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Cache/pivotCacheDefinition50.xml" ContentType="application/vnd.openxmlformats-officedocument.spreadsheetml.pivotCacheDefinition+xml"/>
  <Override PartName="/xl/pivotCache/pivotCacheDefinition51.xml" ContentType="application/vnd.openxmlformats-officedocument.spreadsheetml.pivotCacheDefinition+xml"/>
  <Override PartName="/xl/pivotCache/pivotCacheDefinition52.xml" ContentType="application/vnd.openxmlformats-officedocument.spreadsheetml.pivotCacheDefinition+xml"/>
  <Override PartName="/xl/pivotCache/pivotCacheDefinition53.xml" ContentType="application/vnd.openxmlformats-officedocument.spreadsheetml.pivotCacheDefinition+xml"/>
  <Override PartName="/xl/pivotCache/pivotCacheDefinition54.xml" ContentType="application/vnd.openxmlformats-officedocument.spreadsheetml.pivotCacheDefinition+xml"/>
  <Override PartName="/xl/pivotCache/pivotCacheDefinition55.xml" ContentType="application/vnd.openxmlformats-officedocument.spreadsheetml.pivotCacheDefinition+xml"/>
  <Override PartName="/xl/pivotCache/pivotCacheDefinition56.xml" ContentType="application/vnd.openxmlformats-officedocument.spreadsheetml.pivotCacheDefinition+xml"/>
  <Override PartName="/xl/pivotCache/pivotCacheDefinition57.xml" ContentType="application/vnd.openxmlformats-officedocument.spreadsheetml.pivotCacheDefinition+xml"/>
  <Override PartName="/xl/pivotCache/pivotCacheDefinition58.xml" ContentType="application/vnd.openxmlformats-officedocument.spreadsheetml.pivotCacheDefinition+xml"/>
  <Override PartName="/xl/pivotCache/pivotCacheDefinition5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slicerCaches/slicerCache49.xml" ContentType="application/vnd.ms-excel.slicerCache+xml"/>
  <Override PartName="/xl/slicerCaches/slicerCache50.xml" ContentType="application/vnd.ms-excel.slicerCache+xml"/>
  <Override PartName="/xl/slicerCaches/slicerCache51.xml" ContentType="application/vnd.ms-excel.slicerCache+xml"/>
  <Override PartName="/xl/slicerCaches/slicerCache52.xml" ContentType="application/vnd.ms-excel.slicerCache+xml"/>
  <Override PartName="/xl/slicerCaches/slicerCache53.xml" ContentType="application/vnd.ms-excel.slicerCache+xml"/>
  <Override PartName="/xl/slicerCaches/slicerCache54.xml" ContentType="application/vnd.ms-excel.slicerCache+xml"/>
  <Override PartName="/xl/slicerCaches/slicerCache55.xml" ContentType="application/vnd.ms-excel.slicerCache+xml"/>
  <Override PartName="/xl/slicerCaches/slicerCache56.xml" ContentType="application/vnd.ms-excel.slicerCache+xml"/>
  <Override PartName="/xl/slicerCaches/slicerCache57.xml" ContentType="application/vnd.ms-excel.slicerCache+xml"/>
  <Override PartName="/xl/slicerCaches/slicerCache58.xml" ContentType="application/vnd.ms-excel.slicerCache+xml"/>
  <Override PartName="/xl/slicerCaches/slicerCache59.xml" ContentType="application/vnd.ms-excel.slicerCache+xml"/>
  <Override PartName="/xl/slicerCaches/slicerCache60.xml" ContentType="application/vnd.ms-excel.slicerCache+xml"/>
  <Override PartName="/xl/slicerCaches/slicerCache61.xml" ContentType="application/vnd.ms-excel.slicerCache+xml"/>
  <Override PartName="/xl/slicerCaches/slicerCache62.xml" ContentType="application/vnd.ms-excel.slicerCache+xml"/>
  <Override PartName="/xl/slicerCaches/slicerCache63.xml" ContentType="application/vnd.ms-excel.slicerCache+xml"/>
  <Override PartName="/xl/slicerCaches/slicerCache64.xml" ContentType="application/vnd.ms-excel.slicerCache+xml"/>
  <Override PartName="/xl/slicerCaches/slicerCache65.xml" ContentType="application/vnd.ms-excel.slicerCache+xml"/>
  <Override PartName="/xl/slicerCaches/slicerCache66.xml" ContentType="application/vnd.ms-excel.slicerCache+xml"/>
  <Override PartName="/xl/slicerCaches/slicerCache67.xml" ContentType="application/vnd.ms-excel.slicerCache+xml"/>
  <Override PartName="/xl/slicerCaches/slicerCache68.xml" ContentType="application/vnd.ms-excel.slicerCache+xml"/>
  <Override PartName="/xl/slicerCaches/slicerCache69.xml" ContentType="application/vnd.ms-excel.slicerCache+xml"/>
  <Override PartName="/xl/slicerCaches/slicerCache70.xml" ContentType="application/vnd.ms-excel.slicerCache+xml"/>
  <Override PartName="/xl/slicerCaches/slicerCache71.xml" ContentType="application/vnd.ms-excel.slicerCache+xml"/>
  <Override PartName="/xl/slicerCaches/slicerCache72.xml" ContentType="application/vnd.ms-excel.slicerCache+xml"/>
  <Override PartName="/xl/slicerCaches/slicerCache73.xml" ContentType="application/vnd.ms-excel.slicerCache+xml"/>
  <Override PartName="/xl/slicerCaches/slicerCache74.xml" ContentType="application/vnd.ms-excel.slicerCache+xml"/>
  <Override PartName="/xl/slicerCaches/slicerCache75.xml" ContentType="application/vnd.ms-excel.slicerCache+xml"/>
  <Override PartName="/xl/slicerCaches/slicerCache76.xml" ContentType="application/vnd.ms-excel.slicerCache+xml"/>
  <Override PartName="/xl/slicerCaches/slicerCache77.xml" ContentType="application/vnd.ms-excel.slicerCache+xml"/>
  <Override PartName="/xl/slicerCaches/slicerCache78.xml" ContentType="application/vnd.ms-excel.slicerCache+xml"/>
  <Override PartName="/xl/slicerCaches/slicerCache79.xml" ContentType="application/vnd.ms-excel.slicerCache+xml"/>
  <Override PartName="/xl/slicerCaches/slicerCache80.xml" ContentType="application/vnd.ms-excel.slicerCache+xml"/>
  <Override PartName="/xl/slicerCaches/slicerCache81.xml" ContentType="application/vnd.ms-excel.slicerCache+xml"/>
  <Override PartName="/xl/slicerCaches/slicerCache82.xml" ContentType="application/vnd.ms-excel.slicerCache+xml"/>
  <Override PartName="/xl/slicerCaches/slicerCache83.xml" ContentType="application/vnd.ms-excel.slicerCache+xml"/>
  <Override PartName="/xl/slicerCaches/slicerCache84.xml" ContentType="application/vnd.ms-excel.slicerCache+xml"/>
  <Override PartName="/xl/slicerCaches/slicerCache85.xml" ContentType="application/vnd.ms-excel.slicerCache+xml"/>
  <Override PartName="/xl/slicerCaches/slicerCache86.xml" ContentType="application/vnd.ms-excel.slicerCache+xml"/>
  <Override PartName="/xl/slicerCaches/slicerCache87.xml" ContentType="application/vnd.ms-excel.slicerCache+xml"/>
  <Override PartName="/xl/slicerCaches/slicerCache88.xml" ContentType="application/vnd.ms-excel.slicerCache+xml"/>
  <Override PartName="/xl/slicerCaches/slicerCache89.xml" ContentType="application/vnd.ms-excel.slicerCache+xml"/>
  <Override PartName="/xl/slicerCaches/slicerCache90.xml" ContentType="application/vnd.ms-excel.slicerCache+xml"/>
  <Override PartName="/xl/slicerCaches/slicerCache91.xml" ContentType="application/vnd.ms-excel.slicerCache+xml"/>
  <Override PartName="/xl/slicerCaches/slicerCache92.xml" ContentType="application/vnd.ms-excel.slicerCache+xml"/>
  <Override PartName="/xl/slicerCaches/slicerCache93.xml" ContentType="application/vnd.ms-excel.slicerCache+xml"/>
  <Override PartName="/xl/slicerCaches/slicerCache94.xml" ContentType="application/vnd.ms-excel.slicerCache+xml"/>
  <Override PartName="/xl/slicerCaches/slicerCache95.xml" ContentType="application/vnd.ms-excel.slicerCache+xml"/>
  <Override PartName="/xl/slicerCaches/slicerCache96.xml" ContentType="application/vnd.ms-excel.slicerCache+xml"/>
  <Override PartName="/xl/slicerCaches/slicerCache97.xml" ContentType="application/vnd.ms-excel.slicerCache+xml"/>
  <Override PartName="/xl/slicerCaches/slicerCache98.xml" ContentType="application/vnd.ms-excel.slicerCache+xml"/>
  <Override PartName="/xl/slicerCaches/slicerCache99.xml" ContentType="application/vnd.ms-excel.slicerCache+xml"/>
  <Override PartName="/xl/slicerCaches/slicerCache100.xml" ContentType="application/vnd.ms-excel.slicerCache+xml"/>
  <Override PartName="/xl/slicerCaches/slicerCache101.xml" ContentType="application/vnd.ms-excel.slicerCache+xml"/>
  <Override PartName="/xl/slicerCaches/slicerCache102.xml" ContentType="application/vnd.ms-excel.slicerCache+xml"/>
  <Override PartName="/xl/slicerCaches/slicerCache103.xml" ContentType="application/vnd.ms-excel.slicerCache+xml"/>
  <Override PartName="/xl/slicerCaches/slicerCache104.xml" ContentType="application/vnd.ms-excel.slicerCache+xml"/>
  <Override PartName="/xl/slicerCaches/slicerCache105.xml" ContentType="application/vnd.ms-excel.slicerCache+xml"/>
  <Override PartName="/xl/slicerCaches/slicerCache106.xml" ContentType="application/vnd.ms-excel.slicerCache+xml"/>
  <Override PartName="/xl/slicerCaches/slicerCache107.xml" ContentType="application/vnd.ms-excel.slicerCache+xml"/>
  <Override PartName="/xl/slicerCaches/slicerCache108.xml" ContentType="application/vnd.ms-excel.slicerCache+xml"/>
  <Override PartName="/xl/slicerCaches/slicerCache109.xml" ContentType="application/vnd.ms-excel.slicerCache+xml"/>
  <Override PartName="/xl/slicerCaches/slicerCache110.xml" ContentType="application/vnd.ms-excel.slicerCache+xml"/>
  <Override PartName="/xl/slicerCaches/slicerCache111.xml" ContentType="application/vnd.ms-excel.slicerCache+xml"/>
  <Override PartName="/xl/slicerCaches/slicerCache112.xml" ContentType="application/vnd.ms-excel.slicerCache+xml"/>
  <Override PartName="/xl/slicerCaches/slicerCache113.xml" ContentType="application/vnd.ms-excel.slicerCache+xml"/>
  <Override PartName="/xl/slicerCaches/slicerCache114.xml" ContentType="application/vnd.ms-excel.slicerCache+xml"/>
  <Override PartName="/xl/slicerCaches/slicerCache115.xml" ContentType="application/vnd.ms-excel.slicerCache+xml"/>
  <Override PartName="/xl/slicerCaches/slicerCache116.xml" ContentType="application/vnd.ms-excel.slicerCache+xml"/>
  <Override PartName="/xl/slicerCaches/slicerCache117.xml" ContentType="application/vnd.ms-excel.slicerCache+xml"/>
  <Override PartName="/xl/slicerCaches/slicerCache118.xml" ContentType="application/vnd.ms-excel.slicerCache+xml"/>
  <Override PartName="/xl/slicerCaches/slicerCache119.xml" ContentType="application/vnd.ms-excel.slicerCache+xml"/>
  <Override PartName="/xl/slicerCaches/slicerCache120.xml" ContentType="application/vnd.ms-excel.slicerCache+xml"/>
  <Override PartName="/xl/slicerCaches/slicerCache121.xml" ContentType="application/vnd.ms-excel.slicerCache+xml"/>
  <Override PartName="/xl/slicerCaches/slicerCache122.xml" ContentType="application/vnd.ms-excel.slicerCache+xml"/>
  <Override PartName="/xl/slicerCaches/slicerCache123.xml" ContentType="application/vnd.ms-excel.slicerCache+xml"/>
  <Override PartName="/xl/slicerCaches/slicerCache124.xml" ContentType="application/vnd.ms-excel.slicerCache+xml"/>
  <Override PartName="/xl/slicerCaches/slicerCache125.xml" ContentType="application/vnd.ms-excel.slicerCache+xml"/>
  <Override PartName="/xl/slicerCaches/slicerCache126.xml" ContentType="application/vnd.ms-excel.slicerCache+xml"/>
  <Override PartName="/xl/slicerCaches/slicerCache127.xml" ContentType="application/vnd.ms-excel.slicerCache+xml"/>
  <Override PartName="/xl/slicerCaches/slicerCache128.xml" ContentType="application/vnd.ms-excel.slicerCache+xml"/>
  <Override PartName="/xl/slicerCaches/slicerCache129.xml" ContentType="application/vnd.ms-excel.slicerCache+xml"/>
  <Override PartName="/xl/slicerCaches/slicerCache130.xml" ContentType="application/vnd.ms-excel.slicerCache+xml"/>
  <Override PartName="/xl/slicerCaches/slicerCache131.xml" ContentType="application/vnd.ms-excel.slicerCache+xml"/>
  <Override PartName="/xl/slicerCaches/slicerCache132.xml" ContentType="application/vnd.ms-excel.slicerCache+xml"/>
  <Override PartName="/xl/slicerCaches/slicerCache133.xml" ContentType="application/vnd.ms-excel.slicerCache+xml"/>
  <Override PartName="/xl/slicerCaches/slicerCache134.xml" ContentType="application/vnd.ms-excel.slicerCache+xml"/>
  <Override PartName="/xl/slicerCaches/slicerCache135.xml" ContentType="application/vnd.ms-excel.slicerCache+xml"/>
  <Override PartName="/xl/slicerCaches/slicerCache136.xml" ContentType="application/vnd.ms-excel.slicerCache+xml"/>
  <Override PartName="/xl/slicerCaches/slicerCache137.xml" ContentType="application/vnd.ms-excel.slicerCache+xml"/>
  <Override PartName="/xl/slicerCaches/slicerCache138.xml" ContentType="application/vnd.ms-excel.slicerCache+xml"/>
  <Override PartName="/xl/slicerCaches/slicerCache139.xml" ContentType="application/vnd.ms-excel.slicerCache+xml"/>
  <Override PartName="/xl/slicerCaches/slicerCache140.xml" ContentType="application/vnd.ms-excel.slicerCache+xml"/>
  <Override PartName="/xl/slicerCaches/slicerCache141.xml" ContentType="application/vnd.ms-excel.slicerCache+xml"/>
  <Override PartName="/xl/slicerCaches/slicerCache142.xml" ContentType="application/vnd.ms-excel.slicerCache+xml"/>
  <Override PartName="/xl/slicerCaches/slicerCache143.xml" ContentType="application/vnd.ms-excel.slicerCache+xml"/>
  <Override PartName="/xl/slicerCaches/slicerCache144.xml" ContentType="application/vnd.ms-excel.slicerCache+xml"/>
  <Override PartName="/xl/slicerCaches/slicerCache145.xml" ContentType="application/vnd.ms-excel.slicerCache+xml"/>
  <Override PartName="/xl/slicerCaches/slicerCache146.xml" ContentType="application/vnd.ms-excel.slicerCache+xml"/>
  <Override PartName="/xl/slicerCaches/slicerCache147.xml" ContentType="application/vnd.ms-excel.slicerCache+xml"/>
  <Override PartName="/xl/slicerCaches/slicerCache148.xml" ContentType="application/vnd.ms-excel.slicerCache+xml"/>
  <Override PartName="/xl/slicerCaches/slicerCache149.xml" ContentType="application/vnd.ms-excel.slicerCache+xml"/>
  <Override PartName="/xl/slicerCaches/slicerCache150.xml" ContentType="application/vnd.ms-excel.slicerCache+xml"/>
  <Override PartName="/xl/slicerCaches/slicerCache151.xml" ContentType="application/vnd.ms-excel.slicerCache+xml"/>
  <Override PartName="/xl/slicerCaches/slicerCache15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7.xml" ContentType="application/vnd.openxmlformats-officedocument.drawingml.chart+xml"/>
  <Override PartName="/xl/pivotTables/pivotTable8.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pivotTables/pivotTable9.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9.xml" ContentType="application/vnd.openxmlformats-officedocument.drawingml.chart+xml"/>
  <Override PartName="/xl/pivotTables/pivotTable10.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charts/chart10.xml" ContentType="application/vnd.openxmlformats-officedocument.drawingml.chart+xml"/>
  <Override PartName="/xl/theme/themeOverride1.xml" ContentType="application/vnd.openxmlformats-officedocument.themeOverride+xml"/>
  <Override PartName="/xl/pivotTables/pivotTable11.xml" ContentType="application/vnd.openxmlformats-officedocument.spreadsheetml.pivotTable+xml"/>
  <Override PartName="/xl/drawings/drawing11.xml" ContentType="application/vnd.openxmlformats-officedocument.drawing+xml"/>
  <Override PartName="/xl/slicers/slicer10.xml" ContentType="application/vnd.ms-excel.slicer+xml"/>
  <Override PartName="/xl/charts/chart11.xml" ContentType="application/vnd.openxmlformats-officedocument.drawingml.chart+xml"/>
  <Override PartName="/xl/theme/themeOverride2.xml" ContentType="application/vnd.openxmlformats-officedocument.themeOverride+xml"/>
  <Override PartName="/xl/pivotTables/pivotTable12.xml" ContentType="application/vnd.openxmlformats-officedocument.spreadsheetml.pivotTable+xml"/>
  <Override PartName="/xl/drawings/drawing12.xml" ContentType="application/vnd.openxmlformats-officedocument.drawing+xml"/>
  <Override PartName="/xl/slicers/slicer11.xml" ContentType="application/vnd.ms-excel.slicer+xml"/>
  <Override PartName="/xl/charts/chart12.xml" ContentType="application/vnd.openxmlformats-officedocument.drawingml.chart+xml"/>
  <Override PartName="/xl/pivotTables/pivotTable13.xml" ContentType="application/vnd.openxmlformats-officedocument.spreadsheetml.pivotTable+xml"/>
  <Override PartName="/xl/drawings/drawing13.xml" ContentType="application/vnd.openxmlformats-officedocument.drawing+xml"/>
  <Override PartName="/xl/slicers/slicer12.xml" ContentType="application/vnd.ms-excel.slicer+xml"/>
  <Override PartName="/xl/charts/chart13.xml" ContentType="application/vnd.openxmlformats-officedocument.drawingml.chart+xml"/>
  <Override PartName="/xl/pivotTables/pivotTable14.xml" ContentType="application/vnd.openxmlformats-officedocument.spreadsheetml.pivotTable+xml"/>
  <Override PartName="/xl/drawings/drawing14.xml" ContentType="application/vnd.openxmlformats-officedocument.drawing+xml"/>
  <Override PartName="/xl/slicers/slicer13.xml" ContentType="application/vnd.ms-excel.slicer+xml"/>
  <Override PartName="/xl/charts/chart14.xml" ContentType="application/vnd.openxmlformats-officedocument.drawingml.chart+xml"/>
  <Override PartName="/xl/drawings/drawing15.xml" ContentType="application/vnd.openxmlformats-officedocument.drawingml.chartshapes+xml"/>
  <Override PartName="/xl/pivotTables/pivotTable15.xml" ContentType="application/vnd.openxmlformats-officedocument.spreadsheetml.pivotTable+xml"/>
  <Override PartName="/xl/drawings/drawing16.xml" ContentType="application/vnd.openxmlformats-officedocument.drawing+xml"/>
  <Override PartName="/xl/slicers/slicer14.xml" ContentType="application/vnd.ms-excel.slicer+xml"/>
  <Override PartName="/xl/charts/chart15.xml" ContentType="application/vnd.openxmlformats-officedocument.drawingml.chart+xml"/>
  <Override PartName="/xl/theme/themeOverride3.xml" ContentType="application/vnd.openxmlformats-officedocument.themeOverride+xml"/>
  <Override PartName="/xl/drawings/drawing17.xml" ContentType="application/vnd.openxmlformats-officedocument.drawingml.chartshapes+xml"/>
  <Override PartName="/xl/pivotTables/pivotTable16.xml" ContentType="application/vnd.openxmlformats-officedocument.spreadsheetml.pivotTable+xml"/>
  <Override PartName="/xl/drawings/drawing18.xml" ContentType="application/vnd.openxmlformats-officedocument.drawing+xml"/>
  <Override PartName="/xl/slicers/slicer15.xml" ContentType="application/vnd.ms-excel.slicer+xml"/>
  <Override PartName="/xl/charts/chart16.xml" ContentType="application/vnd.openxmlformats-officedocument.drawingml.chart+xml"/>
  <Override PartName="/xl/pivotTables/pivotTable17.xml" ContentType="application/vnd.openxmlformats-officedocument.spreadsheetml.pivotTable+xml"/>
  <Override PartName="/xl/drawings/drawing19.xml" ContentType="application/vnd.openxmlformats-officedocument.drawing+xml"/>
  <Override PartName="/xl/slicers/slicer16.xml" ContentType="application/vnd.ms-excel.slicer+xml"/>
  <Override PartName="/xl/charts/chart17.xml" ContentType="application/vnd.openxmlformats-officedocument.drawingml.chart+xml"/>
  <Override PartName="/xl/pivotTables/pivotTable18.xml" ContentType="application/vnd.openxmlformats-officedocument.spreadsheetml.pivotTable+xml"/>
  <Override PartName="/xl/drawings/drawing20.xml" ContentType="application/vnd.openxmlformats-officedocument.drawing+xml"/>
  <Override PartName="/xl/slicers/slicer17.xml" ContentType="application/vnd.ms-excel.slicer+xml"/>
  <Override PartName="/xl/charts/chart18.xml" ContentType="application/vnd.openxmlformats-officedocument.drawingml.chart+xml"/>
  <Override PartName="/xl/pivotTables/pivotTable19.xml" ContentType="application/vnd.openxmlformats-officedocument.spreadsheetml.pivotTable+xml"/>
  <Override PartName="/xl/drawings/drawing21.xml" ContentType="application/vnd.openxmlformats-officedocument.drawing+xml"/>
  <Override PartName="/xl/slicers/slicer18.xml" ContentType="application/vnd.ms-excel.slicer+xml"/>
  <Override PartName="/xl/charts/chart19.xml" ContentType="application/vnd.openxmlformats-officedocument.drawingml.chart+xml"/>
  <Override PartName="/xl/pivotTables/pivotTable20.xml" ContentType="application/vnd.openxmlformats-officedocument.spreadsheetml.pivotTable+xml"/>
  <Override PartName="/xl/drawings/drawing22.xml" ContentType="application/vnd.openxmlformats-officedocument.drawing+xml"/>
  <Override PartName="/xl/slicers/slicer19.xml" ContentType="application/vnd.ms-excel.slicer+xml"/>
  <Override PartName="/xl/charts/chart20.xml" ContentType="application/vnd.openxmlformats-officedocument.drawingml.chart+xml"/>
  <Override PartName="/xl/pivotTables/pivotTable21.xml" ContentType="application/vnd.openxmlformats-officedocument.spreadsheetml.pivotTable+xml"/>
  <Override PartName="/xl/drawings/drawing23.xml" ContentType="application/vnd.openxmlformats-officedocument.drawing+xml"/>
  <Override PartName="/xl/charts/chart21.xml" ContentType="application/vnd.openxmlformats-officedocument.drawingml.chart+xml"/>
  <Override PartName="/xl/pivotTables/pivotTable22.xml" ContentType="application/vnd.openxmlformats-officedocument.spreadsheetml.pivotTable+xml"/>
  <Override PartName="/xl/drawings/drawing24.xml" ContentType="application/vnd.openxmlformats-officedocument.drawing+xml"/>
  <Override PartName="/xl/charts/chart22.xml" ContentType="application/vnd.openxmlformats-officedocument.drawingml.chart+xml"/>
  <Override PartName="/xl/pivotTables/pivotTable23.xml" ContentType="application/vnd.openxmlformats-officedocument.spreadsheetml.pivotTable+xml"/>
  <Override PartName="/xl/drawings/drawing25.xml" ContentType="application/vnd.openxmlformats-officedocument.drawing+xml"/>
  <Override PartName="/xl/slicers/slicer20.xml" ContentType="application/vnd.ms-excel.slicer+xml"/>
  <Override PartName="/xl/charts/chart23.xml" ContentType="application/vnd.openxmlformats-officedocument.drawingml.chart+xml"/>
  <Override PartName="/xl/pivotTables/pivotTable24.xml" ContentType="application/vnd.openxmlformats-officedocument.spreadsheetml.pivotTable+xml"/>
  <Override PartName="/xl/drawings/drawing26.xml" ContentType="application/vnd.openxmlformats-officedocument.drawing+xml"/>
  <Override PartName="/xl/slicers/slicer21.xml" ContentType="application/vnd.ms-excel.slicer+xml"/>
  <Override PartName="/xl/charts/chart24.xml" ContentType="application/vnd.openxmlformats-officedocument.drawingml.chart+xml"/>
  <Override PartName="/xl/pivotTables/pivotTable25.xml" ContentType="application/vnd.openxmlformats-officedocument.spreadsheetml.pivotTable+xml"/>
  <Override PartName="/xl/drawings/drawing27.xml" ContentType="application/vnd.openxmlformats-officedocument.drawing+xml"/>
  <Override PartName="/xl/slicers/slicer22.xml" ContentType="application/vnd.ms-excel.slicer+xml"/>
  <Override PartName="/xl/charts/chart25.xml" ContentType="application/vnd.openxmlformats-officedocument.drawingml.chart+xml"/>
  <Override PartName="/xl/pivotTables/pivotTable26.xml" ContentType="application/vnd.openxmlformats-officedocument.spreadsheetml.pivotTable+xml"/>
  <Override PartName="/xl/drawings/drawing28.xml" ContentType="application/vnd.openxmlformats-officedocument.drawing+xml"/>
  <Override PartName="/xl/slicers/slicer23.xml" ContentType="application/vnd.ms-excel.slicer+xml"/>
  <Override PartName="/xl/charts/chart26.xml" ContentType="application/vnd.openxmlformats-officedocument.drawingml.chart+xml"/>
  <Override PartName="/xl/pivotTables/pivotTable27.xml" ContentType="application/vnd.openxmlformats-officedocument.spreadsheetml.pivotTable+xml"/>
  <Override PartName="/xl/drawings/drawing29.xml" ContentType="application/vnd.openxmlformats-officedocument.drawing+xml"/>
  <Override PartName="/xl/slicers/slicer24.xml" ContentType="application/vnd.ms-excel.slicer+xml"/>
  <Override PartName="/xl/charts/chart27.xml" ContentType="application/vnd.openxmlformats-officedocument.drawingml.chart+xml"/>
  <Override PartName="/xl/pivotTables/pivotTable28.xml" ContentType="application/vnd.openxmlformats-officedocument.spreadsheetml.pivotTable+xml"/>
  <Override PartName="/xl/drawings/drawing30.xml" ContentType="application/vnd.openxmlformats-officedocument.drawing+xml"/>
  <Override PartName="/xl/slicers/slicer25.xml" ContentType="application/vnd.ms-excel.slicer+xml"/>
  <Override PartName="/xl/charts/chart28.xml" ContentType="application/vnd.openxmlformats-officedocument.drawingml.chart+xml"/>
  <Override PartName="/xl/pivotTables/pivotTable29.xml" ContentType="application/vnd.openxmlformats-officedocument.spreadsheetml.pivotTable+xml"/>
  <Override PartName="/xl/drawings/drawing31.xml" ContentType="application/vnd.openxmlformats-officedocument.drawing+xml"/>
  <Override PartName="/xl/slicers/slicer26.xml" ContentType="application/vnd.ms-excel.slicer+xml"/>
  <Override PartName="/xl/charts/chart29.xml" ContentType="application/vnd.openxmlformats-officedocument.drawingml.chart+xml"/>
  <Override PartName="/xl/pivotTables/pivotTable30.xml" ContentType="application/vnd.openxmlformats-officedocument.spreadsheetml.pivotTable+xml"/>
  <Override PartName="/xl/drawings/drawing32.xml" ContentType="application/vnd.openxmlformats-officedocument.drawing+xml"/>
  <Override PartName="/xl/slicers/slicer27.xml" ContentType="application/vnd.ms-excel.slicer+xml"/>
  <Override PartName="/xl/charts/chart30.xml" ContentType="application/vnd.openxmlformats-officedocument.drawingml.chart+xml"/>
  <Override PartName="/xl/pivotTables/pivotTable31.xml" ContentType="application/vnd.openxmlformats-officedocument.spreadsheetml.pivotTable+xml"/>
  <Override PartName="/xl/drawings/drawing33.xml" ContentType="application/vnd.openxmlformats-officedocument.drawing+xml"/>
  <Override PartName="/xl/slicers/slicer28.xml" ContentType="application/vnd.ms-excel.slicer+xml"/>
  <Override PartName="/xl/charts/chart31.xml" ContentType="application/vnd.openxmlformats-officedocument.drawingml.chart+xml"/>
  <Override PartName="/xl/pivotTables/pivotTable32.xml" ContentType="application/vnd.openxmlformats-officedocument.spreadsheetml.pivotTable+xml"/>
  <Override PartName="/xl/drawings/drawing34.xml" ContentType="application/vnd.openxmlformats-officedocument.drawing+xml"/>
  <Override PartName="/xl/slicers/slicer29.xml" ContentType="application/vnd.ms-excel.slicer+xml"/>
  <Override PartName="/xl/charts/chart32.xml" ContentType="application/vnd.openxmlformats-officedocument.drawingml.chart+xml"/>
  <Override PartName="/xl/pivotTables/pivotTable33.xml" ContentType="application/vnd.openxmlformats-officedocument.spreadsheetml.pivotTable+xml"/>
  <Override PartName="/xl/drawings/drawing35.xml" ContentType="application/vnd.openxmlformats-officedocument.drawing+xml"/>
  <Override PartName="/xl/slicers/slicer30.xml" ContentType="application/vnd.ms-excel.slicer+xml"/>
  <Override PartName="/xl/charts/chart33.xml" ContentType="application/vnd.openxmlformats-officedocument.drawingml.chart+xml"/>
  <Override PartName="/xl/pivotTables/pivotTable34.xml" ContentType="application/vnd.openxmlformats-officedocument.spreadsheetml.pivotTable+xml"/>
  <Override PartName="/xl/drawings/drawing36.xml" ContentType="application/vnd.openxmlformats-officedocument.drawing+xml"/>
  <Override PartName="/xl/slicers/slicer31.xml" ContentType="application/vnd.ms-excel.slicer+xml"/>
  <Override PartName="/xl/charts/chart34.xml" ContentType="application/vnd.openxmlformats-officedocument.drawingml.chart+xml"/>
  <Override PartName="/xl/pivotTables/pivotTable35.xml" ContentType="application/vnd.openxmlformats-officedocument.spreadsheetml.pivotTable+xml"/>
  <Override PartName="/xl/drawings/drawing37.xml" ContentType="application/vnd.openxmlformats-officedocument.drawing+xml"/>
  <Override PartName="/xl/slicers/slicer32.xml" ContentType="application/vnd.ms-excel.slicer+xml"/>
  <Override PartName="/xl/charts/chart35.xml" ContentType="application/vnd.openxmlformats-officedocument.drawingml.chart+xml"/>
  <Override PartName="/xl/pivotTables/pivotTable36.xml" ContentType="application/vnd.openxmlformats-officedocument.spreadsheetml.pivotTable+xml"/>
  <Override PartName="/xl/drawings/drawing38.xml" ContentType="application/vnd.openxmlformats-officedocument.drawing+xml"/>
  <Override PartName="/xl/slicers/slicer33.xml" ContentType="application/vnd.ms-excel.slicer+xml"/>
  <Override PartName="/xl/charts/chart36.xml" ContentType="application/vnd.openxmlformats-officedocument.drawingml.chart+xml"/>
  <Override PartName="/xl/pivotTables/pivotTable37.xml" ContentType="application/vnd.openxmlformats-officedocument.spreadsheetml.pivotTable+xml"/>
  <Override PartName="/xl/drawings/drawing39.xml" ContentType="application/vnd.openxmlformats-officedocument.drawing+xml"/>
  <Override PartName="/xl/slicers/slicer34.xml" ContentType="application/vnd.ms-excel.slicer+xml"/>
  <Override PartName="/xl/charts/chart37.xml" ContentType="application/vnd.openxmlformats-officedocument.drawingml.chart+xml"/>
  <Override PartName="/xl/pivotTables/pivotTable38.xml" ContentType="application/vnd.openxmlformats-officedocument.spreadsheetml.pivotTable+xml"/>
  <Override PartName="/xl/drawings/drawing40.xml" ContentType="application/vnd.openxmlformats-officedocument.drawing+xml"/>
  <Override PartName="/xl/slicers/slicer35.xml" ContentType="application/vnd.ms-excel.slicer+xml"/>
  <Override PartName="/xl/charts/chart38.xml" ContentType="application/vnd.openxmlformats-officedocument.drawingml.chart+xml"/>
  <Override PartName="/xl/pivotTables/pivotTable39.xml" ContentType="application/vnd.openxmlformats-officedocument.spreadsheetml.pivotTable+xml"/>
  <Override PartName="/xl/drawings/drawing41.xml" ContentType="application/vnd.openxmlformats-officedocument.drawing+xml"/>
  <Override PartName="/xl/slicers/slicer36.xml" ContentType="application/vnd.ms-excel.slicer+xml"/>
  <Override PartName="/xl/charts/chart39.xml" ContentType="application/vnd.openxmlformats-officedocument.drawingml.chart+xml"/>
  <Override PartName="/xl/pivotTables/pivotTable40.xml" ContentType="application/vnd.openxmlformats-officedocument.spreadsheetml.pivotTable+xml"/>
  <Override PartName="/xl/drawings/drawing42.xml" ContentType="application/vnd.openxmlformats-officedocument.drawing+xml"/>
  <Override PartName="/xl/slicers/slicer37.xml" ContentType="application/vnd.ms-excel.slicer+xml"/>
  <Override PartName="/xl/charts/chart40.xml" ContentType="application/vnd.openxmlformats-officedocument.drawingml.chart+xml"/>
  <Override PartName="/xl/pivotTables/pivotTable41.xml" ContentType="application/vnd.openxmlformats-officedocument.spreadsheetml.pivotTable+xml"/>
  <Override PartName="/xl/drawings/drawing43.xml" ContentType="application/vnd.openxmlformats-officedocument.drawing+xml"/>
  <Override PartName="/xl/slicers/slicer38.xml" ContentType="application/vnd.ms-excel.slicer+xml"/>
  <Override PartName="/xl/charts/chart41.xml" ContentType="application/vnd.openxmlformats-officedocument.drawingml.chart+xml"/>
  <Override PartName="/xl/pivotTables/pivotTable42.xml" ContentType="application/vnd.openxmlformats-officedocument.spreadsheetml.pivotTable+xml"/>
  <Override PartName="/xl/drawings/drawing44.xml" ContentType="application/vnd.openxmlformats-officedocument.drawing+xml"/>
  <Override PartName="/xl/slicers/slicer39.xml" ContentType="application/vnd.ms-excel.slicer+xml"/>
  <Override PartName="/xl/charts/chart42.xml" ContentType="application/vnd.openxmlformats-officedocument.drawingml.chart+xml"/>
  <Override PartName="/xl/pivotTables/pivotTable43.xml" ContentType="application/vnd.openxmlformats-officedocument.spreadsheetml.pivotTable+xml"/>
  <Override PartName="/xl/drawings/drawing45.xml" ContentType="application/vnd.openxmlformats-officedocument.drawing+xml"/>
  <Override PartName="/xl/slicers/slicer40.xml" ContentType="application/vnd.ms-excel.slicer+xml"/>
  <Override PartName="/xl/charts/chart43.xml" ContentType="application/vnd.openxmlformats-officedocument.drawingml.chart+xml"/>
  <Override PartName="/xl/pivotTables/pivotTable44.xml" ContentType="application/vnd.openxmlformats-officedocument.spreadsheetml.pivotTable+xml"/>
  <Override PartName="/xl/drawings/drawing46.xml" ContentType="application/vnd.openxmlformats-officedocument.drawing+xml"/>
  <Override PartName="/xl/slicers/slicer41.xml" ContentType="application/vnd.ms-excel.slicer+xml"/>
  <Override PartName="/xl/charts/chart44.xml" ContentType="application/vnd.openxmlformats-officedocument.drawingml.chart+xml"/>
  <Override PartName="/xl/pivotTables/pivotTable45.xml" ContentType="application/vnd.openxmlformats-officedocument.spreadsheetml.pivotTable+xml"/>
  <Override PartName="/xl/drawings/drawing47.xml" ContentType="application/vnd.openxmlformats-officedocument.drawing+xml"/>
  <Override PartName="/xl/slicers/slicer42.xml" ContentType="application/vnd.ms-excel.slicer+xml"/>
  <Override PartName="/xl/charts/chart45.xml" ContentType="application/vnd.openxmlformats-officedocument.drawingml.chart+xml"/>
  <Override PartName="/xl/theme/themeOverride4.xml" ContentType="application/vnd.openxmlformats-officedocument.themeOverride+xml"/>
  <Override PartName="/xl/pivotTables/pivotTable46.xml" ContentType="application/vnd.openxmlformats-officedocument.spreadsheetml.pivotTable+xml"/>
  <Override PartName="/xl/drawings/drawing48.xml" ContentType="application/vnd.openxmlformats-officedocument.drawing+xml"/>
  <Override PartName="/xl/slicers/slicer43.xml" ContentType="application/vnd.ms-excel.slicer+xml"/>
  <Override PartName="/xl/charts/chart46.xml" ContentType="application/vnd.openxmlformats-officedocument.drawingml.chart+xml"/>
  <Override PartName="/xl/theme/themeOverride5.xml" ContentType="application/vnd.openxmlformats-officedocument.themeOverride+xml"/>
  <Override PartName="/xl/pivotTables/pivotTable47.xml" ContentType="application/vnd.openxmlformats-officedocument.spreadsheetml.pivotTable+xml"/>
  <Override PartName="/xl/drawings/drawing49.xml" ContentType="application/vnd.openxmlformats-officedocument.drawing+xml"/>
  <Override PartName="/xl/slicers/slicer44.xml" ContentType="application/vnd.ms-excel.slicer+xml"/>
  <Override PartName="/xl/charts/chart47.xml" ContentType="application/vnd.openxmlformats-officedocument.drawingml.chart+xml"/>
  <Override PartName="/xl/theme/themeOverride6.xml" ContentType="application/vnd.openxmlformats-officedocument.themeOverride+xml"/>
  <Override PartName="/xl/pivotTables/pivotTable48.xml" ContentType="application/vnd.openxmlformats-officedocument.spreadsheetml.pivotTable+xml"/>
  <Override PartName="/xl/drawings/drawing50.xml" ContentType="application/vnd.openxmlformats-officedocument.drawing+xml"/>
  <Override PartName="/xl/slicers/slicer45.xml" ContentType="application/vnd.ms-excel.slicer+xml"/>
  <Override PartName="/xl/charts/chart48.xml" ContentType="application/vnd.openxmlformats-officedocument.drawingml.chart+xml"/>
  <Override PartName="/xl/theme/themeOverride7.xml" ContentType="application/vnd.openxmlformats-officedocument.themeOverride+xml"/>
  <Override PartName="/xl/pivotTables/pivotTable49.xml" ContentType="application/vnd.openxmlformats-officedocument.spreadsheetml.pivotTable+xml"/>
  <Override PartName="/xl/drawings/drawing51.xml" ContentType="application/vnd.openxmlformats-officedocument.drawing+xml"/>
  <Override PartName="/xl/slicers/slicer46.xml" ContentType="application/vnd.ms-excel.slicer+xml"/>
  <Override PartName="/xl/charts/chart49.xml" ContentType="application/vnd.openxmlformats-officedocument.drawingml.chart+xml"/>
  <Override PartName="/xl/pivotTables/pivotTable50.xml" ContentType="application/vnd.openxmlformats-officedocument.spreadsheetml.pivotTable+xml"/>
  <Override PartName="/xl/drawings/drawing52.xml" ContentType="application/vnd.openxmlformats-officedocument.drawing+xml"/>
  <Override PartName="/xl/slicers/slicer47.xml" ContentType="application/vnd.ms-excel.slicer+xml"/>
  <Override PartName="/xl/charts/chart50.xml" ContentType="application/vnd.openxmlformats-officedocument.drawingml.chart+xml"/>
  <Override PartName="/xl/pivotTables/pivotTable51.xml" ContentType="application/vnd.openxmlformats-officedocument.spreadsheetml.pivotTable+xml"/>
  <Override PartName="/xl/drawings/drawing53.xml" ContentType="application/vnd.openxmlformats-officedocument.drawing+xml"/>
  <Override PartName="/xl/slicers/slicer48.xml" ContentType="application/vnd.ms-excel.slicer+xml"/>
  <Override PartName="/xl/charts/chart51.xml" ContentType="application/vnd.openxmlformats-officedocument.drawingml.chart+xml"/>
  <Override PartName="/xl/charts/chart52.xml" ContentType="application/vnd.openxmlformats-officedocument.drawingml.chart+xml"/>
  <Override PartName="/xl/pivotTables/pivotTable52.xml" ContentType="application/vnd.openxmlformats-officedocument.spreadsheetml.pivotTable+xml"/>
  <Override PartName="/xl/drawings/drawing54.xml" ContentType="application/vnd.openxmlformats-officedocument.drawing+xml"/>
  <Override PartName="/xl/slicers/slicer49.xml" ContentType="application/vnd.ms-excel.slicer+xml"/>
  <Override PartName="/xl/charts/chart53.xml" ContentType="application/vnd.openxmlformats-officedocument.drawingml.chart+xml"/>
  <Override PartName="/xl/pivotTables/pivotTable53.xml" ContentType="application/vnd.openxmlformats-officedocument.spreadsheetml.pivotTable+xml"/>
  <Override PartName="/xl/drawings/drawing55.xml" ContentType="application/vnd.openxmlformats-officedocument.drawing+xml"/>
  <Override PartName="/xl/slicers/slicer50.xml" ContentType="application/vnd.ms-excel.slicer+xml"/>
  <Override PartName="/xl/charts/chart54.xml" ContentType="application/vnd.openxmlformats-officedocument.drawingml.chart+xml"/>
  <Override PartName="/xl/pivotTables/pivotTable54.xml" ContentType="application/vnd.openxmlformats-officedocument.spreadsheetml.pivotTable+xml"/>
  <Override PartName="/xl/drawings/drawing5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slicers/slicer51.xml" ContentType="application/vnd.ms-excel.slicer+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pivotTables/pivotTable55.xml" ContentType="application/vnd.openxmlformats-officedocument.spreadsheetml.pivotTable+xml"/>
  <Override PartName="/xl/drawings/drawing57.xml" ContentType="application/vnd.openxmlformats-officedocument.drawing+xml"/>
  <Override PartName="/xl/slicers/slicer52.xml" ContentType="application/vnd.ms-excel.slicer+xml"/>
  <Override PartName="/xl/charts/chart58.xml" ContentType="application/vnd.openxmlformats-officedocument.drawingml.chart+xml"/>
  <Override PartName="/xl/charts/chart59.xml" ContentType="application/vnd.openxmlformats-officedocument.drawingml.chart+xml"/>
  <Override PartName="/xl/drawings/drawing58.xml" ContentType="application/vnd.openxmlformats-officedocument.drawing+xml"/>
  <Override PartName="/xl/charts/chart60.xml" ContentType="application/vnd.openxmlformats-officedocument.drawingml.chart+xml"/>
  <Override PartName="/xl/pivotTables/pivotTable56.xml" ContentType="application/vnd.openxmlformats-officedocument.spreadsheetml.pivotTable+xml"/>
  <Override PartName="/xl/drawings/drawing59.xml" ContentType="application/vnd.openxmlformats-officedocument.drawing+xml"/>
  <Override PartName="/xl/charts/chart61.xml" ContentType="application/vnd.openxmlformats-officedocument.drawingml.chart+xml"/>
  <Override PartName="/xl/pivotTables/pivotTable57.xml" ContentType="application/vnd.openxmlformats-officedocument.spreadsheetml.pivotTable+xml"/>
  <Override PartName="/xl/drawings/drawing60.xml" ContentType="application/vnd.openxmlformats-officedocument.drawing+xml"/>
  <Override PartName="/xl/slicers/slicer53.xml" ContentType="application/vnd.ms-excel.slicer+xml"/>
  <Override PartName="/xl/charts/chart62.xml" ContentType="application/vnd.openxmlformats-officedocument.drawingml.chart+xml"/>
  <Override PartName="/xl/pivotTables/pivotTable58.xml" ContentType="application/vnd.openxmlformats-officedocument.spreadsheetml.pivotTable+xml"/>
  <Override PartName="/xl/drawings/drawing61.xml" ContentType="application/vnd.openxmlformats-officedocument.drawing+xml"/>
  <Override PartName="/xl/slicers/slicer54.xml" ContentType="application/vnd.ms-excel.slicer+xml"/>
  <Override PartName="/xl/charts/chart63.xml" ContentType="application/vnd.openxmlformats-officedocument.drawingml.chart+xml"/>
  <Override PartName="/xl/pivotTables/pivotTable59.xml" ContentType="application/vnd.openxmlformats-officedocument.spreadsheetml.pivotTable+xml"/>
  <Override PartName="/xl/drawings/drawing62.xml" ContentType="application/vnd.openxmlformats-officedocument.drawing+xml"/>
  <Override PartName="/xl/slicers/slicer55.xml" ContentType="application/vnd.ms-excel.slicer+xml"/>
  <Override PartName="/xl/charts/chart6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C:\GAMS\NEWAGE_REEEM_pilot\results\Results3\"/>
    </mc:Choice>
  </mc:AlternateContent>
  <bookViews>
    <workbookView xWindow="-6480" yWindow="-60" windowWidth="30765" windowHeight="11955" tabRatio="893"/>
  </bookViews>
  <sheets>
    <sheet name="Index" sheetId="122" r:id="rId1"/>
    <sheet name="STATUS...pivot" sheetId="27" r:id="rId2"/>
    <sheet name="WELF.p" sheetId="75" r:id="rId3"/>
    <sheet name="GDPreal...pivot" sheetId="17" r:id="rId4"/>
    <sheet name="Emplmnt_No" sheetId="84" r:id="rId5"/>
    <sheet name="vnc_newcar_yr.p" sheetId="112" r:id="rId6"/>
    <sheet name="vnh_newhouse_yr.p" sheetId="113" r:id="rId7"/>
    <sheet name="PCO2_ets.p" sheetId="76" r:id="rId8"/>
    <sheet name="PCO2_nets" sheetId="80" r:id="rId9"/>
    <sheet name="PCO2_W" sheetId="81" r:id="rId10"/>
    <sheet name="ELE_TWh...FORMAT" sheetId="43" r:id="rId11"/>
    <sheet name="ELEconTWh...FORMAT (2)" sheetId="74" r:id="rId12"/>
    <sheet name="ELEconTWh2groups...FORMAT" sheetId="42" r:id="rId13"/>
    <sheet name="eletwhyr.p" sheetId="56" r:id="rId14"/>
    <sheet name="RCA" sheetId="5" r:id="rId15"/>
    <sheet name="RWA" sheetId="97" r:id="rId16"/>
    <sheet name="RWA_1" sheetId="6" r:id="rId17"/>
    <sheet name="ShareC.p" sheetId="100" r:id="rId18"/>
    <sheet name="ShareY_PW.p" sheetId="101" r:id="rId19"/>
    <sheet name="ShareY_GVA.p" sheetId="103" r:id="rId20"/>
    <sheet name="AB...pivot" sheetId="48" r:id="rId21"/>
    <sheet name="EX...pivot" sheetId="15" r:id="rId22"/>
    <sheet name="IM...pivot" sheetId="115" r:id="rId23"/>
    <sheet name="Tradematrix.p (ex)" sheetId="58" r:id="rId24"/>
    <sheet name="Tradematrix.p (im)" sheetId="110" r:id="rId25"/>
    <sheet name="PA_yr...pivot" sheetId="47" r:id="rId26"/>
    <sheet name="DEMAND...pivot" sheetId="46" r:id="rId27"/>
    <sheet name="GVAreal...pivot" sheetId="45" r:id="rId28"/>
    <sheet name="VC_PC...pivot" sheetId="54" r:id="rId29"/>
    <sheet name="VINV_PA...pivot" sheetId="60" r:id="rId30"/>
    <sheet name="VINV_PINV...pivot" sheetId="55" r:id="rId31"/>
    <sheet name="VD_PINV...pivot" sheetId="61" r:id="rId32"/>
    <sheet name="VD_PC...pivot" sheetId="62" r:id="rId33"/>
    <sheet name="abschr_pfad...pivot" sheetId="72" r:id="rId34"/>
    <sheet name="EVOA...pivot" sheetId="20" r:id="rId35"/>
    <sheet name="PK...pivot" sheetId="63" r:id="rId36"/>
    <sheet name="RKX_ELE...pivot" sheetId="64" r:id="rId37"/>
    <sheet name="PSKL...pivot" sheetId="65" r:id="rId38"/>
    <sheet name="PUSK...pivot" sheetId="66" r:id="rId39"/>
    <sheet name="CO2ETSeleN...pivot" sheetId="21" r:id="rId40"/>
    <sheet name="CO2ETSeleX...pivot" sheetId="22" r:id="rId41"/>
    <sheet name="CO2etsY...pivot" sheetId="23" r:id="rId42"/>
    <sheet name="CO2ets_yr...pivot" sheetId="24" r:id="rId43"/>
    <sheet name="CO2nets_yr.p" sheetId="77" r:id="rId44"/>
    <sheet name="CO2w_yr.p" sheetId="83" r:id="rId45"/>
    <sheet name="CO2ETSele...pivot" sheetId="96" r:id="rId46"/>
    <sheet name="CO2ele_yr.p" sheetId="90" r:id="rId47"/>
    <sheet name="CO2y_yr.p" sheetId="91" r:id="rId48"/>
    <sheet name="CO2c_yr.p" sheetId="92" r:id="rId49"/>
    <sheet name="CO2HH_yr.p" sheetId="114" r:id="rId50"/>
    <sheet name="CO2hh_sum_yr.p" sheetId="116" r:id="rId51"/>
    <sheet name="CO2_yr_2.p" sheetId="99" r:id="rId52"/>
    <sheet name="CO2_yr.p (2)" sheetId="94" r:id="rId53"/>
    <sheet name="co2all_Yr.P" sheetId="117" r:id="rId54"/>
    <sheet name="CO2_yr.p" sheetId="93" r:id="rId55"/>
    <sheet name="carblim_yr.p" sheetId="79" r:id="rId56"/>
    <sheet name="CO2 needs" sheetId="111" r:id="rId57"/>
    <sheet name="---" sheetId="30" r:id="rId58"/>
    <sheet name="Abschr_BMK" sheetId="9" r:id="rId59"/>
    <sheet name="AEEIyr...pivot" sheetId="28" r:id="rId60"/>
    <sheet name="GENlimitTWh_yr" sheetId="11" r:id="rId61"/>
    <sheet name="SIZE.p" sheetId="95" r:id="rId62"/>
  </sheets>
  <externalReferences>
    <externalReference r:id="rId63"/>
  </externalReferences>
  <definedNames>
    <definedName name="_xlnm._FilterDatabase" localSheetId="54" hidden="1">CO2_yr.p!$K$37:$L$38</definedName>
    <definedName name="Datenschnitt_bf">#N/A</definedName>
    <definedName name="Datenschnitt_bt">#N/A</definedName>
    <definedName name="Datenschnitt_cf">#N/A</definedName>
    <definedName name="Datenschnitt_class">#N/A</definedName>
    <definedName name="Datenschnitt_commodity">#N/A</definedName>
    <definedName name="Datenschnitt_commodity1">#N/A</definedName>
    <definedName name="Datenschnitt_ct">#N/A</definedName>
    <definedName name="Datenschnitt_energy_carrier">#N/A</definedName>
    <definedName name="Datenschnitt_energy_production">#N/A</definedName>
    <definedName name="Datenschnitt_energy_usage">#N/A</definedName>
    <definedName name="Datenschnitt_exporter">#N/A</definedName>
    <definedName name="Datenschnitt_exporter1">#N/A</definedName>
    <definedName name="Datenschnitt_factor">#N/A</definedName>
    <definedName name="Datenschnitt_fossil_energy">#N/A</definedName>
    <definedName name="Datenschnitt_fossil_energy1">#N/A</definedName>
    <definedName name="Datenschnitt_gen">#N/A</definedName>
    <definedName name="Datenschnitt_importer">#N/A</definedName>
    <definedName name="Datenschnitt_importer1">#N/A</definedName>
    <definedName name="Datenschnitt_input1">#N/A</definedName>
    <definedName name="Datenschnitt_input11">#N/A</definedName>
    <definedName name="Datenschnitt_input112">#N/A</definedName>
    <definedName name="Datenschnitt_output1">#N/A</definedName>
    <definedName name="Datenschnitt_output12">#N/A</definedName>
    <definedName name="Datenschnitt_PA_in">#N/A</definedName>
    <definedName name="Datenschnitt_PA_out">#N/A</definedName>
    <definedName name="Datenschnitt_pco2w_yr">#N/A</definedName>
    <definedName name="Datenschnitt_region">#N/A</definedName>
    <definedName name="Datenschnitt_region1">#N/A</definedName>
    <definedName name="Datenschnitt_region10">#N/A</definedName>
    <definedName name="Datenschnitt_region11">#N/A</definedName>
    <definedName name="Datenschnitt_region111">#N/A</definedName>
    <definedName name="Datenschnitt_region112">#N/A</definedName>
    <definedName name="Datenschnitt_region12">#N/A</definedName>
    <definedName name="Datenschnitt_region121">#N/A</definedName>
    <definedName name="Datenschnitt_region13">#N/A</definedName>
    <definedName name="Datenschnitt_region131">#N/A</definedName>
    <definedName name="Datenschnitt_region14">#N/A</definedName>
    <definedName name="Datenschnitt_region15">#N/A</definedName>
    <definedName name="Datenschnitt_region16">#N/A</definedName>
    <definedName name="Datenschnitt_region18">#N/A</definedName>
    <definedName name="Datenschnitt_region181">#N/A</definedName>
    <definedName name="Datenschnitt_region1811">#N/A</definedName>
    <definedName name="Datenschnitt_region182">#N/A</definedName>
    <definedName name="Datenschnitt_region1821">#N/A</definedName>
    <definedName name="Datenschnitt_region18212">#N/A</definedName>
    <definedName name="Datenschnitt_region19">#N/A</definedName>
    <definedName name="Datenschnitt_region2">#N/A</definedName>
    <definedName name="Datenschnitt_region20">#N/A</definedName>
    <definedName name="Datenschnitt_region211">#N/A</definedName>
    <definedName name="Datenschnitt_region2111">#N/A</definedName>
    <definedName name="Datenschnitt_region212">#N/A</definedName>
    <definedName name="Datenschnitt_region23">#N/A</definedName>
    <definedName name="Datenschnitt_region24">#N/A</definedName>
    <definedName name="Datenschnitt_region25">#N/A</definedName>
    <definedName name="Datenschnitt_region251">#N/A</definedName>
    <definedName name="Datenschnitt_region252">#N/A</definedName>
    <definedName name="Datenschnitt_region253">#N/A</definedName>
    <definedName name="Datenschnitt_region26">#N/A</definedName>
    <definedName name="Datenschnitt_region28">#N/A</definedName>
    <definedName name="Datenschnitt_region29">#N/A</definedName>
    <definedName name="Datenschnitt_region291">#N/A</definedName>
    <definedName name="Datenschnitt_region3">#N/A</definedName>
    <definedName name="Datenschnitt_region30">#N/A</definedName>
    <definedName name="Datenschnitt_region31">#N/A</definedName>
    <definedName name="Datenschnitt_region32">#N/A</definedName>
    <definedName name="Datenschnitt_region33">#N/A</definedName>
    <definedName name="Datenschnitt_region34">#N/A</definedName>
    <definedName name="Datenschnitt_Region4">#N/A</definedName>
    <definedName name="Datenschnitt_region6">#N/A</definedName>
    <definedName name="Datenschnitt_region7">#N/A</definedName>
    <definedName name="Datenschnitt_region71">#N/A</definedName>
    <definedName name="Datenschnitt_region8">#N/A</definedName>
    <definedName name="Datenschnitt_region9">#N/A</definedName>
    <definedName name="Datenschnitt_sector">#N/A</definedName>
    <definedName name="Datenschnitt_sector_fe">#N/A</definedName>
    <definedName name="Datenschnitt_sector_i">#N/A</definedName>
    <definedName name="Datenschnitt_sector1">#N/A</definedName>
    <definedName name="Datenschnitt_sector11">#N/A</definedName>
    <definedName name="Datenschnitt_sector2">#N/A</definedName>
    <definedName name="Datenschnitt_sector21">#N/A</definedName>
    <definedName name="Datenschnitt_sector3">#N/A</definedName>
    <definedName name="Datenschnitt_sector31">#N/A</definedName>
    <definedName name="Datenschnitt_sector4">#N/A</definedName>
    <definedName name="Datenschnitt_sector5">#N/A</definedName>
    <definedName name="Datenschnitt_sector6">#N/A</definedName>
    <definedName name="Datenschnitt_sector7">#N/A</definedName>
    <definedName name="Datenschnitt_sector71">#N/A</definedName>
    <definedName name="Datenschnitt_sector8">#N/A</definedName>
    <definedName name="Datenschnitt_sector9">#N/A</definedName>
    <definedName name="Datenschnitt_technology1">#N/A</definedName>
    <definedName name="Datenschnitt_technology2">#N/A</definedName>
    <definedName name="Datenschnitt_technology21">#N/A</definedName>
    <definedName name="Datenschnitt_technology4">#N/A</definedName>
    <definedName name="Datenschnitt_technology5">#N/A</definedName>
    <definedName name="Datenschnitt_technology6">#N/A</definedName>
    <definedName name="Datenschnitt_technology8">#N/A</definedName>
    <definedName name="Datenschnitt_type">#N/A</definedName>
    <definedName name="Datenschnitt_type1">#N/A</definedName>
    <definedName name="Datenschnitt_type3">#N/A</definedName>
    <definedName name="Datenschnitt_year">#N/A</definedName>
    <definedName name="Datenschnitt_year1">#N/A</definedName>
    <definedName name="Datenschnitt_year10">#N/A</definedName>
    <definedName name="Datenschnitt_year101">#N/A</definedName>
    <definedName name="Datenschnitt_year11">#N/A</definedName>
    <definedName name="Datenschnitt_year111">#N/A</definedName>
    <definedName name="Datenschnitt_year112">#N/A</definedName>
    <definedName name="Datenschnitt_year113">#N/A</definedName>
    <definedName name="Datenschnitt_year12">#N/A</definedName>
    <definedName name="Datenschnitt_year13">#N/A</definedName>
    <definedName name="Datenschnitt_year14">#N/A</definedName>
    <definedName name="Datenschnitt_year15">#N/A</definedName>
    <definedName name="Datenschnitt_year16">#N/A</definedName>
    <definedName name="Datenschnitt_year161">#N/A</definedName>
    <definedName name="Datenschnitt_year17">#N/A</definedName>
    <definedName name="Datenschnitt_year171">#N/A</definedName>
    <definedName name="Datenschnitt_year1711">#N/A</definedName>
    <definedName name="Datenschnitt_year172">#N/A</definedName>
    <definedName name="Datenschnitt_year1721">#N/A</definedName>
    <definedName name="Datenschnitt_year17212">#N/A</definedName>
    <definedName name="Datenschnitt_year18">#N/A</definedName>
    <definedName name="Datenschnitt_year19">#N/A</definedName>
    <definedName name="Datenschnitt_year2">#N/A</definedName>
    <definedName name="Datenschnitt_year20">#N/A</definedName>
    <definedName name="Datenschnitt_year211">#N/A</definedName>
    <definedName name="Datenschnitt_year212">#N/A</definedName>
    <definedName name="Datenschnitt_year23">#N/A</definedName>
    <definedName name="Datenschnitt_year24">#N/A</definedName>
    <definedName name="Datenschnitt_year241">#N/A</definedName>
    <definedName name="Datenschnitt_year2411">#N/A</definedName>
    <definedName name="Datenschnitt_year242">#N/A</definedName>
    <definedName name="Datenschnitt_year25">#N/A</definedName>
    <definedName name="Datenschnitt_year27">#N/A</definedName>
    <definedName name="Datenschnitt_year28">#N/A</definedName>
    <definedName name="Datenschnitt_year281">#N/A</definedName>
    <definedName name="Datenschnitt_year29">#N/A</definedName>
    <definedName name="Datenschnitt_Year3">#N/A</definedName>
    <definedName name="Datenschnitt_year30">#N/A</definedName>
    <definedName name="Datenschnitt_year31">#N/A</definedName>
    <definedName name="Datenschnitt_year32">#N/A</definedName>
    <definedName name="Datenschnitt_year33">#N/A</definedName>
    <definedName name="Datenschnitt_year34">#N/A</definedName>
    <definedName name="Datenschnitt_year35">#N/A</definedName>
    <definedName name="Datenschnitt_year36">#N/A</definedName>
    <definedName name="Datenschnitt_year37">#N/A</definedName>
    <definedName name="Datenschnitt_year4">#N/A</definedName>
    <definedName name="Datenschnitt_year5">#N/A</definedName>
    <definedName name="Datenschnitt_year6">#N/A</definedName>
    <definedName name="Datenschnitt_year7">#N/A</definedName>
    <definedName name="Datenschnitt_year8">#N/A</definedName>
    <definedName name="Datenschnitt_year9">#N/A</definedName>
    <definedName name="Datenschnitt_yr1">#N/A</definedName>
    <definedName name="Datenschnitt_yr2">#N/A</definedName>
    <definedName name="ele_twh...data" localSheetId="55">OFFSET(#REF!,,,COUNTA(#REF!),COUNTA(#REF!))</definedName>
    <definedName name="ele_twh...data" localSheetId="52">OFFSET(#REF!,,,COUNTA(#REF!),COUNTA(#REF!))</definedName>
    <definedName name="ele_twh...data" localSheetId="51">OFFSET(#REF!,,,COUNTA(#REF!),COUNTA(#REF!))</definedName>
    <definedName name="ele_twh...data" localSheetId="48">OFFSET(#REF!,,,COUNTA(#REF!),COUNTA(#REF!))</definedName>
    <definedName name="ele_twh...data" localSheetId="46">OFFSET(#REF!,,,COUNTA(#REF!),COUNTA(#REF!))</definedName>
    <definedName name="ele_twh...data" localSheetId="45">OFFSET(#REF!,,,COUNTA(#REF!),COUNTA(#REF!))</definedName>
    <definedName name="ele_twh...data" localSheetId="50">OFFSET(#REF!,,,COUNTA(#REF!),COUNTA(#REF!))</definedName>
    <definedName name="ele_twh...data" localSheetId="49">OFFSET(#REF!,,,COUNTA(#REF!),COUNTA(#REF!))</definedName>
    <definedName name="ele_twh...data" localSheetId="43">OFFSET(#REF!,,,COUNTA(#REF!),COUNTA(#REF!))</definedName>
    <definedName name="ele_twh...data" localSheetId="44">OFFSET(#REF!,,,COUNTA(#REF!),COUNTA(#REF!))</definedName>
    <definedName name="ele_twh...data" localSheetId="47">OFFSET(#REF!,,,COUNTA(#REF!),COUNTA(#REF!))</definedName>
    <definedName name="ele_twh...data" localSheetId="11">OFFSET(#REF!,,,COUNTA(#REF!),COUNTA(#REF!))</definedName>
    <definedName name="ele_twh...data" localSheetId="4">OFFSET(#REF!,,,COUNTA(#REF!),COUNTA(#REF!))</definedName>
    <definedName name="ele_twh...data" localSheetId="22">OFFSET(#REF!,,,COUNTA(#REF!),COUNTA(#REF!))</definedName>
    <definedName name="ele_twh...data" localSheetId="7">OFFSET(#REF!,,,COUNTA(#REF!),COUNTA(#REF!))</definedName>
    <definedName name="ele_twh...data" localSheetId="8">OFFSET(#REF!,,,COUNTA(#REF!),COUNTA(#REF!))</definedName>
    <definedName name="ele_twh...data" localSheetId="9">OFFSET(#REF!,,,COUNTA(#REF!),COUNTA(#REF!))</definedName>
    <definedName name="ele_twh...data" localSheetId="35">OFFSET(#REF!,,,COUNTA(#REF!),COUNTA(#REF!))</definedName>
    <definedName name="ele_twh...data" localSheetId="37">OFFSET(#REF!,,,COUNTA(#REF!),COUNTA(#REF!))</definedName>
    <definedName name="ele_twh...data" localSheetId="38">OFFSET(#REF!,,,COUNTA(#REF!),COUNTA(#REF!))</definedName>
    <definedName name="ele_twh...data" localSheetId="15">OFFSET(#REF!,,,COUNTA(#REF!),COUNTA(#REF!))</definedName>
    <definedName name="ele_twh...data" localSheetId="17">OFFSET(#REF!,,,COUNTA(#REF!),COUNTA(#REF!))</definedName>
    <definedName name="ele_twh...data" localSheetId="19">OFFSET(#REF!,,,COUNTA(#REF!),COUNTA(#REF!))</definedName>
    <definedName name="ele_twh...data" localSheetId="18">OFFSET(#REF!,,,COUNTA(#REF!),COUNTA(#REF!))</definedName>
    <definedName name="ele_twh...data" localSheetId="24">OFFSET(#REF!,,,COUNTA(#REF!),COUNTA(#REF!))</definedName>
    <definedName name="ele_twh...data" localSheetId="32">OFFSET(#REF!,,,COUNTA(#REF!),COUNTA(#REF!))</definedName>
    <definedName name="ele_twh...data" localSheetId="31">OFFSET(#REF!,,,COUNTA(#REF!),COUNTA(#REF!))</definedName>
    <definedName name="ele_twh...data" localSheetId="6">OFFSET(#REF!,,,COUNTA(#REF!),COUNTA(#REF!))</definedName>
    <definedName name="ele_twh...data" localSheetId="2">OFFSET(#REF!,,,COUNTA(#REF!),COUNTA(#REF!))</definedName>
    <definedName name="ele_twh...data">OFFSET(#REF!,,,COUNTA(#REF!),COUNTA(#REF!))</definedName>
    <definedName name="Testname1" localSheetId="52">OFFSET(#REF!,,,COUNTA(#REF!),COUNTA(#REF!))</definedName>
    <definedName name="Testname1" localSheetId="51">OFFSET(#REF!,,,COUNTA(#REF!),COUNTA(#REF!))</definedName>
    <definedName name="Testname1" localSheetId="48">OFFSET(#REF!,,,COUNTA(#REF!),COUNTA(#REF!))</definedName>
    <definedName name="Testname1" localSheetId="46">OFFSET(#REF!,,,COUNTA(#REF!),COUNTA(#REF!))</definedName>
    <definedName name="Testname1" localSheetId="45">OFFSET(#REF!,,,COUNTA(#REF!),COUNTA(#REF!))</definedName>
    <definedName name="Testname1" localSheetId="50">OFFSET(#REF!,,,COUNTA(#REF!),COUNTA(#REF!))</definedName>
    <definedName name="Testname1" localSheetId="49">OFFSET(#REF!,,,COUNTA(#REF!),COUNTA(#REF!))</definedName>
    <definedName name="Testname1" localSheetId="47">OFFSET(#REF!,,,COUNTA(#REF!),COUNTA(#REF!))</definedName>
    <definedName name="Testname1" localSheetId="4">OFFSET(#REF!,,,COUNTA(#REF!),COUNTA(#REF!))</definedName>
    <definedName name="Testname1" localSheetId="22">OFFSET(#REF!,,,COUNTA(#REF!),COUNTA(#REF!))</definedName>
    <definedName name="Testname1" localSheetId="15">OFFSET(#REF!,,,COUNTA(#REF!),COUNTA(#REF!))</definedName>
    <definedName name="Testname1" localSheetId="17">OFFSET(#REF!,,,COUNTA(#REF!),COUNTA(#REF!))</definedName>
    <definedName name="Testname1" localSheetId="19">OFFSET(#REF!,,,COUNTA(#REF!),COUNTA(#REF!))</definedName>
    <definedName name="Testname1" localSheetId="18">OFFSET(#REF!,,,COUNTA(#REF!),COUNTA(#REF!))</definedName>
    <definedName name="Testname1" localSheetId="24">OFFSET(#REF!,,,COUNTA(#REF!),COUNTA(#REF!))</definedName>
    <definedName name="Testname1" localSheetId="6">OFFSET(#REF!,,,COUNTA(#REF!),COUNTA(#REF!))</definedName>
    <definedName name="Testname1">OFFSET(#REF!,,,COUNTA(#REF!),COUNTA(#REF!))</definedName>
    <definedName name="Testname2" localSheetId="52">OFFSET(#REF!,,,COUNT(#REF!),COUNT(#REF!))</definedName>
    <definedName name="Testname2" localSheetId="51">OFFSET(#REF!,,,COUNT(#REF!),COUNT(#REF!))</definedName>
    <definedName name="Testname2" localSheetId="48">OFFSET(#REF!,,,COUNT(#REF!),COUNT(#REF!))</definedName>
    <definedName name="Testname2" localSheetId="46">OFFSET(#REF!,,,COUNT(#REF!),COUNT(#REF!))</definedName>
    <definedName name="Testname2" localSheetId="45">OFFSET(#REF!,,,COUNT(#REF!),COUNT(#REF!))</definedName>
    <definedName name="Testname2" localSheetId="50">OFFSET(#REF!,,,COUNT(#REF!),COUNT(#REF!))</definedName>
    <definedName name="Testname2" localSheetId="49">OFFSET(#REF!,,,COUNT(#REF!),COUNT(#REF!))</definedName>
    <definedName name="Testname2" localSheetId="47">OFFSET(#REF!,,,COUNT(#REF!),COUNT(#REF!))</definedName>
    <definedName name="Testname2" localSheetId="4">OFFSET(#REF!,,,COUNT(#REF!),COUNT(#REF!))</definedName>
    <definedName name="Testname2" localSheetId="22">OFFSET(#REF!,,,COUNT(#REF!),COUNT(#REF!))</definedName>
    <definedName name="Testname2" localSheetId="15">OFFSET(#REF!,,,COUNT(#REF!),COUNT(#REF!))</definedName>
    <definedName name="Testname2" localSheetId="17">OFFSET(#REF!,,,COUNT(#REF!),COUNT(#REF!))</definedName>
    <definedName name="Testname2" localSheetId="19">OFFSET(#REF!,,,COUNT(#REF!),COUNT(#REF!))</definedName>
    <definedName name="Testname2" localSheetId="18">OFFSET(#REF!,,,COUNT(#REF!),COUNT(#REF!))</definedName>
    <definedName name="Testname2" localSheetId="24">OFFSET(#REF!,,,COUNT(#REF!),COUNT(#REF!))</definedName>
    <definedName name="Testname2" localSheetId="6">OFFSET(#REF!,,,COUNT(#REF!),COUNT(#REF!))</definedName>
    <definedName name="Testname2">OFFSET(#REF!,,,COUNT(#REF!),COUNT(#REF!))</definedName>
  </definedNames>
  <calcPr calcId="162913"/>
  <pivotCaches>
    <pivotCache cacheId="57" r:id="rId64"/>
    <pivotCache cacheId="58" r:id="rId65"/>
    <pivotCache cacheId="59" r:id="rId66"/>
    <pivotCache cacheId="60" r:id="rId67"/>
    <pivotCache cacheId="61" r:id="rId68"/>
    <pivotCache cacheId="62" r:id="rId69"/>
    <pivotCache cacheId="63" r:id="rId70"/>
    <pivotCache cacheId="64" r:id="rId71"/>
    <pivotCache cacheId="65" r:id="rId72"/>
    <pivotCache cacheId="66" r:id="rId73"/>
    <pivotCache cacheId="67" r:id="rId74"/>
    <pivotCache cacheId="68" r:id="rId75"/>
    <pivotCache cacheId="69" r:id="rId76"/>
    <pivotCache cacheId="70" r:id="rId77"/>
    <pivotCache cacheId="71" r:id="rId78"/>
    <pivotCache cacheId="72" r:id="rId79"/>
    <pivotCache cacheId="73" r:id="rId80"/>
    <pivotCache cacheId="74" r:id="rId81"/>
    <pivotCache cacheId="75" r:id="rId82"/>
    <pivotCache cacheId="76" r:id="rId83"/>
    <pivotCache cacheId="77" r:id="rId84"/>
    <pivotCache cacheId="78" r:id="rId85"/>
    <pivotCache cacheId="79" r:id="rId86"/>
    <pivotCache cacheId="80" r:id="rId87"/>
    <pivotCache cacheId="81" r:id="rId88"/>
    <pivotCache cacheId="82" r:id="rId89"/>
    <pivotCache cacheId="83" r:id="rId90"/>
    <pivotCache cacheId="84" r:id="rId91"/>
    <pivotCache cacheId="85" r:id="rId92"/>
    <pivotCache cacheId="86" r:id="rId93"/>
    <pivotCache cacheId="87" r:id="rId94"/>
    <pivotCache cacheId="88" r:id="rId95"/>
    <pivotCache cacheId="89" r:id="rId96"/>
    <pivotCache cacheId="90" r:id="rId97"/>
    <pivotCache cacheId="91" r:id="rId98"/>
    <pivotCache cacheId="92" r:id="rId99"/>
    <pivotCache cacheId="93" r:id="rId100"/>
    <pivotCache cacheId="94" r:id="rId101"/>
    <pivotCache cacheId="95" r:id="rId102"/>
    <pivotCache cacheId="96" r:id="rId103"/>
    <pivotCache cacheId="97" r:id="rId104"/>
    <pivotCache cacheId="98" r:id="rId105"/>
    <pivotCache cacheId="99" r:id="rId106"/>
    <pivotCache cacheId="100" r:id="rId107"/>
    <pivotCache cacheId="101" r:id="rId108"/>
    <pivotCache cacheId="102" r:id="rId109"/>
    <pivotCache cacheId="103" r:id="rId110"/>
    <pivotCache cacheId="104" r:id="rId111"/>
    <pivotCache cacheId="105" r:id="rId112"/>
    <pivotCache cacheId="106" r:id="rId113"/>
    <pivotCache cacheId="107" r:id="rId114"/>
    <pivotCache cacheId="108" r:id="rId115"/>
    <pivotCache cacheId="109" r:id="rId116"/>
    <pivotCache cacheId="110" r:id="rId117"/>
    <pivotCache cacheId="111" r:id="rId118"/>
    <pivotCache cacheId="112" r:id="rId119"/>
    <pivotCache cacheId="113" r:id="rId120"/>
    <pivotCache cacheId="114" r:id="rId121"/>
    <pivotCache cacheId="115" r:id="rId122"/>
  </pivotCaches>
  <extLst>
    <ext xmlns:x14="http://schemas.microsoft.com/office/spreadsheetml/2009/9/main" uri="{BBE1A952-AA13-448e-AADC-164F8A28A991}">
      <x14:slicerCaches>
        <x14:slicerCache r:id="rId123"/>
        <x14:slicerCache r:id="rId124"/>
        <x14:slicerCache r:id="rId125"/>
        <x14:slicerCache r:id="rId126"/>
        <x14:slicerCache r:id="rId127"/>
        <x14:slicerCache r:id="rId128"/>
        <x14:slicerCache r:id="rId129"/>
        <x14:slicerCache r:id="rId130"/>
        <x14:slicerCache r:id="rId131"/>
        <x14:slicerCache r:id="rId132"/>
        <x14:slicerCache r:id="rId133"/>
        <x14:slicerCache r:id="rId134"/>
        <x14:slicerCache r:id="rId135"/>
        <x14:slicerCache r:id="rId136"/>
        <x14:slicerCache r:id="rId137"/>
        <x14:slicerCache r:id="rId138"/>
        <x14:slicerCache r:id="rId139"/>
        <x14:slicerCache r:id="rId140"/>
        <x14:slicerCache r:id="rId141"/>
        <x14:slicerCache r:id="rId142"/>
        <x14:slicerCache r:id="rId143"/>
        <x14:slicerCache r:id="rId144"/>
        <x14:slicerCache r:id="rId145"/>
        <x14:slicerCache r:id="rId146"/>
        <x14:slicerCache r:id="rId147"/>
        <x14:slicerCache r:id="rId148"/>
        <x14:slicerCache r:id="rId149"/>
        <x14:slicerCache r:id="rId150"/>
        <x14:slicerCache r:id="rId151"/>
        <x14:slicerCache r:id="rId152"/>
        <x14:slicerCache r:id="rId153"/>
        <x14:slicerCache r:id="rId154"/>
        <x14:slicerCache r:id="rId155"/>
        <x14:slicerCache r:id="rId156"/>
        <x14:slicerCache r:id="rId157"/>
        <x14:slicerCache r:id="rId158"/>
        <x14:slicerCache r:id="rId159"/>
        <x14:slicerCache r:id="rId160"/>
        <x14:slicerCache r:id="rId161"/>
        <x14:slicerCache r:id="rId162"/>
        <x14:slicerCache r:id="rId163"/>
        <x14:slicerCache r:id="rId164"/>
        <x14:slicerCache r:id="rId165"/>
        <x14:slicerCache r:id="rId166"/>
        <x14:slicerCache r:id="rId167"/>
        <x14:slicerCache r:id="rId168"/>
        <x14:slicerCache r:id="rId169"/>
        <x14:slicerCache r:id="rId170"/>
        <x14:slicerCache r:id="rId171"/>
        <x14:slicerCache r:id="rId172"/>
        <x14:slicerCache r:id="rId173"/>
        <x14:slicerCache r:id="rId174"/>
        <x14:slicerCache r:id="rId175"/>
        <x14:slicerCache r:id="rId176"/>
        <x14:slicerCache r:id="rId177"/>
        <x14:slicerCache r:id="rId178"/>
        <x14:slicerCache r:id="rId179"/>
        <x14:slicerCache r:id="rId180"/>
        <x14:slicerCache r:id="rId181"/>
        <x14:slicerCache r:id="rId182"/>
        <x14:slicerCache r:id="rId183"/>
        <x14:slicerCache r:id="rId184"/>
        <x14:slicerCache r:id="rId185"/>
        <x14:slicerCache r:id="rId186"/>
        <x14:slicerCache r:id="rId187"/>
        <x14:slicerCache r:id="rId188"/>
        <x14:slicerCache r:id="rId189"/>
        <x14:slicerCache r:id="rId190"/>
        <x14:slicerCache r:id="rId191"/>
        <x14:slicerCache r:id="rId192"/>
        <x14:slicerCache r:id="rId193"/>
        <x14:slicerCache r:id="rId194"/>
        <x14:slicerCache r:id="rId195"/>
        <x14:slicerCache r:id="rId196"/>
        <x14:slicerCache r:id="rId197"/>
        <x14:slicerCache r:id="rId198"/>
        <x14:slicerCache r:id="rId199"/>
        <x14:slicerCache r:id="rId200"/>
        <x14:slicerCache r:id="rId201"/>
        <x14:slicerCache r:id="rId202"/>
        <x14:slicerCache r:id="rId203"/>
        <x14:slicerCache r:id="rId204"/>
        <x14:slicerCache r:id="rId205"/>
        <x14:slicerCache r:id="rId206"/>
        <x14:slicerCache r:id="rId207"/>
        <x14:slicerCache r:id="rId208"/>
        <x14:slicerCache r:id="rId209"/>
        <x14:slicerCache r:id="rId210"/>
        <x14:slicerCache r:id="rId211"/>
        <x14:slicerCache r:id="rId212"/>
        <x14:slicerCache r:id="rId213"/>
        <x14:slicerCache r:id="rId214"/>
        <x14:slicerCache r:id="rId215"/>
        <x14:slicerCache r:id="rId216"/>
        <x14:slicerCache r:id="rId217"/>
        <x14:slicerCache r:id="rId218"/>
        <x14:slicerCache r:id="rId219"/>
        <x14:slicerCache r:id="rId220"/>
        <x14:slicerCache r:id="rId221"/>
        <x14:slicerCache r:id="rId222"/>
        <x14:slicerCache r:id="rId223"/>
        <x14:slicerCache r:id="rId224"/>
        <x14:slicerCache r:id="rId225"/>
        <x14:slicerCache r:id="rId226"/>
        <x14:slicerCache r:id="rId227"/>
        <x14:slicerCache r:id="rId228"/>
        <x14:slicerCache r:id="rId229"/>
        <x14:slicerCache r:id="rId230"/>
        <x14:slicerCache r:id="rId231"/>
        <x14:slicerCache r:id="rId232"/>
        <x14:slicerCache r:id="rId233"/>
        <x14:slicerCache r:id="rId234"/>
        <x14:slicerCache r:id="rId235"/>
        <x14:slicerCache r:id="rId236"/>
        <x14:slicerCache r:id="rId237"/>
        <x14:slicerCache r:id="rId238"/>
        <x14:slicerCache r:id="rId239"/>
        <x14:slicerCache r:id="rId240"/>
        <x14:slicerCache r:id="rId241"/>
        <x14:slicerCache r:id="rId242"/>
        <x14:slicerCache r:id="rId243"/>
        <x14:slicerCache r:id="rId244"/>
        <x14:slicerCache r:id="rId245"/>
        <x14:slicerCache r:id="rId246"/>
        <x14:slicerCache r:id="rId247"/>
        <x14:slicerCache r:id="rId248"/>
        <x14:slicerCache r:id="rId249"/>
        <x14:slicerCache r:id="rId250"/>
        <x14:slicerCache r:id="rId251"/>
        <x14:slicerCache r:id="rId252"/>
        <x14:slicerCache r:id="rId253"/>
        <x14:slicerCache r:id="rId254"/>
        <x14:slicerCache r:id="rId255"/>
        <x14:slicerCache r:id="rId256"/>
        <x14:slicerCache r:id="rId257"/>
        <x14:slicerCache r:id="rId258"/>
        <x14:slicerCache r:id="rId259"/>
        <x14:slicerCache r:id="rId260"/>
        <x14:slicerCache r:id="rId261"/>
        <x14:slicerCache r:id="rId262"/>
        <x14:slicerCache r:id="rId263"/>
        <x14:slicerCache r:id="rId264"/>
        <x14:slicerCache r:id="rId265"/>
        <x14:slicerCache r:id="rId266"/>
        <x14:slicerCache r:id="rId267"/>
        <x14:slicerCache r:id="rId268"/>
        <x14:slicerCache r:id="rId269"/>
        <x14:slicerCache r:id="rId270"/>
        <x14:slicerCache r:id="rId271"/>
        <x14:slicerCache r:id="rId272"/>
        <x14:slicerCache r:id="rId273"/>
        <x14:slicerCache r:id="rId274"/>
      </x14:slicerCaches>
    </ext>
    <ext xmlns:x14="http://schemas.microsoft.com/office/spreadsheetml/2009/9/main" uri="{79F54976-1DA5-4618-B147-4CDE4B953A38}">
      <x14:workbookPr/>
    </ext>
  </extLst>
</workbook>
</file>

<file path=xl/calcChain.xml><?xml version="1.0" encoding="utf-8"?>
<calcChain xmlns="http://schemas.openxmlformats.org/spreadsheetml/2006/main">
  <c r="G60" i="122" l="1"/>
  <c r="K60" i="122" s="1"/>
  <c r="F60" i="122"/>
  <c r="D60" i="122"/>
  <c r="E60" i="122" s="1"/>
  <c r="K59" i="122"/>
  <c r="G59" i="122"/>
  <c r="H59" i="122" s="1"/>
  <c r="I59" i="122" s="1"/>
  <c r="F59" i="122"/>
  <c r="D59" i="122"/>
  <c r="E59" i="122" s="1"/>
  <c r="G58" i="122"/>
  <c r="K58" i="122" s="1"/>
  <c r="L58" i="122" s="1"/>
  <c r="F58" i="122"/>
  <c r="E58" i="122"/>
  <c r="D58" i="122"/>
  <c r="I57" i="122"/>
  <c r="H57" i="122"/>
  <c r="J57" i="122" s="1"/>
  <c r="G57" i="122"/>
  <c r="K57" i="122" s="1"/>
  <c r="F57" i="122"/>
  <c r="E57" i="122"/>
  <c r="D57" i="122"/>
  <c r="K56" i="122"/>
  <c r="M56" i="122" s="1"/>
  <c r="H56" i="122"/>
  <c r="J56" i="122" s="1"/>
  <c r="G56" i="122"/>
  <c r="F56" i="122"/>
  <c r="D56" i="122"/>
  <c r="E56" i="122" s="1"/>
  <c r="G55" i="122"/>
  <c r="F55" i="122"/>
  <c r="E55" i="122"/>
  <c r="D55" i="122"/>
  <c r="K54" i="122"/>
  <c r="M54" i="122" s="1"/>
  <c r="J54" i="122"/>
  <c r="I54" i="122"/>
  <c r="H54" i="122"/>
  <c r="G54" i="122"/>
  <c r="F54" i="122"/>
  <c r="E54" i="122"/>
  <c r="D54" i="122"/>
  <c r="M53" i="122"/>
  <c r="L53" i="122"/>
  <c r="K53" i="122"/>
  <c r="I53" i="122"/>
  <c r="H53" i="122"/>
  <c r="J53" i="122" s="1"/>
  <c r="N53" i="122" s="1"/>
  <c r="G53" i="122"/>
  <c r="F53" i="122"/>
  <c r="E53" i="122"/>
  <c r="D53" i="122"/>
  <c r="G52" i="122"/>
  <c r="K52" i="122" s="1"/>
  <c r="F52" i="122"/>
  <c r="D52" i="122"/>
  <c r="E52" i="122" s="1"/>
  <c r="K51" i="122"/>
  <c r="G51" i="122"/>
  <c r="H51" i="122" s="1"/>
  <c r="I51" i="122" s="1"/>
  <c r="F51" i="122"/>
  <c r="D51" i="122"/>
  <c r="E51" i="122" s="1"/>
  <c r="M50" i="122"/>
  <c r="G50" i="122"/>
  <c r="K50" i="122" s="1"/>
  <c r="L50" i="122" s="1"/>
  <c r="F50" i="122"/>
  <c r="E50" i="122"/>
  <c r="D50" i="122"/>
  <c r="H49" i="122"/>
  <c r="J49" i="122" s="1"/>
  <c r="G49" i="122"/>
  <c r="K49" i="122" s="1"/>
  <c r="F49" i="122"/>
  <c r="E49" i="122"/>
  <c r="D49" i="122"/>
  <c r="K48" i="122"/>
  <c r="M48" i="122" s="1"/>
  <c r="H48" i="122"/>
  <c r="J48" i="122" s="1"/>
  <c r="G48" i="122"/>
  <c r="F48" i="122"/>
  <c r="D48" i="122"/>
  <c r="E48" i="122" s="1"/>
  <c r="G47" i="122"/>
  <c r="F47" i="122"/>
  <c r="E47" i="122"/>
  <c r="D47" i="122"/>
  <c r="K46" i="122"/>
  <c r="M46" i="122" s="1"/>
  <c r="J46" i="122"/>
  <c r="I46" i="122"/>
  <c r="H46" i="122"/>
  <c r="G46" i="122"/>
  <c r="F46" i="122"/>
  <c r="E46" i="122"/>
  <c r="D46" i="122"/>
  <c r="M45" i="122"/>
  <c r="L45" i="122"/>
  <c r="K45" i="122"/>
  <c r="I45" i="122"/>
  <c r="H45" i="122"/>
  <c r="J45" i="122" s="1"/>
  <c r="N45" i="122" s="1"/>
  <c r="G45" i="122"/>
  <c r="F45" i="122"/>
  <c r="D45" i="122"/>
  <c r="E45" i="122" s="1"/>
  <c r="G44" i="122"/>
  <c r="K44" i="122" s="1"/>
  <c r="F44" i="122"/>
  <c r="D44" i="122"/>
  <c r="E44" i="122" s="1"/>
  <c r="K43" i="122"/>
  <c r="J43" i="122"/>
  <c r="G43" i="122"/>
  <c r="H43" i="122" s="1"/>
  <c r="I43" i="122" s="1"/>
  <c r="F43" i="122"/>
  <c r="D43" i="122"/>
  <c r="E43" i="122" s="1"/>
  <c r="G42" i="122"/>
  <c r="K42" i="122" s="1"/>
  <c r="L42" i="122" s="1"/>
  <c r="F42" i="122"/>
  <c r="E42" i="122"/>
  <c r="D42" i="122"/>
  <c r="H41" i="122"/>
  <c r="J41" i="122" s="1"/>
  <c r="G41" i="122"/>
  <c r="K41" i="122" s="1"/>
  <c r="F41" i="122"/>
  <c r="E41" i="122"/>
  <c r="D41" i="122"/>
  <c r="L40" i="122"/>
  <c r="K40" i="122"/>
  <c r="M40" i="122" s="1"/>
  <c r="H40" i="122"/>
  <c r="J40" i="122" s="1"/>
  <c r="G40" i="122"/>
  <c r="F40" i="122"/>
  <c r="D40" i="122"/>
  <c r="E40" i="122" s="1"/>
  <c r="G39" i="122"/>
  <c r="F39" i="122"/>
  <c r="E39" i="122"/>
  <c r="D39" i="122"/>
  <c r="K38" i="122"/>
  <c r="M38" i="122" s="1"/>
  <c r="J38" i="122"/>
  <c r="I38" i="122"/>
  <c r="H38" i="122"/>
  <c r="G38" i="122"/>
  <c r="F38" i="122"/>
  <c r="E38" i="122"/>
  <c r="D38" i="122"/>
  <c r="M37" i="122"/>
  <c r="L37" i="122"/>
  <c r="K37" i="122"/>
  <c r="I37" i="122"/>
  <c r="H37" i="122"/>
  <c r="J37" i="122" s="1"/>
  <c r="N37" i="122" s="1"/>
  <c r="G37" i="122"/>
  <c r="F37" i="122"/>
  <c r="D37" i="122"/>
  <c r="E37" i="122" s="1"/>
  <c r="H36" i="122"/>
  <c r="G36" i="122"/>
  <c r="K36" i="122" s="1"/>
  <c r="F36" i="122"/>
  <c r="D36" i="122"/>
  <c r="E36" i="122" s="1"/>
  <c r="K35" i="122"/>
  <c r="G35" i="122"/>
  <c r="H35" i="122" s="1"/>
  <c r="I35" i="122" s="1"/>
  <c r="F35" i="122"/>
  <c r="D35" i="122"/>
  <c r="E35" i="122" s="1"/>
  <c r="G34" i="122"/>
  <c r="K34" i="122" s="1"/>
  <c r="L34" i="122" s="1"/>
  <c r="F34" i="122"/>
  <c r="E34" i="122"/>
  <c r="D34" i="122"/>
  <c r="H33" i="122"/>
  <c r="J33" i="122" s="1"/>
  <c r="G33" i="122"/>
  <c r="K33" i="122" s="1"/>
  <c r="F33" i="122"/>
  <c r="E33" i="122"/>
  <c r="D33" i="122"/>
  <c r="K32" i="122"/>
  <c r="M32" i="122" s="1"/>
  <c r="H32" i="122"/>
  <c r="J32" i="122" s="1"/>
  <c r="G32" i="122"/>
  <c r="F32" i="122"/>
  <c r="D32" i="122"/>
  <c r="E32" i="122" s="1"/>
  <c r="G31" i="122"/>
  <c r="F31" i="122"/>
  <c r="E31" i="122"/>
  <c r="D31" i="122"/>
  <c r="K30" i="122"/>
  <c r="M30" i="122" s="1"/>
  <c r="J30" i="122"/>
  <c r="I30" i="122"/>
  <c r="H30" i="122"/>
  <c r="G30" i="122"/>
  <c r="F30" i="122"/>
  <c r="E30" i="122"/>
  <c r="D30" i="122"/>
  <c r="M29" i="122"/>
  <c r="L29" i="122"/>
  <c r="K29" i="122"/>
  <c r="I29" i="122"/>
  <c r="H29" i="122"/>
  <c r="J29" i="122" s="1"/>
  <c r="N29" i="122" s="1"/>
  <c r="G29" i="122"/>
  <c r="F29" i="122"/>
  <c r="D29" i="122"/>
  <c r="E29" i="122" s="1"/>
  <c r="G28" i="122"/>
  <c r="K28" i="122" s="1"/>
  <c r="F28" i="122"/>
  <c r="D28" i="122"/>
  <c r="E28" i="122" s="1"/>
  <c r="K27" i="122"/>
  <c r="G27" i="122"/>
  <c r="H27" i="122" s="1"/>
  <c r="I27" i="122" s="1"/>
  <c r="F27" i="122"/>
  <c r="D27" i="122"/>
  <c r="E27" i="122" s="1"/>
  <c r="G26" i="122"/>
  <c r="K26" i="122" s="1"/>
  <c r="L26" i="122" s="1"/>
  <c r="F26" i="122"/>
  <c r="E26" i="122"/>
  <c r="D26" i="122"/>
  <c r="I25" i="122"/>
  <c r="H25" i="122"/>
  <c r="J25" i="122" s="1"/>
  <c r="G25" i="122"/>
  <c r="K25" i="122" s="1"/>
  <c r="F25" i="122"/>
  <c r="E25" i="122"/>
  <c r="D25" i="122"/>
  <c r="K24" i="122"/>
  <c r="M24" i="122" s="1"/>
  <c r="H24" i="122"/>
  <c r="J24" i="122" s="1"/>
  <c r="G24" i="122"/>
  <c r="F24" i="122"/>
  <c r="D24" i="122"/>
  <c r="E24" i="122" s="1"/>
  <c r="G23" i="122"/>
  <c r="H23" i="122" s="1"/>
  <c r="F23" i="122"/>
  <c r="E23" i="122"/>
  <c r="D23" i="122"/>
  <c r="K22" i="122"/>
  <c r="M22" i="122" s="1"/>
  <c r="J22" i="122"/>
  <c r="I22" i="122"/>
  <c r="H22" i="122"/>
  <c r="G22" i="122"/>
  <c r="F22" i="122"/>
  <c r="E22" i="122"/>
  <c r="D22" i="122"/>
  <c r="M21" i="122"/>
  <c r="L21" i="122"/>
  <c r="K21" i="122"/>
  <c r="I21" i="122"/>
  <c r="H21" i="122"/>
  <c r="J21" i="122" s="1"/>
  <c r="G21" i="122"/>
  <c r="F21" i="122"/>
  <c r="D21" i="122"/>
  <c r="E21" i="122" s="1"/>
  <c r="L20" i="122"/>
  <c r="G20" i="122"/>
  <c r="K20" i="122" s="1"/>
  <c r="M20" i="122" s="1"/>
  <c r="F20" i="122"/>
  <c r="D20" i="122"/>
  <c r="E20" i="122" s="1"/>
  <c r="G19" i="122"/>
  <c r="H19" i="122" s="1"/>
  <c r="I19" i="122" s="1"/>
  <c r="F19" i="122"/>
  <c r="D19" i="122"/>
  <c r="E19" i="122" s="1"/>
  <c r="G18" i="122"/>
  <c r="K18" i="122" s="1"/>
  <c r="L18" i="122" s="1"/>
  <c r="F18" i="122"/>
  <c r="E18" i="122"/>
  <c r="D18" i="122"/>
  <c r="H17" i="122"/>
  <c r="J17" i="122" s="1"/>
  <c r="G17" i="122"/>
  <c r="K17" i="122" s="1"/>
  <c r="L17" i="122" s="1"/>
  <c r="F17" i="122"/>
  <c r="E17" i="122"/>
  <c r="D17" i="122"/>
  <c r="L16" i="122"/>
  <c r="K16" i="122"/>
  <c r="M16" i="122" s="1"/>
  <c r="H16" i="122"/>
  <c r="G16" i="122"/>
  <c r="F16" i="122"/>
  <c r="D16" i="122"/>
  <c r="E16" i="122" s="1"/>
  <c r="G15" i="122"/>
  <c r="H15" i="122" s="1"/>
  <c r="F15" i="122"/>
  <c r="E15" i="122"/>
  <c r="D15" i="122"/>
  <c r="K14" i="122"/>
  <c r="M14" i="122" s="1"/>
  <c r="J14" i="122"/>
  <c r="I14" i="122"/>
  <c r="H14" i="122"/>
  <c r="G14" i="122"/>
  <c r="F14" i="122"/>
  <c r="D14" i="122"/>
  <c r="E14" i="122" s="1"/>
  <c r="M13" i="122"/>
  <c r="L13" i="122"/>
  <c r="K13" i="122"/>
  <c r="G13" i="122"/>
  <c r="H13" i="122" s="1"/>
  <c r="J13" i="122" s="1"/>
  <c r="F13" i="122"/>
  <c r="D13" i="122"/>
  <c r="E13" i="122" s="1"/>
  <c r="G12" i="122"/>
  <c r="K12" i="122" s="1"/>
  <c r="M12" i="122" s="1"/>
  <c r="F12" i="122"/>
  <c r="D12" i="122"/>
  <c r="E12" i="122" s="1"/>
  <c r="G11" i="122"/>
  <c r="H11" i="122" s="1"/>
  <c r="I11" i="122" s="1"/>
  <c r="F11" i="122"/>
  <c r="D11" i="122"/>
  <c r="E11" i="122" s="1"/>
  <c r="M10" i="122"/>
  <c r="G10" i="122"/>
  <c r="K10" i="122" s="1"/>
  <c r="L10" i="122" s="1"/>
  <c r="F10" i="122"/>
  <c r="E10" i="122"/>
  <c r="D10" i="122"/>
  <c r="H9" i="122"/>
  <c r="J9" i="122" s="1"/>
  <c r="G9" i="122"/>
  <c r="K9" i="122" s="1"/>
  <c r="L9" i="122" s="1"/>
  <c r="F9" i="122"/>
  <c r="E9" i="122"/>
  <c r="D9" i="122"/>
  <c r="L8" i="122"/>
  <c r="K8" i="122"/>
  <c r="M8" i="122" s="1"/>
  <c r="H8" i="122"/>
  <c r="G8" i="122"/>
  <c r="F8" i="122"/>
  <c r="D8" i="122"/>
  <c r="E8" i="122" s="1"/>
  <c r="G7" i="122"/>
  <c r="H7" i="122" s="1"/>
  <c r="F7" i="122"/>
  <c r="E7" i="122"/>
  <c r="D7" i="122"/>
  <c r="K6" i="122"/>
  <c r="M6" i="122" s="1"/>
  <c r="J6" i="122"/>
  <c r="I6" i="122"/>
  <c r="H6" i="122"/>
  <c r="G6" i="122"/>
  <c r="F6" i="122"/>
  <c r="D6" i="122"/>
  <c r="E6" i="122" s="1"/>
  <c r="M5" i="122"/>
  <c r="L5" i="122"/>
  <c r="K5" i="122"/>
  <c r="G5" i="122"/>
  <c r="H5" i="122" s="1"/>
  <c r="J5" i="122" s="1"/>
  <c r="F5" i="122"/>
  <c r="D5" i="122"/>
  <c r="E5" i="122" s="1"/>
  <c r="L4" i="122"/>
  <c r="G4" i="122"/>
  <c r="K4" i="122" s="1"/>
  <c r="M4" i="122" s="1"/>
  <c r="F4" i="122"/>
  <c r="D4" i="122"/>
  <c r="E4" i="122" s="1"/>
  <c r="G3" i="122"/>
  <c r="H3" i="122" s="1"/>
  <c r="I3" i="122" s="1"/>
  <c r="F3" i="122"/>
  <c r="D3" i="122"/>
  <c r="E3" i="122" s="1"/>
  <c r="G2" i="122"/>
  <c r="F2" i="122"/>
  <c r="E2" i="122"/>
  <c r="D2" i="122"/>
  <c r="Q5" i="122"/>
  <c r="K31" i="122" l="1"/>
  <c r="H31" i="122"/>
  <c r="M43" i="122"/>
  <c r="N43" i="122" s="1"/>
  <c r="L43" i="122"/>
  <c r="J51" i="122"/>
  <c r="J19" i="122"/>
  <c r="M25" i="122"/>
  <c r="L25" i="122"/>
  <c r="N25" i="122" s="1"/>
  <c r="M34" i="122"/>
  <c r="K47" i="122"/>
  <c r="H47" i="122"/>
  <c r="L51" i="122"/>
  <c r="M51" i="122"/>
  <c r="L56" i="122"/>
  <c r="J59" i="122"/>
  <c r="K2" i="122"/>
  <c r="H2" i="122"/>
  <c r="K3" i="122"/>
  <c r="M9" i="122"/>
  <c r="H12" i="122"/>
  <c r="K19" i="122"/>
  <c r="H28" i="122"/>
  <c r="M33" i="122"/>
  <c r="L33" i="122"/>
  <c r="M36" i="122"/>
  <c r="L36" i="122"/>
  <c r="M42" i="122"/>
  <c r="K55" i="122"/>
  <c r="H55" i="122"/>
  <c r="M59" i="122"/>
  <c r="L59" i="122"/>
  <c r="L48" i="122"/>
  <c r="J8" i="122"/>
  <c r="I8" i="122"/>
  <c r="L28" i="122"/>
  <c r="M28" i="122"/>
  <c r="L12" i="122"/>
  <c r="M41" i="122"/>
  <c r="L41" i="122"/>
  <c r="I5" i="122"/>
  <c r="N5" i="122" s="1"/>
  <c r="K7" i="122"/>
  <c r="N17" i="122"/>
  <c r="M18" i="122"/>
  <c r="N21" i="122"/>
  <c r="N32" i="122"/>
  <c r="I33" i="122"/>
  <c r="H44" i="122"/>
  <c r="N46" i="122"/>
  <c r="M49" i="122"/>
  <c r="L49" i="122"/>
  <c r="M52" i="122"/>
  <c r="L52" i="122"/>
  <c r="M58" i="122"/>
  <c r="J15" i="122"/>
  <c r="I15" i="122"/>
  <c r="N9" i="122"/>
  <c r="I13" i="122"/>
  <c r="N13" i="122" s="1"/>
  <c r="K15" i="122"/>
  <c r="M26" i="122"/>
  <c r="J3" i="122"/>
  <c r="M44" i="122"/>
  <c r="L44" i="122"/>
  <c r="J11" i="122"/>
  <c r="J16" i="122"/>
  <c r="N16" i="122" s="1"/>
  <c r="I16" i="122"/>
  <c r="I17" i="122"/>
  <c r="J23" i="122"/>
  <c r="I23" i="122"/>
  <c r="L24" i="122"/>
  <c r="J27" i="122"/>
  <c r="N40" i="122"/>
  <c r="I41" i="122"/>
  <c r="N41" i="122" s="1"/>
  <c r="H52" i="122"/>
  <c r="N54" i="122"/>
  <c r="M57" i="122"/>
  <c r="L57" i="122"/>
  <c r="M60" i="122"/>
  <c r="L60" i="122"/>
  <c r="L35" i="122"/>
  <c r="M35" i="122"/>
  <c r="K39" i="122"/>
  <c r="H39" i="122"/>
  <c r="I9" i="122"/>
  <c r="J7" i="122"/>
  <c r="I7" i="122"/>
  <c r="N33" i="122"/>
  <c r="I36" i="122"/>
  <c r="J36" i="122"/>
  <c r="N36" i="122" s="1"/>
  <c r="H4" i="122"/>
  <c r="K11" i="122"/>
  <c r="M17" i="122"/>
  <c r="H20" i="122"/>
  <c r="K23" i="122"/>
  <c r="L27" i="122"/>
  <c r="M27" i="122"/>
  <c r="L32" i="122"/>
  <c r="J35" i="122"/>
  <c r="I49" i="122"/>
  <c r="N49" i="122" s="1"/>
  <c r="N57" i="122"/>
  <c r="H60" i="122"/>
  <c r="L6" i="122"/>
  <c r="N6" i="122" s="1"/>
  <c r="H10" i="122"/>
  <c r="L14" i="122"/>
  <c r="N14" i="122" s="1"/>
  <c r="H18" i="122"/>
  <c r="L22" i="122"/>
  <c r="N22" i="122" s="1"/>
  <c r="H26" i="122"/>
  <c r="L30" i="122"/>
  <c r="N30" i="122" s="1"/>
  <c r="H34" i="122"/>
  <c r="L38" i="122"/>
  <c r="N38" i="122" s="1"/>
  <c r="H42" i="122"/>
  <c r="L46" i="122"/>
  <c r="H50" i="122"/>
  <c r="L54" i="122"/>
  <c r="H58" i="122"/>
  <c r="I24" i="122"/>
  <c r="N24" i="122" s="1"/>
  <c r="I32" i="122"/>
  <c r="I40" i="122"/>
  <c r="I48" i="122"/>
  <c r="N48" i="122" s="1"/>
  <c r="I56" i="122"/>
  <c r="N56" i="122" s="1"/>
  <c r="N8" i="122" l="1"/>
  <c r="I12" i="122"/>
  <c r="J12" i="122"/>
  <c r="L11" i="122"/>
  <c r="M11" i="122"/>
  <c r="N11" i="122" s="1"/>
  <c r="J44" i="122"/>
  <c r="I44" i="122"/>
  <c r="J47" i="122"/>
  <c r="N47" i="122" s="1"/>
  <c r="I47" i="122"/>
  <c r="J50" i="122"/>
  <c r="N50" i="122" s="1"/>
  <c r="I50" i="122"/>
  <c r="I18" i="122"/>
  <c r="J18" i="122"/>
  <c r="N18" i="122" s="1"/>
  <c r="N35" i="122"/>
  <c r="J4" i="122"/>
  <c r="I4" i="122"/>
  <c r="M3" i="122"/>
  <c r="L3" i="122"/>
  <c r="M47" i="122"/>
  <c r="L47" i="122"/>
  <c r="J20" i="122"/>
  <c r="I20" i="122"/>
  <c r="M19" i="122"/>
  <c r="N19" i="122" s="1"/>
  <c r="L19" i="122"/>
  <c r="J26" i="122"/>
  <c r="N26" i="122" s="1"/>
  <c r="I26" i="122"/>
  <c r="M7" i="122"/>
  <c r="L7" i="122"/>
  <c r="N7" i="122"/>
  <c r="N27" i="122"/>
  <c r="J39" i="122"/>
  <c r="I39" i="122"/>
  <c r="I2" i="122"/>
  <c r="J2" i="122"/>
  <c r="J31" i="122"/>
  <c r="I31" i="122"/>
  <c r="J58" i="122"/>
  <c r="I58" i="122"/>
  <c r="M39" i="122"/>
  <c r="L39" i="122"/>
  <c r="I52" i="122"/>
  <c r="J52" i="122"/>
  <c r="N52" i="122" s="1"/>
  <c r="J55" i="122"/>
  <c r="I55" i="122"/>
  <c r="I28" i="122"/>
  <c r="J28" i="122"/>
  <c r="N28" i="122" s="1"/>
  <c r="N59" i="122"/>
  <c r="N51" i="122"/>
  <c r="J42" i="122"/>
  <c r="I42" i="122"/>
  <c r="I10" i="122"/>
  <c r="J10" i="122"/>
  <c r="N10" i="122" s="1"/>
  <c r="N3" i="122"/>
  <c r="L2" i="122"/>
  <c r="M2" i="122"/>
  <c r="M31" i="122"/>
  <c r="L31" i="122"/>
  <c r="J34" i="122"/>
  <c r="I34" i="122"/>
  <c r="I60" i="122"/>
  <c r="J60" i="122"/>
  <c r="N60" i="122" s="1"/>
  <c r="M23" i="122"/>
  <c r="N23" i="122" s="1"/>
  <c r="L23" i="122"/>
  <c r="M15" i="122"/>
  <c r="N15" i="122" s="1"/>
  <c r="L15" i="122"/>
  <c r="M55" i="122"/>
  <c r="L55" i="122"/>
  <c r="N27" i="93"/>
  <c r="P23" i="93"/>
  <c r="Q22" i="93" s="1"/>
  <c r="P22" i="93"/>
  <c r="N58" i="122" l="1"/>
  <c r="N20" i="122"/>
  <c r="N34" i="122"/>
  <c r="N55" i="122"/>
  <c r="N2" i="122"/>
  <c r="N12" i="122"/>
  <c r="N44" i="122"/>
  <c r="N31" i="122"/>
  <c r="N39" i="122"/>
  <c r="N4" i="122"/>
  <c r="N42" i="122"/>
  <c r="Q23" i="93"/>
  <c r="E71" i="93"/>
  <c r="C72" i="93"/>
  <c r="D72" i="93"/>
  <c r="E72" i="93"/>
  <c r="E70" i="93"/>
  <c r="C70" i="93"/>
  <c r="C65" i="93"/>
  <c r="C71" i="93" s="1"/>
  <c r="D65" i="93"/>
  <c r="D71" i="93" s="1"/>
  <c r="E65" i="93"/>
  <c r="C66" i="93"/>
  <c r="D66" i="93"/>
  <c r="E66" i="93"/>
  <c r="C67" i="93"/>
  <c r="C73" i="93" s="1"/>
  <c r="D67" i="93"/>
  <c r="D73" i="93" s="1"/>
  <c r="E67" i="93"/>
  <c r="E73" i="93" s="1"/>
  <c r="D64" i="93"/>
  <c r="D70" i="93" s="1"/>
  <c r="E64" i="93"/>
  <c r="C64" i="93"/>
  <c r="C51" i="93"/>
  <c r="D51" i="93"/>
  <c r="E51" i="93"/>
  <c r="C52" i="93"/>
  <c r="D52" i="93"/>
  <c r="E52" i="93"/>
  <c r="C53" i="93"/>
  <c r="D53" i="93"/>
  <c r="E53" i="93"/>
  <c r="D50" i="93"/>
  <c r="E50" i="93"/>
  <c r="C50" i="93"/>
  <c r="F1" i="17"/>
  <c r="B1" i="17"/>
  <c r="C1" i="17"/>
  <c r="D1" i="17"/>
  <c r="E1" i="17"/>
  <c r="N25" i="93" l="1"/>
  <c r="N26" i="93"/>
  <c r="N28" i="93"/>
  <c r="N29" i="93"/>
  <c r="N30" i="93"/>
  <c r="I1" i="17"/>
  <c r="B47" i="75" l="1"/>
  <c r="C47" i="75"/>
  <c r="D47" i="75"/>
  <c r="E47" i="75"/>
  <c r="F47" i="75"/>
  <c r="G47" i="75"/>
  <c r="H47" i="75"/>
  <c r="I47" i="75"/>
  <c r="B38" i="75"/>
  <c r="C38" i="75"/>
  <c r="D38" i="75"/>
  <c r="E38" i="75"/>
  <c r="F38" i="75"/>
  <c r="G38" i="75"/>
  <c r="H38" i="75"/>
  <c r="I38" i="75"/>
  <c r="B39" i="75"/>
  <c r="C39" i="75"/>
  <c r="D39" i="75"/>
  <c r="E39" i="75"/>
  <c r="F39" i="75"/>
  <c r="G39" i="75"/>
  <c r="H39" i="75"/>
  <c r="I39" i="75"/>
  <c r="B40" i="75"/>
  <c r="C40" i="75"/>
  <c r="D40" i="75"/>
  <c r="E40" i="75"/>
  <c r="F40" i="75"/>
  <c r="G40" i="75"/>
  <c r="H40" i="75"/>
  <c r="I40" i="75"/>
  <c r="B41" i="75"/>
  <c r="C41" i="75"/>
  <c r="D41" i="75"/>
  <c r="E41" i="75"/>
  <c r="F41" i="75"/>
  <c r="G41" i="75"/>
  <c r="H41" i="75"/>
  <c r="I41" i="75"/>
  <c r="B42" i="75"/>
  <c r="C42" i="75"/>
  <c r="D42" i="75"/>
  <c r="E42" i="75"/>
  <c r="F42" i="75"/>
  <c r="G42" i="75"/>
  <c r="H42" i="75"/>
  <c r="I42" i="75"/>
  <c r="B43" i="75"/>
  <c r="C43" i="75"/>
  <c r="D43" i="75"/>
  <c r="E43" i="75"/>
  <c r="F43" i="75"/>
  <c r="G43" i="75"/>
  <c r="H43" i="75"/>
  <c r="I43" i="75"/>
  <c r="B44" i="75"/>
  <c r="C44" i="75"/>
  <c r="D44" i="75"/>
  <c r="E44" i="75"/>
  <c r="F44" i="75"/>
  <c r="G44" i="75"/>
  <c r="H44" i="75"/>
  <c r="I44" i="75"/>
  <c r="B45" i="75"/>
  <c r="C45" i="75"/>
  <c r="D45" i="75"/>
  <c r="E45" i="75"/>
  <c r="F45" i="75"/>
  <c r="G45" i="75"/>
  <c r="H45" i="75"/>
  <c r="I45" i="75"/>
  <c r="B46" i="75"/>
  <c r="C46" i="75"/>
  <c r="D46" i="75"/>
  <c r="E46" i="75"/>
  <c r="F46" i="75"/>
  <c r="G46" i="75"/>
  <c r="H46" i="75"/>
  <c r="I46" i="75"/>
  <c r="C37" i="75"/>
  <c r="D37" i="75"/>
  <c r="E37" i="75"/>
  <c r="F37" i="75"/>
  <c r="G37" i="75"/>
  <c r="H37" i="75"/>
  <c r="I37" i="75"/>
  <c r="C36" i="75"/>
  <c r="D36" i="75"/>
  <c r="E36" i="75"/>
  <c r="F36" i="75"/>
  <c r="G36" i="75"/>
  <c r="H36" i="75"/>
  <c r="I36" i="75"/>
  <c r="B36" i="75"/>
  <c r="B37" i="75"/>
  <c r="B39" i="17"/>
  <c r="C39" i="17"/>
  <c r="D39" i="17"/>
  <c r="E39" i="17"/>
  <c r="F39" i="17"/>
  <c r="G39" i="17"/>
  <c r="H39" i="17"/>
  <c r="I39" i="17"/>
  <c r="J39" i="17"/>
  <c r="K39" i="17"/>
  <c r="L39" i="17"/>
  <c r="M39" i="17"/>
  <c r="N39" i="17"/>
  <c r="O39" i="17"/>
  <c r="P39" i="17"/>
  <c r="Q39" i="17"/>
  <c r="R39" i="17"/>
  <c r="S39" i="17"/>
  <c r="T39" i="17"/>
  <c r="U39" i="17"/>
  <c r="B40" i="17"/>
  <c r="C40" i="17"/>
  <c r="D40" i="17"/>
  <c r="E40" i="17"/>
  <c r="F40" i="17"/>
  <c r="G40" i="17"/>
  <c r="H40" i="17"/>
  <c r="I40" i="17"/>
  <c r="J40" i="17"/>
  <c r="K40" i="17"/>
  <c r="L40" i="17"/>
  <c r="M40" i="17"/>
  <c r="N40" i="17"/>
  <c r="O40" i="17"/>
  <c r="P40" i="17"/>
  <c r="Q40" i="17"/>
  <c r="R40" i="17"/>
  <c r="S40" i="17"/>
  <c r="T40" i="17"/>
  <c r="U40" i="17"/>
  <c r="B41" i="17"/>
  <c r="C41" i="17"/>
  <c r="D41" i="17"/>
  <c r="E41" i="17"/>
  <c r="F41" i="17"/>
  <c r="G41" i="17"/>
  <c r="H41" i="17"/>
  <c r="I41" i="17"/>
  <c r="J41" i="17"/>
  <c r="K41" i="17"/>
  <c r="L41" i="17"/>
  <c r="M41" i="17"/>
  <c r="N41" i="17"/>
  <c r="O41" i="17"/>
  <c r="P41" i="17"/>
  <c r="Q41" i="17"/>
  <c r="R41" i="17"/>
  <c r="S41" i="17"/>
  <c r="T41" i="17"/>
  <c r="U41" i="17"/>
  <c r="B42" i="17"/>
  <c r="C42" i="17"/>
  <c r="D42" i="17"/>
  <c r="E42" i="17"/>
  <c r="F42" i="17"/>
  <c r="G42" i="17"/>
  <c r="H42" i="17"/>
  <c r="I42" i="17"/>
  <c r="J42" i="17"/>
  <c r="K42" i="17"/>
  <c r="L42" i="17"/>
  <c r="M42" i="17"/>
  <c r="N42" i="17"/>
  <c r="O42" i="17"/>
  <c r="P42" i="17"/>
  <c r="Q42" i="17"/>
  <c r="R42" i="17"/>
  <c r="S42" i="17"/>
  <c r="T42" i="17"/>
  <c r="U42" i="17"/>
  <c r="B43" i="17"/>
  <c r="C43" i="17"/>
  <c r="D43" i="17"/>
  <c r="E43" i="17"/>
  <c r="F43" i="17"/>
  <c r="G43" i="17"/>
  <c r="H43" i="17"/>
  <c r="I43" i="17"/>
  <c r="J43" i="17"/>
  <c r="K43" i="17"/>
  <c r="L43" i="17"/>
  <c r="M43" i="17"/>
  <c r="N43" i="17"/>
  <c r="O43" i="17"/>
  <c r="P43" i="17"/>
  <c r="Q43" i="17"/>
  <c r="R43" i="17"/>
  <c r="S43" i="17"/>
  <c r="T43" i="17"/>
  <c r="U43" i="17"/>
  <c r="B44" i="17"/>
  <c r="C44" i="17"/>
  <c r="D44" i="17"/>
  <c r="E44" i="17"/>
  <c r="F44" i="17"/>
  <c r="G44" i="17"/>
  <c r="H44" i="17"/>
  <c r="I44" i="17"/>
  <c r="J44" i="17"/>
  <c r="K44" i="17"/>
  <c r="L44" i="17"/>
  <c r="M44" i="17"/>
  <c r="N44" i="17"/>
  <c r="O44" i="17"/>
  <c r="P44" i="17"/>
  <c r="Q44" i="17"/>
  <c r="R44" i="17"/>
  <c r="S44" i="17"/>
  <c r="T44" i="17"/>
  <c r="U44" i="17"/>
  <c r="B45" i="17"/>
  <c r="C45" i="17"/>
  <c r="D45" i="17"/>
  <c r="E45" i="17"/>
  <c r="F45" i="17"/>
  <c r="G45" i="17"/>
  <c r="H45" i="17"/>
  <c r="I45" i="17"/>
  <c r="J45" i="17"/>
  <c r="K45" i="17"/>
  <c r="L45" i="17"/>
  <c r="M45" i="17"/>
  <c r="N45" i="17"/>
  <c r="O45" i="17"/>
  <c r="P45" i="17"/>
  <c r="Q45" i="17"/>
  <c r="R45" i="17"/>
  <c r="S45" i="17"/>
  <c r="T45" i="17"/>
  <c r="U45" i="17"/>
  <c r="B46" i="17"/>
  <c r="C46" i="17"/>
  <c r="D46" i="17"/>
  <c r="E46" i="17"/>
  <c r="F46" i="17"/>
  <c r="G46" i="17"/>
  <c r="H46" i="17"/>
  <c r="I46" i="17"/>
  <c r="J46" i="17"/>
  <c r="K46" i="17"/>
  <c r="L46" i="17"/>
  <c r="M46" i="17"/>
  <c r="N46" i="17"/>
  <c r="O46" i="17"/>
  <c r="P46" i="17"/>
  <c r="Q46" i="17"/>
  <c r="R46" i="17"/>
  <c r="S46" i="17"/>
  <c r="T46" i="17"/>
  <c r="U46" i="17"/>
  <c r="B47" i="17"/>
  <c r="C47" i="17"/>
  <c r="D47" i="17"/>
  <c r="E47" i="17"/>
  <c r="F47" i="17"/>
  <c r="G47" i="17"/>
  <c r="H47" i="17"/>
  <c r="I47" i="17"/>
  <c r="J47" i="17"/>
  <c r="K47" i="17"/>
  <c r="L47" i="17"/>
  <c r="M47" i="17"/>
  <c r="N47" i="17"/>
  <c r="O47" i="17"/>
  <c r="P47" i="17"/>
  <c r="Q47" i="17"/>
  <c r="R47" i="17"/>
  <c r="S47" i="17"/>
  <c r="T47" i="17"/>
  <c r="U47" i="17"/>
  <c r="B48" i="17"/>
  <c r="C48" i="17"/>
  <c r="D48" i="17"/>
  <c r="E48" i="17"/>
  <c r="F48" i="17"/>
  <c r="G48" i="17"/>
  <c r="H48" i="17"/>
  <c r="I48" i="17"/>
  <c r="J48" i="17"/>
  <c r="K48" i="17"/>
  <c r="L48" i="17"/>
  <c r="M48" i="17"/>
  <c r="N48" i="17"/>
  <c r="O48" i="17"/>
  <c r="P48" i="17"/>
  <c r="Q48" i="17"/>
  <c r="R48" i="17"/>
  <c r="S48" i="17"/>
  <c r="T48" i="17"/>
  <c r="U48" i="17"/>
  <c r="B49" i="17"/>
  <c r="C49" i="17"/>
  <c r="D49" i="17"/>
  <c r="E49" i="17"/>
  <c r="F49" i="17"/>
  <c r="G49" i="17"/>
  <c r="H49" i="17"/>
  <c r="I49" i="17"/>
  <c r="J49" i="17"/>
  <c r="K49" i="17"/>
  <c r="L49" i="17"/>
  <c r="M49" i="17"/>
  <c r="N49" i="17"/>
  <c r="O49" i="17"/>
  <c r="P49" i="17"/>
  <c r="Q49" i="17"/>
  <c r="R49" i="17"/>
  <c r="S49" i="17"/>
  <c r="T49" i="17"/>
  <c r="U49" i="17"/>
  <c r="A41" i="17"/>
  <c r="A42" i="17"/>
  <c r="A43" i="17"/>
  <c r="A44" i="17"/>
  <c r="A45" i="17"/>
  <c r="A46" i="17"/>
  <c r="A47" i="17"/>
  <c r="A48" i="17"/>
  <c r="A49" i="17"/>
  <c r="A40" i="17"/>
  <c r="A39" i="17"/>
  <c r="C1" i="75"/>
  <c r="A17" i="111" l="1"/>
  <c r="A18" i="111"/>
  <c r="A19" i="111"/>
  <c r="A20" i="111"/>
  <c r="A21" i="111"/>
  <c r="A22" i="111"/>
  <c r="A23" i="111"/>
  <c r="A24" i="111"/>
  <c r="A25" i="111"/>
  <c r="A26" i="111"/>
  <c r="B17" i="111"/>
  <c r="C17" i="111"/>
  <c r="D17" i="111"/>
  <c r="E17" i="111"/>
  <c r="F17" i="111"/>
  <c r="G17" i="111"/>
  <c r="H17" i="111"/>
  <c r="I17" i="111"/>
  <c r="J17" i="111"/>
  <c r="K17" i="111"/>
  <c r="L17" i="111"/>
  <c r="M17" i="111"/>
  <c r="N17" i="111"/>
  <c r="O17" i="111"/>
  <c r="P17" i="111"/>
  <c r="Q17" i="111"/>
  <c r="R17" i="111"/>
  <c r="S17" i="111"/>
  <c r="T17" i="111"/>
  <c r="U17" i="111"/>
  <c r="V17" i="111"/>
  <c r="B18" i="111"/>
  <c r="C18" i="111"/>
  <c r="D18" i="111"/>
  <c r="E18" i="111"/>
  <c r="F18" i="111"/>
  <c r="G18" i="111"/>
  <c r="H18" i="111"/>
  <c r="I18" i="111"/>
  <c r="J18" i="111"/>
  <c r="K18" i="111"/>
  <c r="L18" i="111"/>
  <c r="M18" i="111"/>
  <c r="N18" i="111"/>
  <c r="O18" i="111"/>
  <c r="P18" i="111"/>
  <c r="Q18" i="111"/>
  <c r="R18" i="111"/>
  <c r="S18" i="111"/>
  <c r="T18" i="111"/>
  <c r="U18" i="111"/>
  <c r="V18" i="111"/>
  <c r="B19" i="111"/>
  <c r="C19" i="111"/>
  <c r="D19" i="111"/>
  <c r="E19" i="111"/>
  <c r="F19" i="111"/>
  <c r="G19" i="111"/>
  <c r="H19" i="111"/>
  <c r="I19" i="111"/>
  <c r="J19" i="111"/>
  <c r="K19" i="111"/>
  <c r="L19" i="111"/>
  <c r="M19" i="111"/>
  <c r="N19" i="111"/>
  <c r="O19" i="111"/>
  <c r="P19" i="111"/>
  <c r="Q19" i="111"/>
  <c r="R19" i="111"/>
  <c r="S19" i="111"/>
  <c r="T19" i="111"/>
  <c r="U19" i="111"/>
  <c r="V19" i="111"/>
  <c r="B20" i="111"/>
  <c r="C20" i="111"/>
  <c r="D20" i="111"/>
  <c r="E20" i="111"/>
  <c r="F20" i="111"/>
  <c r="G20" i="111"/>
  <c r="H20" i="111"/>
  <c r="I20" i="111"/>
  <c r="J20" i="111"/>
  <c r="K20" i="111"/>
  <c r="L20" i="111"/>
  <c r="M20" i="111"/>
  <c r="N20" i="111"/>
  <c r="O20" i="111"/>
  <c r="P20" i="111"/>
  <c r="Q20" i="111"/>
  <c r="R20" i="111"/>
  <c r="S20" i="111"/>
  <c r="T20" i="111"/>
  <c r="U20" i="111"/>
  <c r="V20" i="111"/>
  <c r="B21" i="111"/>
  <c r="C21" i="111"/>
  <c r="D21" i="111"/>
  <c r="E21" i="111"/>
  <c r="F21" i="111"/>
  <c r="G21" i="111"/>
  <c r="H21" i="111"/>
  <c r="I21" i="111"/>
  <c r="J21" i="111"/>
  <c r="K21" i="111"/>
  <c r="L21" i="111"/>
  <c r="M21" i="111"/>
  <c r="N21" i="111"/>
  <c r="O21" i="111"/>
  <c r="P21" i="111"/>
  <c r="Q21" i="111"/>
  <c r="R21" i="111"/>
  <c r="S21" i="111"/>
  <c r="T21" i="111"/>
  <c r="U21" i="111"/>
  <c r="V21" i="111"/>
  <c r="B22" i="111"/>
  <c r="C22" i="111"/>
  <c r="D22" i="111"/>
  <c r="E22" i="111"/>
  <c r="F22" i="111"/>
  <c r="G22" i="111"/>
  <c r="H22" i="111"/>
  <c r="I22" i="111"/>
  <c r="J22" i="111"/>
  <c r="K22" i="111"/>
  <c r="L22" i="111"/>
  <c r="M22" i="111"/>
  <c r="N22" i="111"/>
  <c r="O22" i="111"/>
  <c r="P22" i="111"/>
  <c r="Q22" i="111"/>
  <c r="R22" i="111"/>
  <c r="S22" i="111"/>
  <c r="T22" i="111"/>
  <c r="U22" i="111"/>
  <c r="V22" i="111"/>
  <c r="B23" i="111"/>
  <c r="C23" i="111"/>
  <c r="D23" i="111"/>
  <c r="E23" i="111"/>
  <c r="F23" i="111"/>
  <c r="G23" i="111"/>
  <c r="H23" i="111"/>
  <c r="I23" i="111"/>
  <c r="J23" i="111"/>
  <c r="K23" i="111"/>
  <c r="L23" i="111"/>
  <c r="M23" i="111"/>
  <c r="N23" i="111"/>
  <c r="O23" i="111"/>
  <c r="P23" i="111"/>
  <c r="Q23" i="111"/>
  <c r="R23" i="111"/>
  <c r="S23" i="111"/>
  <c r="T23" i="111"/>
  <c r="U23" i="111"/>
  <c r="V23" i="111"/>
  <c r="B24" i="111"/>
  <c r="C24" i="111"/>
  <c r="D24" i="111"/>
  <c r="E24" i="111"/>
  <c r="F24" i="111"/>
  <c r="G24" i="111"/>
  <c r="H24" i="111"/>
  <c r="I24" i="111"/>
  <c r="J24" i="111"/>
  <c r="K24" i="111"/>
  <c r="L24" i="111"/>
  <c r="M24" i="111"/>
  <c r="N24" i="111"/>
  <c r="O24" i="111"/>
  <c r="P24" i="111"/>
  <c r="Q24" i="111"/>
  <c r="R24" i="111"/>
  <c r="S24" i="111"/>
  <c r="T24" i="111"/>
  <c r="U24" i="111"/>
  <c r="V24" i="111"/>
  <c r="B25" i="111"/>
  <c r="C25" i="111"/>
  <c r="D25" i="111"/>
  <c r="E25" i="111"/>
  <c r="F25" i="111"/>
  <c r="G25" i="111"/>
  <c r="H25" i="111"/>
  <c r="I25" i="111"/>
  <c r="J25" i="111"/>
  <c r="K25" i="111"/>
  <c r="L25" i="111"/>
  <c r="M25" i="111"/>
  <c r="N25" i="111"/>
  <c r="O25" i="111"/>
  <c r="P25" i="111"/>
  <c r="Q25" i="111"/>
  <c r="R25" i="111"/>
  <c r="S25" i="111"/>
  <c r="T25" i="111"/>
  <c r="U25" i="111"/>
  <c r="V25" i="111"/>
  <c r="B26" i="111"/>
  <c r="C26" i="111"/>
  <c r="D26" i="111"/>
  <c r="E26" i="111"/>
  <c r="F26" i="111"/>
  <c r="G26" i="111"/>
  <c r="H26" i="111"/>
  <c r="I26" i="111"/>
  <c r="J26" i="111"/>
  <c r="K26" i="111"/>
  <c r="L26" i="111"/>
  <c r="M26" i="111"/>
  <c r="N26" i="111"/>
  <c r="O26" i="111"/>
  <c r="P26" i="111"/>
  <c r="Q26" i="111"/>
  <c r="R26" i="111"/>
  <c r="S26" i="111"/>
  <c r="T26" i="111"/>
  <c r="U26" i="111"/>
  <c r="V26" i="111"/>
  <c r="C16" i="111"/>
  <c r="D16" i="111"/>
  <c r="E16" i="111"/>
  <c r="F16" i="111"/>
  <c r="G16" i="111"/>
  <c r="H16" i="111"/>
  <c r="I16" i="111"/>
  <c r="J16" i="111"/>
  <c r="K16" i="111"/>
  <c r="L16" i="111"/>
  <c r="M16" i="111"/>
  <c r="N16" i="111"/>
  <c r="O16" i="111"/>
  <c r="P16" i="111"/>
  <c r="Q16" i="111"/>
  <c r="R16" i="111"/>
  <c r="S16" i="111"/>
  <c r="T16" i="111"/>
  <c r="U16" i="111"/>
  <c r="V16" i="111"/>
  <c r="B16" i="111"/>
  <c r="A5" i="111"/>
  <c r="A31" i="111" s="1"/>
  <c r="A6" i="111"/>
  <c r="A32" i="111" s="1"/>
  <c r="A7" i="111"/>
  <c r="A33" i="111" s="1"/>
  <c r="A8" i="111"/>
  <c r="A34" i="111" s="1"/>
  <c r="A9" i="111"/>
  <c r="A35" i="111" s="1"/>
  <c r="A10" i="111"/>
  <c r="A36" i="111" s="1"/>
  <c r="A11" i="111"/>
  <c r="A37" i="111" s="1"/>
  <c r="A12" i="111"/>
  <c r="A38" i="111" s="1"/>
  <c r="A13" i="111"/>
  <c r="A39" i="111" s="1"/>
  <c r="C2" i="111"/>
  <c r="C29" i="111" s="1"/>
  <c r="D2" i="111"/>
  <c r="D29" i="111" s="1"/>
  <c r="E2" i="111"/>
  <c r="E29" i="111" s="1"/>
  <c r="F2" i="111"/>
  <c r="F29" i="111" s="1"/>
  <c r="G2" i="111"/>
  <c r="G29" i="111" s="1"/>
  <c r="H2" i="111"/>
  <c r="H29" i="111" s="1"/>
  <c r="I2" i="111"/>
  <c r="I29" i="111" s="1"/>
  <c r="J2" i="111"/>
  <c r="J29" i="111" s="1"/>
  <c r="K2" i="111"/>
  <c r="K29" i="111" s="1"/>
  <c r="L2" i="111"/>
  <c r="L29" i="111" s="1"/>
  <c r="M2" i="111"/>
  <c r="M29" i="111" s="1"/>
  <c r="N2" i="111"/>
  <c r="N29" i="111" s="1"/>
  <c r="O2" i="111"/>
  <c r="O29" i="111" s="1"/>
  <c r="P2" i="111"/>
  <c r="P29" i="111" s="1"/>
  <c r="Q2" i="111"/>
  <c r="Q29" i="111" s="1"/>
  <c r="R2" i="111"/>
  <c r="R29" i="111" s="1"/>
  <c r="S2" i="111"/>
  <c r="S29" i="111" s="1"/>
  <c r="T2" i="111"/>
  <c r="T29" i="111" s="1"/>
  <c r="U2" i="111"/>
  <c r="U29" i="111" s="1"/>
  <c r="V2" i="111"/>
  <c r="W2" i="111"/>
  <c r="W29" i="111" s="1"/>
  <c r="C3" i="111"/>
  <c r="D3" i="111"/>
  <c r="E3" i="111"/>
  <c r="F3" i="111"/>
  <c r="G3" i="111"/>
  <c r="H3" i="111"/>
  <c r="I3" i="111"/>
  <c r="J3" i="111"/>
  <c r="K3" i="111"/>
  <c r="L3" i="111"/>
  <c r="M3" i="111"/>
  <c r="N3" i="111"/>
  <c r="O3" i="111"/>
  <c r="P3" i="111"/>
  <c r="Q3" i="111"/>
  <c r="R3" i="111"/>
  <c r="S3" i="111"/>
  <c r="T3" i="111"/>
  <c r="U3" i="111"/>
  <c r="V3" i="111"/>
  <c r="W3" i="111"/>
  <c r="C4" i="111"/>
  <c r="D4" i="111"/>
  <c r="E4" i="111"/>
  <c r="F4" i="111"/>
  <c r="G4" i="111"/>
  <c r="H4" i="111"/>
  <c r="I4" i="111"/>
  <c r="J4" i="111"/>
  <c r="K4" i="111"/>
  <c r="L4" i="111"/>
  <c r="M4" i="111"/>
  <c r="N4" i="111"/>
  <c r="O4" i="111"/>
  <c r="P4" i="111"/>
  <c r="Q4" i="111"/>
  <c r="R4" i="111"/>
  <c r="S4" i="111"/>
  <c r="T4" i="111"/>
  <c r="U4" i="111"/>
  <c r="V4" i="111"/>
  <c r="W4" i="111"/>
  <c r="W30" i="111" s="1"/>
  <c r="B2" i="111"/>
  <c r="B29" i="111" s="1"/>
  <c r="B3" i="111"/>
  <c r="A4" i="111"/>
  <c r="A30" i="111" s="1"/>
  <c r="N5" i="111"/>
  <c r="O5" i="111"/>
  <c r="P5" i="111"/>
  <c r="Q5" i="111"/>
  <c r="R5" i="111"/>
  <c r="S5" i="111"/>
  <c r="T5" i="111"/>
  <c r="U5" i="111"/>
  <c r="V5" i="111"/>
  <c r="W5" i="111"/>
  <c r="W31" i="111" s="1"/>
  <c r="N6" i="111"/>
  <c r="O6" i="111"/>
  <c r="P6" i="111"/>
  <c r="Q6" i="111"/>
  <c r="R6" i="111"/>
  <c r="S6" i="111"/>
  <c r="T6" i="111"/>
  <c r="U6" i="111"/>
  <c r="V6" i="111"/>
  <c r="W6" i="111"/>
  <c r="W32" i="111" s="1"/>
  <c r="N7" i="111"/>
  <c r="O7" i="111"/>
  <c r="P7" i="111"/>
  <c r="Q7" i="111"/>
  <c r="R7" i="111"/>
  <c r="S7" i="111"/>
  <c r="T7" i="111"/>
  <c r="U7" i="111"/>
  <c r="V7" i="111"/>
  <c r="W7" i="111"/>
  <c r="W33" i="111" s="1"/>
  <c r="N8" i="111"/>
  <c r="O8" i="111"/>
  <c r="O34" i="111" s="1"/>
  <c r="P8" i="111"/>
  <c r="P34" i="111" s="1"/>
  <c r="Q8" i="111"/>
  <c r="Q34" i="111" s="1"/>
  <c r="R8" i="111"/>
  <c r="S8" i="111"/>
  <c r="T8" i="111"/>
  <c r="U8" i="111"/>
  <c r="U34" i="111" s="1"/>
  <c r="V8" i="111"/>
  <c r="W8" i="111"/>
  <c r="W34" i="111" s="1"/>
  <c r="N9" i="111"/>
  <c r="O9" i="111"/>
  <c r="P9" i="111"/>
  <c r="Q9" i="111"/>
  <c r="R9" i="111"/>
  <c r="S9" i="111"/>
  <c r="T9" i="111"/>
  <c r="U9" i="111"/>
  <c r="V9" i="111"/>
  <c r="W9" i="111"/>
  <c r="W35" i="111" s="1"/>
  <c r="N10" i="111"/>
  <c r="O10" i="111"/>
  <c r="P10" i="111"/>
  <c r="Q10" i="111"/>
  <c r="R10" i="111"/>
  <c r="S10" i="111"/>
  <c r="T10" i="111"/>
  <c r="U10" i="111"/>
  <c r="V10" i="111"/>
  <c r="W10" i="111"/>
  <c r="W36" i="111" s="1"/>
  <c r="N11" i="111"/>
  <c r="O11" i="111"/>
  <c r="P11" i="111"/>
  <c r="Q11" i="111"/>
  <c r="R11" i="111"/>
  <c r="S11" i="111"/>
  <c r="T11" i="111"/>
  <c r="U11" i="111"/>
  <c r="V11" i="111"/>
  <c r="W11" i="111"/>
  <c r="W37" i="111" s="1"/>
  <c r="N12" i="111"/>
  <c r="O12" i="111"/>
  <c r="P12" i="111"/>
  <c r="Q12" i="111"/>
  <c r="Q38" i="111" s="1"/>
  <c r="R12" i="111"/>
  <c r="S12" i="111"/>
  <c r="T12" i="111"/>
  <c r="U12" i="111"/>
  <c r="V12" i="111"/>
  <c r="W12" i="111"/>
  <c r="W38" i="111" s="1"/>
  <c r="N13" i="111"/>
  <c r="O13" i="111"/>
  <c r="P13" i="111"/>
  <c r="Q13" i="111"/>
  <c r="R13" i="111"/>
  <c r="S13" i="111"/>
  <c r="T13" i="111"/>
  <c r="U13" i="111"/>
  <c r="V13" i="111"/>
  <c r="W13" i="111"/>
  <c r="W39" i="111" s="1"/>
  <c r="C5" i="111"/>
  <c r="D5" i="111"/>
  <c r="E5" i="111"/>
  <c r="F5" i="111"/>
  <c r="G5" i="111"/>
  <c r="H5" i="111"/>
  <c r="I5" i="111"/>
  <c r="J5" i="111"/>
  <c r="K5" i="111"/>
  <c r="L5" i="111"/>
  <c r="L31" i="111" s="1"/>
  <c r="M5" i="111"/>
  <c r="C6" i="111"/>
  <c r="D6" i="111"/>
  <c r="E6" i="111"/>
  <c r="F6" i="111"/>
  <c r="G6" i="111"/>
  <c r="H6" i="111"/>
  <c r="I6" i="111"/>
  <c r="J6" i="111"/>
  <c r="K6" i="111"/>
  <c r="L6" i="111"/>
  <c r="M6" i="111"/>
  <c r="C7" i="111"/>
  <c r="D7" i="111"/>
  <c r="E7" i="111"/>
  <c r="F7" i="111"/>
  <c r="G7" i="111"/>
  <c r="H7" i="111"/>
  <c r="I7" i="111"/>
  <c r="J7" i="111"/>
  <c r="K7" i="111"/>
  <c r="L7" i="111"/>
  <c r="M7" i="111"/>
  <c r="C8" i="111"/>
  <c r="D8" i="111"/>
  <c r="E8" i="111"/>
  <c r="E34" i="111" s="1"/>
  <c r="F8" i="111"/>
  <c r="G8" i="111"/>
  <c r="G34" i="111" s="1"/>
  <c r="H8" i="111"/>
  <c r="H34" i="111" s="1"/>
  <c r="I8" i="111"/>
  <c r="I34" i="111" s="1"/>
  <c r="J8" i="111"/>
  <c r="K8" i="111"/>
  <c r="L8" i="111"/>
  <c r="M8" i="111"/>
  <c r="M34" i="111" s="1"/>
  <c r="C9" i="111"/>
  <c r="D9" i="111"/>
  <c r="E9" i="111"/>
  <c r="F9" i="111"/>
  <c r="G9" i="111"/>
  <c r="H9" i="111"/>
  <c r="I9" i="111"/>
  <c r="J9" i="111"/>
  <c r="K9" i="111"/>
  <c r="L9" i="111"/>
  <c r="M9" i="111"/>
  <c r="C10" i="111"/>
  <c r="D10" i="111"/>
  <c r="E10" i="111"/>
  <c r="F10" i="111"/>
  <c r="G10" i="111"/>
  <c r="H10" i="111"/>
  <c r="I10" i="111"/>
  <c r="J10" i="111"/>
  <c r="K10" i="111"/>
  <c r="K36" i="111" s="1"/>
  <c r="L10" i="111"/>
  <c r="M10" i="111"/>
  <c r="C11" i="111"/>
  <c r="D11" i="111"/>
  <c r="E11" i="111"/>
  <c r="F11" i="111"/>
  <c r="G11" i="111"/>
  <c r="H11" i="111"/>
  <c r="I11" i="111"/>
  <c r="J11" i="111"/>
  <c r="K11" i="111"/>
  <c r="L11" i="111"/>
  <c r="M11" i="111"/>
  <c r="C12" i="111"/>
  <c r="C38" i="111" s="1"/>
  <c r="D12" i="111"/>
  <c r="D38" i="111" s="1"/>
  <c r="E12" i="111"/>
  <c r="E38" i="111" s="1"/>
  <c r="F12" i="111"/>
  <c r="G12" i="111"/>
  <c r="H12" i="111"/>
  <c r="I12" i="111"/>
  <c r="I38" i="111" s="1"/>
  <c r="J12" i="111"/>
  <c r="J38" i="111" s="1"/>
  <c r="K12" i="111"/>
  <c r="K38" i="111" s="1"/>
  <c r="L12" i="111"/>
  <c r="L38" i="111" s="1"/>
  <c r="M12" i="111"/>
  <c r="M38" i="111" s="1"/>
  <c r="C13" i="111"/>
  <c r="D13" i="111"/>
  <c r="D39" i="111" s="1"/>
  <c r="E13" i="111"/>
  <c r="F13" i="111"/>
  <c r="G13" i="111"/>
  <c r="H13" i="111"/>
  <c r="I13" i="111"/>
  <c r="J13" i="111"/>
  <c r="K13" i="111"/>
  <c r="L13" i="111"/>
  <c r="L39" i="111" s="1"/>
  <c r="M13" i="111"/>
  <c r="B5" i="111"/>
  <c r="B6" i="111"/>
  <c r="B7" i="111"/>
  <c r="B8" i="111"/>
  <c r="B9" i="111"/>
  <c r="B10" i="111"/>
  <c r="B11" i="111"/>
  <c r="B12" i="111"/>
  <c r="B13" i="111"/>
  <c r="B4" i="111"/>
  <c r="H35" i="111" l="1"/>
  <c r="D31" i="111"/>
  <c r="C36" i="111"/>
  <c r="G32" i="111"/>
  <c r="G37" i="111"/>
  <c r="O32" i="111"/>
  <c r="Q35" i="111"/>
  <c r="N39" i="111"/>
  <c r="N31" i="111"/>
  <c r="S30" i="111"/>
  <c r="K30" i="111"/>
  <c r="C30" i="111"/>
  <c r="I39" i="111"/>
  <c r="Q39" i="111"/>
  <c r="Q31" i="111"/>
  <c r="N30" i="111"/>
  <c r="F30" i="111"/>
  <c r="D32" i="111"/>
  <c r="T32" i="111"/>
  <c r="B35" i="111"/>
  <c r="H37" i="111"/>
  <c r="L33" i="111"/>
  <c r="D33" i="111"/>
  <c r="U36" i="111"/>
  <c r="B37" i="111"/>
  <c r="J37" i="111"/>
  <c r="M36" i="111"/>
  <c r="E36" i="111"/>
  <c r="F33" i="111"/>
  <c r="I32" i="111"/>
  <c r="S38" i="111"/>
  <c r="O36" i="111"/>
  <c r="U33" i="111"/>
  <c r="I37" i="111"/>
  <c r="D36" i="111"/>
  <c r="M33" i="111"/>
  <c r="E33" i="111"/>
  <c r="P39" i="111"/>
  <c r="N36" i="111"/>
  <c r="P35" i="111"/>
  <c r="T33" i="111"/>
  <c r="P31" i="111"/>
  <c r="U30" i="111"/>
  <c r="M30" i="111"/>
  <c r="E30" i="111"/>
  <c r="R32" i="111"/>
  <c r="B32" i="111"/>
  <c r="K35" i="111"/>
  <c r="G31" i="111"/>
  <c r="F39" i="111"/>
  <c r="G36" i="111"/>
  <c r="U38" i="111"/>
  <c r="C35" i="111"/>
  <c r="P37" i="111"/>
  <c r="J35" i="111"/>
  <c r="K32" i="111"/>
  <c r="C32" i="111"/>
  <c r="F31" i="111"/>
  <c r="Q32" i="111"/>
  <c r="R35" i="111"/>
  <c r="J39" i="111"/>
  <c r="O39" i="111"/>
  <c r="U32" i="111"/>
  <c r="O31" i="111"/>
  <c r="T30" i="111"/>
  <c r="L30" i="111"/>
  <c r="D30" i="111"/>
  <c r="Q37" i="111"/>
  <c r="G39" i="111"/>
  <c r="S35" i="111"/>
  <c r="B38" i="111"/>
  <c r="M39" i="111"/>
  <c r="E39" i="111"/>
  <c r="F36" i="111"/>
  <c r="I35" i="111"/>
  <c r="J32" i="111"/>
  <c r="M31" i="111"/>
  <c r="E31" i="111"/>
  <c r="T38" i="111"/>
  <c r="P32" i="111"/>
  <c r="N38" i="111"/>
  <c r="S37" i="111"/>
  <c r="H36" i="111"/>
  <c r="M35" i="111"/>
  <c r="E35" i="111"/>
  <c r="B34" i="111"/>
  <c r="L32" i="111"/>
  <c r="I31" i="111"/>
  <c r="B33" i="111"/>
  <c r="O38" i="111"/>
  <c r="T37" i="111"/>
  <c r="I36" i="111"/>
  <c r="N35" i="111"/>
  <c r="F35" i="111"/>
  <c r="P33" i="111"/>
  <c r="M32" i="111"/>
  <c r="E32" i="111"/>
  <c r="J31" i="111"/>
  <c r="G38" i="111"/>
  <c r="S34" i="111"/>
  <c r="C34" i="111"/>
  <c r="K37" i="111"/>
  <c r="C37" i="111"/>
  <c r="G33" i="111"/>
  <c r="R39" i="111"/>
  <c r="N37" i="111"/>
  <c r="P36" i="111"/>
  <c r="N33" i="111"/>
  <c r="R31" i="111"/>
  <c r="O30" i="111"/>
  <c r="G30" i="111"/>
  <c r="K39" i="111"/>
  <c r="C39" i="111"/>
  <c r="P38" i="111"/>
  <c r="H38" i="111"/>
  <c r="U37" i="111"/>
  <c r="M37" i="111"/>
  <c r="E37" i="111"/>
  <c r="R36" i="111"/>
  <c r="J36" i="111"/>
  <c r="B36" i="111"/>
  <c r="O35" i="111"/>
  <c r="G35" i="111"/>
  <c r="T34" i="111"/>
  <c r="L34" i="111"/>
  <c r="D34" i="111"/>
  <c r="Q33" i="111"/>
  <c r="I33" i="111"/>
  <c r="N32" i="111"/>
  <c r="F32" i="111"/>
  <c r="K31" i="111"/>
  <c r="C31" i="111"/>
  <c r="R34" i="111"/>
  <c r="R37" i="111"/>
  <c r="R33" i="111"/>
  <c r="F38" i="111"/>
  <c r="J34" i="111"/>
  <c r="F37" i="111"/>
  <c r="L35" i="111"/>
  <c r="D35" i="111"/>
  <c r="J33" i="111"/>
  <c r="H31" i="111"/>
  <c r="S36" i="111"/>
  <c r="S32" i="111"/>
  <c r="K34" i="111"/>
  <c r="H39" i="111"/>
  <c r="T39" i="111"/>
  <c r="T35" i="111"/>
  <c r="T31" i="111"/>
  <c r="Q30" i="111"/>
  <c r="I30" i="111"/>
  <c r="R38" i="111"/>
  <c r="T36" i="111"/>
  <c r="L36" i="111"/>
  <c r="N34" i="111"/>
  <c r="F34" i="111"/>
  <c r="S33" i="111"/>
  <c r="K33" i="111"/>
  <c r="C33" i="111"/>
  <c r="H32" i="111"/>
  <c r="B30" i="111"/>
  <c r="U39" i="111"/>
  <c r="U35" i="111"/>
  <c r="U31" i="111"/>
  <c r="R30" i="111"/>
  <c r="J30" i="111"/>
  <c r="B39" i="111"/>
  <c r="B31" i="111"/>
  <c r="L37" i="111"/>
  <c r="D37" i="111"/>
  <c r="H33" i="111"/>
  <c r="S39" i="111"/>
  <c r="O37" i="111"/>
  <c r="Q36" i="111"/>
  <c r="O33" i="111"/>
  <c r="S31" i="111"/>
  <c r="P30" i="111"/>
  <c r="H30" i="111"/>
  <c r="L58" i="79" l="1"/>
  <c r="M57" i="79"/>
  <c r="M58" i="79" l="1"/>
  <c r="M59" i="79" l="1"/>
  <c r="M60" i="79" s="1"/>
  <c r="K61" i="79"/>
  <c r="M61" i="79" l="1"/>
  <c r="M62" i="79" s="1"/>
  <c r="G38" i="79"/>
  <c r="G34" i="79"/>
  <c r="D34" i="79"/>
  <c r="D35" i="79" s="1"/>
  <c r="G35" i="79" l="1"/>
  <c r="H32" i="17"/>
  <c r="H20" i="17"/>
  <c r="H31" i="17"/>
  <c r="H19" i="17"/>
  <c r="L46" i="99" l="1"/>
  <c r="N46" i="99" s="1"/>
  <c r="D45" i="99"/>
  <c r="E45" i="99" s="1"/>
  <c r="F45" i="99" s="1"/>
  <c r="D46" i="99" l="1"/>
  <c r="E46" i="99" s="1"/>
  <c r="F46" i="99" s="1"/>
  <c r="G45" i="99"/>
  <c r="D47" i="99"/>
  <c r="L46" i="79"/>
  <c r="N46" i="79" s="1"/>
  <c r="D45" i="79"/>
  <c r="E45" i="79" s="1"/>
  <c r="F45" i="79" s="1"/>
  <c r="D46" i="79" l="1"/>
  <c r="D48" i="99"/>
  <c r="E47" i="99"/>
  <c r="F47" i="99" s="1"/>
  <c r="G46" i="99"/>
  <c r="H45" i="99"/>
  <c r="I45" i="99" s="1"/>
  <c r="G45" i="79"/>
  <c r="G46" i="79" s="1"/>
  <c r="G47" i="79" s="1"/>
  <c r="G48" i="79" s="1"/>
  <c r="G49" i="79" s="1"/>
  <c r="G50" i="79" s="1"/>
  <c r="G51" i="79" s="1"/>
  <c r="G52" i="79" s="1"/>
  <c r="G53" i="79" s="1"/>
  <c r="H53" i="79" s="1"/>
  <c r="I53" i="79" s="1"/>
  <c r="L24" i="17" a="1"/>
  <c r="L29" i="17" s="1"/>
  <c r="M25" i="96"/>
  <c r="M24" i="96"/>
  <c r="M27" i="96"/>
  <c r="M26" i="96"/>
  <c r="H2" i="56"/>
  <c r="L33" i="17" l="1"/>
  <c r="L32" i="17"/>
  <c r="L24" i="17"/>
  <c r="L31" i="17"/>
  <c r="L27" i="17"/>
  <c r="L28" i="17"/>
  <c r="L26" i="17"/>
  <c r="L25" i="17"/>
  <c r="D47" i="79"/>
  <c r="E46" i="79"/>
  <c r="F46" i="79" s="1"/>
  <c r="E48" i="99"/>
  <c r="F48" i="99" s="1"/>
  <c r="D49" i="99"/>
  <c r="G47" i="99"/>
  <c r="H46" i="99"/>
  <c r="I46" i="99" s="1"/>
  <c r="H49" i="79"/>
  <c r="I49" i="79" s="1"/>
  <c r="H46" i="79"/>
  <c r="I46" i="79" s="1"/>
  <c r="H45" i="79"/>
  <c r="I45" i="79" s="1"/>
  <c r="H48" i="79"/>
  <c r="I48" i="79" s="1"/>
  <c r="H47" i="79"/>
  <c r="I47" i="79" s="1"/>
  <c r="H50" i="79"/>
  <c r="I50" i="79" s="1"/>
  <c r="H52" i="79"/>
  <c r="I52" i="79" s="1"/>
  <c r="H51" i="79"/>
  <c r="I51" i="79" s="1"/>
  <c r="L30" i="17"/>
  <c r="K26" i="17"/>
  <c r="K27" i="17" s="1"/>
  <c r="K28" i="17" s="1"/>
  <c r="K29" i="17" s="1"/>
  <c r="K30" i="17" s="1"/>
  <c r="K31" i="17" s="1"/>
  <c r="K32" i="17" s="1"/>
  <c r="K33" i="17" s="1"/>
  <c r="J31" i="55"/>
  <c r="D48" i="79" l="1"/>
  <c r="E47" i="79"/>
  <c r="F47" i="79" s="1"/>
  <c r="D50" i="99"/>
  <c r="E49" i="99"/>
  <c r="F49" i="99" s="1"/>
  <c r="G48" i="99"/>
  <c r="H47" i="99"/>
  <c r="I47" i="99" s="1"/>
  <c r="M25" i="17"/>
  <c r="M27" i="17"/>
  <c r="O27" i="17" s="1"/>
  <c r="M28" i="17"/>
  <c r="M31" i="17"/>
  <c r="M26" i="17"/>
  <c r="M32" i="17"/>
  <c r="M33" i="17"/>
  <c r="M30" i="17"/>
  <c r="M29" i="17"/>
  <c r="K24" i="55"/>
  <c r="K25" i="55"/>
  <c r="K23" i="55"/>
  <c r="D49" i="79" l="1"/>
  <c r="E48" i="79"/>
  <c r="F48" i="79" s="1"/>
  <c r="E50" i="99"/>
  <c r="F50" i="99" s="1"/>
  <c r="D51" i="99"/>
  <c r="G49" i="99"/>
  <c r="H48" i="99"/>
  <c r="I48" i="99" s="1"/>
  <c r="M34" i="17"/>
  <c r="M35" i="17" s="1"/>
  <c r="D50" i="79" l="1"/>
  <c r="E49" i="79"/>
  <c r="F49" i="79" s="1"/>
  <c r="D52" i="99"/>
  <c r="E51" i="99"/>
  <c r="F51" i="99" s="1"/>
  <c r="H49" i="99"/>
  <c r="I49" i="99" s="1"/>
  <c r="G50" i="99"/>
  <c r="D51" i="79" l="1"/>
  <c r="E50" i="79"/>
  <c r="F50" i="79" s="1"/>
  <c r="E52" i="99"/>
  <c r="F52" i="99" s="1"/>
  <c r="D53" i="99"/>
  <c r="E53" i="99" s="1"/>
  <c r="F53" i="99" s="1"/>
  <c r="H50" i="99"/>
  <c r="I50" i="99" s="1"/>
  <c r="G51" i="99"/>
  <c r="D52" i="79" l="1"/>
  <c r="E51" i="79"/>
  <c r="F51" i="79" s="1"/>
  <c r="G52" i="99"/>
  <c r="H51" i="99"/>
  <c r="I51" i="99" s="1"/>
  <c r="D53" i="79" l="1"/>
  <c r="E53" i="79" s="1"/>
  <c r="F53" i="79" s="1"/>
  <c r="E52" i="79"/>
  <c r="F52" i="79" s="1"/>
  <c r="G53" i="99"/>
  <c r="H53" i="99" s="1"/>
  <c r="I53" i="99" s="1"/>
  <c r="H52" i="99"/>
  <c r="I52" i="99" s="1"/>
</calcChain>
</file>

<file path=xl/sharedStrings.xml><?xml version="1.0" encoding="utf-8"?>
<sst xmlns="http://schemas.openxmlformats.org/spreadsheetml/2006/main" count="24372" uniqueCount="396">
  <si>
    <t>Spaltenbeschriftungen</t>
  </si>
  <si>
    <t>BAW</t>
  </si>
  <si>
    <t>Gesamtergebnis</t>
  </si>
  <si>
    <t>Zeilenbeschriftungen</t>
  </si>
  <si>
    <t>bGAS</t>
  </si>
  <si>
    <t>bHC</t>
  </si>
  <si>
    <t>mGAS</t>
  </si>
  <si>
    <t>mHC</t>
  </si>
  <si>
    <t>pGAS</t>
  </si>
  <si>
    <t>pOIL</t>
  </si>
  <si>
    <t>2015</t>
  </si>
  <si>
    <t>2020</t>
  </si>
  <si>
    <t>2025</t>
  </si>
  <si>
    <t>2030</t>
  </si>
  <si>
    <t>2035</t>
  </si>
  <si>
    <t>2040</t>
  </si>
  <si>
    <t>2045</t>
  </si>
  <si>
    <t>2050</t>
  </si>
  <si>
    <t>Summe von RCA</t>
  </si>
  <si>
    <t>ele</t>
  </si>
  <si>
    <t>mvh</t>
  </si>
  <si>
    <t>nfm</t>
  </si>
  <si>
    <t>nmm</t>
  </si>
  <si>
    <t>ppp</t>
  </si>
  <si>
    <t>Summe von RWA</t>
  </si>
  <si>
    <t>oil</t>
  </si>
  <si>
    <t>AUT</t>
  </si>
  <si>
    <t>DEU</t>
  </si>
  <si>
    <t>EUE</t>
  </si>
  <si>
    <t>EUN</t>
  </si>
  <si>
    <t>EUS</t>
  </si>
  <si>
    <t>FRA</t>
  </si>
  <si>
    <t>SWZ</t>
  </si>
  <si>
    <t>ele Ergebnis</t>
  </si>
  <si>
    <t>pHYDRO</t>
  </si>
  <si>
    <t>mWIND</t>
  </si>
  <si>
    <t>mSOLAR</t>
  </si>
  <si>
    <t>mOIL</t>
  </si>
  <si>
    <t>mCCS</t>
  </si>
  <si>
    <t>bOIL</t>
  </si>
  <si>
    <t>bNUC</t>
  </si>
  <si>
    <t>bHYDRO</t>
  </si>
  <si>
    <t>bGEO</t>
  </si>
  <si>
    <t>bCCS</t>
  </si>
  <si>
    <t>bBIO</t>
  </si>
  <si>
    <t>bBC</t>
  </si>
  <si>
    <t>Summe von abschreibung_bmk</t>
  </si>
  <si>
    <t>Summe von ELE_TWh</t>
  </si>
  <si>
    <t>DEU Ergebnis</t>
  </si>
  <si>
    <t>Summe von genlimit_twh_yr</t>
  </si>
  <si>
    <t>Summe von WELF</t>
  </si>
  <si>
    <t>Summe von EX</t>
  </si>
  <si>
    <t>gas</t>
  </si>
  <si>
    <t>COL</t>
  </si>
  <si>
    <t>Summe von IM</t>
  </si>
  <si>
    <t>Summe von GDPreal</t>
  </si>
  <si>
    <t>Summe von evoa_yr</t>
  </si>
  <si>
    <t>Summe von co2ets_elen</t>
  </si>
  <si>
    <t>Summe von co2ets_elex</t>
  </si>
  <si>
    <t>Summe von co2ets_y</t>
  </si>
  <si>
    <t>Summe von co2ets_yr</t>
  </si>
  <si>
    <t>solvestat</t>
  </si>
  <si>
    <t>Bmk</t>
  </si>
  <si>
    <t>modelstat</t>
  </si>
  <si>
    <t>objval</t>
  </si>
  <si>
    <t>Summe von aeei_yr</t>
  </si>
  <si>
    <t>Summe von ELEconTWh</t>
  </si>
  <si>
    <t>NetImp</t>
  </si>
  <si>
    <t>EU28</t>
  </si>
  <si>
    <t>Lignite</t>
  </si>
  <si>
    <t>Nuclear</t>
  </si>
  <si>
    <t>Coal</t>
  </si>
  <si>
    <t>ccs</t>
  </si>
  <si>
    <t>Hydro</t>
  </si>
  <si>
    <t>Biomass</t>
  </si>
  <si>
    <t>Wind</t>
  </si>
  <si>
    <t>Solar</t>
  </si>
  <si>
    <t>Geo</t>
  </si>
  <si>
    <t>Summe von elecontwh2_yr</t>
  </si>
  <si>
    <t>BRZ</t>
  </si>
  <si>
    <t>IND</t>
  </si>
  <si>
    <t>OPE</t>
  </si>
  <si>
    <t>OEC</t>
  </si>
  <si>
    <t>ARB</t>
  </si>
  <si>
    <t>CHI</t>
  </si>
  <si>
    <t>ROW</t>
  </si>
  <si>
    <t>RSA</t>
  </si>
  <si>
    <t>RUS</t>
  </si>
  <si>
    <t>USA</t>
  </si>
  <si>
    <t>Summe von status</t>
  </si>
  <si>
    <t>Summe von gva_real_yr</t>
  </si>
  <si>
    <t>Summe von demand_yr</t>
  </si>
  <si>
    <t>Summe von pa_yr</t>
  </si>
  <si>
    <t>total</t>
  </si>
  <si>
    <t>Summe von Trdblnc</t>
  </si>
  <si>
    <t>mvh Ergebnis</t>
  </si>
  <si>
    <t>Summe von vc_pc_yr</t>
  </si>
  <si>
    <t>Summe von vinv_pinv_yr</t>
  </si>
  <si>
    <t>X+N</t>
  </si>
  <si>
    <t>Summe von eletwhyr</t>
  </si>
  <si>
    <t>NEW.UP</t>
  </si>
  <si>
    <t>XTANT</t>
  </si>
  <si>
    <t>Summe von tradematrix_yr</t>
  </si>
  <si>
    <t>Summe von VINV_PA_yr</t>
  </si>
  <si>
    <t>Summe von VD_PINV_YR</t>
  </si>
  <si>
    <t>Summe von VD_PC_YR</t>
  </si>
  <si>
    <t>Summe von PK_yr</t>
  </si>
  <si>
    <t>Summe von rkx_ele_yr</t>
  </si>
  <si>
    <t>Summe von PSKL</t>
  </si>
  <si>
    <t>Summe von PUSK</t>
  </si>
  <si>
    <t>summe</t>
  </si>
  <si>
    <t>kumuliert</t>
  </si>
  <si>
    <t>Kemfert 2008</t>
  </si>
  <si>
    <t>Summe von abschr_pfad</t>
  </si>
  <si>
    <t>BRD</t>
  </si>
  <si>
    <t>X.UP</t>
  </si>
  <si>
    <t>COL Ergebnis</t>
  </si>
  <si>
    <t>gas Ergebnis</t>
  </si>
  <si>
    <t>nfm Ergebnis</t>
  </si>
  <si>
    <t>nmm Ergebnis</t>
  </si>
  <si>
    <t>oil Ergebnis</t>
  </si>
  <si>
    <t>ppp Ergebnis</t>
  </si>
  <si>
    <t>Summe von carblim_yr</t>
  </si>
  <si>
    <t>Summe von pco2_nets_yr</t>
  </si>
  <si>
    <t>Summe von pco2w_yr</t>
  </si>
  <si>
    <t>Summe von PCO2_ETS_yr</t>
  </si>
  <si>
    <t>i</t>
  </si>
  <si>
    <t>(Leer)</t>
  </si>
  <si>
    <t>Summe von co2w_yr</t>
  </si>
  <si>
    <t>Summe von emplmtno_yr</t>
  </si>
  <si>
    <t>Capital</t>
  </si>
  <si>
    <t>Summe von co2ele_yr</t>
  </si>
  <si>
    <t>Summe von co2y_yr</t>
  </si>
  <si>
    <t>Summe von co2c_yr</t>
  </si>
  <si>
    <t>Summe von co2_yr</t>
  </si>
  <si>
    <t>bBIO Ergebnis</t>
  </si>
  <si>
    <t>bHYDRO Ergebnis</t>
  </si>
  <si>
    <t>bNUC Ergebnis</t>
  </si>
  <si>
    <t>mWIND Ergebnis</t>
  </si>
  <si>
    <t>pHYDRO Ergebnis</t>
  </si>
  <si>
    <t>Summe von size_skl</t>
  </si>
  <si>
    <t>Summe von size_usk</t>
  </si>
  <si>
    <t>Summe von co2ets_ele</t>
  </si>
  <si>
    <t>Y</t>
  </si>
  <si>
    <t>Summe von co2nets_yr</t>
  </si>
  <si>
    <t>Jahr</t>
  </si>
  <si>
    <t>Zeitschritt</t>
  </si>
  <si>
    <t>Absolute Differenz</t>
  </si>
  <si>
    <t>Relative Differenz</t>
  </si>
  <si>
    <t>Wert2</t>
  </si>
  <si>
    <t>Wert1</t>
  </si>
  <si>
    <t>Jährliche Reduktion</t>
  </si>
  <si>
    <t>-</t>
  </si>
  <si>
    <t>X</t>
  </si>
  <si>
    <t>n</t>
  </si>
  <si>
    <t>Von X auf Y n-mal</t>
  </si>
  <si>
    <t>Summe von co2_yr_2</t>
  </si>
  <si>
    <t>Summe von shareC_yr</t>
  </si>
  <si>
    <t>Summe von shareY_yr</t>
  </si>
  <si>
    <t>iterUsd (Thd.)</t>
  </si>
  <si>
    <t>Summe von shareYgva_yr</t>
  </si>
  <si>
    <t>Mineralöl</t>
  </si>
  <si>
    <t>Baustoffe</t>
  </si>
  <si>
    <t>Eisen &amp; Stahl</t>
  </si>
  <si>
    <t>Papier</t>
  </si>
  <si>
    <t>Strom</t>
  </si>
  <si>
    <t>NE-Metalle</t>
  </si>
  <si>
    <t>Restl. Verarb. Gew.</t>
  </si>
  <si>
    <t>Chemie</t>
  </si>
  <si>
    <t>Maschinenbau</t>
  </si>
  <si>
    <t>Fahrzeuge</t>
  </si>
  <si>
    <t>% p.a.</t>
  </si>
  <si>
    <t>% per 5-Jahresschritt</t>
  </si>
  <si>
    <t>(1-wert in 2050)</t>
  </si>
  <si>
    <t>Wert</t>
  </si>
  <si>
    <t>co2_yr</t>
  </si>
  <si>
    <t>carblim_yr</t>
  </si>
  <si>
    <t>Verhältnis</t>
  </si>
  <si>
    <t>World</t>
  </si>
  <si>
    <t>(Leer) Ergebnis</t>
  </si>
  <si>
    <t>phe</t>
  </si>
  <si>
    <t>die</t>
  </si>
  <si>
    <t>ben</t>
  </si>
  <si>
    <t>small</t>
  </si>
  <si>
    <t>middl</t>
  </si>
  <si>
    <t>large</t>
  </si>
  <si>
    <t>Summe von vnc_newcar_yr</t>
  </si>
  <si>
    <t>Summe von vnh_newhouse_yr</t>
  </si>
  <si>
    <t>Sanierter Altbau</t>
  </si>
  <si>
    <t>Biomasse</t>
  </si>
  <si>
    <t>Erdgas</t>
  </si>
  <si>
    <t>Summe von co2hh_yr</t>
  </si>
  <si>
    <t>BRZ Ergebnis</t>
  </si>
  <si>
    <t>CHI Ergebnis</t>
  </si>
  <si>
    <t>EU28 Ergebnis</t>
  </si>
  <si>
    <t>EUN Ergebnis</t>
  </si>
  <si>
    <t>EUS Ergebnis</t>
  </si>
  <si>
    <t>FRA Ergebnis</t>
  </si>
  <si>
    <t>IND Ergebnis</t>
  </si>
  <si>
    <t>OEC Ergebnis</t>
  </si>
  <si>
    <t>ROW Ergebnis</t>
  </si>
  <si>
    <t>RSA Ergebnis</t>
  </si>
  <si>
    <t>RUS Ergebnis</t>
  </si>
  <si>
    <t>USA Ergebnis</t>
  </si>
  <si>
    <t>World Ergebnis</t>
  </si>
  <si>
    <t>bBC Ergebnis</t>
  </si>
  <si>
    <t>bOIL Ergebnis</t>
  </si>
  <si>
    <t>mOIL Ergebnis</t>
  </si>
  <si>
    <t>THG-40% (ggü. 1990)</t>
  </si>
  <si>
    <t>STD</t>
  </si>
  <si>
    <t>ETS+</t>
  </si>
  <si>
    <t>CO2tax</t>
  </si>
  <si>
    <t>Förd</t>
  </si>
  <si>
    <t>Summe von co2all_yr</t>
  </si>
  <si>
    <t>ETS</t>
  </si>
  <si>
    <t>nonETS</t>
  </si>
  <si>
    <t>EII</t>
  </si>
  <si>
    <t>ELEx+n</t>
  </si>
  <si>
    <t>TOTAL1</t>
  </si>
  <si>
    <t>c</t>
  </si>
  <si>
    <t>BNL</t>
  </si>
  <si>
    <t>ESP</t>
  </si>
  <si>
    <t>SKL</t>
  </si>
  <si>
    <t>USK</t>
  </si>
  <si>
    <t>2011</t>
  </si>
  <si>
    <t>ITA</t>
  </si>
  <si>
    <t>POL</t>
  </si>
  <si>
    <t>UKI</t>
  </si>
  <si>
    <t>OPA</t>
  </si>
  <si>
    <t>AGR</t>
  </si>
  <si>
    <t>TRN</t>
  </si>
  <si>
    <t>CRU</t>
  </si>
  <si>
    <t>NEW</t>
  </si>
  <si>
    <t>ITA Ergebnis</t>
  </si>
  <si>
    <t>POL Ergebnis</t>
  </si>
  <si>
    <t>ESP Ergebnis</t>
  </si>
  <si>
    <t>UKI Ergebnis</t>
  </si>
  <si>
    <t>BNL Ergebnis</t>
  </si>
  <si>
    <t>OPA Ergebnis</t>
  </si>
  <si>
    <t>AGR Ergebnis</t>
  </si>
  <si>
    <t>BUI</t>
  </si>
  <si>
    <t>BUI Ergebnis</t>
  </si>
  <si>
    <t>CHM</t>
  </si>
  <si>
    <t>CHM Ergebnis</t>
  </si>
  <si>
    <t>FOT</t>
  </si>
  <si>
    <t>FOT Ergebnis</t>
  </si>
  <si>
    <t>IRS</t>
  </si>
  <si>
    <t>IRS Ergebnis</t>
  </si>
  <si>
    <t>MAC</t>
  </si>
  <si>
    <t>MAC Ergebnis</t>
  </si>
  <si>
    <t>ROI</t>
  </si>
  <si>
    <t>ROI Ergebnis</t>
  </si>
  <si>
    <t>SER</t>
  </si>
  <si>
    <t>SER Ergebnis</t>
  </si>
  <si>
    <t>TRN Ergebnis</t>
  </si>
  <si>
    <t>cAP</t>
  </si>
  <si>
    <t>PCO2</t>
  </si>
  <si>
    <t>CRU Ergebnis</t>
  </si>
  <si>
    <t>Sheet</t>
  </si>
  <si>
    <t>PivotTable</t>
  </si>
  <si>
    <t>Source Data</t>
  </si>
  <si>
    <t>STATUS...pivot</t>
  </si>
  <si>
    <t>PivotTable5</t>
  </si>
  <si>
    <t>WELF.p</t>
  </si>
  <si>
    <t>PivotTable3</t>
  </si>
  <si>
    <t>GDPreal...pivot</t>
  </si>
  <si>
    <t>PivotTable2</t>
  </si>
  <si>
    <t>Emplmnt_No</t>
  </si>
  <si>
    <t>PivotTable1</t>
  </si>
  <si>
    <t>vnc_newcar_yr.p</t>
  </si>
  <si>
    <t>vnh_newhouse_yr.p</t>
  </si>
  <si>
    <t>PCO2_ets.p</t>
  </si>
  <si>
    <t>PCO2_nets</t>
  </si>
  <si>
    <t>PCO2_W</t>
  </si>
  <si>
    <t>ELE_TWh...FORMAT</t>
  </si>
  <si>
    <t>ELEconTWh...FORMAT (2)</t>
  </si>
  <si>
    <t>ELEconTWh2groups...FORMAT</t>
  </si>
  <si>
    <t>eletwhyr.p</t>
  </si>
  <si>
    <t>RCA</t>
  </si>
  <si>
    <t>RWA</t>
  </si>
  <si>
    <t>RWA_1</t>
  </si>
  <si>
    <t>ShareC.p</t>
  </si>
  <si>
    <t>\GAMS\NEWAGE_REEEM_pilot\results\[report_pivot.xlsx]shareC_yr'!Z1S2:Z3101S5</t>
  </si>
  <si>
    <t>ShareY_PW.p</t>
  </si>
  <si>
    <t>ShareY_GVA.p</t>
  </si>
  <si>
    <t>AB...pivot</t>
  </si>
  <si>
    <t>EX...pivot</t>
  </si>
  <si>
    <t>IM...pivot</t>
  </si>
  <si>
    <t>Tradematrix.p (ex)</t>
  </si>
  <si>
    <t>Tradematrix.p (im)</t>
  </si>
  <si>
    <t>PA_yr...pivot</t>
  </si>
  <si>
    <t>DEMAND...pivot</t>
  </si>
  <si>
    <t>GVAreal...pivot</t>
  </si>
  <si>
    <t>VC_PC...pivot</t>
  </si>
  <si>
    <t>VINV_PA...pivot</t>
  </si>
  <si>
    <t>VINV_PINV...pivot</t>
  </si>
  <si>
    <t>PivotTable4</t>
  </si>
  <si>
    <t>VD_PINV...pivot</t>
  </si>
  <si>
    <t>VD_PC...pivot</t>
  </si>
  <si>
    <t>abschr_pfad...pivot</t>
  </si>
  <si>
    <t>EVOA...pivot</t>
  </si>
  <si>
    <t>PK...pivot</t>
  </si>
  <si>
    <t>RKX_ELE...pivot</t>
  </si>
  <si>
    <t>PSKL...pivot</t>
  </si>
  <si>
    <t>PUSK...pivot</t>
  </si>
  <si>
    <t>CO2ETSeleN...pivot</t>
  </si>
  <si>
    <t>CO2ETSeleX...pivot</t>
  </si>
  <si>
    <t>CO2etsY...pivot</t>
  </si>
  <si>
    <t>CO2ets_yr...pivot</t>
  </si>
  <si>
    <t>CO2nets_yr.p</t>
  </si>
  <si>
    <t>\GAMS\NEWAGE_REEEM_pilot\results\[report_pivot.xlsx]co2nets_yr'!Z1S2:Z15000S5</t>
  </si>
  <si>
    <t>CO2w_yr.p</t>
  </si>
  <si>
    <t>\GAMS\NEWAGE_REEEM_pilot\results\[report_pivot.xlsx]co2w_yr'!Z1S2:Z15000S5</t>
  </si>
  <si>
    <t>CO2ETSele...pivot</t>
  </si>
  <si>
    <t>CO2ele_yr.p</t>
  </si>
  <si>
    <t>CO2y_yr.p</t>
  </si>
  <si>
    <t>CO2c_yr.p</t>
  </si>
  <si>
    <t>CO2HH_yr.p</t>
  </si>
  <si>
    <t>CO2hh_sum_yr.p</t>
  </si>
  <si>
    <t>CO2_yr_2.p</t>
  </si>
  <si>
    <t>CO2_yr.p (2)</t>
  </si>
  <si>
    <t>co2all_Yr.P</t>
  </si>
  <si>
    <t>CO2_yr.p</t>
  </si>
  <si>
    <t>carblim_yr.p</t>
  </si>
  <si>
    <t>Abschr_BMK</t>
  </si>
  <si>
    <t>AEEIyr...pivot</t>
  </si>
  <si>
    <t>PivotTable6</t>
  </si>
  <si>
    <t>GENlimitTWh_yr</t>
  </si>
  <si>
    <t>SIZE.p</t>
  </si>
  <si>
    <t>\GAMS\NEWAGE_REEEM_pilot\results\[report_pivot.xlsx]SIZE_total'!Z1S2:Z735S5</t>
  </si>
  <si>
    <t>new source</t>
  </si>
  <si>
    <t>new data source</t>
  </si>
  <si>
    <t>\GAMS\NEWAGE_REEEM_pilot\results\[eutrade_report_pivot.xlsx]STATUS'!Z1S2:Z20S4</t>
  </si>
  <si>
    <t>Range</t>
  </si>
  <si>
    <t>cell 1</t>
  </si>
  <si>
    <t>cell1 row</t>
  </si>
  <si>
    <t>cell1 column</t>
  </si>
  <si>
    <t>Cell2</t>
  </si>
  <si>
    <t>cell2 row</t>
  </si>
  <si>
    <t>cell2 column</t>
  </si>
  <si>
    <t>\GAMS\NEWAGE_REEEM_pilot\results\[eutrade_report_pivot.xlsx]welf_yr'!Z1S2:Z91S4</t>
  </si>
  <si>
    <t>\GAMS\NEWAGE_REEEM_pilot\results\[eutrade_report_pivot.xlsx]gdpreal_yr'!Z1S2:Z101S4</t>
  </si>
  <si>
    <t>\GAMS\NEWAGE_REEEM_pilot\results\[eutrade_report_pivot.xlsx]emplmtno_yr'!Z1S2:Z286S5</t>
  </si>
  <si>
    <t>\GAMS\NEWAGE_REEEM_pilot\results\[eutrade_report_pivot.xlsx]vnc_newcar_yr'!Z1S2:Z53S6</t>
  </si>
  <si>
    <t>\GAMS\NEWAGE_REEEM_pilot\results\[eutrade_report_pivot.xlsx]vnh_newhouse_yr'!Z1S2:Z56S6</t>
  </si>
  <si>
    <t>\GAMS\NEWAGE_REEEM_pilot\results\[eutrade_report_pivot.xlsx]pco2_ets_yr'!Z1S2:Z6S3</t>
  </si>
  <si>
    <t>\GAMS\NEWAGE_REEEM_pilot\results\[eutrade_report_pivot.xlsx]pco2_nets_yr'!Z1S2:Z6S3</t>
  </si>
  <si>
    <t>\GAMS\NEWAGE_REEEM_pilot\results\[eutrade_report_pivot.xlsx]pco2w_yr'!Z1S2:Z6S3</t>
  </si>
  <si>
    <t>\GAMS\NEWAGE_REEEM_pilot\results\[eutrade_report_pivot.xlsx]ele_twh_yr'!Z1S2:Z1710S5</t>
  </si>
  <si>
    <t>\GAMS\NEWAGE_REEEM_pilot\results\[eutrade_report_pivot.xlsx]elecontwh_yr'!Z1S2:Z1786S5</t>
  </si>
  <si>
    <t>\GAMS\NEWAGE_REEEM_pilot\results\[eutrade_report_pivot.xlsx]elecontwh2_yr'!Z1S2:Z1184S5</t>
  </si>
  <si>
    <t>\GAMS\NEWAGE_REEEM_pilot\results\[eutrade_report_pivot.xlsx]eletwhyr'!Z1S2:Z9813S6</t>
  </si>
  <si>
    <t>\GAMS\NEWAGE_REEEM_pilot\results\[eutrade_report_pivot.xlsx]rca_yr'!Z1S2:Z1536S5</t>
  </si>
  <si>
    <t>\GAMS\NEWAGE_REEEM_pilot\results\[eutrade_report_pivot.xlsx]rwa_yr'!Z1S2:Z1551S5</t>
  </si>
  <si>
    <t>\GAMS\NEWAGE_REEEM_pilot\results\[eutrade_report_pivot.xlsx]shareY_yr'!Z1S2:Z31207S6</t>
  </si>
  <si>
    <t>\GAMS\NEWAGE_REEEM_pilot\results\[eutrade_report_pivot.xlsx]shareYgva_yr'!Z1S2:Z5087S6</t>
  </si>
  <si>
    <t>\GAMS\NEWAGE_REEEM_pilot\results\[eutrade_report_pivot.xlsx]trdblnc_yr'!Z1S2:Z1901S5</t>
  </si>
  <si>
    <t>\GAMS\NEWAGE_REEEM_pilot\results\[eutrade_report_pivot.xlsx]ex_yr'!Z1S2:Z1646S5</t>
  </si>
  <si>
    <t>\GAMS\NEWAGE_REEEM_pilot\results\[eutrade_report_pivot.xlsx]im_yr'!Z1S2:Z1791S5</t>
  </si>
  <si>
    <t>\GAMS\NEWAGE_REEEM_pilot\results\[eutrade_report_pivot.xlsx]tradematrix_yr'!Z1S2:Z32721S6</t>
  </si>
  <si>
    <t>\GAMS\NEWAGE_REEEM_pilot\results\[eutrade_report_pivot.xlsx]pa_yr'!Z1S2:Z1621S5</t>
  </si>
  <si>
    <t>\GAMS\NEWAGE_REEEM_pilot\results\[eutrade_report_pivot.xlsx]demand_yr'!Z1S2:Z32471S6</t>
  </si>
  <si>
    <t>\GAMS\NEWAGE_REEEM_pilot\results\[eutrade_report_pivot.xlsx]gva_real_yr'!Z1S2:Z1826S5</t>
  </si>
  <si>
    <t>\GAMS\NEWAGE_REEEM_pilot\results\[eutrade_report_pivot.xlsx]vc_pc_yr'!Z1S2:Z96S4</t>
  </si>
  <si>
    <t>\GAMS\NEWAGE_REEEM_pilot\results\[eutrade_report_pivot.xlsx]VINV_PA_yr'!Z1S2:Z1331S5</t>
  </si>
  <si>
    <t>\GAMS\NEWAGE_REEEM_pilot\results\[eutrade_report_pivot.xlsx]vinv_pinv_yr'!Z1S2:Z101S4</t>
  </si>
  <si>
    <t>\GAMS\NEWAGE_REEEM_pilot\results\[eutrade_report_pivot.xlsx]VD_PINV_yr'!Z1S2:Z91S4</t>
  </si>
  <si>
    <t>\GAMS\NEWAGE_REEEM_pilot\results\[eutrade_report_pivot.xlsx]VD_PC_yr'!Z1S2:Z91S4</t>
  </si>
  <si>
    <t>\GAMS\NEWAGE_REEEM_pilot\results\[eutrade_report_pivot.xlsx]abschr_pfad'!Z1S2:Z2700S5</t>
  </si>
  <si>
    <t>\GAMS\NEWAGE_REEEM_pilot\results\[eutrade_report_pivot.xlsx]evoa_yr'!Z1S2:Z346S5</t>
  </si>
  <si>
    <t>\GAMS\NEWAGE_REEEM_pilot\results\[eutrade_report_pivot.xlsx]pk_yr'!Z1S2:Z91S4</t>
  </si>
  <si>
    <t>\GAMS\NEWAGE_REEEM_pilot\results\[eutrade_report_pivot.xlsx]rkx_ele_yr'!Z1S2:Z1519S5</t>
  </si>
  <si>
    <t>\GAMS\NEWAGE_REEEM_pilot\results\[eutrade_report_pivot.xlsx]pskl_yr'!Z1S2:Z91S4</t>
  </si>
  <si>
    <t>\GAMS\NEWAGE_REEEM_pilot\results\[eutrade_report_pivot.xlsx]pusk_yr'!Z1S2:Z91S4</t>
  </si>
  <si>
    <t>\GAMS\NEWAGE_REEEM_pilot\results\[eutrade_report_pivot.xlsx]co2ets_elen'!Z1S2:Z51S4</t>
  </si>
  <si>
    <t>\GAMS\NEWAGE_REEEM_pilot\results\[eutrade_report_pivot.xlsx]co2ets_elex'!Z1S2:Z51S4</t>
  </si>
  <si>
    <t>\GAMS\NEWAGE_REEEM_pilot\results\[eutrade_report_pivot.xlsx]co2ets_y'!Z1S2:Z51S4</t>
  </si>
  <si>
    <t>\GAMS\NEWAGE_REEEM_pilot\results\[eutrade_report_pivot.xlsx]co2ets_yr'!Z1S2:Z51S4</t>
  </si>
  <si>
    <t>\GAMS\NEWAGE_REEEM_pilot\results\[eutrade_report_pivot.xlsx]co2ets_ele'!Z1S2:Z51S4</t>
  </si>
  <si>
    <t>\GAMS\NEWAGE_REEEM_pilot\results\[eutrade_report_pivot.xlsx]co2ele_yr'!Z1S2:Z2226S6</t>
  </si>
  <si>
    <t>\GAMS\NEWAGE_REEEM_pilot\results\[eutrade_report_pivot.xlsx]co2y_yr'!Z1S2:Z5906S6</t>
  </si>
  <si>
    <t>\GAMS\NEWAGE_REEEM_pilot\results\[eutrade_report_pivot.xlsx]co2c_yr'!Z1S2:Z401S5</t>
  </si>
  <si>
    <t>\GAMS\NEWAGE_REEEM_pilot\results\[eutrade_report_pivot.xlsx]co2hh_yr'!Z1S2:Z181S7</t>
  </si>
  <si>
    <t>\GAMS\NEWAGE_REEEM_pilot\results\[eutrade_report_pivot.xlsx]co2hhsum_yr'!Z1S2:Z61S5</t>
  </si>
  <si>
    <t>\GAMS\NEWAGE_REEEM_pilot\results\[eutrade_report_pivot.xlsx]co2_yr_2'!Z1S2:Z56S4</t>
  </si>
  <si>
    <t>\GAMS\NEWAGE_REEEM_pilot\results\[eutrade_report_pivot.xlsx]co2_yr'!Z1S2:Z401S5</t>
  </si>
  <si>
    <t>\GAMS\NEWAGE_REEEM_pilot\results\[eutrade_report_pivot.xlsx]co2all_yr'!Z1S2:Z2191S5</t>
  </si>
  <si>
    <t>\GAMS\NEWAGE_REEEM_pilot\results\[eutrade_report_pivot.xlsx]carblim_yr'!Z1S2:Z96S4</t>
  </si>
  <si>
    <t>\GAMS\NEWAGE_REEEM_pilot\results\[eutrade_report_pivot.xlsx]abschreibung_bmk'!Z1S2:Z2366S5</t>
  </si>
  <si>
    <t>\GAMS\NEWAGE_REEEM_pilot\results\[eutrade_report_pivot.xlsx]aeei_yr'!Z1S2:Z61237S6</t>
  </si>
  <si>
    <t>\GAMS\NEWAGE_REEEM_pilot\results\[eutrade_report_pivot.xlsx]genlimit_twh_yr'!Z1S2:Z557S5</t>
  </si>
  <si>
    <t>New Folder Location</t>
  </si>
  <si>
    <t>\GAMS\NEWAGE_REEEM_pilot\results\Results3\</t>
  </si>
  <si>
    <t>New XLSX File</t>
  </si>
  <si>
    <t>report_pivot_notrade.xlsx</t>
  </si>
  <si>
    <t>New File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</si>
</sst>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
  </numFmts>
  <fonts count="7" x14ac:knownFonts="1">
    <font>
      <sz val="11"/>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sz val="11"/>
      <color rgb="FFFF0000"/>
      <name val="Calibri"/>
      <family val="2"/>
      <scheme val="minor"/>
    </font>
    <font>
      <sz val="11"/>
      <color theme="4"/>
      <name val="Calibri"/>
      <family val="2"/>
      <scheme val="minor"/>
    </font>
    <font>
      <u/>
      <sz val="11"/>
      <color theme="10"/>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9">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6" fillId="0" borderId="0" applyNumberFormat="0" applyFill="0" applyBorder="0" applyAlignment="0" applyProtection="0"/>
  </cellStyleXfs>
  <cellXfs count="56">
    <xf numFmtId="0" fontId="0" fillId="0" borderId="0" xfId="0"/>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0" xfId="0" pivotButton="1"/>
    <xf numFmtId="10" fontId="0" fillId="0" borderId="0" xfId="0" applyNumberFormat="1"/>
    <xf numFmtId="0" fontId="0" fillId="0" borderId="0" xfId="0" applyAlignment="1">
      <alignment horizontal="left" indent="2"/>
    </xf>
    <xf numFmtId="9" fontId="0" fillId="0" borderId="0" xfId="1" applyFont="1"/>
    <xf numFmtId="164" fontId="0" fillId="0" borderId="0" xfId="1" applyNumberFormat="1" applyFont="1"/>
    <xf numFmtId="9" fontId="0" fillId="0" borderId="0" xfId="1" applyNumberFormat="1" applyFont="1"/>
    <xf numFmtId="3" fontId="0" fillId="0" borderId="0" xfId="0" applyNumberFormat="1"/>
    <xf numFmtId="10" fontId="0" fillId="0" borderId="0" xfId="1" applyNumberFormat="1" applyFont="1"/>
    <xf numFmtId="0" fontId="0" fillId="0" borderId="0" xfId="0" applyAlignment="1">
      <alignment horizontal="center"/>
    </xf>
    <xf numFmtId="165" fontId="0" fillId="0" borderId="0" xfId="0" applyNumberFormat="1" applyAlignment="1">
      <alignment horizontal="center"/>
    </xf>
    <xf numFmtId="164" fontId="0" fillId="0" borderId="0" xfId="1" applyNumberFormat="1" applyFont="1" applyAlignment="1">
      <alignment horizontal="center"/>
    </xf>
    <xf numFmtId="164" fontId="0" fillId="0" borderId="0" xfId="0" applyNumberFormat="1" applyAlignment="1">
      <alignment horizontal="center"/>
    </xf>
    <xf numFmtId="9" fontId="0" fillId="0" borderId="0" xfId="1" applyFont="1" applyAlignment="1">
      <alignment horizontal="center"/>
    </xf>
    <xf numFmtId="0" fontId="2" fillId="0" borderId="1" xfId="0" applyFont="1" applyBorder="1" applyAlignment="1">
      <alignment horizontal="center"/>
    </xf>
    <xf numFmtId="164" fontId="2" fillId="0" borderId="1" xfId="0" applyNumberFormat="1" applyFont="1" applyBorder="1" applyAlignment="1">
      <alignment horizontal="center"/>
    </xf>
    <xf numFmtId="2" fontId="0" fillId="0" borderId="0" xfId="0" applyNumberFormat="1" applyAlignment="1">
      <alignment horizontal="center"/>
    </xf>
    <xf numFmtId="0" fontId="0" fillId="0" borderId="1" xfId="0" applyBorder="1"/>
    <xf numFmtId="0" fontId="2" fillId="0" borderId="1" xfId="0" applyFont="1" applyBorder="1"/>
    <xf numFmtId="0" fontId="2" fillId="2" borderId="1" xfId="0" applyFont="1" applyFill="1" applyBorder="1" applyAlignment="1">
      <alignment horizontal="center"/>
    </xf>
    <xf numFmtId="0" fontId="0" fillId="2" borderId="0" xfId="0" applyFill="1" applyAlignment="1">
      <alignment horizontal="center"/>
    </xf>
    <xf numFmtId="0" fontId="2" fillId="3" borderId="1" xfId="0" applyFont="1" applyFill="1" applyBorder="1" applyAlignment="1">
      <alignment horizontal="center"/>
    </xf>
    <xf numFmtId="0" fontId="0" fillId="3" borderId="0" xfId="0" applyFill="1" applyAlignment="1">
      <alignment horizontal="center"/>
    </xf>
    <xf numFmtId="165" fontId="0" fillId="3" borderId="0" xfId="0" applyNumberFormat="1" applyFill="1" applyAlignment="1">
      <alignment horizontal="center"/>
    </xf>
    <xf numFmtId="2" fontId="0" fillId="0" borderId="0" xfId="0" applyNumberFormat="1"/>
    <xf numFmtId="0" fontId="0" fillId="0" borderId="0" xfId="0" applyAlignment="1">
      <alignment horizontal="left" indent="3"/>
    </xf>
    <xf numFmtId="0" fontId="2" fillId="4" borderId="0" xfId="0" applyFont="1" applyFill="1" applyAlignment="1">
      <alignment horizontal="left"/>
    </xf>
    <xf numFmtId="164" fontId="2" fillId="4" borderId="0" xfId="1" applyNumberFormat="1" applyFont="1" applyFill="1" applyAlignment="1">
      <alignment horizontal="right"/>
    </xf>
    <xf numFmtId="0" fontId="0" fillId="0" borderId="3" xfId="0" applyBorder="1"/>
    <xf numFmtId="0" fontId="0" fillId="0" borderId="2" xfId="0" applyBorder="1"/>
    <xf numFmtId="0" fontId="0" fillId="0" borderId="5" xfId="0" applyBorder="1"/>
    <xf numFmtId="0" fontId="0" fillId="0" borderId="4" xfId="0" applyBorder="1"/>
    <xf numFmtId="2" fontId="0" fillId="0" borderId="4" xfId="0" applyNumberFormat="1" applyBorder="1"/>
    <xf numFmtId="0" fontId="2" fillId="4" borderId="4" xfId="0" applyFont="1" applyFill="1" applyBorder="1" applyAlignment="1">
      <alignment horizontal="right"/>
    </xf>
    <xf numFmtId="164" fontId="2" fillId="4" borderId="4" xfId="1" applyNumberFormat="1" applyFont="1" applyFill="1" applyBorder="1"/>
    <xf numFmtId="0" fontId="3" fillId="0" borderId="2" xfId="0" applyFont="1" applyBorder="1" applyAlignment="1">
      <alignment horizontal="right"/>
    </xf>
    <xf numFmtId="165" fontId="0" fillId="0" borderId="0" xfId="0" applyNumberFormat="1"/>
    <xf numFmtId="1" fontId="0" fillId="0" borderId="0" xfId="0" applyNumberFormat="1"/>
    <xf numFmtId="1" fontId="0" fillId="5" borderId="0" xfId="0" applyNumberFormat="1" applyFill="1"/>
    <xf numFmtId="0" fontId="0" fillId="5" borderId="0" xfId="0" applyFill="1"/>
    <xf numFmtId="0" fontId="2" fillId="4" borderId="1" xfId="0" applyFont="1" applyFill="1" applyBorder="1" applyAlignment="1">
      <alignment horizontal="center"/>
    </xf>
    <xf numFmtId="0" fontId="0" fillId="4" borderId="0" xfId="0" applyFill="1" applyAlignment="1">
      <alignment horizontal="center"/>
    </xf>
    <xf numFmtId="0" fontId="2" fillId="0" borderId="0" xfId="0" applyFont="1"/>
    <xf numFmtId="0" fontId="4" fillId="0" borderId="0" xfId="0" applyFont="1"/>
    <xf numFmtId="0" fontId="2" fillId="6" borderId="6" xfId="0" applyFont="1" applyFill="1" applyBorder="1"/>
    <xf numFmtId="0" fontId="2" fillId="6" borderId="7" xfId="0" applyNumberFormat="1" applyFont="1" applyFill="1" applyBorder="1"/>
    <xf numFmtId="166" fontId="0" fillId="0" borderId="0" xfId="1" applyNumberFormat="1" applyFont="1"/>
    <xf numFmtId="0" fontId="5" fillId="0" borderId="0" xfId="0" applyFont="1"/>
    <xf numFmtId="167" fontId="0" fillId="0" borderId="0" xfId="0" applyNumberFormat="1"/>
    <xf numFmtId="0" fontId="0" fillId="0" borderId="0" xfId="0" quotePrefix="1"/>
    <xf numFmtId="0" fontId="6" fillId="0" borderId="0" xfId="2"/>
    <xf numFmtId="0" fontId="2" fillId="7" borderId="8" xfId="0" applyFont="1" applyFill="1" applyBorder="1"/>
    <xf numFmtId="0" fontId="2" fillId="5" borderId="8" xfId="0" applyFont="1" applyFill="1" applyBorder="1"/>
  </cellXfs>
  <cellStyles count="3">
    <cellStyle name="Link" xfId="2" builtinId="8"/>
    <cellStyle name="Prozent" xfId="1" builtinId="5"/>
    <cellStyle name="Standard" xfId="0" builtinId="0"/>
  </cellStyles>
  <dxfs count="8">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CC00"/>
      <color rgb="FF993300"/>
      <color rgb="FF4A452A"/>
      <color rgb="FFDDD9C3"/>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pivotCacheDefinition" Target="pivotCache/pivotCacheDefinition54.xml"/><Relationship Id="rId21" Type="http://schemas.openxmlformats.org/officeDocument/2006/relationships/worksheet" Target="worksheets/sheet21.xml"/><Relationship Id="rId63" Type="http://schemas.openxmlformats.org/officeDocument/2006/relationships/externalLink" Target="externalLinks/externalLink1.xml"/><Relationship Id="rId159" Type="http://schemas.microsoft.com/office/2007/relationships/slicerCache" Target="slicerCaches/slicerCache37.xml"/><Relationship Id="rId170" Type="http://schemas.microsoft.com/office/2007/relationships/slicerCache" Target="slicerCaches/slicerCache48.xml"/><Relationship Id="rId226" Type="http://schemas.microsoft.com/office/2007/relationships/slicerCache" Target="slicerCaches/slicerCache104.xml"/><Relationship Id="rId268" Type="http://schemas.microsoft.com/office/2007/relationships/slicerCache" Target="slicerCaches/slicerCache146.xml"/><Relationship Id="rId32" Type="http://schemas.openxmlformats.org/officeDocument/2006/relationships/worksheet" Target="worksheets/sheet32.xml"/><Relationship Id="rId74" Type="http://schemas.openxmlformats.org/officeDocument/2006/relationships/pivotCacheDefinition" Target="pivotCache/pivotCacheDefinition11.xml"/><Relationship Id="rId128" Type="http://schemas.microsoft.com/office/2007/relationships/slicerCache" Target="slicerCaches/slicerCache6.xml"/><Relationship Id="rId5" Type="http://schemas.openxmlformats.org/officeDocument/2006/relationships/worksheet" Target="worksheets/sheet5.xml"/><Relationship Id="rId181" Type="http://schemas.microsoft.com/office/2007/relationships/slicerCache" Target="slicerCaches/slicerCache59.xml"/><Relationship Id="rId237" Type="http://schemas.microsoft.com/office/2007/relationships/slicerCache" Target="slicerCaches/slicerCache115.xml"/><Relationship Id="rId258" Type="http://schemas.microsoft.com/office/2007/relationships/slicerCache" Target="slicerCaches/slicerCache136.xml"/><Relationship Id="rId279" Type="http://schemas.microsoft.com/office/2006/relationships/vbaProject" Target="vbaProject.bin"/><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pivotCacheDefinition" Target="pivotCache/pivotCacheDefinition1.xml"/><Relationship Id="rId118" Type="http://schemas.openxmlformats.org/officeDocument/2006/relationships/pivotCacheDefinition" Target="pivotCache/pivotCacheDefinition55.xml"/><Relationship Id="rId139" Type="http://schemas.microsoft.com/office/2007/relationships/slicerCache" Target="slicerCaches/slicerCache17.xml"/><Relationship Id="rId85" Type="http://schemas.openxmlformats.org/officeDocument/2006/relationships/pivotCacheDefinition" Target="pivotCache/pivotCacheDefinition22.xml"/><Relationship Id="rId150" Type="http://schemas.microsoft.com/office/2007/relationships/slicerCache" Target="slicerCaches/slicerCache28.xml"/><Relationship Id="rId171" Type="http://schemas.microsoft.com/office/2007/relationships/slicerCache" Target="slicerCaches/slicerCache49.xml"/><Relationship Id="rId192" Type="http://schemas.microsoft.com/office/2007/relationships/slicerCache" Target="slicerCaches/slicerCache70.xml"/><Relationship Id="rId206" Type="http://schemas.microsoft.com/office/2007/relationships/slicerCache" Target="slicerCaches/slicerCache84.xml"/><Relationship Id="rId227" Type="http://schemas.microsoft.com/office/2007/relationships/slicerCache" Target="slicerCaches/slicerCache105.xml"/><Relationship Id="rId248" Type="http://schemas.microsoft.com/office/2007/relationships/slicerCache" Target="slicerCaches/slicerCache126.xml"/><Relationship Id="rId269" Type="http://schemas.microsoft.com/office/2007/relationships/slicerCache" Target="slicerCaches/slicerCache147.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pivotCacheDefinition" Target="pivotCache/pivotCacheDefinition45.xml"/><Relationship Id="rId129" Type="http://schemas.microsoft.com/office/2007/relationships/slicerCache" Target="slicerCaches/slicerCache7.xml"/><Relationship Id="rId54" Type="http://schemas.openxmlformats.org/officeDocument/2006/relationships/worksheet" Target="worksheets/sheet54.xml"/><Relationship Id="rId75" Type="http://schemas.openxmlformats.org/officeDocument/2006/relationships/pivotCacheDefinition" Target="pivotCache/pivotCacheDefinition12.xml"/><Relationship Id="rId96" Type="http://schemas.openxmlformats.org/officeDocument/2006/relationships/pivotCacheDefinition" Target="pivotCache/pivotCacheDefinition33.xml"/><Relationship Id="rId140" Type="http://schemas.microsoft.com/office/2007/relationships/slicerCache" Target="slicerCaches/slicerCache18.xml"/><Relationship Id="rId161" Type="http://schemas.microsoft.com/office/2007/relationships/slicerCache" Target="slicerCaches/slicerCache39.xml"/><Relationship Id="rId182" Type="http://schemas.microsoft.com/office/2007/relationships/slicerCache" Target="slicerCaches/slicerCache60.xml"/><Relationship Id="rId217" Type="http://schemas.microsoft.com/office/2007/relationships/slicerCache" Target="slicerCaches/slicerCache95.xml"/><Relationship Id="rId6" Type="http://schemas.openxmlformats.org/officeDocument/2006/relationships/worksheet" Target="worksheets/sheet6.xml"/><Relationship Id="rId238" Type="http://schemas.microsoft.com/office/2007/relationships/slicerCache" Target="slicerCaches/slicerCache116.xml"/><Relationship Id="rId259" Type="http://schemas.microsoft.com/office/2007/relationships/slicerCache" Target="slicerCaches/slicerCache137.xml"/><Relationship Id="rId23" Type="http://schemas.openxmlformats.org/officeDocument/2006/relationships/worksheet" Target="worksheets/sheet23.xml"/><Relationship Id="rId119" Type="http://schemas.openxmlformats.org/officeDocument/2006/relationships/pivotCacheDefinition" Target="pivotCache/pivotCacheDefinition56.xml"/><Relationship Id="rId270" Type="http://schemas.microsoft.com/office/2007/relationships/slicerCache" Target="slicerCaches/slicerCache148.xml"/><Relationship Id="rId44" Type="http://schemas.openxmlformats.org/officeDocument/2006/relationships/worksheet" Target="worksheets/sheet44.xml"/><Relationship Id="rId65" Type="http://schemas.openxmlformats.org/officeDocument/2006/relationships/pivotCacheDefinition" Target="pivotCache/pivotCacheDefinition2.xml"/><Relationship Id="rId86" Type="http://schemas.openxmlformats.org/officeDocument/2006/relationships/pivotCacheDefinition" Target="pivotCache/pivotCacheDefinition23.xml"/><Relationship Id="rId130" Type="http://schemas.microsoft.com/office/2007/relationships/slicerCache" Target="slicerCaches/slicerCache8.xml"/><Relationship Id="rId151" Type="http://schemas.microsoft.com/office/2007/relationships/slicerCache" Target="slicerCaches/slicerCache29.xml"/><Relationship Id="rId172" Type="http://schemas.microsoft.com/office/2007/relationships/slicerCache" Target="slicerCaches/slicerCache50.xml"/><Relationship Id="rId193" Type="http://schemas.microsoft.com/office/2007/relationships/slicerCache" Target="slicerCaches/slicerCache71.xml"/><Relationship Id="rId207" Type="http://schemas.microsoft.com/office/2007/relationships/slicerCache" Target="slicerCaches/slicerCache85.xml"/><Relationship Id="rId228" Type="http://schemas.microsoft.com/office/2007/relationships/slicerCache" Target="slicerCaches/slicerCache106.xml"/><Relationship Id="rId249" Type="http://schemas.microsoft.com/office/2007/relationships/slicerCache" Target="slicerCaches/slicerCache127.xml"/><Relationship Id="rId13" Type="http://schemas.openxmlformats.org/officeDocument/2006/relationships/worksheet" Target="worksheets/sheet13.xml"/><Relationship Id="rId109" Type="http://schemas.openxmlformats.org/officeDocument/2006/relationships/pivotCacheDefinition" Target="pivotCache/pivotCacheDefinition46.xml"/><Relationship Id="rId260" Type="http://schemas.microsoft.com/office/2007/relationships/slicerCache" Target="slicerCaches/slicerCache138.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pivotCacheDefinition" Target="pivotCache/pivotCacheDefinition13.xml"/><Relationship Id="rId97" Type="http://schemas.openxmlformats.org/officeDocument/2006/relationships/pivotCacheDefinition" Target="pivotCache/pivotCacheDefinition34.xml"/><Relationship Id="rId120" Type="http://schemas.openxmlformats.org/officeDocument/2006/relationships/pivotCacheDefinition" Target="pivotCache/pivotCacheDefinition57.xml"/><Relationship Id="rId141" Type="http://schemas.microsoft.com/office/2007/relationships/slicerCache" Target="slicerCaches/slicerCache19.xml"/><Relationship Id="rId7" Type="http://schemas.openxmlformats.org/officeDocument/2006/relationships/worksheet" Target="worksheets/sheet7.xml"/><Relationship Id="rId162" Type="http://schemas.microsoft.com/office/2007/relationships/slicerCache" Target="slicerCaches/slicerCache40.xml"/><Relationship Id="rId183" Type="http://schemas.microsoft.com/office/2007/relationships/slicerCache" Target="slicerCaches/slicerCache61.xml"/><Relationship Id="rId218" Type="http://schemas.microsoft.com/office/2007/relationships/slicerCache" Target="slicerCaches/slicerCache96.xml"/><Relationship Id="rId239" Type="http://schemas.microsoft.com/office/2007/relationships/slicerCache" Target="slicerCaches/slicerCache117.xml"/><Relationship Id="rId250" Type="http://schemas.microsoft.com/office/2007/relationships/slicerCache" Target="slicerCaches/slicerCache128.xml"/><Relationship Id="rId271" Type="http://schemas.microsoft.com/office/2007/relationships/slicerCache" Target="slicerCaches/slicerCache149.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pivotCacheDefinition" Target="pivotCache/pivotCacheDefinition3.xml"/><Relationship Id="rId87" Type="http://schemas.openxmlformats.org/officeDocument/2006/relationships/pivotCacheDefinition" Target="pivotCache/pivotCacheDefinition24.xml"/><Relationship Id="rId110" Type="http://schemas.openxmlformats.org/officeDocument/2006/relationships/pivotCacheDefinition" Target="pivotCache/pivotCacheDefinition47.xml"/><Relationship Id="rId131" Type="http://schemas.microsoft.com/office/2007/relationships/slicerCache" Target="slicerCaches/slicerCache9.xml"/><Relationship Id="rId152" Type="http://schemas.microsoft.com/office/2007/relationships/slicerCache" Target="slicerCaches/slicerCache30.xml"/><Relationship Id="rId173" Type="http://schemas.microsoft.com/office/2007/relationships/slicerCache" Target="slicerCaches/slicerCache51.xml"/><Relationship Id="rId194" Type="http://schemas.microsoft.com/office/2007/relationships/slicerCache" Target="slicerCaches/slicerCache72.xml"/><Relationship Id="rId208" Type="http://schemas.microsoft.com/office/2007/relationships/slicerCache" Target="slicerCaches/slicerCache86.xml"/><Relationship Id="rId229" Type="http://schemas.microsoft.com/office/2007/relationships/slicerCache" Target="slicerCaches/slicerCache107.xml"/><Relationship Id="rId240" Type="http://schemas.microsoft.com/office/2007/relationships/slicerCache" Target="slicerCaches/slicerCache118.xml"/><Relationship Id="rId261" Type="http://schemas.microsoft.com/office/2007/relationships/slicerCache" Target="slicerCaches/slicerCache139.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pivotCacheDefinition" Target="pivotCache/pivotCacheDefinition14.xml"/><Relationship Id="rId100" Type="http://schemas.openxmlformats.org/officeDocument/2006/relationships/pivotCacheDefinition" Target="pivotCache/pivotCacheDefinition37.xml"/><Relationship Id="rId8" Type="http://schemas.openxmlformats.org/officeDocument/2006/relationships/worksheet" Target="worksheets/sheet8.xml"/><Relationship Id="rId98" Type="http://schemas.openxmlformats.org/officeDocument/2006/relationships/pivotCacheDefinition" Target="pivotCache/pivotCacheDefinition35.xml"/><Relationship Id="rId121" Type="http://schemas.openxmlformats.org/officeDocument/2006/relationships/pivotCacheDefinition" Target="pivotCache/pivotCacheDefinition58.xml"/><Relationship Id="rId142" Type="http://schemas.microsoft.com/office/2007/relationships/slicerCache" Target="slicerCaches/slicerCache20.xml"/><Relationship Id="rId163" Type="http://schemas.microsoft.com/office/2007/relationships/slicerCache" Target="slicerCaches/slicerCache41.xml"/><Relationship Id="rId184" Type="http://schemas.microsoft.com/office/2007/relationships/slicerCache" Target="slicerCaches/slicerCache62.xml"/><Relationship Id="rId219" Type="http://schemas.microsoft.com/office/2007/relationships/slicerCache" Target="slicerCaches/slicerCache97.xml"/><Relationship Id="rId230" Type="http://schemas.microsoft.com/office/2007/relationships/slicerCache" Target="slicerCaches/slicerCache108.xml"/><Relationship Id="rId251" Type="http://schemas.microsoft.com/office/2007/relationships/slicerCache" Target="slicerCaches/slicerCache129.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4.xml"/><Relationship Id="rId272" Type="http://schemas.microsoft.com/office/2007/relationships/slicerCache" Target="slicerCaches/slicerCache150.xml"/><Relationship Id="rId88" Type="http://schemas.openxmlformats.org/officeDocument/2006/relationships/pivotCacheDefinition" Target="pivotCache/pivotCacheDefinition25.xml"/><Relationship Id="rId111" Type="http://schemas.openxmlformats.org/officeDocument/2006/relationships/pivotCacheDefinition" Target="pivotCache/pivotCacheDefinition48.xml"/><Relationship Id="rId132" Type="http://schemas.microsoft.com/office/2007/relationships/slicerCache" Target="slicerCaches/slicerCache10.xml"/><Relationship Id="rId153" Type="http://schemas.microsoft.com/office/2007/relationships/slicerCache" Target="slicerCaches/slicerCache31.xml"/><Relationship Id="rId174" Type="http://schemas.microsoft.com/office/2007/relationships/slicerCache" Target="slicerCaches/slicerCache52.xml"/><Relationship Id="rId195" Type="http://schemas.microsoft.com/office/2007/relationships/slicerCache" Target="slicerCaches/slicerCache73.xml"/><Relationship Id="rId209" Type="http://schemas.microsoft.com/office/2007/relationships/slicerCache" Target="slicerCaches/slicerCache87.xml"/><Relationship Id="rId220" Type="http://schemas.microsoft.com/office/2007/relationships/slicerCache" Target="slicerCaches/slicerCache98.xml"/><Relationship Id="rId241" Type="http://schemas.microsoft.com/office/2007/relationships/slicerCache" Target="slicerCaches/slicerCache1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microsoft.com/office/2007/relationships/slicerCache" Target="slicerCaches/slicerCache140.xml"/><Relationship Id="rId78" Type="http://schemas.openxmlformats.org/officeDocument/2006/relationships/pivotCacheDefinition" Target="pivotCache/pivotCacheDefinition15.xml"/><Relationship Id="rId99" Type="http://schemas.openxmlformats.org/officeDocument/2006/relationships/pivotCacheDefinition" Target="pivotCache/pivotCacheDefinition36.xml"/><Relationship Id="rId101" Type="http://schemas.openxmlformats.org/officeDocument/2006/relationships/pivotCacheDefinition" Target="pivotCache/pivotCacheDefinition38.xml"/><Relationship Id="rId122" Type="http://schemas.openxmlformats.org/officeDocument/2006/relationships/pivotCacheDefinition" Target="pivotCache/pivotCacheDefinition59.xml"/><Relationship Id="rId143" Type="http://schemas.microsoft.com/office/2007/relationships/slicerCache" Target="slicerCaches/slicerCache21.xml"/><Relationship Id="rId164" Type="http://schemas.microsoft.com/office/2007/relationships/slicerCache" Target="slicerCaches/slicerCache42.xml"/><Relationship Id="rId185" Type="http://schemas.microsoft.com/office/2007/relationships/slicerCache" Target="slicerCaches/slicerCache63.xml"/><Relationship Id="rId9" Type="http://schemas.openxmlformats.org/officeDocument/2006/relationships/worksheet" Target="worksheets/sheet9.xml"/><Relationship Id="rId210" Type="http://schemas.microsoft.com/office/2007/relationships/slicerCache" Target="slicerCaches/slicerCache88.xml"/><Relationship Id="rId26" Type="http://schemas.openxmlformats.org/officeDocument/2006/relationships/worksheet" Target="worksheets/sheet26.xml"/><Relationship Id="rId231" Type="http://schemas.microsoft.com/office/2007/relationships/slicerCache" Target="slicerCaches/slicerCache109.xml"/><Relationship Id="rId252" Type="http://schemas.microsoft.com/office/2007/relationships/slicerCache" Target="slicerCaches/slicerCache130.xml"/><Relationship Id="rId273" Type="http://schemas.microsoft.com/office/2007/relationships/slicerCache" Target="slicerCaches/slicerCache151.xml"/><Relationship Id="rId47" Type="http://schemas.openxmlformats.org/officeDocument/2006/relationships/worksheet" Target="worksheets/sheet47.xml"/><Relationship Id="rId68" Type="http://schemas.openxmlformats.org/officeDocument/2006/relationships/pivotCacheDefinition" Target="pivotCache/pivotCacheDefinition5.xml"/><Relationship Id="rId89" Type="http://schemas.openxmlformats.org/officeDocument/2006/relationships/pivotCacheDefinition" Target="pivotCache/pivotCacheDefinition26.xml"/><Relationship Id="rId112" Type="http://schemas.openxmlformats.org/officeDocument/2006/relationships/pivotCacheDefinition" Target="pivotCache/pivotCacheDefinition49.xml"/><Relationship Id="rId133" Type="http://schemas.microsoft.com/office/2007/relationships/slicerCache" Target="slicerCaches/slicerCache11.xml"/><Relationship Id="rId154" Type="http://schemas.microsoft.com/office/2007/relationships/slicerCache" Target="slicerCaches/slicerCache32.xml"/><Relationship Id="rId175" Type="http://schemas.microsoft.com/office/2007/relationships/slicerCache" Target="slicerCaches/slicerCache53.xml"/><Relationship Id="rId196" Type="http://schemas.microsoft.com/office/2007/relationships/slicerCache" Target="slicerCaches/slicerCache74.xml"/><Relationship Id="rId200" Type="http://schemas.microsoft.com/office/2007/relationships/slicerCache" Target="slicerCaches/slicerCache78.xml"/><Relationship Id="rId16" Type="http://schemas.openxmlformats.org/officeDocument/2006/relationships/worksheet" Target="worksheets/sheet16.xml"/><Relationship Id="rId221" Type="http://schemas.microsoft.com/office/2007/relationships/slicerCache" Target="slicerCaches/slicerCache99.xml"/><Relationship Id="rId242" Type="http://schemas.microsoft.com/office/2007/relationships/slicerCache" Target="slicerCaches/slicerCache120.xml"/><Relationship Id="rId263" Type="http://schemas.microsoft.com/office/2007/relationships/slicerCache" Target="slicerCaches/slicerCache141.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pivotCacheDefinition" Target="pivotCache/pivotCacheDefinition16.xml"/><Relationship Id="rId102" Type="http://schemas.openxmlformats.org/officeDocument/2006/relationships/pivotCacheDefinition" Target="pivotCache/pivotCacheDefinition39.xml"/><Relationship Id="rId123" Type="http://schemas.microsoft.com/office/2007/relationships/slicerCache" Target="slicerCaches/slicerCache1.xml"/><Relationship Id="rId144" Type="http://schemas.microsoft.com/office/2007/relationships/slicerCache" Target="slicerCaches/slicerCache22.xml"/><Relationship Id="rId90" Type="http://schemas.openxmlformats.org/officeDocument/2006/relationships/pivotCacheDefinition" Target="pivotCache/pivotCacheDefinition27.xml"/><Relationship Id="rId165" Type="http://schemas.microsoft.com/office/2007/relationships/slicerCache" Target="slicerCaches/slicerCache43.xml"/><Relationship Id="rId186" Type="http://schemas.microsoft.com/office/2007/relationships/slicerCache" Target="slicerCaches/slicerCache64.xml"/><Relationship Id="rId211" Type="http://schemas.microsoft.com/office/2007/relationships/slicerCache" Target="slicerCaches/slicerCache89.xml"/><Relationship Id="rId232" Type="http://schemas.microsoft.com/office/2007/relationships/slicerCache" Target="slicerCaches/slicerCache110.xml"/><Relationship Id="rId253" Type="http://schemas.microsoft.com/office/2007/relationships/slicerCache" Target="slicerCaches/slicerCache131.xml"/><Relationship Id="rId274" Type="http://schemas.microsoft.com/office/2007/relationships/slicerCache" Target="slicerCaches/slicerCache152.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pivotCacheDefinition" Target="pivotCache/pivotCacheDefinition6.xml"/><Relationship Id="rId113" Type="http://schemas.openxmlformats.org/officeDocument/2006/relationships/pivotCacheDefinition" Target="pivotCache/pivotCacheDefinition50.xml"/><Relationship Id="rId134" Type="http://schemas.microsoft.com/office/2007/relationships/slicerCache" Target="slicerCaches/slicerCache12.xml"/><Relationship Id="rId80" Type="http://schemas.openxmlformats.org/officeDocument/2006/relationships/pivotCacheDefinition" Target="pivotCache/pivotCacheDefinition17.xml"/><Relationship Id="rId155" Type="http://schemas.microsoft.com/office/2007/relationships/slicerCache" Target="slicerCaches/slicerCache33.xml"/><Relationship Id="rId176" Type="http://schemas.microsoft.com/office/2007/relationships/slicerCache" Target="slicerCaches/slicerCache54.xml"/><Relationship Id="rId197" Type="http://schemas.microsoft.com/office/2007/relationships/slicerCache" Target="slicerCaches/slicerCache75.xml"/><Relationship Id="rId201" Type="http://schemas.microsoft.com/office/2007/relationships/slicerCache" Target="slicerCaches/slicerCache79.xml"/><Relationship Id="rId222" Type="http://schemas.microsoft.com/office/2007/relationships/slicerCache" Target="slicerCaches/slicerCache100.xml"/><Relationship Id="rId243" Type="http://schemas.microsoft.com/office/2007/relationships/slicerCache" Target="slicerCaches/slicerCache121.xml"/><Relationship Id="rId264" Type="http://schemas.microsoft.com/office/2007/relationships/slicerCache" Target="slicerCaches/slicerCache142.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pivotCacheDefinition" Target="pivotCache/pivotCacheDefinition40.xml"/><Relationship Id="rId124" Type="http://schemas.microsoft.com/office/2007/relationships/slicerCache" Target="slicerCaches/slicerCache2.xml"/><Relationship Id="rId70" Type="http://schemas.openxmlformats.org/officeDocument/2006/relationships/pivotCacheDefinition" Target="pivotCache/pivotCacheDefinition7.xml"/><Relationship Id="rId91" Type="http://schemas.openxmlformats.org/officeDocument/2006/relationships/pivotCacheDefinition" Target="pivotCache/pivotCacheDefinition28.xml"/><Relationship Id="rId145" Type="http://schemas.microsoft.com/office/2007/relationships/slicerCache" Target="slicerCaches/slicerCache23.xml"/><Relationship Id="rId166" Type="http://schemas.microsoft.com/office/2007/relationships/slicerCache" Target="slicerCaches/slicerCache44.xml"/><Relationship Id="rId187" Type="http://schemas.microsoft.com/office/2007/relationships/slicerCache" Target="slicerCaches/slicerCache65.xml"/><Relationship Id="rId1" Type="http://schemas.openxmlformats.org/officeDocument/2006/relationships/worksheet" Target="worksheets/sheet1.xml"/><Relationship Id="rId212" Type="http://schemas.microsoft.com/office/2007/relationships/slicerCache" Target="slicerCaches/slicerCache90.xml"/><Relationship Id="rId233" Type="http://schemas.microsoft.com/office/2007/relationships/slicerCache" Target="slicerCaches/slicerCache111.xml"/><Relationship Id="rId254" Type="http://schemas.microsoft.com/office/2007/relationships/slicerCache" Target="slicerCaches/slicerCache132.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pivotCacheDefinition" Target="pivotCache/pivotCacheDefinition51.xml"/><Relationship Id="rId275" Type="http://schemas.openxmlformats.org/officeDocument/2006/relationships/theme" Target="theme/theme1.xml"/><Relationship Id="rId60" Type="http://schemas.openxmlformats.org/officeDocument/2006/relationships/worksheet" Target="worksheets/sheet60.xml"/><Relationship Id="rId81" Type="http://schemas.openxmlformats.org/officeDocument/2006/relationships/pivotCacheDefinition" Target="pivotCache/pivotCacheDefinition18.xml"/><Relationship Id="rId135" Type="http://schemas.microsoft.com/office/2007/relationships/slicerCache" Target="slicerCaches/slicerCache13.xml"/><Relationship Id="rId156" Type="http://schemas.microsoft.com/office/2007/relationships/slicerCache" Target="slicerCaches/slicerCache34.xml"/><Relationship Id="rId177" Type="http://schemas.microsoft.com/office/2007/relationships/slicerCache" Target="slicerCaches/slicerCache55.xml"/><Relationship Id="rId198" Type="http://schemas.microsoft.com/office/2007/relationships/slicerCache" Target="slicerCaches/slicerCache76.xml"/><Relationship Id="rId202" Type="http://schemas.microsoft.com/office/2007/relationships/slicerCache" Target="slicerCaches/slicerCache80.xml"/><Relationship Id="rId223" Type="http://schemas.microsoft.com/office/2007/relationships/slicerCache" Target="slicerCaches/slicerCache101.xml"/><Relationship Id="rId244" Type="http://schemas.microsoft.com/office/2007/relationships/slicerCache" Target="slicerCaches/slicerCache122.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microsoft.com/office/2007/relationships/slicerCache" Target="slicerCaches/slicerCache143.xml"/><Relationship Id="rId50" Type="http://schemas.openxmlformats.org/officeDocument/2006/relationships/worksheet" Target="worksheets/sheet50.xml"/><Relationship Id="rId104" Type="http://schemas.openxmlformats.org/officeDocument/2006/relationships/pivotCacheDefinition" Target="pivotCache/pivotCacheDefinition41.xml"/><Relationship Id="rId125" Type="http://schemas.microsoft.com/office/2007/relationships/slicerCache" Target="slicerCaches/slicerCache3.xml"/><Relationship Id="rId146" Type="http://schemas.microsoft.com/office/2007/relationships/slicerCache" Target="slicerCaches/slicerCache24.xml"/><Relationship Id="rId167" Type="http://schemas.microsoft.com/office/2007/relationships/slicerCache" Target="slicerCaches/slicerCache45.xml"/><Relationship Id="rId188" Type="http://schemas.microsoft.com/office/2007/relationships/slicerCache" Target="slicerCaches/slicerCache66.xml"/><Relationship Id="rId71" Type="http://schemas.openxmlformats.org/officeDocument/2006/relationships/pivotCacheDefinition" Target="pivotCache/pivotCacheDefinition8.xml"/><Relationship Id="rId92" Type="http://schemas.openxmlformats.org/officeDocument/2006/relationships/pivotCacheDefinition" Target="pivotCache/pivotCacheDefinition29.xml"/><Relationship Id="rId213" Type="http://schemas.microsoft.com/office/2007/relationships/slicerCache" Target="slicerCaches/slicerCache91.xml"/><Relationship Id="rId234" Type="http://schemas.microsoft.com/office/2007/relationships/slicerCache" Target="slicerCaches/slicerCache112.xml"/><Relationship Id="rId2" Type="http://schemas.openxmlformats.org/officeDocument/2006/relationships/worksheet" Target="worksheets/sheet2.xml"/><Relationship Id="rId29" Type="http://schemas.openxmlformats.org/officeDocument/2006/relationships/worksheet" Target="worksheets/sheet29.xml"/><Relationship Id="rId255" Type="http://schemas.microsoft.com/office/2007/relationships/slicerCache" Target="slicerCaches/slicerCache133.xml"/><Relationship Id="rId276" Type="http://schemas.openxmlformats.org/officeDocument/2006/relationships/styles" Target="styles.xml"/><Relationship Id="rId40" Type="http://schemas.openxmlformats.org/officeDocument/2006/relationships/worksheet" Target="worksheets/sheet40.xml"/><Relationship Id="rId115" Type="http://schemas.openxmlformats.org/officeDocument/2006/relationships/pivotCacheDefinition" Target="pivotCache/pivotCacheDefinition52.xml"/><Relationship Id="rId136" Type="http://schemas.microsoft.com/office/2007/relationships/slicerCache" Target="slicerCaches/slicerCache14.xml"/><Relationship Id="rId157" Type="http://schemas.microsoft.com/office/2007/relationships/slicerCache" Target="slicerCaches/slicerCache35.xml"/><Relationship Id="rId178" Type="http://schemas.microsoft.com/office/2007/relationships/slicerCache" Target="slicerCaches/slicerCache56.xml"/><Relationship Id="rId61" Type="http://schemas.openxmlformats.org/officeDocument/2006/relationships/worksheet" Target="worksheets/sheet61.xml"/><Relationship Id="rId82" Type="http://schemas.openxmlformats.org/officeDocument/2006/relationships/pivotCacheDefinition" Target="pivotCache/pivotCacheDefinition19.xml"/><Relationship Id="rId199" Type="http://schemas.microsoft.com/office/2007/relationships/slicerCache" Target="slicerCaches/slicerCache77.xml"/><Relationship Id="rId203" Type="http://schemas.microsoft.com/office/2007/relationships/slicerCache" Target="slicerCaches/slicerCache81.xml"/><Relationship Id="rId19" Type="http://schemas.openxmlformats.org/officeDocument/2006/relationships/worksheet" Target="worksheets/sheet19.xml"/><Relationship Id="rId224" Type="http://schemas.microsoft.com/office/2007/relationships/slicerCache" Target="slicerCaches/slicerCache102.xml"/><Relationship Id="rId245" Type="http://schemas.microsoft.com/office/2007/relationships/slicerCache" Target="slicerCaches/slicerCache123.xml"/><Relationship Id="rId266" Type="http://schemas.microsoft.com/office/2007/relationships/slicerCache" Target="slicerCaches/slicerCache144.xml"/><Relationship Id="rId30" Type="http://schemas.openxmlformats.org/officeDocument/2006/relationships/worksheet" Target="worksheets/sheet30.xml"/><Relationship Id="rId105" Type="http://schemas.openxmlformats.org/officeDocument/2006/relationships/pivotCacheDefinition" Target="pivotCache/pivotCacheDefinition42.xml"/><Relationship Id="rId126" Type="http://schemas.microsoft.com/office/2007/relationships/slicerCache" Target="slicerCaches/slicerCache4.xml"/><Relationship Id="rId147" Type="http://schemas.microsoft.com/office/2007/relationships/slicerCache" Target="slicerCaches/slicerCache25.xml"/><Relationship Id="rId168" Type="http://schemas.microsoft.com/office/2007/relationships/slicerCache" Target="slicerCaches/slicerCache46.xml"/><Relationship Id="rId51" Type="http://schemas.openxmlformats.org/officeDocument/2006/relationships/worksheet" Target="worksheets/sheet51.xml"/><Relationship Id="rId72" Type="http://schemas.openxmlformats.org/officeDocument/2006/relationships/pivotCacheDefinition" Target="pivotCache/pivotCacheDefinition9.xml"/><Relationship Id="rId93" Type="http://schemas.openxmlformats.org/officeDocument/2006/relationships/pivotCacheDefinition" Target="pivotCache/pivotCacheDefinition30.xml"/><Relationship Id="rId189" Type="http://schemas.microsoft.com/office/2007/relationships/slicerCache" Target="slicerCaches/slicerCache67.xml"/><Relationship Id="rId3" Type="http://schemas.openxmlformats.org/officeDocument/2006/relationships/worksheet" Target="worksheets/sheet3.xml"/><Relationship Id="rId214" Type="http://schemas.microsoft.com/office/2007/relationships/slicerCache" Target="slicerCaches/slicerCache92.xml"/><Relationship Id="rId235" Type="http://schemas.microsoft.com/office/2007/relationships/slicerCache" Target="slicerCaches/slicerCache113.xml"/><Relationship Id="rId256" Type="http://schemas.microsoft.com/office/2007/relationships/slicerCache" Target="slicerCaches/slicerCache134.xml"/><Relationship Id="rId277" Type="http://schemas.openxmlformats.org/officeDocument/2006/relationships/sharedStrings" Target="sharedStrings.xml"/><Relationship Id="rId116" Type="http://schemas.openxmlformats.org/officeDocument/2006/relationships/pivotCacheDefinition" Target="pivotCache/pivotCacheDefinition53.xml"/><Relationship Id="rId137" Type="http://schemas.microsoft.com/office/2007/relationships/slicerCache" Target="slicerCaches/slicerCache15.xml"/><Relationship Id="rId158" Type="http://schemas.microsoft.com/office/2007/relationships/slicerCache" Target="slicerCaches/slicerCache3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pivotCacheDefinition" Target="pivotCache/pivotCacheDefinition20.xml"/><Relationship Id="rId179" Type="http://schemas.microsoft.com/office/2007/relationships/slicerCache" Target="slicerCaches/slicerCache57.xml"/><Relationship Id="rId190" Type="http://schemas.microsoft.com/office/2007/relationships/slicerCache" Target="slicerCaches/slicerCache68.xml"/><Relationship Id="rId204" Type="http://schemas.microsoft.com/office/2007/relationships/slicerCache" Target="slicerCaches/slicerCache82.xml"/><Relationship Id="rId225" Type="http://schemas.microsoft.com/office/2007/relationships/slicerCache" Target="slicerCaches/slicerCache103.xml"/><Relationship Id="rId246" Type="http://schemas.microsoft.com/office/2007/relationships/slicerCache" Target="slicerCaches/slicerCache124.xml"/><Relationship Id="rId267" Type="http://schemas.microsoft.com/office/2007/relationships/slicerCache" Target="slicerCaches/slicerCache145.xml"/><Relationship Id="rId106" Type="http://schemas.openxmlformats.org/officeDocument/2006/relationships/pivotCacheDefinition" Target="pivotCache/pivotCacheDefinition43.xml"/><Relationship Id="rId127" Type="http://schemas.microsoft.com/office/2007/relationships/slicerCache" Target="slicerCaches/slicerCache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pivotCacheDefinition" Target="pivotCache/pivotCacheDefinition10.xml"/><Relationship Id="rId94" Type="http://schemas.openxmlformats.org/officeDocument/2006/relationships/pivotCacheDefinition" Target="pivotCache/pivotCacheDefinition31.xml"/><Relationship Id="rId148" Type="http://schemas.microsoft.com/office/2007/relationships/slicerCache" Target="slicerCaches/slicerCache26.xml"/><Relationship Id="rId169" Type="http://schemas.microsoft.com/office/2007/relationships/slicerCache" Target="slicerCaches/slicerCache47.xml"/><Relationship Id="rId4" Type="http://schemas.openxmlformats.org/officeDocument/2006/relationships/worksheet" Target="worksheets/sheet4.xml"/><Relationship Id="rId180" Type="http://schemas.microsoft.com/office/2007/relationships/slicerCache" Target="slicerCaches/slicerCache58.xml"/><Relationship Id="rId215" Type="http://schemas.microsoft.com/office/2007/relationships/slicerCache" Target="slicerCaches/slicerCache93.xml"/><Relationship Id="rId236" Type="http://schemas.microsoft.com/office/2007/relationships/slicerCache" Target="slicerCaches/slicerCache114.xml"/><Relationship Id="rId257" Type="http://schemas.microsoft.com/office/2007/relationships/slicerCache" Target="slicerCaches/slicerCache135.xml"/><Relationship Id="rId278" Type="http://schemas.openxmlformats.org/officeDocument/2006/relationships/calcChain" Target="calcChain.xml"/><Relationship Id="rId42" Type="http://schemas.openxmlformats.org/officeDocument/2006/relationships/worksheet" Target="worksheets/sheet42.xml"/><Relationship Id="rId84" Type="http://schemas.openxmlformats.org/officeDocument/2006/relationships/pivotCacheDefinition" Target="pivotCache/pivotCacheDefinition21.xml"/><Relationship Id="rId138" Type="http://schemas.microsoft.com/office/2007/relationships/slicerCache" Target="slicerCaches/slicerCache16.xml"/><Relationship Id="rId191" Type="http://schemas.microsoft.com/office/2007/relationships/slicerCache" Target="slicerCaches/slicerCache69.xml"/><Relationship Id="rId205" Type="http://schemas.microsoft.com/office/2007/relationships/slicerCache" Target="slicerCaches/slicerCache83.xml"/><Relationship Id="rId247" Type="http://schemas.microsoft.com/office/2007/relationships/slicerCache" Target="slicerCaches/slicerCache125.xml"/><Relationship Id="rId107" Type="http://schemas.openxmlformats.org/officeDocument/2006/relationships/pivotCacheDefinition" Target="pivotCache/pivotCacheDefinition44.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microsoft.com/office/2007/relationships/slicerCache" Target="slicerCaches/slicerCache27.xml"/><Relationship Id="rId95" Type="http://schemas.openxmlformats.org/officeDocument/2006/relationships/pivotCacheDefinition" Target="pivotCache/pivotCacheDefinition32.xml"/><Relationship Id="rId160" Type="http://schemas.microsoft.com/office/2007/relationships/slicerCache" Target="slicerCaches/slicerCache38.xml"/><Relationship Id="rId216" Type="http://schemas.microsoft.com/office/2007/relationships/slicerCache" Target="slicerCaches/slicerCache9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activeX/activeX2.xml><?xml version="1.0" encoding="utf-8"?>
<ax:ocx xmlns:ax="http://schemas.microsoft.com/office/2006/activeX" xmlns:r="http://schemas.openxmlformats.org/officeDocument/2006/relationships" ax:classid="{5512D11A-5CC6-11CF-8D67-00AA00BDCE1D}" ax:persistence="persistStream" r:id="rId1"/>
</file>

<file path=xl/activeX/activeX3.xml><?xml version="1.0" encoding="utf-8"?>
<ax:ocx xmlns:ax="http://schemas.microsoft.com/office/2006/activeX" xmlns:r="http://schemas.openxmlformats.org/officeDocument/2006/relationships" ax:classid="{5512D11A-5CC6-11CF-8D67-00AA00BDCE1D}" ax:persistence="persistStream" r:id="rId1"/>
</file>

<file path=xl/activeX/activeX4.xml><?xml version="1.0" encoding="utf-8"?>
<ax:ocx xmlns:ax="http://schemas.microsoft.com/office/2006/activeX" xmlns:r="http://schemas.openxmlformats.org/officeDocument/2006/relationships" ax:classid="{5512D11A-5CC6-11CF-8D67-00AA00BDCE1D}" ax:persistence="persistStream" r:id="rId1"/>
</file>

<file path=xl/activeX/activeX5.xml><?xml version="1.0" encoding="utf-8"?>
<ax:ocx xmlns:ax="http://schemas.microsoft.com/office/2006/activeX" xmlns:r="http://schemas.openxmlformats.org/officeDocument/2006/relationships" ax:classid="{5512D11A-5CC6-11CF-8D67-00AA00BDCE1D}" ax:persistence="persistStream" r:id="rId1"/>
</file>

<file path=xl/activeX/activeX6.xml><?xml version="1.0" encoding="utf-8"?>
<ax:ocx xmlns:ax="http://schemas.microsoft.com/office/2006/activeX" xmlns:r="http://schemas.openxmlformats.org/officeDocument/2006/relationships" ax:classid="{5512D11A-5CC6-11CF-8D67-00AA00BDCE1D}" ax:persistence="persistStream" r:id="rId1"/>
</file>

<file path=xl/activeX/activeX7.xml><?xml version="1.0" encoding="utf-8"?>
<ax:ocx xmlns:ax="http://schemas.microsoft.com/office/2006/activeX" xmlns:r="http://schemas.openxmlformats.org/officeDocument/2006/relationships" ax:classid="{5512D11A-5CC6-11CF-8D67-00AA00BDCE1D}" ax:persistence="persistStream" r:id="rId1"/>
</file>

<file path=xl/activeX/activeX8.xml><?xml version="1.0" encoding="utf-8"?>
<ax:ocx xmlns:ax="http://schemas.microsoft.com/office/2006/activeX" xmlns:r="http://schemas.openxmlformats.org/officeDocument/2006/relationships" ax:classid="{5512D11A-5CC6-11CF-8D67-00AA00BDCE1D}" ax:persistence="persistStream" r:id="rId1"/>
</file>

<file path=xl/activeX/activeX9.xml><?xml version="1.0" encoding="utf-8"?>
<ax:ocx xmlns:ax="http://schemas.microsoft.com/office/2006/activeX" xmlns:r="http://schemas.openxmlformats.org/officeDocument/2006/relationships" ax:classid="{5512D11A-5CC6-11CF-8D67-00AA00BDCE1D}" ax:persistence="persistStream" r:id="rId1"/>
</file>

<file path=xl/activeX/activeX10.xml><?xml version="1.0" encoding="utf-8"?>
<ax:ocx xmlns:ax="http://schemas.microsoft.com/office/2006/activeX" xmlns:r="http://schemas.openxmlformats.org/officeDocument/2006/relationships" ax:classid="{5512D11A-5CC6-11CF-8D67-00AA00BDCE1D}" ax:persistence="persistStream" r:id="rId1"/>
</file>

<file path=xl/activeX/activeX11.xml><?xml version="1.0" encoding="utf-8"?>
<ax:ocx xmlns:ax="http://schemas.microsoft.com/office/2006/activeX" xmlns:r="http://schemas.openxmlformats.org/officeDocument/2006/relationships" ax:classid="{5512D11A-5CC6-11CF-8D67-00AA00BDCE1D}" ax:persistence="persistStream" r:id="rId1"/>
</file>

<file path=xl/activeX/activeX12.xml><?xml version="1.0" encoding="utf-8"?>
<ax:ocx xmlns:ax="http://schemas.microsoft.com/office/2006/activeX" xmlns:r="http://schemas.openxmlformats.org/officeDocument/2006/relationships" ax:classid="{5512D11A-5CC6-11CF-8D67-00AA00BDCE1D}" ax:persistence="persistStream" r:id="rId1"/>
</file>

<file path=xl/activeX/activeX13.xml><?xml version="1.0" encoding="utf-8"?>
<ax:ocx xmlns:ax="http://schemas.microsoft.com/office/2006/activeX" xmlns:r="http://schemas.openxmlformats.org/officeDocument/2006/relationships" ax:classid="{5512D11A-5CC6-11CF-8D67-00AA00BDCE1D}" ax:persistence="persistStream" r:id="rId1"/>
</file>

<file path=xl/activeX/activeX14.xml><?xml version="1.0" encoding="utf-8"?>
<ax:ocx xmlns:ax="http://schemas.microsoft.com/office/2006/activeX" xmlns:r="http://schemas.openxmlformats.org/officeDocument/2006/relationships" ax:classid="{5512D11A-5CC6-11CF-8D67-00AA00BDCE1D}" ax:persistence="persistStream" r:id="rId1"/>
</file>

<file path=xl/activeX/activeX15.xml><?xml version="1.0" encoding="utf-8"?>
<ax:ocx xmlns:ax="http://schemas.microsoft.com/office/2006/activeX" xmlns:r="http://schemas.openxmlformats.org/officeDocument/2006/relationships" ax:classid="{5512D11A-5CC6-11CF-8D67-00AA00BDCE1D}" ax:persistence="persistStream" r:id="rId1"/>
</file>

<file path=xl/charts/_rels/chart10.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themeOverride" Target="../theme/themeOverride3.xml"/></Relationships>
</file>

<file path=xl/charts/_rels/chart45.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6.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47.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48.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[report_pivot_dias_macros.xlsm]STATUS...pivot!PivotTable5</c:name>
    <c:fmtId val="0"/>
  </c:pivotSource>
  <c:chart>
    <c:autoTitleDeleted val="0"/>
    <c:pivotFmts>
      <c:pivotFmt>
        <c:idx val="0"/>
        <c:spPr>
          <a:solidFill>
            <a:schemeClr val="accent1"/>
          </a:solidFill>
        </c:spPr>
        <c:marker>
          <c:symbol val="none"/>
        </c:marker>
      </c:pivotFmt>
      <c:pivotFmt>
        <c:idx val="1"/>
        <c:spPr>
          <a:solidFill>
            <a:srgbClr val="C00000"/>
          </a:solidFill>
        </c:spPr>
        <c:marker>
          <c:symbol val="none"/>
        </c:marker>
      </c:pivotFmt>
      <c:pivotFmt>
        <c:idx val="2"/>
        <c:spPr>
          <a:solidFill>
            <a:schemeClr val="accent2">
              <a:lumMod val="60000"/>
              <a:lumOff val="40000"/>
            </a:schemeClr>
          </a:solidFill>
        </c:spPr>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spPr>
          <a:solidFill>
            <a:schemeClr val="bg1">
              <a:lumMod val="50000"/>
            </a:schemeClr>
          </a:solidFill>
        </c:spPr>
      </c:pivotFmt>
      <c:pivotFmt>
        <c:idx val="14"/>
        <c:spPr>
          <a:solidFill>
            <a:schemeClr val="bg1">
              <a:lumMod val="50000"/>
            </a:schemeClr>
          </a:solidFill>
        </c:spP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s>
    <c:plotArea>
      <c:layout/>
      <c:barChart>
        <c:barDir val="col"/>
        <c:grouping val="clustered"/>
        <c:varyColors val="0"/>
        <c:ser>
          <c:idx val="0"/>
          <c:order val="0"/>
          <c:tx>
            <c:strRef>
              <c:f>STATUS...pivot!$B$3:$B$4</c:f>
              <c:strCache>
                <c:ptCount val="1"/>
                <c:pt idx="0">
                  <c:v>objval</c:v>
                </c:pt>
              </c:strCache>
            </c:strRef>
          </c:tx>
          <c:invertIfNegative val="0"/>
          <c:dPt>
            <c:idx val="10"/>
            <c:invertIfNegative val="0"/>
            <c:bubble3D val="0"/>
            <c:extLst>
              <c:ext xmlns:c16="http://schemas.microsoft.com/office/drawing/2014/chart" uri="{C3380CC4-5D6E-409C-BE32-E72D297353CC}">
                <c16:uniqueId val="{00000000-CEF2-4AD4-8E41-C84A050C8B48}"/>
              </c:ext>
            </c:extLst>
          </c:dPt>
          <c:cat>
            <c:strRef>
              <c:f>STATUS...pivot!$A$5:$A$11</c:f>
              <c:strCache>
                <c:ptCount val="6"/>
                <c:pt idx="0">
                  <c:v>2015</c:v>
                </c:pt>
                <c:pt idx="1">
                  <c:v>2020</c:v>
                </c:pt>
                <c:pt idx="2">
                  <c:v>2025</c:v>
                </c:pt>
                <c:pt idx="3">
                  <c:v>2030</c:v>
                </c:pt>
                <c:pt idx="4">
                  <c:v>Bmk</c:v>
                </c:pt>
                <c:pt idx="5">
                  <c:v>2011</c:v>
                </c:pt>
              </c:strCache>
            </c:strRef>
          </c:cat>
          <c:val>
            <c:numRef>
              <c:f>STATUS...pivot!$B$5:$B$11</c:f>
              <c:numCache>
                <c:formatCode>General</c:formatCode>
                <c:ptCount val="6"/>
                <c:pt idx="1">
                  <c:v>9.9999999999999995E-7</c:v>
                </c:pt>
                <c:pt idx="4">
                  <c:v>0.45636300000000002</c:v>
                </c:pt>
              </c:numCache>
            </c:numRef>
          </c:val>
          <c:extLst>
            <c:ext xmlns:c16="http://schemas.microsoft.com/office/drawing/2014/chart" uri="{C3380CC4-5D6E-409C-BE32-E72D297353CC}">
              <c16:uniqueId val="{00000001-CEF2-4AD4-8E41-C84A050C8B48}"/>
            </c:ext>
          </c:extLst>
        </c:ser>
        <c:ser>
          <c:idx val="1"/>
          <c:order val="1"/>
          <c:tx>
            <c:strRef>
              <c:f>STATUS...pivot!$C$3:$C$4</c:f>
              <c:strCache>
                <c:ptCount val="1"/>
                <c:pt idx="0">
                  <c:v>iterUsd (Thd.)</c:v>
                </c:pt>
              </c:strCache>
            </c:strRef>
          </c:tx>
          <c:invertIfNegative val="0"/>
          <c:cat>
            <c:strRef>
              <c:f>STATUS...pivot!$A$5:$A$11</c:f>
              <c:strCache>
                <c:ptCount val="6"/>
                <c:pt idx="0">
                  <c:v>2015</c:v>
                </c:pt>
                <c:pt idx="1">
                  <c:v>2020</c:v>
                </c:pt>
                <c:pt idx="2">
                  <c:v>2025</c:v>
                </c:pt>
                <c:pt idx="3">
                  <c:v>2030</c:v>
                </c:pt>
                <c:pt idx="4">
                  <c:v>Bmk</c:v>
                </c:pt>
                <c:pt idx="5">
                  <c:v>2011</c:v>
                </c:pt>
              </c:strCache>
            </c:strRef>
          </c:cat>
          <c:val>
            <c:numRef>
              <c:f>STATUS...pivot!$C$5:$C$11</c:f>
              <c:numCache>
                <c:formatCode>General</c:formatCode>
                <c:ptCount val="6"/>
                <c:pt idx="0">
                  <c:v>0.23100000000000001</c:v>
                </c:pt>
                <c:pt idx="1">
                  <c:v>0.16900000000000001</c:v>
                </c:pt>
                <c:pt idx="2">
                  <c:v>0.29199999999999998</c:v>
                </c:pt>
                <c:pt idx="3">
                  <c:v>0.20700000000000002</c:v>
                </c:pt>
                <c:pt idx="5">
                  <c:v>3.6999999999999998E-2</c:v>
                </c:pt>
              </c:numCache>
            </c:numRef>
          </c:val>
          <c:extLst>
            <c:ext xmlns:c16="http://schemas.microsoft.com/office/drawing/2014/chart" uri="{C3380CC4-5D6E-409C-BE32-E72D297353CC}">
              <c16:uniqueId val="{00000002-CEF2-4AD4-8E41-C84A050C8B48}"/>
            </c:ext>
          </c:extLst>
        </c:ser>
        <c:ser>
          <c:idx val="2"/>
          <c:order val="2"/>
          <c:tx>
            <c:strRef>
              <c:f>STATUS...pivot!$D$3:$D$4</c:f>
              <c:strCache>
                <c:ptCount val="1"/>
                <c:pt idx="0">
                  <c:v>solvestat</c:v>
                </c:pt>
              </c:strCache>
            </c:strRef>
          </c:tx>
          <c:invertIfNegative val="0"/>
          <c:cat>
            <c:strRef>
              <c:f>STATUS...pivot!$A$5:$A$11</c:f>
              <c:strCache>
                <c:ptCount val="6"/>
                <c:pt idx="0">
                  <c:v>2015</c:v>
                </c:pt>
                <c:pt idx="1">
                  <c:v>2020</c:v>
                </c:pt>
                <c:pt idx="2">
                  <c:v>2025</c:v>
                </c:pt>
                <c:pt idx="3">
                  <c:v>2030</c:v>
                </c:pt>
                <c:pt idx="4">
                  <c:v>Bmk</c:v>
                </c:pt>
                <c:pt idx="5">
                  <c:v>2011</c:v>
                </c:pt>
              </c:strCache>
            </c:strRef>
          </c:cat>
          <c:val>
            <c:numRef>
              <c:f>STATUS...pivot!$D$5:$D$11</c:f>
              <c:numCache>
                <c:formatCode>General</c:formatCode>
                <c:ptCount val="6"/>
                <c:pt idx="0">
                  <c:v>1</c:v>
                </c:pt>
                <c:pt idx="1">
                  <c:v>1</c:v>
                </c:pt>
                <c:pt idx="2">
                  <c:v>1</c:v>
                </c:pt>
                <c:pt idx="3">
                  <c:v>1</c:v>
                </c:pt>
                <c:pt idx="4">
                  <c:v>2</c:v>
                </c:pt>
                <c:pt idx="5">
                  <c:v>1</c:v>
                </c:pt>
              </c:numCache>
            </c:numRef>
          </c:val>
          <c:extLst>
            <c:ext xmlns:c16="http://schemas.microsoft.com/office/drawing/2014/chart" uri="{C3380CC4-5D6E-409C-BE32-E72D297353CC}">
              <c16:uniqueId val="{00000003-CEF2-4AD4-8E41-C84A050C8B48}"/>
            </c:ext>
          </c:extLst>
        </c:ser>
        <c:ser>
          <c:idx val="3"/>
          <c:order val="3"/>
          <c:tx>
            <c:strRef>
              <c:f>STATUS...pivot!$E$3:$E$4</c:f>
              <c:strCache>
                <c:ptCount val="1"/>
                <c:pt idx="0">
                  <c:v>modelstat</c:v>
                </c:pt>
              </c:strCache>
            </c:strRef>
          </c:tx>
          <c:invertIfNegative val="0"/>
          <c:cat>
            <c:strRef>
              <c:f>STATUS...pivot!$A$5:$A$11</c:f>
              <c:strCache>
                <c:ptCount val="6"/>
                <c:pt idx="0">
                  <c:v>2015</c:v>
                </c:pt>
                <c:pt idx="1">
                  <c:v>2020</c:v>
                </c:pt>
                <c:pt idx="2">
                  <c:v>2025</c:v>
                </c:pt>
                <c:pt idx="3">
                  <c:v>2030</c:v>
                </c:pt>
                <c:pt idx="4">
                  <c:v>Bmk</c:v>
                </c:pt>
                <c:pt idx="5">
                  <c:v>2011</c:v>
                </c:pt>
              </c:strCache>
            </c:strRef>
          </c:cat>
          <c:val>
            <c:numRef>
              <c:f>STATUS...pivot!$E$5:$E$11</c:f>
              <c:numCache>
                <c:formatCode>General</c:formatCode>
                <c:ptCount val="6"/>
                <c:pt idx="0">
                  <c:v>1</c:v>
                </c:pt>
                <c:pt idx="1">
                  <c:v>1</c:v>
                </c:pt>
                <c:pt idx="2">
                  <c:v>1</c:v>
                </c:pt>
                <c:pt idx="3">
                  <c:v>1</c:v>
                </c:pt>
                <c:pt idx="4">
                  <c:v>6</c:v>
                </c:pt>
                <c:pt idx="5">
                  <c:v>1</c:v>
                </c:pt>
              </c:numCache>
            </c:numRef>
          </c:val>
          <c:extLst>
            <c:ext xmlns:c16="http://schemas.microsoft.com/office/drawing/2014/chart" uri="{C3380CC4-5D6E-409C-BE32-E72D297353CC}">
              <c16:uniqueId val="{00000004-CEF2-4AD4-8E41-C84A050C8B48}"/>
            </c:ext>
          </c:extLst>
        </c:ser>
        <c:dLbls>
          <c:showLegendKey val="0"/>
          <c:showVal val="0"/>
          <c:showCatName val="0"/>
          <c:showSerName val="0"/>
          <c:showPercent val="0"/>
          <c:showBubbleSize val="0"/>
        </c:dLbls>
        <c:gapWidth val="0"/>
        <c:axId val="248781312"/>
        <c:axId val="403743872"/>
      </c:barChart>
      <c:catAx>
        <c:axId val="248781312"/>
        <c:scaling>
          <c:orientation val="minMax"/>
        </c:scaling>
        <c:delete val="0"/>
        <c:axPos val="b"/>
        <c:numFmt formatCode="General" sourceLinked="0"/>
        <c:majorTickMark val="out"/>
        <c:minorTickMark val="none"/>
        <c:tickLblPos val="nextTo"/>
        <c:crossAx val="403743872"/>
        <c:crosses val="autoZero"/>
        <c:auto val="1"/>
        <c:lblAlgn val="ctr"/>
        <c:lblOffset val="100"/>
        <c:noMultiLvlLbl val="0"/>
      </c:catAx>
      <c:valAx>
        <c:axId val="403743872"/>
        <c:scaling>
          <c:orientation val="minMax"/>
          <c:max val="6"/>
        </c:scaling>
        <c:delete val="0"/>
        <c:axPos val="l"/>
        <c:majorGridlines/>
        <c:numFmt formatCode="General" sourceLinked="1"/>
        <c:majorTickMark val="out"/>
        <c:minorTickMark val="none"/>
        <c:tickLblPos val="nextTo"/>
        <c:crossAx val="248781312"/>
        <c:crosses val="autoZero"/>
        <c:crossBetween val="between"/>
      </c:valAx>
    </c:plotArea>
    <c:legend>
      <c:legendPos val="r"/>
      <c:overlay val="0"/>
      <c:txPr>
        <a:bodyPr/>
        <a:lstStyle/>
        <a:p>
          <a:pPr rtl="0">
            <a:defRPr/>
          </a:pPr>
          <a:endParaRPr lang="de-DE"/>
        </a:p>
      </c:txPr>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[report_pivot_dias_macros.xlsm]WELF.p!PivotTable3</c:name>
    <c:fmtId val="2"/>
  </c:pivotSource>
  <c:chart>
    <c:title>
      <c:tx>
        <c:rich>
          <a:bodyPr/>
          <a:lstStyle/>
          <a:p>
            <a:pPr>
              <a:defRPr/>
            </a:pPr>
            <a:r>
              <a:rPr lang="en-US"/>
              <a:t>Welfare</a:t>
            </a:r>
          </a:p>
        </c:rich>
      </c:tx>
      <c:layout>
        <c:manualLayout>
          <c:xMode val="edge"/>
          <c:yMode val="edge"/>
          <c:x val="0.43731822750879545"/>
          <c:y val="0"/>
        </c:manualLayout>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spPr>
          <a:ln>
            <a:solidFill>
              <a:sysClr val="windowText" lastClr="000000"/>
            </a:solidFill>
            <a:prstDash val="sysDot"/>
          </a:ln>
        </c:spPr>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spPr>
          <a:ln>
            <a:solidFill>
              <a:sysClr val="windowText" lastClr="000000"/>
            </a:solidFill>
            <a:prstDash val="sysDot"/>
          </a:ln>
        </c:spPr>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pivotFmt>
      <c:pivotFmt>
        <c:idx val="37"/>
      </c:pivotFmt>
      <c:pivotFmt>
        <c:idx val="38"/>
      </c:pivotFmt>
      <c:pivotFmt>
        <c:idx val="39"/>
      </c:pivotFmt>
      <c:pivotFmt>
        <c:idx val="40"/>
      </c:pivotFmt>
      <c:pivotFmt>
        <c:idx val="41"/>
        <c:spPr>
          <a:ln>
            <a:solidFill>
              <a:schemeClr val="accent6">
                <a:lumMod val="75000"/>
              </a:schemeClr>
            </a:solidFill>
          </a:ln>
        </c:spPr>
      </c:pivotFmt>
      <c:pivotFmt>
        <c:idx val="42"/>
        <c:marker>
          <c:symbol val="none"/>
        </c:marker>
      </c:pivotFmt>
      <c:pivotFmt>
        <c:idx val="43"/>
      </c:pivotFmt>
      <c:pivotFmt>
        <c:idx val="44"/>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pivotFmt>
    </c:pivotFmts>
    <c:plotArea>
      <c:layout>
        <c:manualLayout>
          <c:layoutTarget val="inner"/>
          <c:xMode val="edge"/>
          <c:yMode val="edge"/>
          <c:x val="8.1756628247556015E-2"/>
          <c:y val="8.3136138206136773E-2"/>
          <c:w val="0.80381566434630458"/>
          <c:h val="0.83112011917817541"/>
        </c:manualLayout>
      </c:layout>
      <c:lineChart>
        <c:grouping val="standard"/>
        <c:varyColors val="0"/>
        <c:ser>
          <c:idx val="0"/>
          <c:order val="0"/>
          <c:tx>
            <c:strRef>
              <c:f>WELF.p!$B$3:$B$4</c:f>
              <c:strCache>
                <c:ptCount val="1"/>
                <c:pt idx="0">
                  <c:v>DEU</c:v>
                </c:pt>
              </c:strCache>
            </c:strRef>
          </c:tx>
          <c:cat>
            <c:strRef>
              <c:f>WELF.p!$A$5:$A$9</c:f>
              <c:strCache>
                <c:ptCount val="4"/>
                <c:pt idx="0">
                  <c:v>2015</c:v>
                </c:pt>
                <c:pt idx="1">
                  <c:v>2020</c:v>
                </c:pt>
                <c:pt idx="2">
                  <c:v>2025</c:v>
                </c:pt>
                <c:pt idx="3">
                  <c:v>2030</c:v>
                </c:pt>
              </c:strCache>
            </c:strRef>
          </c:cat>
          <c:val>
            <c:numRef>
              <c:f>WELF.p!$B$5:$B$9</c:f>
              <c:numCache>
                <c:formatCode>General</c:formatCode>
                <c:ptCount val="4"/>
                <c:pt idx="0">
                  <c:v>1.0719363292223008</c:v>
                </c:pt>
                <c:pt idx="1">
                  <c:v>1.1683758022389223</c:v>
                </c:pt>
                <c:pt idx="2">
                  <c:v>1.2547952272707017</c:v>
                </c:pt>
                <c:pt idx="3">
                  <c:v>1.3321196847042083</c:v>
                </c:pt>
              </c:numCache>
            </c:numRef>
          </c:val>
          <c:smooth val="0"/>
          <c:extLst>
            <c:ext xmlns:c16="http://schemas.microsoft.com/office/drawing/2014/chart" uri="{C3380CC4-5D6E-409C-BE32-E72D297353CC}">
              <c16:uniqueId val="{00000000-A0FB-48D0-ABB4-2BF43798DB00}"/>
            </c:ext>
          </c:extLst>
        </c:ser>
        <c:ser>
          <c:idx val="1"/>
          <c:order val="1"/>
          <c:tx>
            <c:strRef>
              <c:f>WELF.p!$C$3:$C$4</c:f>
              <c:strCache>
                <c:ptCount val="1"/>
                <c:pt idx="0">
                  <c:v>EUN</c:v>
                </c:pt>
              </c:strCache>
            </c:strRef>
          </c:tx>
          <c:cat>
            <c:strRef>
              <c:f>WELF.p!$A$5:$A$9</c:f>
              <c:strCache>
                <c:ptCount val="4"/>
                <c:pt idx="0">
                  <c:v>2015</c:v>
                </c:pt>
                <c:pt idx="1">
                  <c:v>2020</c:v>
                </c:pt>
                <c:pt idx="2">
                  <c:v>2025</c:v>
                </c:pt>
                <c:pt idx="3">
                  <c:v>2030</c:v>
                </c:pt>
              </c:strCache>
            </c:strRef>
          </c:cat>
          <c:val>
            <c:numRef>
              <c:f>WELF.p!$C$5:$C$9</c:f>
              <c:numCache>
                <c:formatCode>General</c:formatCode>
                <c:ptCount val="4"/>
                <c:pt idx="0">
                  <c:v>1.0743139977094942</c:v>
                </c:pt>
                <c:pt idx="1">
                  <c:v>1.1978625308969597</c:v>
                </c:pt>
                <c:pt idx="2">
                  <c:v>1.3556232541446684</c:v>
                </c:pt>
                <c:pt idx="3">
                  <c:v>1.4893125851044384</c:v>
                </c:pt>
              </c:numCache>
            </c:numRef>
          </c:val>
          <c:smooth val="0"/>
          <c:extLst>
            <c:ext xmlns:c16="http://schemas.microsoft.com/office/drawing/2014/chart" uri="{C3380CC4-5D6E-409C-BE32-E72D297353CC}">
              <c16:uniqueId val="{00000000-FC10-4CDE-93D9-686874BFEF37}"/>
            </c:ext>
          </c:extLst>
        </c:ser>
        <c:ser>
          <c:idx val="2"/>
          <c:order val="2"/>
          <c:tx>
            <c:strRef>
              <c:f>WELF.p!$D$3:$D$4</c:f>
              <c:strCache>
                <c:ptCount val="1"/>
                <c:pt idx="0">
                  <c:v>EUS</c:v>
                </c:pt>
              </c:strCache>
            </c:strRef>
          </c:tx>
          <c:cat>
            <c:strRef>
              <c:f>WELF.p!$A$5:$A$9</c:f>
              <c:strCache>
                <c:ptCount val="4"/>
                <c:pt idx="0">
                  <c:v>2015</c:v>
                </c:pt>
                <c:pt idx="1">
                  <c:v>2020</c:v>
                </c:pt>
                <c:pt idx="2">
                  <c:v>2025</c:v>
                </c:pt>
                <c:pt idx="3">
                  <c:v>2030</c:v>
                </c:pt>
              </c:strCache>
            </c:strRef>
          </c:cat>
          <c:val>
            <c:numRef>
              <c:f>WELF.p!$D$5:$D$9</c:f>
              <c:numCache>
                <c:formatCode>General</c:formatCode>
                <c:ptCount val="4"/>
                <c:pt idx="0">
                  <c:v>1.0780536782672705</c:v>
                </c:pt>
                <c:pt idx="1">
                  <c:v>1.1773615559645878</c:v>
                </c:pt>
                <c:pt idx="2">
                  <c:v>1.303352085520181</c:v>
                </c:pt>
                <c:pt idx="3">
                  <c:v>1.4287464244500845</c:v>
                </c:pt>
              </c:numCache>
            </c:numRef>
          </c:val>
          <c:smooth val="0"/>
          <c:extLst>
            <c:ext xmlns:c16="http://schemas.microsoft.com/office/drawing/2014/chart" uri="{C3380CC4-5D6E-409C-BE32-E72D297353CC}">
              <c16:uniqueId val="{00000001-FC10-4CDE-93D9-686874BFEF37}"/>
            </c:ext>
          </c:extLst>
        </c:ser>
        <c:ser>
          <c:idx val="3"/>
          <c:order val="3"/>
          <c:tx>
            <c:strRef>
              <c:f>WELF.p!$E$3:$E$4</c:f>
              <c:strCache>
                <c:ptCount val="1"/>
                <c:pt idx="0">
                  <c:v>FRA</c:v>
                </c:pt>
              </c:strCache>
            </c:strRef>
          </c:tx>
          <c:spPr>
            <a:ln>
              <a:solidFill>
                <a:schemeClr val="accent6">
                  <a:lumMod val="75000"/>
                </a:schemeClr>
              </a:solidFill>
            </a:ln>
          </c:spPr>
          <c:cat>
            <c:strRef>
              <c:f>WELF.p!$A$5:$A$9</c:f>
              <c:strCache>
                <c:ptCount val="4"/>
                <c:pt idx="0">
                  <c:v>2015</c:v>
                </c:pt>
                <c:pt idx="1">
                  <c:v>2020</c:v>
                </c:pt>
                <c:pt idx="2">
                  <c:v>2025</c:v>
                </c:pt>
                <c:pt idx="3">
                  <c:v>2030</c:v>
                </c:pt>
              </c:strCache>
            </c:strRef>
          </c:cat>
          <c:val>
            <c:numRef>
              <c:f>WELF.p!$E$5:$E$9</c:f>
              <c:numCache>
                <c:formatCode>General</c:formatCode>
                <c:ptCount val="4"/>
                <c:pt idx="0">
                  <c:v>1.1013143046137981</c:v>
                </c:pt>
                <c:pt idx="1">
                  <c:v>1.2215545388337308</c:v>
                </c:pt>
                <c:pt idx="2">
                  <c:v>1.3266274754386593</c:v>
                </c:pt>
                <c:pt idx="3">
                  <c:v>1.412248217757992</c:v>
                </c:pt>
              </c:numCache>
            </c:numRef>
          </c:val>
          <c:smooth val="0"/>
          <c:extLst>
            <c:ext xmlns:c16="http://schemas.microsoft.com/office/drawing/2014/chart" uri="{C3380CC4-5D6E-409C-BE32-E72D297353CC}">
              <c16:uniqueId val="{00000002-FC10-4CDE-93D9-686874BFEF37}"/>
            </c:ext>
          </c:extLst>
        </c:ser>
        <c:ser>
          <c:idx val="4"/>
          <c:order val="4"/>
          <c:tx>
            <c:strRef>
              <c:f>WELF.p!$F$3:$F$4</c:f>
              <c:strCache>
                <c:ptCount val="1"/>
                <c:pt idx="0">
                  <c:v>BRZ</c:v>
                </c:pt>
              </c:strCache>
            </c:strRef>
          </c:tx>
          <c:marker>
            <c:symbol val="none"/>
          </c:marker>
          <c:cat>
            <c:strRef>
              <c:f>WELF.p!$A$5:$A$9</c:f>
              <c:strCache>
                <c:ptCount val="4"/>
                <c:pt idx="0">
                  <c:v>2015</c:v>
                </c:pt>
                <c:pt idx="1">
                  <c:v>2020</c:v>
                </c:pt>
                <c:pt idx="2">
                  <c:v>2025</c:v>
                </c:pt>
                <c:pt idx="3">
                  <c:v>2030</c:v>
                </c:pt>
              </c:strCache>
            </c:strRef>
          </c:cat>
          <c:val>
            <c:numRef>
              <c:f>WELF.p!$F$5:$F$9</c:f>
              <c:numCache>
                <c:formatCode>General</c:formatCode>
                <c:ptCount val="4"/>
                <c:pt idx="0">
                  <c:v>1.1144981583422444</c:v>
                </c:pt>
                <c:pt idx="1">
                  <c:v>1.2791689429598689</c:v>
                </c:pt>
                <c:pt idx="2">
                  <c:v>1.4590978081507786</c:v>
                </c:pt>
                <c:pt idx="3">
                  <c:v>1.6434825921804368</c:v>
                </c:pt>
              </c:numCache>
            </c:numRef>
          </c:val>
          <c:smooth val="0"/>
          <c:extLst>
            <c:ext xmlns:c16="http://schemas.microsoft.com/office/drawing/2014/chart" uri="{C3380CC4-5D6E-409C-BE32-E72D297353CC}">
              <c16:uniqueId val="{00000003-FC10-4CDE-93D9-686874BFEF37}"/>
            </c:ext>
          </c:extLst>
        </c:ser>
        <c:ser>
          <c:idx val="5"/>
          <c:order val="5"/>
          <c:tx>
            <c:strRef>
              <c:f>WELF.p!$G$3:$G$4</c:f>
              <c:strCache>
                <c:ptCount val="1"/>
                <c:pt idx="0">
                  <c:v>CHI</c:v>
                </c:pt>
              </c:strCache>
            </c:strRef>
          </c:tx>
          <c:marker>
            <c:symbol val="none"/>
          </c:marker>
          <c:cat>
            <c:strRef>
              <c:f>WELF.p!$A$5:$A$9</c:f>
              <c:strCache>
                <c:ptCount val="4"/>
                <c:pt idx="0">
                  <c:v>2015</c:v>
                </c:pt>
                <c:pt idx="1">
                  <c:v>2020</c:v>
                </c:pt>
                <c:pt idx="2">
                  <c:v>2025</c:v>
                </c:pt>
                <c:pt idx="3">
                  <c:v>2030</c:v>
                </c:pt>
              </c:strCache>
            </c:strRef>
          </c:cat>
          <c:val>
            <c:numRef>
              <c:f>WELF.p!$G$5:$G$9</c:f>
              <c:numCache>
                <c:formatCode>General</c:formatCode>
                <c:ptCount val="4"/>
                <c:pt idx="0">
                  <c:v>1.3435851609641216</c:v>
                </c:pt>
                <c:pt idx="1">
                  <c:v>1.8474672891796315</c:v>
                </c:pt>
                <c:pt idx="2">
                  <c:v>2.4583251387861838</c:v>
                </c:pt>
                <c:pt idx="3">
                  <c:v>3.1621538589237499</c:v>
                </c:pt>
              </c:numCache>
            </c:numRef>
          </c:val>
          <c:smooth val="0"/>
          <c:extLst>
            <c:ext xmlns:c16="http://schemas.microsoft.com/office/drawing/2014/chart" uri="{C3380CC4-5D6E-409C-BE32-E72D297353CC}">
              <c16:uniqueId val="{00000004-FC10-4CDE-93D9-686874BFEF37}"/>
            </c:ext>
          </c:extLst>
        </c:ser>
        <c:ser>
          <c:idx val="6"/>
          <c:order val="6"/>
          <c:tx>
            <c:strRef>
              <c:f>WELF.p!$H$3:$H$4</c:f>
              <c:strCache>
                <c:ptCount val="1"/>
                <c:pt idx="0">
                  <c:v>ESP</c:v>
                </c:pt>
              </c:strCache>
            </c:strRef>
          </c:tx>
          <c:cat>
            <c:strRef>
              <c:f>WELF.p!$A$5:$A$9</c:f>
              <c:strCache>
                <c:ptCount val="4"/>
                <c:pt idx="0">
                  <c:v>2015</c:v>
                </c:pt>
                <c:pt idx="1">
                  <c:v>2020</c:v>
                </c:pt>
                <c:pt idx="2">
                  <c:v>2025</c:v>
                </c:pt>
                <c:pt idx="3">
                  <c:v>2030</c:v>
                </c:pt>
              </c:strCache>
            </c:strRef>
          </c:cat>
          <c:val>
            <c:numRef>
              <c:f>WELF.p!$H$5:$H$9</c:f>
              <c:numCache>
                <c:formatCode>General</c:formatCode>
                <c:ptCount val="4"/>
                <c:pt idx="0">
                  <c:v>1.0510240681981313</c:v>
                </c:pt>
                <c:pt idx="1">
                  <c:v>1.1446242402482469</c:v>
                </c:pt>
                <c:pt idx="2">
                  <c:v>1.2783412450614395</c:v>
                </c:pt>
                <c:pt idx="3">
                  <c:v>1.3333143639860774</c:v>
                </c:pt>
              </c:numCache>
            </c:numRef>
          </c:val>
          <c:smooth val="0"/>
          <c:extLst>
            <c:ext xmlns:c16="http://schemas.microsoft.com/office/drawing/2014/chart" uri="{C3380CC4-5D6E-409C-BE32-E72D297353CC}">
              <c16:uniqueId val="{00000005-FC10-4CDE-93D9-686874BFEF37}"/>
            </c:ext>
          </c:extLst>
        </c:ser>
        <c:ser>
          <c:idx val="7"/>
          <c:order val="7"/>
          <c:tx>
            <c:strRef>
              <c:f>WELF.p!$I$3:$I$4</c:f>
              <c:strCache>
                <c:ptCount val="1"/>
                <c:pt idx="0">
                  <c:v>BNL</c:v>
                </c:pt>
              </c:strCache>
            </c:strRef>
          </c:tx>
          <c:marker>
            <c:symbol val="none"/>
          </c:marker>
          <c:cat>
            <c:strRef>
              <c:f>WELF.p!$A$5:$A$9</c:f>
              <c:strCache>
                <c:ptCount val="4"/>
                <c:pt idx="0">
                  <c:v>2015</c:v>
                </c:pt>
                <c:pt idx="1">
                  <c:v>2020</c:v>
                </c:pt>
                <c:pt idx="2">
                  <c:v>2025</c:v>
                </c:pt>
                <c:pt idx="3">
                  <c:v>2030</c:v>
                </c:pt>
              </c:strCache>
            </c:strRef>
          </c:cat>
          <c:val>
            <c:numRef>
              <c:f>WELF.p!$I$5:$I$9</c:f>
              <c:numCache>
                <c:formatCode>General</c:formatCode>
                <c:ptCount val="4"/>
                <c:pt idx="0">
                  <c:v>1.0791068786944686</c:v>
                </c:pt>
                <c:pt idx="1">
                  <c:v>1.1891561505863677</c:v>
                </c:pt>
                <c:pt idx="2">
                  <c:v>1.3040229230618208</c:v>
                </c:pt>
                <c:pt idx="3">
                  <c:v>1.4100997054543996</c:v>
                </c:pt>
              </c:numCache>
            </c:numRef>
          </c:val>
          <c:smooth val="0"/>
          <c:extLst>
            <c:ext xmlns:c16="http://schemas.microsoft.com/office/drawing/2014/chart" uri="{C3380CC4-5D6E-409C-BE32-E72D297353CC}">
              <c16:uniqueId val="{00000006-FC10-4CDE-93D9-686874BFEF37}"/>
            </c:ext>
          </c:extLst>
        </c:ser>
        <c:dLbls>
          <c:showLegendKey val="0"/>
          <c:showVal val="0"/>
          <c:showCatName val="0"/>
          <c:showSerName val="0"/>
          <c:showPercent val="0"/>
          <c:showBubbleSize val="0"/>
        </c:dLbls>
        <c:marker val="1"/>
        <c:smooth val="0"/>
        <c:axId val="259829760"/>
        <c:axId val="403745600"/>
      </c:lineChart>
      <c:catAx>
        <c:axId val="259829760"/>
        <c:scaling>
          <c:orientation val="minMax"/>
        </c:scaling>
        <c:delete val="0"/>
        <c:axPos val="b"/>
        <c:numFmt formatCode="General" sourceLinked="0"/>
        <c:majorTickMark val="out"/>
        <c:minorTickMark val="none"/>
        <c:tickLblPos val="nextTo"/>
        <c:crossAx val="403745600"/>
        <c:crosses val="autoZero"/>
        <c:auto val="1"/>
        <c:lblAlgn val="ctr"/>
        <c:lblOffset val="100"/>
        <c:noMultiLvlLbl val="0"/>
      </c:catAx>
      <c:valAx>
        <c:axId val="403745600"/>
        <c:scaling>
          <c:orientation val="minMax"/>
          <c:max val="2"/>
          <c:min val="0"/>
        </c:scaling>
        <c:delete val="0"/>
        <c:axPos val="l"/>
        <c:majorGridlines/>
        <c:numFmt formatCode="General" sourceLinked="1"/>
        <c:majorTickMark val="out"/>
        <c:minorTickMark val="none"/>
        <c:tickLblPos val="nextTo"/>
        <c:crossAx val="259829760"/>
        <c:crosses val="autoZero"/>
        <c:crossBetween val="between"/>
        <c:majorUnit val="0.2"/>
      </c:valAx>
    </c:plotArea>
    <c:legend>
      <c:legendPos val="r"/>
      <c:layout>
        <c:manualLayout>
          <c:xMode val="edge"/>
          <c:yMode val="edge"/>
          <c:x val="0.89675085162227064"/>
          <c:y val="6.7763839581128332E-2"/>
          <c:w val="8.4672195230915279E-2"/>
          <c:h val="0.47508462948563424"/>
        </c:manualLayout>
      </c:layout>
      <c:overlay val="0"/>
    </c:legend>
    <c:plotVisOnly val="1"/>
    <c:dispBlanksAs val="gap"/>
    <c:showDLblsOverMax val="0"/>
  </c:chart>
  <c:printSettings>
    <c:headerFooter/>
    <c:pageMargins b="0.78740157499999996" l="0.7" r="0.7" t="0.78740157499999996"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[report_pivot_dias_macros.xlsm]GDPreal...pivot!PivotTable2</c:name>
    <c:fmtId val="1"/>
  </c:pivotSource>
  <c:chart>
    <c:title>
      <c:tx>
        <c:rich>
          <a:bodyPr/>
          <a:lstStyle/>
          <a:p>
            <a:pPr>
              <a:defRPr/>
            </a:pPr>
            <a:r>
              <a:rPr lang="de-DE"/>
              <a:t>GDP real</a:t>
            </a:r>
            <a:endParaRPr lang="de-DE" baseline="-25000"/>
          </a:p>
        </c:rich>
      </c:tx>
      <c:layout>
        <c:manualLayout>
          <c:xMode val="edge"/>
          <c:yMode val="edge"/>
          <c:x val="0.41436960056106348"/>
          <c:y val="5.9391801671327352E-3"/>
        </c:manualLayout>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spPr>
          <a:ln>
            <a:solidFill>
              <a:sysClr val="windowText" lastClr="000000"/>
            </a:solidFill>
          </a:ln>
        </c:spPr>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spPr>
          <a:ln>
            <a:solidFill>
              <a:sysClr val="windowText" lastClr="000000"/>
            </a:solidFill>
          </a:ln>
        </c:spPr>
        <c:marker>
          <c:spPr>
            <a:ln>
              <a:solidFill>
                <a:sysClr val="windowText" lastClr="000000"/>
              </a:solidFill>
            </a:ln>
          </c:spPr>
        </c:marker>
      </c:pivotFmt>
      <c:pivotFmt>
        <c:idx val="65"/>
        <c:spPr>
          <a:ln>
            <a:solidFill>
              <a:schemeClr val="accent1"/>
            </a:solidFill>
          </a:ln>
        </c:spPr>
        <c:marker>
          <c:spPr>
            <a:ln>
              <a:solidFill>
                <a:schemeClr val="accent1"/>
              </a:solidFill>
            </a:ln>
          </c:spPr>
        </c:marker>
      </c:pivotFmt>
      <c:pivotFmt>
        <c:idx val="66"/>
        <c:spPr>
          <a:ln>
            <a:solidFill>
              <a:sysClr val="windowText" lastClr="000000"/>
            </a:solidFill>
          </a:ln>
        </c:spPr>
        <c:marker>
          <c:spPr>
            <a:ln>
              <a:solidFill>
                <a:sysClr val="windowText" lastClr="000000"/>
              </a:solidFill>
            </a:ln>
          </c:spPr>
        </c:marker>
      </c:pivotFmt>
      <c:pivotFmt>
        <c:idx val="67"/>
      </c:pivotFmt>
      <c:pivotFmt>
        <c:idx val="68"/>
      </c:pivotFmt>
      <c:pivotFmt>
        <c:idx val="69"/>
      </c:pivotFmt>
      <c:pivotFmt>
        <c:idx val="70"/>
      </c:pivotFmt>
      <c:pivotFmt>
        <c:idx val="71"/>
      </c:pivotFmt>
      <c:pivotFmt>
        <c:idx val="72"/>
        <c:spPr>
          <a:ln>
            <a:solidFill>
              <a:schemeClr val="accent2"/>
            </a:solidFill>
          </a:ln>
        </c:spPr>
        <c:marker>
          <c:spPr>
            <a:ln>
              <a:solidFill>
                <a:schemeClr val="accent2"/>
              </a:solidFill>
            </a:ln>
          </c:spPr>
        </c:marker>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s>
    <c:plotArea>
      <c:layout>
        <c:manualLayout>
          <c:layoutTarget val="inner"/>
          <c:xMode val="edge"/>
          <c:yMode val="edge"/>
          <c:x val="9.1355584600507939E-2"/>
          <c:y val="9.0962243593940201E-2"/>
          <c:w val="0.78549537583105755"/>
          <c:h val="0.82542751863283459"/>
        </c:manualLayout>
      </c:layout>
      <c:lineChart>
        <c:grouping val="standard"/>
        <c:varyColors val="0"/>
        <c:ser>
          <c:idx val="0"/>
          <c:order val="0"/>
          <c:tx>
            <c:strRef>
              <c:f>GDPreal...pivot!$B$3:$B$4</c:f>
              <c:strCache>
                <c:ptCount val="1"/>
                <c:pt idx="0">
                  <c:v>BRZ</c:v>
                </c:pt>
              </c:strCache>
            </c:strRef>
          </c:tx>
          <c:cat>
            <c:strRef>
              <c:f>GDPreal...pivot!$A$5:$A$10</c:f>
              <c:strCache>
                <c:ptCount val="5"/>
                <c:pt idx="0">
                  <c:v>2015</c:v>
                </c:pt>
                <c:pt idx="1">
                  <c:v>2020</c:v>
                </c:pt>
                <c:pt idx="2">
                  <c:v>2025</c:v>
                </c:pt>
                <c:pt idx="3">
                  <c:v>2030</c:v>
                </c:pt>
                <c:pt idx="4">
                  <c:v>2011</c:v>
                </c:pt>
              </c:strCache>
            </c:strRef>
          </c:cat>
          <c:val>
            <c:numRef>
              <c:f>GDPreal...pivot!$B$5:$B$10</c:f>
              <c:numCache>
                <c:formatCode>General</c:formatCode>
                <c:ptCount val="5"/>
                <c:pt idx="0">
                  <c:v>1986.6996681907215</c:v>
                </c:pt>
                <c:pt idx="1">
                  <c:v>2280.015515208398</c:v>
                </c:pt>
                <c:pt idx="2">
                  <c:v>2598.7531334683017</c:v>
                </c:pt>
                <c:pt idx="3">
                  <c:v>2926.0523943379885</c:v>
                </c:pt>
                <c:pt idx="4">
                  <c:v>1783.129089212666</c:v>
                </c:pt>
              </c:numCache>
            </c:numRef>
          </c:val>
          <c:smooth val="0"/>
          <c:extLst>
            <c:ext xmlns:c16="http://schemas.microsoft.com/office/drawing/2014/chart" uri="{C3380CC4-5D6E-409C-BE32-E72D297353CC}">
              <c16:uniqueId val="{00000000-FC08-4CEB-A54B-0A55D8195077}"/>
            </c:ext>
          </c:extLst>
        </c:ser>
        <c:ser>
          <c:idx val="1"/>
          <c:order val="1"/>
          <c:tx>
            <c:strRef>
              <c:f>GDPreal...pivot!$C$3:$C$4</c:f>
              <c:strCache>
                <c:ptCount val="1"/>
                <c:pt idx="0">
                  <c:v>CHI</c:v>
                </c:pt>
              </c:strCache>
            </c:strRef>
          </c:tx>
          <c:cat>
            <c:strRef>
              <c:f>GDPreal...pivot!$A$5:$A$10</c:f>
              <c:strCache>
                <c:ptCount val="5"/>
                <c:pt idx="0">
                  <c:v>2015</c:v>
                </c:pt>
                <c:pt idx="1">
                  <c:v>2020</c:v>
                </c:pt>
                <c:pt idx="2">
                  <c:v>2025</c:v>
                </c:pt>
                <c:pt idx="3">
                  <c:v>2030</c:v>
                </c:pt>
                <c:pt idx="4">
                  <c:v>2011</c:v>
                </c:pt>
              </c:strCache>
            </c:strRef>
          </c:cat>
          <c:val>
            <c:numRef>
              <c:f>GDPreal...pivot!$C$5:$C$10</c:f>
              <c:numCache>
                <c:formatCode>General</c:formatCode>
                <c:ptCount val="5"/>
                <c:pt idx="0">
                  <c:v>7254.2736047760436</c:v>
                </c:pt>
                <c:pt idx="1">
                  <c:v>9942.1528121782703</c:v>
                </c:pt>
                <c:pt idx="2">
                  <c:v>13185.410627374322</c:v>
                </c:pt>
                <c:pt idx="3">
                  <c:v>16924.007444127965</c:v>
                </c:pt>
                <c:pt idx="4">
                  <c:v>5415.1490168622267</c:v>
                </c:pt>
              </c:numCache>
            </c:numRef>
          </c:val>
          <c:smooth val="0"/>
          <c:extLst>
            <c:ext xmlns:c16="http://schemas.microsoft.com/office/drawing/2014/chart" uri="{C3380CC4-5D6E-409C-BE32-E72D297353CC}">
              <c16:uniqueId val="{00000000-8735-4E13-81E5-7614A7FF6273}"/>
            </c:ext>
          </c:extLst>
        </c:ser>
        <c:ser>
          <c:idx val="2"/>
          <c:order val="2"/>
          <c:tx>
            <c:strRef>
              <c:f>GDPreal...pivot!$D$3:$D$4</c:f>
              <c:strCache>
                <c:ptCount val="1"/>
                <c:pt idx="0">
                  <c:v>DEU</c:v>
                </c:pt>
              </c:strCache>
            </c:strRef>
          </c:tx>
          <c:spPr>
            <a:ln>
              <a:solidFill>
                <a:sysClr val="windowText" lastClr="000000"/>
              </a:solidFill>
            </a:ln>
          </c:spPr>
          <c:marker>
            <c:spPr>
              <a:ln>
                <a:solidFill>
                  <a:sysClr val="windowText" lastClr="000000"/>
                </a:solidFill>
              </a:ln>
            </c:spPr>
          </c:marker>
          <c:cat>
            <c:strRef>
              <c:f>GDPreal...pivot!$A$5:$A$10</c:f>
              <c:strCache>
                <c:ptCount val="5"/>
                <c:pt idx="0">
                  <c:v>2015</c:v>
                </c:pt>
                <c:pt idx="1">
                  <c:v>2020</c:v>
                </c:pt>
                <c:pt idx="2">
                  <c:v>2025</c:v>
                </c:pt>
                <c:pt idx="3">
                  <c:v>2030</c:v>
                </c:pt>
                <c:pt idx="4">
                  <c:v>2011</c:v>
                </c:pt>
              </c:strCache>
            </c:strRef>
          </c:cat>
          <c:val>
            <c:numRef>
              <c:f>GDPreal...pivot!$D$5:$D$10</c:f>
              <c:numCache>
                <c:formatCode>General</c:formatCode>
                <c:ptCount val="5"/>
                <c:pt idx="0">
                  <c:v>2735.7153610087857</c:v>
                </c:pt>
                <c:pt idx="1">
                  <c:v>2932.2393751092677</c:v>
                </c:pt>
                <c:pt idx="2">
                  <c:v>3126.0717622683551</c:v>
                </c:pt>
                <c:pt idx="3">
                  <c:v>3280.8096446463064</c:v>
                </c:pt>
                <c:pt idx="4">
                  <c:v>2584.4213809066136</c:v>
                </c:pt>
              </c:numCache>
            </c:numRef>
          </c:val>
          <c:smooth val="0"/>
          <c:extLst>
            <c:ext xmlns:c16="http://schemas.microsoft.com/office/drawing/2014/chart" uri="{C3380CC4-5D6E-409C-BE32-E72D297353CC}">
              <c16:uniqueId val="{00000001-8735-4E13-81E5-7614A7FF6273}"/>
            </c:ext>
          </c:extLst>
        </c:ser>
        <c:ser>
          <c:idx val="3"/>
          <c:order val="3"/>
          <c:tx>
            <c:strRef>
              <c:f>GDPreal...pivot!$E$3:$E$4</c:f>
              <c:strCache>
                <c:ptCount val="1"/>
                <c:pt idx="0">
                  <c:v>EUN</c:v>
                </c:pt>
              </c:strCache>
            </c:strRef>
          </c:tx>
          <c:cat>
            <c:strRef>
              <c:f>GDPreal...pivot!$A$5:$A$10</c:f>
              <c:strCache>
                <c:ptCount val="5"/>
                <c:pt idx="0">
                  <c:v>2015</c:v>
                </c:pt>
                <c:pt idx="1">
                  <c:v>2020</c:v>
                </c:pt>
                <c:pt idx="2">
                  <c:v>2025</c:v>
                </c:pt>
                <c:pt idx="3">
                  <c:v>2030</c:v>
                </c:pt>
                <c:pt idx="4">
                  <c:v>2011</c:v>
                </c:pt>
              </c:strCache>
            </c:strRef>
          </c:cat>
          <c:val>
            <c:numRef>
              <c:f>GDPreal...pivot!$E$5:$E$10</c:f>
              <c:numCache>
                <c:formatCode>General</c:formatCode>
                <c:ptCount val="5"/>
                <c:pt idx="0">
                  <c:v>1103.1880165227763</c:v>
                </c:pt>
                <c:pt idx="1">
                  <c:v>1222.0389653884195</c:v>
                </c:pt>
                <c:pt idx="2">
                  <c:v>1367.8387758459096</c:v>
                </c:pt>
                <c:pt idx="3">
                  <c:v>1491.9491050900933</c:v>
                </c:pt>
                <c:pt idx="4">
                  <c:v>1032.918958678863</c:v>
                </c:pt>
              </c:numCache>
            </c:numRef>
          </c:val>
          <c:smooth val="0"/>
          <c:extLst>
            <c:ext xmlns:c16="http://schemas.microsoft.com/office/drawing/2014/chart" uri="{C3380CC4-5D6E-409C-BE32-E72D297353CC}">
              <c16:uniqueId val="{00000002-8735-4E13-81E5-7614A7FF6273}"/>
            </c:ext>
          </c:extLst>
        </c:ser>
        <c:ser>
          <c:idx val="4"/>
          <c:order val="4"/>
          <c:tx>
            <c:strRef>
              <c:f>GDPreal...pivot!$F$3:$F$4</c:f>
              <c:strCache>
                <c:ptCount val="1"/>
                <c:pt idx="0">
                  <c:v>EUS</c:v>
                </c:pt>
              </c:strCache>
            </c:strRef>
          </c:tx>
          <c:cat>
            <c:strRef>
              <c:f>GDPreal...pivot!$A$5:$A$10</c:f>
              <c:strCache>
                <c:ptCount val="5"/>
                <c:pt idx="0">
                  <c:v>2015</c:v>
                </c:pt>
                <c:pt idx="1">
                  <c:v>2020</c:v>
                </c:pt>
                <c:pt idx="2">
                  <c:v>2025</c:v>
                </c:pt>
                <c:pt idx="3">
                  <c:v>2030</c:v>
                </c:pt>
                <c:pt idx="4">
                  <c:v>2011</c:v>
                </c:pt>
              </c:strCache>
            </c:strRef>
          </c:cat>
          <c:val>
            <c:numRef>
              <c:f>GDPreal...pivot!$F$5:$F$10</c:f>
              <c:numCache>
                <c:formatCode>General</c:formatCode>
                <c:ptCount val="5"/>
                <c:pt idx="0">
                  <c:v>1205.0638073860932</c:v>
                </c:pt>
                <c:pt idx="1">
                  <c:v>1324.0190315467164</c:v>
                </c:pt>
                <c:pt idx="2">
                  <c:v>1465.0913369209686</c:v>
                </c:pt>
                <c:pt idx="3">
                  <c:v>1606.3874885150899</c:v>
                </c:pt>
                <c:pt idx="4">
                  <c:v>1111.536559391014</c:v>
                </c:pt>
              </c:numCache>
            </c:numRef>
          </c:val>
          <c:smooth val="0"/>
          <c:extLst>
            <c:ext xmlns:c16="http://schemas.microsoft.com/office/drawing/2014/chart" uri="{C3380CC4-5D6E-409C-BE32-E72D297353CC}">
              <c16:uniqueId val="{00000003-8735-4E13-81E5-7614A7FF6273}"/>
            </c:ext>
          </c:extLst>
        </c:ser>
        <c:ser>
          <c:idx val="5"/>
          <c:order val="5"/>
          <c:tx>
            <c:strRef>
              <c:f>GDPreal...pivot!$G$3:$G$4</c:f>
              <c:strCache>
                <c:ptCount val="1"/>
                <c:pt idx="0">
                  <c:v>FRA</c:v>
                </c:pt>
              </c:strCache>
            </c:strRef>
          </c:tx>
          <c:cat>
            <c:strRef>
              <c:f>GDPreal...pivot!$A$5:$A$10</c:f>
              <c:strCache>
                <c:ptCount val="5"/>
                <c:pt idx="0">
                  <c:v>2015</c:v>
                </c:pt>
                <c:pt idx="1">
                  <c:v>2020</c:v>
                </c:pt>
                <c:pt idx="2">
                  <c:v>2025</c:v>
                </c:pt>
                <c:pt idx="3">
                  <c:v>2030</c:v>
                </c:pt>
                <c:pt idx="4">
                  <c:v>2011</c:v>
                </c:pt>
              </c:strCache>
            </c:strRef>
          </c:cat>
          <c:val>
            <c:numRef>
              <c:f>GDPreal...pivot!$G$5:$G$10</c:f>
              <c:numCache>
                <c:formatCode>General</c:formatCode>
                <c:ptCount val="5"/>
                <c:pt idx="0">
                  <c:v>2203.1073254793328</c:v>
                </c:pt>
                <c:pt idx="1">
                  <c:v>2454.6146183377309</c:v>
                </c:pt>
                <c:pt idx="2">
                  <c:v>2669.1976380143592</c:v>
                </c:pt>
                <c:pt idx="3">
                  <c:v>2853.1646614321826</c:v>
                </c:pt>
                <c:pt idx="4">
                  <c:v>1988.6541015180842</c:v>
                </c:pt>
              </c:numCache>
            </c:numRef>
          </c:val>
          <c:smooth val="0"/>
          <c:extLst>
            <c:ext xmlns:c16="http://schemas.microsoft.com/office/drawing/2014/chart" uri="{C3380CC4-5D6E-409C-BE32-E72D297353CC}">
              <c16:uniqueId val="{00000004-8735-4E13-81E5-7614A7FF6273}"/>
            </c:ext>
          </c:extLst>
        </c:ser>
        <c:ser>
          <c:idx val="6"/>
          <c:order val="6"/>
          <c:tx>
            <c:strRef>
              <c:f>GDPreal...pivot!$H$3:$H$4</c:f>
              <c:strCache>
                <c:ptCount val="1"/>
                <c:pt idx="0">
                  <c:v>IND</c:v>
                </c:pt>
              </c:strCache>
            </c:strRef>
          </c:tx>
          <c:cat>
            <c:strRef>
              <c:f>GDPreal...pivot!$A$5:$A$10</c:f>
              <c:strCache>
                <c:ptCount val="5"/>
                <c:pt idx="0">
                  <c:v>2015</c:v>
                </c:pt>
                <c:pt idx="1">
                  <c:v>2020</c:v>
                </c:pt>
                <c:pt idx="2">
                  <c:v>2025</c:v>
                </c:pt>
                <c:pt idx="3">
                  <c:v>2030</c:v>
                </c:pt>
                <c:pt idx="4">
                  <c:v>2011</c:v>
                </c:pt>
              </c:strCache>
            </c:strRef>
          </c:cat>
          <c:val>
            <c:numRef>
              <c:f>GDPreal...pivot!$H$5:$H$10</c:f>
              <c:numCache>
                <c:formatCode>General</c:formatCode>
                <c:ptCount val="5"/>
                <c:pt idx="0">
                  <c:v>1817.8257323373052</c:v>
                </c:pt>
                <c:pt idx="1">
                  <c:v>2546.7972522766509</c:v>
                </c:pt>
                <c:pt idx="2">
                  <c:v>3435.7795941447521</c:v>
                </c:pt>
                <c:pt idx="3">
                  <c:v>4446.7448297522305</c:v>
                </c:pt>
                <c:pt idx="4">
                  <c:v>1347.4927105964184</c:v>
                </c:pt>
              </c:numCache>
            </c:numRef>
          </c:val>
          <c:smooth val="0"/>
          <c:extLst>
            <c:ext xmlns:c16="http://schemas.microsoft.com/office/drawing/2014/chart" uri="{C3380CC4-5D6E-409C-BE32-E72D297353CC}">
              <c16:uniqueId val="{00000005-8735-4E13-81E5-7614A7FF6273}"/>
            </c:ext>
          </c:extLst>
        </c:ser>
        <c:ser>
          <c:idx val="7"/>
          <c:order val="7"/>
          <c:tx>
            <c:strRef>
              <c:f>GDPreal...pivot!$I$3:$I$4</c:f>
              <c:strCache>
                <c:ptCount val="1"/>
                <c:pt idx="0">
                  <c:v>OEC</c:v>
                </c:pt>
              </c:strCache>
            </c:strRef>
          </c:tx>
          <c:cat>
            <c:strRef>
              <c:f>GDPreal...pivot!$A$5:$A$10</c:f>
              <c:strCache>
                <c:ptCount val="5"/>
                <c:pt idx="0">
                  <c:v>2015</c:v>
                </c:pt>
                <c:pt idx="1">
                  <c:v>2020</c:v>
                </c:pt>
                <c:pt idx="2">
                  <c:v>2025</c:v>
                </c:pt>
                <c:pt idx="3">
                  <c:v>2030</c:v>
                </c:pt>
                <c:pt idx="4">
                  <c:v>2011</c:v>
                </c:pt>
              </c:strCache>
            </c:strRef>
          </c:cat>
          <c:val>
            <c:numRef>
              <c:f>GDPreal...pivot!$I$5:$I$10</c:f>
              <c:numCache>
                <c:formatCode>General</c:formatCode>
                <c:ptCount val="5"/>
                <c:pt idx="0">
                  <c:v>10124.05544556424</c:v>
                </c:pt>
                <c:pt idx="1">
                  <c:v>11441.820946575959</c:v>
                </c:pt>
                <c:pt idx="2">
                  <c:v>12912.036715757838</c:v>
                </c:pt>
                <c:pt idx="3">
                  <c:v>14367.056098522651</c:v>
                </c:pt>
                <c:pt idx="4">
                  <c:v>9172.7691014721458</c:v>
                </c:pt>
              </c:numCache>
            </c:numRef>
          </c:val>
          <c:smooth val="0"/>
          <c:extLst>
            <c:ext xmlns:c16="http://schemas.microsoft.com/office/drawing/2014/chart" uri="{C3380CC4-5D6E-409C-BE32-E72D297353CC}">
              <c16:uniqueId val="{00000006-8735-4E13-81E5-7614A7FF6273}"/>
            </c:ext>
          </c:extLst>
        </c:ser>
        <c:ser>
          <c:idx val="8"/>
          <c:order val="8"/>
          <c:tx>
            <c:strRef>
              <c:f>GDPreal...pivot!$J$3:$J$4</c:f>
              <c:strCache>
                <c:ptCount val="1"/>
                <c:pt idx="0">
                  <c:v>ROW</c:v>
                </c:pt>
              </c:strCache>
            </c:strRef>
          </c:tx>
          <c:cat>
            <c:strRef>
              <c:f>GDPreal...pivot!$A$5:$A$10</c:f>
              <c:strCache>
                <c:ptCount val="5"/>
                <c:pt idx="0">
                  <c:v>2015</c:v>
                </c:pt>
                <c:pt idx="1">
                  <c:v>2020</c:v>
                </c:pt>
                <c:pt idx="2">
                  <c:v>2025</c:v>
                </c:pt>
                <c:pt idx="3">
                  <c:v>2030</c:v>
                </c:pt>
                <c:pt idx="4">
                  <c:v>2011</c:v>
                </c:pt>
              </c:strCache>
            </c:strRef>
          </c:cat>
          <c:val>
            <c:numRef>
              <c:f>GDPreal...pivot!$J$5:$J$10</c:f>
              <c:numCache>
                <c:formatCode>General</c:formatCode>
                <c:ptCount val="5"/>
                <c:pt idx="0">
                  <c:v>5847.5675396033939</c:v>
                </c:pt>
                <c:pt idx="1">
                  <c:v>7138.9635071617631</c:v>
                </c:pt>
                <c:pt idx="2">
                  <c:v>8789.668412336272</c:v>
                </c:pt>
                <c:pt idx="3">
                  <c:v>10596.406139994058</c:v>
                </c:pt>
                <c:pt idx="4">
                  <c:v>5072.2592411343676</c:v>
                </c:pt>
              </c:numCache>
            </c:numRef>
          </c:val>
          <c:smooth val="0"/>
          <c:extLst>
            <c:ext xmlns:c16="http://schemas.microsoft.com/office/drawing/2014/chart" uri="{C3380CC4-5D6E-409C-BE32-E72D297353CC}">
              <c16:uniqueId val="{00000007-8735-4E13-81E5-7614A7FF6273}"/>
            </c:ext>
          </c:extLst>
        </c:ser>
        <c:ser>
          <c:idx val="9"/>
          <c:order val="9"/>
          <c:tx>
            <c:strRef>
              <c:f>GDPreal...pivot!$K$3:$K$4</c:f>
              <c:strCache>
                <c:ptCount val="1"/>
                <c:pt idx="0">
                  <c:v>RSA</c:v>
                </c:pt>
              </c:strCache>
            </c:strRef>
          </c:tx>
          <c:cat>
            <c:strRef>
              <c:f>GDPreal...pivot!$A$5:$A$10</c:f>
              <c:strCache>
                <c:ptCount val="5"/>
                <c:pt idx="0">
                  <c:v>2015</c:v>
                </c:pt>
                <c:pt idx="1">
                  <c:v>2020</c:v>
                </c:pt>
                <c:pt idx="2">
                  <c:v>2025</c:v>
                </c:pt>
                <c:pt idx="3">
                  <c:v>2030</c:v>
                </c:pt>
                <c:pt idx="4">
                  <c:v>2011</c:v>
                </c:pt>
              </c:strCache>
            </c:strRef>
          </c:cat>
          <c:val>
            <c:numRef>
              <c:f>GDPreal...pivot!$K$5:$K$10</c:f>
              <c:numCache>
                <c:formatCode>General</c:formatCode>
                <c:ptCount val="5"/>
                <c:pt idx="0">
                  <c:v>335.86064048929751</c:v>
                </c:pt>
                <c:pt idx="1">
                  <c:v>401.57257253353379</c:v>
                </c:pt>
                <c:pt idx="2">
                  <c:v>478.35637812741322</c:v>
                </c:pt>
                <c:pt idx="3">
                  <c:v>561.22269627064304</c:v>
                </c:pt>
                <c:pt idx="4">
                  <c:v>293.32668879908817</c:v>
                </c:pt>
              </c:numCache>
            </c:numRef>
          </c:val>
          <c:smooth val="0"/>
          <c:extLst>
            <c:ext xmlns:c16="http://schemas.microsoft.com/office/drawing/2014/chart" uri="{C3380CC4-5D6E-409C-BE32-E72D297353CC}">
              <c16:uniqueId val="{00000008-8735-4E13-81E5-7614A7FF6273}"/>
            </c:ext>
          </c:extLst>
        </c:ser>
        <c:ser>
          <c:idx val="10"/>
          <c:order val="10"/>
          <c:tx>
            <c:strRef>
              <c:f>GDPreal...pivot!$L$3:$L$4</c:f>
              <c:strCache>
                <c:ptCount val="1"/>
                <c:pt idx="0">
                  <c:v>RUS</c:v>
                </c:pt>
              </c:strCache>
            </c:strRef>
          </c:tx>
          <c:cat>
            <c:strRef>
              <c:f>GDPreal...pivot!$A$5:$A$10</c:f>
              <c:strCache>
                <c:ptCount val="5"/>
                <c:pt idx="0">
                  <c:v>2015</c:v>
                </c:pt>
                <c:pt idx="1">
                  <c:v>2020</c:v>
                </c:pt>
                <c:pt idx="2">
                  <c:v>2025</c:v>
                </c:pt>
                <c:pt idx="3">
                  <c:v>2030</c:v>
                </c:pt>
                <c:pt idx="4">
                  <c:v>2011</c:v>
                </c:pt>
              </c:strCache>
            </c:strRef>
          </c:cat>
          <c:val>
            <c:numRef>
              <c:f>GDPreal...pivot!$L$5:$L$10</c:f>
              <c:numCache>
                <c:formatCode>General</c:formatCode>
                <c:ptCount val="5"/>
                <c:pt idx="0">
                  <c:v>1478.5865613603842</c:v>
                </c:pt>
                <c:pt idx="1">
                  <c:v>1755.9506359684335</c:v>
                </c:pt>
                <c:pt idx="2">
                  <c:v>2124.7396996556854</c:v>
                </c:pt>
                <c:pt idx="3">
                  <c:v>2523.2204058526131</c:v>
                </c:pt>
                <c:pt idx="4">
                  <c:v>1276.7753423032141</c:v>
                </c:pt>
              </c:numCache>
            </c:numRef>
          </c:val>
          <c:smooth val="0"/>
          <c:extLst>
            <c:ext xmlns:c16="http://schemas.microsoft.com/office/drawing/2014/chart" uri="{C3380CC4-5D6E-409C-BE32-E72D297353CC}">
              <c16:uniqueId val="{00000009-8735-4E13-81E5-7614A7FF6273}"/>
            </c:ext>
          </c:extLst>
        </c:ser>
        <c:ser>
          <c:idx val="11"/>
          <c:order val="11"/>
          <c:tx>
            <c:strRef>
              <c:f>GDPreal...pivot!$M$3:$M$4</c:f>
              <c:strCache>
                <c:ptCount val="1"/>
                <c:pt idx="0">
                  <c:v>USA</c:v>
                </c:pt>
              </c:strCache>
            </c:strRef>
          </c:tx>
          <c:cat>
            <c:strRef>
              <c:f>GDPreal...pivot!$A$5:$A$10</c:f>
              <c:strCache>
                <c:ptCount val="5"/>
                <c:pt idx="0">
                  <c:v>2015</c:v>
                </c:pt>
                <c:pt idx="1">
                  <c:v>2020</c:v>
                </c:pt>
                <c:pt idx="2">
                  <c:v>2025</c:v>
                </c:pt>
                <c:pt idx="3">
                  <c:v>2030</c:v>
                </c:pt>
                <c:pt idx="4">
                  <c:v>2011</c:v>
                </c:pt>
              </c:strCache>
            </c:strRef>
          </c:cat>
          <c:val>
            <c:numRef>
              <c:f>GDPreal...pivot!$M$5:$M$10</c:f>
              <c:numCache>
                <c:formatCode>General</c:formatCode>
                <c:ptCount val="5"/>
                <c:pt idx="0">
                  <c:v>12119.361950921466</c:v>
                </c:pt>
                <c:pt idx="1">
                  <c:v>13337.471423126821</c:v>
                </c:pt>
                <c:pt idx="2">
                  <c:v>14557.653910941959</c:v>
                </c:pt>
                <c:pt idx="3">
                  <c:v>15641.016440522462</c:v>
                </c:pt>
                <c:pt idx="4">
                  <c:v>11228.100772985392</c:v>
                </c:pt>
              </c:numCache>
            </c:numRef>
          </c:val>
          <c:smooth val="0"/>
          <c:extLst>
            <c:ext xmlns:c16="http://schemas.microsoft.com/office/drawing/2014/chart" uri="{C3380CC4-5D6E-409C-BE32-E72D297353CC}">
              <c16:uniqueId val="{0000000A-8735-4E13-81E5-7614A7FF6273}"/>
            </c:ext>
          </c:extLst>
        </c:ser>
        <c:ser>
          <c:idx val="12"/>
          <c:order val="12"/>
          <c:tx>
            <c:strRef>
              <c:f>GDPreal...pivot!$N$3:$N$4</c:f>
              <c:strCache>
                <c:ptCount val="1"/>
                <c:pt idx="0">
                  <c:v>EU28</c:v>
                </c:pt>
              </c:strCache>
            </c:strRef>
          </c:tx>
          <c:cat>
            <c:strRef>
              <c:f>GDPreal...pivot!$A$5:$A$10</c:f>
              <c:strCache>
                <c:ptCount val="5"/>
                <c:pt idx="0">
                  <c:v>2015</c:v>
                </c:pt>
                <c:pt idx="1">
                  <c:v>2020</c:v>
                </c:pt>
                <c:pt idx="2">
                  <c:v>2025</c:v>
                </c:pt>
                <c:pt idx="3">
                  <c:v>2030</c:v>
                </c:pt>
                <c:pt idx="4">
                  <c:v>2011</c:v>
                </c:pt>
              </c:strCache>
            </c:strRef>
          </c:cat>
          <c:val>
            <c:numRef>
              <c:f>GDPreal...pivot!$N$5:$N$10</c:f>
              <c:numCache>
                <c:formatCode>General</c:formatCode>
                <c:ptCount val="5"/>
                <c:pt idx="0">
                  <c:v>13621.382615458337</c:v>
                </c:pt>
                <c:pt idx="1">
                  <c:v>14972.295981751062</c:v>
                </c:pt>
                <c:pt idx="2">
                  <c:v>16428.13964121517</c:v>
                </c:pt>
                <c:pt idx="3">
                  <c:v>17620.874687254905</c:v>
                </c:pt>
                <c:pt idx="4">
                  <c:v>12633.665693550895</c:v>
                </c:pt>
              </c:numCache>
            </c:numRef>
          </c:val>
          <c:smooth val="0"/>
          <c:extLst>
            <c:ext xmlns:c16="http://schemas.microsoft.com/office/drawing/2014/chart" uri="{C3380CC4-5D6E-409C-BE32-E72D297353CC}">
              <c16:uniqueId val="{0000000B-8735-4E13-81E5-7614A7FF6273}"/>
            </c:ext>
          </c:extLst>
        </c:ser>
        <c:ser>
          <c:idx val="13"/>
          <c:order val="13"/>
          <c:tx>
            <c:strRef>
              <c:f>GDPreal...pivot!$O$3:$O$4</c:f>
              <c:strCache>
                <c:ptCount val="1"/>
                <c:pt idx="0">
                  <c:v>World</c:v>
                </c:pt>
              </c:strCache>
            </c:strRef>
          </c:tx>
          <c:cat>
            <c:strRef>
              <c:f>GDPreal...pivot!$A$5:$A$10</c:f>
              <c:strCache>
                <c:ptCount val="5"/>
                <c:pt idx="0">
                  <c:v>2015</c:v>
                </c:pt>
                <c:pt idx="1">
                  <c:v>2020</c:v>
                </c:pt>
                <c:pt idx="2">
                  <c:v>2025</c:v>
                </c:pt>
                <c:pt idx="3">
                  <c:v>2030</c:v>
                </c:pt>
                <c:pt idx="4">
                  <c:v>2011</c:v>
                </c:pt>
              </c:strCache>
            </c:strRef>
          </c:cat>
          <c:val>
            <c:numRef>
              <c:f>GDPreal...pivot!$O$5:$O$10</c:f>
              <c:numCache>
                <c:formatCode>General</c:formatCode>
                <c:ptCount val="5"/>
                <c:pt idx="0">
                  <c:v>58160.321245373598</c:v>
                </c:pt>
                <c:pt idx="1">
                  <c:v>68192.008009341545</c:v>
                </c:pt>
                <c:pt idx="2">
                  <c:v>79862.450383596035</c:v>
                </c:pt>
                <c:pt idx="3">
                  <c:v>92028.099884402473</c:v>
                </c:pt>
                <c:pt idx="4">
                  <c:v>51285.546815442925</c:v>
                </c:pt>
              </c:numCache>
            </c:numRef>
          </c:val>
          <c:smooth val="0"/>
          <c:extLst>
            <c:ext xmlns:c16="http://schemas.microsoft.com/office/drawing/2014/chart" uri="{C3380CC4-5D6E-409C-BE32-E72D297353CC}">
              <c16:uniqueId val="{0000000C-8735-4E13-81E5-7614A7FF6273}"/>
            </c:ext>
          </c:extLst>
        </c:ser>
        <c:ser>
          <c:idx val="14"/>
          <c:order val="14"/>
          <c:tx>
            <c:strRef>
              <c:f>GDPreal...pivot!$P$3:$P$4</c:f>
              <c:strCache>
                <c:ptCount val="1"/>
                <c:pt idx="0">
                  <c:v>ITA</c:v>
                </c:pt>
              </c:strCache>
            </c:strRef>
          </c:tx>
          <c:cat>
            <c:strRef>
              <c:f>GDPreal...pivot!$A$5:$A$10</c:f>
              <c:strCache>
                <c:ptCount val="5"/>
                <c:pt idx="0">
                  <c:v>2015</c:v>
                </c:pt>
                <c:pt idx="1">
                  <c:v>2020</c:v>
                </c:pt>
                <c:pt idx="2">
                  <c:v>2025</c:v>
                </c:pt>
                <c:pt idx="3">
                  <c:v>2030</c:v>
                </c:pt>
                <c:pt idx="4">
                  <c:v>2011</c:v>
                </c:pt>
              </c:strCache>
            </c:strRef>
          </c:cat>
          <c:val>
            <c:numRef>
              <c:f>GDPreal...pivot!$P$5:$P$10</c:f>
              <c:numCache>
                <c:formatCode>General</c:formatCode>
                <c:ptCount val="5"/>
                <c:pt idx="0">
                  <c:v>1648.6119973360114</c:v>
                </c:pt>
                <c:pt idx="1">
                  <c:v>1741.802556629164</c:v>
                </c:pt>
                <c:pt idx="2">
                  <c:v>1900.3810250672184</c:v>
                </c:pt>
                <c:pt idx="3">
                  <c:v>2004.2380115262949</c:v>
                </c:pt>
                <c:pt idx="4">
                  <c:v>1593.5650956591428</c:v>
                </c:pt>
              </c:numCache>
            </c:numRef>
          </c:val>
          <c:smooth val="0"/>
          <c:extLst>
            <c:ext xmlns:c16="http://schemas.microsoft.com/office/drawing/2014/chart" uri="{C3380CC4-5D6E-409C-BE32-E72D297353CC}">
              <c16:uniqueId val="{0000000D-8735-4E13-81E5-7614A7FF6273}"/>
            </c:ext>
          </c:extLst>
        </c:ser>
        <c:ser>
          <c:idx val="15"/>
          <c:order val="15"/>
          <c:tx>
            <c:strRef>
              <c:f>GDPreal...pivot!$Q$3:$Q$4</c:f>
              <c:strCache>
                <c:ptCount val="1"/>
                <c:pt idx="0">
                  <c:v>POL</c:v>
                </c:pt>
              </c:strCache>
            </c:strRef>
          </c:tx>
          <c:cat>
            <c:strRef>
              <c:f>GDPreal...pivot!$A$5:$A$10</c:f>
              <c:strCache>
                <c:ptCount val="5"/>
                <c:pt idx="0">
                  <c:v>2015</c:v>
                </c:pt>
                <c:pt idx="1">
                  <c:v>2020</c:v>
                </c:pt>
                <c:pt idx="2">
                  <c:v>2025</c:v>
                </c:pt>
                <c:pt idx="3">
                  <c:v>2030</c:v>
                </c:pt>
                <c:pt idx="4">
                  <c:v>2011</c:v>
                </c:pt>
              </c:strCache>
            </c:strRef>
          </c:cat>
          <c:val>
            <c:numRef>
              <c:f>GDPreal...pivot!$Q$5:$Q$10</c:f>
              <c:numCache>
                <c:formatCode>General</c:formatCode>
                <c:ptCount val="5"/>
                <c:pt idx="0">
                  <c:v>422.62373688972008</c:v>
                </c:pt>
                <c:pt idx="1">
                  <c:v>511.49345082391898</c:v>
                </c:pt>
                <c:pt idx="2">
                  <c:v>609.52650633687949</c:v>
                </c:pt>
                <c:pt idx="3">
                  <c:v>711.18233505335945</c:v>
                </c:pt>
                <c:pt idx="4">
                  <c:v>369.05558874828461</c:v>
                </c:pt>
              </c:numCache>
            </c:numRef>
          </c:val>
          <c:smooth val="0"/>
          <c:extLst>
            <c:ext xmlns:c16="http://schemas.microsoft.com/office/drawing/2014/chart" uri="{C3380CC4-5D6E-409C-BE32-E72D297353CC}">
              <c16:uniqueId val="{0000000E-8735-4E13-81E5-7614A7FF6273}"/>
            </c:ext>
          </c:extLst>
        </c:ser>
        <c:ser>
          <c:idx val="16"/>
          <c:order val="16"/>
          <c:tx>
            <c:strRef>
              <c:f>GDPreal...pivot!$R$3:$R$4</c:f>
              <c:strCache>
                <c:ptCount val="1"/>
                <c:pt idx="0">
                  <c:v>ESP</c:v>
                </c:pt>
              </c:strCache>
            </c:strRef>
          </c:tx>
          <c:cat>
            <c:strRef>
              <c:f>GDPreal...pivot!$A$5:$A$10</c:f>
              <c:strCache>
                <c:ptCount val="5"/>
                <c:pt idx="0">
                  <c:v>2015</c:v>
                </c:pt>
                <c:pt idx="1">
                  <c:v>2020</c:v>
                </c:pt>
                <c:pt idx="2">
                  <c:v>2025</c:v>
                </c:pt>
                <c:pt idx="3">
                  <c:v>2030</c:v>
                </c:pt>
                <c:pt idx="4">
                  <c:v>2011</c:v>
                </c:pt>
              </c:strCache>
            </c:strRef>
          </c:cat>
          <c:val>
            <c:numRef>
              <c:f>GDPreal...pivot!$R$5:$R$10</c:f>
              <c:numCache>
                <c:formatCode>General</c:formatCode>
                <c:ptCount val="5"/>
                <c:pt idx="0">
                  <c:v>1285.2401093951353</c:v>
                </c:pt>
                <c:pt idx="1">
                  <c:v>1408.1721692829633</c:v>
                </c:pt>
                <c:pt idx="2">
                  <c:v>1577.7220200315214</c:v>
                </c:pt>
                <c:pt idx="3">
                  <c:v>1643.1827760442927</c:v>
                </c:pt>
                <c:pt idx="4">
                  <c:v>1216.4580593173982</c:v>
                </c:pt>
              </c:numCache>
            </c:numRef>
          </c:val>
          <c:smooth val="0"/>
          <c:extLst>
            <c:ext xmlns:c16="http://schemas.microsoft.com/office/drawing/2014/chart" uri="{C3380CC4-5D6E-409C-BE32-E72D297353CC}">
              <c16:uniqueId val="{0000000F-8735-4E13-81E5-7614A7FF6273}"/>
            </c:ext>
          </c:extLst>
        </c:ser>
        <c:ser>
          <c:idx val="17"/>
          <c:order val="17"/>
          <c:tx>
            <c:strRef>
              <c:f>GDPreal...pivot!$S$3:$S$4</c:f>
              <c:strCache>
                <c:ptCount val="1"/>
                <c:pt idx="0">
                  <c:v>UKI</c:v>
                </c:pt>
              </c:strCache>
            </c:strRef>
          </c:tx>
          <c:cat>
            <c:strRef>
              <c:f>GDPreal...pivot!$A$5:$A$10</c:f>
              <c:strCache>
                <c:ptCount val="5"/>
                <c:pt idx="0">
                  <c:v>2015</c:v>
                </c:pt>
                <c:pt idx="1">
                  <c:v>2020</c:v>
                </c:pt>
                <c:pt idx="2">
                  <c:v>2025</c:v>
                </c:pt>
                <c:pt idx="3">
                  <c:v>2030</c:v>
                </c:pt>
                <c:pt idx="4">
                  <c:v>2011</c:v>
                </c:pt>
              </c:strCache>
            </c:strRef>
          </c:cat>
          <c:val>
            <c:numRef>
              <c:f>GDPreal...pivot!$S$5:$S$10</c:f>
              <c:numCache>
                <c:formatCode>General</c:formatCode>
                <c:ptCount val="5"/>
                <c:pt idx="0">
                  <c:v>1959.9839370892419</c:v>
                </c:pt>
                <c:pt idx="1">
                  <c:v>2216.6352328576481</c:v>
                </c:pt>
                <c:pt idx="2">
                  <c:v>2449.0236407870261</c:v>
                </c:pt>
                <c:pt idx="3">
                  <c:v>2674.2977643304794</c:v>
                </c:pt>
                <c:pt idx="4">
                  <c:v>1755.1967964978037</c:v>
                </c:pt>
              </c:numCache>
            </c:numRef>
          </c:val>
          <c:smooth val="0"/>
          <c:extLst>
            <c:ext xmlns:c16="http://schemas.microsoft.com/office/drawing/2014/chart" uri="{C3380CC4-5D6E-409C-BE32-E72D297353CC}">
              <c16:uniqueId val="{00000010-8735-4E13-81E5-7614A7FF6273}"/>
            </c:ext>
          </c:extLst>
        </c:ser>
        <c:ser>
          <c:idx val="18"/>
          <c:order val="18"/>
          <c:tx>
            <c:strRef>
              <c:f>GDPreal...pivot!$T$3:$T$4</c:f>
              <c:strCache>
                <c:ptCount val="1"/>
                <c:pt idx="0">
                  <c:v>BNL</c:v>
                </c:pt>
              </c:strCache>
            </c:strRef>
          </c:tx>
          <c:cat>
            <c:strRef>
              <c:f>GDPreal...pivot!$A$5:$A$10</c:f>
              <c:strCache>
                <c:ptCount val="5"/>
                <c:pt idx="0">
                  <c:v>2015</c:v>
                </c:pt>
                <c:pt idx="1">
                  <c:v>2020</c:v>
                </c:pt>
                <c:pt idx="2">
                  <c:v>2025</c:v>
                </c:pt>
                <c:pt idx="3">
                  <c:v>2030</c:v>
                </c:pt>
                <c:pt idx="4">
                  <c:v>2011</c:v>
                </c:pt>
              </c:strCache>
            </c:strRef>
          </c:cat>
          <c:val>
            <c:numRef>
              <c:f>GDPreal...pivot!$T$5:$T$10</c:f>
              <c:numCache>
                <c:formatCode>General</c:formatCode>
                <c:ptCount val="5"/>
                <c:pt idx="0">
                  <c:v>1057.8483243512399</c:v>
                </c:pt>
                <c:pt idx="1">
                  <c:v>1161.280581775233</c:v>
                </c:pt>
                <c:pt idx="2">
                  <c:v>1263.2869359429317</c:v>
                </c:pt>
                <c:pt idx="3">
                  <c:v>1355.6629006168062</c:v>
                </c:pt>
                <c:pt idx="4">
                  <c:v>981.85915283369013</c:v>
                </c:pt>
              </c:numCache>
            </c:numRef>
          </c:val>
          <c:smooth val="0"/>
          <c:extLst>
            <c:ext xmlns:c16="http://schemas.microsoft.com/office/drawing/2014/chart" uri="{C3380CC4-5D6E-409C-BE32-E72D297353CC}">
              <c16:uniqueId val="{00000011-8735-4E13-81E5-7614A7FF6273}"/>
            </c:ext>
          </c:extLst>
        </c:ser>
        <c:ser>
          <c:idx val="19"/>
          <c:order val="19"/>
          <c:tx>
            <c:strRef>
              <c:f>GDPreal...pivot!$U$3:$U$4</c:f>
              <c:strCache>
                <c:ptCount val="1"/>
                <c:pt idx="0">
                  <c:v>OPA</c:v>
                </c:pt>
              </c:strCache>
            </c:strRef>
          </c:tx>
          <c:cat>
            <c:strRef>
              <c:f>GDPreal...pivot!$A$5:$A$10</c:f>
              <c:strCache>
                <c:ptCount val="5"/>
                <c:pt idx="0">
                  <c:v>2015</c:v>
                </c:pt>
                <c:pt idx="1">
                  <c:v>2020</c:v>
                </c:pt>
                <c:pt idx="2">
                  <c:v>2025</c:v>
                </c:pt>
                <c:pt idx="3">
                  <c:v>2030</c:v>
                </c:pt>
                <c:pt idx="4">
                  <c:v>2011</c:v>
                </c:pt>
              </c:strCache>
            </c:strRef>
          </c:cat>
          <c:val>
            <c:numRef>
              <c:f>GDPreal...pivot!$U$5:$U$10</c:f>
              <c:numCache>
                <c:formatCode>General</c:formatCode>
                <c:ptCount val="5"/>
                <c:pt idx="0">
                  <c:v>3574.7074866724242</c:v>
                </c:pt>
                <c:pt idx="1">
                  <c:v>4374.9673625606601</c:v>
                </c:pt>
                <c:pt idx="2">
                  <c:v>5351.9122705743275</c:v>
                </c:pt>
                <c:pt idx="3">
                  <c:v>6421.4987477669702</c:v>
                </c:pt>
                <c:pt idx="4">
                  <c:v>3062.8791585265158</c:v>
                </c:pt>
              </c:numCache>
            </c:numRef>
          </c:val>
          <c:smooth val="0"/>
          <c:extLst>
            <c:ext xmlns:c16="http://schemas.microsoft.com/office/drawing/2014/chart" uri="{C3380CC4-5D6E-409C-BE32-E72D297353CC}">
              <c16:uniqueId val="{00000012-8735-4E13-81E5-7614A7FF6273}"/>
            </c:ext>
          </c:extLst>
        </c:ser>
        <c:dLbls>
          <c:showLegendKey val="0"/>
          <c:showVal val="0"/>
          <c:showCatName val="0"/>
          <c:showSerName val="0"/>
          <c:showPercent val="0"/>
          <c:showBubbleSize val="0"/>
        </c:dLbls>
        <c:marker val="1"/>
        <c:smooth val="0"/>
        <c:axId val="259830272"/>
        <c:axId val="403747904"/>
      </c:lineChart>
      <c:catAx>
        <c:axId val="259830272"/>
        <c:scaling>
          <c:orientation val="minMax"/>
        </c:scaling>
        <c:delete val="0"/>
        <c:axPos val="b"/>
        <c:numFmt formatCode="General" sourceLinked="0"/>
        <c:majorTickMark val="out"/>
        <c:minorTickMark val="none"/>
        <c:tickLblPos val="nextTo"/>
        <c:crossAx val="403747904"/>
        <c:crosses val="autoZero"/>
        <c:auto val="1"/>
        <c:lblAlgn val="ctr"/>
        <c:lblOffset val="100"/>
        <c:noMultiLvlLbl val="0"/>
      </c:catAx>
      <c:valAx>
        <c:axId val="403747904"/>
        <c:scaling>
          <c:orientation val="minMax"/>
        </c:scaling>
        <c:delete val="0"/>
        <c:axPos val="l"/>
        <c:majorGridlines/>
        <c:numFmt formatCode="0%" sourceLinked="0"/>
        <c:majorTickMark val="out"/>
        <c:minorTickMark val="none"/>
        <c:tickLblPos val="nextTo"/>
        <c:crossAx val="259830272"/>
        <c:crosses val="autoZero"/>
        <c:crossBetween val="between"/>
      </c:valAx>
    </c:plotArea>
    <c:legend>
      <c:legendPos val="r"/>
      <c:layout>
        <c:manualLayout>
          <c:xMode val="edge"/>
          <c:yMode val="edge"/>
          <c:x val="0.8862709527445104"/>
          <c:y val="3.7018699745272235E-2"/>
          <c:w val="0.10014548181477316"/>
          <c:h val="0.85563392088703094"/>
        </c:manualLayout>
      </c:layout>
      <c:overlay val="0"/>
    </c:legend>
    <c:plotVisOnly val="1"/>
    <c:dispBlanksAs val="gap"/>
    <c:showDLblsOverMax val="0"/>
  </c:chart>
  <c:printSettings>
    <c:headerFooter/>
    <c:pageMargins b="0.78740157499999996" l="0.7" r="0.7" t="0.78740157499999996"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[report_pivot_dias_macros.xlsm]Emplmnt_No!PivotTable1</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s>
    <c:plotArea>
      <c:layout>
        <c:manualLayout>
          <c:layoutTarget val="inner"/>
          <c:xMode val="edge"/>
          <c:yMode val="edge"/>
          <c:x val="4.7351443569553807E-2"/>
          <c:y val="0.12035512510088782"/>
          <c:w val="0.71919713013929687"/>
          <c:h val="0.72127890793311866"/>
        </c:manualLayout>
      </c:layout>
      <c:barChart>
        <c:barDir val="col"/>
        <c:grouping val="clustered"/>
        <c:varyColors val="0"/>
        <c:ser>
          <c:idx val="0"/>
          <c:order val="0"/>
          <c:tx>
            <c:strRef>
              <c:f>Emplmnt_No!$B$3:$B$4</c:f>
              <c:strCache>
                <c:ptCount val="1"/>
                <c:pt idx="0">
                  <c:v>SKL</c:v>
                </c:pt>
              </c:strCache>
            </c:strRef>
          </c:tx>
          <c:invertIfNegative val="0"/>
          <c:cat>
            <c:multiLvlStrRef>
              <c:f>Emplmnt_No!$A$5:$A$9</c:f>
              <c:multiLvlStrCache>
                <c:ptCount val="2"/>
                <c:lvl>
                  <c:pt idx="0">
                    <c:v>2030</c:v>
                  </c:pt>
                  <c:pt idx="1">
                    <c:v>2030</c:v>
                  </c:pt>
                </c:lvl>
                <c:lvl>
                  <c:pt idx="0">
                    <c:v>DEU</c:v>
                  </c:pt>
                  <c:pt idx="1">
                    <c:v>EU28</c:v>
                  </c:pt>
                </c:lvl>
              </c:multiLvlStrCache>
            </c:multiLvlStrRef>
          </c:cat>
          <c:val>
            <c:numRef>
              <c:f>Emplmnt_No!$B$5:$B$9</c:f>
              <c:numCache>
                <c:formatCode>General</c:formatCode>
                <c:ptCount val="2"/>
                <c:pt idx="0">
                  <c:v>14.490445982626561</c:v>
                </c:pt>
                <c:pt idx="1">
                  <c:v>102.91462333047777</c:v>
                </c:pt>
              </c:numCache>
            </c:numRef>
          </c:val>
          <c:extLst>
            <c:ext xmlns:c16="http://schemas.microsoft.com/office/drawing/2014/chart" uri="{C3380CC4-5D6E-409C-BE32-E72D297353CC}">
              <c16:uniqueId val="{00000000-B1E8-4333-AD92-1B681AB58925}"/>
            </c:ext>
          </c:extLst>
        </c:ser>
        <c:ser>
          <c:idx val="1"/>
          <c:order val="1"/>
          <c:tx>
            <c:strRef>
              <c:f>Emplmnt_No!$C$3:$C$4</c:f>
              <c:strCache>
                <c:ptCount val="1"/>
                <c:pt idx="0">
                  <c:v>total</c:v>
                </c:pt>
              </c:strCache>
            </c:strRef>
          </c:tx>
          <c:invertIfNegative val="0"/>
          <c:cat>
            <c:multiLvlStrRef>
              <c:f>Emplmnt_No!$A$5:$A$9</c:f>
              <c:multiLvlStrCache>
                <c:ptCount val="2"/>
                <c:lvl>
                  <c:pt idx="0">
                    <c:v>2030</c:v>
                  </c:pt>
                  <c:pt idx="1">
                    <c:v>2030</c:v>
                  </c:pt>
                </c:lvl>
                <c:lvl>
                  <c:pt idx="0">
                    <c:v>DEU</c:v>
                  </c:pt>
                  <c:pt idx="1">
                    <c:v>EU28</c:v>
                  </c:pt>
                </c:lvl>
              </c:multiLvlStrCache>
            </c:multiLvlStrRef>
          </c:cat>
          <c:val>
            <c:numRef>
              <c:f>Emplmnt_No!$C$5:$C$9</c:f>
              <c:numCache>
                <c:formatCode>General</c:formatCode>
                <c:ptCount val="2"/>
                <c:pt idx="0">
                  <c:v>36.055023278217057</c:v>
                </c:pt>
                <c:pt idx="1">
                  <c:v>284.10126053439205</c:v>
                </c:pt>
              </c:numCache>
            </c:numRef>
          </c:val>
          <c:extLst>
            <c:ext xmlns:c16="http://schemas.microsoft.com/office/drawing/2014/chart" uri="{C3380CC4-5D6E-409C-BE32-E72D297353CC}">
              <c16:uniqueId val="{00000001-B1E8-4333-AD92-1B681AB58925}"/>
            </c:ext>
          </c:extLst>
        </c:ser>
        <c:ser>
          <c:idx val="2"/>
          <c:order val="2"/>
          <c:tx>
            <c:strRef>
              <c:f>Emplmnt_No!$D$3:$D$4</c:f>
              <c:strCache>
                <c:ptCount val="1"/>
                <c:pt idx="0">
                  <c:v>USK</c:v>
                </c:pt>
              </c:strCache>
            </c:strRef>
          </c:tx>
          <c:invertIfNegative val="0"/>
          <c:cat>
            <c:multiLvlStrRef>
              <c:f>Emplmnt_No!$A$5:$A$9</c:f>
              <c:multiLvlStrCache>
                <c:ptCount val="2"/>
                <c:lvl>
                  <c:pt idx="0">
                    <c:v>2030</c:v>
                  </c:pt>
                  <c:pt idx="1">
                    <c:v>2030</c:v>
                  </c:pt>
                </c:lvl>
                <c:lvl>
                  <c:pt idx="0">
                    <c:v>DEU</c:v>
                  </c:pt>
                  <c:pt idx="1">
                    <c:v>EU28</c:v>
                  </c:pt>
                </c:lvl>
              </c:multiLvlStrCache>
            </c:multiLvlStrRef>
          </c:cat>
          <c:val>
            <c:numRef>
              <c:f>Emplmnt_No!$D$5:$D$9</c:f>
              <c:numCache>
                <c:formatCode>General</c:formatCode>
                <c:ptCount val="2"/>
                <c:pt idx="0">
                  <c:v>21.564577295590496</c:v>
                </c:pt>
                <c:pt idx="1">
                  <c:v>181.18663720391427</c:v>
                </c:pt>
              </c:numCache>
            </c:numRef>
          </c:val>
          <c:extLst>
            <c:ext xmlns:c16="http://schemas.microsoft.com/office/drawing/2014/chart" uri="{C3380CC4-5D6E-409C-BE32-E72D297353CC}">
              <c16:uniqueId val="{00000002-B1E8-4333-AD92-1B681AB58925}"/>
            </c:ext>
          </c:extLst>
        </c:ser>
        <c:dLbls>
          <c:showLegendKey val="0"/>
          <c:showVal val="0"/>
          <c:showCatName val="0"/>
          <c:showSerName val="0"/>
          <c:showPercent val="0"/>
          <c:showBubbleSize val="0"/>
        </c:dLbls>
        <c:gapWidth val="150"/>
        <c:axId val="294541312"/>
        <c:axId val="346128384"/>
      </c:barChart>
      <c:catAx>
        <c:axId val="294541312"/>
        <c:scaling>
          <c:orientation val="minMax"/>
        </c:scaling>
        <c:delete val="0"/>
        <c:axPos val="b"/>
        <c:numFmt formatCode="General" sourceLinked="0"/>
        <c:majorTickMark val="out"/>
        <c:minorTickMark val="none"/>
        <c:tickLblPos val="nextTo"/>
        <c:crossAx val="346128384"/>
        <c:crosses val="autoZero"/>
        <c:auto val="1"/>
        <c:lblAlgn val="ctr"/>
        <c:lblOffset val="100"/>
        <c:noMultiLvlLbl val="0"/>
      </c:catAx>
      <c:valAx>
        <c:axId val="346128384"/>
        <c:scaling>
          <c:orientation val="minMax"/>
          <c:min val="0.8"/>
        </c:scaling>
        <c:delete val="0"/>
        <c:axPos val="l"/>
        <c:majorGridlines/>
        <c:numFmt formatCode="General" sourceLinked="1"/>
        <c:majorTickMark val="out"/>
        <c:minorTickMark val="none"/>
        <c:tickLblPos val="nextTo"/>
        <c:crossAx val="294541312"/>
        <c:crosses val="autoZero"/>
        <c:crossBetween val="between"/>
      </c:valAx>
    </c:plotArea>
    <c:legend>
      <c:legendPos val="r"/>
      <c:layout>
        <c:manualLayout>
          <c:xMode val="edge"/>
          <c:yMode val="edge"/>
          <c:x val="0.84271139305079024"/>
          <c:y val="6.8224946457963939E-2"/>
          <c:w val="6.836333225060949E-2"/>
          <c:h val="0.17513717564965398"/>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[report_pivot_dias_macros.xlsm]vnc_newcar_yr.p!PivotTable1</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s>
    <c:plotArea>
      <c:layout>
        <c:manualLayout>
          <c:layoutTarget val="inner"/>
          <c:xMode val="edge"/>
          <c:yMode val="edge"/>
          <c:x val="4.487589051368579E-2"/>
          <c:y val="0.1022590765489307"/>
          <c:w val="0.94363470129147764"/>
          <c:h val="0.71264226388588348"/>
        </c:manualLayout>
      </c:layout>
      <c:barChart>
        <c:barDir val="col"/>
        <c:grouping val="clustered"/>
        <c:varyColors val="0"/>
        <c:ser>
          <c:idx val="0"/>
          <c:order val="0"/>
          <c:tx>
            <c:strRef>
              <c:f>vnc_newcar_yr.p!$B$3:$B$4</c:f>
              <c:strCache>
                <c:ptCount val="1"/>
                <c:pt idx="0">
                  <c:v>ben</c:v>
                </c:pt>
              </c:strCache>
            </c:strRef>
          </c:tx>
          <c:invertIfNegative val="0"/>
          <c:cat>
            <c:multiLvlStrRef>
              <c:f>vnc_newcar_yr.p!$A$5:$A$21</c:f>
              <c:multiLvlStrCache>
                <c:ptCount val="12"/>
                <c:lvl>
                  <c:pt idx="0">
                    <c:v>large</c:v>
                  </c:pt>
                  <c:pt idx="1">
                    <c:v>middl</c:v>
                  </c:pt>
                  <c:pt idx="2">
                    <c:v>small</c:v>
                  </c:pt>
                  <c:pt idx="3">
                    <c:v>large</c:v>
                  </c:pt>
                  <c:pt idx="4">
                    <c:v>middl</c:v>
                  </c:pt>
                  <c:pt idx="5">
                    <c:v>small</c:v>
                  </c:pt>
                  <c:pt idx="6">
                    <c:v>large</c:v>
                  </c:pt>
                  <c:pt idx="7">
                    <c:v>middl</c:v>
                  </c:pt>
                  <c:pt idx="8">
                    <c:v>small</c:v>
                  </c:pt>
                  <c:pt idx="9">
                    <c:v>large</c:v>
                  </c:pt>
                  <c:pt idx="10">
                    <c:v>middl</c:v>
                  </c:pt>
                  <c:pt idx="11">
                    <c:v>small</c:v>
                  </c:pt>
                </c:lvl>
                <c:lvl>
                  <c:pt idx="0">
                    <c:v>2015</c:v>
                  </c:pt>
                  <c:pt idx="3">
                    <c:v>2020</c:v>
                  </c:pt>
                  <c:pt idx="6">
                    <c:v>2025</c:v>
                  </c:pt>
                  <c:pt idx="9">
                    <c:v>2030</c:v>
                  </c:pt>
                </c:lvl>
              </c:multiLvlStrCache>
            </c:multiLvlStrRef>
          </c:cat>
          <c:val>
            <c:numRef>
              <c:f>vnc_newcar_yr.p!$B$5:$B$21</c:f>
              <c:numCache>
                <c:formatCode>General</c:formatCode>
                <c:ptCount val="12"/>
                <c:pt idx="0">
                  <c:v>2.8881462719056978</c:v>
                </c:pt>
                <c:pt idx="1">
                  <c:v>4.8278824480378546</c:v>
                </c:pt>
                <c:pt idx="2">
                  <c:v>3.2061537205895689</c:v>
                </c:pt>
                <c:pt idx="3">
                  <c:v>1.8009228764917655</c:v>
                </c:pt>
                <c:pt idx="4">
                  <c:v>2.8386323689257056</c:v>
                </c:pt>
                <c:pt idx="5">
                  <c:v>1.8211206272948632</c:v>
                </c:pt>
                <c:pt idx="6">
                  <c:v>1.7197393440485746</c:v>
                </c:pt>
                <c:pt idx="7">
                  <c:v>3.2415960048801788</c:v>
                </c:pt>
                <c:pt idx="8">
                  <c:v>2.0035992174123685</c:v>
                </c:pt>
                <c:pt idx="9">
                  <c:v>1.805429885556519</c:v>
                </c:pt>
                <c:pt idx="10">
                  <c:v>3.8517335259160892</c:v>
                </c:pt>
                <c:pt idx="11">
                  <c:v>2.2128923452651463</c:v>
                </c:pt>
              </c:numCache>
            </c:numRef>
          </c:val>
          <c:extLst>
            <c:ext xmlns:c16="http://schemas.microsoft.com/office/drawing/2014/chart" uri="{C3380CC4-5D6E-409C-BE32-E72D297353CC}">
              <c16:uniqueId val="{00000000-0571-4971-9E77-4A7030228E97}"/>
            </c:ext>
          </c:extLst>
        </c:ser>
        <c:ser>
          <c:idx val="1"/>
          <c:order val="1"/>
          <c:tx>
            <c:strRef>
              <c:f>vnc_newcar_yr.p!$C$3:$C$4</c:f>
              <c:strCache>
                <c:ptCount val="1"/>
                <c:pt idx="0">
                  <c:v>die</c:v>
                </c:pt>
              </c:strCache>
            </c:strRef>
          </c:tx>
          <c:invertIfNegative val="0"/>
          <c:cat>
            <c:multiLvlStrRef>
              <c:f>vnc_newcar_yr.p!$A$5:$A$21</c:f>
              <c:multiLvlStrCache>
                <c:ptCount val="12"/>
                <c:lvl>
                  <c:pt idx="0">
                    <c:v>large</c:v>
                  </c:pt>
                  <c:pt idx="1">
                    <c:v>middl</c:v>
                  </c:pt>
                  <c:pt idx="2">
                    <c:v>small</c:v>
                  </c:pt>
                  <c:pt idx="3">
                    <c:v>large</c:v>
                  </c:pt>
                  <c:pt idx="4">
                    <c:v>middl</c:v>
                  </c:pt>
                  <c:pt idx="5">
                    <c:v>small</c:v>
                  </c:pt>
                  <c:pt idx="6">
                    <c:v>large</c:v>
                  </c:pt>
                  <c:pt idx="7">
                    <c:v>middl</c:v>
                  </c:pt>
                  <c:pt idx="8">
                    <c:v>small</c:v>
                  </c:pt>
                  <c:pt idx="9">
                    <c:v>large</c:v>
                  </c:pt>
                  <c:pt idx="10">
                    <c:v>middl</c:v>
                  </c:pt>
                  <c:pt idx="11">
                    <c:v>small</c:v>
                  </c:pt>
                </c:lvl>
                <c:lvl>
                  <c:pt idx="0">
                    <c:v>2015</c:v>
                  </c:pt>
                  <c:pt idx="3">
                    <c:v>2020</c:v>
                  </c:pt>
                  <c:pt idx="6">
                    <c:v>2025</c:v>
                  </c:pt>
                  <c:pt idx="9">
                    <c:v>2030</c:v>
                  </c:pt>
                </c:lvl>
              </c:multiLvlStrCache>
            </c:multiLvlStrRef>
          </c:cat>
          <c:val>
            <c:numRef>
              <c:f>vnc_newcar_yr.p!$C$5:$C$21</c:f>
              <c:numCache>
                <c:formatCode>General</c:formatCode>
                <c:ptCount val="12"/>
                <c:pt idx="0">
                  <c:v>3.920879936514345</c:v>
                </c:pt>
                <c:pt idx="1">
                  <c:v>8.6513701262710807</c:v>
                </c:pt>
                <c:pt idx="2">
                  <c:v>0.27452453220224055</c:v>
                </c:pt>
                <c:pt idx="3">
                  <c:v>2.509710044403481</c:v>
                </c:pt>
                <c:pt idx="4">
                  <c:v>6.0863228249461105</c:v>
                </c:pt>
                <c:pt idx="5">
                  <c:v>0.17203463736732677</c:v>
                </c:pt>
                <c:pt idx="6">
                  <c:v>2.0210270271505877</c:v>
                </c:pt>
                <c:pt idx="7">
                  <c:v>4.719850589922415</c:v>
                </c:pt>
                <c:pt idx="8">
                  <c:v>0.12642795244150759</c:v>
                </c:pt>
                <c:pt idx="9">
                  <c:v>1.9074143416619151</c:v>
                </c:pt>
                <c:pt idx="10">
                  <c:v>4.4399767532626218</c:v>
                </c:pt>
                <c:pt idx="11">
                  <c:v>0.13076229081101598</c:v>
                </c:pt>
              </c:numCache>
            </c:numRef>
          </c:val>
          <c:extLst>
            <c:ext xmlns:c16="http://schemas.microsoft.com/office/drawing/2014/chart" uri="{C3380CC4-5D6E-409C-BE32-E72D297353CC}">
              <c16:uniqueId val="{00000001-0571-4971-9E77-4A7030228E97}"/>
            </c:ext>
          </c:extLst>
        </c:ser>
        <c:ser>
          <c:idx val="2"/>
          <c:order val="2"/>
          <c:tx>
            <c:strRef>
              <c:f>vnc_newcar_yr.p!$D$3:$D$4</c:f>
              <c:strCache>
                <c:ptCount val="1"/>
                <c:pt idx="0">
                  <c:v>ele</c:v>
                </c:pt>
              </c:strCache>
            </c:strRef>
          </c:tx>
          <c:invertIfNegative val="0"/>
          <c:cat>
            <c:multiLvlStrRef>
              <c:f>vnc_newcar_yr.p!$A$5:$A$21</c:f>
              <c:multiLvlStrCache>
                <c:ptCount val="12"/>
                <c:lvl>
                  <c:pt idx="0">
                    <c:v>large</c:v>
                  </c:pt>
                  <c:pt idx="1">
                    <c:v>middl</c:v>
                  </c:pt>
                  <c:pt idx="2">
                    <c:v>small</c:v>
                  </c:pt>
                  <c:pt idx="3">
                    <c:v>large</c:v>
                  </c:pt>
                  <c:pt idx="4">
                    <c:v>middl</c:v>
                  </c:pt>
                  <c:pt idx="5">
                    <c:v>small</c:v>
                  </c:pt>
                  <c:pt idx="6">
                    <c:v>large</c:v>
                  </c:pt>
                  <c:pt idx="7">
                    <c:v>middl</c:v>
                  </c:pt>
                  <c:pt idx="8">
                    <c:v>small</c:v>
                  </c:pt>
                  <c:pt idx="9">
                    <c:v>large</c:v>
                  </c:pt>
                  <c:pt idx="10">
                    <c:v>middl</c:v>
                  </c:pt>
                  <c:pt idx="11">
                    <c:v>small</c:v>
                  </c:pt>
                </c:lvl>
                <c:lvl>
                  <c:pt idx="0">
                    <c:v>2015</c:v>
                  </c:pt>
                  <c:pt idx="3">
                    <c:v>2020</c:v>
                  </c:pt>
                  <c:pt idx="6">
                    <c:v>2025</c:v>
                  </c:pt>
                  <c:pt idx="9">
                    <c:v>2030</c:v>
                  </c:pt>
                </c:lvl>
              </c:multiLvlStrCache>
            </c:multiLvlStrRef>
          </c:cat>
          <c:val>
            <c:numRef>
              <c:f>vnc_newcar_yr.p!$D$5:$D$21</c:f>
              <c:numCache>
                <c:formatCode>General</c:formatCode>
                <c:ptCount val="12"/>
                <c:pt idx="2">
                  <c:v>5.4207144878785565</c:v>
                </c:pt>
                <c:pt idx="5">
                  <c:v>5.4269911523708991</c:v>
                </c:pt>
                <c:pt idx="8">
                  <c:v>5.4269918543114457</c:v>
                </c:pt>
                <c:pt idx="11">
                  <c:v>5.4269915050427073</c:v>
                </c:pt>
              </c:numCache>
            </c:numRef>
          </c:val>
          <c:extLst>
            <c:ext xmlns:c16="http://schemas.microsoft.com/office/drawing/2014/chart" uri="{C3380CC4-5D6E-409C-BE32-E72D297353CC}">
              <c16:uniqueId val="{00000002-0571-4971-9E77-4A7030228E97}"/>
            </c:ext>
          </c:extLst>
        </c:ser>
        <c:ser>
          <c:idx val="3"/>
          <c:order val="3"/>
          <c:tx>
            <c:strRef>
              <c:f>vnc_newcar_yr.p!$E$3:$E$4</c:f>
              <c:strCache>
                <c:ptCount val="1"/>
                <c:pt idx="0">
                  <c:v>gas</c:v>
                </c:pt>
              </c:strCache>
            </c:strRef>
          </c:tx>
          <c:invertIfNegative val="0"/>
          <c:cat>
            <c:multiLvlStrRef>
              <c:f>vnc_newcar_yr.p!$A$5:$A$21</c:f>
              <c:multiLvlStrCache>
                <c:ptCount val="12"/>
                <c:lvl>
                  <c:pt idx="0">
                    <c:v>large</c:v>
                  </c:pt>
                  <c:pt idx="1">
                    <c:v>middl</c:v>
                  </c:pt>
                  <c:pt idx="2">
                    <c:v>small</c:v>
                  </c:pt>
                  <c:pt idx="3">
                    <c:v>large</c:v>
                  </c:pt>
                  <c:pt idx="4">
                    <c:v>middl</c:v>
                  </c:pt>
                  <c:pt idx="5">
                    <c:v>small</c:v>
                  </c:pt>
                  <c:pt idx="6">
                    <c:v>large</c:v>
                  </c:pt>
                  <c:pt idx="7">
                    <c:v>middl</c:v>
                  </c:pt>
                  <c:pt idx="8">
                    <c:v>small</c:v>
                  </c:pt>
                  <c:pt idx="9">
                    <c:v>large</c:v>
                  </c:pt>
                  <c:pt idx="10">
                    <c:v>middl</c:v>
                  </c:pt>
                  <c:pt idx="11">
                    <c:v>small</c:v>
                  </c:pt>
                </c:lvl>
                <c:lvl>
                  <c:pt idx="0">
                    <c:v>2015</c:v>
                  </c:pt>
                  <c:pt idx="3">
                    <c:v>2020</c:v>
                  </c:pt>
                  <c:pt idx="6">
                    <c:v>2025</c:v>
                  </c:pt>
                  <c:pt idx="9">
                    <c:v>2030</c:v>
                  </c:pt>
                </c:lvl>
              </c:multiLvlStrCache>
            </c:multiLvlStrRef>
          </c:cat>
          <c:val>
            <c:numRef>
              <c:f>vnc_newcar_yr.p!$E$5:$E$21</c:f>
              <c:numCache>
                <c:formatCode>General</c:formatCode>
                <c:ptCount val="12"/>
                <c:pt idx="1">
                  <c:v>0.16769585387337987</c:v>
                </c:pt>
                <c:pt idx="2">
                  <c:v>0.28049384056754906</c:v>
                </c:pt>
                <c:pt idx="4">
                  <c:v>0.11711560847963501</c:v>
                </c:pt>
                <c:pt idx="5">
                  <c:v>0.18966042947682982</c:v>
                </c:pt>
                <c:pt idx="7">
                  <c:v>8.8266110837041167E-2</c:v>
                </c:pt>
                <c:pt idx="8">
                  <c:v>0.12239410732299356</c:v>
                </c:pt>
                <c:pt idx="10">
                  <c:v>7.9331065457452499E-2</c:v>
                </c:pt>
                <c:pt idx="11">
                  <c:v>4.6275339629343652E-2</c:v>
                </c:pt>
              </c:numCache>
            </c:numRef>
          </c:val>
          <c:extLst>
            <c:ext xmlns:c16="http://schemas.microsoft.com/office/drawing/2014/chart" uri="{C3380CC4-5D6E-409C-BE32-E72D297353CC}">
              <c16:uniqueId val="{00000003-0571-4971-9E77-4A7030228E97}"/>
            </c:ext>
          </c:extLst>
        </c:ser>
        <c:ser>
          <c:idx val="4"/>
          <c:order val="4"/>
          <c:tx>
            <c:strRef>
              <c:f>vnc_newcar_yr.p!$F$3:$F$4</c:f>
              <c:strCache>
                <c:ptCount val="1"/>
                <c:pt idx="0">
                  <c:v>phe</c:v>
                </c:pt>
              </c:strCache>
            </c:strRef>
          </c:tx>
          <c:invertIfNegative val="0"/>
          <c:cat>
            <c:multiLvlStrRef>
              <c:f>vnc_newcar_yr.p!$A$5:$A$21</c:f>
              <c:multiLvlStrCache>
                <c:ptCount val="12"/>
                <c:lvl>
                  <c:pt idx="0">
                    <c:v>large</c:v>
                  </c:pt>
                  <c:pt idx="1">
                    <c:v>middl</c:v>
                  </c:pt>
                  <c:pt idx="2">
                    <c:v>small</c:v>
                  </c:pt>
                  <c:pt idx="3">
                    <c:v>large</c:v>
                  </c:pt>
                  <c:pt idx="4">
                    <c:v>middl</c:v>
                  </c:pt>
                  <c:pt idx="5">
                    <c:v>small</c:v>
                  </c:pt>
                  <c:pt idx="6">
                    <c:v>large</c:v>
                  </c:pt>
                  <c:pt idx="7">
                    <c:v>middl</c:v>
                  </c:pt>
                  <c:pt idx="8">
                    <c:v>small</c:v>
                  </c:pt>
                  <c:pt idx="9">
                    <c:v>large</c:v>
                  </c:pt>
                  <c:pt idx="10">
                    <c:v>middl</c:v>
                  </c:pt>
                  <c:pt idx="11">
                    <c:v>small</c:v>
                  </c:pt>
                </c:lvl>
                <c:lvl>
                  <c:pt idx="0">
                    <c:v>2015</c:v>
                  </c:pt>
                  <c:pt idx="3">
                    <c:v>2020</c:v>
                  </c:pt>
                  <c:pt idx="6">
                    <c:v>2025</c:v>
                  </c:pt>
                  <c:pt idx="9">
                    <c:v>2030</c:v>
                  </c:pt>
                </c:lvl>
              </c:multiLvlStrCache>
            </c:multiLvlStrRef>
          </c:cat>
          <c:val>
            <c:numRef>
              <c:f>vnc_newcar_yr.p!$F$5:$F$21</c:f>
              <c:numCache>
                <c:formatCode>General</c:formatCode>
                <c:ptCount val="12"/>
                <c:pt idx="0">
                  <c:v>0.74346099370327001</c:v>
                </c:pt>
                <c:pt idx="1">
                  <c:v>1.2133550471928687</c:v>
                </c:pt>
                <c:pt idx="3">
                  <c:v>0.73925346474317932</c:v>
                </c:pt>
                <c:pt idx="4">
                  <c:v>1.8145893891359652</c:v>
                </c:pt>
                <c:pt idx="7">
                  <c:v>1.1637782032514896</c:v>
                </c:pt>
              </c:numCache>
            </c:numRef>
          </c:val>
          <c:extLst>
            <c:ext xmlns:c16="http://schemas.microsoft.com/office/drawing/2014/chart" uri="{C3380CC4-5D6E-409C-BE32-E72D297353CC}">
              <c16:uniqueId val="{00000004-0571-4971-9E77-4A7030228E97}"/>
            </c:ext>
          </c:extLst>
        </c:ser>
        <c:dLbls>
          <c:showLegendKey val="0"/>
          <c:showVal val="0"/>
          <c:showCatName val="0"/>
          <c:showSerName val="0"/>
          <c:showPercent val="0"/>
          <c:showBubbleSize val="0"/>
        </c:dLbls>
        <c:gapWidth val="150"/>
        <c:axId val="303805440"/>
        <c:axId val="346133568"/>
      </c:barChart>
      <c:catAx>
        <c:axId val="303805440"/>
        <c:scaling>
          <c:orientation val="minMax"/>
        </c:scaling>
        <c:delete val="0"/>
        <c:axPos val="b"/>
        <c:numFmt formatCode="General" sourceLinked="0"/>
        <c:majorTickMark val="out"/>
        <c:minorTickMark val="none"/>
        <c:tickLblPos val="nextTo"/>
        <c:txPr>
          <a:bodyPr rot="-5400000" vert="horz"/>
          <a:lstStyle/>
          <a:p>
            <a:pPr>
              <a:defRPr/>
            </a:pPr>
            <a:endParaRPr lang="de-DE"/>
          </a:p>
        </c:txPr>
        <c:crossAx val="346133568"/>
        <c:crosses val="autoZero"/>
        <c:auto val="1"/>
        <c:lblAlgn val="ctr"/>
        <c:lblOffset val="100"/>
        <c:noMultiLvlLbl val="0"/>
      </c:catAx>
      <c:valAx>
        <c:axId val="346133568"/>
        <c:scaling>
          <c:orientation val="minMax"/>
          <c:max val="14"/>
        </c:scaling>
        <c:delete val="0"/>
        <c:axPos val="l"/>
        <c:majorGridlines/>
        <c:numFmt formatCode="General" sourceLinked="1"/>
        <c:majorTickMark val="out"/>
        <c:minorTickMark val="none"/>
        <c:tickLblPos val="nextTo"/>
        <c:crossAx val="303805440"/>
        <c:crosses val="autoZero"/>
        <c:crossBetween val="between"/>
      </c:valAx>
    </c:plotArea>
    <c:legend>
      <c:legendPos val="r"/>
      <c:layout>
        <c:manualLayout>
          <c:xMode val="edge"/>
          <c:yMode val="edge"/>
          <c:x val="0.13684916658145002"/>
          <c:y val="3.3903133369693091E-2"/>
          <c:w val="0.77537380611138651"/>
          <c:h val="6.9348838042852273E-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[report_pivot_dias_macros.xlsm]vnh_newhouse_yr.p!PivotTable1</c:name>
    <c:fmtId val="2"/>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s>
    <c:plotArea>
      <c:layout>
        <c:manualLayout>
          <c:layoutTarget val="inner"/>
          <c:xMode val="edge"/>
          <c:yMode val="edge"/>
          <c:x val="4.487589051368579E-2"/>
          <c:y val="0.1022590765489307"/>
          <c:w val="0.92892430931926762"/>
          <c:h val="0.56128080689420556"/>
        </c:manualLayout>
      </c:layout>
      <c:barChart>
        <c:barDir val="col"/>
        <c:grouping val="clustered"/>
        <c:varyColors val="0"/>
        <c:ser>
          <c:idx val="0"/>
          <c:order val="0"/>
          <c:tx>
            <c:strRef>
              <c:f>vnh_newhouse_yr.p!$B$3:$B$4</c:f>
              <c:strCache>
                <c:ptCount val="1"/>
                <c:pt idx="0">
                  <c:v>Biomasse</c:v>
                </c:pt>
              </c:strCache>
            </c:strRef>
          </c:tx>
          <c:invertIfNegative val="0"/>
          <c:cat>
            <c:multiLvlStrRef>
              <c:f>vnh_newhouse_yr.p!$A$5:$A$13</c:f>
              <c:multiLvlStrCache>
                <c:ptCount val="4"/>
                <c:lvl>
                  <c:pt idx="0">
                    <c:v>Sanierter Altbau</c:v>
                  </c:pt>
                  <c:pt idx="1">
                    <c:v>Sanierter Altbau</c:v>
                  </c:pt>
                  <c:pt idx="2">
                    <c:v>Sanierter Altbau</c:v>
                  </c:pt>
                  <c:pt idx="3">
                    <c:v>Sanierter Altbau</c:v>
                  </c:pt>
                </c:lvl>
                <c:lvl>
                  <c:pt idx="0">
                    <c:v>2015</c:v>
                  </c:pt>
                  <c:pt idx="1">
                    <c:v>2020</c:v>
                  </c:pt>
                  <c:pt idx="2">
                    <c:v>2025</c:v>
                  </c:pt>
                  <c:pt idx="3">
                    <c:v>2030</c:v>
                  </c:pt>
                </c:lvl>
              </c:multiLvlStrCache>
            </c:multiLvlStrRef>
          </c:cat>
          <c:val>
            <c:numRef>
              <c:f>vnh_newhouse_yr.p!$B$5:$B$13</c:f>
              <c:numCache>
                <c:formatCode>General</c:formatCode>
                <c:ptCount val="4"/>
                <c:pt idx="0">
                  <c:v>0.17165480532348779</c:v>
                </c:pt>
                <c:pt idx="1">
                  <c:v>0.23462299559836697</c:v>
                </c:pt>
                <c:pt idx="2">
                  <c:v>0.21612467056296422</c:v>
                </c:pt>
                <c:pt idx="3">
                  <c:v>0.34849029330958581</c:v>
                </c:pt>
              </c:numCache>
            </c:numRef>
          </c:val>
          <c:extLst>
            <c:ext xmlns:c16="http://schemas.microsoft.com/office/drawing/2014/chart" uri="{C3380CC4-5D6E-409C-BE32-E72D297353CC}">
              <c16:uniqueId val="{00000000-C076-4DB9-AB80-40DF047565FE}"/>
            </c:ext>
          </c:extLst>
        </c:ser>
        <c:ser>
          <c:idx val="1"/>
          <c:order val="1"/>
          <c:tx>
            <c:strRef>
              <c:f>vnh_newhouse_yr.p!$C$3:$C$4</c:f>
              <c:strCache>
                <c:ptCount val="1"/>
                <c:pt idx="0">
                  <c:v>Erdgas</c:v>
                </c:pt>
              </c:strCache>
            </c:strRef>
          </c:tx>
          <c:invertIfNegative val="0"/>
          <c:cat>
            <c:multiLvlStrRef>
              <c:f>vnh_newhouse_yr.p!$A$5:$A$13</c:f>
              <c:multiLvlStrCache>
                <c:ptCount val="4"/>
                <c:lvl>
                  <c:pt idx="0">
                    <c:v>Sanierter Altbau</c:v>
                  </c:pt>
                  <c:pt idx="1">
                    <c:v>Sanierter Altbau</c:v>
                  </c:pt>
                  <c:pt idx="2">
                    <c:v>Sanierter Altbau</c:v>
                  </c:pt>
                  <c:pt idx="3">
                    <c:v>Sanierter Altbau</c:v>
                  </c:pt>
                </c:lvl>
                <c:lvl>
                  <c:pt idx="0">
                    <c:v>2015</c:v>
                  </c:pt>
                  <c:pt idx="1">
                    <c:v>2020</c:v>
                  </c:pt>
                  <c:pt idx="2">
                    <c:v>2025</c:v>
                  </c:pt>
                  <c:pt idx="3">
                    <c:v>2030</c:v>
                  </c:pt>
                </c:lvl>
              </c:multiLvlStrCache>
            </c:multiLvlStrRef>
          </c:cat>
          <c:val>
            <c:numRef>
              <c:f>vnh_newhouse_yr.p!$C$5:$C$13</c:f>
              <c:numCache>
                <c:formatCode>General</c:formatCode>
                <c:ptCount val="4"/>
                <c:pt idx="0">
                  <c:v>1.6794842706547279</c:v>
                </c:pt>
                <c:pt idx="1">
                  <c:v>1.3256309166820357</c:v>
                </c:pt>
                <c:pt idx="2">
                  <c:v>0.93909678887933024</c:v>
                </c:pt>
                <c:pt idx="3">
                  <c:v>1.0235043150666383</c:v>
                </c:pt>
              </c:numCache>
            </c:numRef>
          </c:val>
          <c:extLst>
            <c:ext xmlns:c16="http://schemas.microsoft.com/office/drawing/2014/chart" uri="{C3380CC4-5D6E-409C-BE32-E72D297353CC}">
              <c16:uniqueId val="{00000001-C076-4DB9-AB80-40DF047565FE}"/>
            </c:ext>
          </c:extLst>
        </c:ser>
        <c:ser>
          <c:idx val="2"/>
          <c:order val="2"/>
          <c:tx>
            <c:strRef>
              <c:f>vnh_newhouse_yr.p!$D$3:$D$4</c:f>
              <c:strCache>
                <c:ptCount val="1"/>
                <c:pt idx="0">
                  <c:v>Strom</c:v>
                </c:pt>
              </c:strCache>
            </c:strRef>
          </c:tx>
          <c:invertIfNegative val="0"/>
          <c:cat>
            <c:multiLvlStrRef>
              <c:f>vnh_newhouse_yr.p!$A$5:$A$13</c:f>
              <c:multiLvlStrCache>
                <c:ptCount val="4"/>
                <c:lvl>
                  <c:pt idx="0">
                    <c:v>Sanierter Altbau</c:v>
                  </c:pt>
                  <c:pt idx="1">
                    <c:v>Sanierter Altbau</c:v>
                  </c:pt>
                  <c:pt idx="2">
                    <c:v>Sanierter Altbau</c:v>
                  </c:pt>
                  <c:pt idx="3">
                    <c:v>Sanierter Altbau</c:v>
                  </c:pt>
                </c:lvl>
                <c:lvl>
                  <c:pt idx="0">
                    <c:v>2015</c:v>
                  </c:pt>
                  <c:pt idx="1">
                    <c:v>2020</c:v>
                  </c:pt>
                  <c:pt idx="2">
                    <c:v>2025</c:v>
                  </c:pt>
                  <c:pt idx="3">
                    <c:v>2030</c:v>
                  </c:pt>
                </c:lvl>
              </c:multiLvlStrCache>
            </c:multiLvlStrRef>
          </c:cat>
          <c:val>
            <c:numRef>
              <c:f>vnh_newhouse_yr.p!$D$5:$D$13</c:f>
              <c:numCache>
                <c:formatCode>General</c:formatCode>
                <c:ptCount val="4"/>
                <c:pt idx="0">
                  <c:v>0.48723766603458124</c:v>
                </c:pt>
                <c:pt idx="1">
                  <c:v>0.64103631935728977</c:v>
                </c:pt>
                <c:pt idx="2">
                  <c:v>0.80053148495388882</c:v>
                </c:pt>
                <c:pt idx="3">
                  <c:v>1.2661894318296809</c:v>
                </c:pt>
              </c:numCache>
            </c:numRef>
          </c:val>
          <c:extLst>
            <c:ext xmlns:c16="http://schemas.microsoft.com/office/drawing/2014/chart" uri="{C3380CC4-5D6E-409C-BE32-E72D297353CC}">
              <c16:uniqueId val="{00000002-C076-4DB9-AB80-40DF047565FE}"/>
            </c:ext>
          </c:extLst>
        </c:ser>
        <c:dLbls>
          <c:showLegendKey val="0"/>
          <c:showVal val="0"/>
          <c:showCatName val="0"/>
          <c:showSerName val="0"/>
          <c:showPercent val="0"/>
          <c:showBubbleSize val="0"/>
        </c:dLbls>
        <c:gapWidth val="150"/>
        <c:axId val="303807488"/>
        <c:axId val="346134144"/>
      </c:barChart>
      <c:catAx>
        <c:axId val="303807488"/>
        <c:scaling>
          <c:orientation val="minMax"/>
        </c:scaling>
        <c:delete val="0"/>
        <c:axPos val="b"/>
        <c:numFmt formatCode="General" sourceLinked="0"/>
        <c:majorTickMark val="out"/>
        <c:minorTickMark val="none"/>
        <c:tickLblPos val="low"/>
        <c:txPr>
          <a:bodyPr rot="-5400000" vert="horz"/>
          <a:lstStyle/>
          <a:p>
            <a:pPr>
              <a:defRPr/>
            </a:pPr>
            <a:endParaRPr lang="de-DE"/>
          </a:p>
        </c:txPr>
        <c:crossAx val="346134144"/>
        <c:crosses val="autoZero"/>
        <c:auto val="1"/>
        <c:lblAlgn val="ctr"/>
        <c:lblOffset val="100"/>
        <c:noMultiLvlLbl val="0"/>
      </c:catAx>
      <c:valAx>
        <c:axId val="346134144"/>
        <c:scaling>
          <c:orientation val="minMax"/>
          <c:max val="2"/>
        </c:scaling>
        <c:delete val="0"/>
        <c:axPos val="l"/>
        <c:majorGridlines/>
        <c:numFmt formatCode="General" sourceLinked="1"/>
        <c:majorTickMark val="out"/>
        <c:minorTickMark val="none"/>
        <c:tickLblPos val="nextTo"/>
        <c:crossAx val="303807488"/>
        <c:crosses val="autoZero"/>
        <c:crossBetween val="between"/>
      </c:valAx>
    </c:plotArea>
    <c:legend>
      <c:legendPos val="r"/>
      <c:layout>
        <c:manualLayout>
          <c:xMode val="edge"/>
          <c:yMode val="edge"/>
          <c:x val="0.13040820329267425"/>
          <c:y val="2.0315024783586634E-2"/>
          <c:w val="0.74228584242625018"/>
          <c:h val="6.0041776158755902E-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[report_pivot_dias_macros.xlsm]PCO2_ets.p!PivotTable3</c:name>
    <c:fmtId val="4"/>
  </c:pivotSource>
  <c:chart>
    <c:title>
      <c:tx>
        <c:rich>
          <a:bodyPr/>
          <a:lstStyle/>
          <a:p>
            <a:pPr>
              <a:defRPr/>
            </a:pPr>
            <a:r>
              <a:rPr lang="en-US"/>
              <a:t>PCO2_ETS</a:t>
            </a:r>
          </a:p>
        </c:rich>
      </c:tx>
      <c:overlay val="0"/>
    </c:title>
    <c:autoTitleDeleted val="0"/>
    <c:pivotFmts>
      <c:pivotFmt>
        <c:idx val="0"/>
        <c:marker>
          <c:symbol val="none"/>
        </c:marker>
      </c:pivotFmt>
      <c:pivotFmt>
        <c:idx val="1"/>
        <c:marker>
          <c:symbol val="none"/>
        </c:marker>
      </c:pivotFmt>
    </c:pivotFmts>
    <c:plotArea>
      <c:layout/>
      <c:lineChart>
        <c:grouping val="standard"/>
        <c:varyColors val="0"/>
        <c:ser>
          <c:idx val="0"/>
          <c:order val="0"/>
          <c:tx>
            <c:strRef>
              <c:f>PCO2_ets.p!$B$3</c:f>
              <c:strCache>
                <c:ptCount val="1"/>
                <c:pt idx="0">
                  <c:v>Ergebnis</c:v>
                </c:pt>
              </c:strCache>
            </c:strRef>
          </c:tx>
          <c:marker>
            <c:symbol val="none"/>
          </c:marker>
          <c:cat>
            <c:strRef>
              <c:f>PCO2_ets.p!$A$4:$A$9</c:f>
              <c:strCache>
                <c:ptCount val="5"/>
                <c:pt idx="0">
                  <c:v>2020</c:v>
                </c:pt>
                <c:pt idx="1">
                  <c:v>2025</c:v>
                </c:pt>
                <c:pt idx="2">
                  <c:v>2030</c:v>
                </c:pt>
                <c:pt idx="3">
                  <c:v>2015</c:v>
                </c:pt>
                <c:pt idx="4">
                  <c:v>2011</c:v>
                </c:pt>
              </c:strCache>
            </c:strRef>
          </c:cat>
          <c:val>
            <c:numRef>
              <c:f>PCO2_ets.p!$B$4:$B$9</c:f>
              <c:numCache>
                <c:formatCode>General</c:formatCode>
                <c:ptCount val="5"/>
                <c:pt idx="0">
                  <c:v>9.9999999999999995E-7</c:v>
                </c:pt>
                <c:pt idx="1">
                  <c:v>9.9999999999999995E-7</c:v>
                </c:pt>
                <c:pt idx="2">
                  <c:v>9.9999999999999995E-7</c:v>
                </c:pt>
                <c:pt idx="3">
                  <c:v>9.9999999999999995E-7</c:v>
                </c:pt>
                <c:pt idx="4">
                  <c:v>9.9999999999999995E-7</c:v>
                </c:pt>
              </c:numCache>
            </c:numRef>
          </c:val>
          <c:smooth val="0"/>
          <c:extLst>
            <c:ext xmlns:c16="http://schemas.microsoft.com/office/drawing/2014/chart" uri="{C3380CC4-5D6E-409C-BE32-E72D297353CC}">
              <c16:uniqueId val="{00000000-E8CE-43A7-B31D-28F3FD270380}"/>
            </c:ext>
          </c:extLst>
        </c:ser>
        <c:dLbls>
          <c:showLegendKey val="0"/>
          <c:showVal val="0"/>
          <c:showCatName val="0"/>
          <c:showSerName val="0"/>
          <c:showPercent val="0"/>
          <c:showBubbleSize val="0"/>
        </c:dLbls>
        <c:smooth val="0"/>
        <c:axId val="307512832"/>
        <c:axId val="346134720"/>
      </c:lineChart>
      <c:catAx>
        <c:axId val="307512832"/>
        <c:scaling>
          <c:orientation val="minMax"/>
        </c:scaling>
        <c:delete val="0"/>
        <c:axPos val="b"/>
        <c:numFmt formatCode="General" sourceLinked="0"/>
        <c:majorTickMark val="out"/>
        <c:minorTickMark val="none"/>
        <c:tickLblPos val="nextTo"/>
        <c:crossAx val="346134720"/>
        <c:crosses val="autoZero"/>
        <c:auto val="1"/>
        <c:lblAlgn val="ctr"/>
        <c:lblOffset val="100"/>
        <c:noMultiLvlLbl val="0"/>
      </c:catAx>
      <c:valAx>
        <c:axId val="346134720"/>
        <c:scaling>
          <c:orientation val="minMax"/>
        </c:scaling>
        <c:delete val="0"/>
        <c:axPos val="l"/>
        <c:majorGridlines/>
        <c:numFmt formatCode="General" sourceLinked="1"/>
        <c:majorTickMark val="out"/>
        <c:minorTickMark val="none"/>
        <c:tickLblPos val="nextTo"/>
        <c:crossAx val="307512832"/>
        <c:crosses val="autoZero"/>
        <c:crossBetween val="between"/>
      </c:valAx>
    </c:plotArea>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[report_pivot_dias_macros.xlsm]PCO2_nets!PivotTable3</c:name>
    <c:fmtId val="5"/>
  </c:pivotSource>
  <c:chart>
    <c:title>
      <c:tx>
        <c:rich>
          <a:bodyPr/>
          <a:lstStyle/>
          <a:p>
            <a:pPr>
              <a:defRPr/>
            </a:pPr>
            <a:r>
              <a:rPr lang="en-US"/>
              <a:t>PCO2_Nets</a:t>
            </a:r>
          </a:p>
        </c:rich>
      </c:tx>
      <c:overlay val="0"/>
    </c:title>
    <c:autoTitleDeleted val="0"/>
    <c:pivotFmts>
      <c:pivotFmt>
        <c:idx val="0"/>
        <c:marker>
          <c:symbol val="none"/>
        </c:marker>
      </c:pivotFmt>
      <c:pivotFmt>
        <c:idx val="1"/>
        <c:marker>
          <c:symbol val="none"/>
        </c:marker>
      </c:pivotFmt>
      <c:pivotFmt>
        <c:idx val="2"/>
        <c:marker>
          <c:symbol val="none"/>
        </c:marker>
      </c:pivotFmt>
    </c:pivotFmts>
    <c:plotArea>
      <c:layout/>
      <c:lineChart>
        <c:grouping val="standard"/>
        <c:varyColors val="0"/>
        <c:ser>
          <c:idx val="0"/>
          <c:order val="0"/>
          <c:tx>
            <c:strRef>
              <c:f>PCO2_nets!$B$3</c:f>
              <c:strCache>
                <c:ptCount val="1"/>
                <c:pt idx="0">
                  <c:v>Ergebnis</c:v>
                </c:pt>
              </c:strCache>
            </c:strRef>
          </c:tx>
          <c:marker>
            <c:symbol val="none"/>
          </c:marker>
          <c:cat>
            <c:strRef>
              <c:f>PCO2_nets!$A$4:$A$8</c:f>
              <c:strCache>
                <c:ptCount val="4"/>
                <c:pt idx="0">
                  <c:v>2015</c:v>
                </c:pt>
                <c:pt idx="1">
                  <c:v>2020</c:v>
                </c:pt>
                <c:pt idx="2">
                  <c:v>2025</c:v>
                </c:pt>
                <c:pt idx="3">
                  <c:v>2030</c:v>
                </c:pt>
              </c:strCache>
            </c:strRef>
          </c:cat>
          <c:val>
            <c:numRef>
              <c:f>PCO2_nets!$B$4:$B$8</c:f>
              <c:numCache>
                <c:formatCode>General</c:formatCode>
                <c:ptCount val="4"/>
                <c:pt idx="0">
                  <c:v>9.9999999999999995E-7</c:v>
                </c:pt>
                <c:pt idx="1">
                  <c:v>9.9999999999999995E-7</c:v>
                </c:pt>
                <c:pt idx="2">
                  <c:v>9.9999999999999995E-7</c:v>
                </c:pt>
                <c:pt idx="3">
                  <c:v>9.9999999999999995E-7</c:v>
                </c:pt>
              </c:numCache>
            </c:numRef>
          </c:val>
          <c:smooth val="0"/>
          <c:extLst>
            <c:ext xmlns:c16="http://schemas.microsoft.com/office/drawing/2014/chart" uri="{C3380CC4-5D6E-409C-BE32-E72D297353CC}">
              <c16:uniqueId val="{00000000-B3D7-4B38-A634-1F3AC1A932EB}"/>
            </c:ext>
          </c:extLst>
        </c:ser>
        <c:dLbls>
          <c:showLegendKey val="0"/>
          <c:showVal val="0"/>
          <c:showCatName val="0"/>
          <c:showSerName val="0"/>
          <c:showPercent val="0"/>
          <c:showBubbleSize val="0"/>
        </c:dLbls>
        <c:smooth val="0"/>
        <c:axId val="307514880"/>
        <c:axId val="353116160"/>
      </c:lineChart>
      <c:catAx>
        <c:axId val="307514880"/>
        <c:scaling>
          <c:orientation val="minMax"/>
        </c:scaling>
        <c:delete val="0"/>
        <c:axPos val="b"/>
        <c:numFmt formatCode="General" sourceLinked="0"/>
        <c:majorTickMark val="out"/>
        <c:minorTickMark val="none"/>
        <c:tickLblPos val="nextTo"/>
        <c:crossAx val="353116160"/>
        <c:crosses val="autoZero"/>
        <c:auto val="1"/>
        <c:lblAlgn val="ctr"/>
        <c:lblOffset val="100"/>
        <c:noMultiLvlLbl val="0"/>
      </c:catAx>
      <c:valAx>
        <c:axId val="353116160"/>
        <c:scaling>
          <c:orientation val="minMax"/>
          <c:max val="1000"/>
        </c:scaling>
        <c:delete val="0"/>
        <c:axPos val="l"/>
        <c:majorGridlines/>
        <c:numFmt formatCode="General" sourceLinked="1"/>
        <c:majorTickMark val="out"/>
        <c:minorTickMark val="none"/>
        <c:tickLblPos val="nextTo"/>
        <c:crossAx val="307514880"/>
        <c:crosses val="autoZero"/>
        <c:crossBetween val="between"/>
      </c:valAx>
    </c:plotArea>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[report_pivot_dias_macros.xlsm]PCO2_W!PivotTable3</c:name>
    <c:fmtId val="5"/>
  </c:pivotSource>
  <c:chart>
    <c:title>
      <c:tx>
        <c:rich>
          <a:bodyPr/>
          <a:lstStyle/>
          <a:p>
            <a:pPr>
              <a:defRPr/>
            </a:pPr>
            <a:r>
              <a:rPr lang="en-US"/>
              <a:t>Globaler CO</a:t>
            </a:r>
            <a:r>
              <a:rPr lang="en-US" baseline="-25000"/>
              <a:t>2</a:t>
            </a:r>
            <a:r>
              <a:rPr lang="en-US"/>
              <a:t>-Preis (PCO2_W)</a:t>
            </a:r>
          </a:p>
        </c:rich>
      </c:tx>
      <c:overlay val="0"/>
    </c:title>
    <c:autoTitleDeleted val="0"/>
    <c:pivotFmts>
      <c:pivotFmt>
        <c:idx val="0"/>
        <c:marker>
          <c:symbol val="none"/>
        </c:marker>
      </c:pivotFmt>
      <c:pivotFmt>
        <c:idx val="1"/>
        <c:marker>
          <c:symbol val="none"/>
        </c:marker>
      </c:pivotFmt>
      <c:pivotFmt>
        <c:idx val="2"/>
        <c:marker>
          <c:symbol val="none"/>
        </c:marker>
      </c:pivotFmt>
    </c:pivotFmts>
    <c:plotArea>
      <c:layout/>
      <c:lineChart>
        <c:grouping val="standard"/>
        <c:varyColors val="0"/>
        <c:ser>
          <c:idx val="0"/>
          <c:order val="0"/>
          <c:tx>
            <c:strRef>
              <c:f>PCO2_W!$B$3</c:f>
              <c:strCache>
                <c:ptCount val="1"/>
                <c:pt idx="0">
                  <c:v>Ergebnis</c:v>
                </c:pt>
              </c:strCache>
            </c:strRef>
          </c:tx>
          <c:marker>
            <c:symbol val="none"/>
          </c:marker>
          <c:cat>
            <c:strRef>
              <c:f>PCO2_W!$A$4:$A$9</c:f>
              <c:strCache>
                <c:ptCount val="5"/>
                <c:pt idx="0">
                  <c:v>2015</c:v>
                </c:pt>
                <c:pt idx="1">
                  <c:v>2020</c:v>
                </c:pt>
                <c:pt idx="2">
                  <c:v>2025</c:v>
                </c:pt>
                <c:pt idx="3">
                  <c:v>2030</c:v>
                </c:pt>
                <c:pt idx="4">
                  <c:v>2011</c:v>
                </c:pt>
              </c:strCache>
            </c:strRef>
          </c:cat>
          <c:val>
            <c:numRef>
              <c:f>PCO2_W!$B$4:$B$9</c:f>
              <c:numCache>
                <c:formatCode>General</c:formatCode>
                <c:ptCount val="5"/>
                <c:pt idx="0">
                  <c:v>9.9999999999999995E-7</c:v>
                </c:pt>
                <c:pt idx="1">
                  <c:v>9.9999999999999995E-7</c:v>
                </c:pt>
                <c:pt idx="2">
                  <c:v>9.9999999999999995E-7</c:v>
                </c:pt>
                <c:pt idx="3">
                  <c:v>9.9999999999999995E-7</c:v>
                </c:pt>
                <c:pt idx="4">
                  <c:v>9.9999999999999995E-7</c:v>
                </c:pt>
              </c:numCache>
            </c:numRef>
          </c:val>
          <c:smooth val="0"/>
          <c:extLst>
            <c:ext xmlns:c16="http://schemas.microsoft.com/office/drawing/2014/chart" uri="{C3380CC4-5D6E-409C-BE32-E72D297353CC}">
              <c16:uniqueId val="{00000000-25D2-4D2E-B344-F1DBA670097F}"/>
            </c:ext>
          </c:extLst>
        </c:ser>
        <c:dLbls>
          <c:showLegendKey val="0"/>
          <c:showVal val="0"/>
          <c:showCatName val="0"/>
          <c:showSerName val="0"/>
          <c:showPercent val="0"/>
          <c:showBubbleSize val="0"/>
        </c:dLbls>
        <c:smooth val="0"/>
        <c:axId val="309765632"/>
        <c:axId val="353117888"/>
      </c:lineChart>
      <c:catAx>
        <c:axId val="309765632"/>
        <c:scaling>
          <c:orientation val="minMax"/>
        </c:scaling>
        <c:delete val="0"/>
        <c:axPos val="b"/>
        <c:numFmt formatCode="General" sourceLinked="0"/>
        <c:majorTickMark val="out"/>
        <c:minorTickMark val="none"/>
        <c:tickLblPos val="nextTo"/>
        <c:crossAx val="353117888"/>
        <c:crosses val="autoZero"/>
        <c:auto val="1"/>
        <c:lblAlgn val="ctr"/>
        <c:lblOffset val="100"/>
        <c:noMultiLvlLbl val="0"/>
      </c:catAx>
      <c:valAx>
        <c:axId val="353117888"/>
        <c:scaling>
          <c:orientation val="minMax"/>
        </c:scaling>
        <c:delete val="0"/>
        <c:axPos val="l"/>
        <c:majorGridlines/>
        <c:numFmt formatCode="General" sourceLinked="1"/>
        <c:majorTickMark val="out"/>
        <c:minorTickMark val="none"/>
        <c:tickLblPos val="nextTo"/>
        <c:crossAx val="309765632"/>
        <c:crosses val="autoZero"/>
        <c:crossBetween val="between"/>
      </c:valAx>
    </c:plotArea>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[report_pivot_dias_macros.xlsm]ELE_TWh...FORMAT!PivotTable3</c:name>
    <c:fmtId val="7"/>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spPr>
          <a:ln>
            <a:solidFill>
              <a:sysClr val="windowText" lastClr="000000"/>
            </a:solidFill>
          </a:ln>
        </c:spPr>
        <c:marker>
          <c:symbol val="none"/>
        </c:marker>
      </c:pivotFmt>
      <c:pivotFmt>
        <c:idx val="13"/>
        <c:spPr>
          <a:solidFill>
            <a:srgbClr val="FFC000"/>
          </a:solidFill>
        </c:spPr>
        <c:marker>
          <c:symbol val="none"/>
        </c:marker>
      </c:pivotFmt>
      <c:pivotFmt>
        <c:idx val="14"/>
        <c:spPr>
          <a:solidFill>
            <a:schemeClr val="tx1">
              <a:lumMod val="85000"/>
              <a:lumOff val="15000"/>
            </a:schemeClr>
          </a:solidFill>
        </c:spPr>
        <c:marker>
          <c:symbol val="none"/>
        </c:marker>
      </c:pivotFmt>
      <c:pivotFmt>
        <c:idx val="15"/>
        <c:spPr>
          <a:solidFill>
            <a:schemeClr val="bg1">
              <a:lumMod val="50000"/>
            </a:schemeClr>
          </a:solidFill>
        </c:spPr>
        <c:marker>
          <c:symbol val="none"/>
        </c:marker>
      </c:pivotFmt>
      <c:pivotFmt>
        <c:idx val="16"/>
        <c:spPr>
          <a:solidFill>
            <a:schemeClr val="tx2"/>
          </a:solidFill>
        </c:spPr>
        <c:marker>
          <c:symbol val="none"/>
        </c:marker>
      </c:pivotFmt>
      <c:pivotFmt>
        <c:idx val="17"/>
        <c:spPr>
          <a:pattFill prst="lgCheck">
            <a:fgClr>
              <a:srgbClr val="FFC819"/>
            </a:fgClr>
            <a:bgClr>
              <a:schemeClr val="bg1">
                <a:lumMod val="50000"/>
              </a:schemeClr>
            </a:bgClr>
          </a:pattFill>
        </c:spPr>
        <c:marker>
          <c:symbol val="none"/>
        </c:marker>
      </c:pivotFmt>
      <c:pivotFmt>
        <c:idx val="18"/>
        <c:spPr>
          <a:pattFill prst="pct90">
            <a:fgClr>
              <a:schemeClr val="tx1"/>
            </a:fgClr>
            <a:bgClr>
              <a:schemeClr val="bg1"/>
            </a:bgClr>
          </a:pattFill>
        </c:spPr>
        <c:marker>
          <c:symbol val="none"/>
        </c:marker>
      </c:pivotFmt>
      <c:pivotFmt>
        <c:idx val="19"/>
        <c:spPr>
          <a:solidFill>
            <a:schemeClr val="accent6"/>
          </a:solidFill>
        </c:spPr>
        <c:marker>
          <c:symbol val="none"/>
        </c:marker>
      </c:pivotFmt>
      <c:pivotFmt>
        <c:idx val="20"/>
        <c:spPr>
          <a:solidFill>
            <a:schemeClr val="accent4"/>
          </a:solidFill>
        </c:spPr>
        <c:marker>
          <c:symbol val="none"/>
        </c:marker>
      </c:pivotFmt>
      <c:pivotFmt>
        <c:idx val="21"/>
        <c:spPr>
          <a:pattFill prst="wdDnDiag">
            <a:fgClr>
              <a:srgbClr val="FFC000"/>
            </a:fgClr>
            <a:bgClr>
              <a:schemeClr val="bg1">
                <a:lumMod val="50000"/>
              </a:schemeClr>
            </a:bgClr>
          </a:pattFill>
        </c:spPr>
        <c:marker>
          <c:symbol val="none"/>
        </c:marker>
      </c:pivotFmt>
      <c:pivotFmt>
        <c:idx val="22"/>
        <c:marker>
          <c:symbol val="none"/>
        </c:marker>
      </c:pivotFmt>
      <c:pivotFmt>
        <c:idx val="23"/>
        <c:spPr>
          <a:solidFill>
            <a:schemeClr val="accent2"/>
          </a:solidFill>
        </c:spPr>
        <c:marker>
          <c:symbol val="none"/>
        </c:marker>
      </c:pivotFmt>
      <c:pivotFmt>
        <c:idx val="24"/>
        <c:spPr>
          <a:ln>
            <a:solidFill>
              <a:sysClr val="windowText" lastClr="000000"/>
            </a:solidFill>
          </a:ln>
        </c:spPr>
        <c:marker>
          <c:symbol val="none"/>
        </c:marker>
      </c:pivotFmt>
      <c:pivotFmt>
        <c:idx val="25"/>
        <c:spPr>
          <a:solidFill>
            <a:schemeClr val="accent3">
              <a:lumMod val="50000"/>
            </a:schemeClr>
          </a:solidFill>
        </c:spPr>
        <c:marker>
          <c:symbol val="none"/>
        </c:marker>
      </c:pivotFmt>
      <c:pivotFmt>
        <c:idx val="26"/>
        <c:spPr>
          <a:solidFill>
            <a:srgbClr val="FFC000"/>
          </a:solidFill>
        </c:spPr>
        <c:marker>
          <c:symbol val="none"/>
        </c:marker>
      </c:pivotFmt>
      <c:pivotFmt>
        <c:idx val="27"/>
        <c:spPr>
          <a:solidFill>
            <a:schemeClr val="tx1">
              <a:lumMod val="85000"/>
              <a:lumOff val="15000"/>
            </a:schemeClr>
          </a:solidFill>
        </c:spPr>
        <c:marker>
          <c:symbol val="none"/>
        </c:marker>
      </c:pivotFmt>
      <c:pivotFmt>
        <c:idx val="28"/>
        <c:spPr>
          <a:solidFill>
            <a:schemeClr val="tx2"/>
          </a:solidFill>
        </c:spPr>
        <c:marker>
          <c:symbol val="none"/>
        </c:marker>
      </c:pivotFmt>
      <c:pivotFmt>
        <c:idx val="29"/>
        <c:spPr>
          <a:solidFill>
            <a:schemeClr val="bg1">
              <a:lumMod val="50000"/>
            </a:schemeClr>
          </a:solidFill>
        </c:spPr>
        <c:marker>
          <c:symbol val="none"/>
        </c:marker>
      </c:pivotFmt>
      <c:pivotFmt>
        <c:idx val="30"/>
        <c:spPr>
          <a:pattFill prst="lgCheck">
            <a:fgClr>
              <a:srgbClr val="FFC819"/>
            </a:fgClr>
            <a:bgClr>
              <a:schemeClr val="bg1">
                <a:lumMod val="50000"/>
              </a:schemeClr>
            </a:bgClr>
          </a:pattFill>
        </c:spPr>
        <c:marker>
          <c:symbol val="none"/>
        </c:marker>
      </c:pivotFmt>
      <c:pivotFmt>
        <c:idx val="31"/>
        <c:spPr>
          <a:pattFill prst="pct90">
            <a:fgClr>
              <a:schemeClr val="tx1"/>
            </a:fgClr>
            <a:bgClr>
              <a:schemeClr val="bg1"/>
            </a:bgClr>
          </a:pattFill>
        </c:spPr>
        <c:marker>
          <c:symbol val="none"/>
        </c:marker>
      </c:pivotFmt>
      <c:pivotFmt>
        <c:idx val="32"/>
        <c:spPr>
          <a:solidFill>
            <a:schemeClr val="accent6"/>
          </a:solidFill>
        </c:spPr>
        <c:marker>
          <c:symbol val="none"/>
        </c:marker>
      </c:pivotFmt>
      <c:pivotFmt>
        <c:idx val="33"/>
        <c:spPr>
          <a:solidFill>
            <a:schemeClr val="accent4"/>
          </a:solidFill>
        </c:spPr>
        <c:marker>
          <c:symbol val="none"/>
        </c:marker>
      </c:pivotFmt>
      <c:pivotFmt>
        <c:idx val="34"/>
        <c:spPr>
          <a:pattFill prst="wdDnDiag">
            <a:fgClr>
              <a:srgbClr val="FFC000"/>
            </a:fgClr>
            <a:bgClr>
              <a:schemeClr val="bg1">
                <a:lumMod val="50000"/>
              </a:schemeClr>
            </a:bgClr>
          </a:pattFill>
        </c:spPr>
        <c:marker>
          <c:symbol val="none"/>
        </c:marker>
      </c:pivotFmt>
      <c:pivotFmt>
        <c:idx val="35"/>
        <c:marker>
          <c:symbol val="none"/>
        </c:marker>
      </c:pivotFmt>
      <c:pivotFmt>
        <c:idx val="36"/>
        <c:spPr>
          <a:solidFill>
            <a:schemeClr val="accent2"/>
          </a:solidFill>
        </c:spPr>
        <c:marker>
          <c:symbol val="none"/>
        </c:marker>
      </c:pivotFmt>
      <c:pivotFmt>
        <c:idx val="37"/>
        <c:spPr>
          <a:solidFill>
            <a:srgbClr val="F79646">
              <a:lumMod val="50000"/>
            </a:srgbClr>
          </a:solidFill>
        </c:spPr>
        <c:marker>
          <c:symbol val="none"/>
        </c:marker>
      </c:pivotFmt>
      <c:pivotFmt>
        <c:idx val="38"/>
        <c:spPr>
          <a:solidFill>
            <a:srgbClr val="9BBB59">
              <a:lumMod val="75000"/>
            </a:srgbClr>
          </a:solidFill>
        </c:spPr>
        <c:marker>
          <c:symbol val="none"/>
        </c:marker>
      </c:pivotFmt>
      <c:pivotFmt>
        <c:idx val="39"/>
        <c:spPr>
          <a:pattFill prst="wdUpDiag">
            <a:fgClr>
              <a:sysClr val="windowText" lastClr="000000">
                <a:lumMod val="95000"/>
                <a:lumOff val="5000"/>
              </a:sysClr>
            </a:fgClr>
            <a:bgClr>
              <a:sysClr val="window" lastClr="FFFFFF"/>
            </a:bgClr>
          </a:pattFill>
        </c:spPr>
        <c:marker>
          <c:symbol val="none"/>
        </c:marker>
      </c:pivotFmt>
      <c:pivotFmt>
        <c:idx val="40"/>
        <c:spPr>
          <a:solidFill>
            <a:srgbClr val="FFCC00"/>
          </a:solidFill>
        </c:spPr>
        <c:marker>
          <c:symbol val="none"/>
        </c:marker>
      </c:pivotFmt>
      <c:pivotFmt>
        <c:idx val="41"/>
        <c:spPr>
          <a:pattFill prst="lgConfetti">
            <a:fgClr>
              <a:srgbClr val="9BBB59">
                <a:lumMod val="75000"/>
              </a:srgbClr>
            </a:fgClr>
            <a:bgClr>
              <a:sysClr val="window" lastClr="FFFFFF"/>
            </a:bgClr>
          </a:pattFill>
        </c:spPr>
        <c:marker>
          <c:symbol val="none"/>
        </c:marker>
      </c:pivotFmt>
      <c:pivotFmt>
        <c:idx val="42"/>
        <c:spPr>
          <a:solidFill>
            <a:sysClr val="windowText" lastClr="000000"/>
          </a:solidFill>
        </c:spPr>
        <c:marker>
          <c:symbol val="none"/>
        </c:marker>
      </c:pivotFmt>
      <c:pivotFmt>
        <c:idx val="43"/>
        <c:spPr>
          <a:pattFill prst="zigZag">
            <a:fgClr>
              <a:sysClr val="window" lastClr="FFFFFF">
                <a:lumMod val="75000"/>
              </a:sysClr>
            </a:fgClr>
            <a:bgClr>
              <a:srgbClr val="4F81BD">
                <a:lumMod val="75000"/>
              </a:srgbClr>
            </a:bgClr>
          </a:pattFill>
        </c:spPr>
        <c:marker>
          <c:symbol val="none"/>
        </c:marker>
      </c:pivotFmt>
      <c:pivotFmt>
        <c:idx val="44"/>
        <c:spPr>
          <a:solidFill>
            <a:sysClr val="window" lastClr="FFFFFF">
              <a:lumMod val="65000"/>
            </a:sysClr>
          </a:solidFill>
        </c:spPr>
        <c:marker>
          <c:symbol val="none"/>
        </c:marker>
      </c:pivotFmt>
      <c:pivotFmt>
        <c:idx val="45"/>
        <c:spPr>
          <a:solidFill>
            <a:srgbClr val="C0504D"/>
          </a:solidFill>
        </c:spPr>
        <c:marker>
          <c:symbol val="none"/>
        </c:marker>
      </c:pivotFmt>
      <c:pivotFmt>
        <c:idx val="46"/>
        <c:spPr>
          <a:pattFill prst="wdDnDiag">
            <a:fgClr>
              <a:srgbClr val="FFC000"/>
            </a:fgClr>
            <a:bgClr>
              <a:schemeClr val="bg1">
                <a:lumMod val="50000"/>
              </a:schemeClr>
            </a:bgClr>
          </a:pattFill>
        </c:spPr>
        <c:marker>
          <c:symbol val="none"/>
        </c:marker>
      </c:pivotFmt>
      <c:pivotFmt>
        <c:idx val="47"/>
        <c:spPr>
          <a:pattFill prst="wdUpDiag">
            <a:fgClr>
              <a:sysClr val="windowText" lastClr="000000">
                <a:lumMod val="95000"/>
                <a:lumOff val="5000"/>
              </a:sysClr>
            </a:fgClr>
            <a:bgClr>
              <a:sysClr val="window" lastClr="FFFFFF"/>
            </a:bgClr>
          </a:pattFill>
        </c:spPr>
        <c:marker>
          <c:symbol val="none"/>
        </c:marker>
      </c:pivotFmt>
      <c:pivotFmt>
        <c:idx val="48"/>
        <c:spPr>
          <a:pattFill prst="pct80">
            <a:fgClr>
              <a:srgbClr val="FFCC00"/>
            </a:fgClr>
            <a:bgClr>
              <a:sysClr val="windowText" lastClr="000000"/>
            </a:bgClr>
          </a:pattFill>
        </c:spPr>
        <c:marker>
          <c:symbol val="none"/>
        </c:marker>
      </c:pivotFmt>
      <c:pivotFmt>
        <c:idx val="49"/>
        <c:spPr>
          <a:pattFill prst="pct90">
            <a:fgClr>
              <a:sysClr val="windowText" lastClr="000000"/>
            </a:fgClr>
            <a:bgClr>
              <a:sysClr val="window" lastClr="FFFFFF"/>
            </a:bgClr>
          </a:pattFill>
        </c:spPr>
        <c:marker>
          <c:symbol val="none"/>
        </c:marker>
      </c:pivotFmt>
      <c:pivotFmt>
        <c:idx val="50"/>
        <c:spPr>
          <a:pattFill prst="pct90">
            <a:fgClr>
              <a:srgbClr val="C0504D"/>
            </a:fgClr>
            <a:bgClr>
              <a:sysClr val="window" lastClr="FFFFFF"/>
            </a:bgClr>
          </a:pattFill>
        </c:spPr>
        <c:marker>
          <c:symbol val="none"/>
        </c:marker>
      </c:pivotFmt>
      <c:pivotFmt>
        <c:idx val="51"/>
        <c:spPr>
          <a:solidFill>
            <a:srgbClr val="F79646">
              <a:lumMod val="75000"/>
            </a:srgbClr>
          </a:solidFill>
        </c:spPr>
        <c:marker>
          <c:symbol val="none"/>
        </c:marker>
      </c:pivotFmt>
      <c:pivotFmt>
        <c:idx val="52"/>
        <c:spPr>
          <a:solidFill>
            <a:srgbClr val="8064A2"/>
          </a:solidFill>
        </c:spPr>
        <c:marker>
          <c:symbol val="none"/>
        </c:marker>
      </c:pivotFmt>
      <c:pivotFmt>
        <c:idx val="53"/>
        <c:spPr>
          <a:pattFill prst="smGrid">
            <a:fgClr>
              <a:sysClr val="windowText" lastClr="000000"/>
            </a:fgClr>
            <a:bgClr>
              <a:srgbClr val="FFCC00"/>
            </a:bgClr>
          </a:pattFill>
        </c:spPr>
        <c:marker>
          <c:symbol val="none"/>
        </c:marker>
      </c:pivotFmt>
      <c:pivotFmt>
        <c:idx val="54"/>
        <c:spPr>
          <a:pattFill prst="ltUpDiag">
            <a:fgClr>
              <a:sysClr val="window" lastClr="FFFFFF"/>
            </a:fgClr>
            <a:bgClr>
              <a:srgbClr val="4F81BD">
                <a:lumMod val="75000"/>
              </a:srgbClr>
            </a:bgClr>
          </a:pattFill>
        </c:spPr>
        <c:marker>
          <c:symbol val="none"/>
        </c:marker>
      </c:pivotFmt>
      <c:pivotFmt>
        <c:idx val="55"/>
        <c:spPr>
          <a:pattFill prst="smGrid">
            <a:fgClr>
              <a:sysClr val="window" lastClr="FFFFFF">
                <a:lumMod val="95000"/>
              </a:sysClr>
            </a:fgClr>
            <a:bgClr>
              <a:srgbClr val="C0504D"/>
            </a:bgClr>
          </a:pattFill>
        </c:spPr>
        <c:marker>
          <c:symbol val="none"/>
        </c:marker>
      </c:pivotFmt>
      <c:pivotFmt>
        <c:idx val="56"/>
        <c:spPr>
          <a:solidFill>
            <a:sysClr val="window" lastClr="FFFFFF"/>
          </a:solidFill>
          <a:ln w="3175">
            <a:solidFill>
              <a:sysClr val="windowText" lastClr="000000"/>
            </a:solidFill>
            <a:prstDash val="sysDot"/>
          </a:ln>
        </c:spPr>
        <c:marker>
          <c:symbol val="none"/>
        </c:marker>
      </c:pivotFmt>
      <c:pivotFmt>
        <c:idx val="57"/>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spPr>
          <a:solidFill>
            <a:srgbClr val="F79646">
              <a:lumMod val="20000"/>
              <a:lumOff val="80000"/>
            </a:srgbClr>
          </a:solidFill>
        </c:spPr>
        <c:marker>
          <c:symbol val="none"/>
        </c:marker>
      </c:pivotFmt>
      <c:pivotFmt>
        <c:idx val="73"/>
        <c:spPr>
          <a:solidFill>
            <a:sysClr val="windowText" lastClr="000000">
              <a:lumMod val="50000"/>
              <a:lumOff val="50000"/>
            </a:sysClr>
          </a:solidFill>
        </c:spPr>
        <c:marker>
          <c:symbol val="none"/>
        </c:marker>
      </c:pivotFmt>
      <c:pivotFmt>
        <c:idx val="74"/>
        <c:spPr>
          <a:solidFill>
            <a:srgbClr val="F79646">
              <a:lumMod val="50000"/>
            </a:srgbClr>
          </a:solidFill>
        </c:spPr>
        <c:marker>
          <c:symbol val="none"/>
        </c:marker>
      </c:pivotFmt>
      <c:pivotFmt>
        <c:idx val="75"/>
      </c:pivotFmt>
      <c:pivotFmt>
        <c:idx val="76"/>
        <c:spPr>
          <a:solidFill>
            <a:srgbClr val="9BBB59">
              <a:lumMod val="75000"/>
            </a:srgbClr>
          </a:solidFill>
        </c:spPr>
        <c:marker>
          <c:symbol val="none"/>
        </c:marker>
      </c:pivotFmt>
      <c:pivotFmt>
        <c:idx val="77"/>
        <c:spPr>
          <a:solidFill>
            <a:srgbClr val="FFCC00"/>
          </a:solidFill>
        </c:spPr>
        <c:marker>
          <c:symbol val="none"/>
        </c:marker>
      </c:pivotFmt>
      <c:pivotFmt>
        <c:idx val="78"/>
        <c:spPr>
          <a:pattFill prst="wdUpDiag">
            <a:fgClr>
              <a:sysClr val="window" lastClr="FFFFFF"/>
            </a:fgClr>
            <a:bgClr>
              <a:sysClr val="windowText" lastClr="000000"/>
            </a:bgClr>
          </a:pattFill>
        </c:spPr>
        <c:marker>
          <c:symbol val="none"/>
        </c:marker>
      </c:pivotFmt>
      <c:pivotFmt>
        <c:idx val="79"/>
        <c:spPr>
          <a:pattFill prst="lgConfetti">
            <a:fgClr>
              <a:sysClr val="window" lastClr="FFFFFF"/>
            </a:fgClr>
            <a:bgClr>
              <a:srgbClr val="9BBB59">
                <a:lumMod val="75000"/>
              </a:srgbClr>
            </a:bgClr>
          </a:pattFill>
        </c:spPr>
        <c:marker>
          <c:symbol val="none"/>
        </c:marker>
      </c:pivotFmt>
      <c:pivotFmt>
        <c:idx val="80"/>
        <c:spPr>
          <a:solidFill>
            <a:sysClr val="windowText" lastClr="000000"/>
          </a:solidFill>
        </c:spPr>
        <c:marker>
          <c:symbol val="none"/>
        </c:marker>
      </c:pivotFmt>
      <c:pivotFmt>
        <c:idx val="81"/>
        <c:spPr>
          <a:solidFill>
            <a:srgbClr val="C0504D"/>
          </a:solidFill>
        </c:spPr>
        <c:marker>
          <c:symbol val="none"/>
        </c:marker>
      </c:pivotFmt>
      <c:pivotFmt>
        <c:idx val="82"/>
        <c:spPr>
          <a:pattFill prst="wdDnDiag">
            <a:fgClr>
              <a:sysClr val="window" lastClr="FFFFFF"/>
            </a:fgClr>
            <a:bgClr>
              <a:sysClr val="windowText" lastClr="000000"/>
            </a:bgClr>
          </a:pattFill>
        </c:spPr>
        <c:marker>
          <c:symbol val="none"/>
        </c:marker>
      </c:pivotFmt>
      <c:pivotFmt>
        <c:idx val="83"/>
        <c:spPr>
          <a:pattFill prst="pct10">
            <a:fgClr>
              <a:sysClr val="windowText" lastClr="000000"/>
            </a:fgClr>
            <a:bgClr>
              <a:srgbClr val="FFCC00"/>
            </a:bgClr>
          </a:pattFill>
        </c:spPr>
        <c:marker>
          <c:symbol val="none"/>
        </c:marker>
      </c:pivotFmt>
      <c:pivotFmt>
        <c:idx val="84"/>
        <c:spPr>
          <a:pattFill prst="ltUpDiag">
            <a:fgClr>
              <a:sysClr val="windowText" lastClr="000000"/>
            </a:fgClr>
            <a:bgClr>
              <a:srgbClr val="FFCC00"/>
            </a:bgClr>
          </a:pattFill>
        </c:spPr>
        <c:marker>
          <c:symbol val="none"/>
        </c:marker>
      </c:pivotFmt>
      <c:pivotFmt>
        <c:idx val="85"/>
        <c:spPr>
          <a:pattFill prst="pct90">
            <a:fgClr>
              <a:sysClr val="windowText" lastClr="000000"/>
            </a:fgClr>
            <a:bgClr>
              <a:sysClr val="window" lastClr="FFFFFF"/>
            </a:bgClr>
          </a:pattFill>
        </c:spPr>
        <c:marker>
          <c:symbol val="none"/>
        </c:marker>
      </c:pivotFmt>
      <c:pivotFmt>
        <c:idx val="86"/>
        <c:spPr>
          <a:pattFill prst="pct90">
            <a:fgClr>
              <a:srgbClr val="C0504D"/>
            </a:fgClr>
            <a:bgClr>
              <a:sysClr val="window" lastClr="FFFFFF"/>
            </a:bgClr>
          </a:pattFill>
        </c:spPr>
        <c:marker>
          <c:symbol val="none"/>
        </c:marker>
      </c:pivotFmt>
      <c:pivotFmt>
        <c:idx val="87"/>
        <c:spPr>
          <a:solidFill>
            <a:srgbClr val="FF6600"/>
          </a:solidFill>
        </c:spPr>
        <c:marker>
          <c:symbol val="none"/>
        </c:marker>
      </c:pivotFmt>
      <c:pivotFmt>
        <c:idx val="88"/>
        <c:spPr>
          <a:solidFill>
            <a:srgbClr val="8064A2">
              <a:lumMod val="60000"/>
              <a:lumOff val="40000"/>
            </a:srgbClr>
          </a:solidFill>
        </c:spPr>
        <c:marker>
          <c:symbol val="none"/>
        </c:marker>
      </c:pivotFmt>
      <c:pivotFmt>
        <c:idx val="89"/>
        <c:spPr>
          <a:pattFill prst="ltUpDiag">
            <a:fgClr>
              <a:sysClr val="window" lastClr="FFFFFF">
                <a:lumMod val="50000"/>
              </a:sysClr>
            </a:fgClr>
            <a:bgClr>
              <a:srgbClr val="4F81BD">
                <a:lumMod val="75000"/>
              </a:srgbClr>
            </a:bgClr>
          </a:pattFill>
        </c:spPr>
        <c:marker>
          <c:symbol val="none"/>
        </c:marker>
      </c:pivotFmt>
      <c:pivotFmt>
        <c:idx val="90"/>
        <c:spPr>
          <a:pattFill prst="ltUpDiag">
            <a:fgClr>
              <a:sysClr val="window" lastClr="FFFFFF">
                <a:lumMod val="85000"/>
              </a:sysClr>
            </a:fgClr>
            <a:bgClr>
              <a:srgbClr val="C0504D"/>
            </a:bgClr>
          </a:pattFill>
        </c:spPr>
        <c:marker>
          <c:symbol val="none"/>
        </c:marker>
      </c:pivotFmt>
      <c:pivotFmt>
        <c:idx val="91"/>
        <c:spPr>
          <a:pattFill prst="dkHorz">
            <a:fgClr>
              <a:srgbClr val="EEECE1">
                <a:lumMod val="90000"/>
              </a:srgbClr>
            </a:fgClr>
            <a:bgClr>
              <a:srgbClr val="EEECE1">
                <a:lumMod val="25000"/>
              </a:srgbClr>
            </a:bgClr>
          </a:pattFill>
        </c:spPr>
        <c:marker>
          <c:symbol val="none"/>
        </c:marker>
      </c:pivotFmt>
      <c:pivotFmt>
        <c:idx val="92"/>
        <c:spPr>
          <a:pattFill prst="zigZag">
            <a:fgClr>
              <a:sysClr val="window" lastClr="FFFFFF">
                <a:lumMod val="85000"/>
              </a:sysClr>
            </a:fgClr>
            <a:bgClr>
              <a:srgbClr val="4F81BD">
                <a:lumMod val="75000"/>
              </a:srgbClr>
            </a:bgClr>
          </a:pattFill>
        </c:spPr>
        <c:marker>
          <c:symbol val="none"/>
        </c:marker>
      </c:pivotFmt>
      <c:pivotFmt>
        <c:idx val="93"/>
        <c:spPr>
          <a:solidFill>
            <a:srgbClr val="F79646">
              <a:lumMod val="50000"/>
            </a:srgbClr>
          </a:solidFill>
        </c:spPr>
        <c:marker>
          <c:symbol val="none"/>
        </c:marker>
      </c:pivotFmt>
      <c:pivotFmt>
        <c:idx val="94"/>
        <c:spPr>
          <a:solidFill>
            <a:sysClr val="windowText" lastClr="000000">
              <a:lumMod val="50000"/>
              <a:lumOff val="50000"/>
            </a:sysClr>
          </a:solidFill>
        </c:spPr>
        <c:marker>
          <c:symbol val="none"/>
        </c:marker>
      </c:pivotFmt>
      <c:pivotFmt>
        <c:idx val="95"/>
        <c:spPr>
          <a:solidFill>
            <a:sysClr val="windowText" lastClr="000000"/>
          </a:solidFill>
        </c:spPr>
        <c:marker>
          <c:symbol val="none"/>
        </c:marker>
      </c:pivotFmt>
      <c:pivotFmt>
        <c:idx val="96"/>
        <c:spPr>
          <a:pattFill prst="pct90">
            <a:fgClr>
              <a:sysClr val="windowText" lastClr="000000"/>
            </a:fgClr>
            <a:bgClr>
              <a:sysClr val="window" lastClr="FFFFFF"/>
            </a:bgClr>
          </a:pattFill>
        </c:spPr>
        <c:marker>
          <c:symbol val="none"/>
        </c:marker>
      </c:pivotFmt>
      <c:pivotFmt>
        <c:idx val="97"/>
        <c:spPr>
          <a:pattFill prst="wdUpDiag">
            <a:fgClr>
              <a:sysClr val="window" lastClr="FFFFFF"/>
            </a:fgClr>
            <a:bgClr>
              <a:srgbClr val="993300"/>
            </a:bgClr>
          </a:pattFill>
        </c:spPr>
        <c:marker>
          <c:symbol val="none"/>
        </c:marker>
      </c:pivotFmt>
      <c:pivotFmt>
        <c:idx val="98"/>
        <c:spPr>
          <a:pattFill prst="wdDnDiag">
            <a:fgClr>
              <a:sysClr val="window" lastClr="FFFFFF"/>
            </a:fgClr>
            <a:bgClr>
              <a:sysClr val="windowText" lastClr="000000"/>
            </a:bgClr>
          </a:pattFill>
        </c:spPr>
        <c:marker>
          <c:symbol val="none"/>
        </c:marker>
      </c:pivotFmt>
      <c:pivotFmt>
        <c:idx val="99"/>
        <c:spPr>
          <a:solidFill>
            <a:srgbClr val="FFCC00"/>
          </a:solidFill>
        </c:spPr>
        <c:marker>
          <c:symbol val="none"/>
        </c:marker>
      </c:pivotFmt>
      <c:pivotFmt>
        <c:idx val="100"/>
        <c:spPr>
          <a:pattFill prst="pct10">
            <a:fgClr>
              <a:sysClr val="windowText" lastClr="000000"/>
            </a:fgClr>
            <a:bgClr>
              <a:srgbClr val="FFCC00"/>
            </a:bgClr>
          </a:pattFill>
        </c:spPr>
        <c:marker>
          <c:symbol val="none"/>
        </c:marker>
      </c:pivotFmt>
      <c:pivotFmt>
        <c:idx val="101"/>
        <c:spPr>
          <a:pattFill prst="ltUpDiag">
            <a:fgClr>
              <a:sysClr val="windowText" lastClr="000000"/>
            </a:fgClr>
            <a:bgClr>
              <a:srgbClr val="FFCC00"/>
            </a:bgClr>
          </a:pattFill>
        </c:spPr>
        <c:marker>
          <c:symbol val="none"/>
        </c:marker>
      </c:pivotFmt>
      <c:pivotFmt>
        <c:idx val="102"/>
        <c:spPr>
          <a:solidFill>
            <a:srgbClr val="C0504D"/>
          </a:solidFill>
        </c:spPr>
        <c:marker>
          <c:symbol val="none"/>
        </c:marker>
      </c:pivotFmt>
      <c:pivotFmt>
        <c:idx val="103"/>
        <c:spPr>
          <a:pattFill prst="pct90">
            <a:fgClr>
              <a:srgbClr val="C0504D"/>
            </a:fgClr>
            <a:bgClr>
              <a:sysClr val="window" lastClr="FFFFFF"/>
            </a:bgClr>
          </a:pattFill>
        </c:spPr>
        <c:marker>
          <c:symbol val="none"/>
        </c:marker>
      </c:pivotFmt>
      <c:pivotFmt>
        <c:idx val="104"/>
        <c:spPr>
          <a:pattFill prst="ltUpDiag">
            <a:fgClr>
              <a:sysClr val="window" lastClr="FFFFFF">
                <a:lumMod val="85000"/>
              </a:sysClr>
            </a:fgClr>
            <a:bgClr>
              <a:srgbClr val="C0504D"/>
            </a:bgClr>
          </a:pattFill>
        </c:spPr>
        <c:marker>
          <c:symbol val="none"/>
        </c:marker>
      </c:pivotFmt>
      <c:pivotFmt>
        <c:idx val="105"/>
        <c:spPr>
          <a:pattFill prst="zigZag">
            <a:fgClr>
              <a:sysClr val="window" lastClr="FFFFFF">
                <a:lumMod val="85000"/>
              </a:sysClr>
            </a:fgClr>
            <a:bgClr>
              <a:srgbClr val="4F81BD">
                <a:lumMod val="75000"/>
              </a:srgbClr>
            </a:bgClr>
          </a:pattFill>
        </c:spPr>
        <c:marker>
          <c:symbol val="none"/>
        </c:marker>
      </c:pivotFmt>
      <c:pivotFmt>
        <c:idx val="106"/>
        <c:spPr>
          <a:pattFill prst="ltUpDiag">
            <a:fgClr>
              <a:sysClr val="window" lastClr="FFFFFF">
                <a:lumMod val="50000"/>
              </a:sysClr>
            </a:fgClr>
            <a:bgClr>
              <a:srgbClr val="4F81BD">
                <a:lumMod val="75000"/>
              </a:srgbClr>
            </a:bgClr>
          </a:pattFill>
        </c:spPr>
        <c:marker>
          <c:symbol val="none"/>
        </c:marker>
      </c:pivotFmt>
      <c:pivotFmt>
        <c:idx val="107"/>
        <c:spPr>
          <a:solidFill>
            <a:srgbClr val="9BBB59">
              <a:lumMod val="75000"/>
            </a:srgbClr>
          </a:solidFill>
        </c:spPr>
        <c:marker>
          <c:symbol val="none"/>
        </c:marker>
      </c:pivotFmt>
      <c:pivotFmt>
        <c:idx val="108"/>
        <c:spPr>
          <a:solidFill>
            <a:srgbClr val="8064A2">
              <a:lumMod val="60000"/>
              <a:lumOff val="40000"/>
            </a:srgbClr>
          </a:solidFill>
        </c:spPr>
        <c:marker>
          <c:symbol val="none"/>
        </c:marker>
      </c:pivotFmt>
      <c:pivotFmt>
        <c:idx val="109"/>
        <c:spPr>
          <a:solidFill>
            <a:srgbClr val="FF6600"/>
          </a:solidFill>
        </c:spPr>
        <c:marker>
          <c:symbol val="none"/>
        </c:marker>
      </c:pivotFmt>
      <c:pivotFmt>
        <c:idx val="110"/>
        <c:spPr>
          <a:pattFill prst="lgConfetti">
            <a:fgClr>
              <a:sysClr val="window" lastClr="FFFFFF"/>
            </a:fgClr>
            <a:bgClr>
              <a:srgbClr val="9BBB59">
                <a:lumMod val="75000"/>
              </a:srgbClr>
            </a:bgClr>
          </a:pattFill>
        </c:spPr>
        <c:marker>
          <c:symbol val="none"/>
        </c:marker>
      </c:pivotFmt>
      <c:pivotFmt>
        <c:idx val="111"/>
        <c:spPr>
          <a:solidFill>
            <a:srgbClr val="C0504D">
              <a:lumMod val="20000"/>
              <a:lumOff val="80000"/>
            </a:srgbClr>
          </a:solidFill>
        </c:spPr>
        <c:marker>
          <c:symbol val="none"/>
        </c:marker>
      </c:pivotFmt>
      <c:pivotFmt>
        <c:idx val="112"/>
        <c:marker>
          <c:symbol val="none"/>
        </c:marker>
      </c:pivotFmt>
    </c:pivotFmts>
    <c:plotArea>
      <c:layout>
        <c:manualLayout>
          <c:layoutTarget val="inner"/>
          <c:xMode val="edge"/>
          <c:yMode val="edge"/>
          <c:x val="2.5112233327822031E-2"/>
          <c:y val="6.3847606491475015E-2"/>
          <c:w val="0.81462205041129609"/>
          <c:h val="0.86409284689596311"/>
        </c:manualLayout>
      </c:layout>
      <c:areaChart>
        <c:grouping val="stacked"/>
        <c:varyColors val="0"/>
        <c:ser>
          <c:idx val="0"/>
          <c:order val="0"/>
          <c:tx>
            <c:strRef>
              <c:f>ELE_TWh...FORMAT!$B$3:$B$4</c:f>
              <c:strCache>
                <c:ptCount val="1"/>
                <c:pt idx="0">
                  <c:v>bBC</c:v>
                </c:pt>
              </c:strCache>
            </c:strRef>
          </c:tx>
          <c:spPr>
            <a:solidFill>
              <a:srgbClr val="F79646">
                <a:lumMod val="50000"/>
              </a:srgbClr>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ELE_TWh...FORMAT!$B$5:$B$119</c:f>
              <c:numCache>
                <c:formatCode>General</c:formatCode>
                <c:ptCount val="95"/>
                <c:pt idx="0">
                  <c:v>6.9066749790406101</c:v>
                </c:pt>
                <c:pt idx="1">
                  <c:v>7.4778987291543997</c:v>
                </c:pt>
                <c:pt idx="2">
                  <c:v>22.69523988956286</c:v>
                </c:pt>
                <c:pt idx="3">
                  <c:v>43.599034323898827</c:v>
                </c:pt>
                <c:pt idx="4">
                  <c:v>5.6741104165407101</c:v>
                </c:pt>
                <c:pt idx="5">
                  <c:v>0</c:v>
                </c:pt>
                <c:pt idx="6">
                  <c:v>0</c:v>
                </c:pt>
                <c:pt idx="7">
                  <c:v>0</c:v>
                </c:pt>
                <c:pt idx="8">
                  <c:v>0</c:v>
                </c:pt>
                <c:pt idx="9">
                  <c:v>0</c:v>
                </c:pt>
                <c:pt idx="10">
                  <c:v>137.38778842061473</c:v>
                </c:pt>
                <c:pt idx="11">
                  <c:v>120.03695885789691</c:v>
                </c:pt>
                <c:pt idx="12">
                  <c:v>90.896461686754364</c:v>
                </c:pt>
                <c:pt idx="13">
                  <c:v>46.904762119300315</c:v>
                </c:pt>
                <c:pt idx="14">
                  <c:v>146.34076110351455</c:v>
                </c:pt>
                <c:pt idx="15">
                  <c:v>297.72833628004179</c:v>
                </c:pt>
                <c:pt idx="16">
                  <c:v>257.21744417811408</c:v>
                </c:pt>
                <c:pt idx="17">
                  <c:v>246.74627419071894</c:v>
                </c:pt>
                <c:pt idx="18">
                  <c:v>132.14884441258269</c:v>
                </c:pt>
                <c:pt idx="19">
                  <c:v>346.32751065630708</c:v>
                </c:pt>
                <c:pt idx="20">
                  <c:v>8.6667065165267854</c:v>
                </c:pt>
                <c:pt idx="21">
                  <c:v>7.0665958766857528</c:v>
                </c:pt>
                <c:pt idx="22">
                  <c:v>1.1204692968079035</c:v>
                </c:pt>
                <c:pt idx="23">
                  <c:v>5.3669435184102728E-2</c:v>
                </c:pt>
                <c:pt idx="24">
                  <c:v>10.790938679749909</c:v>
                </c:pt>
                <c:pt idx="25">
                  <c:v>106.71975598743521</c:v>
                </c:pt>
                <c:pt idx="26">
                  <c:v>91.949124474789343</c:v>
                </c:pt>
                <c:pt idx="27">
                  <c:v>70.950777004986691</c:v>
                </c:pt>
                <c:pt idx="28">
                  <c:v>24.587528706358704</c:v>
                </c:pt>
                <c:pt idx="29">
                  <c:v>132.81643673901812</c:v>
                </c:pt>
                <c:pt idx="30">
                  <c:v>0</c:v>
                </c:pt>
                <c:pt idx="31">
                  <c:v>0</c:v>
                </c:pt>
                <c:pt idx="32">
                  <c:v>0</c:v>
                </c:pt>
                <c:pt idx="33">
                  <c:v>0</c:v>
                </c:pt>
                <c:pt idx="34">
                  <c:v>0</c:v>
                </c:pt>
                <c:pt idx="35">
                  <c:v>89.786080919214143</c:v>
                </c:pt>
                <c:pt idx="36">
                  <c:v>112.09017907151993</c:v>
                </c:pt>
                <c:pt idx="37">
                  <c:v>142.22024547576612</c:v>
                </c:pt>
                <c:pt idx="38">
                  <c:v>165.64052215356332</c:v>
                </c:pt>
                <c:pt idx="39">
                  <c:v>69.052059933510421</c:v>
                </c:pt>
                <c:pt idx="40">
                  <c:v>137.21571046259461</c:v>
                </c:pt>
                <c:pt idx="41">
                  <c:v>153.24640133515359</c:v>
                </c:pt>
                <c:pt idx="42">
                  <c:v>394.38460713815471</c:v>
                </c:pt>
                <c:pt idx="43">
                  <c:v>726.6339887315562</c:v>
                </c:pt>
                <c:pt idx="44">
                  <c:v>119.0394102640582</c:v>
                </c:pt>
                <c:pt idx="45">
                  <c:v>190.45617743876738</c:v>
                </c:pt>
                <c:pt idx="46">
                  <c:v>271.51068441390146</c:v>
                </c:pt>
                <c:pt idx="47">
                  <c:v>422.41218349325732</c:v>
                </c:pt>
                <c:pt idx="48">
                  <c:v>556.64145640515335</c:v>
                </c:pt>
                <c:pt idx="49">
                  <c:v>139.52761330163355</c:v>
                </c:pt>
                <c:pt idx="50">
                  <c:v>0</c:v>
                </c:pt>
                <c:pt idx="51">
                  <c:v>0</c:v>
                </c:pt>
                <c:pt idx="52">
                  <c:v>0</c:v>
                </c:pt>
                <c:pt idx="53">
                  <c:v>0</c:v>
                </c:pt>
                <c:pt idx="54">
                  <c:v>0</c:v>
                </c:pt>
                <c:pt idx="55">
                  <c:v>71.651208341404597</c:v>
                </c:pt>
                <c:pt idx="56">
                  <c:v>83.494343614730255</c:v>
                </c:pt>
                <c:pt idx="57">
                  <c:v>163.71217479245769</c:v>
                </c:pt>
                <c:pt idx="58">
                  <c:v>202.34113096874944</c:v>
                </c:pt>
                <c:pt idx="59">
                  <c:v>65.174791388626687</c:v>
                </c:pt>
                <c:pt idx="60">
                  <c:v>97.775559237188318</c:v>
                </c:pt>
                <c:pt idx="61">
                  <c:v>106.41264245323661</c:v>
                </c:pt>
                <c:pt idx="62">
                  <c:v>284.93704883729322</c:v>
                </c:pt>
                <c:pt idx="63">
                  <c:v>298.81373499864975</c:v>
                </c:pt>
                <c:pt idx="64">
                  <c:v>93.607435447266639</c:v>
                </c:pt>
                <c:pt idx="65">
                  <c:v>0.21243619915789647</c:v>
                </c:pt>
                <c:pt idx="66">
                  <c:v>0.15643788757764204</c:v>
                </c:pt>
                <c:pt idx="67">
                  <c:v>2.7158095140221768E-2</c:v>
                </c:pt>
                <c:pt idx="68">
                  <c:v>2.1393004003356767E-3</c:v>
                </c:pt>
                <c:pt idx="69">
                  <c:v>0.36633579273519257</c:v>
                </c:pt>
                <c:pt idx="70">
                  <c:v>42.6803888204524</c:v>
                </c:pt>
                <c:pt idx="71">
                  <c:v>36.645514010584925</c:v>
                </c:pt>
                <c:pt idx="72">
                  <c:v>83.505684796765962</c:v>
                </c:pt>
                <c:pt idx="73">
                  <c:v>59.216997985505053</c:v>
                </c:pt>
                <c:pt idx="74">
                  <c:v>52.082538540177126</c:v>
                </c:pt>
                <c:pt idx="75">
                  <c:v>2.0612603358547679</c:v>
                </c:pt>
                <c:pt idx="76">
                  <c:v>1.3628130705795021</c:v>
                </c:pt>
                <c:pt idx="77">
                  <c:v>0.24572331026378463</c:v>
                </c:pt>
                <c:pt idx="78">
                  <c:v>1.3837468658341796</c:v>
                </c:pt>
                <c:pt idx="79">
                  <c:v>3.930499801112199</c:v>
                </c:pt>
                <c:pt idx="80">
                  <c:v>0</c:v>
                </c:pt>
                <c:pt idx="81">
                  <c:v>0</c:v>
                </c:pt>
                <c:pt idx="82">
                  <c:v>0</c:v>
                </c:pt>
                <c:pt idx="83">
                  <c:v>0</c:v>
                </c:pt>
                <c:pt idx="84">
                  <c:v>0</c:v>
                </c:pt>
                <c:pt idx="85">
                  <c:v>0</c:v>
                </c:pt>
                <c:pt idx="86">
                  <c:v>0</c:v>
                </c:pt>
                <c:pt idx="87">
                  <c:v>0</c:v>
                </c:pt>
                <c:pt idx="88">
                  <c:v>0</c:v>
                </c:pt>
                <c:pt idx="89">
                  <c:v>0</c:v>
                </c:pt>
                <c:pt idx="90">
                  <c:v>133.37062080111014</c:v>
                </c:pt>
                <c:pt idx="91">
                  <c:v>201.84765049073292</c:v>
                </c:pt>
                <c:pt idx="92">
                  <c:v>367.23652480497503</c:v>
                </c:pt>
                <c:pt idx="93">
                  <c:v>439.5679422602978</c:v>
                </c:pt>
                <c:pt idx="94">
                  <c:v>80.206621964165151</c:v>
                </c:pt>
              </c:numCache>
            </c:numRef>
          </c:val>
          <c:extLst>
            <c:ext xmlns:c16="http://schemas.microsoft.com/office/drawing/2014/chart" uri="{C3380CC4-5D6E-409C-BE32-E72D297353CC}">
              <c16:uniqueId val="{00000000-4621-4C40-8076-473DE3E7D628}"/>
            </c:ext>
          </c:extLst>
        </c:ser>
        <c:ser>
          <c:idx val="1"/>
          <c:order val="1"/>
          <c:tx>
            <c:strRef>
              <c:f>ELE_TWh...FORMAT!$C$3:$C$4</c:f>
              <c:strCache>
                <c:ptCount val="1"/>
                <c:pt idx="0">
                  <c:v>bCCS</c:v>
                </c:pt>
              </c:strCache>
            </c:strRef>
          </c:tx>
          <c:spPr>
            <a:pattFill prst="wdUpDiag">
              <a:fgClr>
                <a:sysClr val="window" lastClr="FFFFFF"/>
              </a:fgClr>
              <a:bgClr>
                <a:srgbClr val="993300"/>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ELE_TWh...FORMAT!$C$5:$C$119</c:f>
              <c:numCache>
                <c:formatCode>General</c:formatCode>
                <c:ptCount val="95"/>
                <c:pt idx="3">
                  <c:v>3.5960520246421532E-2</c:v>
                </c:pt>
                <c:pt idx="4">
                  <c:v>5.4865981202745218E-10</c:v>
                </c:pt>
                <c:pt idx="10">
                  <c:v>8.2457907168986821E-10</c:v>
                </c:pt>
                <c:pt idx="11">
                  <c:v>8.2467144224551703E-10</c:v>
                </c:pt>
                <c:pt idx="12">
                  <c:v>8.2505380305519793E-10</c:v>
                </c:pt>
                <c:pt idx="13">
                  <c:v>24.643092510922102</c:v>
                </c:pt>
                <c:pt idx="14">
                  <c:v>1.8241426147369566E-9</c:v>
                </c:pt>
                <c:pt idx="15">
                  <c:v>4.1255280303076347E-9</c:v>
                </c:pt>
                <c:pt idx="16">
                  <c:v>4.125145225408744E-9</c:v>
                </c:pt>
                <c:pt idx="17">
                  <c:v>4.1274806905633454E-9</c:v>
                </c:pt>
                <c:pt idx="18">
                  <c:v>34.986027168353353</c:v>
                </c:pt>
                <c:pt idx="19">
                  <c:v>1.8970147896979483E-8</c:v>
                </c:pt>
                <c:pt idx="23">
                  <c:v>0.13375945710452736</c:v>
                </c:pt>
                <c:pt idx="28">
                  <c:v>2.3179059061807497</c:v>
                </c:pt>
                <c:pt idx="30">
                  <c:v>0</c:v>
                </c:pt>
                <c:pt idx="31">
                  <c:v>0</c:v>
                </c:pt>
                <c:pt idx="32">
                  <c:v>0</c:v>
                </c:pt>
                <c:pt idx="33">
                  <c:v>0</c:v>
                </c:pt>
                <c:pt idx="34">
                  <c:v>0</c:v>
                </c:pt>
                <c:pt idx="40">
                  <c:v>3.2041391762049898E-9</c:v>
                </c:pt>
                <c:pt idx="41">
                  <c:v>3.2039988440146772E-9</c:v>
                </c:pt>
                <c:pt idx="44">
                  <c:v>3.3821461187244495E-9</c:v>
                </c:pt>
                <c:pt idx="45">
                  <c:v>2.7286892745337354E-8</c:v>
                </c:pt>
                <c:pt idx="46">
                  <c:v>2.7279757119913484E-8</c:v>
                </c:pt>
                <c:pt idx="49">
                  <c:v>2.7724315287969148E-8</c:v>
                </c:pt>
                <c:pt idx="54">
                  <c:v>4.6907864259537746E-9</c:v>
                </c:pt>
                <c:pt idx="55">
                  <c:v>2.0348802642899955E-9</c:v>
                </c:pt>
                <c:pt idx="56">
                  <c:v>2.0089281349555677E-9</c:v>
                </c:pt>
                <c:pt idx="59">
                  <c:v>2.9539446044779538E-7</c:v>
                </c:pt>
                <c:pt idx="65">
                  <c:v>1.2097722823511958E-10</c:v>
                </c:pt>
                <c:pt idx="66">
                  <c:v>1.2062639775933803E-10</c:v>
                </c:pt>
                <c:pt idx="67">
                  <c:v>1.2176926134088717E-10</c:v>
                </c:pt>
                <c:pt idx="68">
                  <c:v>1.5906268677213955</c:v>
                </c:pt>
                <c:pt idx="69">
                  <c:v>1.9420087760124716E-10</c:v>
                </c:pt>
                <c:pt idx="70">
                  <c:v>9.5456442750219139E-10</c:v>
                </c:pt>
                <c:pt idx="71">
                  <c:v>9.5457786120078936E-10</c:v>
                </c:pt>
                <c:pt idx="72">
                  <c:v>9.5466079486072886E-10</c:v>
                </c:pt>
                <c:pt idx="73">
                  <c:v>1.6791786648331635</c:v>
                </c:pt>
                <c:pt idx="74">
                  <c:v>1.4442392615166E-8</c:v>
                </c:pt>
                <c:pt idx="78">
                  <c:v>0.58192655956959727</c:v>
                </c:pt>
                <c:pt idx="80">
                  <c:v>1.4852998830860997E-9</c:v>
                </c:pt>
                <c:pt idx="81">
                  <c:v>1.4853580587725901E-9</c:v>
                </c:pt>
                <c:pt idx="82">
                  <c:v>1.4854497631944241E-9</c:v>
                </c:pt>
                <c:pt idx="83">
                  <c:v>3.8122735803507544</c:v>
                </c:pt>
                <c:pt idx="84">
                  <c:v>1.7007162345095139E-9</c:v>
                </c:pt>
                <c:pt idx="85">
                  <c:v>7.4010741979435579E-10</c:v>
                </c:pt>
                <c:pt idx="86">
                  <c:v>7.3991146543050945E-10</c:v>
                </c:pt>
                <c:pt idx="87">
                  <c:v>7.4054706811210735E-10</c:v>
                </c:pt>
                <c:pt idx="88">
                  <c:v>0.22726362167106451</c:v>
                </c:pt>
                <c:pt idx="89">
                  <c:v>8.0869555496576595E-10</c:v>
                </c:pt>
              </c:numCache>
            </c:numRef>
          </c:val>
          <c:extLst>
            <c:ext xmlns:c16="http://schemas.microsoft.com/office/drawing/2014/chart" uri="{C3380CC4-5D6E-409C-BE32-E72D297353CC}">
              <c16:uniqueId val="{00000001-4621-4C40-8076-473DE3E7D628}"/>
            </c:ext>
          </c:extLst>
        </c:ser>
        <c:ser>
          <c:idx val="2"/>
          <c:order val="2"/>
          <c:tx>
            <c:strRef>
              <c:f>ELE_TWh...FORMAT!$D$3:$D$4</c:f>
              <c:strCache>
                <c:ptCount val="1"/>
                <c:pt idx="0">
                  <c:v>bNUC</c:v>
                </c:pt>
              </c:strCache>
            </c:strRef>
          </c:tx>
          <c:spPr>
            <a:solidFill>
              <a:sysClr val="windowText" lastClr="000000">
                <a:lumMod val="50000"/>
                <a:lumOff val="50000"/>
              </a:sysClr>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ELE_TWh...FORMAT!$D$5:$D$119</c:f>
              <c:numCache>
                <c:formatCode>General</c:formatCode>
                <c:ptCount val="95"/>
                <c:pt idx="0">
                  <c:v>19.628896085105328</c:v>
                </c:pt>
                <c:pt idx="1">
                  <c:v>24.691762615855886</c:v>
                </c:pt>
                <c:pt idx="2">
                  <c:v>28.199268216001382</c:v>
                </c:pt>
                <c:pt idx="3">
                  <c:v>31.945544949731083</c:v>
                </c:pt>
                <c:pt idx="4">
                  <c:v>15.659491489628627</c:v>
                </c:pt>
                <c:pt idx="5">
                  <c:v>99.289264349659874</c:v>
                </c:pt>
                <c:pt idx="6">
                  <c:v>102.56930467303974</c:v>
                </c:pt>
                <c:pt idx="7">
                  <c:v>46.107021404094681</c:v>
                </c:pt>
                <c:pt idx="8">
                  <c:v>37.594406409100436</c:v>
                </c:pt>
                <c:pt idx="9">
                  <c:v>86.342529407347698</c:v>
                </c:pt>
                <c:pt idx="10">
                  <c:v>71.874597362715875</c:v>
                </c:pt>
                <c:pt idx="11">
                  <c:v>35.67858180112799</c:v>
                </c:pt>
                <c:pt idx="12">
                  <c:v>24.109779914881127</c:v>
                </c:pt>
                <c:pt idx="13">
                  <c:v>8.2433795799388818</c:v>
                </c:pt>
                <c:pt idx="14">
                  <c:v>108.39092100932912</c:v>
                </c:pt>
                <c:pt idx="15">
                  <c:v>930.72498288229758</c:v>
                </c:pt>
                <c:pt idx="16">
                  <c:v>998.33228043108761</c:v>
                </c:pt>
                <c:pt idx="17">
                  <c:v>913.93737430334909</c:v>
                </c:pt>
                <c:pt idx="18">
                  <c:v>884.01674733371226</c:v>
                </c:pt>
                <c:pt idx="19">
                  <c:v>906.99287157178571</c:v>
                </c:pt>
                <c:pt idx="20">
                  <c:v>84.783878497071939</c:v>
                </c:pt>
                <c:pt idx="21">
                  <c:v>84.344477835316169</c:v>
                </c:pt>
                <c:pt idx="22">
                  <c:v>98.902020596533177</c:v>
                </c:pt>
                <c:pt idx="23">
                  <c:v>117.97834481034172</c:v>
                </c:pt>
                <c:pt idx="24">
                  <c:v>83.649480656141279</c:v>
                </c:pt>
                <c:pt idx="25">
                  <c:v>110.51241032492595</c:v>
                </c:pt>
                <c:pt idx="26">
                  <c:v>130.89960102546124</c:v>
                </c:pt>
                <c:pt idx="27">
                  <c:v>146.4828929984437</c:v>
                </c:pt>
                <c:pt idx="28">
                  <c:v>176.10284709016295</c:v>
                </c:pt>
                <c:pt idx="29">
                  <c:v>93.543917685158718</c:v>
                </c:pt>
                <c:pt idx="30">
                  <c:v>471.35081502615884</c:v>
                </c:pt>
                <c:pt idx="31">
                  <c:v>560.62761723841299</c:v>
                </c:pt>
                <c:pt idx="32">
                  <c:v>474.40971555669017</c:v>
                </c:pt>
                <c:pt idx="33">
                  <c:v>360.63442441755831</c:v>
                </c:pt>
                <c:pt idx="34">
                  <c:v>442.34347107251972</c:v>
                </c:pt>
                <c:pt idx="35">
                  <c:v>47.191092168421186</c:v>
                </c:pt>
                <c:pt idx="36">
                  <c:v>60.679118360140038</c:v>
                </c:pt>
                <c:pt idx="37">
                  <c:v>36.997773637008642</c:v>
                </c:pt>
                <c:pt idx="38">
                  <c:v>46.129394937340138</c:v>
                </c:pt>
                <c:pt idx="39">
                  <c:v>33.286574112399059</c:v>
                </c:pt>
                <c:pt idx="40">
                  <c:v>433.65183432981922</c:v>
                </c:pt>
                <c:pt idx="41">
                  <c:v>435.01608400346373</c:v>
                </c:pt>
                <c:pt idx="42">
                  <c:v>339.79585790342793</c:v>
                </c:pt>
                <c:pt idx="43">
                  <c:v>344.02964466891035</c:v>
                </c:pt>
                <c:pt idx="44">
                  <c:v>386.83845877372232</c:v>
                </c:pt>
                <c:pt idx="45">
                  <c:v>204.62479979596617</c:v>
                </c:pt>
                <c:pt idx="46">
                  <c:v>235.314670281215</c:v>
                </c:pt>
                <c:pt idx="47">
                  <c:v>116.27496045558468</c:v>
                </c:pt>
                <c:pt idx="48">
                  <c:v>177.16099151933278</c:v>
                </c:pt>
                <c:pt idx="49">
                  <c:v>137.61873090656968</c:v>
                </c:pt>
                <c:pt idx="50">
                  <c:v>15.518381600166965</c:v>
                </c:pt>
                <c:pt idx="51">
                  <c:v>23.080122416068146</c:v>
                </c:pt>
                <c:pt idx="52">
                  <c:v>7.2083936544415712</c:v>
                </c:pt>
                <c:pt idx="53">
                  <c:v>8.8454778530282621</c:v>
                </c:pt>
                <c:pt idx="54">
                  <c:v>13.495570085002068</c:v>
                </c:pt>
                <c:pt idx="55">
                  <c:v>200.42820368464513</c:v>
                </c:pt>
                <c:pt idx="56">
                  <c:v>204.98342836886115</c:v>
                </c:pt>
                <c:pt idx="57">
                  <c:v>92.342192086338272</c:v>
                </c:pt>
                <c:pt idx="58">
                  <c:v>75.293302600021576</c:v>
                </c:pt>
                <c:pt idx="59">
                  <c:v>172.91546857997565</c:v>
                </c:pt>
                <c:pt idx="60">
                  <c:v>870.49591288429633</c:v>
                </c:pt>
                <c:pt idx="61">
                  <c:v>870.47800189917939</c:v>
                </c:pt>
                <c:pt idx="62">
                  <c:v>547.57151620230354</c:v>
                </c:pt>
                <c:pt idx="63">
                  <c:v>556.34542886878057</c:v>
                </c:pt>
                <c:pt idx="64">
                  <c:v>821.26565615043114</c:v>
                </c:pt>
                <c:pt idx="65">
                  <c:v>0</c:v>
                </c:pt>
                <c:pt idx="66">
                  <c:v>0</c:v>
                </c:pt>
                <c:pt idx="67">
                  <c:v>0</c:v>
                </c:pt>
                <c:pt idx="68">
                  <c:v>0</c:v>
                </c:pt>
                <c:pt idx="69">
                  <c:v>0</c:v>
                </c:pt>
                <c:pt idx="70">
                  <c:v>0</c:v>
                </c:pt>
                <c:pt idx="71">
                  <c:v>0</c:v>
                </c:pt>
                <c:pt idx="72">
                  <c:v>0</c:v>
                </c:pt>
                <c:pt idx="73">
                  <c:v>0</c:v>
                </c:pt>
                <c:pt idx="74">
                  <c:v>0</c:v>
                </c:pt>
                <c:pt idx="75">
                  <c:v>60.964761154117298</c:v>
                </c:pt>
                <c:pt idx="76">
                  <c:v>65.564129199979874</c:v>
                </c:pt>
                <c:pt idx="77">
                  <c:v>55.12583859084026</c:v>
                </c:pt>
                <c:pt idx="78">
                  <c:v>74.172027222916057</c:v>
                </c:pt>
                <c:pt idx="79">
                  <c:v>57.725900662777178</c:v>
                </c:pt>
                <c:pt idx="80">
                  <c:v>72.088968222658224</c:v>
                </c:pt>
                <c:pt idx="81">
                  <c:v>67.343310498585069</c:v>
                </c:pt>
                <c:pt idx="82">
                  <c:v>48.858931283705559</c:v>
                </c:pt>
                <c:pt idx="83">
                  <c:v>73.041224656870924</c:v>
                </c:pt>
                <c:pt idx="84">
                  <c:v>68.977232555661089</c:v>
                </c:pt>
                <c:pt idx="85">
                  <c:v>59.149552294649666</c:v>
                </c:pt>
                <c:pt idx="86">
                  <c:v>53.874562832204191</c:v>
                </c:pt>
                <c:pt idx="87">
                  <c:v>66.048195362254972</c:v>
                </c:pt>
                <c:pt idx="88">
                  <c:v>73.844499555923406</c:v>
                </c:pt>
                <c:pt idx="89">
                  <c:v>52.361947930198667</c:v>
                </c:pt>
                <c:pt idx="90">
                  <c:v>0</c:v>
                </c:pt>
                <c:pt idx="91">
                  <c:v>0</c:v>
                </c:pt>
                <c:pt idx="92">
                  <c:v>0</c:v>
                </c:pt>
                <c:pt idx="93">
                  <c:v>0</c:v>
                </c:pt>
                <c:pt idx="94">
                  <c:v>0</c:v>
                </c:pt>
              </c:numCache>
            </c:numRef>
          </c:val>
          <c:extLst>
            <c:ext xmlns:c16="http://schemas.microsoft.com/office/drawing/2014/chart" uri="{C3380CC4-5D6E-409C-BE32-E72D297353CC}">
              <c16:uniqueId val="{00000002-4621-4C40-8076-473DE3E7D628}"/>
            </c:ext>
          </c:extLst>
        </c:ser>
        <c:ser>
          <c:idx val="3"/>
          <c:order val="3"/>
          <c:tx>
            <c:strRef>
              <c:f>ELE_TWh...FORMAT!$E$3:$E$4</c:f>
              <c:strCache>
                <c:ptCount val="1"/>
                <c:pt idx="0">
                  <c:v>bHC</c:v>
                </c:pt>
              </c:strCache>
            </c:strRef>
          </c:tx>
          <c:spPr>
            <a:solidFill>
              <a:sysClr val="windowText" lastClr="000000"/>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ELE_TWh...FORMAT!$E$5:$E$119</c:f>
              <c:numCache>
                <c:formatCode>General</c:formatCode>
                <c:ptCount val="95"/>
                <c:pt idx="0">
                  <c:v>9.5882799144290185E-3</c:v>
                </c:pt>
                <c:pt idx="1">
                  <c:v>1.0135524884175243E-2</c:v>
                </c:pt>
                <c:pt idx="2">
                  <c:v>3.0162086958263622E-2</c:v>
                </c:pt>
                <c:pt idx="3">
                  <c:v>3.9613871790055877E-2</c:v>
                </c:pt>
                <c:pt idx="4">
                  <c:v>7.9221839402975249E-3</c:v>
                </c:pt>
                <c:pt idx="5">
                  <c:v>2850.8857886693277</c:v>
                </c:pt>
                <c:pt idx="6">
                  <c:v>2968.2646000659938</c:v>
                </c:pt>
                <c:pt idx="7">
                  <c:v>4191.5315953821728</c:v>
                </c:pt>
                <c:pt idx="8">
                  <c:v>4444.7641854140411</c:v>
                </c:pt>
                <c:pt idx="9">
                  <c:v>2617.3232367300789</c:v>
                </c:pt>
                <c:pt idx="10">
                  <c:v>29.572398886096046</c:v>
                </c:pt>
                <c:pt idx="11">
                  <c:v>29.573071287994996</c:v>
                </c:pt>
                <c:pt idx="12">
                  <c:v>25.954301542680589</c:v>
                </c:pt>
                <c:pt idx="13">
                  <c:v>4.5034187243181147</c:v>
                </c:pt>
                <c:pt idx="14">
                  <c:v>30.228597230303357</c:v>
                </c:pt>
                <c:pt idx="15">
                  <c:v>103.39525747116319</c:v>
                </c:pt>
                <c:pt idx="16">
                  <c:v>88.280684809612779</c:v>
                </c:pt>
                <c:pt idx="17">
                  <c:v>65.307754877727831</c:v>
                </c:pt>
                <c:pt idx="18">
                  <c:v>23.906453545771249</c:v>
                </c:pt>
                <c:pt idx="19">
                  <c:v>126.89096598227565</c:v>
                </c:pt>
                <c:pt idx="20">
                  <c:v>7.4696673700763574</c:v>
                </c:pt>
                <c:pt idx="21">
                  <c:v>6.0905628411251911</c:v>
                </c:pt>
                <c:pt idx="22">
                  <c:v>1.7259381816300698</c:v>
                </c:pt>
                <c:pt idx="23">
                  <c:v>0.11133577091871344</c:v>
                </c:pt>
                <c:pt idx="24">
                  <c:v>9.3004420243453048</c:v>
                </c:pt>
                <c:pt idx="25">
                  <c:v>0</c:v>
                </c:pt>
                <c:pt idx="26">
                  <c:v>0</c:v>
                </c:pt>
                <c:pt idx="27">
                  <c:v>0</c:v>
                </c:pt>
                <c:pt idx="28">
                  <c:v>0</c:v>
                </c:pt>
                <c:pt idx="29">
                  <c:v>0</c:v>
                </c:pt>
                <c:pt idx="30">
                  <c:v>0</c:v>
                </c:pt>
                <c:pt idx="31">
                  <c:v>0</c:v>
                </c:pt>
                <c:pt idx="32">
                  <c:v>0</c:v>
                </c:pt>
                <c:pt idx="33">
                  <c:v>0</c:v>
                </c:pt>
                <c:pt idx="34">
                  <c:v>0</c:v>
                </c:pt>
                <c:pt idx="35">
                  <c:v>542.86630674381547</c:v>
                </c:pt>
                <c:pt idx="36">
                  <c:v>631.48366310748725</c:v>
                </c:pt>
                <c:pt idx="37">
                  <c:v>989.81339601753632</c:v>
                </c:pt>
                <c:pt idx="38">
                  <c:v>1128.3284362528918</c:v>
                </c:pt>
                <c:pt idx="39">
                  <c:v>478.12991037563432</c:v>
                </c:pt>
                <c:pt idx="40">
                  <c:v>605.58844245153603</c:v>
                </c:pt>
                <c:pt idx="41">
                  <c:v>702.67550117395876</c:v>
                </c:pt>
                <c:pt idx="42">
                  <c:v>866.90872027942805</c:v>
                </c:pt>
                <c:pt idx="43">
                  <c:v>806.84543103821829</c:v>
                </c:pt>
                <c:pt idx="44">
                  <c:v>520.41574511115004</c:v>
                </c:pt>
                <c:pt idx="45">
                  <c:v>491.49365797481556</c:v>
                </c:pt>
                <c:pt idx="46">
                  <c:v>686.85246676703457</c:v>
                </c:pt>
                <c:pt idx="47">
                  <c:v>646.06534893323976</c:v>
                </c:pt>
                <c:pt idx="48">
                  <c:v>820.75044228817467</c:v>
                </c:pt>
                <c:pt idx="49">
                  <c:v>367.42172545838537</c:v>
                </c:pt>
                <c:pt idx="50">
                  <c:v>170.25597445082141</c:v>
                </c:pt>
                <c:pt idx="51">
                  <c:v>177.91785517261772</c:v>
                </c:pt>
                <c:pt idx="52">
                  <c:v>245.68752620847584</c:v>
                </c:pt>
                <c:pt idx="53">
                  <c:v>269.36082583076035</c:v>
                </c:pt>
                <c:pt idx="54">
                  <c:v>168.33054909671228</c:v>
                </c:pt>
                <c:pt idx="55">
                  <c:v>90.527970263580571</c:v>
                </c:pt>
                <c:pt idx="56">
                  <c:v>101.44346331375149</c:v>
                </c:pt>
                <c:pt idx="57">
                  <c:v>74.645191664708776</c:v>
                </c:pt>
                <c:pt idx="58">
                  <c:v>87.933925058414374</c:v>
                </c:pt>
                <c:pt idx="59">
                  <c:v>83.589174660416404</c:v>
                </c:pt>
                <c:pt idx="60">
                  <c:v>1422.6232470407833</c:v>
                </c:pt>
                <c:pt idx="61">
                  <c:v>1491.967279962455</c:v>
                </c:pt>
                <c:pt idx="62">
                  <c:v>1942.9855769462511</c:v>
                </c:pt>
                <c:pt idx="63">
                  <c:v>1957.898120938092</c:v>
                </c:pt>
                <c:pt idx="64">
                  <c:v>1370.0266335528497</c:v>
                </c:pt>
                <c:pt idx="65">
                  <c:v>9.6723574845964286</c:v>
                </c:pt>
                <c:pt idx="66">
                  <c:v>5.8739936759165454</c:v>
                </c:pt>
                <c:pt idx="67">
                  <c:v>2.2212760482832534</c:v>
                </c:pt>
                <c:pt idx="68">
                  <c:v>0.34109147284185476</c:v>
                </c:pt>
                <c:pt idx="69">
                  <c:v>14.653213224331976</c:v>
                </c:pt>
                <c:pt idx="70">
                  <c:v>36.544881194418267</c:v>
                </c:pt>
                <c:pt idx="71">
                  <c:v>30.762507380470563</c:v>
                </c:pt>
                <c:pt idx="72">
                  <c:v>28.413270548334218</c:v>
                </c:pt>
                <c:pt idx="73">
                  <c:v>16.855682003899567</c:v>
                </c:pt>
                <c:pt idx="74">
                  <c:v>43.284505626907681</c:v>
                </c:pt>
                <c:pt idx="75">
                  <c:v>14.315742309406092</c:v>
                </c:pt>
                <c:pt idx="76">
                  <c:v>11.347774581952931</c:v>
                </c:pt>
                <c:pt idx="77">
                  <c:v>6.3693187881288891</c:v>
                </c:pt>
                <c:pt idx="78">
                  <c:v>2.0377474899302044</c:v>
                </c:pt>
                <c:pt idx="79">
                  <c:v>22.176993562913381</c:v>
                </c:pt>
                <c:pt idx="80">
                  <c:v>0</c:v>
                </c:pt>
                <c:pt idx="81">
                  <c:v>0</c:v>
                </c:pt>
                <c:pt idx="82">
                  <c:v>0</c:v>
                </c:pt>
                <c:pt idx="83">
                  <c:v>0</c:v>
                </c:pt>
                <c:pt idx="84">
                  <c:v>0</c:v>
                </c:pt>
                <c:pt idx="85">
                  <c:v>5.8202102265700058</c:v>
                </c:pt>
                <c:pt idx="86">
                  <c:v>4.6327750421525389</c:v>
                </c:pt>
                <c:pt idx="87">
                  <c:v>0.62364976867081245</c:v>
                </c:pt>
                <c:pt idx="88">
                  <c:v>5.7178083862795187E-2</c:v>
                </c:pt>
                <c:pt idx="89">
                  <c:v>7.2472143134739504</c:v>
                </c:pt>
                <c:pt idx="90">
                  <c:v>0</c:v>
                </c:pt>
                <c:pt idx="91">
                  <c:v>0</c:v>
                </c:pt>
                <c:pt idx="92">
                  <c:v>0</c:v>
                </c:pt>
                <c:pt idx="93">
                  <c:v>0</c:v>
                </c:pt>
                <c:pt idx="94">
                  <c:v>0</c:v>
                </c:pt>
              </c:numCache>
            </c:numRef>
          </c:val>
          <c:extLst>
            <c:ext xmlns:c16="http://schemas.microsoft.com/office/drawing/2014/chart" uri="{C3380CC4-5D6E-409C-BE32-E72D297353CC}">
              <c16:uniqueId val="{00000003-4621-4C40-8076-473DE3E7D628}"/>
            </c:ext>
          </c:extLst>
        </c:ser>
        <c:ser>
          <c:idx val="4"/>
          <c:order val="4"/>
          <c:tx>
            <c:strRef>
              <c:f>ELE_TWh...FORMAT!$F$3:$F$4</c:f>
              <c:strCache>
                <c:ptCount val="1"/>
                <c:pt idx="0">
                  <c:v>mHC</c:v>
                </c:pt>
              </c:strCache>
            </c:strRef>
          </c:tx>
          <c:spPr>
            <a:pattFill prst="pct90">
              <a:fgClr>
                <a:sysClr val="windowText" lastClr="000000"/>
              </a:fgClr>
              <a:bgClr>
                <a:sysClr val="window" lastClr="FFFFFF"/>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ELE_TWh...FORMAT!$F$5:$F$119</c:f>
              <c:numCache>
                <c:formatCode>General</c:formatCode>
                <c:ptCount val="95"/>
                <c:pt idx="0">
                  <c:v>0.88816207536450409</c:v>
                </c:pt>
                <c:pt idx="1">
                  <c:v>0.95841419216713086</c:v>
                </c:pt>
                <c:pt idx="2">
                  <c:v>1.7191510023683978</c:v>
                </c:pt>
                <c:pt idx="3">
                  <c:v>1.8434488881170137</c:v>
                </c:pt>
                <c:pt idx="4">
                  <c:v>0.78417321258625494</c:v>
                </c:pt>
                <c:pt idx="5">
                  <c:v>1145.8779824681956</c:v>
                </c:pt>
                <c:pt idx="6">
                  <c:v>1229.60462112302</c:v>
                </c:pt>
                <c:pt idx="7">
                  <c:v>1362.0050590375338</c:v>
                </c:pt>
                <c:pt idx="8">
                  <c:v>1451.9438622278799</c:v>
                </c:pt>
                <c:pt idx="9">
                  <c:v>1070.7491547976995</c:v>
                </c:pt>
                <c:pt idx="10">
                  <c:v>72.763387920903568</c:v>
                </c:pt>
                <c:pt idx="11">
                  <c:v>98.998989470326805</c:v>
                </c:pt>
                <c:pt idx="12">
                  <c:v>116.75402683836981</c:v>
                </c:pt>
                <c:pt idx="13">
                  <c:v>90.126292337968451</c:v>
                </c:pt>
                <c:pt idx="14">
                  <c:v>81.476218499319103</c:v>
                </c:pt>
                <c:pt idx="15">
                  <c:v>249.57783881817255</c:v>
                </c:pt>
                <c:pt idx="16">
                  <c:v>268.07298681192526</c:v>
                </c:pt>
                <c:pt idx="17">
                  <c:v>253.81401704559556</c:v>
                </c:pt>
                <c:pt idx="18">
                  <c:v>180.01615064537293</c:v>
                </c:pt>
                <c:pt idx="19">
                  <c:v>294.8644003742827</c:v>
                </c:pt>
                <c:pt idx="20">
                  <c:v>15.67600471823072</c:v>
                </c:pt>
                <c:pt idx="21">
                  <c:v>13.221126868146944</c:v>
                </c:pt>
                <c:pt idx="22">
                  <c:v>10.421919552060002</c:v>
                </c:pt>
                <c:pt idx="23">
                  <c:v>3.780604811646691</c:v>
                </c:pt>
                <c:pt idx="24">
                  <c:v>19.515758947635256</c:v>
                </c:pt>
                <c:pt idx="25">
                  <c:v>18.055230576819561</c:v>
                </c:pt>
                <c:pt idx="26">
                  <c:v>20.356941715342952</c:v>
                </c:pt>
                <c:pt idx="27">
                  <c:v>17.03201753946658</c:v>
                </c:pt>
                <c:pt idx="28">
                  <c:v>13.828060664984736</c:v>
                </c:pt>
                <c:pt idx="29">
                  <c:v>19.298499815207553</c:v>
                </c:pt>
                <c:pt idx="30">
                  <c:v>9.8684188108510575</c:v>
                </c:pt>
                <c:pt idx="31">
                  <c:v>5.993061130792066</c:v>
                </c:pt>
                <c:pt idx="32">
                  <c:v>3.0132152774031571</c:v>
                </c:pt>
                <c:pt idx="33">
                  <c:v>1.7285543232378167</c:v>
                </c:pt>
                <c:pt idx="34">
                  <c:v>14.949243974922144</c:v>
                </c:pt>
                <c:pt idx="35">
                  <c:v>189.116026449765</c:v>
                </c:pt>
                <c:pt idx="36">
                  <c:v>234.01915478499771</c:v>
                </c:pt>
                <c:pt idx="37">
                  <c:v>289.68961452867876</c:v>
                </c:pt>
                <c:pt idx="38">
                  <c:v>338.4326549409825</c:v>
                </c:pt>
                <c:pt idx="39">
                  <c:v>159.36949668189126</c:v>
                </c:pt>
                <c:pt idx="40">
                  <c:v>103.57950076400114</c:v>
                </c:pt>
                <c:pt idx="41">
                  <c:v>118.28104645999788</c:v>
                </c:pt>
                <c:pt idx="42">
                  <c:v>137.10455418972376</c:v>
                </c:pt>
                <c:pt idx="43">
                  <c:v>139.39846806889469</c:v>
                </c:pt>
                <c:pt idx="44">
                  <c:v>90.206694024547318</c:v>
                </c:pt>
                <c:pt idx="45">
                  <c:v>109.1431646161812</c:v>
                </c:pt>
                <c:pt idx="46">
                  <c:v>148.27115383343633</c:v>
                </c:pt>
                <c:pt idx="47">
                  <c:v>145.05039069130416</c:v>
                </c:pt>
                <c:pt idx="48">
                  <c:v>183.52120604986115</c:v>
                </c:pt>
                <c:pt idx="49">
                  <c:v>84.754800644506261</c:v>
                </c:pt>
                <c:pt idx="50">
                  <c:v>74.536180375419107</c:v>
                </c:pt>
                <c:pt idx="51">
                  <c:v>80.955558626439469</c:v>
                </c:pt>
                <c:pt idx="52">
                  <c:v>98.222458094494755</c:v>
                </c:pt>
                <c:pt idx="53">
                  <c:v>110.37777853266695</c:v>
                </c:pt>
                <c:pt idx="54">
                  <c:v>72.686485394223794</c:v>
                </c:pt>
                <c:pt idx="55">
                  <c:v>6.5924399830021674</c:v>
                </c:pt>
                <c:pt idx="56">
                  <c:v>7.1910933628395863</c:v>
                </c:pt>
                <c:pt idx="57">
                  <c:v>6.0043738938998494</c:v>
                </c:pt>
                <c:pt idx="58">
                  <c:v>7.0149791426562311</c:v>
                </c:pt>
                <c:pt idx="59">
                  <c:v>6.2903836053877971</c:v>
                </c:pt>
                <c:pt idx="60">
                  <c:v>404.62208293690207</c:v>
                </c:pt>
                <c:pt idx="61">
                  <c:v>429.14353386427285</c:v>
                </c:pt>
                <c:pt idx="62">
                  <c:v>450.62310728584993</c:v>
                </c:pt>
                <c:pt idx="63">
                  <c:v>453.81277472319579</c:v>
                </c:pt>
                <c:pt idx="64">
                  <c:v>389.5365128284684</c:v>
                </c:pt>
                <c:pt idx="65">
                  <c:v>22.916003182772268</c:v>
                </c:pt>
                <c:pt idx="66">
                  <c:v>22.017116532897919</c:v>
                </c:pt>
                <c:pt idx="67">
                  <c:v>18.462479886077354</c:v>
                </c:pt>
                <c:pt idx="68">
                  <c:v>12.282454857482044</c:v>
                </c:pt>
                <c:pt idx="69">
                  <c:v>29.264651313554424</c:v>
                </c:pt>
                <c:pt idx="70">
                  <c:v>42.705821643603727</c:v>
                </c:pt>
                <c:pt idx="71">
                  <c:v>47.597099128612577</c:v>
                </c:pt>
                <c:pt idx="72">
                  <c:v>40.498076091997341</c:v>
                </c:pt>
                <c:pt idx="73">
                  <c:v>33.979244078193894</c:v>
                </c:pt>
                <c:pt idx="74">
                  <c:v>43.843195852594484</c:v>
                </c:pt>
                <c:pt idx="75">
                  <c:v>24.710383129082278</c:v>
                </c:pt>
                <c:pt idx="76">
                  <c:v>24.248928871461626</c:v>
                </c:pt>
                <c:pt idx="77">
                  <c:v>19.344287951681583</c:v>
                </c:pt>
                <c:pt idx="78">
                  <c:v>12.038234909134607</c:v>
                </c:pt>
                <c:pt idx="79">
                  <c:v>26.967306468424873</c:v>
                </c:pt>
                <c:pt idx="80">
                  <c:v>28.992005158884353</c:v>
                </c:pt>
                <c:pt idx="81">
                  <c:v>24.313720407909035</c:v>
                </c:pt>
                <c:pt idx="82">
                  <c:v>19.053080540335483</c:v>
                </c:pt>
                <c:pt idx="83">
                  <c:v>9.6057633246542036</c:v>
                </c:pt>
                <c:pt idx="84">
                  <c:v>42.255011125468947</c:v>
                </c:pt>
                <c:pt idx="85">
                  <c:v>13.890583677024996</c:v>
                </c:pt>
                <c:pt idx="86">
                  <c:v>11.326002686435343</c:v>
                </c:pt>
                <c:pt idx="87">
                  <c:v>9.2349133682042375</c:v>
                </c:pt>
                <c:pt idx="88">
                  <c:v>2.646941338070492</c:v>
                </c:pt>
                <c:pt idx="89">
                  <c:v>17.294514377155902</c:v>
                </c:pt>
                <c:pt idx="90">
                  <c:v>16.756444740186197</c:v>
                </c:pt>
                <c:pt idx="91">
                  <c:v>23.616044928838349</c:v>
                </c:pt>
                <c:pt idx="92">
                  <c:v>23.646913308331953</c:v>
                </c:pt>
                <c:pt idx="93">
                  <c:v>27.884091404051151</c:v>
                </c:pt>
                <c:pt idx="94">
                  <c:v>11.564567991063125</c:v>
                </c:pt>
              </c:numCache>
            </c:numRef>
          </c:val>
          <c:extLst>
            <c:ext xmlns:c16="http://schemas.microsoft.com/office/drawing/2014/chart" uri="{C3380CC4-5D6E-409C-BE32-E72D297353CC}">
              <c16:uniqueId val="{00000004-4621-4C40-8076-473DE3E7D628}"/>
            </c:ext>
          </c:extLst>
        </c:ser>
        <c:ser>
          <c:idx val="5"/>
          <c:order val="5"/>
          <c:tx>
            <c:strRef>
              <c:f>ELE_TWh...FORMAT!$G$3:$G$4</c:f>
              <c:strCache>
                <c:ptCount val="1"/>
                <c:pt idx="0">
                  <c:v>mCCS</c:v>
                </c:pt>
              </c:strCache>
            </c:strRef>
          </c:tx>
          <c:spPr>
            <a:pattFill prst="wdDnDiag">
              <a:fgClr>
                <a:sysClr val="window" lastClr="FFFFFF"/>
              </a:fgClr>
              <a:bgClr>
                <a:sysClr val="windowText" lastClr="000000"/>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ELE_TWh...FORMAT!$G$5:$G$119</c:f>
              <c:numCache>
                <c:formatCode>General</c:formatCode>
                <c:ptCount val="95"/>
                <c:pt idx="3">
                  <c:v>5.0170899454388601E-2</c:v>
                </c:pt>
                <c:pt idx="13">
                  <c:v>2.9405795700725608</c:v>
                </c:pt>
                <c:pt idx="14">
                  <c:v>3.6961544935820712E-11</c:v>
                </c:pt>
                <c:pt idx="15">
                  <c:v>1.6709942318726689E-9</c:v>
                </c:pt>
                <c:pt idx="16">
                  <c:v>1.6708911476648325E-9</c:v>
                </c:pt>
                <c:pt idx="17">
                  <c:v>1.6712735639856646E-9</c:v>
                </c:pt>
                <c:pt idx="18">
                  <c:v>6.740717788055461</c:v>
                </c:pt>
                <c:pt idx="19">
                  <c:v>8.7105866963810286E-9</c:v>
                </c:pt>
                <c:pt idx="23">
                  <c:v>0.28987943500141289</c:v>
                </c:pt>
                <c:pt idx="28">
                  <c:v>0.52255081432079153</c:v>
                </c:pt>
                <c:pt idx="33">
                  <c:v>0.50716696539321249</c:v>
                </c:pt>
                <c:pt idx="34">
                  <c:v>7.9010908926591128E-10</c:v>
                </c:pt>
                <c:pt idx="38">
                  <c:v>0.42054827434154385</c:v>
                </c:pt>
                <c:pt idx="40">
                  <c:v>1.7706483390611538E-8</c:v>
                </c:pt>
                <c:pt idx="41">
                  <c:v>1.7706407895445864E-8</c:v>
                </c:pt>
                <c:pt idx="44">
                  <c:v>1.7776871530372773E-8</c:v>
                </c:pt>
                <c:pt idx="48">
                  <c:v>0.58943678545346012</c:v>
                </c:pt>
                <c:pt idx="50">
                  <c:v>5.387689183677935E-10</c:v>
                </c:pt>
                <c:pt idx="51">
                  <c:v>9.2992691325122223E-10</c:v>
                </c:pt>
                <c:pt idx="54">
                  <c:v>3.1331643945975429E-9</c:v>
                </c:pt>
                <c:pt idx="55">
                  <c:v>1.1222671680855001E-9</c:v>
                </c:pt>
                <c:pt idx="56">
                  <c:v>1.1629657237222091E-9</c:v>
                </c:pt>
                <c:pt idx="59">
                  <c:v>1.3769170026378674E-7</c:v>
                </c:pt>
                <c:pt idx="60">
                  <c:v>1.0611930889581345E-8</c:v>
                </c:pt>
                <c:pt idx="61">
                  <c:v>1.0611932665938184E-8</c:v>
                </c:pt>
                <c:pt idx="64">
                  <c:v>1.0621793222753695E-8</c:v>
                </c:pt>
                <c:pt idx="65">
                  <c:v>4.2239789443954123E-10</c:v>
                </c:pt>
                <c:pt idx="66">
                  <c:v>4.2228787133780088E-10</c:v>
                </c:pt>
                <c:pt idx="67">
                  <c:v>4.2264924893231637E-10</c:v>
                </c:pt>
                <c:pt idx="68">
                  <c:v>0.54940800832419368</c:v>
                </c:pt>
                <c:pt idx="69">
                  <c:v>4.4595793724511168E-10</c:v>
                </c:pt>
                <c:pt idx="70">
                  <c:v>1.2485963374331277E-9</c:v>
                </c:pt>
                <c:pt idx="71">
                  <c:v>1.2486032763270316E-9</c:v>
                </c:pt>
                <c:pt idx="72">
                  <c:v>1.2486243150533483E-9</c:v>
                </c:pt>
                <c:pt idx="73">
                  <c:v>0.46950092924849984</c:v>
                </c:pt>
                <c:pt idx="74">
                  <c:v>7.4375581249341849E-9</c:v>
                </c:pt>
                <c:pt idx="78">
                  <c:v>0.19956732825657608</c:v>
                </c:pt>
                <c:pt idx="83">
                  <c:v>1.0802808289525692</c:v>
                </c:pt>
                <c:pt idx="88">
                  <c:v>0.18178390848564596</c:v>
                </c:pt>
                <c:pt idx="90">
                  <c:v>1.875615218693838E-10</c:v>
                </c:pt>
                <c:pt idx="91">
                  <c:v>1.86719750772113E-10</c:v>
                </c:pt>
                <c:pt idx="92">
                  <c:v>1.9008861151803558E-10</c:v>
                </c:pt>
                <c:pt idx="93">
                  <c:v>0.24385150555278923</c:v>
                </c:pt>
                <c:pt idx="94">
                  <c:v>6.5741456722889779E-10</c:v>
                </c:pt>
              </c:numCache>
            </c:numRef>
          </c:val>
          <c:extLst>
            <c:ext xmlns:c16="http://schemas.microsoft.com/office/drawing/2014/chart" uri="{C3380CC4-5D6E-409C-BE32-E72D297353CC}">
              <c16:uniqueId val="{00000005-4621-4C40-8076-473DE3E7D628}"/>
            </c:ext>
          </c:extLst>
        </c:ser>
        <c:ser>
          <c:idx val="6"/>
          <c:order val="6"/>
          <c:tx>
            <c:strRef>
              <c:f>ELE_TWh...FORMAT!$H$3:$H$4</c:f>
              <c:strCache>
                <c:ptCount val="1"/>
                <c:pt idx="0">
                  <c:v>bGAS</c:v>
                </c:pt>
              </c:strCache>
            </c:strRef>
          </c:tx>
          <c:spPr>
            <a:solidFill>
              <a:srgbClr val="FFCC00"/>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ELE_TWh...FORMAT!$H$5:$H$119</c:f>
              <c:numCache>
                <c:formatCode>General</c:formatCode>
                <c:ptCount val="95"/>
                <c:pt idx="0">
                  <c:v>0.2806109772944187</c:v>
                </c:pt>
                <c:pt idx="1">
                  <c:v>0.31764399518750513</c:v>
                </c:pt>
                <c:pt idx="2">
                  <c:v>0.80856680034449857</c:v>
                </c:pt>
                <c:pt idx="3">
                  <c:v>0.90775288751789129</c:v>
                </c:pt>
                <c:pt idx="4">
                  <c:v>0.24848584640229587</c:v>
                </c:pt>
                <c:pt idx="5">
                  <c:v>9.0356197594842662</c:v>
                </c:pt>
                <c:pt idx="6">
                  <c:v>7.0812476888544778</c:v>
                </c:pt>
                <c:pt idx="7">
                  <c:v>5.8764097443498322</c:v>
                </c:pt>
                <c:pt idx="8">
                  <c:v>4.7648388587335031</c:v>
                </c:pt>
                <c:pt idx="9">
                  <c:v>10.813446630832285</c:v>
                </c:pt>
                <c:pt idx="10">
                  <c:v>55.598417264238158</c:v>
                </c:pt>
                <c:pt idx="11">
                  <c:v>63.040938956322428</c:v>
                </c:pt>
                <c:pt idx="12">
                  <c:v>58.888568570956522</c:v>
                </c:pt>
                <c:pt idx="13">
                  <c:v>81.603719999994667</c:v>
                </c:pt>
                <c:pt idx="14">
                  <c:v>54.614658462569018</c:v>
                </c:pt>
                <c:pt idx="15">
                  <c:v>299.56450472101255</c:v>
                </c:pt>
                <c:pt idx="16">
                  <c:v>302.65056034519591</c:v>
                </c:pt>
                <c:pt idx="17">
                  <c:v>342.82761046075831</c:v>
                </c:pt>
                <c:pt idx="18">
                  <c:v>294.87178799754997</c:v>
                </c:pt>
                <c:pt idx="19">
                  <c:v>321.81416133250161</c:v>
                </c:pt>
                <c:pt idx="20">
                  <c:v>1.9425349184274727</c:v>
                </c:pt>
                <c:pt idx="21">
                  <c:v>1.740468831503359</c:v>
                </c:pt>
                <c:pt idx="22">
                  <c:v>1.2914606099812138</c:v>
                </c:pt>
                <c:pt idx="23">
                  <c:v>1.4634426011351638</c:v>
                </c:pt>
                <c:pt idx="24">
                  <c:v>2.4183205692906165</c:v>
                </c:pt>
                <c:pt idx="25">
                  <c:v>0</c:v>
                </c:pt>
                <c:pt idx="26">
                  <c:v>0</c:v>
                </c:pt>
                <c:pt idx="27">
                  <c:v>0</c:v>
                </c:pt>
                <c:pt idx="28">
                  <c:v>0</c:v>
                </c:pt>
                <c:pt idx="29">
                  <c:v>0</c:v>
                </c:pt>
                <c:pt idx="30">
                  <c:v>0</c:v>
                </c:pt>
                <c:pt idx="31">
                  <c:v>0</c:v>
                </c:pt>
                <c:pt idx="32">
                  <c:v>0</c:v>
                </c:pt>
                <c:pt idx="33">
                  <c:v>0</c:v>
                </c:pt>
                <c:pt idx="34">
                  <c:v>0</c:v>
                </c:pt>
                <c:pt idx="35">
                  <c:v>4.4020474799632554</c:v>
                </c:pt>
                <c:pt idx="36">
                  <c:v>3.518062594412545</c:v>
                </c:pt>
                <c:pt idx="37">
                  <c:v>2.8685321890501778</c:v>
                </c:pt>
                <c:pt idx="38">
                  <c:v>2.3389228284345136</c:v>
                </c:pt>
                <c:pt idx="39">
                  <c:v>5.3719339468457541</c:v>
                </c:pt>
                <c:pt idx="40">
                  <c:v>226.28398885690606</c:v>
                </c:pt>
                <c:pt idx="41">
                  <c:v>259.95747698221203</c:v>
                </c:pt>
                <c:pt idx="42">
                  <c:v>365.31631434612501</c:v>
                </c:pt>
                <c:pt idx="43">
                  <c:v>356.74966757626538</c:v>
                </c:pt>
                <c:pt idx="44">
                  <c:v>200.41900714452083</c:v>
                </c:pt>
                <c:pt idx="45">
                  <c:v>525.55610334539699</c:v>
                </c:pt>
                <c:pt idx="46">
                  <c:v>637.29880412727903</c:v>
                </c:pt>
                <c:pt idx="47">
                  <c:v>1495.5010047202036</c:v>
                </c:pt>
                <c:pt idx="48">
                  <c:v>1750.9065999607726</c:v>
                </c:pt>
                <c:pt idx="49">
                  <c:v>443.07810611225131</c:v>
                </c:pt>
                <c:pt idx="50">
                  <c:v>0</c:v>
                </c:pt>
                <c:pt idx="51">
                  <c:v>0</c:v>
                </c:pt>
                <c:pt idx="52">
                  <c:v>0</c:v>
                </c:pt>
                <c:pt idx="53">
                  <c:v>0</c:v>
                </c:pt>
                <c:pt idx="54">
                  <c:v>0</c:v>
                </c:pt>
                <c:pt idx="55">
                  <c:v>205.18068143084693</c:v>
                </c:pt>
                <c:pt idx="56">
                  <c:v>206.49182064839292</c:v>
                </c:pt>
                <c:pt idx="57">
                  <c:v>330.68414902801396</c:v>
                </c:pt>
                <c:pt idx="58">
                  <c:v>360.59324899138494</c:v>
                </c:pt>
                <c:pt idx="59">
                  <c:v>207.1293486853458</c:v>
                </c:pt>
                <c:pt idx="60">
                  <c:v>237.89711546352854</c:v>
                </c:pt>
                <c:pt idx="61">
                  <c:v>235.95468414687707</c:v>
                </c:pt>
                <c:pt idx="62">
                  <c:v>321.57661433217038</c:v>
                </c:pt>
                <c:pt idx="63">
                  <c:v>333.7219893395785</c:v>
                </c:pt>
                <c:pt idx="64">
                  <c:v>251.72893585106661</c:v>
                </c:pt>
                <c:pt idx="65">
                  <c:v>104.41008191302201</c:v>
                </c:pt>
                <c:pt idx="66">
                  <c:v>106.86465522188901</c:v>
                </c:pt>
                <c:pt idx="67">
                  <c:v>121.04170769277015</c:v>
                </c:pt>
                <c:pt idx="68">
                  <c:v>93.523038114213065</c:v>
                </c:pt>
                <c:pt idx="69">
                  <c:v>113.32400189008762</c:v>
                </c:pt>
                <c:pt idx="70">
                  <c:v>2.937877477524625</c:v>
                </c:pt>
                <c:pt idx="71">
                  <c:v>5.3988810062393489</c:v>
                </c:pt>
                <c:pt idx="72">
                  <c:v>3.8109431861258671</c:v>
                </c:pt>
                <c:pt idx="73">
                  <c:v>3.6226749565345342</c:v>
                </c:pt>
                <c:pt idx="74">
                  <c:v>2.9391053499474769</c:v>
                </c:pt>
                <c:pt idx="75">
                  <c:v>77.25623886143245</c:v>
                </c:pt>
                <c:pt idx="76">
                  <c:v>69.024744554325196</c:v>
                </c:pt>
                <c:pt idx="77">
                  <c:v>94.301054551578346</c:v>
                </c:pt>
                <c:pt idx="78">
                  <c:v>63.097827381272701</c:v>
                </c:pt>
                <c:pt idx="79">
                  <c:v>82.130682747380391</c:v>
                </c:pt>
                <c:pt idx="80">
                  <c:v>0</c:v>
                </c:pt>
                <c:pt idx="81">
                  <c:v>0</c:v>
                </c:pt>
                <c:pt idx="82">
                  <c:v>0</c:v>
                </c:pt>
                <c:pt idx="83">
                  <c:v>0</c:v>
                </c:pt>
                <c:pt idx="84">
                  <c:v>0</c:v>
                </c:pt>
                <c:pt idx="85">
                  <c:v>57.419354286367771</c:v>
                </c:pt>
                <c:pt idx="86">
                  <c:v>56.580871774916616</c:v>
                </c:pt>
                <c:pt idx="87">
                  <c:v>63.493875849346239</c:v>
                </c:pt>
                <c:pt idx="88">
                  <c:v>51.561084944399816</c:v>
                </c:pt>
                <c:pt idx="89">
                  <c:v>66.387392313226485</c:v>
                </c:pt>
                <c:pt idx="90">
                  <c:v>712.08797374312121</c:v>
                </c:pt>
                <c:pt idx="91">
                  <c:v>974.6622757206901</c:v>
                </c:pt>
                <c:pt idx="92">
                  <c:v>2146.484913449995</c:v>
                </c:pt>
                <c:pt idx="93">
                  <c:v>2486.6998253060797</c:v>
                </c:pt>
                <c:pt idx="94">
                  <c:v>495.00520460007323</c:v>
                </c:pt>
              </c:numCache>
            </c:numRef>
          </c:val>
          <c:extLst>
            <c:ext xmlns:c16="http://schemas.microsoft.com/office/drawing/2014/chart" uri="{C3380CC4-5D6E-409C-BE32-E72D297353CC}">
              <c16:uniqueId val="{00000006-4621-4C40-8076-473DE3E7D628}"/>
            </c:ext>
          </c:extLst>
        </c:ser>
        <c:ser>
          <c:idx val="7"/>
          <c:order val="7"/>
          <c:tx>
            <c:strRef>
              <c:f>ELE_TWh...FORMAT!$I$3:$I$4</c:f>
              <c:strCache>
                <c:ptCount val="1"/>
                <c:pt idx="0">
                  <c:v>mGAS</c:v>
                </c:pt>
              </c:strCache>
            </c:strRef>
          </c:tx>
          <c:spPr>
            <a:pattFill prst="pct10">
              <a:fgClr>
                <a:sysClr val="windowText" lastClr="000000"/>
              </a:fgClr>
              <a:bgClr>
                <a:srgbClr val="FFCC00"/>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ELE_TWh...FORMAT!$I$5:$I$119</c:f>
              <c:numCache>
                <c:formatCode>General</c:formatCode>
                <c:ptCount val="95"/>
                <c:pt idx="0">
                  <c:v>13.507192075799907</c:v>
                </c:pt>
                <c:pt idx="1">
                  <c:v>15.152886461937531</c:v>
                </c:pt>
                <c:pt idx="2">
                  <c:v>24.078383966627616</c:v>
                </c:pt>
                <c:pt idx="3">
                  <c:v>26.804676116972455</c:v>
                </c:pt>
                <c:pt idx="4">
                  <c:v>12.299936950185362</c:v>
                </c:pt>
                <c:pt idx="5">
                  <c:v>15.414988584691859</c:v>
                </c:pt>
                <c:pt idx="6">
                  <c:v>13.960398765808112</c:v>
                </c:pt>
                <c:pt idx="7">
                  <c:v>26.602734151755818</c:v>
                </c:pt>
                <c:pt idx="8">
                  <c:v>26.739433118795709</c:v>
                </c:pt>
                <c:pt idx="9">
                  <c:v>16.677047166139936</c:v>
                </c:pt>
                <c:pt idx="10">
                  <c:v>14.461225699549393</c:v>
                </c:pt>
                <c:pt idx="11">
                  <c:v>29.618276934970378</c:v>
                </c:pt>
                <c:pt idx="12">
                  <c:v>33.303929107123381</c:v>
                </c:pt>
                <c:pt idx="13">
                  <c:v>27.013129059092773</c:v>
                </c:pt>
                <c:pt idx="14">
                  <c:v>14.214688555874647</c:v>
                </c:pt>
                <c:pt idx="15">
                  <c:v>147.18168495842383</c:v>
                </c:pt>
                <c:pt idx="16">
                  <c:v>160.46408909520096</c:v>
                </c:pt>
                <c:pt idx="17">
                  <c:v>205.75811965134474</c:v>
                </c:pt>
                <c:pt idx="18">
                  <c:v>195.20798506121733</c:v>
                </c:pt>
                <c:pt idx="19">
                  <c:v>158.23747369079859</c:v>
                </c:pt>
                <c:pt idx="20">
                  <c:v>15.625516474372303</c:v>
                </c:pt>
                <c:pt idx="21">
                  <c:v>14.864814245197778</c:v>
                </c:pt>
                <c:pt idx="22">
                  <c:v>19.881663272695196</c:v>
                </c:pt>
                <c:pt idx="23">
                  <c:v>10.837472208591665</c:v>
                </c:pt>
                <c:pt idx="24">
                  <c:v>17.409532551259268</c:v>
                </c:pt>
                <c:pt idx="25">
                  <c:v>40.527321484972688</c:v>
                </c:pt>
                <c:pt idx="26">
                  <c:v>40.891251013643981</c:v>
                </c:pt>
                <c:pt idx="27">
                  <c:v>68.485437474432047</c:v>
                </c:pt>
                <c:pt idx="28">
                  <c:v>90.138165406864488</c:v>
                </c:pt>
                <c:pt idx="29">
                  <c:v>43.473293677004399</c:v>
                </c:pt>
                <c:pt idx="30">
                  <c:v>11.414316708193876</c:v>
                </c:pt>
                <c:pt idx="31">
                  <c:v>10.030855850109559</c:v>
                </c:pt>
                <c:pt idx="32">
                  <c:v>6.0192453302096389</c:v>
                </c:pt>
                <c:pt idx="33">
                  <c:v>1.7720887416994666</c:v>
                </c:pt>
                <c:pt idx="34">
                  <c:v>13.245294687964289</c:v>
                </c:pt>
                <c:pt idx="35">
                  <c:v>49.498947901473116</c:v>
                </c:pt>
                <c:pt idx="36">
                  <c:v>47.615060911244875</c:v>
                </c:pt>
                <c:pt idx="37">
                  <c:v>105.87382202882462</c:v>
                </c:pt>
                <c:pt idx="38">
                  <c:v>129.52166576781391</c:v>
                </c:pt>
                <c:pt idx="39">
                  <c:v>51.034685764210721</c:v>
                </c:pt>
                <c:pt idx="40">
                  <c:v>504.50808938065927</c:v>
                </c:pt>
                <c:pt idx="41">
                  <c:v>556.56775186819345</c:v>
                </c:pt>
                <c:pt idx="42">
                  <c:v>790.18492516360459</c:v>
                </c:pt>
                <c:pt idx="43">
                  <c:v>818.29802750221643</c:v>
                </c:pt>
                <c:pt idx="44">
                  <c:v>450.49167802905851</c:v>
                </c:pt>
                <c:pt idx="45">
                  <c:v>242.98793133484986</c:v>
                </c:pt>
                <c:pt idx="46">
                  <c:v>292.69480935292029</c:v>
                </c:pt>
                <c:pt idx="47">
                  <c:v>595.22942016195213</c:v>
                </c:pt>
                <c:pt idx="48">
                  <c:v>699.620906788605</c:v>
                </c:pt>
                <c:pt idx="49">
                  <c:v>205.12308990363442</c:v>
                </c:pt>
                <c:pt idx="50">
                  <c:v>0</c:v>
                </c:pt>
                <c:pt idx="51">
                  <c:v>0</c:v>
                </c:pt>
                <c:pt idx="52">
                  <c:v>0</c:v>
                </c:pt>
                <c:pt idx="53">
                  <c:v>0</c:v>
                </c:pt>
                <c:pt idx="54">
                  <c:v>0</c:v>
                </c:pt>
                <c:pt idx="55">
                  <c:v>215.93554116455232</c:v>
                </c:pt>
                <c:pt idx="56">
                  <c:v>223.53691087485913</c:v>
                </c:pt>
                <c:pt idx="57">
                  <c:v>332.99376759935984</c:v>
                </c:pt>
                <c:pt idx="58">
                  <c:v>366.38968170165367</c:v>
                </c:pt>
                <c:pt idx="59">
                  <c:v>214.79870636589487</c:v>
                </c:pt>
                <c:pt idx="60">
                  <c:v>543.15453230040737</c:v>
                </c:pt>
                <c:pt idx="61">
                  <c:v>542.54816847309041</c:v>
                </c:pt>
                <c:pt idx="62">
                  <c:v>708.18302046055612</c:v>
                </c:pt>
                <c:pt idx="63">
                  <c:v>706.22051025760902</c:v>
                </c:pt>
                <c:pt idx="64">
                  <c:v>548.07722469307373</c:v>
                </c:pt>
                <c:pt idx="65">
                  <c:v>20.995891591852882</c:v>
                </c:pt>
                <c:pt idx="66">
                  <c:v>22.248325246901381</c:v>
                </c:pt>
                <c:pt idx="67">
                  <c:v>29.051424986912554</c:v>
                </c:pt>
                <c:pt idx="68">
                  <c:v>23.806100418596738</c:v>
                </c:pt>
                <c:pt idx="69">
                  <c:v>20.845385164178506</c:v>
                </c:pt>
                <c:pt idx="70">
                  <c:v>1.4068204165847613</c:v>
                </c:pt>
                <c:pt idx="71">
                  <c:v>2.2036096584295519</c:v>
                </c:pt>
                <c:pt idx="72">
                  <c:v>1.8055222954737955</c:v>
                </c:pt>
                <c:pt idx="73">
                  <c:v>1.7593094667700073</c:v>
                </c:pt>
                <c:pt idx="74">
                  <c:v>1.4652858268654241</c:v>
                </c:pt>
                <c:pt idx="75">
                  <c:v>6.4098544900392769</c:v>
                </c:pt>
                <c:pt idx="76">
                  <c:v>6.1480317459138458</c:v>
                </c:pt>
                <c:pt idx="77">
                  <c:v>7.7516223161290307</c:v>
                </c:pt>
                <c:pt idx="78">
                  <c:v>6.0175253707338276</c:v>
                </c:pt>
                <c:pt idx="79">
                  <c:v>6.5246947148308188</c:v>
                </c:pt>
                <c:pt idx="80">
                  <c:v>19.766239365754352</c:v>
                </c:pt>
                <c:pt idx="81">
                  <c:v>19.343812415965424</c:v>
                </c:pt>
                <c:pt idx="82">
                  <c:v>28.671246771070905</c:v>
                </c:pt>
                <c:pt idx="83">
                  <c:v>22.037330929266307</c:v>
                </c:pt>
                <c:pt idx="84">
                  <c:v>20.857458413269221</c:v>
                </c:pt>
                <c:pt idx="85">
                  <c:v>16.574498727104302</c:v>
                </c:pt>
                <c:pt idx="86">
                  <c:v>15.115111984069044</c:v>
                </c:pt>
                <c:pt idx="87">
                  <c:v>10.788028097298195</c:v>
                </c:pt>
                <c:pt idx="88">
                  <c:v>11.82686345960205</c:v>
                </c:pt>
                <c:pt idx="89">
                  <c:v>20.201840099552008</c:v>
                </c:pt>
                <c:pt idx="90">
                  <c:v>235.55758496951898</c:v>
                </c:pt>
                <c:pt idx="91">
                  <c:v>312.18928003056391</c:v>
                </c:pt>
                <c:pt idx="92">
                  <c:v>559.0349832892299</c:v>
                </c:pt>
                <c:pt idx="93">
                  <c:v>653.28888346901965</c:v>
                </c:pt>
                <c:pt idx="94">
                  <c:v>175.41309782081896</c:v>
                </c:pt>
              </c:numCache>
            </c:numRef>
          </c:val>
          <c:extLst>
            <c:ext xmlns:c16="http://schemas.microsoft.com/office/drawing/2014/chart" uri="{C3380CC4-5D6E-409C-BE32-E72D297353CC}">
              <c16:uniqueId val="{00000007-4621-4C40-8076-473DE3E7D628}"/>
            </c:ext>
          </c:extLst>
        </c:ser>
        <c:ser>
          <c:idx val="8"/>
          <c:order val="8"/>
          <c:tx>
            <c:strRef>
              <c:f>ELE_TWh...FORMAT!$J$3:$J$4</c:f>
              <c:strCache>
                <c:ptCount val="1"/>
                <c:pt idx="0">
                  <c:v>pGAS</c:v>
                </c:pt>
              </c:strCache>
            </c:strRef>
          </c:tx>
          <c:spPr>
            <a:pattFill prst="ltUpDiag">
              <a:fgClr>
                <a:sysClr val="windowText" lastClr="000000"/>
              </a:fgClr>
              <a:bgClr>
                <a:srgbClr val="FFCC00"/>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ELE_TWh...FORMAT!$J$5:$J$119</c:f>
              <c:numCache>
                <c:formatCode>General</c:formatCode>
                <c:ptCount val="95"/>
                <c:pt idx="0">
                  <c:v>13.80304195893995</c:v>
                </c:pt>
                <c:pt idx="1">
                  <c:v>15.771019079468006</c:v>
                </c:pt>
                <c:pt idx="2">
                  <c:v>13.828764178603597</c:v>
                </c:pt>
                <c:pt idx="3">
                  <c:v>15.08776949794829</c:v>
                </c:pt>
                <c:pt idx="4">
                  <c:v>12.550888524879683</c:v>
                </c:pt>
                <c:pt idx="5">
                  <c:v>73.639319250885663</c:v>
                </c:pt>
                <c:pt idx="6">
                  <c:v>80.566906676890767</c:v>
                </c:pt>
                <c:pt idx="7">
                  <c:v>67.596270683439016</c:v>
                </c:pt>
                <c:pt idx="8">
                  <c:v>68.5264264936758</c:v>
                </c:pt>
                <c:pt idx="9">
                  <c:v>67.659310964608636</c:v>
                </c:pt>
                <c:pt idx="10">
                  <c:v>14.771302087320178</c:v>
                </c:pt>
                <c:pt idx="11">
                  <c:v>17.394632998581091</c:v>
                </c:pt>
                <c:pt idx="12">
                  <c:v>17.386947409648066</c:v>
                </c:pt>
                <c:pt idx="13">
                  <c:v>16.230065282356424</c:v>
                </c:pt>
                <c:pt idx="14">
                  <c:v>15.022070640819127</c:v>
                </c:pt>
                <c:pt idx="15">
                  <c:v>114.31118881142679</c:v>
                </c:pt>
                <c:pt idx="16">
                  <c:v>120.73507422933429</c:v>
                </c:pt>
                <c:pt idx="17">
                  <c:v>127.90188859226075</c:v>
                </c:pt>
                <c:pt idx="18">
                  <c:v>118.9207248448505</c:v>
                </c:pt>
                <c:pt idx="19">
                  <c:v>112.36648639145302</c:v>
                </c:pt>
                <c:pt idx="20">
                  <c:v>19.034448472143378</c:v>
                </c:pt>
                <c:pt idx="21">
                  <c:v>20.548433689672624</c:v>
                </c:pt>
                <c:pt idx="22">
                  <c:v>22.743327949882584</c:v>
                </c:pt>
                <c:pt idx="23">
                  <c:v>21.352247805020813</c:v>
                </c:pt>
                <c:pt idx="24">
                  <c:v>17.785097917116815</c:v>
                </c:pt>
                <c:pt idx="25">
                  <c:v>10.722514411719947</c:v>
                </c:pt>
                <c:pt idx="26">
                  <c:v>10.60137885337897</c:v>
                </c:pt>
                <c:pt idx="27">
                  <c:v>13.831022350933916</c:v>
                </c:pt>
                <c:pt idx="28">
                  <c:v>13.348993744533924</c:v>
                </c:pt>
                <c:pt idx="29">
                  <c:v>11.418435271002398</c:v>
                </c:pt>
                <c:pt idx="30">
                  <c:v>12.208354512420678</c:v>
                </c:pt>
                <c:pt idx="31">
                  <c:v>11.499404039289388</c:v>
                </c:pt>
                <c:pt idx="32">
                  <c:v>10.780923380893137</c:v>
                </c:pt>
                <c:pt idx="33">
                  <c:v>7.3912020563124123</c:v>
                </c:pt>
                <c:pt idx="34">
                  <c:v>13.512796117850518</c:v>
                </c:pt>
                <c:pt idx="35">
                  <c:v>65.158872555069181</c:v>
                </c:pt>
                <c:pt idx="36">
                  <c:v>84.075292476678868</c:v>
                </c:pt>
                <c:pt idx="37">
                  <c:v>94.764726421657201</c:v>
                </c:pt>
                <c:pt idx="38">
                  <c:v>111.41483063946283</c:v>
                </c:pt>
                <c:pt idx="39">
                  <c:v>52.121558054382284</c:v>
                </c:pt>
                <c:pt idx="40">
                  <c:v>133.42510397485015</c:v>
                </c:pt>
                <c:pt idx="41">
                  <c:v>147.8455799937355</c:v>
                </c:pt>
                <c:pt idx="42">
                  <c:v>168.40664058870459</c:v>
                </c:pt>
                <c:pt idx="43">
                  <c:v>179.78731163761972</c:v>
                </c:pt>
                <c:pt idx="44">
                  <c:v>120.33892071612827</c:v>
                </c:pt>
                <c:pt idx="45">
                  <c:v>237.68356354584068</c:v>
                </c:pt>
                <c:pt idx="46">
                  <c:v>278.27151868141294</c:v>
                </c:pt>
                <c:pt idx="47">
                  <c:v>353.68190190635357</c:v>
                </c:pt>
                <c:pt idx="48">
                  <c:v>413.02965428747996</c:v>
                </c:pt>
                <c:pt idx="49">
                  <c:v>213.74337027974215</c:v>
                </c:pt>
                <c:pt idx="50">
                  <c:v>0</c:v>
                </c:pt>
                <c:pt idx="51">
                  <c:v>0</c:v>
                </c:pt>
                <c:pt idx="52">
                  <c:v>0</c:v>
                </c:pt>
                <c:pt idx="53">
                  <c:v>0</c:v>
                </c:pt>
                <c:pt idx="54">
                  <c:v>0</c:v>
                </c:pt>
                <c:pt idx="55">
                  <c:v>108.38492401370506</c:v>
                </c:pt>
                <c:pt idx="56">
                  <c:v>118.9397817825877</c:v>
                </c:pt>
                <c:pt idx="57">
                  <c:v>183.40983543595451</c:v>
                </c:pt>
                <c:pt idx="58">
                  <c:v>193.285392553587</c:v>
                </c:pt>
                <c:pt idx="59">
                  <c:v>97.251984596177067</c:v>
                </c:pt>
                <c:pt idx="60">
                  <c:v>260.89609476810404</c:v>
                </c:pt>
                <c:pt idx="61">
                  <c:v>277.95703267502108</c:v>
                </c:pt>
                <c:pt idx="62">
                  <c:v>296.74144102051997</c:v>
                </c:pt>
                <c:pt idx="63">
                  <c:v>288.05925964141227</c:v>
                </c:pt>
                <c:pt idx="64">
                  <c:v>245.36096778737638</c:v>
                </c:pt>
                <c:pt idx="65">
                  <c:v>12.135727610188273</c:v>
                </c:pt>
                <c:pt idx="66">
                  <c:v>13.980785195932564</c:v>
                </c:pt>
                <c:pt idx="67">
                  <c:v>12.611619328669089</c:v>
                </c:pt>
                <c:pt idx="68">
                  <c:v>13.086817410453611</c:v>
                </c:pt>
                <c:pt idx="69">
                  <c:v>10.37909479829074</c:v>
                </c:pt>
                <c:pt idx="70">
                  <c:v>1.5103605215254328</c:v>
                </c:pt>
                <c:pt idx="71">
                  <c:v>1.7431420816156462</c:v>
                </c:pt>
                <c:pt idx="72">
                  <c:v>1.7747163892884823</c:v>
                </c:pt>
                <c:pt idx="73">
                  <c:v>1.7717821784140519</c:v>
                </c:pt>
                <c:pt idx="74">
                  <c:v>1.5215075030219465</c:v>
                </c:pt>
                <c:pt idx="75">
                  <c:v>11.441472295049179</c:v>
                </c:pt>
                <c:pt idx="76">
                  <c:v>12.267110494969375</c:v>
                </c:pt>
                <c:pt idx="77">
                  <c:v>12.678420607839797</c:v>
                </c:pt>
                <c:pt idx="78">
                  <c:v>12.866775907966659</c:v>
                </c:pt>
                <c:pt idx="79">
                  <c:v>10.781347252040515</c:v>
                </c:pt>
                <c:pt idx="80">
                  <c:v>23.352097717447815</c:v>
                </c:pt>
                <c:pt idx="81">
                  <c:v>23.94378648154996</c:v>
                </c:pt>
                <c:pt idx="82">
                  <c:v>26.690475495997813</c:v>
                </c:pt>
                <c:pt idx="83">
                  <c:v>24.791018948486091</c:v>
                </c:pt>
                <c:pt idx="84">
                  <c:v>22.326120217548777</c:v>
                </c:pt>
                <c:pt idx="85">
                  <c:v>9.1349111836119086</c:v>
                </c:pt>
                <c:pt idx="86">
                  <c:v>8.7564003943446629</c:v>
                </c:pt>
                <c:pt idx="87">
                  <c:v>9.4044356791078467</c:v>
                </c:pt>
                <c:pt idx="88">
                  <c:v>8.0818215113065097</c:v>
                </c:pt>
                <c:pt idx="89">
                  <c:v>9.6200166737621959</c:v>
                </c:pt>
                <c:pt idx="90">
                  <c:v>61.735599424503029</c:v>
                </c:pt>
                <c:pt idx="91">
                  <c:v>77.883028606086143</c:v>
                </c:pt>
                <c:pt idx="92">
                  <c:v>103.60426692583165</c:v>
                </c:pt>
                <c:pt idx="93">
                  <c:v>123.87747437922975</c:v>
                </c:pt>
                <c:pt idx="94">
                  <c:v>51.067756887743023</c:v>
                </c:pt>
              </c:numCache>
            </c:numRef>
          </c:val>
          <c:extLst>
            <c:ext xmlns:c16="http://schemas.microsoft.com/office/drawing/2014/chart" uri="{C3380CC4-5D6E-409C-BE32-E72D297353CC}">
              <c16:uniqueId val="{00000008-4621-4C40-8076-473DE3E7D628}"/>
            </c:ext>
          </c:extLst>
        </c:ser>
        <c:ser>
          <c:idx val="9"/>
          <c:order val="9"/>
          <c:tx>
            <c:strRef>
              <c:f>ELE_TWh...FORMAT!$K$3:$K$4</c:f>
              <c:strCache>
                <c:ptCount val="1"/>
                <c:pt idx="0">
                  <c:v>bOIL</c:v>
                </c:pt>
              </c:strCache>
            </c:strRef>
          </c:tx>
          <c:spPr>
            <a:solidFill>
              <a:srgbClr val="C0504D"/>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ELE_TWh...FORMAT!$K$5:$K$119</c:f>
              <c:numCache>
                <c:formatCode>General</c:formatCode>
                <c:ptCount val="95"/>
                <c:pt idx="0">
                  <c:v>0</c:v>
                </c:pt>
                <c:pt idx="1">
                  <c:v>0</c:v>
                </c:pt>
                <c:pt idx="2">
                  <c:v>0</c:v>
                </c:pt>
                <c:pt idx="3">
                  <c:v>0</c:v>
                </c:pt>
                <c:pt idx="4">
                  <c:v>0</c:v>
                </c:pt>
                <c:pt idx="5">
                  <c:v>0.82065060524331279</c:v>
                </c:pt>
                <c:pt idx="6">
                  <c:v>0.66913609819749686</c:v>
                </c:pt>
                <c:pt idx="7">
                  <c:v>0.54559530561471614</c:v>
                </c:pt>
                <c:pt idx="8">
                  <c:v>0.44486351541101227</c:v>
                </c:pt>
                <c:pt idx="9">
                  <c:v>1.0217432870590448</c:v>
                </c:pt>
                <c:pt idx="10">
                  <c:v>0</c:v>
                </c:pt>
                <c:pt idx="11">
                  <c:v>0</c:v>
                </c:pt>
                <c:pt idx="12">
                  <c:v>0</c:v>
                </c:pt>
                <c:pt idx="13">
                  <c:v>0</c:v>
                </c:pt>
                <c:pt idx="14">
                  <c:v>0</c:v>
                </c:pt>
                <c:pt idx="15">
                  <c:v>1.8724592888124794</c:v>
                </c:pt>
                <c:pt idx="16">
                  <c:v>1.9833253931804611</c:v>
                </c:pt>
                <c:pt idx="17">
                  <c:v>2.1872270211708318</c:v>
                </c:pt>
                <c:pt idx="18">
                  <c:v>4.8648032327367385</c:v>
                </c:pt>
                <c:pt idx="19">
                  <c:v>3.3974151733917752</c:v>
                </c:pt>
                <c:pt idx="20">
                  <c:v>0.34299644264028351</c:v>
                </c:pt>
                <c:pt idx="21">
                  <c:v>0.18380585474818692</c:v>
                </c:pt>
                <c:pt idx="22">
                  <c:v>6.8320871224444579E-2</c:v>
                </c:pt>
                <c:pt idx="23">
                  <c:v>2.4723309438790173E-2</c:v>
                </c:pt>
                <c:pt idx="24">
                  <c:v>1.0505058172798512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90.336135844442609</c:v>
                </c:pt>
                <c:pt idx="41">
                  <c:v>99.373736092580359</c:v>
                </c:pt>
                <c:pt idx="42">
                  <c:v>74.655962935911489</c:v>
                </c:pt>
                <c:pt idx="43">
                  <c:v>107.98218145416776</c:v>
                </c:pt>
                <c:pt idx="44">
                  <c:v>108.39236027129513</c:v>
                </c:pt>
                <c:pt idx="45">
                  <c:v>83.526779234986122</c:v>
                </c:pt>
                <c:pt idx="46">
                  <c:v>68.105455550665113</c:v>
                </c:pt>
                <c:pt idx="47">
                  <c:v>55.428577865351066</c:v>
                </c:pt>
                <c:pt idx="48">
                  <c:v>45.27872936352248</c:v>
                </c:pt>
                <c:pt idx="49">
                  <c:v>103.98505577842258</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1.4780617514096976</c:v>
                </c:pt>
                <c:pt idx="71">
                  <c:v>1.7576084889434449</c:v>
                </c:pt>
                <c:pt idx="72">
                  <c:v>2.0847330244300024</c:v>
                </c:pt>
                <c:pt idx="73">
                  <c:v>4.8122160898450144</c:v>
                </c:pt>
                <c:pt idx="74">
                  <c:v>2.2829154477279237</c:v>
                </c:pt>
                <c:pt idx="75">
                  <c:v>0</c:v>
                </c:pt>
                <c:pt idx="76">
                  <c:v>0</c:v>
                </c:pt>
                <c:pt idx="77">
                  <c:v>0</c:v>
                </c:pt>
                <c:pt idx="78">
                  <c:v>0</c:v>
                </c:pt>
                <c:pt idx="79">
                  <c:v>0</c:v>
                </c:pt>
                <c:pt idx="80">
                  <c:v>0</c:v>
                </c:pt>
                <c:pt idx="81">
                  <c:v>0</c:v>
                </c:pt>
                <c:pt idx="82">
                  <c:v>0</c:v>
                </c:pt>
                <c:pt idx="83">
                  <c:v>0</c:v>
                </c:pt>
                <c:pt idx="84">
                  <c:v>0</c:v>
                </c:pt>
                <c:pt idx="85">
                  <c:v>5.1401094762498302E-2</c:v>
                </c:pt>
                <c:pt idx="86">
                  <c:v>4.1911049488829386E-2</c:v>
                </c:pt>
                <c:pt idx="87">
                  <c:v>3.4173125516384649E-2</c:v>
                </c:pt>
                <c:pt idx="88">
                  <c:v>2.7863833452934257E-2</c:v>
                </c:pt>
                <c:pt idx="89">
                  <c:v>6.3993908384000639E-2</c:v>
                </c:pt>
                <c:pt idx="90">
                  <c:v>200.78552744159654</c:v>
                </c:pt>
                <c:pt idx="91">
                  <c:v>183.6025446349619</c:v>
                </c:pt>
                <c:pt idx="92">
                  <c:v>79.879998432922378</c:v>
                </c:pt>
                <c:pt idx="93">
                  <c:v>97.560889360300962</c:v>
                </c:pt>
                <c:pt idx="94">
                  <c:v>249.99192179708453</c:v>
                </c:pt>
              </c:numCache>
            </c:numRef>
          </c:val>
          <c:extLst>
            <c:ext xmlns:c16="http://schemas.microsoft.com/office/drawing/2014/chart" uri="{C3380CC4-5D6E-409C-BE32-E72D297353CC}">
              <c16:uniqueId val="{00000009-4621-4C40-8076-473DE3E7D628}"/>
            </c:ext>
          </c:extLst>
        </c:ser>
        <c:ser>
          <c:idx val="10"/>
          <c:order val="10"/>
          <c:tx>
            <c:strRef>
              <c:f>ELE_TWh...FORMAT!$L$3:$L$4</c:f>
              <c:strCache>
                <c:ptCount val="1"/>
                <c:pt idx="0">
                  <c:v>mOIL</c:v>
                </c:pt>
              </c:strCache>
            </c:strRef>
          </c:tx>
          <c:spPr>
            <a:pattFill prst="pct90">
              <a:fgClr>
                <a:srgbClr val="C0504D"/>
              </a:fgClr>
              <a:bgClr>
                <a:sysClr val="window" lastClr="FFFFFF"/>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ELE_TWh...FORMAT!$L$5:$L$119</c:f>
              <c:numCache>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14.035092960316693</c:v>
                </c:pt>
                <c:pt idx="16">
                  <c:v>11.067954493281144</c:v>
                </c:pt>
                <c:pt idx="17">
                  <c:v>10.41040519645766</c:v>
                </c:pt>
                <c:pt idx="18">
                  <c:v>10.109356675035183</c:v>
                </c:pt>
                <c:pt idx="19">
                  <c:v>18.570302009969787</c:v>
                </c:pt>
                <c:pt idx="20">
                  <c:v>0.3332973746981171</c:v>
                </c:pt>
                <c:pt idx="21">
                  <c:v>0.2270385710720709</c:v>
                </c:pt>
                <c:pt idx="22">
                  <c:v>0.12550193791743608</c:v>
                </c:pt>
                <c:pt idx="23">
                  <c:v>6.8139400342251855E-2</c:v>
                </c:pt>
                <c:pt idx="24">
                  <c:v>0.63952339521531609</c:v>
                </c:pt>
                <c:pt idx="25">
                  <c:v>10.517949044625608</c:v>
                </c:pt>
                <c:pt idx="26">
                  <c:v>8.5760484885841439</c:v>
                </c:pt>
                <c:pt idx="27">
                  <c:v>6.9926757883965269</c:v>
                </c:pt>
                <c:pt idx="28">
                  <c:v>5.7016369340436057</c:v>
                </c:pt>
                <c:pt idx="29">
                  <c:v>13.080971208919776</c:v>
                </c:pt>
                <c:pt idx="30">
                  <c:v>1.1092900299392432</c:v>
                </c:pt>
                <c:pt idx="31">
                  <c:v>0.70276074773844965</c:v>
                </c:pt>
                <c:pt idx="32">
                  <c:v>0.20595291871687443</c:v>
                </c:pt>
                <c:pt idx="33">
                  <c:v>7.7404815658199344E-2</c:v>
                </c:pt>
                <c:pt idx="34">
                  <c:v>1.7199131305324178</c:v>
                </c:pt>
                <c:pt idx="35">
                  <c:v>0</c:v>
                </c:pt>
                <c:pt idx="36">
                  <c:v>0</c:v>
                </c:pt>
                <c:pt idx="37">
                  <c:v>0</c:v>
                </c:pt>
                <c:pt idx="38">
                  <c:v>0</c:v>
                </c:pt>
                <c:pt idx="39">
                  <c:v>0</c:v>
                </c:pt>
                <c:pt idx="40">
                  <c:v>58.144276338653981</c:v>
                </c:pt>
                <c:pt idx="41">
                  <c:v>47.409255249304763</c:v>
                </c:pt>
                <c:pt idx="42">
                  <c:v>38.656212333160084</c:v>
                </c:pt>
                <c:pt idx="43">
                  <c:v>31.519220130509552</c:v>
                </c:pt>
                <c:pt idx="44">
                  <c:v>72.393662227210143</c:v>
                </c:pt>
                <c:pt idx="45">
                  <c:v>87.751628962030921</c:v>
                </c:pt>
                <c:pt idx="46">
                  <c:v>75.875228802479697</c:v>
                </c:pt>
                <c:pt idx="47">
                  <c:v>60.83419244837917</c:v>
                </c:pt>
                <c:pt idx="48">
                  <c:v>55.967306337401716</c:v>
                </c:pt>
                <c:pt idx="49">
                  <c:v>106.38171879293832</c:v>
                </c:pt>
                <c:pt idx="50">
                  <c:v>8.0315830299258317E-2</c:v>
                </c:pt>
                <c:pt idx="51">
                  <c:v>6.5490845927422686E-2</c:v>
                </c:pt>
                <c:pt idx="52">
                  <c:v>5.3392293666891147E-2</c:v>
                </c:pt>
                <c:pt idx="53">
                  <c:v>4.3537241991675198E-2</c:v>
                </c:pt>
                <c:pt idx="54">
                  <c:v>9.9985224360877409E-2</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2.0745565110537245</c:v>
                </c:pt>
                <c:pt idx="76">
                  <c:v>1.5621066858864794</c:v>
                </c:pt>
                <c:pt idx="77">
                  <c:v>3.0862745514268224</c:v>
                </c:pt>
                <c:pt idx="78">
                  <c:v>4.2621755249911271</c:v>
                </c:pt>
                <c:pt idx="79">
                  <c:v>3.1298942753022763</c:v>
                </c:pt>
                <c:pt idx="80">
                  <c:v>0</c:v>
                </c:pt>
                <c:pt idx="81">
                  <c:v>0</c:v>
                </c:pt>
                <c:pt idx="82">
                  <c:v>0</c:v>
                </c:pt>
                <c:pt idx="83">
                  <c:v>0</c:v>
                </c:pt>
                <c:pt idx="84">
                  <c:v>0</c:v>
                </c:pt>
                <c:pt idx="85">
                  <c:v>0</c:v>
                </c:pt>
                <c:pt idx="86">
                  <c:v>0</c:v>
                </c:pt>
                <c:pt idx="87">
                  <c:v>0</c:v>
                </c:pt>
                <c:pt idx="88">
                  <c:v>0</c:v>
                </c:pt>
                <c:pt idx="89">
                  <c:v>0</c:v>
                </c:pt>
                <c:pt idx="90">
                  <c:v>86.39099808603855</c:v>
                </c:pt>
                <c:pt idx="91">
                  <c:v>80.907557974049425</c:v>
                </c:pt>
                <c:pt idx="92">
                  <c:v>70.833305342406803</c:v>
                </c:pt>
                <c:pt idx="93">
                  <c:v>85.373487304263719</c:v>
                </c:pt>
                <c:pt idx="94">
                  <c:v>98.110072141708557</c:v>
                </c:pt>
              </c:numCache>
            </c:numRef>
          </c:val>
          <c:extLst>
            <c:ext xmlns:c16="http://schemas.microsoft.com/office/drawing/2014/chart" uri="{C3380CC4-5D6E-409C-BE32-E72D297353CC}">
              <c16:uniqueId val="{0000000A-4621-4C40-8076-473DE3E7D628}"/>
            </c:ext>
          </c:extLst>
        </c:ser>
        <c:ser>
          <c:idx val="11"/>
          <c:order val="11"/>
          <c:tx>
            <c:strRef>
              <c:f>ELE_TWh...FORMAT!$M$3:$M$4</c:f>
              <c:strCache>
                <c:ptCount val="1"/>
                <c:pt idx="0">
                  <c:v>pOIL</c:v>
                </c:pt>
              </c:strCache>
            </c:strRef>
          </c:tx>
          <c:spPr>
            <a:pattFill prst="ltUpDiag">
              <a:fgClr>
                <a:sysClr val="window" lastClr="FFFFFF">
                  <a:lumMod val="85000"/>
                </a:sysClr>
              </a:fgClr>
              <a:bgClr>
                <a:srgbClr val="C0504D"/>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ELE_TWh...FORMAT!$M$5:$M$119</c:f>
              <c:numCache>
                <c:formatCode>General</c:formatCode>
                <c:ptCount val="95"/>
                <c:pt idx="0">
                  <c:v>7.0933910893445216</c:v>
                </c:pt>
                <c:pt idx="1">
                  <c:v>7.2779300225831411</c:v>
                </c:pt>
                <c:pt idx="2">
                  <c:v>9.7566364084107811</c:v>
                </c:pt>
                <c:pt idx="3">
                  <c:v>10.788476415688338</c:v>
                </c:pt>
                <c:pt idx="4">
                  <c:v>7.3258045686033499</c:v>
                </c:pt>
                <c:pt idx="5">
                  <c:v>7.0099465971208099</c:v>
                </c:pt>
                <c:pt idx="6">
                  <c:v>7.3440068695135281</c:v>
                </c:pt>
                <c:pt idx="7">
                  <c:v>10.66836932913983</c:v>
                </c:pt>
                <c:pt idx="8">
                  <c:v>11.800369356884914</c:v>
                </c:pt>
                <c:pt idx="9">
                  <c:v>6.958168348386959</c:v>
                </c:pt>
                <c:pt idx="10">
                  <c:v>5.2658099938190785</c:v>
                </c:pt>
                <c:pt idx="11">
                  <c:v>5.2658099938194614</c:v>
                </c:pt>
                <c:pt idx="12">
                  <c:v>5.2658698684001264</c:v>
                </c:pt>
                <c:pt idx="13">
                  <c:v>5.2659297293967429</c:v>
                </c:pt>
                <c:pt idx="14">
                  <c:v>5.3428012438024108</c:v>
                </c:pt>
                <c:pt idx="15">
                  <c:v>20.856062308782494</c:v>
                </c:pt>
                <c:pt idx="16">
                  <c:v>19.554488047632127</c:v>
                </c:pt>
                <c:pt idx="17">
                  <c:v>25.664082626789227</c:v>
                </c:pt>
                <c:pt idx="18">
                  <c:v>25.516838675249431</c:v>
                </c:pt>
                <c:pt idx="19">
                  <c:v>23.506904569670724</c:v>
                </c:pt>
                <c:pt idx="20">
                  <c:v>0.51372985038753527</c:v>
                </c:pt>
                <c:pt idx="21">
                  <c:v>0.41888129394384999</c:v>
                </c:pt>
                <c:pt idx="22">
                  <c:v>0.3287394766801231</c:v>
                </c:pt>
                <c:pt idx="23">
                  <c:v>0.24254380627958894</c:v>
                </c:pt>
                <c:pt idx="24">
                  <c:v>0.63952113028000612</c:v>
                </c:pt>
                <c:pt idx="25">
                  <c:v>2.8125503181295679</c:v>
                </c:pt>
                <c:pt idx="26">
                  <c:v>2.5666028277500375</c:v>
                </c:pt>
                <c:pt idx="27">
                  <c:v>3.4543087257598484</c:v>
                </c:pt>
                <c:pt idx="28">
                  <c:v>3.4737306079420747</c:v>
                </c:pt>
                <c:pt idx="29">
                  <c:v>3.2707864641316942</c:v>
                </c:pt>
                <c:pt idx="30">
                  <c:v>1.4147973780890504</c:v>
                </c:pt>
                <c:pt idx="31">
                  <c:v>1.2389928491824063</c:v>
                </c:pt>
                <c:pt idx="32">
                  <c:v>1.9320838740914921</c:v>
                </c:pt>
                <c:pt idx="33">
                  <c:v>1.4889097528560455</c:v>
                </c:pt>
                <c:pt idx="34">
                  <c:v>1.7198892621238331</c:v>
                </c:pt>
                <c:pt idx="35">
                  <c:v>5.7848517611199064</c:v>
                </c:pt>
                <c:pt idx="36">
                  <c:v>6.3772580708002895</c:v>
                </c:pt>
                <c:pt idx="37">
                  <c:v>10.620123887694829</c:v>
                </c:pt>
                <c:pt idx="38">
                  <c:v>12.772167444018704</c:v>
                </c:pt>
                <c:pt idx="39">
                  <c:v>5.8045066303165811</c:v>
                </c:pt>
                <c:pt idx="40">
                  <c:v>46.124807247071885</c:v>
                </c:pt>
                <c:pt idx="41">
                  <c:v>46.242751286878296</c:v>
                </c:pt>
                <c:pt idx="42">
                  <c:v>59.936654018956723</c:v>
                </c:pt>
                <c:pt idx="43">
                  <c:v>64.81523459297766</c:v>
                </c:pt>
                <c:pt idx="44">
                  <c:v>48.263341666589255</c:v>
                </c:pt>
                <c:pt idx="45">
                  <c:v>25.524111405316692</c:v>
                </c:pt>
                <c:pt idx="46">
                  <c:v>27.257477448284092</c:v>
                </c:pt>
                <c:pt idx="47">
                  <c:v>37.904309412733269</c:v>
                </c:pt>
                <c:pt idx="48">
                  <c:v>45.395651886790908</c:v>
                </c:pt>
                <c:pt idx="49">
                  <c:v>26.596436026515015</c:v>
                </c:pt>
                <c:pt idx="50">
                  <c:v>8.5191065017725276E-2</c:v>
                </c:pt>
                <c:pt idx="51">
                  <c:v>7.587816444258727E-2</c:v>
                </c:pt>
                <c:pt idx="52">
                  <c:v>0.12035625988619572</c:v>
                </c:pt>
                <c:pt idx="53">
                  <c:v>0.1469666544777862</c:v>
                </c:pt>
                <c:pt idx="54">
                  <c:v>0.10000970303222723</c:v>
                </c:pt>
                <c:pt idx="55">
                  <c:v>16.622458298696916</c:v>
                </c:pt>
                <c:pt idx="56">
                  <c:v>16.172239041271272</c:v>
                </c:pt>
                <c:pt idx="57">
                  <c:v>19.223141070365696</c:v>
                </c:pt>
                <c:pt idx="58">
                  <c:v>22.850031489323815</c:v>
                </c:pt>
                <c:pt idx="59">
                  <c:v>18.878270998460657</c:v>
                </c:pt>
                <c:pt idx="60">
                  <c:v>11.288805702696623</c:v>
                </c:pt>
                <c:pt idx="61">
                  <c:v>9.7467876760424925</c:v>
                </c:pt>
                <c:pt idx="62">
                  <c:v>11.167066599912602</c:v>
                </c:pt>
                <c:pt idx="63">
                  <c:v>13.770043971156893</c:v>
                </c:pt>
                <c:pt idx="64">
                  <c:v>13.678982773301556</c:v>
                </c:pt>
                <c:pt idx="65">
                  <c:v>3.7020815680802945</c:v>
                </c:pt>
                <c:pt idx="66">
                  <c:v>3.4796674587779068</c:v>
                </c:pt>
                <c:pt idx="67">
                  <c:v>5.2217001966090137</c:v>
                </c:pt>
                <c:pt idx="68">
                  <c:v>5.1777194967113003</c:v>
                </c:pt>
                <c:pt idx="69">
                  <c:v>4.2749128906455827</c:v>
                </c:pt>
                <c:pt idx="70">
                  <c:v>0.21972548337345876</c:v>
                </c:pt>
                <c:pt idx="71">
                  <c:v>0.24899606953589906</c:v>
                </c:pt>
                <c:pt idx="72">
                  <c:v>0.31273583994108894</c:v>
                </c:pt>
                <c:pt idx="73">
                  <c:v>0.3223278302883914</c:v>
                </c:pt>
                <c:pt idx="74">
                  <c:v>0.25131380424760724</c:v>
                </c:pt>
                <c:pt idx="75">
                  <c:v>2.6517130426829527</c:v>
                </c:pt>
                <c:pt idx="76">
                  <c:v>2.4215019005088254</c:v>
                </c:pt>
                <c:pt idx="77">
                  <c:v>3.761226741566476</c:v>
                </c:pt>
                <c:pt idx="78">
                  <c:v>3.5860634560384343</c:v>
                </c:pt>
                <c:pt idx="79">
                  <c:v>3.1298885910183536</c:v>
                </c:pt>
                <c:pt idx="80">
                  <c:v>2.9201499034189586</c:v>
                </c:pt>
                <c:pt idx="81">
                  <c:v>2.7595036814245626</c:v>
                </c:pt>
                <c:pt idx="82">
                  <c:v>4.3951470292889381</c:v>
                </c:pt>
                <c:pt idx="83">
                  <c:v>4.4917190939622298</c:v>
                </c:pt>
                <c:pt idx="84">
                  <c:v>3.2019584947347997</c:v>
                </c:pt>
                <c:pt idx="85">
                  <c:v>1.3555047708015988</c:v>
                </c:pt>
                <c:pt idx="86">
                  <c:v>1.1545319726891747</c:v>
                </c:pt>
                <c:pt idx="87">
                  <c:v>0.9922708744521207</c:v>
                </c:pt>
                <c:pt idx="88">
                  <c:v>1.4678949017746239</c:v>
                </c:pt>
                <c:pt idx="89">
                  <c:v>1.6758326886864365</c:v>
                </c:pt>
                <c:pt idx="90">
                  <c:v>24.60482957538612</c:v>
                </c:pt>
                <c:pt idx="91">
                  <c:v>27.822172104140765</c:v>
                </c:pt>
                <c:pt idx="92">
                  <c:v>36.275530143251778</c:v>
                </c:pt>
                <c:pt idx="93">
                  <c:v>43.46769585657357</c:v>
                </c:pt>
                <c:pt idx="94">
                  <c:v>24.527810280797841</c:v>
                </c:pt>
              </c:numCache>
            </c:numRef>
          </c:val>
          <c:extLst>
            <c:ext xmlns:c16="http://schemas.microsoft.com/office/drawing/2014/chart" uri="{C3380CC4-5D6E-409C-BE32-E72D297353CC}">
              <c16:uniqueId val="{0000000B-4621-4C40-8076-473DE3E7D628}"/>
            </c:ext>
          </c:extLst>
        </c:ser>
        <c:ser>
          <c:idx val="12"/>
          <c:order val="12"/>
          <c:tx>
            <c:strRef>
              <c:f>ELE_TWh...FORMAT!$N$3:$N$4</c:f>
              <c:strCache>
                <c:ptCount val="1"/>
                <c:pt idx="0">
                  <c:v>bHYDRO</c:v>
                </c:pt>
              </c:strCache>
            </c:strRef>
          </c:tx>
          <c:spPr>
            <a:pattFill prst="zigZag">
              <a:fgClr>
                <a:sysClr val="window" lastClr="FFFFFF">
                  <a:lumMod val="85000"/>
                </a:sysClr>
              </a:fgClr>
              <a:bgClr>
                <a:srgbClr val="4F81BD">
                  <a:lumMod val="75000"/>
                </a:srgbClr>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ELE_TWh...FORMAT!$N$5:$N$119</c:f>
              <c:numCache>
                <c:formatCode>General</c:formatCode>
                <c:ptCount val="95"/>
                <c:pt idx="0">
                  <c:v>434.17783469689789</c:v>
                </c:pt>
                <c:pt idx="1">
                  <c:v>464.27932431423829</c:v>
                </c:pt>
                <c:pt idx="2">
                  <c:v>465.64120343600626</c:v>
                </c:pt>
                <c:pt idx="3">
                  <c:v>490.88432116857587</c:v>
                </c:pt>
                <c:pt idx="4">
                  <c:v>428.31595088555531</c:v>
                </c:pt>
                <c:pt idx="5">
                  <c:v>655.71638325108233</c:v>
                </c:pt>
                <c:pt idx="6">
                  <c:v>926.92135478700891</c:v>
                </c:pt>
                <c:pt idx="7">
                  <c:v>373.20790607655817</c:v>
                </c:pt>
                <c:pt idx="8">
                  <c:v>444.2161447230659</c:v>
                </c:pt>
                <c:pt idx="9">
                  <c:v>698.88901031458317</c:v>
                </c:pt>
                <c:pt idx="10">
                  <c:v>18.502212096404858</c:v>
                </c:pt>
                <c:pt idx="11">
                  <c:v>18.614521418438855</c:v>
                </c:pt>
                <c:pt idx="12">
                  <c:v>18.726830740472597</c:v>
                </c:pt>
                <c:pt idx="13">
                  <c:v>18.839140062506551</c:v>
                </c:pt>
                <c:pt idx="14">
                  <c:v>17.740867914291801</c:v>
                </c:pt>
                <c:pt idx="15">
                  <c:v>321.82003759424543</c:v>
                </c:pt>
                <c:pt idx="16">
                  <c:v>351.82903441598347</c:v>
                </c:pt>
                <c:pt idx="17">
                  <c:v>417.76531190960077</c:v>
                </c:pt>
                <c:pt idx="18">
                  <c:v>455.24760747132166</c:v>
                </c:pt>
                <c:pt idx="19">
                  <c:v>311.69953076115809</c:v>
                </c:pt>
                <c:pt idx="20">
                  <c:v>82.916993689214763</c:v>
                </c:pt>
                <c:pt idx="21">
                  <c:v>86.431305755533543</c:v>
                </c:pt>
                <c:pt idx="22">
                  <c:v>101.87375043214705</c:v>
                </c:pt>
                <c:pt idx="23">
                  <c:v>103.94240581808836</c:v>
                </c:pt>
                <c:pt idx="24">
                  <c:v>83.001471377069876</c:v>
                </c:pt>
                <c:pt idx="25">
                  <c:v>70.367894857655315</c:v>
                </c:pt>
                <c:pt idx="26">
                  <c:v>73.864463842726352</c:v>
                </c:pt>
                <c:pt idx="27">
                  <c:v>87.929566470222881</c:v>
                </c:pt>
                <c:pt idx="28">
                  <c:v>83.773027563610981</c:v>
                </c:pt>
                <c:pt idx="29">
                  <c:v>69.762056324125084</c:v>
                </c:pt>
                <c:pt idx="30">
                  <c:v>44.082996953441246</c:v>
                </c:pt>
                <c:pt idx="31">
                  <c:v>50.160761395505588</c:v>
                </c:pt>
                <c:pt idx="32">
                  <c:v>72.668884174803452</c:v>
                </c:pt>
                <c:pt idx="33">
                  <c:v>74.557756866642109</c:v>
                </c:pt>
                <c:pt idx="34">
                  <c:v>44.812234579732667</c:v>
                </c:pt>
                <c:pt idx="35">
                  <c:v>157.83054310029604</c:v>
                </c:pt>
                <c:pt idx="36">
                  <c:v>209.96794432092111</c:v>
                </c:pt>
                <c:pt idx="37">
                  <c:v>188.43777028687271</c:v>
                </c:pt>
                <c:pt idx="38">
                  <c:v>248.01555435002621</c:v>
                </c:pt>
                <c:pt idx="39">
                  <c:v>130.65658328998748</c:v>
                </c:pt>
                <c:pt idx="40">
                  <c:v>701.9477503416997</c:v>
                </c:pt>
                <c:pt idx="41">
                  <c:v>700.97074298278289</c:v>
                </c:pt>
                <c:pt idx="42">
                  <c:v>603.80351743624624</c:v>
                </c:pt>
                <c:pt idx="43">
                  <c:v>604.2103325690781</c:v>
                </c:pt>
                <c:pt idx="44">
                  <c:v>711.50678695026374</c:v>
                </c:pt>
                <c:pt idx="45">
                  <c:v>458.58915231719755</c:v>
                </c:pt>
                <c:pt idx="46">
                  <c:v>375.49519860773421</c:v>
                </c:pt>
                <c:pt idx="47">
                  <c:v>307.7156913939055</c:v>
                </c:pt>
                <c:pt idx="48">
                  <c:v>252.40162123152732</c:v>
                </c:pt>
                <c:pt idx="49">
                  <c:v>560.52200118281758</c:v>
                </c:pt>
                <c:pt idx="50">
                  <c:v>0.88453951097331096</c:v>
                </c:pt>
                <c:pt idx="51">
                  <c:v>1.0501360698669542</c:v>
                </c:pt>
                <c:pt idx="52">
                  <c:v>0.46774465370053736</c:v>
                </c:pt>
                <c:pt idx="53">
                  <c:v>0.4403585440666466</c:v>
                </c:pt>
                <c:pt idx="54">
                  <c:v>0.87562373918413505</c:v>
                </c:pt>
                <c:pt idx="55">
                  <c:v>135.6136304472551</c:v>
                </c:pt>
                <c:pt idx="56">
                  <c:v>180.30218032322739</c:v>
                </c:pt>
                <c:pt idx="57">
                  <c:v>87.471454051728571</c:v>
                </c:pt>
                <c:pt idx="58">
                  <c:v>71.321835353105612</c:v>
                </c:pt>
                <c:pt idx="59">
                  <c:v>163.79413739240547</c:v>
                </c:pt>
                <c:pt idx="60">
                  <c:v>314.68412485862558</c:v>
                </c:pt>
                <c:pt idx="61">
                  <c:v>314.24613236769983</c:v>
                </c:pt>
                <c:pt idx="62">
                  <c:v>196.07047512604834</c:v>
                </c:pt>
                <c:pt idx="63">
                  <c:v>199.52520669661649</c:v>
                </c:pt>
                <c:pt idx="64">
                  <c:v>318.93822057977707</c:v>
                </c:pt>
                <c:pt idx="65">
                  <c:v>46.71375626676501</c:v>
                </c:pt>
                <c:pt idx="66">
                  <c:v>47.733245504656253</c:v>
                </c:pt>
                <c:pt idx="67">
                  <c:v>50.598889131964739</c:v>
                </c:pt>
                <c:pt idx="68">
                  <c:v>82.602077946791155</c:v>
                </c:pt>
                <c:pt idx="69">
                  <c:v>45.821657732904264</c:v>
                </c:pt>
                <c:pt idx="70">
                  <c:v>3.2768582968021311</c:v>
                </c:pt>
                <c:pt idx="71">
                  <c:v>4.0227620383041476</c:v>
                </c:pt>
                <c:pt idx="72">
                  <c:v>3.4973394519315772</c:v>
                </c:pt>
                <c:pt idx="73">
                  <c:v>4.408118694222626</c:v>
                </c:pt>
                <c:pt idx="74">
                  <c:v>2.4256042319004725</c:v>
                </c:pt>
                <c:pt idx="75">
                  <c:v>47.32980617488915</c:v>
                </c:pt>
                <c:pt idx="76">
                  <c:v>61.197767227260648</c:v>
                </c:pt>
                <c:pt idx="77">
                  <c:v>72.122259100973352</c:v>
                </c:pt>
                <c:pt idx="78">
                  <c:v>76.481023281334984</c:v>
                </c:pt>
                <c:pt idx="79">
                  <c:v>42.136936932696329</c:v>
                </c:pt>
                <c:pt idx="80">
                  <c:v>8.3262911027637223</c:v>
                </c:pt>
                <c:pt idx="81">
                  <c:v>9.4663072471192091</c:v>
                </c:pt>
                <c:pt idx="82">
                  <c:v>9.9745049111005706</c:v>
                </c:pt>
                <c:pt idx="83">
                  <c:v>10.245498432233729</c:v>
                </c:pt>
                <c:pt idx="84">
                  <c:v>5.6837525050195543</c:v>
                </c:pt>
                <c:pt idx="85">
                  <c:v>0.30322815630925476</c:v>
                </c:pt>
                <c:pt idx="86">
                  <c:v>0.33789998643886388</c:v>
                </c:pt>
                <c:pt idx="87">
                  <c:v>0.3732874959845941</c:v>
                </c:pt>
                <c:pt idx="88">
                  <c:v>0.39855880589112946</c:v>
                </c:pt>
                <c:pt idx="89">
                  <c:v>0.31494916341804419</c:v>
                </c:pt>
                <c:pt idx="90">
                  <c:v>153.31418112083085</c:v>
                </c:pt>
                <c:pt idx="91">
                  <c:v>168.10328898297104</c:v>
                </c:pt>
                <c:pt idx="92">
                  <c:v>123.37594493790949</c:v>
                </c:pt>
                <c:pt idx="93">
                  <c:v>194.46745172877479</c:v>
                </c:pt>
                <c:pt idx="94">
                  <c:v>140.22436453246954</c:v>
                </c:pt>
              </c:numCache>
            </c:numRef>
          </c:val>
          <c:extLst>
            <c:ext xmlns:c16="http://schemas.microsoft.com/office/drawing/2014/chart" uri="{C3380CC4-5D6E-409C-BE32-E72D297353CC}">
              <c16:uniqueId val="{0000000C-4621-4C40-8076-473DE3E7D628}"/>
            </c:ext>
          </c:extLst>
        </c:ser>
        <c:ser>
          <c:idx val="13"/>
          <c:order val="13"/>
          <c:tx>
            <c:strRef>
              <c:f>ELE_TWh...FORMAT!$O$3:$O$4</c:f>
              <c:strCache>
                <c:ptCount val="1"/>
                <c:pt idx="0">
                  <c:v>pHYDRO</c:v>
                </c:pt>
              </c:strCache>
            </c:strRef>
          </c:tx>
          <c:spPr>
            <a:pattFill prst="ltUpDiag">
              <a:fgClr>
                <a:sysClr val="window" lastClr="FFFFFF">
                  <a:lumMod val="50000"/>
                </a:sysClr>
              </a:fgClr>
              <a:bgClr>
                <a:srgbClr val="4F81BD">
                  <a:lumMod val="75000"/>
                </a:srgbClr>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ELE_TWh...FORMAT!$O$5:$O$119</c:f>
              <c:numCache>
                <c:formatCode>General</c:formatCode>
                <c:ptCount val="95"/>
                <c:pt idx="0">
                  <c:v>0</c:v>
                </c:pt>
                <c:pt idx="1">
                  <c:v>0</c:v>
                </c:pt>
                <c:pt idx="2">
                  <c:v>0</c:v>
                </c:pt>
                <c:pt idx="3">
                  <c:v>0</c:v>
                </c:pt>
                <c:pt idx="4">
                  <c:v>0</c:v>
                </c:pt>
                <c:pt idx="5">
                  <c:v>0</c:v>
                </c:pt>
                <c:pt idx="6">
                  <c:v>0</c:v>
                </c:pt>
                <c:pt idx="7">
                  <c:v>0</c:v>
                </c:pt>
                <c:pt idx="8">
                  <c:v>0</c:v>
                </c:pt>
                <c:pt idx="9">
                  <c:v>0</c:v>
                </c:pt>
                <c:pt idx="10">
                  <c:v>6.5750830406801191</c:v>
                </c:pt>
                <c:pt idx="11">
                  <c:v>10.741815208917112</c:v>
                </c:pt>
                <c:pt idx="12">
                  <c:v>9.6744652550970702</c:v>
                </c:pt>
                <c:pt idx="13">
                  <c:v>9.6769706017324317</c:v>
                </c:pt>
                <c:pt idx="14">
                  <c:v>5.8361808481701738</c:v>
                </c:pt>
                <c:pt idx="15">
                  <c:v>34.300549477312401</c:v>
                </c:pt>
                <c:pt idx="16">
                  <c:v>48.079643160487521</c:v>
                </c:pt>
                <c:pt idx="17">
                  <c:v>39.205945198189482</c:v>
                </c:pt>
                <c:pt idx="18">
                  <c:v>47.700543684892516</c:v>
                </c:pt>
                <c:pt idx="19">
                  <c:v>28.201167781420882</c:v>
                </c:pt>
                <c:pt idx="20">
                  <c:v>0.98583400772762297</c:v>
                </c:pt>
                <c:pt idx="21">
                  <c:v>1.4464845621996902</c:v>
                </c:pt>
                <c:pt idx="22">
                  <c:v>1.3132291235670974</c:v>
                </c:pt>
                <c:pt idx="23">
                  <c:v>2.2042493996913253</c:v>
                </c:pt>
                <c:pt idx="24">
                  <c:v>0.69783684577724592</c:v>
                </c:pt>
                <c:pt idx="25">
                  <c:v>6.2032263532241219</c:v>
                </c:pt>
                <c:pt idx="26">
                  <c:v>7.6072174954369451</c:v>
                </c:pt>
                <c:pt idx="27">
                  <c:v>6.1030812348862318</c:v>
                </c:pt>
                <c:pt idx="28">
                  <c:v>7.0303115290958216</c:v>
                </c:pt>
                <c:pt idx="29">
                  <c:v>6.1308153130865586</c:v>
                </c:pt>
                <c:pt idx="30">
                  <c:v>6.0198253987637669</c:v>
                </c:pt>
                <c:pt idx="31">
                  <c:v>8.4721344926603095</c:v>
                </c:pt>
                <c:pt idx="32">
                  <c:v>7.2419322484539093</c:v>
                </c:pt>
                <c:pt idx="33">
                  <c:v>10.199249669573314</c:v>
                </c:pt>
                <c:pt idx="34">
                  <c:v>5.0735694849731043</c:v>
                </c:pt>
                <c:pt idx="35">
                  <c:v>0</c:v>
                </c:pt>
                <c:pt idx="36">
                  <c:v>0</c:v>
                </c:pt>
                <c:pt idx="37">
                  <c:v>0</c:v>
                </c:pt>
                <c:pt idx="38">
                  <c:v>0</c:v>
                </c:pt>
                <c:pt idx="39">
                  <c:v>0</c:v>
                </c:pt>
                <c:pt idx="40">
                  <c:v>13.527855907066694</c:v>
                </c:pt>
                <c:pt idx="41">
                  <c:v>17.750366867610378</c:v>
                </c:pt>
                <c:pt idx="42">
                  <c:v>11.06040983738818</c:v>
                </c:pt>
                <c:pt idx="43">
                  <c:v>11.846974485440011</c:v>
                </c:pt>
                <c:pt idx="44">
                  <c:v>10.65374792968128</c:v>
                </c:pt>
                <c:pt idx="45">
                  <c:v>4.8166104462452957</c:v>
                </c:pt>
                <c:pt idx="46">
                  <c:v>6.7821132640054058</c:v>
                </c:pt>
                <c:pt idx="47">
                  <c:v>4.1875015556541682</c:v>
                </c:pt>
                <c:pt idx="48">
                  <c:v>5.2447912942237007</c:v>
                </c:pt>
                <c:pt idx="49">
                  <c:v>3.8677042303467628</c:v>
                </c:pt>
                <c:pt idx="50">
                  <c:v>5.295278400730191</c:v>
                </c:pt>
                <c:pt idx="51">
                  <c:v>7.3400543425519524</c:v>
                </c:pt>
                <c:pt idx="52">
                  <c:v>4.5170218156560615</c:v>
                </c:pt>
                <c:pt idx="53">
                  <c:v>4.3144951499501385</c:v>
                </c:pt>
                <c:pt idx="54">
                  <c:v>4.1441512342444646</c:v>
                </c:pt>
                <c:pt idx="55">
                  <c:v>4.5027664538666663</c:v>
                </c:pt>
                <c:pt idx="56">
                  <c:v>6.2690943838262436</c:v>
                </c:pt>
                <c:pt idx="57">
                  <c:v>2.0247576808504202</c:v>
                </c:pt>
                <c:pt idx="58">
                  <c:v>2.188296663808547</c:v>
                </c:pt>
                <c:pt idx="59">
                  <c:v>3.7919298814406295</c:v>
                </c:pt>
                <c:pt idx="60">
                  <c:v>29.573117437982855</c:v>
                </c:pt>
                <c:pt idx="61">
                  <c:v>35.614247096910518</c:v>
                </c:pt>
                <c:pt idx="62">
                  <c:v>29.889982260425462</c:v>
                </c:pt>
                <c:pt idx="63">
                  <c:v>27.88285811806492</c:v>
                </c:pt>
                <c:pt idx="64">
                  <c:v>25.683818364495238</c:v>
                </c:pt>
                <c:pt idx="65">
                  <c:v>3.4675607831335227</c:v>
                </c:pt>
                <c:pt idx="66">
                  <c:v>5.4579293407570919</c:v>
                </c:pt>
                <c:pt idx="67">
                  <c:v>2.9066531358569523</c:v>
                </c:pt>
                <c:pt idx="68">
                  <c:v>3.9774094954308472</c:v>
                </c:pt>
                <c:pt idx="69">
                  <c:v>1.9338889770506835</c:v>
                </c:pt>
                <c:pt idx="70">
                  <c:v>0.49823222058057037</c:v>
                </c:pt>
                <c:pt idx="71">
                  <c:v>0.52715255662322191</c:v>
                </c:pt>
                <c:pt idx="72">
                  <c:v>0.51113060698896606</c:v>
                </c:pt>
                <c:pt idx="73">
                  <c:v>0.60032421534687086</c:v>
                </c:pt>
                <c:pt idx="74">
                  <c:v>0.43836902884522727</c:v>
                </c:pt>
                <c:pt idx="75">
                  <c:v>3.8595416955644253</c:v>
                </c:pt>
                <c:pt idx="76">
                  <c:v>5.0020531189414292</c:v>
                </c:pt>
                <c:pt idx="77">
                  <c:v>3.7590970574726748</c:v>
                </c:pt>
                <c:pt idx="78">
                  <c:v>4.96940438367987</c:v>
                </c:pt>
                <c:pt idx="79">
                  <c:v>2.8898454837108414</c:v>
                </c:pt>
                <c:pt idx="80">
                  <c:v>3.8802992662260261</c:v>
                </c:pt>
                <c:pt idx="81">
                  <c:v>5.3116056488988912</c:v>
                </c:pt>
                <c:pt idx="82">
                  <c:v>4.1178642089549413</c:v>
                </c:pt>
                <c:pt idx="83">
                  <c:v>5.3249052471803715</c:v>
                </c:pt>
                <c:pt idx="84">
                  <c:v>2.9059472722798279</c:v>
                </c:pt>
                <c:pt idx="85">
                  <c:v>2.81094671141223</c:v>
                </c:pt>
                <c:pt idx="86">
                  <c:v>3.5132507360528269</c:v>
                </c:pt>
                <c:pt idx="87">
                  <c:v>3.5784923269116371</c:v>
                </c:pt>
                <c:pt idx="88">
                  <c:v>3.7177191431616672</c:v>
                </c:pt>
                <c:pt idx="89">
                  <c:v>2.2947145275272192</c:v>
                </c:pt>
                <c:pt idx="90">
                  <c:v>0.27221162661630161</c:v>
                </c:pt>
                <c:pt idx="91">
                  <c:v>0.44755156519523975</c:v>
                </c:pt>
                <c:pt idx="92">
                  <c:v>0.29872721113494055</c:v>
                </c:pt>
                <c:pt idx="93">
                  <c:v>0.39789240887202681</c:v>
                </c:pt>
                <c:pt idx="94">
                  <c:v>0.19199826501786865</c:v>
                </c:pt>
              </c:numCache>
            </c:numRef>
          </c:val>
          <c:extLst>
            <c:ext xmlns:c16="http://schemas.microsoft.com/office/drawing/2014/chart" uri="{C3380CC4-5D6E-409C-BE32-E72D297353CC}">
              <c16:uniqueId val="{0000000D-4621-4C40-8076-473DE3E7D628}"/>
            </c:ext>
          </c:extLst>
        </c:ser>
        <c:ser>
          <c:idx val="14"/>
          <c:order val="14"/>
          <c:tx>
            <c:strRef>
              <c:f>ELE_TWh...FORMAT!$P$3:$P$4</c:f>
              <c:strCache>
                <c:ptCount val="1"/>
                <c:pt idx="0">
                  <c:v>bBIO</c:v>
                </c:pt>
              </c:strCache>
            </c:strRef>
          </c:tx>
          <c:spPr>
            <a:solidFill>
              <a:srgbClr val="9BBB59">
                <a:lumMod val="75000"/>
              </a:srgbClr>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ELE_TWh...FORMAT!$P$5:$P$119</c:f>
              <c:numCache>
                <c:formatCode>General</c:formatCode>
                <c:ptCount val="95"/>
                <c:pt idx="0">
                  <c:v>35.612222519822026</c:v>
                </c:pt>
                <c:pt idx="1">
                  <c:v>41.061494832427705</c:v>
                </c:pt>
                <c:pt idx="2">
                  <c:v>44.669866466918428</c:v>
                </c:pt>
                <c:pt idx="3">
                  <c:v>49.083336319096496</c:v>
                </c:pt>
                <c:pt idx="4">
                  <c:v>32.149088761796932</c:v>
                </c:pt>
                <c:pt idx="5">
                  <c:v>32.203449063627545</c:v>
                </c:pt>
                <c:pt idx="6">
                  <c:v>38.128491600200313</c:v>
                </c:pt>
                <c:pt idx="7">
                  <c:v>16.819585146936863</c:v>
                </c:pt>
                <c:pt idx="8">
                  <c:v>15.459941956821515</c:v>
                </c:pt>
                <c:pt idx="9">
                  <c:v>31.497468453010235</c:v>
                </c:pt>
                <c:pt idx="10">
                  <c:v>32.648120971643223</c:v>
                </c:pt>
                <c:pt idx="11">
                  <c:v>32.741891890511859</c:v>
                </c:pt>
                <c:pt idx="12">
                  <c:v>30.989461445442018</c:v>
                </c:pt>
                <c:pt idx="13">
                  <c:v>29.237031051362717</c:v>
                </c:pt>
                <c:pt idx="14">
                  <c:v>32.971934132560271</c:v>
                </c:pt>
                <c:pt idx="15">
                  <c:v>161.58057215726336</c:v>
                </c:pt>
                <c:pt idx="16">
                  <c:v>176.8730056517978</c:v>
                </c:pt>
                <c:pt idx="17">
                  <c:v>160.22142435321368</c:v>
                </c:pt>
                <c:pt idx="18">
                  <c:v>171.23184248611699</c:v>
                </c:pt>
                <c:pt idx="19">
                  <c:v>114.87474250874774</c:v>
                </c:pt>
                <c:pt idx="20">
                  <c:v>41.884847904264745</c:v>
                </c:pt>
                <c:pt idx="21">
                  <c:v>44.301467619503875</c:v>
                </c:pt>
                <c:pt idx="22">
                  <c:v>44.882152300849633</c:v>
                </c:pt>
                <c:pt idx="23">
                  <c:v>46.030718210478959</c:v>
                </c:pt>
                <c:pt idx="24">
                  <c:v>25.433963416336162</c:v>
                </c:pt>
                <c:pt idx="25">
                  <c:v>11.080614479024279</c:v>
                </c:pt>
                <c:pt idx="26">
                  <c:v>17.936521912193378</c:v>
                </c:pt>
                <c:pt idx="27">
                  <c:v>14.358400114782537</c:v>
                </c:pt>
                <c:pt idx="28">
                  <c:v>18.636650872532488</c:v>
                </c:pt>
                <c:pt idx="29">
                  <c:v>10.289035174253739</c:v>
                </c:pt>
                <c:pt idx="30">
                  <c:v>2.8624527436457279</c:v>
                </c:pt>
                <c:pt idx="31">
                  <c:v>3.1436321448629441</c:v>
                </c:pt>
                <c:pt idx="32">
                  <c:v>4.2444214515951462</c:v>
                </c:pt>
                <c:pt idx="33">
                  <c:v>4.0533373702002198</c:v>
                </c:pt>
                <c:pt idx="34">
                  <c:v>2.9497574244706231</c:v>
                </c:pt>
                <c:pt idx="35">
                  <c:v>35.605580359388085</c:v>
                </c:pt>
                <c:pt idx="36">
                  <c:v>56.896843463015479</c:v>
                </c:pt>
                <c:pt idx="37">
                  <c:v>34.898907287644576</c:v>
                </c:pt>
                <c:pt idx="38">
                  <c:v>46.451297915498152</c:v>
                </c:pt>
                <c:pt idx="39">
                  <c:v>28.717242612948052</c:v>
                </c:pt>
                <c:pt idx="40">
                  <c:v>56.551655235686319</c:v>
                </c:pt>
                <c:pt idx="41">
                  <c:v>80.028195586380718</c:v>
                </c:pt>
                <c:pt idx="42">
                  <c:v>42.085866152001216</c:v>
                </c:pt>
                <c:pt idx="43">
                  <c:v>43.099108501017085</c:v>
                </c:pt>
                <c:pt idx="44">
                  <c:v>46.356420074177763</c:v>
                </c:pt>
                <c:pt idx="45">
                  <c:v>18.277554514480368</c:v>
                </c:pt>
                <c:pt idx="46">
                  <c:v>14.965134892523174</c:v>
                </c:pt>
                <c:pt idx="47">
                  <c:v>12.264216121398732</c:v>
                </c:pt>
                <c:pt idx="48">
                  <c:v>10.062590364433326</c:v>
                </c:pt>
                <c:pt idx="49">
                  <c:v>22.340000075322088</c:v>
                </c:pt>
                <c:pt idx="50">
                  <c:v>0.28697860392020613</c:v>
                </c:pt>
                <c:pt idx="51">
                  <c:v>0.41692721942173611</c:v>
                </c:pt>
                <c:pt idx="52">
                  <c:v>0.1495074236013007</c:v>
                </c:pt>
                <c:pt idx="53">
                  <c:v>0.16338958632176084</c:v>
                </c:pt>
                <c:pt idx="54">
                  <c:v>0.27993094578561262</c:v>
                </c:pt>
                <c:pt idx="55">
                  <c:v>3.5915011360235165E-2</c:v>
                </c:pt>
                <c:pt idx="56">
                  <c:v>4.6113538162929527E-2</c:v>
                </c:pt>
                <c:pt idx="57">
                  <c:v>2.1358203358056153E-2</c:v>
                </c:pt>
                <c:pt idx="58">
                  <c:v>1.7414895863823405E-2</c:v>
                </c:pt>
                <c:pt idx="59">
                  <c:v>3.9994180668856932E-2</c:v>
                </c:pt>
                <c:pt idx="60">
                  <c:v>54.624698039955902</c:v>
                </c:pt>
                <c:pt idx="61">
                  <c:v>66.165093341644663</c:v>
                </c:pt>
                <c:pt idx="62">
                  <c:v>34.855917708040309</c:v>
                </c:pt>
                <c:pt idx="63">
                  <c:v>35.474746725881126</c:v>
                </c:pt>
                <c:pt idx="64">
                  <c:v>53.691252248451775</c:v>
                </c:pt>
                <c:pt idx="65">
                  <c:v>15.458302907291797</c:v>
                </c:pt>
                <c:pt idx="66">
                  <c:v>14.564157887608944</c:v>
                </c:pt>
                <c:pt idx="67">
                  <c:v>12.402343356090659</c:v>
                </c:pt>
                <c:pt idx="68">
                  <c:v>11.843979014689429</c:v>
                </c:pt>
                <c:pt idx="69">
                  <c:v>8.6193034935477648</c:v>
                </c:pt>
                <c:pt idx="70">
                  <c:v>12.500449915544527</c:v>
                </c:pt>
                <c:pt idx="71">
                  <c:v>16.881943720069991</c:v>
                </c:pt>
                <c:pt idx="72">
                  <c:v>13.409231408441785</c:v>
                </c:pt>
                <c:pt idx="73">
                  <c:v>20.890748564421362</c:v>
                </c:pt>
                <c:pt idx="74">
                  <c:v>7.95291517298004</c:v>
                </c:pt>
                <c:pt idx="75">
                  <c:v>10.220656702993734</c:v>
                </c:pt>
                <c:pt idx="76">
                  <c:v>12.692092838434911</c:v>
                </c:pt>
                <c:pt idx="77">
                  <c:v>7.9382562841550719</c:v>
                </c:pt>
                <c:pt idx="78">
                  <c:v>8.8653194106530737</c:v>
                </c:pt>
                <c:pt idx="79">
                  <c:v>6.4495741231964301</c:v>
                </c:pt>
                <c:pt idx="80">
                  <c:v>20.156766207056823</c:v>
                </c:pt>
                <c:pt idx="81">
                  <c:v>18.990850884866848</c:v>
                </c:pt>
                <c:pt idx="82">
                  <c:v>16.171965118599175</c:v>
                </c:pt>
                <c:pt idx="83">
                  <c:v>15.443887283712531</c:v>
                </c:pt>
                <c:pt idx="84">
                  <c:v>11.239580615894694</c:v>
                </c:pt>
                <c:pt idx="85">
                  <c:v>14.768360325798486</c:v>
                </c:pt>
                <c:pt idx="86">
                  <c:v>15.620446753745037</c:v>
                </c:pt>
                <c:pt idx="87">
                  <c:v>15.825192873257642</c:v>
                </c:pt>
                <c:pt idx="88">
                  <c:v>16.230170708066204</c:v>
                </c:pt>
                <c:pt idx="89">
                  <c:v>8.9686789555080075</c:v>
                </c:pt>
                <c:pt idx="90">
                  <c:v>1.1199426645307644</c:v>
                </c:pt>
                <c:pt idx="91">
                  <c:v>2.0909437009105867</c:v>
                </c:pt>
                <c:pt idx="92">
                  <c:v>0.82262812026734433</c:v>
                </c:pt>
                <c:pt idx="93">
                  <c:v>1.2146821773491379</c:v>
                </c:pt>
                <c:pt idx="94">
                  <c:v>0.76998763962165429</c:v>
                </c:pt>
              </c:numCache>
            </c:numRef>
          </c:val>
          <c:extLst>
            <c:ext xmlns:c16="http://schemas.microsoft.com/office/drawing/2014/chart" uri="{C3380CC4-5D6E-409C-BE32-E72D297353CC}">
              <c16:uniqueId val="{0000000E-4621-4C40-8076-473DE3E7D628}"/>
            </c:ext>
          </c:extLst>
        </c:ser>
        <c:ser>
          <c:idx val="15"/>
          <c:order val="15"/>
          <c:tx>
            <c:strRef>
              <c:f>ELE_TWh...FORMAT!$Q$3:$Q$4</c:f>
              <c:strCache>
                <c:ptCount val="1"/>
                <c:pt idx="0">
                  <c:v>mWIND</c:v>
                </c:pt>
              </c:strCache>
            </c:strRef>
          </c:tx>
          <c:spPr>
            <a:solidFill>
              <a:srgbClr val="8064A2">
                <a:lumMod val="60000"/>
                <a:lumOff val="40000"/>
              </a:srgbClr>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ELE_TWh...FORMAT!$Q$5:$Q$119</c:f>
              <c:numCache>
                <c:formatCode>General</c:formatCode>
                <c:ptCount val="95"/>
                <c:pt idx="0">
                  <c:v>2.6721452441348168</c:v>
                </c:pt>
                <c:pt idx="1">
                  <c:v>2.649140223106337</c:v>
                </c:pt>
                <c:pt idx="2">
                  <c:v>2.4098568480420166</c:v>
                </c:pt>
                <c:pt idx="3">
                  <c:v>2.5468754417790045</c:v>
                </c:pt>
                <c:pt idx="4">
                  <c:v>2.9998996447683366</c:v>
                </c:pt>
                <c:pt idx="5">
                  <c:v>65.090821465321255</c:v>
                </c:pt>
                <c:pt idx="6">
                  <c:v>90.416649337853187</c:v>
                </c:pt>
                <c:pt idx="7">
                  <c:v>76.315473917273053</c:v>
                </c:pt>
                <c:pt idx="8">
                  <c:v>110.38993119429232</c:v>
                </c:pt>
                <c:pt idx="9">
                  <c:v>73.197186554821783</c:v>
                </c:pt>
                <c:pt idx="10">
                  <c:v>68.601709720970547</c:v>
                </c:pt>
                <c:pt idx="11">
                  <c:v>90.257439262952161</c:v>
                </c:pt>
                <c:pt idx="12">
                  <c:v>109.15439579888763</c:v>
                </c:pt>
                <c:pt idx="13">
                  <c:v>161.13652761711359</c:v>
                </c:pt>
                <c:pt idx="14">
                  <c:v>48.80218838465715</c:v>
                </c:pt>
                <c:pt idx="15">
                  <c:v>235.105842331247</c:v>
                </c:pt>
                <c:pt idx="16">
                  <c:v>322.26648904029895</c:v>
                </c:pt>
                <c:pt idx="17">
                  <c:v>351.77348078230528</c:v>
                </c:pt>
                <c:pt idx="18">
                  <c:v>480.72509300346121</c:v>
                </c:pt>
                <c:pt idx="19">
                  <c:v>178.32757547123543</c:v>
                </c:pt>
                <c:pt idx="20">
                  <c:v>30.027407603111207</c:v>
                </c:pt>
                <c:pt idx="21">
                  <c:v>47.798005122784126</c:v>
                </c:pt>
                <c:pt idx="22">
                  <c:v>43.878341633380558</c:v>
                </c:pt>
                <c:pt idx="23">
                  <c:v>51.446218661396372</c:v>
                </c:pt>
                <c:pt idx="24">
                  <c:v>21.619116213770571</c:v>
                </c:pt>
                <c:pt idx="25">
                  <c:v>8.734540164185983</c:v>
                </c:pt>
                <c:pt idx="26">
                  <c:v>8.2999438800623384</c:v>
                </c:pt>
                <c:pt idx="27">
                  <c:v>8.5346050752243858</c:v>
                </c:pt>
                <c:pt idx="28">
                  <c:v>9.6094701413011201</c:v>
                </c:pt>
                <c:pt idx="29">
                  <c:v>8.7237374305872049</c:v>
                </c:pt>
                <c:pt idx="30">
                  <c:v>10.15822615269588</c:v>
                </c:pt>
                <c:pt idx="31">
                  <c:v>11.387346539871713</c:v>
                </c:pt>
                <c:pt idx="32">
                  <c:v>17.081018911367213</c:v>
                </c:pt>
                <c:pt idx="33">
                  <c:v>25.621527468610498</c:v>
                </c:pt>
                <c:pt idx="34">
                  <c:v>12.050004936826738</c:v>
                </c:pt>
                <c:pt idx="35">
                  <c:v>29.55620989223284</c:v>
                </c:pt>
                <c:pt idx="36">
                  <c:v>55.888127984839237</c:v>
                </c:pt>
                <c:pt idx="37">
                  <c:v>52.716950082636806</c:v>
                </c:pt>
                <c:pt idx="38">
                  <c:v>80.023759083734731</c:v>
                </c:pt>
                <c:pt idx="39">
                  <c:v>25.998560200104887</c:v>
                </c:pt>
                <c:pt idx="40">
                  <c:v>40.045140503712133</c:v>
                </c:pt>
                <c:pt idx="41">
                  <c:v>55.964222021750793</c:v>
                </c:pt>
                <c:pt idx="42">
                  <c:v>38.890246793939532</c:v>
                </c:pt>
                <c:pt idx="43">
                  <c:v>44.864309822637722</c:v>
                </c:pt>
                <c:pt idx="44">
                  <c:v>35.345326476736545</c:v>
                </c:pt>
                <c:pt idx="45">
                  <c:v>7.0456970185487062</c:v>
                </c:pt>
                <c:pt idx="46">
                  <c:v>5.768900240518442</c:v>
                </c:pt>
                <c:pt idx="47">
                  <c:v>4.727810271871693</c:v>
                </c:pt>
                <c:pt idx="48">
                  <c:v>3.8790982441291102</c:v>
                </c:pt>
                <c:pt idx="49">
                  <c:v>8.6116999593486412</c:v>
                </c:pt>
                <c:pt idx="50">
                  <c:v>3.1732886545431729E-2</c:v>
                </c:pt>
                <c:pt idx="51">
                  <c:v>4.4626825365691472E-2</c:v>
                </c:pt>
                <c:pt idx="52">
                  <c:v>2.1685395674491351E-2</c:v>
                </c:pt>
                <c:pt idx="53">
                  <c:v>2.8856583579100474E-2</c:v>
                </c:pt>
                <c:pt idx="54">
                  <c:v>3.1994870296409364E-2</c:v>
                </c:pt>
                <c:pt idx="55">
                  <c:v>3.2125684178906954E-3</c:v>
                </c:pt>
                <c:pt idx="56">
                  <c:v>3.2194405886986745E-3</c:v>
                </c:pt>
                <c:pt idx="57">
                  <c:v>2.1358203363605142E-3</c:v>
                </c:pt>
                <c:pt idx="58">
                  <c:v>1.7414895884794652E-3</c:v>
                </c:pt>
                <c:pt idx="59">
                  <c:v>4.0003967131440644E-3</c:v>
                </c:pt>
                <c:pt idx="60">
                  <c:v>119.40012383490473</c:v>
                </c:pt>
                <c:pt idx="61">
                  <c:v>139.87698440547749</c:v>
                </c:pt>
                <c:pt idx="62">
                  <c:v>95.942230547882033</c:v>
                </c:pt>
                <c:pt idx="63">
                  <c:v>102.45159130141853</c:v>
                </c:pt>
                <c:pt idx="64">
                  <c:v>120.16535483565754</c:v>
                </c:pt>
                <c:pt idx="65">
                  <c:v>15.033894120159532</c:v>
                </c:pt>
                <c:pt idx="66">
                  <c:v>22.125264812038164</c:v>
                </c:pt>
                <c:pt idx="67">
                  <c:v>21.962924719575874</c:v>
                </c:pt>
                <c:pt idx="68">
                  <c:v>30.437717959243404</c:v>
                </c:pt>
                <c:pt idx="69">
                  <c:v>9.7743561608624496</c:v>
                </c:pt>
                <c:pt idx="70">
                  <c:v>3.819376259404152</c:v>
                </c:pt>
                <c:pt idx="71">
                  <c:v>4.6511183623575221</c:v>
                </c:pt>
                <c:pt idx="72">
                  <c:v>4.3745556413542834</c:v>
                </c:pt>
                <c:pt idx="73">
                  <c:v>6.0281248107788334</c:v>
                </c:pt>
                <c:pt idx="74">
                  <c:v>3.2877628987630367</c:v>
                </c:pt>
                <c:pt idx="75">
                  <c:v>66.682068777466938</c:v>
                </c:pt>
                <c:pt idx="76">
                  <c:v>84.513092990601081</c:v>
                </c:pt>
                <c:pt idx="77">
                  <c:v>79.325711833907832</c:v>
                </c:pt>
                <c:pt idx="78">
                  <c:v>108.79318453382346</c:v>
                </c:pt>
                <c:pt idx="79">
                  <c:v>50.970048389349188</c:v>
                </c:pt>
                <c:pt idx="80">
                  <c:v>21.629332301317763</c:v>
                </c:pt>
                <c:pt idx="81">
                  <c:v>36.449518127537409</c:v>
                </c:pt>
                <c:pt idx="82">
                  <c:v>50.660472405657345</c:v>
                </c:pt>
                <c:pt idx="83">
                  <c:v>57.925815855898186</c:v>
                </c:pt>
                <c:pt idx="84">
                  <c:v>15.651425645421744</c:v>
                </c:pt>
                <c:pt idx="85">
                  <c:v>10.419287231935014</c:v>
                </c:pt>
                <c:pt idx="86">
                  <c:v>16.784759942094428</c:v>
                </c:pt>
                <c:pt idx="87">
                  <c:v>16.801454762950183</c:v>
                </c:pt>
                <c:pt idx="88">
                  <c:v>29.726505955295742</c:v>
                </c:pt>
                <c:pt idx="89">
                  <c:v>7.4489354109973531</c:v>
                </c:pt>
                <c:pt idx="90">
                  <c:v>3.9762970607389105</c:v>
                </c:pt>
                <c:pt idx="91">
                  <c:v>7.9829643224194928</c:v>
                </c:pt>
                <c:pt idx="92">
                  <c:v>4.7331391013449</c:v>
                </c:pt>
                <c:pt idx="93">
                  <c:v>7.5596671238349726</c:v>
                </c:pt>
                <c:pt idx="94">
                  <c:v>2.9806767165731234</c:v>
                </c:pt>
              </c:numCache>
            </c:numRef>
          </c:val>
          <c:extLst>
            <c:ext xmlns:c16="http://schemas.microsoft.com/office/drawing/2014/chart" uri="{C3380CC4-5D6E-409C-BE32-E72D297353CC}">
              <c16:uniqueId val="{0000000F-4621-4C40-8076-473DE3E7D628}"/>
            </c:ext>
          </c:extLst>
        </c:ser>
        <c:ser>
          <c:idx val="16"/>
          <c:order val="16"/>
          <c:tx>
            <c:strRef>
              <c:f>ELE_TWh...FORMAT!$R$3:$R$4</c:f>
              <c:strCache>
                <c:ptCount val="1"/>
                <c:pt idx="0">
                  <c:v>mSOLAR</c:v>
                </c:pt>
              </c:strCache>
            </c:strRef>
          </c:tx>
          <c:spPr>
            <a:solidFill>
              <a:srgbClr val="FF6600"/>
            </a:solid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ELE_TWh...FORMAT!$R$5:$R$119</c:f>
              <c:numCache>
                <c:formatCode>General</c:formatCode>
                <c:ptCount val="95"/>
                <c:pt idx="0">
                  <c:v>1.9354602795992174E-4</c:v>
                </c:pt>
                <c:pt idx="1">
                  <c:v>2.0346873927970584E-4</c:v>
                </c:pt>
                <c:pt idx="2">
                  <c:v>1.9369522136121782E-4</c:v>
                </c:pt>
                <c:pt idx="3">
                  <c:v>2.0913955711366117E-4</c:v>
                </c:pt>
                <c:pt idx="4">
                  <c:v>1.9999353186135531E-4</c:v>
                </c:pt>
                <c:pt idx="5">
                  <c:v>2.5167381792485712</c:v>
                </c:pt>
                <c:pt idx="6">
                  <c:v>3.4999619546285734</c:v>
                </c:pt>
                <c:pt idx="7">
                  <c:v>2.3864232337688516</c:v>
                </c:pt>
                <c:pt idx="8">
                  <c:v>3.0815634960933935</c:v>
                </c:pt>
                <c:pt idx="9">
                  <c:v>2.6048729682904619</c:v>
                </c:pt>
                <c:pt idx="10">
                  <c:v>28.311801596359576</c:v>
                </c:pt>
                <c:pt idx="11">
                  <c:v>14.755664730996875</c:v>
                </c:pt>
                <c:pt idx="12">
                  <c:v>20.265270906731011</c:v>
                </c:pt>
                <c:pt idx="13">
                  <c:v>30.397905820963778</c:v>
                </c:pt>
                <c:pt idx="14">
                  <c:v>19.623431601015781</c:v>
                </c:pt>
                <c:pt idx="15">
                  <c:v>62.590579361373422</c:v>
                </c:pt>
                <c:pt idx="16">
                  <c:v>61.156870910411506</c:v>
                </c:pt>
                <c:pt idx="17">
                  <c:v>66.906977125293935</c:v>
                </c:pt>
                <c:pt idx="18">
                  <c:v>94.265474795005588</c:v>
                </c:pt>
                <c:pt idx="19">
                  <c:v>45.66850064955289</c:v>
                </c:pt>
                <c:pt idx="20">
                  <c:v>4.4360770502854453E-2</c:v>
                </c:pt>
                <c:pt idx="21">
                  <c:v>6.8558847053715052E-2</c:v>
                </c:pt>
                <c:pt idx="22">
                  <c:v>6.3762138549851299E-2</c:v>
                </c:pt>
                <c:pt idx="23">
                  <c:v>9.7529978986716614E-2</c:v>
                </c:pt>
                <c:pt idx="24">
                  <c:v>3.1992779323190737E-2</c:v>
                </c:pt>
                <c:pt idx="25">
                  <c:v>3.5988454160523915</c:v>
                </c:pt>
                <c:pt idx="26">
                  <c:v>5.2455894373188476</c:v>
                </c:pt>
                <c:pt idx="27">
                  <c:v>4.4993176421219756</c:v>
                </c:pt>
                <c:pt idx="28">
                  <c:v>6.2308941297134508</c:v>
                </c:pt>
                <c:pt idx="29">
                  <c:v>3.5234372610125937</c:v>
                </c:pt>
                <c:pt idx="30">
                  <c:v>1.9072243315329609</c:v>
                </c:pt>
                <c:pt idx="31">
                  <c:v>1.8116486351599617</c:v>
                </c:pt>
                <c:pt idx="32">
                  <c:v>2.7532598116964087</c:v>
                </c:pt>
                <c:pt idx="33">
                  <c:v>4.312913319294136</c:v>
                </c:pt>
                <c:pt idx="34">
                  <c:v>2.0778313277623046</c:v>
                </c:pt>
                <c:pt idx="35">
                  <c:v>0.96821962658881466</c:v>
                </c:pt>
                <c:pt idx="36">
                  <c:v>1.5845109674807907</c:v>
                </c:pt>
                <c:pt idx="37">
                  <c:v>1.3901680148266575</c:v>
                </c:pt>
                <c:pt idx="38">
                  <c:v>1.9201243080002637</c:v>
                </c:pt>
                <c:pt idx="39">
                  <c:v>0.82695636809864836</c:v>
                </c:pt>
                <c:pt idx="40">
                  <c:v>8.3478583492537446</c:v>
                </c:pt>
                <c:pt idx="41">
                  <c:v>11.111383397397384</c:v>
                </c:pt>
                <c:pt idx="42">
                  <c:v>7.8732158580247082</c:v>
                </c:pt>
                <c:pt idx="43">
                  <c:v>8.817280532523629</c:v>
                </c:pt>
                <c:pt idx="44">
                  <c:v>7.2516705456242088</c:v>
                </c:pt>
                <c:pt idx="45">
                  <c:v>0.30505681554781294</c:v>
                </c:pt>
                <c:pt idx="46">
                  <c:v>0.24977132500527205</c:v>
                </c:pt>
                <c:pt idx="47">
                  <c:v>0.20469398140844716</c:v>
                </c:pt>
                <c:pt idx="48">
                  <c:v>0.16795737175129663</c:v>
                </c:pt>
                <c:pt idx="49">
                  <c:v>0.37286000046888301</c:v>
                </c:pt>
                <c:pt idx="50">
                  <c:v>2.1105689804346805E-2</c:v>
                </c:pt>
                <c:pt idx="51">
                  <c:v>2.8277358502139971E-2</c:v>
                </c:pt>
                <c:pt idx="52">
                  <c:v>1.5081470550290639E-2</c:v>
                </c:pt>
                <c:pt idx="53">
                  <c:v>1.950336492747436E-2</c:v>
                </c:pt>
                <c:pt idx="54">
                  <c:v>2.0998313668237643E-2</c:v>
                </c:pt>
                <c:pt idx="55">
                  <c:v>0</c:v>
                </c:pt>
                <c:pt idx="56">
                  <c:v>0</c:v>
                </c:pt>
                <c:pt idx="57">
                  <c:v>0</c:v>
                </c:pt>
                <c:pt idx="58">
                  <c:v>0</c:v>
                </c:pt>
                <c:pt idx="59">
                  <c:v>0</c:v>
                </c:pt>
                <c:pt idx="60">
                  <c:v>1.8336446954530967</c:v>
                </c:pt>
                <c:pt idx="61">
                  <c:v>2.1081394751690423</c:v>
                </c:pt>
                <c:pt idx="62">
                  <c:v>1.458897407562068</c:v>
                </c:pt>
                <c:pt idx="63">
                  <c:v>1.519622423544601</c:v>
                </c:pt>
                <c:pt idx="64">
                  <c:v>1.8175377956609637</c:v>
                </c:pt>
                <c:pt idx="65">
                  <c:v>15.996928787161941</c:v>
                </c:pt>
                <c:pt idx="66">
                  <c:v>23.129010672292726</c:v>
                </c:pt>
                <c:pt idx="67">
                  <c:v>23.717484293533659</c:v>
                </c:pt>
                <c:pt idx="68">
                  <c:v>32.153342678569174</c:v>
                </c:pt>
                <c:pt idx="69">
                  <c:v>10.667352005998815</c:v>
                </c:pt>
                <c:pt idx="70">
                  <c:v>0</c:v>
                </c:pt>
                <c:pt idx="71">
                  <c:v>0</c:v>
                </c:pt>
                <c:pt idx="72">
                  <c:v>0</c:v>
                </c:pt>
                <c:pt idx="73">
                  <c:v>0</c:v>
                </c:pt>
                <c:pt idx="74">
                  <c:v>0</c:v>
                </c:pt>
                <c:pt idx="75">
                  <c:v>12.383401593692007</c:v>
                </c:pt>
                <c:pt idx="76">
                  <c:v>15.576135839322712</c:v>
                </c:pt>
                <c:pt idx="77">
                  <c:v>14.826337630532615</c:v>
                </c:pt>
                <c:pt idx="78">
                  <c:v>20.203447889843108</c:v>
                </c:pt>
                <c:pt idx="79">
                  <c:v>9.5004643181864221</c:v>
                </c:pt>
                <c:pt idx="80">
                  <c:v>0.34801686607168669</c:v>
                </c:pt>
                <c:pt idx="81">
                  <c:v>0.57026274826666812</c:v>
                </c:pt>
                <c:pt idx="82">
                  <c:v>0.78154470212841654</c:v>
                </c:pt>
                <c:pt idx="83">
                  <c:v>0.86944097763523986</c:v>
                </c:pt>
                <c:pt idx="84">
                  <c:v>0.24399135625377755</c:v>
                </c:pt>
                <c:pt idx="85">
                  <c:v>0</c:v>
                </c:pt>
                <c:pt idx="86">
                  <c:v>0</c:v>
                </c:pt>
                <c:pt idx="87">
                  <c:v>0</c:v>
                </c:pt>
                <c:pt idx="88">
                  <c:v>0</c:v>
                </c:pt>
                <c:pt idx="89">
                  <c:v>0</c:v>
                </c:pt>
                <c:pt idx="90">
                  <c:v>0.32242183364287996</c:v>
                </c:pt>
                <c:pt idx="91">
                  <c:v>0.62996880848822068</c:v>
                </c:pt>
                <c:pt idx="92">
                  <c:v>0.38138073258109684</c:v>
                </c:pt>
                <c:pt idx="93">
                  <c:v>0.59821593692722352</c:v>
                </c:pt>
                <c:pt idx="94">
                  <c:v>0.24233804982818075</c:v>
                </c:pt>
              </c:numCache>
            </c:numRef>
          </c:val>
          <c:extLst>
            <c:ext xmlns:c16="http://schemas.microsoft.com/office/drawing/2014/chart" uri="{C3380CC4-5D6E-409C-BE32-E72D297353CC}">
              <c16:uniqueId val="{00000010-4621-4C40-8076-473DE3E7D628}"/>
            </c:ext>
          </c:extLst>
        </c:ser>
        <c:ser>
          <c:idx val="17"/>
          <c:order val="17"/>
          <c:tx>
            <c:strRef>
              <c:f>ELE_TWh...FORMAT!$S$3:$S$4</c:f>
              <c:strCache>
                <c:ptCount val="1"/>
                <c:pt idx="0">
                  <c:v>bGEO</c:v>
                </c:pt>
              </c:strCache>
            </c:strRef>
          </c:tx>
          <c:spPr>
            <a:pattFill prst="lgConfetti">
              <a:fgClr>
                <a:sysClr val="window" lastClr="FFFFFF"/>
              </a:fgClr>
              <a:bgClr>
                <a:srgbClr val="9BBB59">
                  <a:lumMod val="75000"/>
                </a:srgbClr>
              </a:bgClr>
            </a:pattFill>
          </c:spPr>
          <c:cat>
            <c:multiLvlStrRef>
              <c:f>ELE_TWh...FORMAT!$A$5:$A$119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ELE_TWh...FORMAT!$S$5:$S$119</c:f>
              <c:numCache>
                <c:formatCode>General</c:formatCode>
                <c:ptCount val="95"/>
                <c:pt idx="0">
                  <c:v>0</c:v>
                </c:pt>
                <c:pt idx="1">
                  <c:v>0</c:v>
                </c:pt>
                <c:pt idx="2">
                  <c:v>0</c:v>
                </c:pt>
                <c:pt idx="3">
                  <c:v>0</c:v>
                </c:pt>
                <c:pt idx="4">
                  <c:v>0</c:v>
                </c:pt>
                <c:pt idx="5">
                  <c:v>0.1376831522957776</c:v>
                </c:pt>
                <c:pt idx="6">
                  <c:v>0.11974381692119224</c:v>
                </c:pt>
                <c:pt idx="7">
                  <c:v>0.10440125050346837</c:v>
                </c:pt>
                <c:pt idx="8">
                  <c:v>9.5690844439110051E-2</c:v>
                </c:pt>
                <c:pt idx="9">
                  <c:v>0.14998896286773256</c:v>
                </c:pt>
                <c:pt idx="10">
                  <c:v>3.8236261945758167E-2</c:v>
                </c:pt>
                <c:pt idx="11">
                  <c:v>4.7551674046013417E-2</c:v>
                </c:pt>
                <c:pt idx="12">
                  <c:v>5.9438943403976111E-2</c:v>
                </c:pt>
                <c:pt idx="13">
                  <c:v>7.4298030101530702E-2</c:v>
                </c:pt>
                <c:pt idx="14">
                  <c:v>2.0073630368135725E-2</c:v>
                </c:pt>
                <c:pt idx="15">
                  <c:v>10.737526139178419</c:v>
                </c:pt>
                <c:pt idx="16">
                  <c:v>11.961169287899436</c:v>
                </c:pt>
                <c:pt idx="17">
                  <c:v>14.895952858165819</c:v>
                </c:pt>
                <c:pt idx="18">
                  <c:v>18.568227381966182</c:v>
                </c:pt>
                <c:pt idx="19">
                  <c:v>5.8796338643326358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23.18789617441055</c:v>
                </c:pt>
                <c:pt idx="41">
                  <c:v>22.000029797813365</c:v>
                </c:pt>
                <c:pt idx="42">
                  <c:v>19.50879784373835</c:v>
                </c:pt>
                <c:pt idx="43">
                  <c:v>19.742247396565372</c:v>
                </c:pt>
                <c:pt idx="44">
                  <c:v>20.008547175066028</c:v>
                </c:pt>
                <c:pt idx="45">
                  <c:v>12.583211907787291</c:v>
                </c:pt>
                <c:pt idx="46">
                  <c:v>10.302706462706928</c:v>
                </c:pt>
                <c:pt idx="47">
                  <c:v>8.4433103262708809</c:v>
                </c:pt>
                <c:pt idx="48">
                  <c:v>6.9279795357083502</c:v>
                </c:pt>
                <c:pt idx="49">
                  <c:v>15.379999978846968</c:v>
                </c:pt>
                <c:pt idx="50">
                  <c:v>0</c:v>
                </c:pt>
                <c:pt idx="51">
                  <c:v>0</c:v>
                </c:pt>
                <c:pt idx="52">
                  <c:v>0</c:v>
                </c:pt>
                <c:pt idx="53">
                  <c:v>0</c:v>
                </c:pt>
                <c:pt idx="54">
                  <c:v>0</c:v>
                </c:pt>
                <c:pt idx="55">
                  <c:v>0</c:v>
                </c:pt>
                <c:pt idx="56">
                  <c:v>0</c:v>
                </c:pt>
                <c:pt idx="57">
                  <c:v>0</c:v>
                </c:pt>
                <c:pt idx="58">
                  <c:v>0</c:v>
                </c:pt>
                <c:pt idx="59">
                  <c:v>0</c:v>
                </c:pt>
                <c:pt idx="60">
                  <c:v>17.619738863903134</c:v>
                </c:pt>
                <c:pt idx="61">
                  <c:v>15.779856250269127</c:v>
                </c:pt>
                <c:pt idx="62">
                  <c:v>11.826017688635728</c:v>
                </c:pt>
                <c:pt idx="63">
                  <c:v>10.630763746903122</c:v>
                </c:pt>
                <c:pt idx="64">
                  <c:v>17.887163308510647</c:v>
                </c:pt>
                <c:pt idx="65">
                  <c:v>10.385727393142366</c:v>
                </c:pt>
                <c:pt idx="66">
                  <c:v>11.573377008815372</c:v>
                </c:pt>
                <c:pt idx="67">
                  <c:v>14.462925658539119</c:v>
                </c:pt>
                <c:pt idx="68">
                  <c:v>18.078656531661071</c:v>
                </c:pt>
                <c:pt idx="69">
                  <c:v>5.6495732280557416</c:v>
                </c:pt>
                <c:pt idx="70">
                  <c:v>0</c:v>
                </c:pt>
                <c:pt idx="71">
                  <c:v>0</c:v>
                </c:pt>
                <c:pt idx="72">
                  <c:v>0</c:v>
                </c:pt>
                <c:pt idx="73">
                  <c:v>0</c:v>
                </c:pt>
                <c:pt idx="74">
                  <c:v>0</c:v>
                </c:pt>
                <c:pt idx="75">
                  <c:v>0.31356248409029436</c:v>
                </c:pt>
                <c:pt idx="76">
                  <c:v>0.34024060503804943</c:v>
                </c:pt>
                <c:pt idx="77">
                  <c:v>0.37358825622272485</c:v>
                </c:pt>
                <c:pt idx="78">
                  <c:v>0.41527282020358108</c:v>
                </c:pt>
                <c:pt idx="79">
                  <c:v>0.20998700590875888</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Cache>
            </c:numRef>
          </c:val>
          <c:extLst>
            <c:ext xmlns:c16="http://schemas.microsoft.com/office/drawing/2014/chart" uri="{C3380CC4-5D6E-409C-BE32-E72D297353CC}">
              <c16:uniqueId val="{00000011-4621-4C40-8076-473DE3E7D628}"/>
            </c:ext>
          </c:extLst>
        </c:ser>
        <c:dLbls>
          <c:showLegendKey val="0"/>
          <c:showVal val="0"/>
          <c:showCatName val="0"/>
          <c:showSerName val="0"/>
          <c:showPercent val="0"/>
          <c:showBubbleSize val="0"/>
        </c:dLbls>
        <c:axId val="332390912"/>
        <c:axId val="353121920"/>
      </c:areaChart>
      <c:catAx>
        <c:axId val="332390912"/>
        <c:scaling>
          <c:orientation val="minMax"/>
        </c:scaling>
        <c:delete val="0"/>
        <c:axPos val="b"/>
        <c:numFmt formatCode="General" sourceLinked="0"/>
        <c:majorTickMark val="out"/>
        <c:minorTickMark val="none"/>
        <c:tickLblPos val="nextTo"/>
        <c:crossAx val="353121920"/>
        <c:crosses val="autoZero"/>
        <c:auto val="1"/>
        <c:lblAlgn val="ctr"/>
        <c:lblOffset val="100"/>
        <c:noMultiLvlLbl val="1"/>
      </c:catAx>
      <c:valAx>
        <c:axId val="353121920"/>
        <c:scaling>
          <c:orientation val="minMax"/>
        </c:scaling>
        <c:delete val="0"/>
        <c:axPos val="l"/>
        <c:majorGridlines/>
        <c:numFmt formatCode="#,##0" sourceLinked="0"/>
        <c:majorTickMark val="out"/>
        <c:minorTickMark val="none"/>
        <c:tickLblPos val="nextTo"/>
        <c:crossAx val="332390912"/>
        <c:crossesAt val="1"/>
        <c:crossBetween val="midCat"/>
      </c:valAx>
    </c:plotArea>
    <c:legend>
      <c:legendPos val="r"/>
      <c:layout>
        <c:manualLayout>
          <c:xMode val="edge"/>
          <c:yMode val="edge"/>
          <c:x val="0.87047738892310433"/>
          <c:y val="2.3632165058746931E-2"/>
          <c:w val="0.10620458075579778"/>
          <c:h val="0.89260618195921382"/>
        </c:manualLayout>
      </c:layout>
      <c:overlay val="0"/>
      <c:txPr>
        <a:bodyPr/>
        <a:lstStyle/>
        <a:p>
          <a:pPr>
            <a:defRPr sz="1400"/>
          </a:pPr>
          <a:endParaRPr lang="de-DE"/>
        </a:p>
      </c:txPr>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[report_pivot_dias_macros.xlsm]ELEconTWh...FORMAT (2)!PivotTable3</c:name>
    <c:fmtId val="8"/>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spPr>
          <a:ln>
            <a:solidFill>
              <a:sysClr val="windowText" lastClr="000000"/>
            </a:solidFill>
          </a:ln>
        </c:spPr>
        <c:marker>
          <c:symbol val="none"/>
        </c:marker>
      </c:pivotFmt>
      <c:pivotFmt>
        <c:idx val="13"/>
        <c:spPr>
          <a:solidFill>
            <a:srgbClr val="FFC000"/>
          </a:solidFill>
        </c:spPr>
        <c:marker>
          <c:symbol val="none"/>
        </c:marker>
      </c:pivotFmt>
      <c:pivotFmt>
        <c:idx val="14"/>
        <c:spPr>
          <a:solidFill>
            <a:schemeClr val="tx1">
              <a:lumMod val="85000"/>
              <a:lumOff val="15000"/>
            </a:schemeClr>
          </a:solidFill>
        </c:spPr>
        <c:marker>
          <c:symbol val="none"/>
        </c:marker>
      </c:pivotFmt>
      <c:pivotFmt>
        <c:idx val="15"/>
        <c:spPr>
          <a:solidFill>
            <a:schemeClr val="bg1">
              <a:lumMod val="50000"/>
            </a:schemeClr>
          </a:solidFill>
        </c:spPr>
        <c:marker>
          <c:symbol val="none"/>
        </c:marker>
      </c:pivotFmt>
      <c:pivotFmt>
        <c:idx val="16"/>
        <c:spPr>
          <a:solidFill>
            <a:schemeClr val="tx2"/>
          </a:solidFill>
        </c:spPr>
        <c:marker>
          <c:symbol val="none"/>
        </c:marker>
      </c:pivotFmt>
      <c:pivotFmt>
        <c:idx val="17"/>
        <c:spPr>
          <a:pattFill prst="lgCheck">
            <a:fgClr>
              <a:srgbClr val="FFC819"/>
            </a:fgClr>
            <a:bgClr>
              <a:schemeClr val="bg1">
                <a:lumMod val="50000"/>
              </a:schemeClr>
            </a:bgClr>
          </a:pattFill>
        </c:spPr>
        <c:marker>
          <c:symbol val="none"/>
        </c:marker>
      </c:pivotFmt>
      <c:pivotFmt>
        <c:idx val="18"/>
        <c:spPr>
          <a:pattFill prst="pct90">
            <a:fgClr>
              <a:schemeClr val="tx1"/>
            </a:fgClr>
            <a:bgClr>
              <a:schemeClr val="bg1"/>
            </a:bgClr>
          </a:pattFill>
        </c:spPr>
        <c:marker>
          <c:symbol val="none"/>
        </c:marker>
      </c:pivotFmt>
      <c:pivotFmt>
        <c:idx val="19"/>
        <c:spPr>
          <a:solidFill>
            <a:schemeClr val="accent6"/>
          </a:solidFill>
        </c:spPr>
        <c:marker>
          <c:symbol val="none"/>
        </c:marker>
      </c:pivotFmt>
      <c:pivotFmt>
        <c:idx val="20"/>
        <c:spPr>
          <a:solidFill>
            <a:schemeClr val="accent4"/>
          </a:solidFill>
        </c:spPr>
        <c:marker>
          <c:symbol val="none"/>
        </c:marker>
      </c:pivotFmt>
      <c:pivotFmt>
        <c:idx val="21"/>
        <c:spPr>
          <a:pattFill prst="wdDnDiag">
            <a:fgClr>
              <a:srgbClr val="FFC000"/>
            </a:fgClr>
            <a:bgClr>
              <a:schemeClr val="bg1">
                <a:lumMod val="50000"/>
              </a:schemeClr>
            </a:bgClr>
          </a:pattFill>
        </c:spPr>
        <c:marker>
          <c:symbol val="none"/>
        </c:marker>
      </c:pivotFmt>
      <c:pivotFmt>
        <c:idx val="22"/>
        <c:marker>
          <c:symbol val="none"/>
        </c:marker>
      </c:pivotFmt>
      <c:pivotFmt>
        <c:idx val="23"/>
        <c:spPr>
          <a:solidFill>
            <a:schemeClr val="accent2"/>
          </a:solidFill>
        </c:spPr>
        <c:marker>
          <c:symbol val="none"/>
        </c:marker>
      </c:pivotFmt>
      <c:pivotFmt>
        <c:idx val="24"/>
        <c:spPr>
          <a:ln>
            <a:solidFill>
              <a:sysClr val="windowText" lastClr="000000"/>
            </a:solidFill>
          </a:ln>
        </c:spPr>
        <c:marker>
          <c:symbol val="none"/>
        </c:marker>
      </c:pivotFmt>
      <c:pivotFmt>
        <c:idx val="25"/>
        <c:spPr>
          <a:solidFill>
            <a:schemeClr val="accent3">
              <a:lumMod val="50000"/>
            </a:schemeClr>
          </a:solidFill>
        </c:spPr>
        <c:marker>
          <c:symbol val="none"/>
        </c:marker>
      </c:pivotFmt>
      <c:pivotFmt>
        <c:idx val="26"/>
        <c:spPr>
          <a:solidFill>
            <a:srgbClr val="FFC000"/>
          </a:solidFill>
        </c:spPr>
        <c:marker>
          <c:symbol val="none"/>
        </c:marker>
      </c:pivotFmt>
      <c:pivotFmt>
        <c:idx val="27"/>
        <c:spPr>
          <a:solidFill>
            <a:schemeClr val="tx1">
              <a:lumMod val="85000"/>
              <a:lumOff val="15000"/>
            </a:schemeClr>
          </a:solidFill>
        </c:spPr>
        <c:marker>
          <c:symbol val="none"/>
        </c:marker>
      </c:pivotFmt>
      <c:pivotFmt>
        <c:idx val="28"/>
        <c:spPr>
          <a:solidFill>
            <a:schemeClr val="tx2"/>
          </a:solidFill>
        </c:spPr>
        <c:marker>
          <c:symbol val="none"/>
        </c:marker>
      </c:pivotFmt>
      <c:pivotFmt>
        <c:idx val="29"/>
        <c:spPr>
          <a:solidFill>
            <a:schemeClr val="bg1">
              <a:lumMod val="50000"/>
            </a:schemeClr>
          </a:solidFill>
        </c:spPr>
        <c:marker>
          <c:symbol val="none"/>
        </c:marker>
      </c:pivotFmt>
      <c:pivotFmt>
        <c:idx val="30"/>
        <c:spPr>
          <a:pattFill prst="lgCheck">
            <a:fgClr>
              <a:srgbClr val="FFC819"/>
            </a:fgClr>
            <a:bgClr>
              <a:schemeClr val="bg1">
                <a:lumMod val="50000"/>
              </a:schemeClr>
            </a:bgClr>
          </a:pattFill>
        </c:spPr>
        <c:marker>
          <c:symbol val="none"/>
        </c:marker>
      </c:pivotFmt>
      <c:pivotFmt>
        <c:idx val="31"/>
        <c:spPr>
          <a:pattFill prst="pct90">
            <a:fgClr>
              <a:schemeClr val="tx1"/>
            </a:fgClr>
            <a:bgClr>
              <a:schemeClr val="bg1"/>
            </a:bgClr>
          </a:pattFill>
        </c:spPr>
        <c:marker>
          <c:symbol val="none"/>
        </c:marker>
      </c:pivotFmt>
      <c:pivotFmt>
        <c:idx val="32"/>
        <c:spPr>
          <a:solidFill>
            <a:schemeClr val="accent6"/>
          </a:solidFill>
        </c:spPr>
        <c:marker>
          <c:symbol val="none"/>
        </c:marker>
      </c:pivotFmt>
      <c:pivotFmt>
        <c:idx val="33"/>
        <c:spPr>
          <a:solidFill>
            <a:schemeClr val="accent4"/>
          </a:solidFill>
        </c:spPr>
        <c:marker>
          <c:symbol val="none"/>
        </c:marker>
      </c:pivotFmt>
      <c:pivotFmt>
        <c:idx val="34"/>
        <c:spPr>
          <a:pattFill prst="wdDnDiag">
            <a:fgClr>
              <a:srgbClr val="FFC000"/>
            </a:fgClr>
            <a:bgClr>
              <a:schemeClr val="bg1">
                <a:lumMod val="50000"/>
              </a:schemeClr>
            </a:bgClr>
          </a:pattFill>
        </c:spPr>
        <c:marker>
          <c:symbol val="none"/>
        </c:marker>
      </c:pivotFmt>
      <c:pivotFmt>
        <c:idx val="35"/>
        <c:marker>
          <c:symbol val="none"/>
        </c:marker>
      </c:pivotFmt>
      <c:pivotFmt>
        <c:idx val="36"/>
        <c:spPr>
          <a:solidFill>
            <a:schemeClr val="accent2"/>
          </a:solidFill>
        </c:spPr>
        <c:marker>
          <c:symbol val="none"/>
        </c:marker>
      </c:pivotFmt>
      <c:pivotFmt>
        <c:idx val="37"/>
        <c:spPr>
          <a:solidFill>
            <a:srgbClr val="F79646">
              <a:lumMod val="50000"/>
            </a:srgbClr>
          </a:solidFill>
        </c:spPr>
        <c:marker>
          <c:symbol val="none"/>
        </c:marker>
      </c:pivotFmt>
      <c:pivotFmt>
        <c:idx val="38"/>
        <c:spPr>
          <a:solidFill>
            <a:srgbClr val="9BBB59">
              <a:lumMod val="75000"/>
            </a:srgbClr>
          </a:solidFill>
        </c:spPr>
        <c:marker>
          <c:symbol val="none"/>
        </c:marker>
      </c:pivotFmt>
      <c:pivotFmt>
        <c:idx val="39"/>
        <c:spPr>
          <a:pattFill prst="wdUpDiag">
            <a:fgClr>
              <a:sysClr val="windowText" lastClr="000000">
                <a:lumMod val="95000"/>
                <a:lumOff val="5000"/>
              </a:sysClr>
            </a:fgClr>
            <a:bgClr>
              <a:sysClr val="window" lastClr="FFFFFF"/>
            </a:bgClr>
          </a:pattFill>
        </c:spPr>
        <c:marker>
          <c:symbol val="none"/>
        </c:marker>
      </c:pivotFmt>
      <c:pivotFmt>
        <c:idx val="40"/>
        <c:spPr>
          <a:solidFill>
            <a:srgbClr val="FFCC00"/>
          </a:solidFill>
        </c:spPr>
        <c:marker>
          <c:symbol val="none"/>
        </c:marker>
      </c:pivotFmt>
      <c:pivotFmt>
        <c:idx val="41"/>
        <c:spPr>
          <a:pattFill prst="lgConfetti">
            <a:fgClr>
              <a:srgbClr val="9BBB59">
                <a:lumMod val="75000"/>
              </a:srgbClr>
            </a:fgClr>
            <a:bgClr>
              <a:sysClr val="window" lastClr="FFFFFF"/>
            </a:bgClr>
          </a:pattFill>
        </c:spPr>
        <c:marker>
          <c:symbol val="none"/>
        </c:marker>
      </c:pivotFmt>
      <c:pivotFmt>
        <c:idx val="42"/>
        <c:spPr>
          <a:solidFill>
            <a:sysClr val="windowText" lastClr="000000"/>
          </a:solidFill>
        </c:spPr>
        <c:marker>
          <c:symbol val="none"/>
        </c:marker>
      </c:pivotFmt>
      <c:pivotFmt>
        <c:idx val="43"/>
        <c:spPr>
          <a:pattFill prst="zigZag">
            <a:fgClr>
              <a:sysClr val="window" lastClr="FFFFFF">
                <a:lumMod val="75000"/>
              </a:sysClr>
            </a:fgClr>
            <a:bgClr>
              <a:srgbClr val="4F81BD">
                <a:lumMod val="75000"/>
              </a:srgbClr>
            </a:bgClr>
          </a:pattFill>
        </c:spPr>
        <c:marker>
          <c:symbol val="none"/>
        </c:marker>
      </c:pivotFmt>
      <c:pivotFmt>
        <c:idx val="44"/>
        <c:spPr>
          <a:solidFill>
            <a:sysClr val="window" lastClr="FFFFFF">
              <a:lumMod val="65000"/>
            </a:sysClr>
          </a:solidFill>
        </c:spPr>
        <c:marker>
          <c:symbol val="none"/>
        </c:marker>
      </c:pivotFmt>
      <c:pivotFmt>
        <c:idx val="45"/>
        <c:spPr>
          <a:solidFill>
            <a:srgbClr val="C0504D"/>
          </a:solidFill>
        </c:spPr>
        <c:marker>
          <c:symbol val="none"/>
        </c:marker>
      </c:pivotFmt>
      <c:pivotFmt>
        <c:idx val="46"/>
        <c:spPr>
          <a:pattFill prst="wdDnDiag">
            <a:fgClr>
              <a:srgbClr val="FFC000"/>
            </a:fgClr>
            <a:bgClr>
              <a:schemeClr val="bg1">
                <a:lumMod val="50000"/>
              </a:schemeClr>
            </a:bgClr>
          </a:pattFill>
        </c:spPr>
        <c:marker>
          <c:symbol val="none"/>
        </c:marker>
      </c:pivotFmt>
      <c:pivotFmt>
        <c:idx val="47"/>
        <c:spPr>
          <a:pattFill prst="wdUpDiag">
            <a:fgClr>
              <a:sysClr val="windowText" lastClr="000000">
                <a:lumMod val="95000"/>
                <a:lumOff val="5000"/>
              </a:sysClr>
            </a:fgClr>
            <a:bgClr>
              <a:sysClr val="window" lastClr="FFFFFF"/>
            </a:bgClr>
          </a:pattFill>
        </c:spPr>
        <c:marker>
          <c:symbol val="none"/>
        </c:marker>
      </c:pivotFmt>
      <c:pivotFmt>
        <c:idx val="48"/>
        <c:spPr>
          <a:pattFill prst="pct80">
            <a:fgClr>
              <a:srgbClr val="FFCC00"/>
            </a:fgClr>
            <a:bgClr>
              <a:sysClr val="windowText" lastClr="000000"/>
            </a:bgClr>
          </a:pattFill>
        </c:spPr>
        <c:marker>
          <c:symbol val="none"/>
        </c:marker>
      </c:pivotFmt>
      <c:pivotFmt>
        <c:idx val="49"/>
        <c:spPr>
          <a:pattFill prst="pct90">
            <a:fgClr>
              <a:sysClr val="windowText" lastClr="000000"/>
            </a:fgClr>
            <a:bgClr>
              <a:sysClr val="window" lastClr="FFFFFF"/>
            </a:bgClr>
          </a:pattFill>
        </c:spPr>
        <c:marker>
          <c:symbol val="none"/>
        </c:marker>
      </c:pivotFmt>
      <c:pivotFmt>
        <c:idx val="50"/>
        <c:spPr>
          <a:pattFill prst="pct90">
            <a:fgClr>
              <a:srgbClr val="C0504D"/>
            </a:fgClr>
            <a:bgClr>
              <a:sysClr val="window" lastClr="FFFFFF"/>
            </a:bgClr>
          </a:pattFill>
        </c:spPr>
        <c:marker>
          <c:symbol val="none"/>
        </c:marker>
      </c:pivotFmt>
      <c:pivotFmt>
        <c:idx val="51"/>
        <c:spPr>
          <a:solidFill>
            <a:srgbClr val="F79646">
              <a:lumMod val="75000"/>
            </a:srgbClr>
          </a:solidFill>
        </c:spPr>
        <c:marker>
          <c:symbol val="none"/>
        </c:marker>
      </c:pivotFmt>
      <c:pivotFmt>
        <c:idx val="52"/>
        <c:spPr>
          <a:solidFill>
            <a:srgbClr val="8064A2"/>
          </a:solidFill>
        </c:spPr>
        <c:marker>
          <c:symbol val="none"/>
        </c:marker>
      </c:pivotFmt>
      <c:pivotFmt>
        <c:idx val="53"/>
        <c:spPr>
          <a:pattFill prst="smGrid">
            <a:fgClr>
              <a:sysClr val="windowText" lastClr="000000"/>
            </a:fgClr>
            <a:bgClr>
              <a:srgbClr val="FFCC00"/>
            </a:bgClr>
          </a:pattFill>
        </c:spPr>
        <c:marker>
          <c:symbol val="none"/>
        </c:marker>
      </c:pivotFmt>
      <c:pivotFmt>
        <c:idx val="54"/>
        <c:spPr>
          <a:pattFill prst="ltUpDiag">
            <a:fgClr>
              <a:sysClr val="window" lastClr="FFFFFF"/>
            </a:fgClr>
            <a:bgClr>
              <a:srgbClr val="4F81BD">
                <a:lumMod val="75000"/>
              </a:srgbClr>
            </a:bgClr>
          </a:pattFill>
        </c:spPr>
        <c:marker>
          <c:symbol val="none"/>
        </c:marker>
      </c:pivotFmt>
      <c:pivotFmt>
        <c:idx val="55"/>
        <c:spPr>
          <a:pattFill prst="smGrid">
            <a:fgClr>
              <a:sysClr val="window" lastClr="FFFFFF">
                <a:lumMod val="95000"/>
              </a:sysClr>
            </a:fgClr>
            <a:bgClr>
              <a:srgbClr val="C0504D"/>
            </a:bgClr>
          </a:pattFill>
        </c:spPr>
        <c:marker>
          <c:symbol val="none"/>
        </c:marker>
      </c:pivotFmt>
      <c:pivotFmt>
        <c:idx val="56"/>
        <c:spPr>
          <a:solidFill>
            <a:sysClr val="window" lastClr="FFFFFF"/>
          </a:solidFill>
          <a:ln w="3175">
            <a:solidFill>
              <a:sysClr val="windowText" lastClr="000000"/>
            </a:solidFill>
            <a:prstDash val="sysDot"/>
          </a:ln>
        </c:spPr>
        <c:marker>
          <c:symbol val="none"/>
        </c:marker>
      </c:pivotFmt>
      <c:pivotFmt>
        <c:idx val="57"/>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spPr>
          <a:solidFill>
            <a:srgbClr val="F79646">
              <a:lumMod val="20000"/>
              <a:lumOff val="80000"/>
            </a:srgbClr>
          </a:solidFill>
        </c:spPr>
        <c:marker>
          <c:symbol val="none"/>
        </c:marker>
      </c:pivotFmt>
      <c:pivotFmt>
        <c:idx val="73"/>
        <c:spPr>
          <a:solidFill>
            <a:sysClr val="windowText" lastClr="000000">
              <a:lumMod val="50000"/>
              <a:lumOff val="50000"/>
            </a:sysClr>
          </a:solidFill>
        </c:spPr>
        <c:marker>
          <c:symbol val="none"/>
        </c:marker>
      </c:pivotFmt>
      <c:pivotFmt>
        <c:idx val="74"/>
        <c:spPr>
          <a:solidFill>
            <a:srgbClr val="F79646">
              <a:lumMod val="50000"/>
            </a:srgbClr>
          </a:solidFill>
        </c:spPr>
        <c:marker>
          <c:symbol val="none"/>
        </c:marker>
      </c:pivotFmt>
      <c:pivotFmt>
        <c:idx val="75"/>
      </c:pivotFmt>
      <c:pivotFmt>
        <c:idx val="76"/>
        <c:spPr>
          <a:solidFill>
            <a:srgbClr val="9BBB59">
              <a:lumMod val="75000"/>
            </a:srgbClr>
          </a:solidFill>
        </c:spPr>
        <c:marker>
          <c:symbol val="none"/>
        </c:marker>
      </c:pivotFmt>
      <c:pivotFmt>
        <c:idx val="77"/>
        <c:spPr>
          <a:solidFill>
            <a:srgbClr val="FFCC00"/>
          </a:solidFill>
        </c:spPr>
        <c:marker>
          <c:symbol val="none"/>
        </c:marker>
      </c:pivotFmt>
      <c:pivotFmt>
        <c:idx val="78"/>
        <c:spPr>
          <a:pattFill prst="wdUpDiag">
            <a:fgClr>
              <a:sysClr val="window" lastClr="FFFFFF"/>
            </a:fgClr>
            <a:bgClr>
              <a:sysClr val="windowText" lastClr="000000"/>
            </a:bgClr>
          </a:pattFill>
        </c:spPr>
        <c:marker>
          <c:symbol val="none"/>
        </c:marker>
      </c:pivotFmt>
      <c:pivotFmt>
        <c:idx val="79"/>
        <c:spPr>
          <a:pattFill prst="lgConfetti">
            <a:fgClr>
              <a:sysClr val="window" lastClr="FFFFFF"/>
            </a:fgClr>
            <a:bgClr>
              <a:srgbClr val="9BBB59">
                <a:lumMod val="75000"/>
              </a:srgbClr>
            </a:bgClr>
          </a:pattFill>
        </c:spPr>
        <c:marker>
          <c:symbol val="none"/>
        </c:marker>
      </c:pivotFmt>
      <c:pivotFmt>
        <c:idx val="80"/>
        <c:spPr>
          <a:solidFill>
            <a:sysClr val="windowText" lastClr="000000"/>
          </a:solidFill>
        </c:spPr>
        <c:marker>
          <c:symbol val="none"/>
        </c:marker>
      </c:pivotFmt>
      <c:pivotFmt>
        <c:idx val="81"/>
        <c:spPr>
          <a:solidFill>
            <a:srgbClr val="C0504D"/>
          </a:solidFill>
        </c:spPr>
        <c:marker>
          <c:symbol val="none"/>
        </c:marker>
      </c:pivotFmt>
      <c:pivotFmt>
        <c:idx val="82"/>
        <c:spPr>
          <a:pattFill prst="wdDnDiag">
            <a:fgClr>
              <a:sysClr val="window" lastClr="FFFFFF"/>
            </a:fgClr>
            <a:bgClr>
              <a:sysClr val="windowText" lastClr="000000"/>
            </a:bgClr>
          </a:pattFill>
        </c:spPr>
        <c:marker>
          <c:symbol val="none"/>
        </c:marker>
      </c:pivotFmt>
      <c:pivotFmt>
        <c:idx val="83"/>
        <c:spPr>
          <a:pattFill prst="pct10">
            <a:fgClr>
              <a:sysClr val="windowText" lastClr="000000"/>
            </a:fgClr>
            <a:bgClr>
              <a:srgbClr val="FFCC00"/>
            </a:bgClr>
          </a:pattFill>
        </c:spPr>
        <c:marker>
          <c:symbol val="none"/>
        </c:marker>
      </c:pivotFmt>
      <c:pivotFmt>
        <c:idx val="84"/>
        <c:spPr>
          <a:pattFill prst="ltUpDiag">
            <a:fgClr>
              <a:sysClr val="windowText" lastClr="000000"/>
            </a:fgClr>
            <a:bgClr>
              <a:srgbClr val="FFCC00"/>
            </a:bgClr>
          </a:pattFill>
        </c:spPr>
        <c:marker>
          <c:symbol val="none"/>
        </c:marker>
      </c:pivotFmt>
      <c:pivotFmt>
        <c:idx val="85"/>
        <c:spPr>
          <a:pattFill prst="pct90">
            <a:fgClr>
              <a:sysClr val="windowText" lastClr="000000"/>
            </a:fgClr>
            <a:bgClr>
              <a:sysClr val="window" lastClr="FFFFFF"/>
            </a:bgClr>
          </a:pattFill>
        </c:spPr>
        <c:marker>
          <c:symbol val="none"/>
        </c:marker>
      </c:pivotFmt>
      <c:pivotFmt>
        <c:idx val="86"/>
        <c:spPr>
          <a:pattFill prst="pct90">
            <a:fgClr>
              <a:srgbClr val="C0504D"/>
            </a:fgClr>
            <a:bgClr>
              <a:sysClr val="window" lastClr="FFFFFF"/>
            </a:bgClr>
          </a:pattFill>
        </c:spPr>
        <c:marker>
          <c:symbol val="none"/>
        </c:marker>
      </c:pivotFmt>
      <c:pivotFmt>
        <c:idx val="87"/>
        <c:spPr>
          <a:solidFill>
            <a:srgbClr val="FF6600"/>
          </a:solidFill>
        </c:spPr>
        <c:marker>
          <c:symbol val="none"/>
        </c:marker>
      </c:pivotFmt>
      <c:pivotFmt>
        <c:idx val="88"/>
        <c:spPr>
          <a:solidFill>
            <a:srgbClr val="8064A2">
              <a:lumMod val="60000"/>
              <a:lumOff val="40000"/>
            </a:srgbClr>
          </a:solidFill>
        </c:spPr>
        <c:marker>
          <c:symbol val="none"/>
        </c:marker>
      </c:pivotFmt>
      <c:pivotFmt>
        <c:idx val="89"/>
        <c:spPr>
          <a:pattFill prst="ltUpDiag">
            <a:fgClr>
              <a:sysClr val="window" lastClr="FFFFFF">
                <a:lumMod val="50000"/>
              </a:sysClr>
            </a:fgClr>
            <a:bgClr>
              <a:srgbClr val="4F81BD">
                <a:lumMod val="75000"/>
              </a:srgbClr>
            </a:bgClr>
          </a:pattFill>
        </c:spPr>
        <c:marker>
          <c:symbol val="none"/>
        </c:marker>
      </c:pivotFmt>
      <c:pivotFmt>
        <c:idx val="90"/>
        <c:spPr>
          <a:pattFill prst="ltUpDiag">
            <a:fgClr>
              <a:sysClr val="window" lastClr="FFFFFF">
                <a:lumMod val="85000"/>
              </a:sysClr>
            </a:fgClr>
            <a:bgClr>
              <a:srgbClr val="C0504D"/>
            </a:bgClr>
          </a:pattFill>
        </c:spPr>
        <c:marker>
          <c:symbol val="none"/>
        </c:marker>
      </c:pivotFmt>
      <c:pivotFmt>
        <c:idx val="91"/>
        <c:spPr>
          <a:pattFill prst="dkHorz">
            <a:fgClr>
              <a:srgbClr val="EEECE1">
                <a:lumMod val="90000"/>
              </a:srgbClr>
            </a:fgClr>
            <a:bgClr>
              <a:srgbClr val="EEECE1">
                <a:lumMod val="25000"/>
              </a:srgbClr>
            </a:bgClr>
          </a:pattFill>
        </c:spPr>
        <c:marker>
          <c:symbol val="none"/>
        </c:marker>
      </c:pivotFmt>
      <c:pivotFmt>
        <c:idx val="92"/>
        <c:spPr>
          <a:pattFill prst="zigZag">
            <a:fgClr>
              <a:sysClr val="window" lastClr="FFFFFF">
                <a:lumMod val="85000"/>
              </a:sysClr>
            </a:fgClr>
            <a:bgClr>
              <a:srgbClr val="4F81BD">
                <a:lumMod val="75000"/>
              </a:srgbClr>
            </a:bgClr>
          </a:pattFill>
        </c:spPr>
        <c:marker>
          <c:symbol val="none"/>
        </c:marker>
      </c:pivotFmt>
      <c:pivotFmt>
        <c:idx val="93"/>
        <c:spPr>
          <a:solidFill>
            <a:srgbClr val="F79646">
              <a:lumMod val="50000"/>
            </a:srgbClr>
          </a:solidFill>
        </c:spPr>
        <c:marker>
          <c:symbol val="none"/>
        </c:marker>
      </c:pivotFmt>
      <c:pivotFmt>
        <c:idx val="94"/>
        <c:spPr>
          <a:solidFill>
            <a:sysClr val="windowText" lastClr="000000">
              <a:lumMod val="50000"/>
              <a:lumOff val="50000"/>
            </a:sysClr>
          </a:solidFill>
        </c:spPr>
        <c:marker>
          <c:symbol val="none"/>
        </c:marker>
      </c:pivotFmt>
      <c:pivotFmt>
        <c:idx val="95"/>
        <c:spPr>
          <a:solidFill>
            <a:sysClr val="windowText" lastClr="000000"/>
          </a:solidFill>
        </c:spPr>
        <c:marker>
          <c:symbol val="none"/>
        </c:marker>
      </c:pivotFmt>
      <c:pivotFmt>
        <c:idx val="96"/>
        <c:spPr>
          <a:pattFill prst="pct90">
            <a:fgClr>
              <a:sysClr val="windowText" lastClr="000000"/>
            </a:fgClr>
            <a:bgClr>
              <a:sysClr val="window" lastClr="FFFFFF"/>
            </a:bgClr>
          </a:pattFill>
        </c:spPr>
        <c:marker>
          <c:symbol val="none"/>
        </c:marker>
      </c:pivotFmt>
      <c:pivotFmt>
        <c:idx val="97"/>
        <c:spPr>
          <a:pattFill prst="wdUpDiag">
            <a:fgClr>
              <a:sysClr val="window" lastClr="FFFFFF"/>
            </a:fgClr>
            <a:bgClr>
              <a:srgbClr val="993300"/>
            </a:bgClr>
          </a:pattFill>
        </c:spPr>
        <c:marker>
          <c:symbol val="none"/>
        </c:marker>
      </c:pivotFmt>
      <c:pivotFmt>
        <c:idx val="98"/>
        <c:spPr>
          <a:pattFill prst="wdDnDiag">
            <a:fgClr>
              <a:sysClr val="window" lastClr="FFFFFF"/>
            </a:fgClr>
            <a:bgClr>
              <a:sysClr val="windowText" lastClr="000000"/>
            </a:bgClr>
          </a:pattFill>
        </c:spPr>
        <c:marker>
          <c:symbol val="none"/>
        </c:marker>
      </c:pivotFmt>
      <c:pivotFmt>
        <c:idx val="99"/>
        <c:spPr>
          <a:solidFill>
            <a:srgbClr val="FFCC00"/>
          </a:solidFill>
        </c:spPr>
        <c:marker>
          <c:symbol val="none"/>
        </c:marker>
      </c:pivotFmt>
      <c:pivotFmt>
        <c:idx val="100"/>
        <c:spPr>
          <a:pattFill prst="pct10">
            <a:fgClr>
              <a:sysClr val="windowText" lastClr="000000"/>
            </a:fgClr>
            <a:bgClr>
              <a:srgbClr val="FFCC00"/>
            </a:bgClr>
          </a:pattFill>
        </c:spPr>
        <c:marker>
          <c:symbol val="none"/>
        </c:marker>
      </c:pivotFmt>
      <c:pivotFmt>
        <c:idx val="101"/>
        <c:spPr>
          <a:pattFill prst="ltUpDiag">
            <a:fgClr>
              <a:sysClr val="windowText" lastClr="000000"/>
            </a:fgClr>
            <a:bgClr>
              <a:srgbClr val="FFCC00"/>
            </a:bgClr>
          </a:pattFill>
        </c:spPr>
        <c:marker>
          <c:symbol val="none"/>
        </c:marker>
      </c:pivotFmt>
      <c:pivotFmt>
        <c:idx val="102"/>
        <c:spPr>
          <a:solidFill>
            <a:srgbClr val="C0504D"/>
          </a:solidFill>
        </c:spPr>
        <c:marker>
          <c:symbol val="none"/>
        </c:marker>
      </c:pivotFmt>
      <c:pivotFmt>
        <c:idx val="103"/>
        <c:spPr>
          <a:pattFill prst="pct90">
            <a:fgClr>
              <a:srgbClr val="C0504D"/>
            </a:fgClr>
            <a:bgClr>
              <a:sysClr val="window" lastClr="FFFFFF"/>
            </a:bgClr>
          </a:pattFill>
        </c:spPr>
        <c:marker>
          <c:symbol val="none"/>
        </c:marker>
      </c:pivotFmt>
      <c:pivotFmt>
        <c:idx val="104"/>
        <c:spPr>
          <a:pattFill prst="ltUpDiag">
            <a:fgClr>
              <a:sysClr val="window" lastClr="FFFFFF">
                <a:lumMod val="85000"/>
              </a:sysClr>
            </a:fgClr>
            <a:bgClr>
              <a:srgbClr val="C0504D"/>
            </a:bgClr>
          </a:pattFill>
        </c:spPr>
        <c:marker>
          <c:symbol val="none"/>
        </c:marker>
      </c:pivotFmt>
      <c:pivotFmt>
        <c:idx val="105"/>
        <c:spPr>
          <a:solidFill>
            <a:srgbClr val="1F497D"/>
          </a:solidFill>
        </c:spPr>
        <c:marker>
          <c:symbol val="none"/>
        </c:marker>
      </c:pivotFmt>
      <c:pivotFmt>
        <c:idx val="106"/>
        <c:spPr>
          <a:pattFill prst="ltUpDiag">
            <a:fgClr>
              <a:sysClr val="window" lastClr="FFFFFF"/>
            </a:fgClr>
            <a:bgClr>
              <a:srgbClr val="4F81BD">
                <a:lumMod val="75000"/>
              </a:srgbClr>
            </a:bgClr>
          </a:pattFill>
        </c:spPr>
        <c:marker>
          <c:symbol val="none"/>
        </c:marker>
      </c:pivotFmt>
      <c:pivotFmt>
        <c:idx val="107"/>
        <c:spPr>
          <a:solidFill>
            <a:srgbClr val="9BBB59">
              <a:lumMod val="75000"/>
            </a:srgbClr>
          </a:solidFill>
        </c:spPr>
        <c:marker>
          <c:symbol val="none"/>
        </c:marker>
      </c:pivotFmt>
      <c:pivotFmt>
        <c:idx val="108"/>
        <c:spPr>
          <a:pattFill prst="pct90">
            <a:fgClr>
              <a:srgbClr val="8064A2">
                <a:lumMod val="60000"/>
                <a:lumOff val="40000"/>
              </a:srgbClr>
            </a:fgClr>
            <a:bgClr>
              <a:sysClr val="window" lastClr="FFFFFF"/>
            </a:bgClr>
          </a:pattFill>
        </c:spPr>
        <c:marker>
          <c:symbol val="none"/>
        </c:marker>
      </c:pivotFmt>
      <c:pivotFmt>
        <c:idx val="109"/>
        <c:spPr>
          <a:pattFill prst="pct90">
            <a:fgClr>
              <a:srgbClr val="FF6600"/>
            </a:fgClr>
            <a:bgClr>
              <a:sysClr val="window" lastClr="FFFFFF"/>
            </a:bgClr>
          </a:pattFill>
        </c:spPr>
        <c:marker>
          <c:symbol val="none"/>
        </c:marker>
      </c:pivotFmt>
      <c:pivotFmt>
        <c:idx val="110"/>
        <c:spPr>
          <a:pattFill prst="lgConfetti">
            <a:fgClr>
              <a:sysClr val="window" lastClr="FFFFFF"/>
            </a:fgClr>
            <a:bgClr>
              <a:srgbClr val="9BBB59">
                <a:lumMod val="75000"/>
              </a:srgbClr>
            </a:bgClr>
          </a:pattFill>
        </c:spPr>
        <c:marker>
          <c:symbol val="none"/>
        </c:marker>
      </c:pivotFmt>
      <c:pivotFmt>
        <c:idx val="111"/>
        <c:spPr>
          <a:pattFill prst="dkHorz">
            <a:fgClr>
              <a:srgbClr val="DDD9C3"/>
            </a:fgClr>
            <a:bgClr>
              <a:srgbClr val="4A452A"/>
            </a:bgClr>
          </a:pattFill>
        </c:spPr>
        <c:marker>
          <c:symbol val="none"/>
        </c:marker>
      </c:pivotFmt>
      <c:pivotFmt>
        <c:idx val="112"/>
        <c:marker>
          <c:symbol val="none"/>
        </c:marker>
      </c:pivotFmt>
      <c:pivotFmt>
        <c:idx val="113"/>
        <c:marker>
          <c:symbol val="none"/>
        </c:marker>
      </c:pivotFmt>
      <c:pivotFmt>
        <c:idx val="114"/>
        <c:spPr>
          <a:solidFill>
            <a:srgbClr val="F79646">
              <a:lumMod val="50000"/>
            </a:srgbClr>
          </a:solidFill>
        </c:spPr>
        <c:marker>
          <c:symbol val="none"/>
        </c:marker>
      </c:pivotFmt>
      <c:pivotFmt>
        <c:idx val="115"/>
        <c:spPr>
          <a:pattFill prst="wdUpDiag">
            <a:fgClr>
              <a:sysClr val="window" lastClr="FFFFFF"/>
            </a:fgClr>
            <a:bgClr>
              <a:srgbClr val="993300"/>
            </a:bgClr>
          </a:pattFill>
        </c:spPr>
        <c:marker>
          <c:symbol val="none"/>
        </c:marker>
      </c:pivotFmt>
      <c:pivotFmt>
        <c:idx val="116"/>
        <c:spPr>
          <a:solidFill>
            <a:sysClr val="windowText" lastClr="000000"/>
          </a:solidFill>
        </c:spPr>
        <c:marker>
          <c:symbol val="none"/>
        </c:marker>
      </c:pivotFmt>
      <c:pivotFmt>
        <c:idx val="117"/>
        <c:spPr>
          <a:pattFill prst="pct90">
            <a:fgClr>
              <a:sysClr val="windowText" lastClr="000000"/>
            </a:fgClr>
            <a:bgClr>
              <a:sysClr val="window" lastClr="FFFFFF"/>
            </a:bgClr>
          </a:pattFill>
        </c:spPr>
        <c:marker>
          <c:symbol val="none"/>
        </c:marker>
      </c:pivotFmt>
      <c:pivotFmt>
        <c:idx val="118"/>
        <c:spPr>
          <a:pattFill prst="wdDnDiag">
            <a:fgClr>
              <a:sysClr val="window" lastClr="FFFFFF"/>
            </a:fgClr>
            <a:bgClr>
              <a:sysClr val="windowText" lastClr="000000"/>
            </a:bgClr>
          </a:pattFill>
        </c:spPr>
        <c:marker>
          <c:symbol val="none"/>
        </c:marker>
      </c:pivotFmt>
      <c:pivotFmt>
        <c:idx val="119"/>
        <c:spPr>
          <a:solidFill>
            <a:sysClr val="windowText" lastClr="000000">
              <a:lumMod val="50000"/>
              <a:lumOff val="50000"/>
            </a:sysClr>
          </a:solidFill>
        </c:spPr>
        <c:marker>
          <c:symbol val="none"/>
        </c:marker>
      </c:pivotFmt>
      <c:pivotFmt>
        <c:idx val="120"/>
        <c:spPr>
          <a:solidFill>
            <a:srgbClr val="FFCC00"/>
          </a:solidFill>
        </c:spPr>
        <c:marker>
          <c:symbol val="none"/>
        </c:marker>
      </c:pivotFmt>
      <c:pivotFmt>
        <c:idx val="121"/>
        <c:spPr>
          <a:pattFill prst="pct10">
            <a:fgClr>
              <a:sysClr val="windowText" lastClr="000000"/>
            </a:fgClr>
            <a:bgClr>
              <a:srgbClr val="FFCC00"/>
            </a:bgClr>
          </a:pattFill>
        </c:spPr>
        <c:marker>
          <c:symbol val="none"/>
        </c:marker>
      </c:pivotFmt>
      <c:pivotFmt>
        <c:idx val="122"/>
        <c:spPr>
          <a:pattFill prst="ltUpDiag">
            <a:fgClr>
              <a:sysClr val="windowText" lastClr="000000"/>
            </a:fgClr>
            <a:bgClr>
              <a:srgbClr val="FFCC00"/>
            </a:bgClr>
          </a:pattFill>
        </c:spPr>
        <c:marker>
          <c:symbol val="none"/>
        </c:marker>
      </c:pivotFmt>
      <c:pivotFmt>
        <c:idx val="123"/>
        <c:spPr>
          <a:solidFill>
            <a:srgbClr val="C0504D"/>
          </a:solidFill>
        </c:spPr>
        <c:marker>
          <c:symbol val="none"/>
        </c:marker>
      </c:pivotFmt>
      <c:pivotFmt>
        <c:idx val="124"/>
        <c:spPr>
          <a:pattFill prst="pct90">
            <a:fgClr>
              <a:srgbClr val="C0504D"/>
            </a:fgClr>
            <a:bgClr>
              <a:sysClr val="window" lastClr="FFFFFF"/>
            </a:bgClr>
          </a:pattFill>
        </c:spPr>
        <c:marker>
          <c:symbol val="none"/>
        </c:marker>
      </c:pivotFmt>
      <c:pivotFmt>
        <c:idx val="125"/>
        <c:spPr>
          <a:pattFill prst="ltUpDiag">
            <a:fgClr>
              <a:sysClr val="window" lastClr="FFFFFF">
                <a:lumMod val="85000"/>
              </a:sysClr>
            </a:fgClr>
            <a:bgClr>
              <a:srgbClr val="C0504D"/>
            </a:bgClr>
          </a:pattFill>
        </c:spPr>
        <c:marker>
          <c:symbol val="none"/>
        </c:marker>
      </c:pivotFmt>
      <c:pivotFmt>
        <c:idx val="126"/>
        <c:spPr>
          <a:solidFill>
            <a:srgbClr val="1F497D"/>
          </a:solidFill>
        </c:spPr>
        <c:marker>
          <c:symbol val="none"/>
        </c:marker>
      </c:pivotFmt>
      <c:pivotFmt>
        <c:idx val="127"/>
        <c:spPr>
          <a:solidFill>
            <a:srgbClr val="9BBB59">
              <a:lumMod val="75000"/>
            </a:srgbClr>
          </a:solidFill>
        </c:spPr>
        <c:marker>
          <c:symbol val="none"/>
        </c:marker>
      </c:pivotFmt>
      <c:pivotFmt>
        <c:idx val="128"/>
        <c:spPr>
          <a:pattFill prst="lgConfetti">
            <a:fgClr>
              <a:sysClr val="window" lastClr="FFFFFF"/>
            </a:fgClr>
            <a:bgClr>
              <a:srgbClr val="9BBB59">
                <a:lumMod val="75000"/>
              </a:srgbClr>
            </a:bgClr>
          </a:pattFill>
        </c:spPr>
        <c:marker>
          <c:symbol val="none"/>
        </c:marker>
      </c:pivotFmt>
      <c:pivotFmt>
        <c:idx val="129"/>
        <c:spPr>
          <a:pattFill prst="pct90">
            <a:fgClr>
              <a:srgbClr val="8064A2">
                <a:lumMod val="60000"/>
                <a:lumOff val="40000"/>
              </a:srgbClr>
            </a:fgClr>
            <a:bgClr>
              <a:sysClr val="window" lastClr="FFFFFF"/>
            </a:bgClr>
          </a:pattFill>
        </c:spPr>
        <c:marker>
          <c:symbol val="none"/>
        </c:marker>
      </c:pivotFmt>
      <c:pivotFmt>
        <c:idx val="130"/>
        <c:spPr>
          <a:pattFill prst="pct90">
            <a:fgClr>
              <a:srgbClr val="FF6600"/>
            </a:fgClr>
            <a:bgClr>
              <a:sysClr val="window" lastClr="FFFFFF"/>
            </a:bgClr>
          </a:pattFill>
        </c:spPr>
        <c:marker>
          <c:symbol val="none"/>
        </c:marker>
      </c:pivotFmt>
      <c:pivotFmt>
        <c:idx val="131"/>
        <c:marker>
          <c:symbol val="none"/>
        </c:marker>
      </c:pivotFmt>
      <c:pivotFmt>
        <c:idx val="132"/>
        <c:spPr>
          <a:pattFill prst="ltUpDiag">
            <a:fgClr>
              <a:sysClr val="window" lastClr="FFFFFF"/>
            </a:fgClr>
            <a:bgClr>
              <a:srgbClr val="4F81BD">
                <a:lumMod val="75000"/>
              </a:srgbClr>
            </a:bgClr>
          </a:pattFill>
        </c:spPr>
        <c:marker>
          <c:symbol val="none"/>
        </c:marker>
      </c:pivotFmt>
      <c:pivotFmt>
        <c:idx val="133"/>
        <c:spPr>
          <a:pattFill prst="dkHorz">
            <a:fgClr>
              <a:srgbClr val="DDD9C3"/>
            </a:fgClr>
            <a:bgClr>
              <a:srgbClr val="4A452A"/>
            </a:bgClr>
          </a:pattFill>
        </c:spPr>
        <c:marker>
          <c:symbol val="none"/>
        </c:marker>
      </c:pivotFmt>
      <c:pivotFmt>
        <c:idx val="134"/>
        <c:marker>
          <c:symbol val="none"/>
        </c:marker>
      </c:pivotFmt>
      <c:pivotFmt>
        <c:idx val="135"/>
        <c:marker>
          <c:symbol val="none"/>
        </c:marker>
      </c:pivotFmt>
    </c:pivotFmts>
    <c:plotArea>
      <c:layout>
        <c:manualLayout>
          <c:layoutTarget val="inner"/>
          <c:xMode val="edge"/>
          <c:yMode val="edge"/>
          <c:x val="5.1207147263742009E-2"/>
          <c:y val="6.3847606491475015E-2"/>
          <c:w val="0.81604508541583431"/>
          <c:h val="0.85008032022753011"/>
        </c:manualLayout>
      </c:layout>
      <c:barChart>
        <c:barDir val="col"/>
        <c:grouping val="stacked"/>
        <c:varyColors val="0"/>
        <c:ser>
          <c:idx val="0"/>
          <c:order val="0"/>
          <c:tx>
            <c:strRef>
              <c:f>'ELEconTWh...FORMAT (2)'!$B$3:$B$4</c:f>
              <c:strCache>
                <c:ptCount val="1"/>
                <c:pt idx="0">
                  <c:v>bBC</c:v>
                </c:pt>
              </c:strCache>
            </c:strRef>
          </c:tx>
          <c:spPr>
            <a:solidFill>
              <a:srgbClr val="F79646">
                <a:lumMod val="50000"/>
              </a:srgbClr>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(2)'!$B$5:$B$11</c:f>
              <c:numCache>
                <c:formatCode>General</c:formatCode>
                <c:ptCount val="5"/>
                <c:pt idx="0">
                  <c:v>137.38778842061473</c:v>
                </c:pt>
                <c:pt idx="1">
                  <c:v>120.03695885789691</c:v>
                </c:pt>
                <c:pt idx="2">
                  <c:v>90.896461686754364</c:v>
                </c:pt>
                <c:pt idx="3">
                  <c:v>46.904762119300315</c:v>
                </c:pt>
                <c:pt idx="4">
                  <c:v>146.34076110351455</c:v>
                </c:pt>
              </c:numCache>
            </c:numRef>
          </c:val>
          <c:extLst>
            <c:ext xmlns:c16="http://schemas.microsoft.com/office/drawing/2014/chart" uri="{C3380CC4-5D6E-409C-BE32-E72D297353CC}">
              <c16:uniqueId val="{00000000-FE27-4F23-8368-ECA2BD6A6944}"/>
            </c:ext>
          </c:extLst>
        </c:ser>
        <c:ser>
          <c:idx val="1"/>
          <c:order val="1"/>
          <c:tx>
            <c:strRef>
              <c:f>'ELEconTWh...FORMAT (2)'!$C$3:$C$4</c:f>
              <c:strCache>
                <c:ptCount val="1"/>
                <c:pt idx="0">
                  <c:v>bCCS</c:v>
                </c:pt>
              </c:strCache>
            </c:strRef>
          </c:tx>
          <c:spPr>
            <a:pattFill prst="wdUpDiag">
              <a:fgClr>
                <a:sysClr val="window" lastClr="FFFFFF"/>
              </a:fgClr>
              <a:bgClr>
                <a:srgbClr val="993300"/>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(2)'!$C$5:$C$11</c:f>
              <c:numCache>
                <c:formatCode>General</c:formatCode>
                <c:ptCount val="5"/>
                <c:pt idx="0">
                  <c:v>8.2457907168986821E-10</c:v>
                </c:pt>
                <c:pt idx="1">
                  <c:v>8.2467144224551703E-10</c:v>
                </c:pt>
                <c:pt idx="2">
                  <c:v>8.2505380305519793E-10</c:v>
                </c:pt>
                <c:pt idx="3">
                  <c:v>24.643092510922102</c:v>
                </c:pt>
                <c:pt idx="4">
                  <c:v>1.8241426147369566E-9</c:v>
                </c:pt>
              </c:numCache>
            </c:numRef>
          </c:val>
          <c:extLst>
            <c:ext xmlns:c16="http://schemas.microsoft.com/office/drawing/2014/chart" uri="{C3380CC4-5D6E-409C-BE32-E72D297353CC}">
              <c16:uniqueId val="{00000001-FE27-4F23-8368-ECA2BD6A6944}"/>
            </c:ext>
          </c:extLst>
        </c:ser>
        <c:ser>
          <c:idx val="2"/>
          <c:order val="2"/>
          <c:tx>
            <c:strRef>
              <c:f>'ELEconTWh...FORMAT (2)'!$D$3:$D$4</c:f>
              <c:strCache>
                <c:ptCount val="1"/>
                <c:pt idx="0">
                  <c:v>bHC</c:v>
                </c:pt>
              </c:strCache>
            </c:strRef>
          </c:tx>
          <c:spPr>
            <a:solidFill>
              <a:sysClr val="windowText" lastClr="000000"/>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(2)'!$D$5:$D$11</c:f>
              <c:numCache>
                <c:formatCode>General</c:formatCode>
                <c:ptCount val="5"/>
                <c:pt idx="0">
                  <c:v>29.572398886096046</c:v>
                </c:pt>
                <c:pt idx="1">
                  <c:v>29.573071287994996</c:v>
                </c:pt>
                <c:pt idx="2">
                  <c:v>25.954301542680589</c:v>
                </c:pt>
                <c:pt idx="3">
                  <c:v>4.5034187243181147</c:v>
                </c:pt>
                <c:pt idx="4">
                  <c:v>30.228597230303357</c:v>
                </c:pt>
              </c:numCache>
            </c:numRef>
          </c:val>
          <c:extLst>
            <c:ext xmlns:c16="http://schemas.microsoft.com/office/drawing/2014/chart" uri="{C3380CC4-5D6E-409C-BE32-E72D297353CC}">
              <c16:uniqueId val="{00000002-FE27-4F23-8368-ECA2BD6A6944}"/>
            </c:ext>
          </c:extLst>
        </c:ser>
        <c:ser>
          <c:idx val="3"/>
          <c:order val="3"/>
          <c:tx>
            <c:strRef>
              <c:f>'ELEconTWh...FORMAT (2)'!$E$3:$E$4</c:f>
              <c:strCache>
                <c:ptCount val="1"/>
                <c:pt idx="0">
                  <c:v>mHC</c:v>
                </c:pt>
              </c:strCache>
            </c:strRef>
          </c:tx>
          <c:spPr>
            <a:pattFill prst="pct90">
              <a:fgClr>
                <a:sysClr val="windowText" lastClr="000000"/>
              </a:fgClr>
              <a:bgClr>
                <a:sysClr val="window" lastClr="FFFFFF"/>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(2)'!$E$5:$E$11</c:f>
              <c:numCache>
                <c:formatCode>General</c:formatCode>
                <c:ptCount val="5"/>
                <c:pt idx="0">
                  <c:v>72.763387920903568</c:v>
                </c:pt>
                <c:pt idx="1">
                  <c:v>98.998989470326805</c:v>
                </c:pt>
                <c:pt idx="2">
                  <c:v>116.75402683836981</c:v>
                </c:pt>
                <c:pt idx="3">
                  <c:v>90.126292337968451</c:v>
                </c:pt>
                <c:pt idx="4">
                  <c:v>81.476218499319103</c:v>
                </c:pt>
              </c:numCache>
            </c:numRef>
          </c:val>
          <c:extLst>
            <c:ext xmlns:c16="http://schemas.microsoft.com/office/drawing/2014/chart" uri="{C3380CC4-5D6E-409C-BE32-E72D297353CC}">
              <c16:uniqueId val="{00000003-FE27-4F23-8368-ECA2BD6A6944}"/>
            </c:ext>
          </c:extLst>
        </c:ser>
        <c:ser>
          <c:idx val="4"/>
          <c:order val="4"/>
          <c:tx>
            <c:strRef>
              <c:f>'ELEconTWh...FORMAT (2)'!$F$3:$F$4</c:f>
              <c:strCache>
                <c:ptCount val="1"/>
                <c:pt idx="0">
                  <c:v>mCCS</c:v>
                </c:pt>
              </c:strCache>
            </c:strRef>
          </c:tx>
          <c:spPr>
            <a:pattFill prst="wdDnDiag">
              <a:fgClr>
                <a:sysClr val="window" lastClr="FFFFFF"/>
              </a:fgClr>
              <a:bgClr>
                <a:sysClr val="windowText" lastClr="000000"/>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(2)'!$F$5:$F$11</c:f>
              <c:numCache>
                <c:formatCode>General</c:formatCode>
                <c:ptCount val="5"/>
                <c:pt idx="3">
                  <c:v>2.9405795700725608</c:v>
                </c:pt>
                <c:pt idx="4">
                  <c:v>3.6961544935820712E-11</c:v>
                </c:pt>
              </c:numCache>
            </c:numRef>
          </c:val>
          <c:extLst>
            <c:ext xmlns:c16="http://schemas.microsoft.com/office/drawing/2014/chart" uri="{C3380CC4-5D6E-409C-BE32-E72D297353CC}">
              <c16:uniqueId val="{00000004-FE27-4F23-8368-ECA2BD6A6944}"/>
            </c:ext>
          </c:extLst>
        </c:ser>
        <c:ser>
          <c:idx val="5"/>
          <c:order val="5"/>
          <c:tx>
            <c:strRef>
              <c:f>'ELEconTWh...FORMAT (2)'!$G$3:$G$4</c:f>
              <c:strCache>
                <c:ptCount val="1"/>
                <c:pt idx="0">
                  <c:v>bNUC</c:v>
                </c:pt>
              </c:strCache>
            </c:strRef>
          </c:tx>
          <c:spPr>
            <a:solidFill>
              <a:sysClr val="windowText" lastClr="000000">
                <a:lumMod val="50000"/>
                <a:lumOff val="50000"/>
              </a:sysClr>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(2)'!$G$5:$G$11</c:f>
              <c:numCache>
                <c:formatCode>General</c:formatCode>
                <c:ptCount val="5"/>
                <c:pt idx="0">
                  <c:v>71.874597362715875</c:v>
                </c:pt>
                <c:pt idx="1">
                  <c:v>35.67858180112799</c:v>
                </c:pt>
                <c:pt idx="2">
                  <c:v>24.109779914881127</c:v>
                </c:pt>
                <c:pt idx="3">
                  <c:v>8.2433795799388818</c:v>
                </c:pt>
                <c:pt idx="4">
                  <c:v>108.39092100932912</c:v>
                </c:pt>
              </c:numCache>
            </c:numRef>
          </c:val>
          <c:extLst>
            <c:ext xmlns:c16="http://schemas.microsoft.com/office/drawing/2014/chart" uri="{C3380CC4-5D6E-409C-BE32-E72D297353CC}">
              <c16:uniqueId val="{00000005-FE27-4F23-8368-ECA2BD6A6944}"/>
            </c:ext>
          </c:extLst>
        </c:ser>
        <c:ser>
          <c:idx val="6"/>
          <c:order val="6"/>
          <c:tx>
            <c:strRef>
              <c:f>'ELEconTWh...FORMAT (2)'!$H$3:$H$4</c:f>
              <c:strCache>
                <c:ptCount val="1"/>
                <c:pt idx="0">
                  <c:v>bGAS</c:v>
                </c:pt>
              </c:strCache>
            </c:strRef>
          </c:tx>
          <c:spPr>
            <a:solidFill>
              <a:srgbClr val="FFCC00"/>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(2)'!$H$5:$H$11</c:f>
              <c:numCache>
                <c:formatCode>General</c:formatCode>
                <c:ptCount val="5"/>
                <c:pt idx="0">
                  <c:v>55.598417264238158</c:v>
                </c:pt>
                <c:pt idx="1">
                  <c:v>63.040938956322428</c:v>
                </c:pt>
                <c:pt idx="2">
                  <c:v>58.888568570956522</c:v>
                </c:pt>
                <c:pt idx="3">
                  <c:v>81.603719999994667</c:v>
                </c:pt>
                <c:pt idx="4">
                  <c:v>54.614658462569018</c:v>
                </c:pt>
              </c:numCache>
            </c:numRef>
          </c:val>
          <c:extLst>
            <c:ext xmlns:c16="http://schemas.microsoft.com/office/drawing/2014/chart" uri="{C3380CC4-5D6E-409C-BE32-E72D297353CC}">
              <c16:uniqueId val="{00000006-FE27-4F23-8368-ECA2BD6A6944}"/>
            </c:ext>
          </c:extLst>
        </c:ser>
        <c:ser>
          <c:idx val="7"/>
          <c:order val="7"/>
          <c:tx>
            <c:strRef>
              <c:f>'ELEconTWh...FORMAT (2)'!$I$3:$I$4</c:f>
              <c:strCache>
                <c:ptCount val="1"/>
                <c:pt idx="0">
                  <c:v>mGAS</c:v>
                </c:pt>
              </c:strCache>
            </c:strRef>
          </c:tx>
          <c:spPr>
            <a:pattFill prst="pct10">
              <a:fgClr>
                <a:sysClr val="windowText" lastClr="000000"/>
              </a:fgClr>
              <a:bgClr>
                <a:srgbClr val="FFCC00"/>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(2)'!$I$5:$I$11</c:f>
              <c:numCache>
                <c:formatCode>General</c:formatCode>
                <c:ptCount val="5"/>
                <c:pt idx="0">
                  <c:v>14.461225699549393</c:v>
                </c:pt>
                <c:pt idx="1">
                  <c:v>29.618276934970378</c:v>
                </c:pt>
                <c:pt idx="2">
                  <c:v>33.303929107123381</c:v>
                </c:pt>
                <c:pt idx="3">
                  <c:v>27.013129059092773</c:v>
                </c:pt>
                <c:pt idx="4">
                  <c:v>14.214688555874647</c:v>
                </c:pt>
              </c:numCache>
            </c:numRef>
          </c:val>
          <c:extLst>
            <c:ext xmlns:c16="http://schemas.microsoft.com/office/drawing/2014/chart" uri="{C3380CC4-5D6E-409C-BE32-E72D297353CC}">
              <c16:uniqueId val="{00000007-FE27-4F23-8368-ECA2BD6A6944}"/>
            </c:ext>
          </c:extLst>
        </c:ser>
        <c:ser>
          <c:idx val="8"/>
          <c:order val="8"/>
          <c:tx>
            <c:strRef>
              <c:f>'ELEconTWh...FORMAT (2)'!$J$3:$J$4</c:f>
              <c:strCache>
                <c:ptCount val="1"/>
                <c:pt idx="0">
                  <c:v>pGAS</c:v>
                </c:pt>
              </c:strCache>
            </c:strRef>
          </c:tx>
          <c:spPr>
            <a:pattFill prst="ltUpDiag">
              <a:fgClr>
                <a:sysClr val="windowText" lastClr="000000"/>
              </a:fgClr>
              <a:bgClr>
                <a:srgbClr val="FFCC00"/>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(2)'!$J$5:$J$11</c:f>
              <c:numCache>
                <c:formatCode>General</c:formatCode>
                <c:ptCount val="5"/>
                <c:pt idx="0">
                  <c:v>14.771302087320178</c:v>
                </c:pt>
                <c:pt idx="1">
                  <c:v>17.394632998581091</c:v>
                </c:pt>
                <c:pt idx="2">
                  <c:v>17.386947409648066</c:v>
                </c:pt>
                <c:pt idx="3">
                  <c:v>16.230065282356424</c:v>
                </c:pt>
                <c:pt idx="4">
                  <c:v>15.022070640819127</c:v>
                </c:pt>
              </c:numCache>
            </c:numRef>
          </c:val>
          <c:extLst>
            <c:ext xmlns:c16="http://schemas.microsoft.com/office/drawing/2014/chart" uri="{C3380CC4-5D6E-409C-BE32-E72D297353CC}">
              <c16:uniqueId val="{00000008-FE27-4F23-8368-ECA2BD6A6944}"/>
            </c:ext>
          </c:extLst>
        </c:ser>
        <c:ser>
          <c:idx val="9"/>
          <c:order val="9"/>
          <c:tx>
            <c:strRef>
              <c:f>'ELEconTWh...FORMAT (2)'!$K$3:$K$4</c:f>
              <c:strCache>
                <c:ptCount val="1"/>
                <c:pt idx="0">
                  <c:v>bOIL</c:v>
                </c:pt>
              </c:strCache>
            </c:strRef>
          </c:tx>
          <c:spPr>
            <a:solidFill>
              <a:srgbClr val="C0504D"/>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(2)'!$K$5:$K$11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9-FE27-4F23-8368-ECA2BD6A6944}"/>
            </c:ext>
          </c:extLst>
        </c:ser>
        <c:ser>
          <c:idx val="10"/>
          <c:order val="10"/>
          <c:tx>
            <c:strRef>
              <c:f>'ELEconTWh...FORMAT (2)'!$L$3:$L$4</c:f>
              <c:strCache>
                <c:ptCount val="1"/>
                <c:pt idx="0">
                  <c:v>mOIL</c:v>
                </c:pt>
              </c:strCache>
            </c:strRef>
          </c:tx>
          <c:spPr>
            <a:pattFill prst="pct90">
              <a:fgClr>
                <a:srgbClr val="C0504D"/>
              </a:fgClr>
              <a:bgClr>
                <a:sysClr val="window" lastClr="FFFFFF"/>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(2)'!$L$5:$L$11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FE27-4F23-8368-ECA2BD6A6944}"/>
            </c:ext>
          </c:extLst>
        </c:ser>
        <c:ser>
          <c:idx val="11"/>
          <c:order val="11"/>
          <c:tx>
            <c:strRef>
              <c:f>'ELEconTWh...FORMAT (2)'!$M$3:$M$4</c:f>
              <c:strCache>
                <c:ptCount val="1"/>
                <c:pt idx="0">
                  <c:v>pOIL</c:v>
                </c:pt>
              </c:strCache>
            </c:strRef>
          </c:tx>
          <c:spPr>
            <a:pattFill prst="ltUpDiag">
              <a:fgClr>
                <a:sysClr val="window" lastClr="FFFFFF">
                  <a:lumMod val="85000"/>
                </a:sysClr>
              </a:fgClr>
              <a:bgClr>
                <a:srgbClr val="C0504D"/>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(2)'!$M$5:$M$11</c:f>
              <c:numCache>
                <c:formatCode>General</c:formatCode>
                <c:ptCount val="5"/>
                <c:pt idx="0">
                  <c:v>5.2658099938190785</c:v>
                </c:pt>
                <c:pt idx="1">
                  <c:v>5.2658099938194614</c:v>
                </c:pt>
                <c:pt idx="2">
                  <c:v>5.2658698684001264</c:v>
                </c:pt>
                <c:pt idx="3">
                  <c:v>5.2659297293967429</c:v>
                </c:pt>
                <c:pt idx="4">
                  <c:v>5.3428012438024108</c:v>
                </c:pt>
              </c:numCache>
            </c:numRef>
          </c:val>
          <c:extLst>
            <c:ext xmlns:c16="http://schemas.microsoft.com/office/drawing/2014/chart" uri="{C3380CC4-5D6E-409C-BE32-E72D297353CC}">
              <c16:uniqueId val="{0000000B-FE27-4F23-8368-ECA2BD6A6944}"/>
            </c:ext>
          </c:extLst>
        </c:ser>
        <c:ser>
          <c:idx val="12"/>
          <c:order val="12"/>
          <c:tx>
            <c:strRef>
              <c:f>'ELEconTWh...FORMAT (2)'!$N$3:$N$4</c:f>
              <c:strCache>
                <c:ptCount val="1"/>
                <c:pt idx="0">
                  <c:v>bHYDRO</c:v>
                </c:pt>
              </c:strCache>
            </c:strRef>
          </c:tx>
          <c:spPr>
            <a:solidFill>
              <a:srgbClr val="1F497D"/>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(2)'!$N$5:$N$11</c:f>
              <c:numCache>
                <c:formatCode>General</c:formatCode>
                <c:ptCount val="5"/>
                <c:pt idx="0">
                  <c:v>18.502212096404858</c:v>
                </c:pt>
                <c:pt idx="1">
                  <c:v>18.614521418438855</c:v>
                </c:pt>
                <c:pt idx="2">
                  <c:v>18.726830740472597</c:v>
                </c:pt>
                <c:pt idx="3">
                  <c:v>18.839140062506551</c:v>
                </c:pt>
                <c:pt idx="4">
                  <c:v>17.740867914291801</c:v>
                </c:pt>
              </c:numCache>
            </c:numRef>
          </c:val>
          <c:extLst>
            <c:ext xmlns:c16="http://schemas.microsoft.com/office/drawing/2014/chart" uri="{C3380CC4-5D6E-409C-BE32-E72D297353CC}">
              <c16:uniqueId val="{0000000C-FE27-4F23-8368-ECA2BD6A6944}"/>
            </c:ext>
          </c:extLst>
        </c:ser>
        <c:ser>
          <c:idx val="13"/>
          <c:order val="13"/>
          <c:tx>
            <c:strRef>
              <c:f>'ELEconTWh...FORMAT (2)'!$O$3:$O$4</c:f>
              <c:strCache>
                <c:ptCount val="1"/>
                <c:pt idx="0">
                  <c:v>bBIO</c:v>
                </c:pt>
              </c:strCache>
            </c:strRef>
          </c:tx>
          <c:spPr>
            <a:solidFill>
              <a:srgbClr val="9BBB59">
                <a:lumMod val="75000"/>
              </a:srgbClr>
            </a:solid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(2)'!$O$5:$O$11</c:f>
              <c:numCache>
                <c:formatCode>General</c:formatCode>
                <c:ptCount val="5"/>
                <c:pt idx="0">
                  <c:v>32.648120971643223</c:v>
                </c:pt>
                <c:pt idx="1">
                  <c:v>32.741891890511859</c:v>
                </c:pt>
                <c:pt idx="2">
                  <c:v>30.989461445442018</c:v>
                </c:pt>
                <c:pt idx="3">
                  <c:v>29.237031051362717</c:v>
                </c:pt>
                <c:pt idx="4">
                  <c:v>32.971934132560271</c:v>
                </c:pt>
              </c:numCache>
            </c:numRef>
          </c:val>
          <c:extLst>
            <c:ext xmlns:c16="http://schemas.microsoft.com/office/drawing/2014/chart" uri="{C3380CC4-5D6E-409C-BE32-E72D297353CC}">
              <c16:uniqueId val="{0000000D-FE27-4F23-8368-ECA2BD6A6944}"/>
            </c:ext>
          </c:extLst>
        </c:ser>
        <c:ser>
          <c:idx val="14"/>
          <c:order val="14"/>
          <c:tx>
            <c:strRef>
              <c:f>'ELEconTWh...FORMAT (2)'!$P$3:$P$4</c:f>
              <c:strCache>
                <c:ptCount val="1"/>
                <c:pt idx="0">
                  <c:v>bGEO</c:v>
                </c:pt>
              </c:strCache>
            </c:strRef>
          </c:tx>
          <c:spPr>
            <a:pattFill prst="lgConfetti">
              <a:fgClr>
                <a:sysClr val="window" lastClr="FFFFFF"/>
              </a:fgClr>
              <a:bgClr>
                <a:srgbClr val="9BBB59">
                  <a:lumMod val="75000"/>
                </a:srgbClr>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(2)'!$P$5:$P$11</c:f>
              <c:numCache>
                <c:formatCode>General</c:formatCode>
                <c:ptCount val="5"/>
                <c:pt idx="0">
                  <c:v>3.8236261945758167E-2</c:v>
                </c:pt>
                <c:pt idx="1">
                  <c:v>4.7551674046013417E-2</c:v>
                </c:pt>
                <c:pt idx="2">
                  <c:v>5.9438943403976111E-2</c:v>
                </c:pt>
                <c:pt idx="3">
                  <c:v>7.4298030101530702E-2</c:v>
                </c:pt>
                <c:pt idx="4">
                  <c:v>2.0073630368135725E-2</c:v>
                </c:pt>
              </c:numCache>
            </c:numRef>
          </c:val>
          <c:extLst>
            <c:ext xmlns:c16="http://schemas.microsoft.com/office/drawing/2014/chart" uri="{C3380CC4-5D6E-409C-BE32-E72D297353CC}">
              <c16:uniqueId val="{0000000E-FE27-4F23-8368-ECA2BD6A6944}"/>
            </c:ext>
          </c:extLst>
        </c:ser>
        <c:ser>
          <c:idx val="15"/>
          <c:order val="15"/>
          <c:tx>
            <c:strRef>
              <c:f>'ELEconTWh...FORMAT (2)'!$Q$3:$Q$4</c:f>
              <c:strCache>
                <c:ptCount val="1"/>
                <c:pt idx="0">
                  <c:v>mWIND</c:v>
                </c:pt>
              </c:strCache>
            </c:strRef>
          </c:tx>
          <c:spPr>
            <a:pattFill prst="pct90">
              <a:fgClr>
                <a:srgbClr val="8064A2">
                  <a:lumMod val="60000"/>
                  <a:lumOff val="40000"/>
                </a:srgbClr>
              </a:fgClr>
              <a:bgClr>
                <a:sysClr val="window" lastClr="FFFFFF"/>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(2)'!$Q$5:$Q$11</c:f>
              <c:numCache>
                <c:formatCode>General</c:formatCode>
                <c:ptCount val="5"/>
                <c:pt idx="0">
                  <c:v>68.601709720970547</c:v>
                </c:pt>
                <c:pt idx="1">
                  <c:v>90.257439262952161</c:v>
                </c:pt>
                <c:pt idx="2">
                  <c:v>109.15439579888763</c:v>
                </c:pt>
                <c:pt idx="3">
                  <c:v>161.13652761711359</c:v>
                </c:pt>
                <c:pt idx="4">
                  <c:v>48.80218838465715</c:v>
                </c:pt>
              </c:numCache>
            </c:numRef>
          </c:val>
          <c:extLst>
            <c:ext xmlns:c16="http://schemas.microsoft.com/office/drawing/2014/chart" uri="{C3380CC4-5D6E-409C-BE32-E72D297353CC}">
              <c16:uniqueId val="{0000000F-FE27-4F23-8368-ECA2BD6A6944}"/>
            </c:ext>
          </c:extLst>
        </c:ser>
        <c:ser>
          <c:idx val="16"/>
          <c:order val="16"/>
          <c:tx>
            <c:strRef>
              <c:f>'ELEconTWh...FORMAT (2)'!$R$3:$R$4</c:f>
              <c:strCache>
                <c:ptCount val="1"/>
                <c:pt idx="0">
                  <c:v>mSOLAR</c:v>
                </c:pt>
              </c:strCache>
            </c:strRef>
          </c:tx>
          <c:spPr>
            <a:pattFill prst="pct90">
              <a:fgClr>
                <a:srgbClr val="FF6600"/>
              </a:fgClr>
              <a:bgClr>
                <a:sysClr val="window" lastClr="FFFFFF"/>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(2)'!$R$5:$R$11</c:f>
              <c:numCache>
                <c:formatCode>General</c:formatCode>
                <c:ptCount val="5"/>
                <c:pt idx="0">
                  <c:v>28.311801596359576</c:v>
                </c:pt>
                <c:pt idx="1">
                  <c:v>14.755664730996875</c:v>
                </c:pt>
                <c:pt idx="2">
                  <c:v>20.265270906731011</c:v>
                </c:pt>
                <c:pt idx="3">
                  <c:v>30.397905820963778</c:v>
                </c:pt>
                <c:pt idx="4">
                  <c:v>19.623431601015781</c:v>
                </c:pt>
              </c:numCache>
            </c:numRef>
          </c:val>
          <c:extLst>
            <c:ext xmlns:c16="http://schemas.microsoft.com/office/drawing/2014/chart" uri="{C3380CC4-5D6E-409C-BE32-E72D297353CC}">
              <c16:uniqueId val="{00000010-FE27-4F23-8368-ECA2BD6A6944}"/>
            </c:ext>
          </c:extLst>
        </c:ser>
        <c:ser>
          <c:idx val="17"/>
          <c:order val="17"/>
          <c:tx>
            <c:strRef>
              <c:f>'ELEconTWh...FORMAT (2)'!$S$3:$S$4</c:f>
              <c:strCache>
                <c:ptCount val="1"/>
                <c:pt idx="0">
                  <c:v>pHYDRO</c:v>
                </c:pt>
              </c:strCache>
            </c:strRef>
          </c:tx>
          <c:spPr>
            <a:pattFill prst="ltUpDiag">
              <a:fgClr>
                <a:sysClr val="window" lastClr="FFFFFF"/>
              </a:fgClr>
              <a:bgClr>
                <a:srgbClr val="4F81BD">
                  <a:lumMod val="75000"/>
                </a:srgbClr>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(2)'!$S$5:$S$11</c:f>
              <c:numCache>
                <c:formatCode>General</c:formatCode>
                <c:ptCount val="5"/>
                <c:pt idx="0">
                  <c:v>6.5750830406801191</c:v>
                </c:pt>
                <c:pt idx="1">
                  <c:v>10.741815208917112</c:v>
                </c:pt>
                <c:pt idx="2">
                  <c:v>9.6744652550970702</c:v>
                </c:pt>
                <c:pt idx="3">
                  <c:v>9.6769706017324317</c:v>
                </c:pt>
                <c:pt idx="4">
                  <c:v>5.8361808481701738</c:v>
                </c:pt>
              </c:numCache>
            </c:numRef>
          </c:val>
          <c:extLst>
            <c:ext xmlns:c16="http://schemas.microsoft.com/office/drawing/2014/chart" uri="{C3380CC4-5D6E-409C-BE32-E72D297353CC}">
              <c16:uniqueId val="{00000011-FE27-4F23-8368-ECA2BD6A6944}"/>
            </c:ext>
          </c:extLst>
        </c:ser>
        <c:ser>
          <c:idx val="18"/>
          <c:order val="18"/>
          <c:tx>
            <c:strRef>
              <c:f>'ELEconTWh...FORMAT (2)'!$T$3:$T$4</c:f>
              <c:strCache>
                <c:ptCount val="1"/>
                <c:pt idx="0">
                  <c:v>NetImp</c:v>
                </c:pt>
              </c:strCache>
            </c:strRef>
          </c:tx>
          <c:spPr>
            <a:pattFill prst="dkHorz">
              <a:fgClr>
                <a:srgbClr val="DDD9C3"/>
              </a:fgClr>
              <a:bgClr>
                <a:srgbClr val="4A452A"/>
              </a:bgClr>
            </a:pattFill>
          </c:spPr>
          <c:invertIfNegative val="0"/>
          <c:cat>
            <c:multiLvlStrRef>
              <c:f>'ELEconTWh...FORMAT (2)'!$A$5:$A$11</c:f>
              <c:multiLvlStrCache>
                <c:ptCount val="5"/>
                <c:lvl>
                  <c:pt idx="0">
                    <c:v>2015</c:v>
                  </c:pt>
                  <c:pt idx="1">
                    <c:v>2020</c:v>
                  </c:pt>
                  <c:pt idx="2">
                    <c:v>2025</c:v>
                  </c:pt>
                  <c:pt idx="3">
                    <c:v>2030</c:v>
                  </c:pt>
                  <c:pt idx="4">
                    <c:v>2011</c:v>
                  </c:pt>
                </c:lvl>
                <c:lvl>
                  <c:pt idx="0">
                    <c:v>DEU</c:v>
                  </c:pt>
                </c:lvl>
              </c:multiLvlStrCache>
            </c:multiLvlStrRef>
          </c:cat>
          <c:val>
            <c:numRef>
              <c:f>'ELEconTWh...FORMAT (2)'!$T$5:$T$11</c:f>
              <c:numCache>
                <c:formatCode>General</c:formatCode>
                <c:ptCount val="5"/>
                <c:pt idx="0">
                  <c:v>-1.7019967813908883</c:v>
                </c:pt>
                <c:pt idx="1">
                  <c:v>-3.0462181583304053</c:v>
                </c:pt>
                <c:pt idx="2">
                  <c:v>0.39876163390052977</c:v>
                </c:pt>
                <c:pt idx="3">
                  <c:v>1.9061100520119827</c:v>
                </c:pt>
              </c:numCache>
            </c:numRef>
          </c:val>
          <c:extLst>
            <c:ext xmlns:c16="http://schemas.microsoft.com/office/drawing/2014/chart" uri="{C3380CC4-5D6E-409C-BE32-E72D297353CC}">
              <c16:uniqueId val="{00000012-FE27-4F23-8368-ECA2BD6A6944}"/>
            </c:ext>
          </c:extLst>
        </c:ser>
        <c:dLbls>
          <c:showLegendKey val="0"/>
          <c:showVal val="0"/>
          <c:showCatName val="0"/>
          <c:showSerName val="0"/>
          <c:showPercent val="0"/>
          <c:showBubbleSize val="0"/>
        </c:dLbls>
        <c:gapWidth val="60"/>
        <c:overlap val="100"/>
        <c:axId val="329701376"/>
        <c:axId val="97748672"/>
      </c:barChart>
      <c:catAx>
        <c:axId val="329701376"/>
        <c:scaling>
          <c:orientation val="minMax"/>
        </c:scaling>
        <c:delete val="0"/>
        <c:axPos val="b"/>
        <c:numFmt formatCode="General" sourceLinked="0"/>
        <c:majorTickMark val="out"/>
        <c:minorTickMark val="none"/>
        <c:tickLblPos val="nextTo"/>
        <c:crossAx val="97748672"/>
        <c:crosses val="autoZero"/>
        <c:auto val="1"/>
        <c:lblAlgn val="ctr"/>
        <c:lblOffset val="100"/>
        <c:noMultiLvlLbl val="0"/>
      </c:catAx>
      <c:valAx>
        <c:axId val="97748672"/>
        <c:scaling>
          <c:orientation val="minMax"/>
        </c:scaling>
        <c:delete val="0"/>
        <c:axPos val="l"/>
        <c:majorGridlines/>
        <c:numFmt formatCode="General" sourceLinked="0"/>
        <c:majorTickMark val="out"/>
        <c:minorTickMark val="none"/>
        <c:tickLblPos val="nextTo"/>
        <c:crossAx val="329701376"/>
        <c:crosses val="autoZero"/>
        <c:crossBetween val="between"/>
      </c:valAx>
    </c:plotArea>
    <c:legend>
      <c:legendPos val="r"/>
      <c:layout>
        <c:manualLayout>
          <c:xMode val="edge"/>
          <c:yMode val="edge"/>
          <c:x val="0.87474630041750479"/>
          <c:y val="5.9306700374827728E-2"/>
          <c:w val="9.9403849398863361E-2"/>
          <c:h val="0.86872374230813121"/>
        </c:manualLayout>
      </c:layout>
      <c:overlay val="0"/>
      <c:txPr>
        <a:bodyPr/>
        <a:lstStyle/>
        <a:p>
          <a:pPr>
            <a:defRPr sz="1400"/>
          </a:pPr>
          <a:endParaRPr lang="de-DE"/>
        </a:p>
      </c:txPr>
    </c:legend>
    <c:plotVisOnly val="1"/>
    <c:dispBlanksAs val="gap"/>
    <c:showDLblsOverMax val="0"/>
  </c:chart>
  <c:spPr>
    <a:ln>
      <a:noFill/>
    </a:ln>
  </c:spPr>
  <c:printSettings>
    <c:headerFooter/>
    <c:pageMargins b="0.78740157499999996" l="0.7" r="0.7" t="0.78740157499999996"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[report_pivot_dias_macros.xlsm]ELEconTWh2groups...FORMAT!PivotTable3</c:name>
    <c:fmtId val="5"/>
  </c:pivotSource>
  <c:chart>
    <c:autoTitleDeleted val="0"/>
    <c:pivotFmts>
      <c:pivotFmt>
        <c:idx val="0"/>
        <c:spPr>
          <a:pattFill prst="dkHorz">
            <a:fgClr>
              <a:schemeClr val="bg2">
                <a:lumMod val="25000"/>
              </a:schemeClr>
            </a:fgClr>
            <a:bgClr>
              <a:schemeClr val="bg2">
                <a:lumMod val="75000"/>
              </a:schemeClr>
            </a:bgClr>
          </a:pattFill>
        </c:spPr>
        <c:marker>
          <c:symbol val="none"/>
        </c:marker>
      </c:pivotFmt>
      <c:pivotFmt>
        <c:idx val="1"/>
        <c:spPr>
          <a:solidFill>
            <a:schemeClr val="accent6">
              <a:lumMod val="40000"/>
              <a:lumOff val="60000"/>
            </a:schemeClr>
          </a:solidFill>
        </c:spPr>
        <c:marker>
          <c:symbol val="none"/>
        </c:marker>
      </c:pivotFmt>
      <c:pivotFmt>
        <c:idx val="2"/>
        <c:spPr>
          <a:solidFill>
            <a:schemeClr val="accent2"/>
          </a:solidFill>
        </c:spPr>
        <c:marker>
          <c:symbol val="none"/>
        </c:marker>
      </c:pivotFmt>
      <c:pivotFmt>
        <c:idx val="3"/>
        <c:spPr>
          <a:solidFill>
            <a:srgbClr val="FFCC00"/>
          </a:solidFill>
        </c:spPr>
        <c:marker>
          <c:symbol val="none"/>
        </c:marker>
      </c:pivotFmt>
      <c:pivotFmt>
        <c:idx val="4"/>
        <c:spPr>
          <a:pattFill prst="wdUpDiag">
            <a:fgClr>
              <a:schemeClr val="bg1">
                <a:lumMod val="75000"/>
              </a:schemeClr>
            </a:fgClr>
            <a:bgClr>
              <a:schemeClr val="tx1"/>
            </a:bgClr>
          </a:pattFill>
        </c:spPr>
        <c:marker>
          <c:symbol val="none"/>
        </c:marker>
      </c:pivotFmt>
      <c:pivotFmt>
        <c:idx val="5"/>
        <c:spPr>
          <a:solidFill>
            <a:schemeClr val="tx1"/>
          </a:solidFill>
        </c:spPr>
        <c:marker>
          <c:symbol val="none"/>
        </c:marker>
      </c:pivotFmt>
      <c:pivotFmt>
        <c:idx val="6"/>
        <c:spPr>
          <a:solidFill>
            <a:schemeClr val="accent1">
              <a:lumMod val="75000"/>
            </a:schemeClr>
          </a:solidFill>
        </c:spPr>
        <c:marker>
          <c:symbol val="none"/>
        </c:marker>
      </c:pivotFmt>
      <c:pivotFmt>
        <c:idx val="7"/>
        <c:spPr>
          <a:solidFill>
            <a:schemeClr val="accent6">
              <a:lumMod val="50000"/>
            </a:schemeClr>
          </a:solidFill>
        </c:spPr>
        <c:marker>
          <c:symbol val="none"/>
        </c:marker>
      </c:pivotFmt>
      <c:pivotFmt>
        <c:idx val="8"/>
        <c:spPr>
          <a:solidFill>
            <a:schemeClr val="tx1">
              <a:lumMod val="50000"/>
              <a:lumOff val="50000"/>
            </a:schemeClr>
          </a:solidFill>
        </c:spPr>
        <c:marker>
          <c:symbol val="none"/>
        </c:marker>
      </c:pivotFmt>
      <c:pivotFmt>
        <c:idx val="9"/>
        <c:spPr>
          <a:solidFill>
            <a:schemeClr val="accent4">
              <a:lumMod val="60000"/>
              <a:lumOff val="40000"/>
            </a:schemeClr>
          </a:solidFill>
        </c:spPr>
        <c:marker>
          <c:symbol val="none"/>
        </c:marker>
      </c:pivotFmt>
      <c:pivotFmt>
        <c:idx val="10"/>
        <c:spPr>
          <a:solidFill>
            <a:srgbClr val="FF6600"/>
          </a:solidFill>
        </c:spPr>
        <c:marker>
          <c:symbol val="none"/>
        </c:marker>
      </c:pivotFmt>
      <c:pivotFmt>
        <c:idx val="11"/>
        <c:spPr>
          <a:solidFill>
            <a:schemeClr val="accent3">
              <a:lumMod val="75000"/>
            </a:schemeClr>
          </a:solidFill>
        </c:spPr>
        <c:marker>
          <c:symbol val="none"/>
        </c:marker>
      </c:pivotFmt>
      <c:pivotFmt>
        <c:idx val="12"/>
        <c:spPr>
          <a:solidFill>
            <a:schemeClr val="accent5">
              <a:lumMod val="75000"/>
            </a:schemeClr>
          </a:solidFill>
        </c:spPr>
        <c:marker>
          <c:symbol val="none"/>
        </c:marker>
      </c:pivotFmt>
      <c:pivotFmt>
        <c:idx val="13"/>
        <c:spPr>
          <a:solidFill>
            <a:schemeClr val="accent6">
              <a:lumMod val="50000"/>
            </a:schemeClr>
          </a:solidFill>
        </c:spPr>
        <c:marker>
          <c:symbol val="none"/>
        </c:marker>
      </c:pivotFmt>
    </c:pivotFmts>
    <c:plotArea>
      <c:layout/>
      <c:barChart>
        <c:barDir val="col"/>
        <c:grouping val="stacked"/>
        <c:varyColors val="0"/>
        <c:ser>
          <c:idx val="0"/>
          <c:order val="0"/>
          <c:tx>
            <c:strRef>
              <c:f>ELEconTWh2groups...FORMAT!$B$3:$B$4</c:f>
              <c:strCache>
                <c:ptCount val="1"/>
                <c:pt idx="0">
                  <c:v>Lignite</c:v>
                </c:pt>
              </c:strCache>
            </c:strRef>
          </c:tx>
          <c:spPr>
            <a:solidFill>
              <a:schemeClr val="accent6">
                <a:lumMod val="50000"/>
              </a:schemeClr>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ELEconTWh2groups...FORMAT!$B$5:$B$119</c:f>
              <c:numCache>
                <c:formatCode>General</c:formatCode>
                <c:ptCount val="95"/>
                <c:pt idx="0">
                  <c:v>6.9066749790406101</c:v>
                </c:pt>
                <c:pt idx="1">
                  <c:v>7.4778987291543997</c:v>
                </c:pt>
                <c:pt idx="2">
                  <c:v>22.69523988956286</c:v>
                </c:pt>
                <c:pt idx="3">
                  <c:v>43.599034323898827</c:v>
                </c:pt>
                <c:pt idx="4">
                  <c:v>5.6741104165407101</c:v>
                </c:pt>
                <c:pt idx="5">
                  <c:v>0</c:v>
                </c:pt>
                <c:pt idx="6">
                  <c:v>0</c:v>
                </c:pt>
                <c:pt idx="7">
                  <c:v>0</c:v>
                </c:pt>
                <c:pt idx="8">
                  <c:v>0</c:v>
                </c:pt>
                <c:pt idx="9">
                  <c:v>0</c:v>
                </c:pt>
                <c:pt idx="10">
                  <c:v>137.38778842061473</c:v>
                </c:pt>
                <c:pt idx="11">
                  <c:v>120.03695885789691</c:v>
                </c:pt>
                <c:pt idx="12">
                  <c:v>90.896461686754364</c:v>
                </c:pt>
                <c:pt idx="13">
                  <c:v>46.904762119300315</c:v>
                </c:pt>
                <c:pt idx="14">
                  <c:v>146.34076110351455</c:v>
                </c:pt>
                <c:pt idx="15">
                  <c:v>297.72833628004179</c:v>
                </c:pt>
                <c:pt idx="16">
                  <c:v>257.21744417811408</c:v>
                </c:pt>
                <c:pt idx="17">
                  <c:v>246.74627419071894</c:v>
                </c:pt>
                <c:pt idx="18">
                  <c:v>132.14884441258269</c:v>
                </c:pt>
                <c:pt idx="19">
                  <c:v>346.32751065630708</c:v>
                </c:pt>
                <c:pt idx="20">
                  <c:v>8.6667065165267854</c:v>
                </c:pt>
                <c:pt idx="21">
                  <c:v>7.0665958766857528</c:v>
                </c:pt>
                <c:pt idx="22">
                  <c:v>1.1204692968079035</c:v>
                </c:pt>
                <c:pt idx="23">
                  <c:v>5.3669435184102728E-2</c:v>
                </c:pt>
                <c:pt idx="24">
                  <c:v>10.790938679749909</c:v>
                </c:pt>
                <c:pt idx="25">
                  <c:v>106.71975598743521</c:v>
                </c:pt>
                <c:pt idx="26">
                  <c:v>91.949124474789343</c:v>
                </c:pt>
                <c:pt idx="27">
                  <c:v>70.950777004986691</c:v>
                </c:pt>
                <c:pt idx="28">
                  <c:v>24.587528706358704</c:v>
                </c:pt>
                <c:pt idx="29">
                  <c:v>132.81643673901812</c:v>
                </c:pt>
                <c:pt idx="30">
                  <c:v>0</c:v>
                </c:pt>
                <c:pt idx="31">
                  <c:v>0</c:v>
                </c:pt>
                <c:pt idx="32">
                  <c:v>0</c:v>
                </c:pt>
                <c:pt idx="33">
                  <c:v>0</c:v>
                </c:pt>
                <c:pt idx="34">
                  <c:v>0</c:v>
                </c:pt>
                <c:pt idx="35">
                  <c:v>89.786080919214143</c:v>
                </c:pt>
                <c:pt idx="36">
                  <c:v>112.09017907151993</c:v>
                </c:pt>
                <c:pt idx="37">
                  <c:v>142.22024547576612</c:v>
                </c:pt>
                <c:pt idx="38">
                  <c:v>165.64052215356332</c:v>
                </c:pt>
                <c:pt idx="39">
                  <c:v>69.052059933510421</c:v>
                </c:pt>
                <c:pt idx="40">
                  <c:v>137.21571046259461</c:v>
                </c:pt>
                <c:pt idx="41">
                  <c:v>153.24640133515359</c:v>
                </c:pt>
                <c:pt idx="42">
                  <c:v>394.38460713815471</c:v>
                </c:pt>
                <c:pt idx="43">
                  <c:v>726.6339887315562</c:v>
                </c:pt>
                <c:pt idx="44">
                  <c:v>119.0394102640582</c:v>
                </c:pt>
                <c:pt idx="45">
                  <c:v>190.45617743876738</c:v>
                </c:pt>
                <c:pt idx="46">
                  <c:v>271.51068441390146</c:v>
                </c:pt>
                <c:pt idx="47">
                  <c:v>422.41218349325732</c:v>
                </c:pt>
                <c:pt idx="48">
                  <c:v>556.64145640515335</c:v>
                </c:pt>
                <c:pt idx="49">
                  <c:v>139.52761330163355</c:v>
                </c:pt>
                <c:pt idx="50">
                  <c:v>0</c:v>
                </c:pt>
                <c:pt idx="51">
                  <c:v>0</c:v>
                </c:pt>
                <c:pt idx="52">
                  <c:v>0</c:v>
                </c:pt>
                <c:pt idx="53">
                  <c:v>0</c:v>
                </c:pt>
                <c:pt idx="54">
                  <c:v>0</c:v>
                </c:pt>
                <c:pt idx="55">
                  <c:v>71.651208341404597</c:v>
                </c:pt>
                <c:pt idx="56">
                  <c:v>83.494343614730255</c:v>
                </c:pt>
                <c:pt idx="57">
                  <c:v>163.71217479245769</c:v>
                </c:pt>
                <c:pt idx="58">
                  <c:v>202.34113096874944</c:v>
                </c:pt>
                <c:pt idx="59">
                  <c:v>65.174791388626687</c:v>
                </c:pt>
                <c:pt idx="60">
                  <c:v>97.775559237188318</c:v>
                </c:pt>
                <c:pt idx="61">
                  <c:v>106.41264245323661</c:v>
                </c:pt>
                <c:pt idx="62">
                  <c:v>284.93704883729322</c:v>
                </c:pt>
                <c:pt idx="63">
                  <c:v>298.81373499864975</c:v>
                </c:pt>
                <c:pt idx="64">
                  <c:v>93.607435447266639</c:v>
                </c:pt>
                <c:pt idx="65">
                  <c:v>0.21243619915789647</c:v>
                </c:pt>
                <c:pt idx="66">
                  <c:v>0.15643788757764204</c:v>
                </c:pt>
                <c:pt idx="67">
                  <c:v>2.7158095140221768E-2</c:v>
                </c:pt>
                <c:pt idx="68">
                  <c:v>2.1393004003356767E-3</c:v>
                </c:pt>
                <c:pt idx="69">
                  <c:v>0.36633579273519257</c:v>
                </c:pt>
                <c:pt idx="70">
                  <c:v>42.6803888204524</c:v>
                </c:pt>
                <c:pt idx="71">
                  <c:v>36.645514010584925</c:v>
                </c:pt>
                <c:pt idx="72">
                  <c:v>83.505684796765962</c:v>
                </c:pt>
                <c:pt idx="73">
                  <c:v>59.216997985505053</c:v>
                </c:pt>
                <c:pt idx="74">
                  <c:v>52.082538540177126</c:v>
                </c:pt>
                <c:pt idx="75">
                  <c:v>2.0612603358547679</c:v>
                </c:pt>
                <c:pt idx="76">
                  <c:v>1.3628130705795021</c:v>
                </c:pt>
                <c:pt idx="77">
                  <c:v>0.24572331026378463</c:v>
                </c:pt>
                <c:pt idx="78">
                  <c:v>1.3837468658341796</c:v>
                </c:pt>
                <c:pt idx="79">
                  <c:v>3.930499801112199</c:v>
                </c:pt>
                <c:pt idx="80">
                  <c:v>0</c:v>
                </c:pt>
                <c:pt idx="81">
                  <c:v>0</c:v>
                </c:pt>
                <c:pt idx="82">
                  <c:v>0</c:v>
                </c:pt>
                <c:pt idx="83">
                  <c:v>0</c:v>
                </c:pt>
                <c:pt idx="84">
                  <c:v>0</c:v>
                </c:pt>
                <c:pt idx="85">
                  <c:v>0</c:v>
                </c:pt>
                <c:pt idx="86">
                  <c:v>0</c:v>
                </c:pt>
                <c:pt idx="87">
                  <c:v>0</c:v>
                </c:pt>
                <c:pt idx="88">
                  <c:v>0</c:v>
                </c:pt>
                <c:pt idx="89">
                  <c:v>0</c:v>
                </c:pt>
                <c:pt idx="90">
                  <c:v>133.37062080111014</c:v>
                </c:pt>
                <c:pt idx="91">
                  <c:v>201.84765049073292</c:v>
                </c:pt>
                <c:pt idx="92">
                  <c:v>367.23652480497503</c:v>
                </c:pt>
                <c:pt idx="93">
                  <c:v>439.5679422602978</c:v>
                </c:pt>
                <c:pt idx="94">
                  <c:v>80.206621964165151</c:v>
                </c:pt>
              </c:numCache>
            </c:numRef>
          </c:val>
          <c:extLst>
            <c:ext xmlns:c16="http://schemas.microsoft.com/office/drawing/2014/chart" uri="{C3380CC4-5D6E-409C-BE32-E72D297353CC}">
              <c16:uniqueId val="{00000000-ADDE-4708-8AE6-15FF93C489D0}"/>
            </c:ext>
          </c:extLst>
        </c:ser>
        <c:ser>
          <c:idx val="1"/>
          <c:order val="1"/>
          <c:tx>
            <c:strRef>
              <c:f>ELEconTWh2groups...FORMAT!$C$3:$C$4</c:f>
              <c:strCache>
                <c:ptCount val="1"/>
                <c:pt idx="0">
                  <c:v>Nuclear</c:v>
                </c:pt>
              </c:strCache>
            </c:strRef>
          </c:tx>
          <c:spPr>
            <a:solidFill>
              <a:schemeClr val="tx1">
                <a:lumMod val="50000"/>
                <a:lumOff val="50000"/>
              </a:schemeClr>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ELEconTWh2groups...FORMAT!$C$5:$C$119</c:f>
              <c:numCache>
                <c:formatCode>General</c:formatCode>
                <c:ptCount val="95"/>
                <c:pt idx="0">
                  <c:v>19.628896085105328</c:v>
                </c:pt>
                <c:pt idx="1">
                  <c:v>24.691762615855886</c:v>
                </c:pt>
                <c:pt idx="2">
                  <c:v>28.199268216001382</c:v>
                </c:pt>
                <c:pt idx="3">
                  <c:v>31.945544949731083</c:v>
                </c:pt>
                <c:pt idx="4">
                  <c:v>15.659491489628627</c:v>
                </c:pt>
                <c:pt idx="5">
                  <c:v>99.289264349659874</c:v>
                </c:pt>
                <c:pt idx="6">
                  <c:v>102.56930467303974</c:v>
                </c:pt>
                <c:pt idx="7">
                  <c:v>46.107021404094681</c:v>
                </c:pt>
                <c:pt idx="8">
                  <c:v>37.594406409100436</c:v>
                </c:pt>
                <c:pt idx="9">
                  <c:v>86.342529407347698</c:v>
                </c:pt>
                <c:pt idx="10">
                  <c:v>71.874597362715875</c:v>
                </c:pt>
                <c:pt idx="11">
                  <c:v>35.67858180112799</c:v>
                </c:pt>
                <c:pt idx="12">
                  <c:v>24.109779914881127</c:v>
                </c:pt>
                <c:pt idx="13">
                  <c:v>8.2433795799388818</c:v>
                </c:pt>
                <c:pt idx="14">
                  <c:v>108.39092100932912</c:v>
                </c:pt>
                <c:pt idx="15">
                  <c:v>930.72498288229758</c:v>
                </c:pt>
                <c:pt idx="16">
                  <c:v>998.33228043108761</c:v>
                </c:pt>
                <c:pt idx="17">
                  <c:v>913.93737430334909</c:v>
                </c:pt>
                <c:pt idx="18">
                  <c:v>884.01674733371226</c:v>
                </c:pt>
                <c:pt idx="19">
                  <c:v>906.99287157178571</c:v>
                </c:pt>
                <c:pt idx="20">
                  <c:v>84.783878497071939</c:v>
                </c:pt>
                <c:pt idx="21">
                  <c:v>84.344477835316169</c:v>
                </c:pt>
                <c:pt idx="22">
                  <c:v>98.902020596533177</c:v>
                </c:pt>
                <c:pt idx="23">
                  <c:v>117.97834481034172</c:v>
                </c:pt>
                <c:pt idx="24">
                  <c:v>83.649480656141279</c:v>
                </c:pt>
                <c:pt idx="25">
                  <c:v>110.51241032492595</c:v>
                </c:pt>
                <c:pt idx="26">
                  <c:v>130.89960102546124</c:v>
                </c:pt>
                <c:pt idx="27">
                  <c:v>146.4828929984437</c:v>
                </c:pt>
                <c:pt idx="28">
                  <c:v>176.10284709016295</c:v>
                </c:pt>
                <c:pt idx="29">
                  <c:v>93.543917685158718</c:v>
                </c:pt>
                <c:pt idx="30">
                  <c:v>471.35081502615884</c:v>
                </c:pt>
                <c:pt idx="31">
                  <c:v>560.62761723841299</c:v>
                </c:pt>
                <c:pt idx="32">
                  <c:v>474.40971555669017</c:v>
                </c:pt>
                <c:pt idx="33">
                  <c:v>360.63442441755831</c:v>
                </c:pt>
                <c:pt idx="34">
                  <c:v>442.34347107251972</c:v>
                </c:pt>
                <c:pt idx="35">
                  <c:v>47.191092168421186</c:v>
                </c:pt>
                <c:pt idx="36">
                  <c:v>60.679118360140038</c:v>
                </c:pt>
                <c:pt idx="37">
                  <c:v>36.997773637008642</c:v>
                </c:pt>
                <c:pt idx="38">
                  <c:v>46.129394937340138</c:v>
                </c:pt>
                <c:pt idx="39">
                  <c:v>33.286574112399059</c:v>
                </c:pt>
                <c:pt idx="40">
                  <c:v>433.65183432981922</c:v>
                </c:pt>
                <c:pt idx="41">
                  <c:v>435.01608400346373</c:v>
                </c:pt>
                <c:pt idx="42">
                  <c:v>339.79585790342793</c:v>
                </c:pt>
                <c:pt idx="43">
                  <c:v>344.02964466891035</c:v>
                </c:pt>
                <c:pt idx="44">
                  <c:v>386.83845877372232</c:v>
                </c:pt>
                <c:pt idx="45">
                  <c:v>204.62479979596617</c:v>
                </c:pt>
                <c:pt idx="46">
                  <c:v>235.314670281215</c:v>
                </c:pt>
                <c:pt idx="47">
                  <c:v>116.27496045558468</c:v>
                </c:pt>
                <c:pt idx="48">
                  <c:v>177.16099151933278</c:v>
                </c:pt>
                <c:pt idx="49">
                  <c:v>137.61873090656968</c:v>
                </c:pt>
                <c:pt idx="50">
                  <c:v>15.518381600166965</c:v>
                </c:pt>
                <c:pt idx="51">
                  <c:v>23.080122416068146</c:v>
                </c:pt>
                <c:pt idx="52">
                  <c:v>7.2083936544415712</c:v>
                </c:pt>
                <c:pt idx="53">
                  <c:v>8.8454778530282621</c:v>
                </c:pt>
                <c:pt idx="54">
                  <c:v>13.495570085002068</c:v>
                </c:pt>
                <c:pt idx="55">
                  <c:v>200.42820368464513</c:v>
                </c:pt>
                <c:pt idx="56">
                  <c:v>204.98342836886115</c:v>
                </c:pt>
                <c:pt idx="57">
                  <c:v>92.342192086338272</c:v>
                </c:pt>
                <c:pt idx="58">
                  <c:v>75.293302600021576</c:v>
                </c:pt>
                <c:pt idx="59">
                  <c:v>172.91546857997565</c:v>
                </c:pt>
                <c:pt idx="60">
                  <c:v>870.49591288429633</c:v>
                </c:pt>
                <c:pt idx="61">
                  <c:v>870.47800189917939</c:v>
                </c:pt>
                <c:pt idx="62">
                  <c:v>547.57151620230354</c:v>
                </c:pt>
                <c:pt idx="63">
                  <c:v>556.34542886878057</c:v>
                </c:pt>
                <c:pt idx="64">
                  <c:v>821.26565615043114</c:v>
                </c:pt>
                <c:pt idx="65">
                  <c:v>0</c:v>
                </c:pt>
                <c:pt idx="66">
                  <c:v>0</c:v>
                </c:pt>
                <c:pt idx="67">
                  <c:v>0</c:v>
                </c:pt>
                <c:pt idx="68">
                  <c:v>0</c:v>
                </c:pt>
                <c:pt idx="69">
                  <c:v>0</c:v>
                </c:pt>
                <c:pt idx="70">
                  <c:v>0</c:v>
                </c:pt>
                <c:pt idx="71">
                  <c:v>0</c:v>
                </c:pt>
                <c:pt idx="72">
                  <c:v>0</c:v>
                </c:pt>
                <c:pt idx="73">
                  <c:v>0</c:v>
                </c:pt>
                <c:pt idx="74">
                  <c:v>0</c:v>
                </c:pt>
                <c:pt idx="75">
                  <c:v>60.964761154117298</c:v>
                </c:pt>
                <c:pt idx="76">
                  <c:v>65.564129199979874</c:v>
                </c:pt>
                <c:pt idx="77">
                  <c:v>55.12583859084026</c:v>
                </c:pt>
                <c:pt idx="78">
                  <c:v>74.172027222916057</c:v>
                </c:pt>
                <c:pt idx="79">
                  <c:v>57.725900662777178</c:v>
                </c:pt>
                <c:pt idx="80">
                  <c:v>72.088968222658224</c:v>
                </c:pt>
                <c:pt idx="81">
                  <c:v>67.343310498585069</c:v>
                </c:pt>
                <c:pt idx="82">
                  <c:v>48.858931283705559</c:v>
                </c:pt>
                <c:pt idx="83">
                  <c:v>73.041224656870924</c:v>
                </c:pt>
                <c:pt idx="84">
                  <c:v>68.977232555661089</c:v>
                </c:pt>
                <c:pt idx="85">
                  <c:v>59.149552294649666</c:v>
                </c:pt>
                <c:pt idx="86">
                  <c:v>53.874562832204191</c:v>
                </c:pt>
                <c:pt idx="87">
                  <c:v>66.048195362254972</c:v>
                </c:pt>
                <c:pt idx="88">
                  <c:v>73.844499555923406</c:v>
                </c:pt>
                <c:pt idx="89">
                  <c:v>52.361947930198667</c:v>
                </c:pt>
                <c:pt idx="90">
                  <c:v>0</c:v>
                </c:pt>
                <c:pt idx="91">
                  <c:v>0</c:v>
                </c:pt>
                <c:pt idx="92">
                  <c:v>0</c:v>
                </c:pt>
                <c:pt idx="93">
                  <c:v>0</c:v>
                </c:pt>
                <c:pt idx="94">
                  <c:v>0</c:v>
                </c:pt>
              </c:numCache>
            </c:numRef>
          </c:val>
          <c:extLst>
            <c:ext xmlns:c16="http://schemas.microsoft.com/office/drawing/2014/chart" uri="{C3380CC4-5D6E-409C-BE32-E72D297353CC}">
              <c16:uniqueId val="{00000001-ADDE-4708-8AE6-15FF93C489D0}"/>
            </c:ext>
          </c:extLst>
        </c:ser>
        <c:ser>
          <c:idx val="2"/>
          <c:order val="2"/>
          <c:tx>
            <c:strRef>
              <c:f>ELEconTWh2groups...FORMAT!$D$3:$D$4</c:f>
              <c:strCache>
                <c:ptCount val="1"/>
                <c:pt idx="0">
                  <c:v>Coal</c:v>
                </c:pt>
              </c:strCache>
            </c:strRef>
          </c:tx>
          <c:spPr>
            <a:solidFill>
              <a:schemeClr val="tx1"/>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ELEconTWh2groups...FORMAT!$D$5:$D$119</c:f>
              <c:numCache>
                <c:formatCode>General</c:formatCode>
                <c:ptCount val="95"/>
                <c:pt idx="0">
                  <c:v>0.8977503552789331</c:v>
                </c:pt>
                <c:pt idx="1">
                  <c:v>0.9685497170513061</c:v>
                </c:pt>
                <c:pt idx="2">
                  <c:v>1.7493130893266615</c:v>
                </c:pt>
                <c:pt idx="3">
                  <c:v>1.8830627599070695</c:v>
                </c:pt>
                <c:pt idx="4">
                  <c:v>0.79209539652655248</c:v>
                </c:pt>
                <c:pt idx="5">
                  <c:v>3996.7637711375232</c:v>
                </c:pt>
                <c:pt idx="6">
                  <c:v>4197.8692211890138</c:v>
                </c:pt>
                <c:pt idx="7">
                  <c:v>5553.5366544197068</c:v>
                </c:pt>
                <c:pt idx="8">
                  <c:v>5896.7080476419214</c:v>
                </c:pt>
                <c:pt idx="9">
                  <c:v>3688.0723915277786</c:v>
                </c:pt>
                <c:pt idx="10">
                  <c:v>102.33578680699961</c:v>
                </c:pt>
                <c:pt idx="11">
                  <c:v>128.57206075832181</c:v>
                </c:pt>
                <c:pt idx="12">
                  <c:v>142.70832838105039</c:v>
                </c:pt>
                <c:pt idx="13">
                  <c:v>94.62971106228656</c:v>
                </c:pt>
                <c:pt idx="14">
                  <c:v>111.70481572962245</c:v>
                </c:pt>
                <c:pt idx="15">
                  <c:v>352.97309628933573</c:v>
                </c:pt>
                <c:pt idx="16">
                  <c:v>356.35367162153801</c:v>
                </c:pt>
                <c:pt idx="17">
                  <c:v>319.12177192332331</c:v>
                </c:pt>
                <c:pt idx="18">
                  <c:v>203.92260419114419</c:v>
                </c:pt>
                <c:pt idx="19">
                  <c:v>421.75536635655834</c:v>
                </c:pt>
                <c:pt idx="20">
                  <c:v>23.145672088307077</c:v>
                </c:pt>
                <c:pt idx="21">
                  <c:v>19.311689709272137</c:v>
                </c:pt>
                <c:pt idx="22">
                  <c:v>12.147857733690072</c:v>
                </c:pt>
                <c:pt idx="23">
                  <c:v>3.8919405825654043</c:v>
                </c:pt>
                <c:pt idx="24">
                  <c:v>28.81620097198056</c:v>
                </c:pt>
                <c:pt idx="25">
                  <c:v>18.055230576819561</c:v>
                </c:pt>
                <c:pt idx="26">
                  <c:v>20.356941715342952</c:v>
                </c:pt>
                <c:pt idx="27">
                  <c:v>17.03201753946658</c:v>
                </c:pt>
                <c:pt idx="28">
                  <c:v>13.828060664984736</c:v>
                </c:pt>
                <c:pt idx="29">
                  <c:v>19.298499815207553</c:v>
                </c:pt>
                <c:pt idx="30">
                  <c:v>9.8684188108510575</c:v>
                </c:pt>
                <c:pt idx="31">
                  <c:v>5.993061130792066</c:v>
                </c:pt>
                <c:pt idx="32">
                  <c:v>3.0132152774031571</c:v>
                </c:pt>
                <c:pt idx="33">
                  <c:v>1.7285543232378167</c:v>
                </c:pt>
                <c:pt idx="34">
                  <c:v>14.949243974922144</c:v>
                </c:pt>
                <c:pt idx="35">
                  <c:v>731.98233319358042</c:v>
                </c:pt>
                <c:pt idx="36">
                  <c:v>865.50281789248493</c:v>
                </c:pt>
                <c:pt idx="37">
                  <c:v>1279.5030105462151</c:v>
                </c:pt>
                <c:pt idx="38">
                  <c:v>1466.7610911938743</c:v>
                </c:pt>
                <c:pt idx="39">
                  <c:v>637.49940705752556</c:v>
                </c:pt>
                <c:pt idx="40">
                  <c:v>709.16794321553721</c:v>
                </c:pt>
                <c:pt idx="41">
                  <c:v>820.95654763395669</c:v>
                </c:pt>
                <c:pt idx="42">
                  <c:v>1004.0132744691518</c:v>
                </c:pt>
                <c:pt idx="43">
                  <c:v>946.24389910711295</c:v>
                </c:pt>
                <c:pt idx="44">
                  <c:v>610.62243913569739</c:v>
                </c:pt>
                <c:pt idx="45">
                  <c:v>600.63682259099676</c:v>
                </c:pt>
                <c:pt idx="46">
                  <c:v>835.12362060047087</c:v>
                </c:pt>
                <c:pt idx="47">
                  <c:v>791.11573962454395</c:v>
                </c:pt>
                <c:pt idx="48">
                  <c:v>1004.2716483380358</c:v>
                </c:pt>
                <c:pt idx="49">
                  <c:v>452.17652610289161</c:v>
                </c:pt>
                <c:pt idx="50">
                  <c:v>244.79215482624051</c:v>
                </c:pt>
                <c:pt idx="51">
                  <c:v>258.87341379905718</c:v>
                </c:pt>
                <c:pt idx="52">
                  <c:v>343.9099843029706</c:v>
                </c:pt>
                <c:pt idx="53">
                  <c:v>379.73860436342727</c:v>
                </c:pt>
                <c:pt idx="54">
                  <c:v>241.01703449093606</c:v>
                </c:pt>
                <c:pt idx="55">
                  <c:v>97.120410246582736</c:v>
                </c:pt>
                <c:pt idx="56">
                  <c:v>108.63455667659107</c:v>
                </c:pt>
                <c:pt idx="57">
                  <c:v>80.649565558608629</c:v>
                </c:pt>
                <c:pt idx="58">
                  <c:v>94.948904201070604</c:v>
                </c:pt>
                <c:pt idx="59">
                  <c:v>89.879558265804206</c:v>
                </c:pt>
                <c:pt idx="60">
                  <c:v>1827.2453299776853</c:v>
                </c:pt>
                <c:pt idx="61">
                  <c:v>1921.1108138267277</c:v>
                </c:pt>
                <c:pt idx="62">
                  <c:v>2393.608684232101</c:v>
                </c:pt>
                <c:pt idx="63">
                  <c:v>2411.7108956612879</c:v>
                </c:pt>
                <c:pt idx="64">
                  <c:v>1759.5631463813181</c:v>
                </c:pt>
                <c:pt idx="65">
                  <c:v>32.588360667368697</c:v>
                </c:pt>
                <c:pt idx="66">
                  <c:v>27.891110208814464</c:v>
                </c:pt>
                <c:pt idx="67">
                  <c:v>20.683755934360608</c:v>
                </c:pt>
                <c:pt idx="68">
                  <c:v>12.623546330323899</c:v>
                </c:pt>
                <c:pt idx="69">
                  <c:v>43.917864537886402</c:v>
                </c:pt>
                <c:pt idx="70">
                  <c:v>79.250702838021994</c:v>
                </c:pt>
                <c:pt idx="71">
                  <c:v>78.359606509083136</c:v>
                </c:pt>
                <c:pt idx="72">
                  <c:v>68.911346640331558</c:v>
                </c:pt>
                <c:pt idx="73">
                  <c:v>50.83492608209346</c:v>
                </c:pt>
                <c:pt idx="74">
                  <c:v>87.127701479502164</c:v>
                </c:pt>
                <c:pt idx="75">
                  <c:v>39.026125438488371</c:v>
                </c:pt>
                <c:pt idx="76">
                  <c:v>35.596703453414555</c:v>
                </c:pt>
                <c:pt idx="77">
                  <c:v>25.713606739810473</c:v>
                </c:pt>
                <c:pt idx="78">
                  <c:v>14.075982399064811</c:v>
                </c:pt>
                <c:pt idx="79">
                  <c:v>49.144300031338254</c:v>
                </c:pt>
                <c:pt idx="80">
                  <c:v>28.992005158884353</c:v>
                </c:pt>
                <c:pt idx="81">
                  <c:v>24.313720407909035</c:v>
                </c:pt>
                <c:pt idx="82">
                  <c:v>19.053080540335483</c:v>
                </c:pt>
                <c:pt idx="83">
                  <c:v>9.6057633246542036</c:v>
                </c:pt>
                <c:pt idx="84">
                  <c:v>42.255011125468947</c:v>
                </c:pt>
                <c:pt idx="85">
                  <c:v>19.710793903595</c:v>
                </c:pt>
                <c:pt idx="86">
                  <c:v>15.958777728587883</c:v>
                </c:pt>
                <c:pt idx="87">
                  <c:v>9.8585631368750501</c:v>
                </c:pt>
                <c:pt idx="88">
                  <c:v>2.7041194219332874</c:v>
                </c:pt>
                <c:pt idx="89">
                  <c:v>24.541728690629853</c:v>
                </c:pt>
                <c:pt idx="90">
                  <c:v>16.756444740186197</c:v>
                </c:pt>
                <c:pt idx="91">
                  <c:v>23.616044928838349</c:v>
                </c:pt>
                <c:pt idx="92">
                  <c:v>23.646913308331953</c:v>
                </c:pt>
                <c:pt idx="93">
                  <c:v>27.884091404051151</c:v>
                </c:pt>
                <c:pt idx="94">
                  <c:v>11.564567991063125</c:v>
                </c:pt>
              </c:numCache>
            </c:numRef>
          </c:val>
          <c:extLst>
            <c:ext xmlns:c16="http://schemas.microsoft.com/office/drawing/2014/chart" uri="{C3380CC4-5D6E-409C-BE32-E72D297353CC}">
              <c16:uniqueId val="{00000002-ADDE-4708-8AE6-15FF93C489D0}"/>
            </c:ext>
          </c:extLst>
        </c:ser>
        <c:ser>
          <c:idx val="3"/>
          <c:order val="3"/>
          <c:tx>
            <c:strRef>
              <c:f>ELEconTWh2groups...FORMAT!$E$3:$E$4</c:f>
              <c:strCache>
                <c:ptCount val="1"/>
                <c:pt idx="0">
                  <c:v>ccs</c:v>
                </c:pt>
              </c:strCache>
            </c:strRef>
          </c:tx>
          <c:spPr>
            <a:pattFill prst="wdUpDiag">
              <a:fgClr>
                <a:schemeClr val="bg1">
                  <a:lumMod val="75000"/>
                </a:schemeClr>
              </a:fgClr>
              <a:bgClr>
                <a:schemeClr val="tx1"/>
              </a:bgClr>
            </a:patt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ELEconTWh2groups...FORMAT!$E$5:$E$119</c:f>
              <c:numCache>
                <c:formatCode>General</c:formatCode>
                <c:ptCount val="95"/>
                <c:pt idx="3">
                  <c:v>8.6131419700810133E-2</c:v>
                </c:pt>
                <c:pt idx="4">
                  <c:v>5.4865981202745218E-10</c:v>
                </c:pt>
                <c:pt idx="10">
                  <c:v>8.2457907168986821E-10</c:v>
                </c:pt>
                <c:pt idx="11">
                  <c:v>8.2467144224551703E-10</c:v>
                </c:pt>
                <c:pt idx="12">
                  <c:v>8.2505380305519793E-10</c:v>
                </c:pt>
                <c:pt idx="13">
                  <c:v>27.583672080994663</c:v>
                </c:pt>
                <c:pt idx="14">
                  <c:v>1.8611041596727773E-9</c:v>
                </c:pt>
                <c:pt idx="15">
                  <c:v>5.7965222621803036E-9</c:v>
                </c:pt>
                <c:pt idx="16">
                  <c:v>5.7960363730735764E-9</c:v>
                </c:pt>
                <c:pt idx="17">
                  <c:v>5.7987542545490101E-9</c:v>
                </c:pt>
                <c:pt idx="18">
                  <c:v>41.726744956408822</c:v>
                </c:pt>
                <c:pt idx="19">
                  <c:v>2.7680734593360512E-8</c:v>
                </c:pt>
                <c:pt idx="23">
                  <c:v>0.42363889210594025</c:v>
                </c:pt>
                <c:pt idx="28">
                  <c:v>2.8404567205015412</c:v>
                </c:pt>
                <c:pt idx="30">
                  <c:v>0</c:v>
                </c:pt>
                <c:pt idx="31">
                  <c:v>0</c:v>
                </c:pt>
                <c:pt idx="32">
                  <c:v>0</c:v>
                </c:pt>
                <c:pt idx="33">
                  <c:v>0.50716696539321249</c:v>
                </c:pt>
                <c:pt idx="34">
                  <c:v>7.9010908926591128E-10</c:v>
                </c:pt>
                <c:pt idx="38">
                  <c:v>0.42054827434154385</c:v>
                </c:pt>
                <c:pt idx="40">
                  <c:v>2.0910622566816528E-8</c:v>
                </c:pt>
                <c:pt idx="41">
                  <c:v>2.0910406739460541E-8</c:v>
                </c:pt>
                <c:pt idx="44">
                  <c:v>2.1159017649097223E-8</c:v>
                </c:pt>
                <c:pt idx="45">
                  <c:v>2.7286892745337354E-8</c:v>
                </c:pt>
                <c:pt idx="46">
                  <c:v>2.7279757119913484E-8</c:v>
                </c:pt>
                <c:pt idx="48">
                  <c:v>0.58943678545346012</c:v>
                </c:pt>
                <c:pt idx="49">
                  <c:v>2.7724315287969148E-8</c:v>
                </c:pt>
                <c:pt idx="50">
                  <c:v>5.387689183677935E-10</c:v>
                </c:pt>
                <c:pt idx="51">
                  <c:v>9.2992691325122223E-10</c:v>
                </c:pt>
                <c:pt idx="54">
                  <c:v>7.8239508205513175E-9</c:v>
                </c:pt>
                <c:pt idx="55">
                  <c:v>3.1571474323754956E-9</c:v>
                </c:pt>
                <c:pt idx="56">
                  <c:v>3.1718938586777767E-9</c:v>
                </c:pt>
                <c:pt idx="59">
                  <c:v>4.3308616071158212E-7</c:v>
                </c:pt>
                <c:pt idx="60">
                  <c:v>1.0611930889581345E-8</c:v>
                </c:pt>
                <c:pt idx="61">
                  <c:v>1.0611932665938184E-8</c:v>
                </c:pt>
                <c:pt idx="64">
                  <c:v>1.0621793222753695E-8</c:v>
                </c:pt>
                <c:pt idx="65">
                  <c:v>5.4337512267466082E-10</c:v>
                </c:pt>
                <c:pt idx="66">
                  <c:v>5.4291426909713891E-10</c:v>
                </c:pt>
                <c:pt idx="67">
                  <c:v>5.4441851027320354E-10</c:v>
                </c:pt>
                <c:pt idx="68">
                  <c:v>2.140034876045589</c:v>
                </c:pt>
                <c:pt idx="69">
                  <c:v>6.4015881484635884E-10</c:v>
                </c:pt>
                <c:pt idx="70">
                  <c:v>2.2031607649353191E-9</c:v>
                </c:pt>
                <c:pt idx="71">
                  <c:v>2.203181137527821E-9</c:v>
                </c:pt>
                <c:pt idx="72">
                  <c:v>2.2032851099140771E-9</c:v>
                </c:pt>
                <c:pt idx="73">
                  <c:v>2.1486795940816634</c:v>
                </c:pt>
                <c:pt idx="74">
                  <c:v>2.1879950740100185E-8</c:v>
                </c:pt>
                <c:pt idx="78">
                  <c:v>0.78149388782617335</c:v>
                </c:pt>
                <c:pt idx="80">
                  <c:v>1.4852998830860997E-9</c:v>
                </c:pt>
                <c:pt idx="81">
                  <c:v>1.4853580587725901E-9</c:v>
                </c:pt>
                <c:pt idx="82">
                  <c:v>1.4854497631944241E-9</c:v>
                </c:pt>
                <c:pt idx="83">
                  <c:v>4.8925544093033233</c:v>
                </c:pt>
                <c:pt idx="84">
                  <c:v>1.7007162345095139E-9</c:v>
                </c:pt>
                <c:pt idx="85">
                  <c:v>7.4010741979435579E-10</c:v>
                </c:pt>
                <c:pt idx="86">
                  <c:v>7.3991146543050945E-10</c:v>
                </c:pt>
                <c:pt idx="87">
                  <c:v>7.4054706811210735E-10</c:v>
                </c:pt>
                <c:pt idx="88">
                  <c:v>0.40904753015671047</c:v>
                </c:pt>
                <c:pt idx="89">
                  <c:v>8.0869555496576595E-10</c:v>
                </c:pt>
                <c:pt idx="90">
                  <c:v>1.875615218693838E-10</c:v>
                </c:pt>
                <c:pt idx="91">
                  <c:v>1.86719750772113E-10</c:v>
                </c:pt>
                <c:pt idx="92">
                  <c:v>1.9008861151803558E-10</c:v>
                </c:pt>
                <c:pt idx="93">
                  <c:v>0.24385150555278923</c:v>
                </c:pt>
                <c:pt idx="94">
                  <c:v>6.5741456722889779E-10</c:v>
                </c:pt>
              </c:numCache>
            </c:numRef>
          </c:val>
          <c:extLst>
            <c:ext xmlns:c16="http://schemas.microsoft.com/office/drawing/2014/chart" uri="{C3380CC4-5D6E-409C-BE32-E72D297353CC}">
              <c16:uniqueId val="{00000003-ADDE-4708-8AE6-15FF93C489D0}"/>
            </c:ext>
          </c:extLst>
        </c:ser>
        <c:ser>
          <c:idx val="4"/>
          <c:order val="4"/>
          <c:tx>
            <c:strRef>
              <c:f>ELEconTWh2groups...FORMAT!$F$3:$F$4</c:f>
              <c:strCache>
                <c:ptCount val="1"/>
                <c:pt idx="0">
                  <c:v>gas</c:v>
                </c:pt>
              </c:strCache>
            </c:strRef>
          </c:tx>
          <c:spPr>
            <a:solidFill>
              <a:srgbClr val="FFCC00"/>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ELEconTWh2groups...FORMAT!$F$5:$F$119</c:f>
              <c:numCache>
                <c:formatCode>General</c:formatCode>
                <c:ptCount val="95"/>
                <c:pt idx="0">
                  <c:v>27.590845012034276</c:v>
                </c:pt>
                <c:pt idx="1">
                  <c:v>31.241549536593041</c:v>
                </c:pt>
                <c:pt idx="2">
                  <c:v>38.715714945575712</c:v>
                </c:pt>
                <c:pt idx="3">
                  <c:v>42.800198502438633</c:v>
                </c:pt>
                <c:pt idx="4">
                  <c:v>25.09931132146734</c:v>
                </c:pt>
                <c:pt idx="5">
                  <c:v>98.089927595061795</c:v>
                </c:pt>
                <c:pt idx="6">
                  <c:v>101.60855313155335</c:v>
                </c:pt>
                <c:pt idx="7">
                  <c:v>100.07541457954467</c:v>
                </c:pt>
                <c:pt idx="8">
                  <c:v>100.03069847120501</c:v>
                </c:pt>
                <c:pt idx="9">
                  <c:v>95.149804761580853</c:v>
                </c:pt>
                <c:pt idx="10">
                  <c:v>84.830945051107733</c:v>
                </c:pt>
                <c:pt idx="11">
                  <c:v>110.05384888987389</c:v>
                </c:pt>
                <c:pt idx="12">
                  <c:v>109.57944508772798</c:v>
                </c:pt>
                <c:pt idx="13">
                  <c:v>124.84691434144386</c:v>
                </c:pt>
                <c:pt idx="14">
                  <c:v>83.851417659262793</c:v>
                </c:pt>
                <c:pt idx="15">
                  <c:v>561.05737849086313</c:v>
                </c:pt>
                <c:pt idx="16">
                  <c:v>583.84972366973113</c:v>
                </c:pt>
                <c:pt idx="17">
                  <c:v>676.48761870436385</c:v>
                </c:pt>
                <c:pt idx="18">
                  <c:v>609.00049790361766</c:v>
                </c:pt>
                <c:pt idx="19">
                  <c:v>592.41812141475316</c:v>
                </c:pt>
                <c:pt idx="20">
                  <c:v>36.602499864943155</c:v>
                </c:pt>
                <c:pt idx="21">
                  <c:v>37.153716766373762</c:v>
                </c:pt>
                <c:pt idx="22">
                  <c:v>43.916451832558991</c:v>
                </c:pt>
                <c:pt idx="23">
                  <c:v>33.653162614747643</c:v>
                </c:pt>
                <c:pt idx="24">
                  <c:v>37.612951037666704</c:v>
                </c:pt>
                <c:pt idx="25">
                  <c:v>51.249835896692638</c:v>
                </c:pt>
                <c:pt idx="26">
                  <c:v>51.492629867022949</c:v>
                </c:pt>
                <c:pt idx="27">
                  <c:v>82.316459825365968</c:v>
                </c:pt>
                <c:pt idx="28">
                  <c:v>103.48715915139842</c:v>
                </c:pt>
                <c:pt idx="29">
                  <c:v>54.891728948006801</c:v>
                </c:pt>
                <c:pt idx="30">
                  <c:v>23.622671220614556</c:v>
                </c:pt>
                <c:pt idx="31">
                  <c:v>21.530259889398948</c:v>
                </c:pt>
                <c:pt idx="32">
                  <c:v>16.800168711102778</c:v>
                </c:pt>
                <c:pt idx="33">
                  <c:v>9.1632907980118787</c:v>
                </c:pt>
                <c:pt idx="34">
                  <c:v>26.75809080581481</c:v>
                </c:pt>
                <c:pt idx="35">
                  <c:v>119.05986793650555</c:v>
                </c:pt>
                <c:pt idx="36">
                  <c:v>135.20841598233631</c:v>
                </c:pt>
                <c:pt idx="37">
                  <c:v>203.50708063953198</c:v>
                </c:pt>
                <c:pt idx="38">
                  <c:v>243.27541923571124</c:v>
                </c:pt>
                <c:pt idx="39">
                  <c:v>108.52817776543876</c:v>
                </c:pt>
                <c:pt idx="40">
                  <c:v>864.21718221241542</c:v>
                </c:pt>
                <c:pt idx="41">
                  <c:v>964.37080884414104</c:v>
                </c:pt>
                <c:pt idx="42">
                  <c:v>1323.9078800984344</c:v>
                </c:pt>
                <c:pt idx="43">
                  <c:v>1354.8350067161016</c:v>
                </c:pt>
                <c:pt idx="44">
                  <c:v>771.24960588970771</c:v>
                </c:pt>
                <c:pt idx="45">
                  <c:v>1006.2275982260875</c:v>
                </c:pt>
                <c:pt idx="46">
                  <c:v>1208.2651321616122</c:v>
                </c:pt>
                <c:pt idx="47">
                  <c:v>2444.4123267885093</c:v>
                </c:pt>
                <c:pt idx="48">
                  <c:v>2863.5571610368575</c:v>
                </c:pt>
                <c:pt idx="49">
                  <c:v>861.94456629562785</c:v>
                </c:pt>
                <c:pt idx="50">
                  <c:v>0</c:v>
                </c:pt>
                <c:pt idx="51">
                  <c:v>0</c:v>
                </c:pt>
                <c:pt idx="52">
                  <c:v>0</c:v>
                </c:pt>
                <c:pt idx="53">
                  <c:v>0</c:v>
                </c:pt>
                <c:pt idx="54">
                  <c:v>0</c:v>
                </c:pt>
                <c:pt idx="55">
                  <c:v>529.50114660910424</c:v>
                </c:pt>
                <c:pt idx="56">
                  <c:v>548.96851330583979</c:v>
                </c:pt>
                <c:pt idx="57">
                  <c:v>847.08775206332837</c:v>
                </c:pt>
                <c:pt idx="58">
                  <c:v>920.26832324662564</c:v>
                </c:pt>
                <c:pt idx="59">
                  <c:v>519.18003964741774</c:v>
                </c:pt>
                <c:pt idx="60">
                  <c:v>1041.9477425320399</c:v>
                </c:pt>
                <c:pt idx="61">
                  <c:v>1056.4598852949885</c:v>
                </c:pt>
                <c:pt idx="62">
                  <c:v>1326.5010758132464</c:v>
                </c:pt>
                <c:pt idx="63">
                  <c:v>1328.0017592385998</c:v>
                </c:pt>
                <c:pt idx="64">
                  <c:v>1045.1671283315168</c:v>
                </c:pt>
                <c:pt idx="65">
                  <c:v>137.54170111506318</c:v>
                </c:pt>
                <c:pt idx="66">
                  <c:v>143.09376566472295</c:v>
                </c:pt>
                <c:pt idx="67">
                  <c:v>162.70475200835179</c:v>
                </c:pt>
                <c:pt idx="68">
                  <c:v>130.41595594326341</c:v>
                </c:pt>
                <c:pt idx="69">
                  <c:v>144.54848185255685</c:v>
                </c:pt>
                <c:pt idx="70">
                  <c:v>5.8550584156348195</c:v>
                </c:pt>
                <c:pt idx="71">
                  <c:v>9.3456327462845472</c:v>
                </c:pt>
                <c:pt idx="72">
                  <c:v>7.3911818708881452</c:v>
                </c:pt>
                <c:pt idx="73">
                  <c:v>7.1537666017185941</c:v>
                </c:pt>
                <c:pt idx="74">
                  <c:v>5.9258986798348472</c:v>
                </c:pt>
                <c:pt idx="75">
                  <c:v>95.107565646520911</c:v>
                </c:pt>
                <c:pt idx="76">
                  <c:v>87.439886795208409</c:v>
                </c:pt>
                <c:pt idx="77">
                  <c:v>114.73109747554717</c:v>
                </c:pt>
                <c:pt idx="78">
                  <c:v>81.982128659973185</c:v>
                </c:pt>
                <c:pt idx="79">
                  <c:v>99.436724714251724</c:v>
                </c:pt>
                <c:pt idx="80">
                  <c:v>43.118337083202164</c:v>
                </c:pt>
                <c:pt idx="81">
                  <c:v>43.28759889751538</c:v>
                </c:pt>
                <c:pt idx="82">
                  <c:v>55.361722267068714</c:v>
                </c:pt>
                <c:pt idx="83">
                  <c:v>46.828349877752402</c:v>
                </c:pt>
                <c:pt idx="84">
                  <c:v>43.183578630817998</c:v>
                </c:pt>
                <c:pt idx="85">
                  <c:v>83.128764197083981</c:v>
                </c:pt>
                <c:pt idx="86">
                  <c:v>80.452384153330328</c:v>
                </c:pt>
                <c:pt idx="87">
                  <c:v>83.686339625752282</c:v>
                </c:pt>
                <c:pt idx="88">
                  <c:v>71.469769915308376</c:v>
                </c:pt>
                <c:pt idx="89">
                  <c:v>96.209249086540694</c:v>
                </c:pt>
                <c:pt idx="90">
                  <c:v>1009.3811581371432</c:v>
                </c:pt>
                <c:pt idx="91">
                  <c:v>1364.7345843573401</c:v>
                </c:pt>
                <c:pt idx="92">
                  <c:v>2809.1241636650566</c:v>
                </c:pt>
                <c:pt idx="93">
                  <c:v>3263.8661831543291</c:v>
                </c:pt>
                <c:pt idx="94">
                  <c:v>721.48605930863516</c:v>
                </c:pt>
              </c:numCache>
            </c:numRef>
          </c:val>
          <c:extLst>
            <c:ext xmlns:c16="http://schemas.microsoft.com/office/drawing/2014/chart" uri="{C3380CC4-5D6E-409C-BE32-E72D297353CC}">
              <c16:uniqueId val="{00000004-ADDE-4708-8AE6-15FF93C489D0}"/>
            </c:ext>
          </c:extLst>
        </c:ser>
        <c:ser>
          <c:idx val="5"/>
          <c:order val="5"/>
          <c:tx>
            <c:strRef>
              <c:f>ELEconTWh2groups...FORMAT!$G$3:$G$4</c:f>
              <c:strCache>
                <c:ptCount val="1"/>
                <c:pt idx="0">
                  <c:v>oil</c:v>
                </c:pt>
              </c:strCache>
            </c:strRef>
          </c:tx>
          <c:spPr>
            <a:solidFill>
              <a:schemeClr val="accent2"/>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ELEconTWh2groups...FORMAT!$G$5:$G$119</c:f>
              <c:numCache>
                <c:formatCode>General</c:formatCode>
                <c:ptCount val="95"/>
                <c:pt idx="0">
                  <c:v>7.0933910893445216</c:v>
                </c:pt>
                <c:pt idx="1">
                  <c:v>7.2779300225831411</c:v>
                </c:pt>
                <c:pt idx="2">
                  <c:v>9.7566364084107811</c:v>
                </c:pt>
                <c:pt idx="3">
                  <c:v>10.788476415688338</c:v>
                </c:pt>
                <c:pt idx="4">
                  <c:v>7.3258045686033499</c:v>
                </c:pt>
                <c:pt idx="5">
                  <c:v>7.8305972023641228</c:v>
                </c:pt>
                <c:pt idx="6">
                  <c:v>8.0131429677110244</c:v>
                </c:pt>
                <c:pt idx="7">
                  <c:v>11.213964634754547</c:v>
                </c:pt>
                <c:pt idx="8">
                  <c:v>12.245232872295926</c:v>
                </c:pt>
                <c:pt idx="9">
                  <c:v>7.9799116354460038</c:v>
                </c:pt>
                <c:pt idx="10">
                  <c:v>5.2658099938190785</c:v>
                </c:pt>
                <c:pt idx="11">
                  <c:v>5.2658099938194614</c:v>
                </c:pt>
                <c:pt idx="12">
                  <c:v>5.2658698684001264</c:v>
                </c:pt>
                <c:pt idx="13">
                  <c:v>5.2659297293967429</c:v>
                </c:pt>
                <c:pt idx="14">
                  <c:v>5.3428012438024108</c:v>
                </c:pt>
                <c:pt idx="15">
                  <c:v>36.763614557911666</c:v>
                </c:pt>
                <c:pt idx="16">
                  <c:v>32.605767934093734</c:v>
                </c:pt>
                <c:pt idx="17">
                  <c:v>38.261714844417725</c:v>
                </c:pt>
                <c:pt idx="18">
                  <c:v>40.490998583021359</c:v>
                </c:pt>
                <c:pt idx="19">
                  <c:v>45.474621753032288</c:v>
                </c:pt>
                <c:pt idx="20">
                  <c:v>1.1900236677259359</c:v>
                </c:pt>
                <c:pt idx="21">
                  <c:v>0.82972571976410781</c:v>
                </c:pt>
                <c:pt idx="22">
                  <c:v>0.52256228582200381</c:v>
                </c:pt>
                <c:pt idx="23">
                  <c:v>0.33540651606063099</c:v>
                </c:pt>
                <c:pt idx="24">
                  <c:v>2.3295503427751734</c:v>
                </c:pt>
                <c:pt idx="25">
                  <c:v>13.330499362755177</c:v>
                </c:pt>
                <c:pt idx="26">
                  <c:v>11.142651316334181</c:v>
                </c:pt>
                <c:pt idx="27">
                  <c:v>10.446984514156375</c:v>
                </c:pt>
                <c:pt idx="28">
                  <c:v>9.1753675419856808</c:v>
                </c:pt>
                <c:pt idx="29">
                  <c:v>16.35175767305147</c:v>
                </c:pt>
                <c:pt idx="30">
                  <c:v>2.5240874080282936</c:v>
                </c:pt>
                <c:pt idx="31">
                  <c:v>1.9417535969208559</c:v>
                </c:pt>
                <c:pt idx="32">
                  <c:v>2.1380367928083666</c:v>
                </c:pt>
                <c:pt idx="33">
                  <c:v>1.5663145685142448</c:v>
                </c:pt>
                <c:pt idx="34">
                  <c:v>3.4398023926562509</c:v>
                </c:pt>
                <c:pt idx="35">
                  <c:v>5.7848517611199064</c:v>
                </c:pt>
                <c:pt idx="36">
                  <c:v>6.3772580708002895</c:v>
                </c:pt>
                <c:pt idx="37">
                  <c:v>10.620123887694829</c:v>
                </c:pt>
                <c:pt idx="38">
                  <c:v>12.772167444018704</c:v>
                </c:pt>
                <c:pt idx="39">
                  <c:v>5.8045066303165811</c:v>
                </c:pt>
                <c:pt idx="40">
                  <c:v>194.60521943016846</c:v>
                </c:pt>
                <c:pt idx="41">
                  <c:v>193.02574262876342</c:v>
                </c:pt>
                <c:pt idx="42">
                  <c:v>173.2488292880283</c:v>
                </c:pt>
                <c:pt idx="43">
                  <c:v>204.31663617765497</c:v>
                </c:pt>
                <c:pt idx="44">
                  <c:v>229.04936416509452</c:v>
                </c:pt>
                <c:pt idx="45">
                  <c:v>196.80251960233372</c:v>
                </c:pt>
                <c:pt idx="46">
                  <c:v>171.23816180142887</c:v>
                </c:pt>
                <c:pt idx="47">
                  <c:v>154.1670797264635</c:v>
                </c:pt>
                <c:pt idx="48">
                  <c:v>146.6416875877151</c:v>
                </c:pt>
                <c:pt idx="49">
                  <c:v>236.96321059787593</c:v>
                </c:pt>
                <c:pt idx="50">
                  <c:v>0.16550689531698359</c:v>
                </c:pt>
                <c:pt idx="51">
                  <c:v>0.14136901037000996</c:v>
                </c:pt>
                <c:pt idx="52">
                  <c:v>0.17374855355308688</c:v>
                </c:pt>
                <c:pt idx="53">
                  <c:v>0.19050389646946139</c:v>
                </c:pt>
                <c:pt idx="54">
                  <c:v>0.19999492739310465</c:v>
                </c:pt>
                <c:pt idx="55">
                  <c:v>16.622458298696916</c:v>
                </c:pt>
                <c:pt idx="56">
                  <c:v>16.172239041271272</c:v>
                </c:pt>
                <c:pt idx="57">
                  <c:v>19.223141070365696</c:v>
                </c:pt>
                <c:pt idx="58">
                  <c:v>22.850031489323815</c:v>
                </c:pt>
                <c:pt idx="59">
                  <c:v>18.878270998460657</c:v>
                </c:pt>
                <c:pt idx="60">
                  <c:v>11.288805702696623</c:v>
                </c:pt>
                <c:pt idx="61">
                  <c:v>9.7467876760424925</c:v>
                </c:pt>
                <c:pt idx="62">
                  <c:v>11.167066599912602</c:v>
                </c:pt>
                <c:pt idx="63">
                  <c:v>13.770043971156893</c:v>
                </c:pt>
                <c:pt idx="64">
                  <c:v>13.678982773301556</c:v>
                </c:pt>
                <c:pt idx="65">
                  <c:v>3.7020815680802945</c:v>
                </c:pt>
                <c:pt idx="66">
                  <c:v>3.4796674587779068</c:v>
                </c:pt>
                <c:pt idx="67">
                  <c:v>5.2217001966090137</c:v>
                </c:pt>
                <c:pt idx="68">
                  <c:v>5.1777194967113003</c:v>
                </c:pt>
                <c:pt idx="69">
                  <c:v>4.2749128906455827</c:v>
                </c:pt>
                <c:pt idx="70">
                  <c:v>1.6977872347831564</c:v>
                </c:pt>
                <c:pt idx="71">
                  <c:v>2.0066045584793439</c:v>
                </c:pt>
                <c:pt idx="72">
                  <c:v>2.3974688643710915</c:v>
                </c:pt>
                <c:pt idx="73">
                  <c:v>5.1345439201334058</c:v>
                </c:pt>
                <c:pt idx="74">
                  <c:v>2.5342292519755309</c:v>
                </c:pt>
                <c:pt idx="75">
                  <c:v>4.7262695537366772</c:v>
                </c:pt>
                <c:pt idx="76">
                  <c:v>3.983608586395305</c:v>
                </c:pt>
                <c:pt idx="77">
                  <c:v>6.8475012929932983</c:v>
                </c:pt>
                <c:pt idx="78">
                  <c:v>7.8482389810295619</c:v>
                </c:pt>
                <c:pt idx="79">
                  <c:v>6.2597828663206299</c:v>
                </c:pt>
                <c:pt idx="80">
                  <c:v>2.9201499034189586</c:v>
                </c:pt>
                <c:pt idx="81">
                  <c:v>2.7595036814245626</c:v>
                </c:pt>
                <c:pt idx="82">
                  <c:v>4.3951470292889381</c:v>
                </c:pt>
                <c:pt idx="83">
                  <c:v>4.4917190939622298</c:v>
                </c:pt>
                <c:pt idx="84">
                  <c:v>3.2019584947347997</c:v>
                </c:pt>
                <c:pt idx="85">
                  <c:v>1.4069058655640971</c:v>
                </c:pt>
                <c:pt idx="86">
                  <c:v>1.196443022178004</c:v>
                </c:pt>
                <c:pt idx="87">
                  <c:v>1.0264439999685053</c:v>
                </c:pt>
                <c:pt idx="88">
                  <c:v>1.4957587352275581</c:v>
                </c:pt>
                <c:pt idx="89">
                  <c:v>1.7398265970704372</c:v>
                </c:pt>
                <c:pt idx="90">
                  <c:v>311.78135510302121</c:v>
                </c:pt>
                <c:pt idx="91">
                  <c:v>292.33227471315206</c:v>
                </c:pt>
                <c:pt idx="92">
                  <c:v>186.98883391858095</c:v>
                </c:pt>
                <c:pt idx="93">
                  <c:v>226.40207252113828</c:v>
                </c:pt>
                <c:pt idx="94">
                  <c:v>372.62980421959094</c:v>
                </c:pt>
              </c:numCache>
            </c:numRef>
          </c:val>
          <c:extLst>
            <c:ext xmlns:c16="http://schemas.microsoft.com/office/drawing/2014/chart" uri="{C3380CC4-5D6E-409C-BE32-E72D297353CC}">
              <c16:uniqueId val="{00000005-ADDE-4708-8AE6-15FF93C489D0}"/>
            </c:ext>
          </c:extLst>
        </c:ser>
        <c:ser>
          <c:idx val="6"/>
          <c:order val="6"/>
          <c:tx>
            <c:strRef>
              <c:f>ELEconTWh2groups...FORMAT!$H$3:$H$4</c:f>
              <c:strCache>
                <c:ptCount val="1"/>
                <c:pt idx="0">
                  <c:v>Hydro</c:v>
                </c:pt>
              </c:strCache>
            </c:strRef>
          </c:tx>
          <c:spPr>
            <a:solidFill>
              <a:schemeClr val="accent1">
                <a:lumMod val="75000"/>
              </a:schemeClr>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ELEconTWh2groups...FORMAT!$H$5:$H$119</c:f>
              <c:numCache>
                <c:formatCode>General</c:formatCode>
                <c:ptCount val="95"/>
                <c:pt idx="0">
                  <c:v>434.17783469689789</c:v>
                </c:pt>
                <c:pt idx="1">
                  <c:v>464.27932431423829</c:v>
                </c:pt>
                <c:pt idx="2">
                  <c:v>465.64120343600626</c:v>
                </c:pt>
                <c:pt idx="3">
                  <c:v>490.88432116857587</c:v>
                </c:pt>
                <c:pt idx="4">
                  <c:v>428.31595088555531</c:v>
                </c:pt>
                <c:pt idx="5">
                  <c:v>655.71638325108233</c:v>
                </c:pt>
                <c:pt idx="6">
                  <c:v>926.92135478700891</c:v>
                </c:pt>
                <c:pt idx="7">
                  <c:v>373.20790607655817</c:v>
                </c:pt>
                <c:pt idx="8">
                  <c:v>444.2161447230659</c:v>
                </c:pt>
                <c:pt idx="9">
                  <c:v>698.88901031458317</c:v>
                </c:pt>
                <c:pt idx="10">
                  <c:v>25.077295137084977</c:v>
                </c:pt>
                <c:pt idx="11">
                  <c:v>29.356336627355965</c:v>
                </c:pt>
                <c:pt idx="12">
                  <c:v>28.401295995569669</c:v>
                </c:pt>
                <c:pt idx="13">
                  <c:v>28.516110664238983</c:v>
                </c:pt>
                <c:pt idx="14">
                  <c:v>23.577048762461974</c:v>
                </c:pt>
                <c:pt idx="15">
                  <c:v>356.12058707155779</c:v>
                </c:pt>
                <c:pt idx="16">
                  <c:v>399.90867757647095</c:v>
                </c:pt>
                <c:pt idx="17">
                  <c:v>456.97125710779034</c:v>
                </c:pt>
                <c:pt idx="18">
                  <c:v>502.94815115621407</c:v>
                </c:pt>
                <c:pt idx="19">
                  <c:v>339.90069854257899</c:v>
                </c:pt>
                <c:pt idx="20">
                  <c:v>83.902827696942381</c:v>
                </c:pt>
                <c:pt idx="21">
                  <c:v>87.877790317733229</c:v>
                </c:pt>
                <c:pt idx="22">
                  <c:v>103.18697955571415</c:v>
                </c:pt>
                <c:pt idx="23">
                  <c:v>106.14665521777968</c:v>
                </c:pt>
                <c:pt idx="24">
                  <c:v>83.699308222847122</c:v>
                </c:pt>
                <c:pt idx="25">
                  <c:v>76.57112121087944</c:v>
                </c:pt>
                <c:pt idx="26">
                  <c:v>81.471681338163293</c:v>
                </c:pt>
                <c:pt idx="27">
                  <c:v>94.032647705109113</c:v>
                </c:pt>
                <c:pt idx="28">
                  <c:v>90.803339092706807</c:v>
                </c:pt>
                <c:pt idx="29">
                  <c:v>75.892871637211641</c:v>
                </c:pt>
                <c:pt idx="30">
                  <c:v>50.10282235220501</c:v>
                </c:pt>
                <c:pt idx="31">
                  <c:v>58.632895888165898</c:v>
                </c:pt>
                <c:pt idx="32">
                  <c:v>79.910816423257359</c:v>
                </c:pt>
                <c:pt idx="33">
                  <c:v>84.757006536215428</c:v>
                </c:pt>
                <c:pt idx="34">
                  <c:v>49.885804064705773</c:v>
                </c:pt>
                <c:pt idx="35">
                  <c:v>157.83054310029604</c:v>
                </c:pt>
                <c:pt idx="36">
                  <c:v>209.96794432092111</c:v>
                </c:pt>
                <c:pt idx="37">
                  <c:v>188.43777028687271</c:v>
                </c:pt>
                <c:pt idx="38">
                  <c:v>248.01555435002621</c:v>
                </c:pt>
                <c:pt idx="39">
                  <c:v>130.65658328998748</c:v>
                </c:pt>
                <c:pt idx="40">
                  <c:v>715.47560624876644</c:v>
                </c:pt>
                <c:pt idx="41">
                  <c:v>718.7211098503933</c:v>
                </c:pt>
                <c:pt idx="42">
                  <c:v>614.86392727363443</c:v>
                </c:pt>
                <c:pt idx="43">
                  <c:v>616.05730705451811</c:v>
                </c:pt>
                <c:pt idx="44">
                  <c:v>722.16053487994498</c:v>
                </c:pt>
                <c:pt idx="45">
                  <c:v>463.40576276344285</c:v>
                </c:pt>
                <c:pt idx="46">
                  <c:v>382.27731187173964</c:v>
                </c:pt>
                <c:pt idx="47">
                  <c:v>311.9031929495597</c:v>
                </c:pt>
                <c:pt idx="48">
                  <c:v>257.64641252575103</c:v>
                </c:pt>
                <c:pt idx="49">
                  <c:v>564.38970541316439</c:v>
                </c:pt>
                <c:pt idx="50">
                  <c:v>6.1798179117035019</c:v>
                </c:pt>
                <c:pt idx="51">
                  <c:v>8.3901904124189066</c:v>
                </c:pt>
                <c:pt idx="52">
                  <c:v>4.9847664693565985</c:v>
                </c:pt>
                <c:pt idx="53">
                  <c:v>4.7548536940167851</c:v>
                </c:pt>
                <c:pt idx="54">
                  <c:v>5.0197749734285999</c:v>
                </c:pt>
                <c:pt idx="55">
                  <c:v>140.11639690112176</c:v>
                </c:pt>
                <c:pt idx="56">
                  <c:v>186.57127470705365</c:v>
                </c:pt>
                <c:pt idx="57">
                  <c:v>89.496211732578985</c:v>
                </c:pt>
                <c:pt idx="58">
                  <c:v>73.510132016914156</c:v>
                </c:pt>
                <c:pt idx="59">
                  <c:v>167.58606727384611</c:v>
                </c:pt>
                <c:pt idx="60">
                  <c:v>344.25724229660841</c:v>
                </c:pt>
                <c:pt idx="61">
                  <c:v>349.86037946461033</c:v>
                </c:pt>
                <c:pt idx="62">
                  <c:v>225.96045738647379</c:v>
                </c:pt>
                <c:pt idx="63">
                  <c:v>227.40806481468141</c:v>
                </c:pt>
                <c:pt idx="64">
                  <c:v>344.62203894427228</c:v>
                </c:pt>
                <c:pt idx="65">
                  <c:v>50.181317049898531</c:v>
                </c:pt>
                <c:pt idx="66">
                  <c:v>53.191174845413343</c:v>
                </c:pt>
                <c:pt idx="67">
                  <c:v>53.505542267821689</c:v>
                </c:pt>
                <c:pt idx="68">
                  <c:v>86.579487442222003</c:v>
                </c:pt>
                <c:pt idx="69">
                  <c:v>47.755546709954949</c:v>
                </c:pt>
                <c:pt idx="70">
                  <c:v>3.7750905173827016</c:v>
                </c:pt>
                <c:pt idx="71">
                  <c:v>4.5499145949273698</c:v>
                </c:pt>
                <c:pt idx="72">
                  <c:v>4.0084700589205431</c:v>
                </c:pt>
                <c:pt idx="73">
                  <c:v>5.0084429095694967</c:v>
                </c:pt>
                <c:pt idx="74">
                  <c:v>2.8639732607456998</c:v>
                </c:pt>
                <c:pt idx="75">
                  <c:v>51.189347870453574</c:v>
                </c:pt>
                <c:pt idx="76">
                  <c:v>66.199820346202074</c:v>
                </c:pt>
                <c:pt idx="77">
                  <c:v>75.881356158446025</c:v>
                </c:pt>
                <c:pt idx="78">
                  <c:v>81.450427665014857</c:v>
                </c:pt>
                <c:pt idx="79">
                  <c:v>45.026782416407173</c:v>
                </c:pt>
                <c:pt idx="80">
                  <c:v>12.206590368989747</c:v>
                </c:pt>
                <c:pt idx="81">
                  <c:v>14.777912896018101</c:v>
                </c:pt>
                <c:pt idx="82">
                  <c:v>14.092369120055512</c:v>
                </c:pt>
                <c:pt idx="83">
                  <c:v>15.570403679414101</c:v>
                </c:pt>
                <c:pt idx="84">
                  <c:v>8.5896997772993817</c:v>
                </c:pt>
                <c:pt idx="85">
                  <c:v>3.1141748677214847</c:v>
                </c:pt>
                <c:pt idx="86">
                  <c:v>3.851150722491691</c:v>
                </c:pt>
                <c:pt idx="87">
                  <c:v>3.9517798228962313</c:v>
                </c:pt>
                <c:pt idx="88">
                  <c:v>4.1162779490527965</c:v>
                </c:pt>
                <c:pt idx="89">
                  <c:v>2.6096636909452635</c:v>
                </c:pt>
                <c:pt idx="90">
                  <c:v>153.58639274744715</c:v>
                </c:pt>
                <c:pt idx="91">
                  <c:v>168.55084054816626</c:v>
                </c:pt>
                <c:pt idx="92">
                  <c:v>123.67467214904444</c:v>
                </c:pt>
                <c:pt idx="93">
                  <c:v>194.86534413764682</c:v>
                </c:pt>
                <c:pt idx="94">
                  <c:v>140.41636279748741</c:v>
                </c:pt>
              </c:numCache>
            </c:numRef>
          </c:val>
          <c:extLst>
            <c:ext xmlns:c16="http://schemas.microsoft.com/office/drawing/2014/chart" uri="{C3380CC4-5D6E-409C-BE32-E72D297353CC}">
              <c16:uniqueId val="{00000006-ADDE-4708-8AE6-15FF93C489D0}"/>
            </c:ext>
          </c:extLst>
        </c:ser>
        <c:ser>
          <c:idx val="7"/>
          <c:order val="7"/>
          <c:tx>
            <c:strRef>
              <c:f>ELEconTWh2groups...FORMAT!$I$3:$I$4</c:f>
              <c:strCache>
                <c:ptCount val="1"/>
                <c:pt idx="0">
                  <c:v>Biomass</c:v>
                </c:pt>
              </c:strCache>
            </c:strRef>
          </c:tx>
          <c:spPr>
            <a:solidFill>
              <a:schemeClr val="accent3">
                <a:lumMod val="75000"/>
              </a:schemeClr>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ELEconTWh2groups...FORMAT!$I$5:$I$119</c:f>
              <c:numCache>
                <c:formatCode>General</c:formatCode>
                <c:ptCount val="95"/>
                <c:pt idx="0">
                  <c:v>35.612222519822026</c:v>
                </c:pt>
                <c:pt idx="1">
                  <c:v>41.061494832427705</c:v>
                </c:pt>
                <c:pt idx="2">
                  <c:v>44.669866466918428</c:v>
                </c:pt>
                <c:pt idx="3">
                  <c:v>49.083336319096496</c:v>
                </c:pt>
                <c:pt idx="4">
                  <c:v>32.149088761796932</c:v>
                </c:pt>
                <c:pt idx="5">
                  <c:v>32.203449063627545</c:v>
                </c:pt>
                <c:pt idx="6">
                  <c:v>38.128491600200313</c:v>
                </c:pt>
                <c:pt idx="7">
                  <c:v>16.819585146936863</c:v>
                </c:pt>
                <c:pt idx="8">
                  <c:v>15.459941956821515</c:v>
                </c:pt>
                <c:pt idx="9">
                  <c:v>31.497468453010235</c:v>
                </c:pt>
                <c:pt idx="10">
                  <c:v>32.648120971643223</c:v>
                </c:pt>
                <c:pt idx="11">
                  <c:v>32.741891890511859</c:v>
                </c:pt>
                <c:pt idx="12">
                  <c:v>30.989461445442018</c:v>
                </c:pt>
                <c:pt idx="13">
                  <c:v>29.237031051362717</c:v>
                </c:pt>
                <c:pt idx="14">
                  <c:v>32.971934132560271</c:v>
                </c:pt>
                <c:pt idx="15">
                  <c:v>161.58057215726336</c:v>
                </c:pt>
                <c:pt idx="16">
                  <c:v>176.8730056517978</c:v>
                </c:pt>
                <c:pt idx="17">
                  <c:v>160.22142435321368</c:v>
                </c:pt>
                <c:pt idx="18">
                  <c:v>171.23184248611699</c:v>
                </c:pt>
                <c:pt idx="19">
                  <c:v>114.87474250874774</c:v>
                </c:pt>
                <c:pt idx="20">
                  <c:v>41.884847904264745</c:v>
                </c:pt>
                <c:pt idx="21">
                  <c:v>44.301467619503875</c:v>
                </c:pt>
                <c:pt idx="22">
                  <c:v>44.882152300849633</c:v>
                </c:pt>
                <c:pt idx="23">
                  <c:v>46.030718210478959</c:v>
                </c:pt>
                <c:pt idx="24">
                  <c:v>25.433963416336162</c:v>
                </c:pt>
                <c:pt idx="25">
                  <c:v>11.080614479024279</c:v>
                </c:pt>
                <c:pt idx="26">
                  <c:v>17.936521912193378</c:v>
                </c:pt>
                <c:pt idx="27">
                  <c:v>14.358400114782537</c:v>
                </c:pt>
                <c:pt idx="28">
                  <c:v>18.636650872532488</c:v>
                </c:pt>
                <c:pt idx="29">
                  <c:v>10.289035174253739</c:v>
                </c:pt>
                <c:pt idx="30">
                  <c:v>2.8624527436457279</c:v>
                </c:pt>
                <c:pt idx="31">
                  <c:v>3.1436321448629441</c:v>
                </c:pt>
                <c:pt idx="32">
                  <c:v>4.2444214515951462</c:v>
                </c:pt>
                <c:pt idx="33">
                  <c:v>4.0533373702002198</c:v>
                </c:pt>
                <c:pt idx="34">
                  <c:v>2.9497574244706231</c:v>
                </c:pt>
                <c:pt idx="35">
                  <c:v>35.605580359388085</c:v>
                </c:pt>
                <c:pt idx="36">
                  <c:v>56.896843463015479</c:v>
                </c:pt>
                <c:pt idx="37">
                  <c:v>34.898907287644576</c:v>
                </c:pt>
                <c:pt idx="38">
                  <c:v>46.451297915498152</c:v>
                </c:pt>
                <c:pt idx="39">
                  <c:v>28.717242612948052</c:v>
                </c:pt>
                <c:pt idx="40">
                  <c:v>56.551655235686319</c:v>
                </c:pt>
                <c:pt idx="41">
                  <c:v>80.028195586380718</c:v>
                </c:pt>
                <c:pt idx="42">
                  <c:v>42.085866152001216</c:v>
                </c:pt>
                <c:pt idx="43">
                  <c:v>43.099108501017085</c:v>
                </c:pt>
                <c:pt idx="44">
                  <c:v>46.356420074177763</c:v>
                </c:pt>
                <c:pt idx="45">
                  <c:v>18.277554514480368</c:v>
                </c:pt>
                <c:pt idx="46">
                  <c:v>14.965134892523174</c:v>
                </c:pt>
                <c:pt idx="47">
                  <c:v>12.264216121398732</c:v>
                </c:pt>
                <c:pt idx="48">
                  <c:v>10.062590364433326</c:v>
                </c:pt>
                <c:pt idx="49">
                  <c:v>22.340000075322088</c:v>
                </c:pt>
                <c:pt idx="50">
                  <c:v>0.28697860392020613</c:v>
                </c:pt>
                <c:pt idx="51">
                  <c:v>0.41692721942173611</c:v>
                </c:pt>
                <c:pt idx="52">
                  <c:v>0.1495074236013007</c:v>
                </c:pt>
                <c:pt idx="53">
                  <c:v>0.16338958632176084</c:v>
                </c:pt>
                <c:pt idx="54">
                  <c:v>0.27993094578561262</c:v>
                </c:pt>
                <c:pt idx="55">
                  <c:v>3.5915011360235165E-2</c:v>
                </c:pt>
                <c:pt idx="56">
                  <c:v>4.6113538162929527E-2</c:v>
                </c:pt>
                <c:pt idx="57">
                  <c:v>2.1358203358056153E-2</c:v>
                </c:pt>
                <c:pt idx="58">
                  <c:v>1.7414895863823405E-2</c:v>
                </c:pt>
                <c:pt idx="59">
                  <c:v>3.9994180668856932E-2</c:v>
                </c:pt>
                <c:pt idx="60">
                  <c:v>54.624698039955902</c:v>
                </c:pt>
                <c:pt idx="61">
                  <c:v>66.165093341644663</c:v>
                </c:pt>
                <c:pt idx="62">
                  <c:v>34.855917708040309</c:v>
                </c:pt>
                <c:pt idx="63">
                  <c:v>35.474746725881126</c:v>
                </c:pt>
                <c:pt idx="64">
                  <c:v>53.691252248451775</c:v>
                </c:pt>
                <c:pt idx="65">
                  <c:v>15.458302907291797</c:v>
                </c:pt>
                <c:pt idx="66">
                  <c:v>14.564157887608944</c:v>
                </c:pt>
                <c:pt idx="67">
                  <c:v>12.402343356090659</c:v>
                </c:pt>
                <c:pt idx="68">
                  <c:v>11.843979014689429</c:v>
                </c:pt>
                <c:pt idx="69">
                  <c:v>8.6193034935477648</c:v>
                </c:pt>
                <c:pt idx="70">
                  <c:v>12.500449915544527</c:v>
                </c:pt>
                <c:pt idx="71">
                  <c:v>16.881943720069991</c:v>
                </c:pt>
                <c:pt idx="72">
                  <c:v>13.409231408441785</c:v>
                </c:pt>
                <c:pt idx="73">
                  <c:v>20.890748564421362</c:v>
                </c:pt>
                <c:pt idx="74">
                  <c:v>7.95291517298004</c:v>
                </c:pt>
                <c:pt idx="75">
                  <c:v>10.220656702993734</c:v>
                </c:pt>
                <c:pt idx="76">
                  <c:v>12.692092838434911</c:v>
                </c:pt>
                <c:pt idx="77">
                  <c:v>7.9382562841550719</c:v>
                </c:pt>
                <c:pt idx="78">
                  <c:v>8.8653194106530737</c:v>
                </c:pt>
                <c:pt idx="79">
                  <c:v>6.4495741231964301</c:v>
                </c:pt>
                <c:pt idx="80">
                  <c:v>20.156766207056823</c:v>
                </c:pt>
                <c:pt idx="81">
                  <c:v>18.990850884866848</c:v>
                </c:pt>
                <c:pt idx="82">
                  <c:v>16.171965118599175</c:v>
                </c:pt>
                <c:pt idx="83">
                  <c:v>15.443887283712531</c:v>
                </c:pt>
                <c:pt idx="84">
                  <c:v>11.239580615894694</c:v>
                </c:pt>
                <c:pt idx="85">
                  <c:v>14.768360325798486</c:v>
                </c:pt>
                <c:pt idx="86">
                  <c:v>15.620446753745037</c:v>
                </c:pt>
                <c:pt idx="87">
                  <c:v>15.825192873257642</c:v>
                </c:pt>
                <c:pt idx="88">
                  <c:v>16.230170708066204</c:v>
                </c:pt>
                <c:pt idx="89">
                  <c:v>8.9686789555080075</c:v>
                </c:pt>
                <c:pt idx="90">
                  <c:v>1.1199426645307644</c:v>
                </c:pt>
                <c:pt idx="91">
                  <c:v>2.0909437009105867</c:v>
                </c:pt>
                <c:pt idx="92">
                  <c:v>0.82262812026734433</c:v>
                </c:pt>
                <c:pt idx="93">
                  <c:v>1.2146821773491379</c:v>
                </c:pt>
                <c:pt idx="94">
                  <c:v>0.76998763962165429</c:v>
                </c:pt>
              </c:numCache>
            </c:numRef>
          </c:val>
          <c:extLst>
            <c:ext xmlns:c16="http://schemas.microsoft.com/office/drawing/2014/chart" uri="{C3380CC4-5D6E-409C-BE32-E72D297353CC}">
              <c16:uniqueId val="{00000007-ADDE-4708-8AE6-15FF93C489D0}"/>
            </c:ext>
          </c:extLst>
        </c:ser>
        <c:ser>
          <c:idx val="8"/>
          <c:order val="8"/>
          <c:tx>
            <c:strRef>
              <c:f>ELEconTWh2groups...FORMAT!$J$3:$J$4</c:f>
              <c:strCache>
                <c:ptCount val="1"/>
                <c:pt idx="0">
                  <c:v>Wind</c:v>
                </c:pt>
              </c:strCache>
            </c:strRef>
          </c:tx>
          <c:spPr>
            <a:solidFill>
              <a:schemeClr val="accent4">
                <a:lumMod val="60000"/>
                <a:lumOff val="40000"/>
              </a:schemeClr>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ELEconTWh2groups...FORMAT!$J$5:$J$119</c:f>
              <c:numCache>
                <c:formatCode>General</c:formatCode>
                <c:ptCount val="95"/>
                <c:pt idx="0">
                  <c:v>2.6721452441348168</c:v>
                </c:pt>
                <c:pt idx="1">
                  <c:v>2.649140223106337</c:v>
                </c:pt>
                <c:pt idx="2">
                  <c:v>2.4098568480420166</c:v>
                </c:pt>
                <c:pt idx="3">
                  <c:v>2.5468754417790045</c:v>
                </c:pt>
                <c:pt idx="4">
                  <c:v>2.9998996447683366</c:v>
                </c:pt>
                <c:pt idx="5">
                  <c:v>65.090821465321255</c:v>
                </c:pt>
                <c:pt idx="6">
                  <c:v>90.416649337853187</c:v>
                </c:pt>
                <c:pt idx="7">
                  <c:v>76.315473917273053</c:v>
                </c:pt>
                <c:pt idx="8">
                  <c:v>110.38993119429232</c:v>
                </c:pt>
                <c:pt idx="9">
                  <c:v>73.197186554821783</c:v>
                </c:pt>
                <c:pt idx="10">
                  <c:v>68.601709720970547</c:v>
                </c:pt>
                <c:pt idx="11">
                  <c:v>90.257439262952161</c:v>
                </c:pt>
                <c:pt idx="12">
                  <c:v>109.15439579888763</c:v>
                </c:pt>
                <c:pt idx="13">
                  <c:v>161.13652761711359</c:v>
                </c:pt>
                <c:pt idx="14">
                  <c:v>48.80218838465715</c:v>
                </c:pt>
                <c:pt idx="15">
                  <c:v>235.105842331247</c:v>
                </c:pt>
                <c:pt idx="16">
                  <c:v>322.26648904029895</c:v>
                </c:pt>
                <c:pt idx="17">
                  <c:v>351.77348078230528</c:v>
                </c:pt>
                <c:pt idx="18">
                  <c:v>480.72509300346121</c:v>
                </c:pt>
                <c:pt idx="19">
                  <c:v>178.32757547123543</c:v>
                </c:pt>
                <c:pt idx="20">
                  <c:v>30.027407603111207</c:v>
                </c:pt>
                <c:pt idx="21">
                  <c:v>47.798005122784126</c:v>
                </c:pt>
                <c:pt idx="22">
                  <c:v>43.878341633380558</c:v>
                </c:pt>
                <c:pt idx="23">
                  <c:v>51.446218661396372</c:v>
                </c:pt>
                <c:pt idx="24">
                  <c:v>21.619116213770571</c:v>
                </c:pt>
                <c:pt idx="25">
                  <c:v>8.734540164185983</c:v>
                </c:pt>
                <c:pt idx="26">
                  <c:v>8.2999438800623384</c:v>
                </c:pt>
                <c:pt idx="27">
                  <c:v>8.5346050752243858</c:v>
                </c:pt>
                <c:pt idx="28">
                  <c:v>9.6094701413011201</c:v>
                </c:pt>
                <c:pt idx="29">
                  <c:v>8.7237374305872049</c:v>
                </c:pt>
                <c:pt idx="30">
                  <c:v>10.15822615269588</c:v>
                </c:pt>
                <c:pt idx="31">
                  <c:v>11.387346539871713</c:v>
                </c:pt>
                <c:pt idx="32">
                  <c:v>17.081018911367213</c:v>
                </c:pt>
                <c:pt idx="33">
                  <c:v>25.621527468610498</c:v>
                </c:pt>
                <c:pt idx="34">
                  <c:v>12.050004936826738</c:v>
                </c:pt>
                <c:pt idx="35">
                  <c:v>29.55620989223284</c:v>
                </c:pt>
                <c:pt idx="36">
                  <c:v>55.888127984839237</c:v>
                </c:pt>
                <c:pt idx="37">
                  <c:v>52.716950082636806</c:v>
                </c:pt>
                <c:pt idx="38">
                  <c:v>80.023759083734731</c:v>
                </c:pt>
                <c:pt idx="39">
                  <c:v>25.998560200104887</c:v>
                </c:pt>
                <c:pt idx="40">
                  <c:v>40.045140503712133</c:v>
                </c:pt>
                <c:pt idx="41">
                  <c:v>55.964222021750793</c:v>
                </c:pt>
                <c:pt idx="42">
                  <c:v>38.890246793939532</c:v>
                </c:pt>
                <c:pt idx="43">
                  <c:v>44.864309822637722</c:v>
                </c:pt>
                <c:pt idx="44">
                  <c:v>35.345326476736545</c:v>
                </c:pt>
                <c:pt idx="45">
                  <c:v>7.0456970185487062</c:v>
                </c:pt>
                <c:pt idx="46">
                  <c:v>5.768900240518442</c:v>
                </c:pt>
                <c:pt idx="47">
                  <c:v>4.727810271871693</c:v>
                </c:pt>
                <c:pt idx="48">
                  <c:v>3.8790982441291102</c:v>
                </c:pt>
                <c:pt idx="49">
                  <c:v>8.6116999593486412</c:v>
                </c:pt>
                <c:pt idx="50">
                  <c:v>3.1732886545431729E-2</c:v>
                </c:pt>
                <c:pt idx="51">
                  <c:v>4.4626825365691472E-2</c:v>
                </c:pt>
                <c:pt idx="52">
                  <c:v>2.1685395674491351E-2</c:v>
                </c:pt>
                <c:pt idx="53">
                  <c:v>2.8856583579100474E-2</c:v>
                </c:pt>
                <c:pt idx="54">
                  <c:v>3.1994870296409364E-2</c:v>
                </c:pt>
                <c:pt idx="55">
                  <c:v>3.2125684178906954E-3</c:v>
                </c:pt>
                <c:pt idx="56">
                  <c:v>3.2194405886986745E-3</c:v>
                </c:pt>
                <c:pt idx="57">
                  <c:v>2.1358203363605142E-3</c:v>
                </c:pt>
                <c:pt idx="58">
                  <c:v>1.7414895884794652E-3</c:v>
                </c:pt>
                <c:pt idx="59">
                  <c:v>4.0003967131440644E-3</c:v>
                </c:pt>
                <c:pt idx="60">
                  <c:v>119.40012383490473</c:v>
                </c:pt>
                <c:pt idx="61">
                  <c:v>139.87698440547749</c:v>
                </c:pt>
                <c:pt idx="62">
                  <c:v>95.942230547882033</c:v>
                </c:pt>
                <c:pt idx="63">
                  <c:v>102.45159130141853</c:v>
                </c:pt>
                <c:pt idx="64">
                  <c:v>120.16535483565754</c:v>
                </c:pt>
                <c:pt idx="65">
                  <c:v>15.033894120159532</c:v>
                </c:pt>
                <c:pt idx="66">
                  <c:v>22.125264812038164</c:v>
                </c:pt>
                <c:pt idx="67">
                  <c:v>21.962924719575874</c:v>
                </c:pt>
                <c:pt idx="68">
                  <c:v>30.437717959243404</c:v>
                </c:pt>
                <c:pt idx="69">
                  <c:v>9.7743561608624496</c:v>
                </c:pt>
                <c:pt idx="70">
                  <c:v>3.819376259404152</c:v>
                </c:pt>
                <c:pt idx="71">
                  <c:v>4.6511183623575221</c:v>
                </c:pt>
                <c:pt idx="72">
                  <c:v>4.3745556413542834</c:v>
                </c:pt>
                <c:pt idx="73">
                  <c:v>6.0281248107788334</c:v>
                </c:pt>
                <c:pt idx="74">
                  <c:v>3.2877628987630367</c:v>
                </c:pt>
                <c:pt idx="75">
                  <c:v>66.682068777466938</c:v>
                </c:pt>
                <c:pt idx="76">
                  <c:v>84.513092990601081</c:v>
                </c:pt>
                <c:pt idx="77">
                  <c:v>79.325711833907832</c:v>
                </c:pt>
                <c:pt idx="78">
                  <c:v>108.79318453382346</c:v>
                </c:pt>
                <c:pt idx="79">
                  <c:v>50.970048389349188</c:v>
                </c:pt>
                <c:pt idx="80">
                  <c:v>21.629332301317763</c:v>
                </c:pt>
                <c:pt idx="81">
                  <c:v>36.449518127537409</c:v>
                </c:pt>
                <c:pt idx="82">
                  <c:v>50.660472405657345</c:v>
                </c:pt>
                <c:pt idx="83">
                  <c:v>57.925815855898186</c:v>
                </c:pt>
                <c:pt idx="84">
                  <c:v>15.651425645421744</c:v>
                </c:pt>
                <c:pt idx="85">
                  <c:v>10.419287231935014</c:v>
                </c:pt>
                <c:pt idx="86">
                  <c:v>16.784759942094428</c:v>
                </c:pt>
                <c:pt idx="87">
                  <c:v>16.801454762950183</c:v>
                </c:pt>
                <c:pt idx="88">
                  <c:v>29.726505955295742</c:v>
                </c:pt>
                <c:pt idx="89">
                  <c:v>7.4489354109973531</c:v>
                </c:pt>
                <c:pt idx="90">
                  <c:v>3.9762970607389105</c:v>
                </c:pt>
                <c:pt idx="91">
                  <c:v>7.9829643224194928</c:v>
                </c:pt>
                <c:pt idx="92">
                  <c:v>4.7331391013449</c:v>
                </c:pt>
                <c:pt idx="93">
                  <c:v>7.5596671238349726</c:v>
                </c:pt>
                <c:pt idx="94">
                  <c:v>2.9806767165731234</c:v>
                </c:pt>
              </c:numCache>
            </c:numRef>
          </c:val>
          <c:extLst>
            <c:ext xmlns:c16="http://schemas.microsoft.com/office/drawing/2014/chart" uri="{C3380CC4-5D6E-409C-BE32-E72D297353CC}">
              <c16:uniqueId val="{00000008-ADDE-4708-8AE6-15FF93C489D0}"/>
            </c:ext>
          </c:extLst>
        </c:ser>
        <c:ser>
          <c:idx val="9"/>
          <c:order val="9"/>
          <c:tx>
            <c:strRef>
              <c:f>ELEconTWh2groups...FORMAT!$K$3:$K$4</c:f>
              <c:strCache>
                <c:ptCount val="1"/>
                <c:pt idx="0">
                  <c:v>Solar</c:v>
                </c:pt>
              </c:strCache>
            </c:strRef>
          </c:tx>
          <c:spPr>
            <a:solidFill>
              <a:srgbClr val="FF6600"/>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ELEconTWh2groups...FORMAT!$K$5:$K$119</c:f>
              <c:numCache>
                <c:formatCode>General</c:formatCode>
                <c:ptCount val="95"/>
                <c:pt idx="0">
                  <c:v>1.9354602795992174E-4</c:v>
                </c:pt>
                <c:pt idx="1">
                  <c:v>2.0346873927970584E-4</c:v>
                </c:pt>
                <c:pt idx="2">
                  <c:v>1.9369522136121782E-4</c:v>
                </c:pt>
                <c:pt idx="3">
                  <c:v>2.0913955711366117E-4</c:v>
                </c:pt>
                <c:pt idx="4">
                  <c:v>1.9999353186135531E-4</c:v>
                </c:pt>
                <c:pt idx="5">
                  <c:v>2.5167381792485712</c:v>
                </c:pt>
                <c:pt idx="6">
                  <c:v>3.4999619546285734</c:v>
                </c:pt>
                <c:pt idx="7">
                  <c:v>2.3864232337688516</c:v>
                </c:pt>
                <c:pt idx="8">
                  <c:v>3.0815634960933935</c:v>
                </c:pt>
                <c:pt idx="9">
                  <c:v>2.6048729682904619</c:v>
                </c:pt>
                <c:pt idx="10">
                  <c:v>28.311801596359576</c:v>
                </c:pt>
                <c:pt idx="11">
                  <c:v>14.755664730996875</c:v>
                </c:pt>
                <c:pt idx="12">
                  <c:v>20.265270906731011</c:v>
                </c:pt>
                <c:pt idx="13">
                  <c:v>30.397905820963778</c:v>
                </c:pt>
                <c:pt idx="14">
                  <c:v>19.623431601015781</c:v>
                </c:pt>
                <c:pt idx="15">
                  <c:v>62.590579361373422</c:v>
                </c:pt>
                <c:pt idx="16">
                  <c:v>61.156870910411506</c:v>
                </c:pt>
                <c:pt idx="17">
                  <c:v>66.906977125293935</c:v>
                </c:pt>
                <c:pt idx="18">
                  <c:v>94.265474795005588</c:v>
                </c:pt>
                <c:pt idx="19">
                  <c:v>45.66850064955289</c:v>
                </c:pt>
                <c:pt idx="20">
                  <c:v>4.4360770502854453E-2</c:v>
                </c:pt>
                <c:pt idx="21">
                  <c:v>6.8558847053715052E-2</c:v>
                </c:pt>
                <c:pt idx="22">
                  <c:v>6.3762138549851299E-2</c:v>
                </c:pt>
                <c:pt idx="23">
                  <c:v>9.7529978986716614E-2</c:v>
                </c:pt>
                <c:pt idx="24">
                  <c:v>3.1992779323190737E-2</c:v>
                </c:pt>
                <c:pt idx="25">
                  <c:v>3.5988454160523915</c:v>
                </c:pt>
                <c:pt idx="26">
                  <c:v>5.2455894373188476</c:v>
                </c:pt>
                <c:pt idx="27">
                  <c:v>4.4993176421219756</c:v>
                </c:pt>
                <c:pt idx="28">
                  <c:v>6.2308941297134508</c:v>
                </c:pt>
                <c:pt idx="29">
                  <c:v>3.5234372610125937</c:v>
                </c:pt>
                <c:pt idx="30">
                  <c:v>1.9072243315329609</c:v>
                </c:pt>
                <c:pt idx="31">
                  <c:v>1.8116486351599617</c:v>
                </c:pt>
                <c:pt idx="32">
                  <c:v>2.7532598116964087</c:v>
                </c:pt>
                <c:pt idx="33">
                  <c:v>4.312913319294136</c:v>
                </c:pt>
                <c:pt idx="34">
                  <c:v>2.0778313277623046</c:v>
                </c:pt>
                <c:pt idx="35">
                  <c:v>0.96821962658881466</c:v>
                </c:pt>
                <c:pt idx="36">
                  <c:v>1.5845109674807907</c:v>
                </c:pt>
                <c:pt idx="37">
                  <c:v>1.3901680148266575</c:v>
                </c:pt>
                <c:pt idx="38">
                  <c:v>1.9201243080002637</c:v>
                </c:pt>
                <c:pt idx="39">
                  <c:v>0.82695636809864836</c:v>
                </c:pt>
                <c:pt idx="40">
                  <c:v>8.3478583492537446</c:v>
                </c:pt>
                <c:pt idx="41">
                  <c:v>11.111383397397384</c:v>
                </c:pt>
                <c:pt idx="42">
                  <c:v>7.8732158580247082</c:v>
                </c:pt>
                <c:pt idx="43">
                  <c:v>8.817280532523629</c:v>
                </c:pt>
                <c:pt idx="44">
                  <c:v>7.2516705456242088</c:v>
                </c:pt>
                <c:pt idx="45">
                  <c:v>0.30505681554781294</c:v>
                </c:pt>
                <c:pt idx="46">
                  <c:v>0.24977132500527205</c:v>
                </c:pt>
                <c:pt idx="47">
                  <c:v>0.20469398140844716</c:v>
                </c:pt>
                <c:pt idx="48">
                  <c:v>0.16795737175129663</c:v>
                </c:pt>
                <c:pt idx="49">
                  <c:v>0.37286000046888301</c:v>
                </c:pt>
                <c:pt idx="50">
                  <c:v>2.1105689804346805E-2</c:v>
                </c:pt>
                <c:pt idx="51">
                  <c:v>2.8277358502139971E-2</c:v>
                </c:pt>
                <c:pt idx="52">
                  <c:v>1.5081470550290639E-2</c:v>
                </c:pt>
                <c:pt idx="53">
                  <c:v>1.950336492747436E-2</c:v>
                </c:pt>
                <c:pt idx="54">
                  <c:v>2.0998313668237643E-2</c:v>
                </c:pt>
                <c:pt idx="55">
                  <c:v>0</c:v>
                </c:pt>
                <c:pt idx="56">
                  <c:v>0</c:v>
                </c:pt>
                <c:pt idx="57">
                  <c:v>0</c:v>
                </c:pt>
                <c:pt idx="58">
                  <c:v>0</c:v>
                </c:pt>
                <c:pt idx="59">
                  <c:v>0</c:v>
                </c:pt>
                <c:pt idx="60">
                  <c:v>1.8336446954530967</c:v>
                </c:pt>
                <c:pt idx="61">
                  <c:v>2.1081394751690423</c:v>
                </c:pt>
                <c:pt idx="62">
                  <c:v>1.458897407562068</c:v>
                </c:pt>
                <c:pt idx="63">
                  <c:v>1.519622423544601</c:v>
                </c:pt>
                <c:pt idx="64">
                  <c:v>1.8175377956609637</c:v>
                </c:pt>
                <c:pt idx="65">
                  <c:v>15.996928787161941</c:v>
                </c:pt>
                <c:pt idx="66">
                  <c:v>23.129010672292726</c:v>
                </c:pt>
                <c:pt idx="67">
                  <c:v>23.717484293533659</c:v>
                </c:pt>
                <c:pt idx="68">
                  <c:v>32.153342678569174</c:v>
                </c:pt>
                <c:pt idx="69">
                  <c:v>10.667352005998815</c:v>
                </c:pt>
                <c:pt idx="70">
                  <c:v>0</c:v>
                </c:pt>
                <c:pt idx="71">
                  <c:v>0</c:v>
                </c:pt>
                <c:pt idx="72">
                  <c:v>0</c:v>
                </c:pt>
                <c:pt idx="73">
                  <c:v>0</c:v>
                </c:pt>
                <c:pt idx="74">
                  <c:v>0</c:v>
                </c:pt>
                <c:pt idx="75">
                  <c:v>12.383401593692007</c:v>
                </c:pt>
                <c:pt idx="76">
                  <c:v>15.576135839322712</c:v>
                </c:pt>
                <c:pt idx="77">
                  <c:v>14.826337630532615</c:v>
                </c:pt>
                <c:pt idx="78">
                  <c:v>20.203447889843108</c:v>
                </c:pt>
                <c:pt idx="79">
                  <c:v>9.5004643181864221</c:v>
                </c:pt>
                <c:pt idx="80">
                  <c:v>0.34801686607168669</c:v>
                </c:pt>
                <c:pt idx="81">
                  <c:v>0.57026274826666812</c:v>
                </c:pt>
                <c:pt idx="82">
                  <c:v>0.78154470212841654</c:v>
                </c:pt>
                <c:pt idx="83">
                  <c:v>0.86944097763523986</c:v>
                </c:pt>
                <c:pt idx="84">
                  <c:v>0.24399135625377755</c:v>
                </c:pt>
                <c:pt idx="85">
                  <c:v>0</c:v>
                </c:pt>
                <c:pt idx="86">
                  <c:v>0</c:v>
                </c:pt>
                <c:pt idx="87">
                  <c:v>0</c:v>
                </c:pt>
                <c:pt idx="88">
                  <c:v>0</c:v>
                </c:pt>
                <c:pt idx="89">
                  <c:v>0</c:v>
                </c:pt>
                <c:pt idx="90">
                  <c:v>0.32242183364287996</c:v>
                </c:pt>
                <c:pt idx="91">
                  <c:v>0.62996880848822068</c:v>
                </c:pt>
                <c:pt idx="92">
                  <c:v>0.38138073258109684</c:v>
                </c:pt>
                <c:pt idx="93">
                  <c:v>0.59821593692722352</c:v>
                </c:pt>
                <c:pt idx="94">
                  <c:v>0.24233804982818075</c:v>
                </c:pt>
              </c:numCache>
            </c:numRef>
          </c:val>
          <c:extLst>
            <c:ext xmlns:c16="http://schemas.microsoft.com/office/drawing/2014/chart" uri="{C3380CC4-5D6E-409C-BE32-E72D297353CC}">
              <c16:uniqueId val="{00000009-ADDE-4708-8AE6-15FF93C489D0}"/>
            </c:ext>
          </c:extLst>
        </c:ser>
        <c:ser>
          <c:idx val="10"/>
          <c:order val="10"/>
          <c:tx>
            <c:strRef>
              <c:f>ELEconTWh2groups...FORMAT!$L$3:$L$4</c:f>
              <c:strCache>
                <c:ptCount val="1"/>
                <c:pt idx="0">
                  <c:v>Geo</c:v>
                </c:pt>
              </c:strCache>
            </c:strRef>
          </c:tx>
          <c:spPr>
            <a:solidFill>
              <a:schemeClr val="accent5">
                <a:lumMod val="75000"/>
              </a:schemeClr>
            </a:solid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ELEconTWh2groups...FORMAT!$L$5:$L$119</c:f>
              <c:numCache>
                <c:formatCode>General</c:formatCode>
                <c:ptCount val="95"/>
                <c:pt idx="0">
                  <c:v>0</c:v>
                </c:pt>
                <c:pt idx="1">
                  <c:v>0</c:v>
                </c:pt>
                <c:pt idx="2">
                  <c:v>0</c:v>
                </c:pt>
                <c:pt idx="3">
                  <c:v>0</c:v>
                </c:pt>
                <c:pt idx="4">
                  <c:v>0</c:v>
                </c:pt>
                <c:pt idx="5">
                  <c:v>0.1376831522957776</c:v>
                </c:pt>
                <c:pt idx="6">
                  <c:v>0.11974381692119224</c:v>
                </c:pt>
                <c:pt idx="7">
                  <c:v>0.10440125050346837</c:v>
                </c:pt>
                <c:pt idx="8">
                  <c:v>9.5690844439110051E-2</c:v>
                </c:pt>
                <c:pt idx="9">
                  <c:v>0.14998896286773256</c:v>
                </c:pt>
                <c:pt idx="10">
                  <c:v>3.8236261945758167E-2</c:v>
                </c:pt>
                <c:pt idx="11">
                  <c:v>4.7551674046013417E-2</c:v>
                </c:pt>
                <c:pt idx="12">
                  <c:v>5.9438943403976111E-2</c:v>
                </c:pt>
                <c:pt idx="13">
                  <c:v>7.4298030101530702E-2</c:v>
                </c:pt>
                <c:pt idx="14">
                  <c:v>2.0073630368135725E-2</c:v>
                </c:pt>
                <c:pt idx="15">
                  <c:v>10.737526139178419</c:v>
                </c:pt>
                <c:pt idx="16">
                  <c:v>11.961169287899436</c:v>
                </c:pt>
                <c:pt idx="17">
                  <c:v>14.895952858165819</c:v>
                </c:pt>
                <c:pt idx="18">
                  <c:v>18.568227381966182</c:v>
                </c:pt>
                <c:pt idx="19">
                  <c:v>5.8796338643326358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23.18789617441055</c:v>
                </c:pt>
                <c:pt idx="41">
                  <c:v>22.000029797813365</c:v>
                </c:pt>
                <c:pt idx="42">
                  <c:v>19.50879784373835</c:v>
                </c:pt>
                <c:pt idx="43">
                  <c:v>19.742247396565372</c:v>
                </c:pt>
                <c:pt idx="44">
                  <c:v>20.008547175066028</c:v>
                </c:pt>
                <c:pt idx="45">
                  <c:v>12.583211907787291</c:v>
                </c:pt>
                <c:pt idx="46">
                  <c:v>10.302706462706928</c:v>
                </c:pt>
                <c:pt idx="47">
                  <c:v>8.4433103262708809</c:v>
                </c:pt>
                <c:pt idx="48">
                  <c:v>6.9279795357083502</c:v>
                </c:pt>
                <c:pt idx="49">
                  <c:v>15.379999978846968</c:v>
                </c:pt>
                <c:pt idx="50">
                  <c:v>0</c:v>
                </c:pt>
                <c:pt idx="51">
                  <c:v>0</c:v>
                </c:pt>
                <c:pt idx="52">
                  <c:v>0</c:v>
                </c:pt>
                <c:pt idx="53">
                  <c:v>0</c:v>
                </c:pt>
                <c:pt idx="54">
                  <c:v>0</c:v>
                </c:pt>
                <c:pt idx="55">
                  <c:v>0</c:v>
                </c:pt>
                <c:pt idx="56">
                  <c:v>0</c:v>
                </c:pt>
                <c:pt idx="57">
                  <c:v>0</c:v>
                </c:pt>
                <c:pt idx="58">
                  <c:v>0</c:v>
                </c:pt>
                <c:pt idx="59">
                  <c:v>0</c:v>
                </c:pt>
                <c:pt idx="60">
                  <c:v>17.619738863903134</c:v>
                </c:pt>
                <c:pt idx="61">
                  <c:v>15.779856250269127</c:v>
                </c:pt>
                <c:pt idx="62">
                  <c:v>11.826017688635728</c:v>
                </c:pt>
                <c:pt idx="63">
                  <c:v>10.630763746903122</c:v>
                </c:pt>
                <c:pt idx="64">
                  <c:v>17.887163308510647</c:v>
                </c:pt>
                <c:pt idx="65">
                  <c:v>10.385727393142366</c:v>
                </c:pt>
                <c:pt idx="66">
                  <c:v>11.573377008815372</c:v>
                </c:pt>
                <c:pt idx="67">
                  <c:v>14.462925658539119</c:v>
                </c:pt>
                <c:pt idx="68">
                  <c:v>18.078656531661071</c:v>
                </c:pt>
                <c:pt idx="69">
                  <c:v>5.6495732280557416</c:v>
                </c:pt>
                <c:pt idx="70">
                  <c:v>0</c:v>
                </c:pt>
                <c:pt idx="71">
                  <c:v>0</c:v>
                </c:pt>
                <c:pt idx="72">
                  <c:v>0</c:v>
                </c:pt>
                <c:pt idx="73">
                  <c:v>0</c:v>
                </c:pt>
                <c:pt idx="74">
                  <c:v>0</c:v>
                </c:pt>
                <c:pt idx="75">
                  <c:v>0.31356248409029436</c:v>
                </c:pt>
                <c:pt idx="76">
                  <c:v>0.34024060503804943</c:v>
                </c:pt>
                <c:pt idx="77">
                  <c:v>0.37358825622272485</c:v>
                </c:pt>
                <c:pt idx="78">
                  <c:v>0.41527282020358108</c:v>
                </c:pt>
                <c:pt idx="79">
                  <c:v>0.20998700590875888</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Cache>
            </c:numRef>
          </c:val>
          <c:extLst>
            <c:ext xmlns:c16="http://schemas.microsoft.com/office/drawing/2014/chart" uri="{C3380CC4-5D6E-409C-BE32-E72D297353CC}">
              <c16:uniqueId val="{0000000A-ADDE-4708-8AE6-15FF93C489D0}"/>
            </c:ext>
          </c:extLst>
        </c:ser>
        <c:ser>
          <c:idx val="11"/>
          <c:order val="11"/>
          <c:tx>
            <c:strRef>
              <c:f>ELEconTWh2groups...FORMAT!$M$3:$M$4</c:f>
              <c:strCache>
                <c:ptCount val="1"/>
                <c:pt idx="0">
                  <c:v>NetImp</c:v>
                </c:pt>
              </c:strCache>
            </c:strRef>
          </c:tx>
          <c:spPr>
            <a:pattFill prst="dkHorz">
              <a:fgClr>
                <a:schemeClr val="bg2">
                  <a:lumMod val="25000"/>
                </a:schemeClr>
              </a:fgClr>
              <a:bgClr>
                <a:schemeClr val="bg2">
                  <a:lumMod val="75000"/>
                </a:schemeClr>
              </a:bgClr>
            </a:pattFill>
          </c:spPr>
          <c:invertIfNegative val="0"/>
          <c:cat>
            <c:multiLvlStrRef>
              <c:f>ELEconTWh2groups...FORMAT!$A$5:$A$119</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ELEconTWh2groups...FORMAT!$M$5:$M$119</c:f>
              <c:numCache>
                <c:formatCode>General</c:formatCode>
                <c:ptCount val="95"/>
                <c:pt idx="0">
                  <c:v>0.12876930683923216</c:v>
                </c:pt>
                <c:pt idx="1">
                  <c:v>0.28176620002625197</c:v>
                </c:pt>
                <c:pt idx="2">
                  <c:v>2.4087791962544252</c:v>
                </c:pt>
                <c:pt idx="3">
                  <c:v>2.6334311997708149</c:v>
                </c:pt>
                <c:pt idx="5">
                  <c:v>-0.33957971275776472</c:v>
                </c:pt>
                <c:pt idx="6">
                  <c:v>-0.92860539079990034</c:v>
                </c:pt>
                <c:pt idx="7">
                  <c:v>-2.3389941292571779</c:v>
                </c:pt>
                <c:pt idx="8">
                  <c:v>-3.7176726963720657</c:v>
                </c:pt>
                <c:pt idx="10">
                  <c:v>-1.7019967813908883</c:v>
                </c:pt>
                <c:pt idx="11">
                  <c:v>-3.0462181583304053</c:v>
                </c:pt>
                <c:pt idx="12">
                  <c:v>0.39876163390052977</c:v>
                </c:pt>
                <c:pt idx="13">
                  <c:v>1.9061100520119827</c:v>
                </c:pt>
                <c:pt idx="15">
                  <c:v>0.21322919790410588</c:v>
                </c:pt>
                <c:pt idx="16">
                  <c:v>-2.2934390257673076E-2</c:v>
                </c:pt>
                <c:pt idx="17">
                  <c:v>16.99209272679802</c:v>
                </c:pt>
                <c:pt idx="18">
                  <c:v>27.328878396179604</c:v>
                </c:pt>
                <c:pt idx="20">
                  <c:v>0.89347156809206529</c:v>
                </c:pt>
                <c:pt idx="21">
                  <c:v>1.6976827888354058</c:v>
                </c:pt>
                <c:pt idx="22">
                  <c:v>6.6841646705189204</c:v>
                </c:pt>
                <c:pt idx="23">
                  <c:v>9.1157333029315613</c:v>
                </c:pt>
                <c:pt idx="25">
                  <c:v>-0.14459089638544587</c:v>
                </c:pt>
                <c:pt idx="26">
                  <c:v>0.96041478794205304</c:v>
                </c:pt>
                <c:pt idx="27">
                  <c:v>2.2284669934349086</c:v>
                </c:pt>
                <c:pt idx="28">
                  <c:v>3.5534415970062438</c:v>
                </c:pt>
                <c:pt idx="30">
                  <c:v>-1.4528684769990301</c:v>
                </c:pt>
                <c:pt idx="31">
                  <c:v>-3.8290818233483357</c:v>
                </c:pt>
                <c:pt idx="32">
                  <c:v>1.7068560940597659</c:v>
                </c:pt>
                <c:pt idx="33">
                  <c:v>5.9609148369517202</c:v>
                </c:pt>
                <c:pt idx="35">
                  <c:v>-3.746341323194069E-3</c:v>
                </c:pt>
                <c:pt idx="36">
                  <c:v>9.7366226024133695E-3</c:v>
                </c:pt>
                <c:pt idx="37">
                  <c:v>8.773735659987425E-2</c:v>
                </c:pt>
                <c:pt idx="38">
                  <c:v>0.11479969125211054</c:v>
                </c:pt>
                <c:pt idx="40">
                  <c:v>3.3047898088765404E-2</c:v>
                </c:pt>
                <c:pt idx="41">
                  <c:v>-0.30944037451251338</c:v>
                </c:pt>
                <c:pt idx="42">
                  <c:v>-2.3397057016805007</c:v>
                </c:pt>
                <c:pt idx="43">
                  <c:v>-6.1615286698907665</c:v>
                </c:pt>
                <c:pt idx="45">
                  <c:v>0.38405970545795709</c:v>
                </c:pt>
                <c:pt idx="46">
                  <c:v>1.474924966375827</c:v>
                </c:pt>
                <c:pt idx="47">
                  <c:v>-6.8493003529573899</c:v>
                </c:pt>
                <c:pt idx="48">
                  <c:v>-8.9979206321442717</c:v>
                </c:pt>
                <c:pt idx="50">
                  <c:v>-0.10013006105294298</c:v>
                </c:pt>
                <c:pt idx="51">
                  <c:v>-0.10538944128095179</c:v>
                </c:pt>
                <c:pt idx="52">
                  <c:v>-0.38099869535156772</c:v>
                </c:pt>
                <c:pt idx="53">
                  <c:v>-0.46352728492846074</c:v>
                </c:pt>
                <c:pt idx="55">
                  <c:v>-0.1725418047438706</c:v>
                </c:pt>
                <c:pt idx="56">
                  <c:v>-0.22573867977692152</c:v>
                </c:pt>
                <c:pt idx="57">
                  <c:v>-6.2434732865603539</c:v>
                </c:pt>
                <c:pt idx="58">
                  <c:v>-8.2386768625252067</c:v>
                </c:pt>
                <c:pt idx="60">
                  <c:v>-0.32446575774638475</c:v>
                </c:pt>
                <c:pt idx="61">
                  <c:v>-0.65987716147828301</c:v>
                </c:pt>
                <c:pt idx="62">
                  <c:v>-0.32601704348449134</c:v>
                </c:pt>
                <c:pt idx="63">
                  <c:v>-1.0534306244236529</c:v>
                </c:pt>
                <c:pt idx="65">
                  <c:v>1.3097994011406984</c:v>
                </c:pt>
                <c:pt idx="66">
                  <c:v>2.772135703011787</c:v>
                </c:pt>
                <c:pt idx="67">
                  <c:v>2.4630512215837808</c:v>
                </c:pt>
                <c:pt idx="68">
                  <c:v>2.8129560047195961</c:v>
                </c:pt>
                <c:pt idx="70">
                  <c:v>0.24165580143407384</c:v>
                </c:pt>
                <c:pt idx="71">
                  <c:v>-0.11452231989330308</c:v>
                </c:pt>
                <c:pt idx="72">
                  <c:v>2.5202417850372694E-2</c:v>
                </c:pt>
                <c:pt idx="73">
                  <c:v>-0.11067649541289892</c:v>
                </c:pt>
                <c:pt idx="75">
                  <c:v>0.13017051597057305</c:v>
                </c:pt>
                <c:pt idx="76">
                  <c:v>-8.6028057096993904E-2</c:v>
                </c:pt>
                <c:pt idx="77">
                  <c:v>0.77844750177248168</c:v>
                </c:pt>
                <c:pt idx="78">
                  <c:v>1.1209080707638952</c:v>
                </c:pt>
                <c:pt idx="80">
                  <c:v>0.25375471931533844</c:v>
                </c:pt>
                <c:pt idx="81">
                  <c:v>0.49125030677761294</c:v>
                </c:pt>
                <c:pt idx="82">
                  <c:v>0.93949179216881185</c:v>
                </c:pt>
                <c:pt idx="83">
                  <c:v>0.84078628324238902</c:v>
                </c:pt>
                <c:pt idx="85">
                  <c:v>0.68383334672672103</c:v>
                </c:pt>
                <c:pt idx="86">
                  <c:v>1.1314323818445056</c:v>
                </c:pt>
                <c:pt idx="87">
                  <c:v>1.7676504015084475</c:v>
                </c:pt>
                <c:pt idx="88">
                  <c:v>2.1287047439651126</c:v>
                </c:pt>
                <c:pt idx="90">
                  <c:v>0.18135756933409897</c:v>
                </c:pt>
                <c:pt idx="91">
                  <c:v>0.48555764910175125</c:v>
                </c:pt>
                <c:pt idx="92">
                  <c:v>-1.0101200703608331</c:v>
                </c:pt>
                <c:pt idx="93">
                  <c:v>-1.4443525169181033</c:v>
                </c:pt>
              </c:numCache>
            </c:numRef>
          </c:val>
          <c:extLst>
            <c:ext xmlns:c16="http://schemas.microsoft.com/office/drawing/2014/chart" uri="{C3380CC4-5D6E-409C-BE32-E72D297353CC}">
              <c16:uniqueId val="{0000000B-ADDE-4708-8AE6-15FF93C489D0}"/>
            </c:ext>
          </c:extLst>
        </c:ser>
        <c:dLbls>
          <c:showLegendKey val="0"/>
          <c:showVal val="0"/>
          <c:showCatName val="0"/>
          <c:showSerName val="0"/>
          <c:showPercent val="0"/>
          <c:showBubbleSize val="0"/>
        </c:dLbls>
        <c:gapWidth val="60"/>
        <c:overlap val="100"/>
        <c:axId val="332393472"/>
        <c:axId val="97750400"/>
      </c:barChart>
      <c:catAx>
        <c:axId val="332393472"/>
        <c:scaling>
          <c:orientation val="minMax"/>
        </c:scaling>
        <c:delete val="0"/>
        <c:axPos val="b"/>
        <c:numFmt formatCode="General" sourceLinked="0"/>
        <c:majorTickMark val="out"/>
        <c:minorTickMark val="none"/>
        <c:tickLblPos val="nextTo"/>
        <c:crossAx val="97750400"/>
        <c:crosses val="autoZero"/>
        <c:auto val="1"/>
        <c:lblAlgn val="ctr"/>
        <c:lblOffset val="100"/>
        <c:noMultiLvlLbl val="0"/>
      </c:catAx>
      <c:valAx>
        <c:axId val="97750400"/>
        <c:scaling>
          <c:orientation val="minMax"/>
        </c:scaling>
        <c:delete val="0"/>
        <c:axPos val="l"/>
        <c:majorGridlines/>
        <c:numFmt formatCode="#,##0" sourceLinked="0"/>
        <c:majorTickMark val="out"/>
        <c:minorTickMark val="none"/>
        <c:tickLblPos val="nextTo"/>
        <c:crossAx val="332393472"/>
        <c:crosses val="autoZero"/>
        <c:crossBetween val="between"/>
      </c:valAx>
    </c:plotArea>
    <c:legend>
      <c:legendPos val="r"/>
      <c:layout>
        <c:manualLayout>
          <c:xMode val="edge"/>
          <c:yMode val="edge"/>
          <c:x val="0.86996487181526538"/>
          <c:y val="7.7119949422380596E-2"/>
          <c:w val="9.8259540863242248E-2"/>
          <c:h val="0.62573148372660869"/>
        </c:manualLayout>
      </c:layout>
      <c:overlay val="0"/>
      <c:txPr>
        <a:bodyPr/>
        <a:lstStyle/>
        <a:p>
          <a:pPr>
            <a:defRPr sz="1400"/>
          </a:pPr>
          <a:endParaRPr lang="de-DE"/>
        </a:p>
      </c:txPr>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[report_pivot_dias_macros.xlsm]eletwhyr.p!PivotTable1</c:name>
    <c:fmtId val="1"/>
  </c:pivotSource>
  <c:chart>
    <c:title>
      <c:tx>
        <c:rich>
          <a:bodyPr/>
          <a:lstStyle/>
          <a:p>
            <a:pPr>
              <a:defRPr/>
            </a:pPr>
            <a:r>
              <a:rPr lang="de-DE"/>
              <a:t>Electricity Bounds and Levels per technology (TWh)</a:t>
            </a: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spPr>
          <a:ln>
            <a:solidFill>
              <a:schemeClr val="accent2"/>
            </a:solidFill>
          </a:ln>
        </c:spPr>
        <c:marker>
          <c:symbol val="none"/>
        </c:marker>
      </c:pivotFmt>
      <c:pivotFmt>
        <c:idx val="78"/>
        <c:spPr>
          <a:ln>
            <a:prstDash val="sysDot"/>
          </a:ln>
        </c:spPr>
        <c:marker>
          <c:symbol val="none"/>
        </c:marker>
      </c:pivotFmt>
      <c:pivotFmt>
        <c:idx val="79"/>
        <c:spPr>
          <a:ln>
            <a:solidFill>
              <a:schemeClr val="accent2"/>
            </a:solidFill>
            <a:prstDash val="dash"/>
          </a:ln>
        </c:spPr>
        <c:marker>
          <c:symbol val="none"/>
        </c:marker>
      </c:pivotFmt>
      <c:pivotFmt>
        <c:idx val="80"/>
        <c:spPr>
          <a:ln>
            <a:solidFill>
              <a:schemeClr val="accent1"/>
            </a:solidFill>
          </a:ln>
        </c:spPr>
        <c:marker>
          <c:symbol val="none"/>
        </c:marker>
      </c:pivotFmt>
      <c:pivotFmt>
        <c:idx val="81"/>
        <c:spPr>
          <a:ln w="57150">
            <a:solidFill>
              <a:sysClr val="windowText" lastClr="000000"/>
            </a:solidFill>
          </a:ln>
        </c:spPr>
        <c:marker>
          <c:symbol val="none"/>
        </c:marker>
      </c:pivotFmt>
      <c:pivotFmt>
        <c:idx val="82"/>
        <c:spPr>
          <a:ln>
            <a:solidFill>
              <a:schemeClr val="accent2"/>
            </a:solidFill>
            <a:prstDash val="sysDot"/>
          </a:ln>
        </c:spPr>
        <c:marker>
          <c:symbol val="none"/>
        </c:marker>
      </c:pivotFmt>
      <c:pivotFmt>
        <c:idx val="83"/>
        <c:spPr>
          <a:ln>
            <a:solidFill>
              <a:schemeClr val="accent2"/>
            </a:solidFill>
            <a:prstDash val="sysDot"/>
          </a:ln>
        </c:spPr>
        <c:marker>
          <c:symbol val="none"/>
        </c:marker>
      </c:pivotFmt>
      <c:pivotFmt>
        <c:idx val="84"/>
        <c:spPr>
          <a:ln>
            <a:solidFill>
              <a:schemeClr val="accent1"/>
            </a:solidFill>
          </a:ln>
        </c:spPr>
        <c:marker>
          <c:symbol val="none"/>
        </c:marker>
      </c:pivotFmt>
      <c:pivotFmt>
        <c:idx val="85"/>
        <c:spPr>
          <a:ln>
            <a:solidFill>
              <a:schemeClr val="accent2"/>
            </a:solidFill>
          </a:ln>
        </c:spPr>
        <c:marker>
          <c:symbol val="none"/>
        </c:marker>
      </c:pivotFmt>
      <c:pivotFmt>
        <c:idx val="86"/>
        <c:spPr>
          <a:ln>
            <a:solidFill>
              <a:schemeClr val="accent1"/>
            </a:solidFill>
            <a:prstDash val="sysDot"/>
          </a:ln>
        </c:spPr>
        <c:marker>
          <c:symbol val="none"/>
        </c:marker>
      </c:pivotFmt>
      <c:pivotFmt>
        <c:idx val="87"/>
        <c:spPr>
          <a:ln w="12700">
            <a:solidFill>
              <a:schemeClr val="accent2"/>
            </a:solidFill>
            <a:prstDash val="dashDot"/>
          </a:ln>
        </c:spPr>
        <c:marker>
          <c:symbol val="none"/>
        </c:marker>
      </c:pivotFmt>
      <c:pivotFmt>
        <c:idx val="88"/>
        <c:spPr>
          <a:ln w="6350">
            <a:solidFill>
              <a:schemeClr val="accent6">
                <a:lumMod val="75000"/>
              </a:schemeClr>
            </a:solidFill>
            <a:prstDash val="dashDot"/>
          </a:ln>
        </c:spPr>
        <c:marker>
          <c:symbol val="none"/>
        </c:marker>
      </c:pivotFmt>
      <c:pivotFmt>
        <c:idx val="89"/>
        <c:marker>
          <c:symbol val="none"/>
        </c:marker>
      </c:pivotFmt>
      <c:pivotFmt>
        <c:idx val="90"/>
        <c:marker>
          <c:symbol val="none"/>
        </c:marker>
      </c:pivotFmt>
    </c:pivotFmts>
    <c:plotArea>
      <c:layout>
        <c:manualLayout>
          <c:layoutTarget val="inner"/>
          <c:xMode val="edge"/>
          <c:yMode val="edge"/>
          <c:x val="0.10330059148285978"/>
          <c:y val="0.15568951272395298"/>
          <c:w val="0.86155915094791646"/>
          <c:h val="0.64447317128837156"/>
        </c:manualLayout>
      </c:layout>
      <c:lineChart>
        <c:grouping val="standard"/>
        <c:varyColors val="0"/>
        <c:ser>
          <c:idx val="0"/>
          <c:order val="0"/>
          <c:tx>
            <c:strRef>
              <c:f>eletwhyr.p!$B$3:$B$4</c:f>
              <c:strCache>
                <c:ptCount val="1"/>
                <c:pt idx="0">
                  <c:v>XTANT</c:v>
                </c:pt>
              </c:strCache>
            </c:strRef>
          </c:tx>
          <c:spPr>
            <a:ln>
              <a:solidFill>
                <a:schemeClr val="accent1"/>
              </a:solidFill>
            </a:ln>
          </c:spPr>
          <c:marker>
            <c:symbol val="none"/>
          </c:marker>
          <c:cat>
            <c:multiLvlStrRef>
              <c:f>eletwhyr.p!$A$5:$A$138</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mSOLAR</c:v>
                  </c:pt>
                  <c:pt idx="5">
                    <c:v>mSOLAR</c:v>
                  </c:pt>
                  <c:pt idx="10">
                    <c:v>mSOLAR</c:v>
                  </c:pt>
                  <c:pt idx="15">
                    <c:v>mSOLAR</c:v>
                  </c:pt>
                  <c:pt idx="20">
                    <c:v>mSOLAR</c:v>
                  </c:pt>
                  <c:pt idx="25">
                    <c:v>mSOLAR</c:v>
                  </c:pt>
                  <c:pt idx="30">
                    <c:v>mSOLAR</c:v>
                  </c:pt>
                  <c:pt idx="35">
                    <c:v>mSOLAR</c:v>
                  </c:pt>
                  <c:pt idx="40">
                    <c:v>mSOLAR</c:v>
                  </c:pt>
                  <c:pt idx="45">
                    <c:v>mSOLAR</c:v>
                  </c:pt>
                  <c:pt idx="50">
                    <c:v>mSOLAR</c:v>
                  </c:pt>
                  <c:pt idx="55">
                    <c:v>mSOLAR</c:v>
                  </c:pt>
                  <c:pt idx="60">
                    <c:v>mSOLAR</c:v>
                  </c:pt>
                  <c:pt idx="65">
                    <c:v>mSOLAR</c:v>
                  </c:pt>
                  <c:pt idx="70">
                    <c:v>mSOLAR</c:v>
                  </c:pt>
                  <c:pt idx="75">
                    <c:v>mSOLAR</c:v>
                  </c:pt>
                  <c:pt idx="80">
                    <c:v>mSOLAR</c:v>
                  </c:pt>
                  <c:pt idx="85">
                    <c:v>mSOLAR</c:v>
                  </c:pt>
                  <c:pt idx="90">
                    <c:v>mSOLAR</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eletwhyr.p!$B$5:$B$138</c:f>
              <c:numCache>
                <c:formatCode>General</c:formatCode>
                <c:ptCount val="95"/>
                <c:pt idx="0">
                  <c:v>1.606284214744845E-4</c:v>
                </c:pt>
                <c:pt idx="1">
                  <c:v>1.3097202905837008E-4</c:v>
                </c:pt>
                <c:pt idx="2">
                  <c:v>1.0679101676645704E-4</c:v>
                </c:pt>
                <c:pt idx="3">
                  <c:v>8.7074479451712639E-5</c:v>
                </c:pt>
                <c:pt idx="4">
                  <c:v>1.9699999955854415E-4</c:v>
                </c:pt>
                <c:pt idx="5">
                  <c:v>2.0921851846373558</c:v>
                </c:pt>
                <c:pt idx="6">
                  <c:v>1.7059106761407781</c:v>
                </c:pt>
                <c:pt idx="7">
                  <c:v>1.3909529902447868</c:v>
                </c:pt>
                <c:pt idx="8">
                  <c:v>1.1341450999104115</c:v>
                </c:pt>
                <c:pt idx="9">
                  <c:v>2.5659250020725235</c:v>
                </c:pt>
                <c:pt idx="10">
                  <c:v>19.305015005930461</c:v>
                </c:pt>
                <c:pt idx="11">
                  <c:v>1.2454848453532024</c:v>
                </c:pt>
                <c:pt idx="12">
                  <c:v>1.0782655014119926E-6</c:v>
                </c:pt>
                <c:pt idx="13">
                  <c:v>1.0782655109734437E-6</c:v>
                </c:pt>
                <c:pt idx="14">
                  <c:v>19.305015005931676</c:v>
                </c:pt>
                <c:pt idx="15">
                  <c:v>41.727709904617747</c:v>
                </c:pt>
                <c:pt idx="16">
                  <c:v>13.728002961501907</c:v>
                </c:pt>
                <c:pt idx="17">
                  <c:v>13.179209692445484</c:v>
                </c:pt>
                <c:pt idx="18">
                  <c:v>1.5494942510394321</c:v>
                </c:pt>
                <c:pt idx="19">
                  <c:v>44.964265007999018</c:v>
                </c:pt>
                <c:pt idx="20">
                  <c:v>2.5700547460014118E-2</c:v>
                </c:pt>
                <c:pt idx="21">
                  <c:v>2.0955524698701995E-2</c:v>
                </c:pt>
                <c:pt idx="22">
                  <c:v>1.7086562681119639E-2</c:v>
                </c:pt>
                <c:pt idx="23">
                  <c:v>1.3931916740419627E-2</c:v>
                </c:pt>
                <c:pt idx="24">
                  <c:v>3.1520000004826118E-2</c:v>
                </c:pt>
                <c:pt idx="25">
                  <c:v>2.8326822135361041</c:v>
                </c:pt>
                <c:pt idx="26">
                  <c:v>2.3096917352178936</c:v>
                </c:pt>
                <c:pt idx="27">
                  <c:v>1.8832595836433319</c:v>
                </c:pt>
                <c:pt idx="28">
                  <c:v>1.5355584480223925</c:v>
                </c:pt>
                <c:pt idx="29">
                  <c:v>3.4740950011545912</c:v>
                </c:pt>
                <c:pt idx="30">
                  <c:v>1.6326180656074527</c:v>
                </c:pt>
                <c:pt idx="31">
                  <c:v>0.126917305532421</c:v>
                </c:pt>
                <c:pt idx="32">
                  <c:v>5.768968429234346E-2</c:v>
                </c:pt>
                <c:pt idx="33">
                  <c:v>1.1154476309054621E-6</c:v>
                </c:pt>
                <c:pt idx="34">
                  <c:v>2.0468299981049904</c:v>
                </c:pt>
                <c:pt idx="35">
                  <c:v>0.66419852303972804</c:v>
                </c:pt>
                <c:pt idx="36">
                  <c:v>0.54156934220562225</c:v>
                </c:pt>
                <c:pt idx="37">
                  <c:v>0.44158085402531466</c:v>
                </c:pt>
                <c:pt idx="38">
                  <c:v>0.36005297194217017</c:v>
                </c:pt>
                <c:pt idx="39">
                  <c:v>0.81459499921536849</c:v>
                </c:pt>
                <c:pt idx="40">
                  <c:v>5.8243865468253979</c:v>
                </c:pt>
                <c:pt idx="41">
                  <c:v>4.7490457880954651</c:v>
                </c:pt>
                <c:pt idx="42">
                  <c:v>3.8722422739488374</c:v>
                </c:pt>
                <c:pt idx="43">
                  <c:v>3.1573206307675488</c:v>
                </c:pt>
                <c:pt idx="44">
                  <c:v>7.1432200266324557</c:v>
                </c:pt>
                <c:pt idx="45">
                  <c:v>0.29945956615577063</c:v>
                </c:pt>
                <c:pt idx="46">
                  <c:v>0.24417115415652596</c:v>
                </c:pt>
                <c:pt idx="47">
                  <c:v>0.19909049267954088</c:v>
                </c:pt>
                <c:pt idx="48">
                  <c:v>0.16233295209230339</c:v>
                </c:pt>
                <c:pt idx="49">
                  <c:v>0.367267100303793</c:v>
                </c:pt>
                <c:pt idx="50">
                  <c:v>1.6865984253018156E-2</c:v>
                </c:pt>
                <c:pt idx="51">
                  <c:v>1.3752063070318187E-2</c:v>
                </c:pt>
                <c:pt idx="52">
                  <c:v>1.121305676245991E-2</c:v>
                </c:pt>
                <c:pt idx="53">
                  <c:v>9.1428203366031354E-3</c:v>
                </c:pt>
                <c:pt idx="54">
                  <c:v>2.0685000197818371E-2</c:v>
                </c:pt>
                <c:pt idx="55">
                  <c:v>0</c:v>
                </c:pt>
                <c:pt idx="56">
                  <c:v>0</c:v>
                </c:pt>
                <c:pt idx="57">
                  <c:v>0</c:v>
                </c:pt>
                <c:pt idx="58">
                  <c:v>0</c:v>
                </c:pt>
                <c:pt idx="59">
                  <c:v>0</c:v>
                </c:pt>
                <c:pt idx="60">
                  <c:v>1.4598714054278419</c:v>
                </c:pt>
                <c:pt idx="61">
                  <c:v>1.1903392873041974</c:v>
                </c:pt>
                <c:pt idx="62">
                  <c:v>0.9705701545482891</c:v>
                </c:pt>
                <c:pt idx="63">
                  <c:v>0.79137640593088776</c:v>
                </c:pt>
                <c:pt idx="64">
                  <c:v>1.790434499940774</c:v>
                </c:pt>
                <c:pt idx="65">
                  <c:v>8.38150608049677</c:v>
                </c:pt>
                <c:pt idx="66">
                  <c:v>0.65156584123430816</c:v>
                </c:pt>
                <c:pt idx="67">
                  <c:v>0.29616629128772581</c:v>
                </c:pt>
                <c:pt idx="68">
                  <c:v>6.6884683902648601E-7</c:v>
                </c:pt>
                <c:pt idx="69">
                  <c:v>10.507979998997419</c:v>
                </c:pt>
                <c:pt idx="70">
                  <c:v>0</c:v>
                </c:pt>
                <c:pt idx="71">
                  <c:v>0</c:v>
                </c:pt>
                <c:pt idx="72">
                  <c:v>0</c:v>
                </c:pt>
                <c:pt idx="73">
                  <c:v>0</c:v>
                </c:pt>
                <c:pt idx="74">
                  <c:v>0</c:v>
                </c:pt>
                <c:pt idx="75">
                  <c:v>9.3584850036967389</c:v>
                </c:pt>
                <c:pt idx="76">
                  <c:v>9.3584850036967406</c:v>
                </c:pt>
                <c:pt idx="77">
                  <c:v>10.918232535119014</c:v>
                </c:pt>
                <c:pt idx="78">
                  <c:v>6.161230711824535E-7</c:v>
                </c:pt>
                <c:pt idx="79">
                  <c:v>9.3584850036974103</c:v>
                </c:pt>
                <c:pt idx="80">
                  <c:v>0.19170298789020646</c:v>
                </c:pt>
                <c:pt idx="81">
                  <c:v>1.490270576863992E-2</c:v>
                </c:pt>
                <c:pt idx="82">
                  <c:v>6.7739571564466999E-3</c:v>
                </c:pt>
                <c:pt idx="83">
                  <c:v>4.0759356776246606E-7</c:v>
                </c:pt>
                <c:pt idx="84">
                  <c:v>0.24034000010811249</c:v>
                </c:pt>
                <c:pt idx="85">
                  <c:v>0</c:v>
                </c:pt>
                <c:pt idx="86">
                  <c:v>0</c:v>
                </c:pt>
                <c:pt idx="87">
                  <c:v>0</c:v>
                </c:pt>
                <c:pt idx="88">
                  <c:v>0</c:v>
                </c:pt>
                <c:pt idx="89">
                  <c:v>0</c:v>
                </c:pt>
                <c:pt idx="90">
                  <c:v>0.19463345832830592</c:v>
                </c:pt>
                <c:pt idx="91">
                  <c:v>0.15869880776978823</c:v>
                </c:pt>
                <c:pt idx="92">
                  <c:v>0.12939867515157408</c:v>
                </c:pt>
                <c:pt idx="93">
                  <c:v>0.10550814686703634</c:v>
                </c:pt>
                <c:pt idx="94">
                  <c:v>0.23870490007575762</c:v>
                </c:pt>
              </c:numCache>
            </c:numRef>
          </c:val>
          <c:smooth val="0"/>
          <c:extLst>
            <c:ext xmlns:c16="http://schemas.microsoft.com/office/drawing/2014/chart" uri="{C3380CC4-5D6E-409C-BE32-E72D297353CC}">
              <c16:uniqueId val="{00000000-BC8E-44AD-BF0F-0236B5426C9F}"/>
            </c:ext>
          </c:extLst>
        </c:ser>
        <c:ser>
          <c:idx val="1"/>
          <c:order val="1"/>
          <c:tx>
            <c:strRef>
              <c:f>eletwhyr.p!$C$3:$C$4</c:f>
              <c:strCache>
                <c:ptCount val="1"/>
                <c:pt idx="0">
                  <c:v>NEW</c:v>
                </c:pt>
              </c:strCache>
            </c:strRef>
          </c:tx>
          <c:spPr>
            <a:ln>
              <a:solidFill>
                <a:schemeClr val="accent2"/>
              </a:solidFill>
            </a:ln>
          </c:spPr>
          <c:marker>
            <c:symbol val="none"/>
          </c:marker>
          <c:cat>
            <c:multiLvlStrRef>
              <c:f>eletwhyr.p!$A$5:$A$138</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mSOLAR</c:v>
                  </c:pt>
                  <c:pt idx="5">
                    <c:v>mSOLAR</c:v>
                  </c:pt>
                  <c:pt idx="10">
                    <c:v>mSOLAR</c:v>
                  </c:pt>
                  <c:pt idx="15">
                    <c:v>mSOLAR</c:v>
                  </c:pt>
                  <c:pt idx="20">
                    <c:v>mSOLAR</c:v>
                  </c:pt>
                  <c:pt idx="25">
                    <c:v>mSOLAR</c:v>
                  </c:pt>
                  <c:pt idx="30">
                    <c:v>mSOLAR</c:v>
                  </c:pt>
                  <c:pt idx="35">
                    <c:v>mSOLAR</c:v>
                  </c:pt>
                  <c:pt idx="40">
                    <c:v>mSOLAR</c:v>
                  </c:pt>
                  <c:pt idx="45">
                    <c:v>mSOLAR</c:v>
                  </c:pt>
                  <c:pt idx="50">
                    <c:v>mSOLAR</c:v>
                  </c:pt>
                  <c:pt idx="55">
                    <c:v>mSOLAR</c:v>
                  </c:pt>
                  <c:pt idx="60">
                    <c:v>mSOLAR</c:v>
                  </c:pt>
                  <c:pt idx="65">
                    <c:v>mSOLAR</c:v>
                  </c:pt>
                  <c:pt idx="70">
                    <c:v>mSOLAR</c:v>
                  </c:pt>
                  <c:pt idx="75">
                    <c:v>mSOLAR</c:v>
                  </c:pt>
                  <c:pt idx="80">
                    <c:v>mSOLAR</c:v>
                  </c:pt>
                  <c:pt idx="85">
                    <c:v>mSOLAR</c:v>
                  </c:pt>
                  <c:pt idx="90">
                    <c:v>mSOLAR</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eletwhyr.p!$C$5:$C$138</c:f>
              <c:numCache>
                <c:formatCode>General</c:formatCode>
                <c:ptCount val="95"/>
                <c:pt idx="0">
                  <c:v>3.291760648543724E-5</c:v>
                </c:pt>
                <c:pt idx="1">
                  <c:v>7.2496710221335741E-5</c:v>
                </c:pt>
                <c:pt idx="2">
                  <c:v>8.6904204594760764E-5</c:v>
                </c:pt>
                <c:pt idx="3">
                  <c:v>1.2206507766194852E-4</c:v>
                </c:pt>
                <c:pt idx="4">
                  <c:v>2.9935323028111381E-6</c:v>
                </c:pt>
                <c:pt idx="5">
                  <c:v>0.42455299461121576</c:v>
                </c:pt>
                <c:pt idx="6">
                  <c:v>1.7940512784877953</c:v>
                </c:pt>
                <c:pt idx="7">
                  <c:v>0.99547024352406477</c:v>
                </c:pt>
                <c:pt idx="8">
                  <c:v>1.9474183961829823</c:v>
                </c:pt>
                <c:pt idx="9">
                  <c:v>3.8947966217938772E-2</c:v>
                </c:pt>
                <c:pt idx="10">
                  <c:v>9.0067865904291136</c:v>
                </c:pt>
                <c:pt idx="11">
                  <c:v>13.510179885643673</c:v>
                </c:pt>
                <c:pt idx="12">
                  <c:v>20.26526982846551</c:v>
                </c:pt>
                <c:pt idx="13">
                  <c:v>30.397904742698266</c:v>
                </c:pt>
                <c:pt idx="14">
                  <c:v>0.31841659508410269</c:v>
                </c:pt>
                <c:pt idx="15">
                  <c:v>20.862869456755668</c:v>
                </c:pt>
                <c:pt idx="16">
                  <c:v>47.428867948909598</c:v>
                </c:pt>
                <c:pt idx="17">
                  <c:v>53.727767432848452</c:v>
                </c:pt>
                <c:pt idx="18">
                  <c:v>92.715980543966154</c:v>
                </c:pt>
                <c:pt idx="19">
                  <c:v>0.70423564155385621</c:v>
                </c:pt>
                <c:pt idx="20">
                  <c:v>1.8660223042840329E-2</c:v>
                </c:pt>
                <c:pt idx="21">
                  <c:v>4.7603322355013064E-2</c:v>
                </c:pt>
                <c:pt idx="22">
                  <c:v>4.6675575868731667E-2</c:v>
                </c:pt>
                <c:pt idx="23">
                  <c:v>8.3598062246296997E-2</c:v>
                </c:pt>
                <c:pt idx="24">
                  <c:v>4.7277931836461922E-4</c:v>
                </c:pt>
                <c:pt idx="25">
                  <c:v>0.76616320251628756</c:v>
                </c:pt>
                <c:pt idx="26">
                  <c:v>2.935897702100954</c:v>
                </c:pt>
                <c:pt idx="27">
                  <c:v>2.6160580584786435</c:v>
                </c:pt>
                <c:pt idx="28">
                  <c:v>4.6953356816910583</c:v>
                </c:pt>
                <c:pt idx="29">
                  <c:v>4.9342259858002342E-2</c:v>
                </c:pt>
                <c:pt idx="30">
                  <c:v>0.27460626592550808</c:v>
                </c:pt>
                <c:pt idx="31">
                  <c:v>1.6847313296275408</c:v>
                </c:pt>
                <c:pt idx="32">
                  <c:v>2.6955701274040651</c:v>
                </c:pt>
                <c:pt idx="33">
                  <c:v>4.3129122038465049</c:v>
                </c:pt>
                <c:pt idx="34">
                  <c:v>3.1001329657314218E-2</c:v>
                </c:pt>
                <c:pt idx="35">
                  <c:v>0.30402110354908668</c:v>
                </c:pt>
                <c:pt idx="36">
                  <c:v>1.0429416252751684</c:v>
                </c:pt>
                <c:pt idx="37">
                  <c:v>0.94858716080134298</c:v>
                </c:pt>
                <c:pt idx="38">
                  <c:v>1.5600713360580936</c:v>
                </c:pt>
                <c:pt idx="39">
                  <c:v>1.2361368883279919E-2</c:v>
                </c:pt>
                <c:pt idx="40">
                  <c:v>2.5234718024283471</c:v>
                </c:pt>
                <c:pt idx="41">
                  <c:v>6.3623376093019193</c:v>
                </c:pt>
                <c:pt idx="42">
                  <c:v>4.0009735840758704</c:v>
                </c:pt>
                <c:pt idx="43">
                  <c:v>5.6599599017560802</c:v>
                </c:pt>
                <c:pt idx="44">
                  <c:v>0.10845051899175308</c:v>
                </c:pt>
                <c:pt idx="45">
                  <c:v>5.5972493920423217E-3</c:v>
                </c:pt>
                <c:pt idx="46">
                  <c:v>5.6001708487460871E-3</c:v>
                </c:pt>
                <c:pt idx="47">
                  <c:v>5.6034887289062793E-3</c:v>
                </c:pt>
                <c:pt idx="48">
                  <c:v>5.6244196589932439E-3</c:v>
                </c:pt>
                <c:pt idx="49">
                  <c:v>5.5929001650899717E-3</c:v>
                </c:pt>
                <c:pt idx="50">
                  <c:v>4.2397055513286501E-3</c:v>
                </c:pt>
                <c:pt idx="51">
                  <c:v>1.4525295431821785E-2</c:v>
                </c:pt>
                <c:pt idx="52">
                  <c:v>3.868413787830728E-3</c:v>
                </c:pt>
                <c:pt idx="53">
                  <c:v>1.0360544590871226E-2</c:v>
                </c:pt>
                <c:pt idx="54">
                  <c:v>3.1331347041927256E-4</c:v>
                </c:pt>
                <c:pt idx="55">
                  <c:v>0</c:v>
                </c:pt>
                <c:pt idx="56">
                  <c:v>0</c:v>
                </c:pt>
                <c:pt idx="57">
                  <c:v>0</c:v>
                </c:pt>
                <c:pt idx="58">
                  <c:v>0</c:v>
                </c:pt>
                <c:pt idx="59">
                  <c:v>0</c:v>
                </c:pt>
                <c:pt idx="60">
                  <c:v>0.37377329002525511</c:v>
                </c:pt>
                <c:pt idx="61">
                  <c:v>0.91780018786484519</c:v>
                </c:pt>
                <c:pt idx="62">
                  <c:v>0.48832725301377872</c:v>
                </c:pt>
                <c:pt idx="63">
                  <c:v>0.72824601761371299</c:v>
                </c:pt>
                <c:pt idx="64">
                  <c:v>2.7103295720189789E-2</c:v>
                </c:pt>
                <c:pt idx="65">
                  <c:v>7.6154227066651705</c:v>
                </c:pt>
                <c:pt idx="66">
                  <c:v>22.477444831058417</c:v>
                </c:pt>
                <c:pt idx="67">
                  <c:v>23.421318002245933</c:v>
                </c:pt>
                <c:pt idx="68">
                  <c:v>32.15334200972233</c:v>
                </c:pt>
                <c:pt idx="69">
                  <c:v>0.15937200700139501</c:v>
                </c:pt>
                <c:pt idx="70">
                  <c:v>0</c:v>
                </c:pt>
                <c:pt idx="71">
                  <c:v>0</c:v>
                </c:pt>
                <c:pt idx="72">
                  <c:v>0</c:v>
                </c:pt>
                <c:pt idx="73">
                  <c:v>0</c:v>
                </c:pt>
                <c:pt idx="74">
                  <c:v>0</c:v>
                </c:pt>
                <c:pt idx="75">
                  <c:v>3.0249165899952675</c:v>
                </c:pt>
                <c:pt idx="76">
                  <c:v>6.217650835625971</c:v>
                </c:pt>
                <c:pt idx="77">
                  <c:v>3.9081050954136014</c:v>
                </c:pt>
                <c:pt idx="78">
                  <c:v>20.203447273720037</c:v>
                </c:pt>
                <c:pt idx="79">
                  <c:v>0.14197931448901227</c:v>
                </c:pt>
                <c:pt idx="80">
                  <c:v>0.15631387818148024</c:v>
                </c:pt>
                <c:pt idx="81">
                  <c:v>0.55536004249802817</c:v>
                </c:pt>
                <c:pt idx="82">
                  <c:v>0.77477074497196985</c:v>
                </c:pt>
                <c:pt idx="83">
                  <c:v>0.86944057004167208</c:v>
                </c:pt>
                <c:pt idx="84">
                  <c:v>3.651356145665057E-3</c:v>
                </c:pt>
                <c:pt idx="85">
                  <c:v>0</c:v>
                </c:pt>
                <c:pt idx="86">
                  <c:v>0</c:v>
                </c:pt>
                <c:pt idx="87">
                  <c:v>0</c:v>
                </c:pt>
                <c:pt idx="88">
                  <c:v>0</c:v>
                </c:pt>
                <c:pt idx="89">
                  <c:v>0</c:v>
                </c:pt>
                <c:pt idx="90">
                  <c:v>0.12778837531457404</c:v>
                </c:pt>
                <c:pt idx="91">
                  <c:v>0.47127000071843245</c:v>
                </c:pt>
                <c:pt idx="92">
                  <c:v>0.25198205742952279</c:v>
                </c:pt>
                <c:pt idx="93">
                  <c:v>0.49270779006018722</c:v>
                </c:pt>
                <c:pt idx="94">
                  <c:v>3.6331497524231373E-3</c:v>
                </c:pt>
              </c:numCache>
            </c:numRef>
          </c:val>
          <c:smooth val="0"/>
          <c:extLst>
            <c:ext xmlns:c16="http://schemas.microsoft.com/office/drawing/2014/chart" uri="{C3380CC4-5D6E-409C-BE32-E72D297353CC}">
              <c16:uniqueId val="{00000001-BC8E-44AD-BF0F-0236B5426C9F}"/>
            </c:ext>
          </c:extLst>
        </c:ser>
        <c:ser>
          <c:idx val="2"/>
          <c:order val="2"/>
          <c:tx>
            <c:strRef>
              <c:f>eletwhyr.p!$D$3:$D$4</c:f>
              <c:strCache>
                <c:ptCount val="1"/>
                <c:pt idx="0">
                  <c:v>NEW.UP</c:v>
                </c:pt>
              </c:strCache>
            </c:strRef>
          </c:tx>
          <c:spPr>
            <a:ln>
              <a:solidFill>
                <a:schemeClr val="accent2"/>
              </a:solidFill>
              <a:prstDash val="sysDot"/>
            </a:ln>
          </c:spPr>
          <c:marker>
            <c:symbol val="none"/>
          </c:marker>
          <c:cat>
            <c:multiLvlStrRef>
              <c:f>eletwhyr.p!$A$5:$A$138</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mSOLAR</c:v>
                  </c:pt>
                  <c:pt idx="5">
                    <c:v>mSOLAR</c:v>
                  </c:pt>
                  <c:pt idx="10">
                    <c:v>mSOLAR</c:v>
                  </c:pt>
                  <c:pt idx="15">
                    <c:v>mSOLAR</c:v>
                  </c:pt>
                  <c:pt idx="20">
                    <c:v>mSOLAR</c:v>
                  </c:pt>
                  <c:pt idx="25">
                    <c:v>mSOLAR</c:v>
                  </c:pt>
                  <c:pt idx="30">
                    <c:v>mSOLAR</c:v>
                  </c:pt>
                  <c:pt idx="35">
                    <c:v>mSOLAR</c:v>
                  </c:pt>
                  <c:pt idx="40">
                    <c:v>mSOLAR</c:v>
                  </c:pt>
                  <c:pt idx="45">
                    <c:v>mSOLAR</c:v>
                  </c:pt>
                  <c:pt idx="50">
                    <c:v>mSOLAR</c:v>
                  </c:pt>
                  <c:pt idx="55">
                    <c:v>mSOLAR</c:v>
                  </c:pt>
                  <c:pt idx="60">
                    <c:v>mSOLAR</c:v>
                  </c:pt>
                  <c:pt idx="65">
                    <c:v>mSOLAR</c:v>
                  </c:pt>
                  <c:pt idx="70">
                    <c:v>mSOLAR</c:v>
                  </c:pt>
                  <c:pt idx="75">
                    <c:v>mSOLAR</c:v>
                  </c:pt>
                  <c:pt idx="80">
                    <c:v>mSOLAR</c:v>
                  </c:pt>
                  <c:pt idx="85">
                    <c:v>mSOLAR</c:v>
                  </c:pt>
                  <c:pt idx="90">
                    <c:v>mSOLAR</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eletwhyr.p!$D$5:$D$138</c:f>
              <c:numCache>
                <c:formatCode>General</c:formatCode>
                <c:ptCount val="95"/>
                <c:pt idx="0">
                  <c:v>0</c:v>
                </c:pt>
                <c:pt idx="1">
                  <c:v>1.9458803242718625E-4</c:v>
                </c:pt>
                <c:pt idx="2">
                  <c:v>3.9248355110667874E-4</c:v>
                </c:pt>
                <c:pt idx="3">
                  <c:v>4.6452102297380392E-4</c:v>
                </c:pt>
                <c:pt idx="4">
                  <c:v>0</c:v>
                </c:pt>
                <c:pt idx="5">
                  <c:v>0</c:v>
                </c:pt>
                <c:pt idx="6">
                  <c:v>2.5135149730560791</c:v>
                </c:pt>
                <c:pt idx="7">
                  <c:v>9.3610063924389788</c:v>
                </c:pt>
                <c:pt idx="8">
                  <c:v>5.3681012176203238</c:v>
                </c:pt>
                <c:pt idx="9">
                  <c:v>0</c:v>
                </c:pt>
                <c:pt idx="10">
                  <c:v>0</c:v>
                </c:pt>
                <c:pt idx="11">
                  <c:v>13.510179885643673</c:v>
                </c:pt>
                <c:pt idx="12">
                  <c:v>20.26526982846551</c:v>
                </c:pt>
                <c:pt idx="13">
                  <c:v>30.397904742698266</c:v>
                </c:pt>
                <c:pt idx="14">
                  <c:v>0</c:v>
                </c:pt>
                <c:pt idx="15">
                  <c:v>0</c:v>
                </c:pt>
                <c:pt idx="16">
                  <c:v>76.892944217276451</c:v>
                </c:pt>
                <c:pt idx="17">
                  <c:v>187.92127362406151</c:v>
                </c:pt>
                <c:pt idx="18">
                  <c:v>192.33610433143915</c:v>
                </c:pt>
                <c:pt idx="19">
                  <c:v>0</c:v>
                </c:pt>
                <c:pt idx="20">
                  <c:v>0</c:v>
                </c:pt>
                <c:pt idx="21">
                  <c:v>9.8101115214201659E-2</c:v>
                </c:pt>
                <c:pt idx="22">
                  <c:v>0.24281661177506533</c:v>
                </c:pt>
                <c:pt idx="23">
                  <c:v>0.23817787934365833</c:v>
                </c:pt>
                <c:pt idx="24">
                  <c:v>0</c:v>
                </c:pt>
                <c:pt idx="25">
                  <c:v>0</c:v>
                </c:pt>
                <c:pt idx="26">
                  <c:v>4.3598660125814384</c:v>
                </c:pt>
                <c:pt idx="27">
                  <c:v>15.208538510504772</c:v>
                </c:pt>
                <c:pt idx="28">
                  <c:v>13.609340292393215</c:v>
                </c:pt>
                <c:pt idx="29">
                  <c:v>0</c:v>
                </c:pt>
                <c:pt idx="30">
                  <c:v>0</c:v>
                </c:pt>
                <c:pt idx="31">
                  <c:v>1.6847313296275408</c:v>
                </c:pt>
                <c:pt idx="32">
                  <c:v>2.6955701274040651</c:v>
                </c:pt>
                <c:pt idx="33">
                  <c:v>4.3129122038465049</c:v>
                </c:pt>
                <c:pt idx="34">
                  <c:v>0</c:v>
                </c:pt>
                <c:pt idx="35">
                  <c:v>0</c:v>
                </c:pt>
                <c:pt idx="36">
                  <c:v>1.6441555177454337</c:v>
                </c:pt>
                <c:pt idx="37">
                  <c:v>5.3387581263758426</c:v>
                </c:pt>
                <c:pt idx="38">
                  <c:v>4.8669858040067151</c:v>
                </c:pt>
                <c:pt idx="39">
                  <c:v>0</c:v>
                </c:pt>
                <c:pt idx="40">
                  <c:v>0</c:v>
                </c:pt>
                <c:pt idx="41">
                  <c:v>13.705159012141737</c:v>
                </c:pt>
                <c:pt idx="42">
                  <c:v>32.899488046509603</c:v>
                </c:pt>
                <c:pt idx="43">
                  <c:v>21.092667920379352</c:v>
                </c:pt>
                <c:pt idx="44">
                  <c:v>0</c:v>
                </c:pt>
                <c:pt idx="45">
                  <c:v>0</c:v>
                </c:pt>
                <c:pt idx="46">
                  <c:v>8.3915246960211673E-2</c:v>
                </c:pt>
                <c:pt idx="47">
                  <c:v>8.3929854243730492E-2</c:v>
                </c:pt>
                <c:pt idx="48">
                  <c:v>8.3946443644531452E-2</c:v>
                </c:pt>
                <c:pt idx="49">
                  <c:v>0</c:v>
                </c:pt>
                <c:pt idx="50">
                  <c:v>0</c:v>
                </c:pt>
                <c:pt idx="51">
                  <c:v>2.4348527756643253E-2</c:v>
                </c:pt>
                <c:pt idx="52">
                  <c:v>7.5776477159108943E-2</c:v>
                </c:pt>
                <c:pt idx="53">
                  <c:v>2.2492068939153644E-2</c:v>
                </c:pt>
                <c:pt idx="54">
                  <c:v>0</c:v>
                </c:pt>
                <c:pt idx="60">
                  <c:v>0</c:v>
                </c:pt>
                <c:pt idx="61">
                  <c:v>2.1415214501262754</c:v>
                </c:pt>
                <c:pt idx="62">
                  <c:v>4.8616559393242271</c:v>
                </c:pt>
                <c:pt idx="63">
                  <c:v>2.7142912650688937</c:v>
                </c:pt>
                <c:pt idx="64">
                  <c:v>0</c:v>
                </c:pt>
                <c:pt idx="65">
                  <c:v>0</c:v>
                </c:pt>
                <c:pt idx="66">
                  <c:v>39.677313533325851</c:v>
                </c:pt>
                <c:pt idx="67">
                  <c:v>113.98742415529209</c:v>
                </c:pt>
                <c:pt idx="68">
                  <c:v>118.70679001122966</c:v>
                </c:pt>
                <c:pt idx="69">
                  <c:v>0</c:v>
                </c:pt>
                <c:pt idx="75">
                  <c:v>0</c:v>
                </c:pt>
                <c:pt idx="76">
                  <c:v>16.549732949976338</c:v>
                </c:pt>
                <c:pt idx="77">
                  <c:v>32.513404178129861</c:v>
                </c:pt>
                <c:pt idx="78">
                  <c:v>20.965675477068011</c:v>
                </c:pt>
                <c:pt idx="79">
                  <c:v>0</c:v>
                </c:pt>
                <c:pt idx="80">
                  <c:v>0</c:v>
                </c:pt>
                <c:pt idx="81">
                  <c:v>0.81816939090740126</c:v>
                </c:pt>
                <c:pt idx="82">
                  <c:v>2.8134002124901407</c:v>
                </c:pt>
                <c:pt idx="83">
                  <c:v>3.910453724859849</c:v>
                </c:pt>
                <c:pt idx="84">
                  <c:v>0</c:v>
                </c:pt>
                <c:pt idx="86">
                  <c:v>0.19485000000000019</c:v>
                </c:pt>
                <c:pt idx="87">
                  <c:v>0.19485000000000019</c:v>
                </c:pt>
                <c:pt idx="88">
                  <c:v>0.19485000000000019</c:v>
                </c:pt>
                <c:pt idx="90">
                  <c:v>0</c:v>
                </c:pt>
                <c:pt idx="91">
                  <c:v>0.67529287657287018</c:v>
                </c:pt>
                <c:pt idx="92">
                  <c:v>2.3927010035921628</c:v>
                </c:pt>
                <c:pt idx="93">
                  <c:v>1.296261287147614</c:v>
                </c:pt>
                <c:pt idx="94">
                  <c:v>0</c:v>
                </c:pt>
              </c:numCache>
            </c:numRef>
          </c:val>
          <c:smooth val="0"/>
          <c:extLst>
            <c:ext xmlns:c16="http://schemas.microsoft.com/office/drawing/2014/chart" uri="{C3380CC4-5D6E-409C-BE32-E72D297353CC}">
              <c16:uniqueId val="{00000002-BC8E-44AD-BF0F-0236B5426C9F}"/>
            </c:ext>
          </c:extLst>
        </c:ser>
        <c:ser>
          <c:idx val="3"/>
          <c:order val="3"/>
          <c:tx>
            <c:strRef>
              <c:f>eletwhyr.p!$E$3:$E$4</c:f>
              <c:strCache>
                <c:ptCount val="1"/>
                <c:pt idx="0">
                  <c:v>X+N</c:v>
                </c:pt>
              </c:strCache>
            </c:strRef>
          </c:tx>
          <c:spPr>
            <a:ln w="57150">
              <a:solidFill>
                <a:sysClr val="windowText" lastClr="000000"/>
              </a:solidFill>
            </a:ln>
          </c:spPr>
          <c:marker>
            <c:symbol val="none"/>
          </c:marker>
          <c:cat>
            <c:multiLvlStrRef>
              <c:f>eletwhyr.p!$A$5:$A$138</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mSOLAR</c:v>
                  </c:pt>
                  <c:pt idx="5">
                    <c:v>mSOLAR</c:v>
                  </c:pt>
                  <c:pt idx="10">
                    <c:v>mSOLAR</c:v>
                  </c:pt>
                  <c:pt idx="15">
                    <c:v>mSOLAR</c:v>
                  </c:pt>
                  <c:pt idx="20">
                    <c:v>mSOLAR</c:v>
                  </c:pt>
                  <c:pt idx="25">
                    <c:v>mSOLAR</c:v>
                  </c:pt>
                  <c:pt idx="30">
                    <c:v>mSOLAR</c:v>
                  </c:pt>
                  <c:pt idx="35">
                    <c:v>mSOLAR</c:v>
                  </c:pt>
                  <c:pt idx="40">
                    <c:v>mSOLAR</c:v>
                  </c:pt>
                  <c:pt idx="45">
                    <c:v>mSOLAR</c:v>
                  </c:pt>
                  <c:pt idx="50">
                    <c:v>mSOLAR</c:v>
                  </c:pt>
                  <c:pt idx="55">
                    <c:v>mSOLAR</c:v>
                  </c:pt>
                  <c:pt idx="60">
                    <c:v>mSOLAR</c:v>
                  </c:pt>
                  <c:pt idx="65">
                    <c:v>mSOLAR</c:v>
                  </c:pt>
                  <c:pt idx="70">
                    <c:v>mSOLAR</c:v>
                  </c:pt>
                  <c:pt idx="75">
                    <c:v>mSOLAR</c:v>
                  </c:pt>
                  <c:pt idx="80">
                    <c:v>mSOLAR</c:v>
                  </c:pt>
                  <c:pt idx="85">
                    <c:v>mSOLAR</c:v>
                  </c:pt>
                  <c:pt idx="90">
                    <c:v>mSOLAR</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eletwhyr.p!$E$5:$E$138</c:f>
              <c:numCache>
                <c:formatCode>General</c:formatCode>
                <c:ptCount val="95"/>
                <c:pt idx="0">
                  <c:v>1.9354602795992174E-4</c:v>
                </c:pt>
                <c:pt idx="1">
                  <c:v>2.0346873927970584E-4</c:v>
                </c:pt>
                <c:pt idx="2">
                  <c:v>1.9369522136121782E-4</c:v>
                </c:pt>
                <c:pt idx="3">
                  <c:v>2.0913955711366117E-4</c:v>
                </c:pt>
                <c:pt idx="4">
                  <c:v>1.9999353186135531E-4</c:v>
                </c:pt>
                <c:pt idx="5">
                  <c:v>2.5167381792485712</c:v>
                </c:pt>
                <c:pt idx="6">
                  <c:v>3.4999619546285734</c:v>
                </c:pt>
                <c:pt idx="7">
                  <c:v>2.3864232337688516</c:v>
                </c:pt>
                <c:pt idx="8">
                  <c:v>3.0815634960933935</c:v>
                </c:pt>
                <c:pt idx="9">
                  <c:v>2.6048729682904619</c:v>
                </c:pt>
                <c:pt idx="10">
                  <c:v>28.311801596359576</c:v>
                </c:pt>
                <c:pt idx="11">
                  <c:v>14.755664730996875</c:v>
                </c:pt>
                <c:pt idx="12">
                  <c:v>20.265270906731011</c:v>
                </c:pt>
                <c:pt idx="13">
                  <c:v>30.397905820963778</c:v>
                </c:pt>
                <c:pt idx="14">
                  <c:v>19.623431601015781</c:v>
                </c:pt>
                <c:pt idx="15">
                  <c:v>62.590579361373422</c:v>
                </c:pt>
                <c:pt idx="16">
                  <c:v>61.156870910411506</c:v>
                </c:pt>
                <c:pt idx="17">
                  <c:v>66.906977125293935</c:v>
                </c:pt>
                <c:pt idx="18">
                  <c:v>94.265474795005588</c:v>
                </c:pt>
                <c:pt idx="19">
                  <c:v>45.66850064955289</c:v>
                </c:pt>
                <c:pt idx="20">
                  <c:v>4.4360770502854453E-2</c:v>
                </c:pt>
                <c:pt idx="21">
                  <c:v>6.8558847053715052E-2</c:v>
                </c:pt>
                <c:pt idx="22">
                  <c:v>6.3762138549851299E-2</c:v>
                </c:pt>
                <c:pt idx="23">
                  <c:v>9.7529978986716614E-2</c:v>
                </c:pt>
                <c:pt idx="24">
                  <c:v>3.1992779323190737E-2</c:v>
                </c:pt>
                <c:pt idx="25">
                  <c:v>3.5988454160523915</c:v>
                </c:pt>
                <c:pt idx="26">
                  <c:v>5.2455894373188476</c:v>
                </c:pt>
                <c:pt idx="27">
                  <c:v>4.4993176421219756</c:v>
                </c:pt>
                <c:pt idx="28">
                  <c:v>6.2308941297134508</c:v>
                </c:pt>
                <c:pt idx="29">
                  <c:v>3.5234372610125937</c:v>
                </c:pt>
                <c:pt idx="30">
                  <c:v>1.9072243315329609</c:v>
                </c:pt>
                <c:pt idx="31">
                  <c:v>1.8116486351599617</c:v>
                </c:pt>
                <c:pt idx="32">
                  <c:v>2.7532598116964087</c:v>
                </c:pt>
                <c:pt idx="33">
                  <c:v>4.312913319294136</c:v>
                </c:pt>
                <c:pt idx="34">
                  <c:v>2.0778313277623046</c:v>
                </c:pt>
                <c:pt idx="35">
                  <c:v>0.96821962658881466</c:v>
                </c:pt>
                <c:pt idx="36">
                  <c:v>1.5845109674807907</c:v>
                </c:pt>
                <c:pt idx="37">
                  <c:v>1.3901680148266575</c:v>
                </c:pt>
                <c:pt idx="38">
                  <c:v>1.9201243080002637</c:v>
                </c:pt>
                <c:pt idx="39">
                  <c:v>0.82695636809864836</c:v>
                </c:pt>
                <c:pt idx="40">
                  <c:v>8.3478583492537446</c:v>
                </c:pt>
                <c:pt idx="41">
                  <c:v>11.111383397397384</c:v>
                </c:pt>
                <c:pt idx="42">
                  <c:v>7.8732158580247082</c:v>
                </c:pt>
                <c:pt idx="43">
                  <c:v>8.817280532523629</c:v>
                </c:pt>
                <c:pt idx="44">
                  <c:v>7.2516705456242088</c:v>
                </c:pt>
                <c:pt idx="45">
                  <c:v>0.30505681554781294</c:v>
                </c:pt>
                <c:pt idx="46">
                  <c:v>0.24977132500527205</c:v>
                </c:pt>
                <c:pt idx="47">
                  <c:v>0.20469398140844716</c:v>
                </c:pt>
                <c:pt idx="48">
                  <c:v>0.16795737175129663</c:v>
                </c:pt>
                <c:pt idx="49">
                  <c:v>0.37286000046888301</c:v>
                </c:pt>
                <c:pt idx="50">
                  <c:v>2.1105689804346805E-2</c:v>
                </c:pt>
                <c:pt idx="51">
                  <c:v>2.8277358502139971E-2</c:v>
                </c:pt>
                <c:pt idx="52">
                  <c:v>1.5081470550290639E-2</c:v>
                </c:pt>
                <c:pt idx="53">
                  <c:v>1.950336492747436E-2</c:v>
                </c:pt>
                <c:pt idx="54">
                  <c:v>2.0998313668237643E-2</c:v>
                </c:pt>
                <c:pt idx="55">
                  <c:v>0</c:v>
                </c:pt>
                <c:pt idx="56">
                  <c:v>0</c:v>
                </c:pt>
                <c:pt idx="57">
                  <c:v>0</c:v>
                </c:pt>
                <c:pt idx="58">
                  <c:v>0</c:v>
                </c:pt>
                <c:pt idx="59">
                  <c:v>0</c:v>
                </c:pt>
                <c:pt idx="60">
                  <c:v>1.8336446954530967</c:v>
                </c:pt>
                <c:pt idx="61">
                  <c:v>2.1081394751690423</c:v>
                </c:pt>
                <c:pt idx="62">
                  <c:v>1.458897407562068</c:v>
                </c:pt>
                <c:pt idx="63">
                  <c:v>1.519622423544601</c:v>
                </c:pt>
                <c:pt idx="64">
                  <c:v>1.8175377956609637</c:v>
                </c:pt>
                <c:pt idx="65">
                  <c:v>15.996928787161941</c:v>
                </c:pt>
                <c:pt idx="66">
                  <c:v>23.129010672292726</c:v>
                </c:pt>
                <c:pt idx="67">
                  <c:v>23.717484293533659</c:v>
                </c:pt>
                <c:pt idx="68">
                  <c:v>32.153342678569174</c:v>
                </c:pt>
                <c:pt idx="69">
                  <c:v>10.667352005998815</c:v>
                </c:pt>
                <c:pt idx="70">
                  <c:v>0</c:v>
                </c:pt>
                <c:pt idx="71">
                  <c:v>0</c:v>
                </c:pt>
                <c:pt idx="72">
                  <c:v>0</c:v>
                </c:pt>
                <c:pt idx="73">
                  <c:v>0</c:v>
                </c:pt>
                <c:pt idx="74">
                  <c:v>0</c:v>
                </c:pt>
                <c:pt idx="75">
                  <c:v>12.383401593692007</c:v>
                </c:pt>
                <c:pt idx="76">
                  <c:v>15.576135839322712</c:v>
                </c:pt>
                <c:pt idx="77">
                  <c:v>14.826337630532615</c:v>
                </c:pt>
                <c:pt idx="78">
                  <c:v>20.203447889843108</c:v>
                </c:pt>
                <c:pt idx="79">
                  <c:v>9.5004643181864221</c:v>
                </c:pt>
                <c:pt idx="80">
                  <c:v>0.34801686607168669</c:v>
                </c:pt>
                <c:pt idx="81">
                  <c:v>0.57026274826666812</c:v>
                </c:pt>
                <c:pt idx="82">
                  <c:v>0.78154470212841654</c:v>
                </c:pt>
                <c:pt idx="83">
                  <c:v>0.86944097763523986</c:v>
                </c:pt>
                <c:pt idx="84">
                  <c:v>0.24399135625377755</c:v>
                </c:pt>
                <c:pt idx="85">
                  <c:v>0</c:v>
                </c:pt>
                <c:pt idx="86">
                  <c:v>0</c:v>
                </c:pt>
                <c:pt idx="87">
                  <c:v>0</c:v>
                </c:pt>
                <c:pt idx="88">
                  <c:v>0</c:v>
                </c:pt>
                <c:pt idx="89">
                  <c:v>0</c:v>
                </c:pt>
                <c:pt idx="90">
                  <c:v>0.32242183364287996</c:v>
                </c:pt>
                <c:pt idx="91">
                  <c:v>0.62996880848822068</c:v>
                </c:pt>
                <c:pt idx="92">
                  <c:v>0.38138073258109684</c:v>
                </c:pt>
                <c:pt idx="93">
                  <c:v>0.59821593692722352</c:v>
                </c:pt>
                <c:pt idx="94">
                  <c:v>0.24233804982818075</c:v>
                </c:pt>
              </c:numCache>
            </c:numRef>
          </c:val>
          <c:smooth val="0"/>
          <c:extLst>
            <c:ext xmlns:c16="http://schemas.microsoft.com/office/drawing/2014/chart" uri="{C3380CC4-5D6E-409C-BE32-E72D297353CC}">
              <c16:uniqueId val="{00000003-BC8E-44AD-BF0F-0236B5426C9F}"/>
            </c:ext>
          </c:extLst>
        </c:ser>
        <c:ser>
          <c:idx val="4"/>
          <c:order val="4"/>
          <c:tx>
            <c:strRef>
              <c:f>eletwhyr.p!$F$3:$F$4</c:f>
              <c:strCache>
                <c:ptCount val="1"/>
                <c:pt idx="0">
                  <c:v>Capital</c:v>
                </c:pt>
              </c:strCache>
            </c:strRef>
          </c:tx>
          <c:spPr>
            <a:ln>
              <a:solidFill>
                <a:schemeClr val="accent1"/>
              </a:solidFill>
              <a:prstDash val="sysDot"/>
            </a:ln>
          </c:spPr>
          <c:marker>
            <c:symbol val="none"/>
          </c:marker>
          <c:cat>
            <c:multiLvlStrRef>
              <c:f>eletwhyr.p!$A$5:$A$138</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mSOLAR</c:v>
                  </c:pt>
                  <c:pt idx="5">
                    <c:v>mSOLAR</c:v>
                  </c:pt>
                  <c:pt idx="10">
                    <c:v>mSOLAR</c:v>
                  </c:pt>
                  <c:pt idx="15">
                    <c:v>mSOLAR</c:v>
                  </c:pt>
                  <c:pt idx="20">
                    <c:v>mSOLAR</c:v>
                  </c:pt>
                  <c:pt idx="25">
                    <c:v>mSOLAR</c:v>
                  </c:pt>
                  <c:pt idx="30">
                    <c:v>mSOLAR</c:v>
                  </c:pt>
                  <c:pt idx="35">
                    <c:v>mSOLAR</c:v>
                  </c:pt>
                  <c:pt idx="40">
                    <c:v>mSOLAR</c:v>
                  </c:pt>
                  <c:pt idx="45">
                    <c:v>mSOLAR</c:v>
                  </c:pt>
                  <c:pt idx="50">
                    <c:v>mSOLAR</c:v>
                  </c:pt>
                  <c:pt idx="55">
                    <c:v>mSOLAR</c:v>
                  </c:pt>
                  <c:pt idx="60">
                    <c:v>mSOLAR</c:v>
                  </c:pt>
                  <c:pt idx="65">
                    <c:v>mSOLAR</c:v>
                  </c:pt>
                  <c:pt idx="70">
                    <c:v>mSOLAR</c:v>
                  </c:pt>
                  <c:pt idx="75">
                    <c:v>mSOLAR</c:v>
                  </c:pt>
                  <c:pt idx="80">
                    <c:v>mSOLAR</c:v>
                  </c:pt>
                  <c:pt idx="85">
                    <c:v>mSOLAR</c:v>
                  </c:pt>
                  <c:pt idx="90">
                    <c:v>mSOLAR</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eletwhyr.p!$F$5:$F$138</c:f>
              <c:numCache>
                <c:formatCode>General</c:formatCode>
                <c:ptCount val="95"/>
                <c:pt idx="0">
                  <c:v>1.6062842106724895E-4</c:v>
                </c:pt>
                <c:pt idx="1">
                  <c:v>1.3097202899683144E-4</c:v>
                </c:pt>
                <c:pt idx="2">
                  <c:v>1.0679101659329187E-4</c:v>
                </c:pt>
                <c:pt idx="3">
                  <c:v>8.7074479279118753E-5</c:v>
                </c:pt>
                <c:pt idx="4">
                  <c:v>1.9699999955854415E-4</c:v>
                </c:pt>
                <c:pt idx="5">
                  <c:v>2.0921851907791589</c:v>
                </c:pt>
                <c:pt idx="6">
                  <c:v>1.7059106828843735</c:v>
                </c:pt>
                <c:pt idx="7">
                  <c:v>1.3909529953680897</c:v>
                </c:pt>
                <c:pt idx="8">
                  <c:v>1.1341450960680797</c:v>
                </c:pt>
                <c:pt idx="9">
                  <c:v>2.5659250020725235</c:v>
                </c:pt>
                <c:pt idx="10">
                  <c:v>19.30501500593164</c:v>
                </c:pt>
                <c:pt idx="11">
                  <c:v>1.245484839092575</c:v>
                </c:pt>
                <c:pt idx="14">
                  <c:v>19.305015005931676</c:v>
                </c:pt>
                <c:pt idx="15">
                  <c:v>41.72770985332852</c:v>
                </c:pt>
                <c:pt idx="16">
                  <c:v>13.728002955792963</c:v>
                </c:pt>
                <c:pt idx="17">
                  <c:v>13.179208581755855</c:v>
                </c:pt>
                <c:pt idx="18">
                  <c:v>1.549490362756625</c:v>
                </c:pt>
                <c:pt idx="19">
                  <c:v>44.964265007999018</c:v>
                </c:pt>
                <c:pt idx="20">
                  <c:v>2.5700547432287085E-2</c:v>
                </c:pt>
                <c:pt idx="21">
                  <c:v>2.0955524689660672E-2</c:v>
                </c:pt>
                <c:pt idx="22">
                  <c:v>1.7086562695832024E-2</c:v>
                </c:pt>
                <c:pt idx="23">
                  <c:v>1.3931916718012086E-2</c:v>
                </c:pt>
                <c:pt idx="24">
                  <c:v>3.1520000004826118E-2</c:v>
                </c:pt>
                <c:pt idx="25">
                  <c:v>2.8326822128100941</c:v>
                </c:pt>
                <c:pt idx="26">
                  <c:v>2.3096917373025034</c:v>
                </c:pt>
                <c:pt idx="27">
                  <c:v>1.883259582468773</c:v>
                </c:pt>
                <c:pt idx="28">
                  <c:v>1.5355584460386129</c:v>
                </c:pt>
                <c:pt idx="29">
                  <c:v>3.4740950011545912</c:v>
                </c:pt>
                <c:pt idx="30">
                  <c:v>1.6326180650048245</c:v>
                </c:pt>
                <c:pt idx="31">
                  <c:v>0.12691730540673821</c:v>
                </c:pt>
                <c:pt idx="32">
                  <c:v>5.7689684275790486E-2</c:v>
                </c:pt>
                <c:pt idx="34">
                  <c:v>2.0468299981049904</c:v>
                </c:pt>
                <c:pt idx="35">
                  <c:v>0.66419852196170481</c:v>
                </c:pt>
                <c:pt idx="36">
                  <c:v>0.54156934059384809</c:v>
                </c:pt>
                <c:pt idx="37">
                  <c:v>0.44158085417745913</c:v>
                </c:pt>
                <c:pt idx="38">
                  <c:v>0.36005297227918709</c:v>
                </c:pt>
                <c:pt idx="39">
                  <c:v>0.81459499921536849</c:v>
                </c:pt>
                <c:pt idx="40">
                  <c:v>5.8243865826656487</c:v>
                </c:pt>
                <c:pt idx="41">
                  <c:v>4.7490457997733353</c:v>
                </c:pt>
                <c:pt idx="42">
                  <c:v>3.8722422847871338</c:v>
                </c:pt>
                <c:pt idx="43">
                  <c:v>3.1573206375076728</c:v>
                </c:pt>
                <c:pt idx="44">
                  <c:v>7.1432200266324557</c:v>
                </c:pt>
                <c:pt idx="45">
                  <c:v>0.29945956631443349</c:v>
                </c:pt>
                <c:pt idx="46">
                  <c:v>0.24417115440792569</c:v>
                </c:pt>
                <c:pt idx="47">
                  <c:v>0.19909049284569652</c:v>
                </c:pt>
                <c:pt idx="48">
                  <c:v>0.16233295221810906</c:v>
                </c:pt>
                <c:pt idx="49">
                  <c:v>0.367267100303793</c:v>
                </c:pt>
                <c:pt idx="50">
                  <c:v>1.68659844111517E-2</c:v>
                </c:pt>
                <c:pt idx="51">
                  <c:v>1.3752063207000308E-2</c:v>
                </c:pt>
                <c:pt idx="52">
                  <c:v>1.1213056874657549E-2</c:v>
                </c:pt>
                <c:pt idx="53">
                  <c:v>9.1428204322317498E-3</c:v>
                </c:pt>
                <c:pt idx="54">
                  <c:v>2.0685000197818371E-2</c:v>
                </c:pt>
                <c:pt idx="55">
                  <c:v>0</c:v>
                </c:pt>
                <c:pt idx="56">
                  <c:v>0</c:v>
                </c:pt>
                <c:pt idx="57">
                  <c:v>0</c:v>
                </c:pt>
                <c:pt idx="58">
                  <c:v>0</c:v>
                </c:pt>
                <c:pt idx="59">
                  <c:v>0</c:v>
                </c:pt>
                <c:pt idx="60">
                  <c:v>1.4598714080928159</c:v>
                </c:pt>
                <c:pt idx="61">
                  <c:v>1.1903392881657497</c:v>
                </c:pt>
                <c:pt idx="62">
                  <c:v>0.97057015645097111</c:v>
                </c:pt>
                <c:pt idx="63">
                  <c:v>0.79137640667548226</c:v>
                </c:pt>
                <c:pt idx="64">
                  <c:v>1.790434499940774</c:v>
                </c:pt>
                <c:pt idx="65">
                  <c:v>8.3815060307673814</c:v>
                </c:pt>
                <c:pt idx="66">
                  <c:v>0.65156583984765493</c:v>
                </c:pt>
                <c:pt idx="67">
                  <c:v>0.29616629083984519</c:v>
                </c:pt>
                <c:pt idx="69">
                  <c:v>10.507979998997419</c:v>
                </c:pt>
                <c:pt idx="70">
                  <c:v>0</c:v>
                </c:pt>
                <c:pt idx="71">
                  <c:v>0</c:v>
                </c:pt>
                <c:pt idx="72">
                  <c:v>0</c:v>
                </c:pt>
                <c:pt idx="74">
                  <c:v>0</c:v>
                </c:pt>
                <c:pt idx="75">
                  <c:v>9.3584850036974103</c:v>
                </c:pt>
                <c:pt idx="76">
                  <c:v>9.3584850036974103</c:v>
                </c:pt>
                <c:pt idx="77">
                  <c:v>10.918232504313604</c:v>
                </c:pt>
                <c:pt idx="79">
                  <c:v>9.3584850036974103</c:v>
                </c:pt>
                <c:pt idx="80">
                  <c:v>0.19170298768488098</c:v>
                </c:pt>
                <c:pt idx="81">
                  <c:v>1.4902705756422161E-2</c:v>
                </c:pt>
                <c:pt idx="82">
                  <c:v>6.7739571620101203E-3</c:v>
                </c:pt>
                <c:pt idx="84">
                  <c:v>0.24034000010811249</c:v>
                </c:pt>
                <c:pt idx="85">
                  <c:v>0</c:v>
                </c:pt>
                <c:pt idx="86">
                  <c:v>0</c:v>
                </c:pt>
                <c:pt idx="87">
                  <c:v>0</c:v>
                </c:pt>
                <c:pt idx="88">
                  <c:v>0</c:v>
                </c:pt>
                <c:pt idx="89">
                  <c:v>0</c:v>
                </c:pt>
                <c:pt idx="90">
                  <c:v>0.19463345830510892</c:v>
                </c:pt>
                <c:pt idx="91">
                  <c:v>0.15869880794145377</c:v>
                </c:pt>
                <c:pt idx="92">
                  <c:v>0.12939867513712747</c:v>
                </c:pt>
                <c:pt idx="93">
                  <c:v>0.10550814681242568</c:v>
                </c:pt>
                <c:pt idx="94">
                  <c:v>0.23870490007575762</c:v>
                </c:pt>
              </c:numCache>
            </c:numRef>
          </c:val>
          <c:smooth val="0"/>
          <c:extLst>
            <c:ext xmlns:c16="http://schemas.microsoft.com/office/drawing/2014/chart" uri="{C3380CC4-5D6E-409C-BE32-E72D297353CC}">
              <c16:uniqueId val="{00000004-BC8E-44AD-BF0F-0236B5426C9F}"/>
            </c:ext>
          </c:extLst>
        </c:ser>
        <c:ser>
          <c:idx val="5"/>
          <c:order val="5"/>
          <c:tx>
            <c:strRef>
              <c:f>eletwhyr.p!$G$3:$G$4</c:f>
              <c:strCache>
                <c:ptCount val="1"/>
                <c:pt idx="0">
                  <c:v>X.UP</c:v>
                </c:pt>
              </c:strCache>
            </c:strRef>
          </c:tx>
          <c:spPr>
            <a:ln w="6350">
              <a:solidFill>
                <a:schemeClr val="accent6">
                  <a:lumMod val="75000"/>
                </a:schemeClr>
              </a:solidFill>
              <a:prstDash val="dashDot"/>
            </a:ln>
          </c:spPr>
          <c:marker>
            <c:symbol val="none"/>
          </c:marker>
          <c:cat>
            <c:multiLvlStrRef>
              <c:f>eletwhyr.p!$A$5:$A$138</c:f>
              <c:multiLvlStrCache>
                <c:ptCount val="95"/>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pt idx="90">
                    <c:v>2015</c:v>
                  </c:pt>
                  <c:pt idx="91">
                    <c:v>2020</c:v>
                  </c:pt>
                  <c:pt idx="92">
                    <c:v>2025</c:v>
                  </c:pt>
                  <c:pt idx="93">
                    <c:v>2030</c:v>
                  </c:pt>
                  <c:pt idx="94">
                    <c:v>2011</c:v>
                  </c:pt>
                </c:lvl>
                <c:lvl>
                  <c:pt idx="0">
                    <c:v>mSOLAR</c:v>
                  </c:pt>
                  <c:pt idx="5">
                    <c:v>mSOLAR</c:v>
                  </c:pt>
                  <c:pt idx="10">
                    <c:v>mSOLAR</c:v>
                  </c:pt>
                  <c:pt idx="15">
                    <c:v>mSOLAR</c:v>
                  </c:pt>
                  <c:pt idx="20">
                    <c:v>mSOLAR</c:v>
                  </c:pt>
                  <c:pt idx="25">
                    <c:v>mSOLAR</c:v>
                  </c:pt>
                  <c:pt idx="30">
                    <c:v>mSOLAR</c:v>
                  </c:pt>
                  <c:pt idx="35">
                    <c:v>mSOLAR</c:v>
                  </c:pt>
                  <c:pt idx="40">
                    <c:v>mSOLAR</c:v>
                  </c:pt>
                  <c:pt idx="45">
                    <c:v>mSOLAR</c:v>
                  </c:pt>
                  <c:pt idx="50">
                    <c:v>mSOLAR</c:v>
                  </c:pt>
                  <c:pt idx="55">
                    <c:v>mSOLAR</c:v>
                  </c:pt>
                  <c:pt idx="60">
                    <c:v>mSOLAR</c:v>
                  </c:pt>
                  <c:pt idx="65">
                    <c:v>mSOLAR</c:v>
                  </c:pt>
                  <c:pt idx="70">
                    <c:v>mSOLAR</c:v>
                  </c:pt>
                  <c:pt idx="75">
                    <c:v>mSOLAR</c:v>
                  </c:pt>
                  <c:pt idx="80">
                    <c:v>mSOLAR</c:v>
                  </c:pt>
                  <c:pt idx="85">
                    <c:v>mSOLAR</c:v>
                  </c:pt>
                  <c:pt idx="90">
                    <c:v>mSOLAR</c:v>
                  </c:pt>
                </c:lvl>
                <c:lvl>
                  <c:pt idx="0">
                    <c:v>BRZ</c:v>
                  </c:pt>
                  <c:pt idx="5">
                    <c:v>CHI</c:v>
                  </c:pt>
                  <c:pt idx="10">
                    <c:v>DEU</c:v>
                  </c:pt>
                  <c:pt idx="15">
                    <c:v>EU28</c:v>
                  </c:pt>
                  <c:pt idx="20">
                    <c:v>EUN</c:v>
                  </c:pt>
                  <c:pt idx="25">
                    <c:v>EUS</c:v>
                  </c:pt>
                  <c:pt idx="30">
                    <c:v>FRA</c:v>
                  </c:pt>
                  <c:pt idx="35">
                    <c:v>IND</c:v>
                  </c:pt>
                  <c:pt idx="40">
                    <c:v>OEC</c:v>
                  </c:pt>
                  <c:pt idx="45">
                    <c:v>ROW</c:v>
                  </c:pt>
                  <c:pt idx="50">
                    <c:v>RSA</c:v>
                  </c:pt>
                  <c:pt idx="55">
                    <c:v>RUS</c:v>
                  </c:pt>
                  <c:pt idx="60">
                    <c:v>USA</c:v>
                  </c:pt>
                  <c:pt idx="65">
                    <c:v>ITA</c:v>
                  </c:pt>
                  <c:pt idx="70">
                    <c:v>POL</c:v>
                  </c:pt>
                  <c:pt idx="75">
                    <c:v>ESP</c:v>
                  </c:pt>
                  <c:pt idx="80">
                    <c:v>UKI</c:v>
                  </c:pt>
                  <c:pt idx="85">
                    <c:v>BNL</c:v>
                  </c:pt>
                  <c:pt idx="90">
                    <c:v>OPA</c:v>
                  </c:pt>
                </c:lvl>
              </c:multiLvlStrCache>
            </c:multiLvlStrRef>
          </c:cat>
          <c:val>
            <c:numRef>
              <c:f>eletwhyr.p!$G$5:$G$138</c:f>
              <c:numCache>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60">
                  <c:v>0</c:v>
                </c:pt>
                <c:pt idx="61">
                  <c:v>0</c:v>
                </c:pt>
                <c:pt idx="62">
                  <c:v>0</c:v>
                </c:pt>
                <c:pt idx="63">
                  <c:v>0</c:v>
                </c:pt>
                <c:pt idx="64">
                  <c:v>0</c:v>
                </c:pt>
                <c:pt idx="65">
                  <c:v>0</c:v>
                </c:pt>
                <c:pt idx="66">
                  <c:v>0</c:v>
                </c:pt>
                <c:pt idx="67">
                  <c:v>0</c:v>
                </c:pt>
                <c:pt idx="68">
                  <c:v>0</c:v>
                </c:pt>
                <c:pt idx="69">
                  <c:v>0</c:v>
                </c:pt>
                <c:pt idx="75">
                  <c:v>0</c:v>
                </c:pt>
                <c:pt idx="76">
                  <c:v>0</c:v>
                </c:pt>
                <c:pt idx="77">
                  <c:v>0</c:v>
                </c:pt>
                <c:pt idx="78">
                  <c:v>0</c:v>
                </c:pt>
                <c:pt idx="79">
                  <c:v>0</c:v>
                </c:pt>
                <c:pt idx="80">
                  <c:v>0</c:v>
                </c:pt>
                <c:pt idx="81">
                  <c:v>0</c:v>
                </c:pt>
                <c:pt idx="82">
                  <c:v>0</c:v>
                </c:pt>
                <c:pt idx="83">
                  <c:v>0</c:v>
                </c:pt>
                <c:pt idx="84">
                  <c:v>0</c:v>
                </c:pt>
                <c:pt idx="90">
                  <c:v>0</c:v>
                </c:pt>
                <c:pt idx="91">
                  <c:v>0</c:v>
                </c:pt>
                <c:pt idx="92">
                  <c:v>0</c:v>
                </c:pt>
                <c:pt idx="93">
                  <c:v>0</c:v>
                </c:pt>
                <c:pt idx="94">
                  <c:v>0</c:v>
                </c:pt>
              </c:numCache>
            </c:numRef>
          </c:val>
          <c:smooth val="0"/>
          <c:extLst>
            <c:ext xmlns:c16="http://schemas.microsoft.com/office/drawing/2014/chart" uri="{C3380CC4-5D6E-409C-BE32-E72D297353CC}">
              <c16:uniqueId val="{00000005-BC8E-44AD-BF0F-0236B5426C9F}"/>
            </c:ext>
          </c:extLst>
        </c:ser>
        <c:dLbls>
          <c:showLegendKey val="0"/>
          <c:showVal val="0"/>
          <c:showCatName val="0"/>
          <c:showSerName val="0"/>
          <c:showPercent val="0"/>
          <c:showBubbleSize val="0"/>
        </c:dLbls>
        <c:smooth val="0"/>
        <c:axId val="347032576"/>
        <c:axId val="97752704"/>
      </c:lineChart>
      <c:catAx>
        <c:axId val="347032576"/>
        <c:scaling>
          <c:orientation val="minMax"/>
        </c:scaling>
        <c:delete val="0"/>
        <c:axPos val="b"/>
        <c:numFmt formatCode="General" sourceLinked="0"/>
        <c:majorTickMark val="out"/>
        <c:minorTickMark val="none"/>
        <c:tickLblPos val="nextTo"/>
        <c:crossAx val="97752704"/>
        <c:crosses val="autoZero"/>
        <c:auto val="1"/>
        <c:lblAlgn val="ctr"/>
        <c:lblOffset val="100"/>
        <c:noMultiLvlLbl val="0"/>
      </c:catAx>
      <c:valAx>
        <c:axId val="97752704"/>
        <c:scaling>
          <c:orientation val="minMax"/>
        </c:scaling>
        <c:delete val="0"/>
        <c:axPos val="l"/>
        <c:majorGridlines/>
        <c:title>
          <c:tx>
            <c:rich>
              <a:bodyPr rot="-5400000" vert="horz"/>
              <a:lstStyle/>
              <a:p>
                <a:pPr>
                  <a:defRPr/>
                </a:pPr>
                <a:r>
                  <a:rPr lang="de-DE"/>
                  <a:t>TWh</a:t>
                </a:r>
              </a:p>
            </c:rich>
          </c:tx>
          <c:layout>
            <c:manualLayout>
              <c:xMode val="edge"/>
              <c:yMode val="edge"/>
              <c:x val="6.7983794114985117E-3"/>
              <c:y val="0.47810364580339876"/>
            </c:manualLayout>
          </c:layout>
          <c:overlay val="0"/>
        </c:title>
        <c:numFmt formatCode="#,##0" sourceLinked="0"/>
        <c:majorTickMark val="out"/>
        <c:minorTickMark val="none"/>
        <c:tickLblPos val="nextTo"/>
        <c:crossAx val="347032576"/>
        <c:crosses val="autoZero"/>
        <c:crossBetween val="between"/>
      </c:valAx>
    </c:plotArea>
    <c:legend>
      <c:legendPos val="r"/>
      <c:layout>
        <c:manualLayout>
          <c:xMode val="edge"/>
          <c:yMode val="edge"/>
          <c:x val="0"/>
          <c:y val="7.9900490699532145E-2"/>
          <c:w val="0.99717239191254936"/>
          <c:h val="7.7713294533835423E-2"/>
        </c:manualLayout>
      </c:layout>
      <c:overlay val="0"/>
    </c:legend>
    <c:plotVisOnly val="1"/>
    <c:dispBlanksAs val="gap"/>
    <c:showDLblsOverMax val="0"/>
  </c:chart>
  <c:spPr>
    <a:solidFill>
      <a:schemeClr val="bg1"/>
    </a:solidFill>
  </c:spPr>
  <c:txPr>
    <a:bodyPr/>
    <a:lstStyle/>
    <a:p>
      <a:pPr>
        <a:defRPr sz="1400"/>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[report_pivot_dias_macros.xlsm]RCA!PivotTable2</c:name>
    <c:fmtId val="2"/>
  </c:pivotSource>
  <c:chart>
    <c:title>
      <c:tx>
        <c:rich>
          <a:bodyPr/>
          <a:lstStyle/>
          <a:p>
            <a:pPr>
              <a:defRPr sz="1400"/>
            </a:pPr>
            <a:r>
              <a:rPr lang="en-US" sz="1400"/>
              <a:t>RCA-Indikator</a:t>
            </a:r>
            <a:r>
              <a:rPr lang="en-US" sz="1400" baseline="0"/>
              <a:t> in Deutschland</a:t>
            </a:r>
            <a:endParaRPr lang="en-US" sz="1400"/>
          </a:p>
        </c:rich>
      </c:tx>
      <c:layout>
        <c:manualLayout>
          <c:xMode val="edge"/>
          <c:yMode val="edge"/>
          <c:x val="0.31149587327060935"/>
          <c:y val="0"/>
        </c:manualLayout>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pivotFmt>
      <c:pivotFmt>
        <c:idx val="29"/>
      </c:pivotFmt>
      <c:pivotFmt>
        <c:idx val="30"/>
      </c:pivotFmt>
      <c:pivotFmt>
        <c:idx val="31"/>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s>
    <c:plotArea>
      <c:layout>
        <c:manualLayout>
          <c:layoutTarget val="inner"/>
          <c:xMode val="edge"/>
          <c:yMode val="edge"/>
          <c:x val="0.31122059264419305"/>
          <c:y val="8.3971328965151151E-2"/>
          <c:w val="0.61341644475208756"/>
          <c:h val="0.8603296455971905"/>
        </c:manualLayout>
      </c:layout>
      <c:barChart>
        <c:barDir val="bar"/>
        <c:grouping val="clustered"/>
        <c:varyColors val="0"/>
        <c:ser>
          <c:idx val="0"/>
          <c:order val="0"/>
          <c:tx>
            <c:strRef>
              <c:f>RCA!$B$3:$B$5</c:f>
              <c:strCache>
                <c:ptCount val="1"/>
                <c:pt idx="0">
                  <c:v>DEU - 2030</c:v>
                </c:pt>
              </c:strCache>
            </c:strRef>
          </c:tx>
          <c:invertIfNegative val="0"/>
          <c:cat>
            <c:strRef>
              <c:f>RCA!$A$6:$A$15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RCA!$B$6:$B$15</c:f>
              <c:numCache>
                <c:formatCode>General</c:formatCode>
                <c:ptCount val="9"/>
                <c:pt idx="0">
                  <c:v>0.66753122882440896</c:v>
                </c:pt>
                <c:pt idx="1">
                  <c:v>0.99759185170286413</c:v>
                </c:pt>
                <c:pt idx="2">
                  <c:v>0.97790410526664007</c:v>
                </c:pt>
                <c:pt idx="3">
                  <c:v>0.63114644560561795</c:v>
                </c:pt>
                <c:pt idx="4">
                  <c:v>1.332858226062505</c:v>
                </c:pt>
                <c:pt idx="5">
                  <c:v>1.0537961583724045</c:v>
                </c:pt>
                <c:pt idx="6">
                  <c:v>1.2715484272400681</c:v>
                </c:pt>
                <c:pt idx="7">
                  <c:v>1.2851115759597809</c:v>
                </c:pt>
                <c:pt idx="8">
                  <c:v>2.2753093932473059</c:v>
                </c:pt>
              </c:numCache>
            </c:numRef>
          </c:val>
          <c:extLst>
            <c:ext xmlns:c16="http://schemas.microsoft.com/office/drawing/2014/chart" uri="{C3380CC4-5D6E-409C-BE32-E72D297353CC}">
              <c16:uniqueId val="{00000000-4273-43E2-B805-33702ABB7A2F}"/>
            </c:ext>
          </c:extLst>
        </c:ser>
        <c:dLbls>
          <c:showLegendKey val="0"/>
          <c:showVal val="0"/>
          <c:showCatName val="0"/>
          <c:showSerName val="0"/>
          <c:showPercent val="0"/>
          <c:showBubbleSize val="0"/>
        </c:dLbls>
        <c:gapWidth val="150"/>
        <c:axId val="349456384"/>
        <c:axId val="162299904"/>
      </c:barChart>
      <c:catAx>
        <c:axId val="349456384"/>
        <c:scaling>
          <c:orientation val="minMax"/>
        </c:scaling>
        <c:delete val="0"/>
        <c:axPos val="l"/>
        <c:numFmt formatCode="General" sourceLinked="0"/>
        <c:majorTickMark val="out"/>
        <c:minorTickMark val="none"/>
        <c:tickLblPos val="nextTo"/>
        <c:crossAx val="162299904"/>
        <c:crosses val="autoZero"/>
        <c:auto val="1"/>
        <c:lblAlgn val="ctr"/>
        <c:lblOffset val="100"/>
        <c:noMultiLvlLbl val="0"/>
      </c:catAx>
      <c:valAx>
        <c:axId val="162299904"/>
        <c:scaling>
          <c:orientation val="minMax"/>
          <c:max val="2.5"/>
        </c:scaling>
        <c:delete val="0"/>
        <c:axPos val="b"/>
        <c:majorGridlines/>
        <c:numFmt formatCode="General" sourceLinked="1"/>
        <c:majorTickMark val="out"/>
        <c:minorTickMark val="none"/>
        <c:tickLblPos val="nextTo"/>
        <c:crossAx val="349456384"/>
        <c:crosses val="autoZero"/>
        <c:crossBetween val="between"/>
        <c:majorUnit val="0.5"/>
      </c:valAx>
    </c:plotArea>
    <c:plotVisOnly val="1"/>
    <c:dispBlanksAs val="gap"/>
    <c:showDLblsOverMax val="0"/>
  </c:chart>
  <c:spPr>
    <a:ln>
      <a:noFill/>
    </a:ln>
  </c:spPr>
  <c:printSettings>
    <c:headerFooter/>
    <c:pageMargins b="0.78740157499999996" l="0.7" r="0.7" t="0.78740157499999996"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[report_pivot_dias_macros.xlsm]RWA!PivotTable2</c:name>
    <c:fmtId val="3"/>
  </c:pivotSource>
  <c:chart>
    <c:title>
      <c:tx>
        <c:rich>
          <a:bodyPr/>
          <a:lstStyle/>
          <a:p>
            <a:pPr>
              <a:defRPr sz="1400"/>
            </a:pPr>
            <a:r>
              <a:rPr lang="de-DE"/>
              <a:t>RWA-Indikator</a:t>
            </a:r>
            <a:r>
              <a:rPr lang="de-DE" baseline="0"/>
              <a:t> in Deutschland</a:t>
            </a:r>
            <a:endParaRPr lang="de-DE"/>
          </a:p>
        </c:rich>
      </c:tx>
      <c:layout>
        <c:manualLayout>
          <c:xMode val="edge"/>
          <c:yMode val="edge"/>
          <c:x val="0.33249448853615521"/>
          <c:y val="0"/>
        </c:manualLayout>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pivotFmt>
      <c:pivotFmt>
        <c:idx val="29"/>
      </c:pivotFmt>
      <c:pivotFmt>
        <c:idx val="30"/>
      </c:pivotFmt>
      <c:pivotFmt>
        <c:idx val="31"/>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s>
    <c:plotArea>
      <c:layout>
        <c:manualLayout>
          <c:layoutTarget val="inner"/>
          <c:xMode val="edge"/>
          <c:yMode val="edge"/>
          <c:x val="0.32871941137566135"/>
          <c:y val="8.3971328965151151E-2"/>
          <c:w val="0.64141010802469134"/>
          <c:h val="0.8603296455971905"/>
        </c:manualLayout>
      </c:layout>
      <c:barChart>
        <c:barDir val="bar"/>
        <c:grouping val="clustered"/>
        <c:varyColors val="0"/>
        <c:ser>
          <c:idx val="0"/>
          <c:order val="0"/>
          <c:tx>
            <c:strRef>
              <c:f>RWA!$B$3:$B$5</c:f>
              <c:strCache>
                <c:ptCount val="1"/>
                <c:pt idx="0">
                  <c:v>BRZ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RWA!$B$6:$B$15</c:f>
              <c:numCache>
                <c:formatCode>General</c:formatCode>
                <c:ptCount val="9"/>
                <c:pt idx="0">
                  <c:v>0.36914266900246151</c:v>
                </c:pt>
                <c:pt idx="1">
                  <c:v>0.56267849688020566</c:v>
                </c:pt>
                <c:pt idx="2">
                  <c:v>1.1452290946252159</c:v>
                </c:pt>
                <c:pt idx="3">
                  <c:v>2.3602946980291293</c:v>
                </c:pt>
                <c:pt idx="4">
                  <c:v>0.48314061009919262</c:v>
                </c:pt>
                <c:pt idx="5">
                  <c:v>0.78276168084764874</c:v>
                </c:pt>
                <c:pt idx="6">
                  <c:v>0.38029491869814969</c:v>
                </c:pt>
                <c:pt idx="7">
                  <c:v>2.2417094755454738</c:v>
                </c:pt>
                <c:pt idx="8">
                  <c:v>1.2455285590223306</c:v>
                </c:pt>
              </c:numCache>
            </c:numRef>
          </c:val>
          <c:extLst>
            <c:ext xmlns:c16="http://schemas.microsoft.com/office/drawing/2014/chart" uri="{C3380CC4-5D6E-409C-BE32-E72D297353CC}">
              <c16:uniqueId val="{00000000-0DB0-495F-8431-CA22C6B34E1D}"/>
            </c:ext>
          </c:extLst>
        </c:ser>
        <c:ser>
          <c:idx val="1"/>
          <c:order val="1"/>
          <c:tx>
            <c:strRef>
              <c:f>RWA!$D$3:$D$5</c:f>
              <c:strCache>
                <c:ptCount val="1"/>
                <c:pt idx="0">
                  <c:v>CHI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RWA!$D$6:$D$15</c:f>
              <c:numCache>
                <c:formatCode>General</c:formatCode>
                <c:ptCount val="9"/>
                <c:pt idx="0">
                  <c:v>1.300258831283007</c:v>
                </c:pt>
                <c:pt idx="1">
                  <c:v>0.48953923896835666</c:v>
                </c:pt>
                <c:pt idx="2">
                  <c:v>1.4071234370791428</c:v>
                </c:pt>
                <c:pt idx="3">
                  <c:v>1.9281294990269051</c:v>
                </c:pt>
                <c:pt idx="4">
                  <c:v>0.88570915653044491</c:v>
                </c:pt>
                <c:pt idx="5">
                  <c:v>2.2499978561435414</c:v>
                </c:pt>
                <c:pt idx="6">
                  <c:v>1.5149832561375551</c:v>
                </c:pt>
                <c:pt idx="7">
                  <c:v>0.58666727023627474</c:v>
                </c:pt>
                <c:pt idx="8">
                  <c:v>0.32823062470456826</c:v>
                </c:pt>
              </c:numCache>
            </c:numRef>
          </c:val>
          <c:extLst>
            <c:ext xmlns:c16="http://schemas.microsoft.com/office/drawing/2014/chart" uri="{C3380CC4-5D6E-409C-BE32-E72D297353CC}">
              <c16:uniqueId val="{00000001-0DB0-495F-8431-CA22C6B34E1D}"/>
            </c:ext>
          </c:extLst>
        </c:ser>
        <c:ser>
          <c:idx val="2"/>
          <c:order val="2"/>
          <c:tx>
            <c:strRef>
              <c:f>RWA!$F$3:$F$5</c:f>
              <c:strCache>
                <c:ptCount val="1"/>
                <c:pt idx="0">
                  <c:v>DEU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RWA!$F$6:$F$15</c:f>
              <c:numCache>
                <c:formatCode>General</c:formatCode>
                <c:ptCount val="9"/>
                <c:pt idx="0">
                  <c:v>0.32622800083545067</c:v>
                </c:pt>
                <c:pt idx="1">
                  <c:v>0.73155509354793236</c:v>
                </c:pt>
                <c:pt idx="2">
                  <c:v>0.89166115942859292</c:v>
                </c:pt>
                <c:pt idx="3">
                  <c:v>0.60637947527528913</c:v>
                </c:pt>
                <c:pt idx="4">
                  <c:v>1.3424140784724328</c:v>
                </c:pt>
                <c:pt idx="5">
                  <c:v>1.1484185452686115</c:v>
                </c:pt>
                <c:pt idx="6">
                  <c:v>1.220432949173432</c:v>
                </c:pt>
                <c:pt idx="7">
                  <c:v>1.5042302771752329</c:v>
                </c:pt>
                <c:pt idx="8">
                  <c:v>2.7827017659840796</c:v>
                </c:pt>
              </c:numCache>
            </c:numRef>
          </c:val>
          <c:extLst>
            <c:ext xmlns:c16="http://schemas.microsoft.com/office/drawing/2014/chart" uri="{C3380CC4-5D6E-409C-BE32-E72D297353CC}">
              <c16:uniqueId val="{00000002-0DB0-495F-8431-CA22C6B34E1D}"/>
            </c:ext>
          </c:extLst>
        </c:ser>
        <c:ser>
          <c:idx val="3"/>
          <c:order val="3"/>
          <c:tx>
            <c:strRef>
              <c:f>RWA!$H$3:$H$5</c:f>
              <c:strCache>
                <c:ptCount val="1"/>
                <c:pt idx="0">
                  <c:v>EUN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RWA!$H$6:$H$15</c:f>
              <c:numCache>
                <c:formatCode>General</c:formatCode>
                <c:ptCount val="9"/>
                <c:pt idx="0">
                  <c:v>0.30754499500974414</c:v>
                </c:pt>
                <c:pt idx="1">
                  <c:v>0.28860872728667697</c:v>
                </c:pt>
                <c:pt idx="2">
                  <c:v>0.62445223597689681</c:v>
                </c:pt>
                <c:pt idx="3">
                  <c:v>0.51070917997078824</c:v>
                </c:pt>
                <c:pt idx="4">
                  <c:v>1.6435612782020506</c:v>
                </c:pt>
                <c:pt idx="5">
                  <c:v>0.33161796208355976</c:v>
                </c:pt>
                <c:pt idx="6">
                  <c:v>0.87280942240178738</c:v>
                </c:pt>
                <c:pt idx="7">
                  <c:v>2.8366247085822653</c:v>
                </c:pt>
                <c:pt idx="8">
                  <c:v>0.69382599658818789</c:v>
                </c:pt>
              </c:numCache>
            </c:numRef>
          </c:val>
          <c:extLst>
            <c:ext xmlns:c16="http://schemas.microsoft.com/office/drawing/2014/chart" uri="{C3380CC4-5D6E-409C-BE32-E72D297353CC}">
              <c16:uniqueId val="{00000003-0DB0-495F-8431-CA22C6B34E1D}"/>
            </c:ext>
          </c:extLst>
        </c:ser>
        <c:ser>
          <c:idx val="4"/>
          <c:order val="4"/>
          <c:tx>
            <c:strRef>
              <c:f>RWA!$J$3:$J$5</c:f>
              <c:strCache>
                <c:ptCount val="1"/>
                <c:pt idx="0">
                  <c:v>EUS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RWA!$J$6:$J$15</c:f>
              <c:numCache>
                <c:formatCode>General</c:formatCode>
                <c:ptCount val="9"/>
                <c:pt idx="0">
                  <c:v>0.35011522549978902</c:v>
                </c:pt>
                <c:pt idx="1">
                  <c:v>0.61742232052413648</c:v>
                </c:pt>
                <c:pt idx="2">
                  <c:v>1.1424370079253947</c:v>
                </c:pt>
                <c:pt idx="3">
                  <c:v>0.8338174174636972</c:v>
                </c:pt>
                <c:pt idx="4">
                  <c:v>0.73284221194368282</c:v>
                </c:pt>
                <c:pt idx="5">
                  <c:v>1.3273036147654615</c:v>
                </c:pt>
                <c:pt idx="6">
                  <c:v>1.0936689286552799</c:v>
                </c:pt>
                <c:pt idx="7">
                  <c:v>1.3187131988479663</c:v>
                </c:pt>
                <c:pt idx="8">
                  <c:v>2.0221174976434932</c:v>
                </c:pt>
              </c:numCache>
            </c:numRef>
          </c:val>
          <c:extLst>
            <c:ext xmlns:c16="http://schemas.microsoft.com/office/drawing/2014/chart" uri="{C3380CC4-5D6E-409C-BE32-E72D297353CC}">
              <c16:uniqueId val="{00000004-0DB0-495F-8431-CA22C6B34E1D}"/>
            </c:ext>
          </c:extLst>
        </c:ser>
        <c:ser>
          <c:idx val="5"/>
          <c:order val="5"/>
          <c:tx>
            <c:strRef>
              <c:f>RWA!$L$3:$L$5</c:f>
              <c:strCache>
                <c:ptCount val="1"/>
                <c:pt idx="0">
                  <c:v>FRA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RWA!$L$6:$L$15</c:f>
              <c:numCache>
                <c:formatCode>General</c:formatCode>
                <c:ptCount val="9"/>
                <c:pt idx="0">
                  <c:v>0.42027529155266546</c:v>
                </c:pt>
                <c:pt idx="1">
                  <c:v>0.47709975806097316</c:v>
                </c:pt>
                <c:pt idx="2">
                  <c:v>0.96090429211184181</c:v>
                </c:pt>
                <c:pt idx="3">
                  <c:v>0.60936346854678236</c:v>
                </c:pt>
                <c:pt idx="4">
                  <c:v>1.3759335625747093</c:v>
                </c:pt>
                <c:pt idx="5">
                  <c:v>0.91581061671470521</c:v>
                </c:pt>
                <c:pt idx="6">
                  <c:v>1.12949844627602</c:v>
                </c:pt>
                <c:pt idx="7">
                  <c:v>1.3554200082955512</c:v>
                </c:pt>
                <c:pt idx="8">
                  <c:v>1.5997314787215053</c:v>
                </c:pt>
              </c:numCache>
            </c:numRef>
          </c:val>
          <c:extLst>
            <c:ext xmlns:c16="http://schemas.microsoft.com/office/drawing/2014/chart" uri="{C3380CC4-5D6E-409C-BE32-E72D297353CC}">
              <c16:uniqueId val="{00000005-0DB0-495F-8431-CA22C6B34E1D}"/>
            </c:ext>
          </c:extLst>
        </c:ser>
        <c:ser>
          <c:idx val="6"/>
          <c:order val="6"/>
          <c:tx>
            <c:strRef>
              <c:f>RWA!$N$3:$N$5</c:f>
              <c:strCache>
                <c:ptCount val="1"/>
                <c:pt idx="0">
                  <c:v>IND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RWA!$N$6:$N$15</c:f>
              <c:numCache>
                <c:formatCode>General</c:formatCode>
                <c:ptCount val="9"/>
                <c:pt idx="0">
                  <c:v>2.2543288007382496</c:v>
                </c:pt>
                <c:pt idx="1">
                  <c:v>0.67673559685841433</c:v>
                </c:pt>
                <c:pt idx="2">
                  <c:v>1.2835911808775005</c:v>
                </c:pt>
                <c:pt idx="3">
                  <c:v>1.9570335461521868</c:v>
                </c:pt>
                <c:pt idx="4">
                  <c:v>1.1190536652630798</c:v>
                </c:pt>
                <c:pt idx="5">
                  <c:v>0.96442466316541964</c:v>
                </c:pt>
                <c:pt idx="6">
                  <c:v>0.30180049945012066</c:v>
                </c:pt>
                <c:pt idx="7">
                  <c:v>0.21712846765366883</c:v>
                </c:pt>
                <c:pt idx="8">
                  <c:v>0.31690358915035127</c:v>
                </c:pt>
              </c:numCache>
            </c:numRef>
          </c:val>
          <c:extLst>
            <c:ext xmlns:c16="http://schemas.microsoft.com/office/drawing/2014/chart" uri="{C3380CC4-5D6E-409C-BE32-E72D297353CC}">
              <c16:uniqueId val="{00000006-0DB0-495F-8431-CA22C6B34E1D}"/>
            </c:ext>
          </c:extLst>
        </c:ser>
        <c:ser>
          <c:idx val="7"/>
          <c:order val="7"/>
          <c:tx>
            <c:strRef>
              <c:f>RWA!$P$3:$P$5</c:f>
              <c:strCache>
                <c:ptCount val="1"/>
                <c:pt idx="0">
                  <c:v>OEC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RWA!$P$6:$P$15</c:f>
              <c:numCache>
                <c:formatCode>General</c:formatCode>
                <c:ptCount val="9"/>
                <c:pt idx="0">
                  <c:v>0.59163382800925313</c:v>
                </c:pt>
                <c:pt idx="1">
                  <c:v>1.9791987762754872</c:v>
                </c:pt>
                <c:pt idx="2">
                  <c:v>1.0622423333152911</c:v>
                </c:pt>
                <c:pt idx="3">
                  <c:v>0.68119731627063795</c:v>
                </c:pt>
                <c:pt idx="4">
                  <c:v>0.8931319738185417</c:v>
                </c:pt>
                <c:pt idx="5">
                  <c:v>0.65402893812315066</c:v>
                </c:pt>
                <c:pt idx="6">
                  <c:v>1.2854878050201224</c:v>
                </c:pt>
                <c:pt idx="7">
                  <c:v>0.94385833568051625</c:v>
                </c:pt>
                <c:pt idx="8">
                  <c:v>1.7876040996199343</c:v>
                </c:pt>
              </c:numCache>
            </c:numRef>
          </c:val>
          <c:extLst>
            <c:ext xmlns:c16="http://schemas.microsoft.com/office/drawing/2014/chart" uri="{C3380CC4-5D6E-409C-BE32-E72D297353CC}">
              <c16:uniqueId val="{00000007-0DB0-495F-8431-CA22C6B34E1D}"/>
            </c:ext>
          </c:extLst>
        </c:ser>
        <c:ser>
          <c:idx val="8"/>
          <c:order val="8"/>
          <c:tx>
            <c:strRef>
              <c:f>RWA!$R$3:$R$5</c:f>
              <c:strCache>
                <c:ptCount val="1"/>
                <c:pt idx="0">
                  <c:v>ROW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RWA!$R$6:$R$15</c:f>
              <c:numCache>
                <c:formatCode>General</c:formatCode>
                <c:ptCount val="9"/>
                <c:pt idx="0">
                  <c:v>0.56103549483247672</c:v>
                </c:pt>
                <c:pt idx="1">
                  <c:v>1.3946309584877985</c:v>
                </c:pt>
                <c:pt idx="2">
                  <c:v>0.82798131595822222</c:v>
                </c:pt>
                <c:pt idx="3">
                  <c:v>1.1249242663544685</c:v>
                </c:pt>
                <c:pt idx="4">
                  <c:v>0.75085916303730083</c:v>
                </c:pt>
                <c:pt idx="5">
                  <c:v>0.57091913435406927</c:v>
                </c:pt>
                <c:pt idx="6">
                  <c:v>1.0494358195469264</c:v>
                </c:pt>
                <c:pt idx="7">
                  <c:v>0.47563545502030441</c:v>
                </c:pt>
                <c:pt idx="8">
                  <c:v>0.3451513957826472</c:v>
                </c:pt>
              </c:numCache>
            </c:numRef>
          </c:val>
          <c:extLst>
            <c:ext xmlns:c16="http://schemas.microsoft.com/office/drawing/2014/chart" uri="{C3380CC4-5D6E-409C-BE32-E72D297353CC}">
              <c16:uniqueId val="{00000008-0DB0-495F-8431-CA22C6B34E1D}"/>
            </c:ext>
          </c:extLst>
        </c:ser>
        <c:ser>
          <c:idx val="9"/>
          <c:order val="9"/>
          <c:tx>
            <c:strRef>
              <c:f>RWA!$T$3:$T$5</c:f>
              <c:strCache>
                <c:ptCount val="1"/>
                <c:pt idx="0">
                  <c:v>RSA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RWA!$T$6:$T$15</c:f>
              <c:numCache>
                <c:formatCode>General</c:formatCode>
                <c:ptCount val="9"/>
                <c:pt idx="0">
                  <c:v>0.67039820301626085</c:v>
                </c:pt>
                <c:pt idx="1">
                  <c:v>5.9431524807661615</c:v>
                </c:pt>
                <c:pt idx="2">
                  <c:v>2.6703441606360823</c:v>
                </c:pt>
                <c:pt idx="3">
                  <c:v>1.6144179032609034</c:v>
                </c:pt>
                <c:pt idx="4">
                  <c:v>0.5147510176374539</c:v>
                </c:pt>
                <c:pt idx="5">
                  <c:v>0.45948804093165746</c:v>
                </c:pt>
                <c:pt idx="6">
                  <c:v>0.2716861569257773</c:v>
                </c:pt>
                <c:pt idx="7">
                  <c:v>1.0320439473396117</c:v>
                </c:pt>
                <c:pt idx="8">
                  <c:v>0.95343613597821453</c:v>
                </c:pt>
              </c:numCache>
            </c:numRef>
          </c:val>
          <c:extLst>
            <c:ext xmlns:c16="http://schemas.microsoft.com/office/drawing/2014/chart" uri="{C3380CC4-5D6E-409C-BE32-E72D297353CC}">
              <c16:uniqueId val="{00000009-0DB0-495F-8431-CA22C6B34E1D}"/>
            </c:ext>
          </c:extLst>
        </c:ser>
        <c:ser>
          <c:idx val="10"/>
          <c:order val="10"/>
          <c:tx>
            <c:strRef>
              <c:f>RWA!$V$3:$V$5</c:f>
              <c:strCache>
                <c:ptCount val="1"/>
                <c:pt idx="0">
                  <c:v>RUS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RWA!$V$6:$V$15</c:f>
              <c:numCache>
                <c:formatCode>General</c:formatCode>
                <c:ptCount val="9"/>
                <c:pt idx="0">
                  <c:v>3.1079189450272606</c:v>
                </c:pt>
                <c:pt idx="1">
                  <c:v>1.4502850701426264</c:v>
                </c:pt>
                <c:pt idx="2">
                  <c:v>3.1117157387300214</c:v>
                </c:pt>
                <c:pt idx="3">
                  <c:v>0.3890353527210188</c:v>
                </c:pt>
                <c:pt idx="4">
                  <c:v>2.1025841922763964</c:v>
                </c:pt>
                <c:pt idx="5">
                  <c:v>0.34706909604860209</c:v>
                </c:pt>
                <c:pt idx="6">
                  <c:v>0.10249689687437945</c:v>
                </c:pt>
                <c:pt idx="7">
                  <c:v>0.96699023657704941</c:v>
                </c:pt>
              </c:numCache>
            </c:numRef>
          </c:val>
          <c:extLst>
            <c:ext xmlns:c16="http://schemas.microsoft.com/office/drawing/2014/chart" uri="{C3380CC4-5D6E-409C-BE32-E72D297353CC}">
              <c16:uniqueId val="{0000000A-0DB0-495F-8431-CA22C6B34E1D}"/>
            </c:ext>
          </c:extLst>
        </c:ser>
        <c:ser>
          <c:idx val="11"/>
          <c:order val="11"/>
          <c:tx>
            <c:strRef>
              <c:f>RWA!$X$3:$X$5</c:f>
              <c:strCache>
                <c:ptCount val="1"/>
                <c:pt idx="0">
                  <c:v>USA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RWA!$X$6:$X$15</c:f>
              <c:numCache>
                <c:formatCode>General</c:formatCode>
                <c:ptCount val="9"/>
                <c:pt idx="0">
                  <c:v>1.1424798363861053</c:v>
                </c:pt>
                <c:pt idx="1">
                  <c:v>0.7271667320842673</c:v>
                </c:pt>
                <c:pt idx="2">
                  <c:v>0.54829659721207891</c:v>
                </c:pt>
                <c:pt idx="3">
                  <c:v>0.43865940021189537</c:v>
                </c:pt>
                <c:pt idx="4">
                  <c:v>1.1386169347822515</c:v>
                </c:pt>
                <c:pt idx="5">
                  <c:v>0.7371228502895284</c:v>
                </c:pt>
                <c:pt idx="6">
                  <c:v>1.1045926948025759</c:v>
                </c:pt>
                <c:pt idx="7">
                  <c:v>1.4194301415060036</c:v>
                </c:pt>
                <c:pt idx="8">
                  <c:v>1.0404222335048938</c:v>
                </c:pt>
              </c:numCache>
            </c:numRef>
          </c:val>
          <c:extLst>
            <c:ext xmlns:c16="http://schemas.microsoft.com/office/drawing/2014/chart" uri="{C3380CC4-5D6E-409C-BE32-E72D297353CC}">
              <c16:uniqueId val="{0000000B-0DB0-495F-8431-CA22C6B34E1D}"/>
            </c:ext>
          </c:extLst>
        </c:ser>
        <c:ser>
          <c:idx val="12"/>
          <c:order val="12"/>
          <c:tx>
            <c:strRef>
              <c:f>RWA!$Z$3:$Z$5</c:f>
              <c:strCache>
                <c:ptCount val="1"/>
                <c:pt idx="0">
                  <c:v>EU28 - 2030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RWA!$Z$6:$Z$15</c:f>
              <c:numCache>
                <c:formatCode>General</c:formatCode>
                <c:ptCount val="9"/>
                <c:pt idx="0">
                  <c:v>0.51166718401286237</c:v>
                </c:pt>
                <c:pt idx="1">
                  <c:v>0.6191653979239774</c:v>
                </c:pt>
                <c:pt idx="2">
                  <c:v>0.93072971819823214</c:v>
                </c:pt>
                <c:pt idx="3">
                  <c:v>0.74839685697921943</c:v>
                </c:pt>
                <c:pt idx="4">
                  <c:v>1.2095113510592512</c:v>
                </c:pt>
                <c:pt idx="5">
                  <c:v>1.0348952555469246</c:v>
                </c:pt>
                <c:pt idx="6">
                  <c:v>0.95465502617182996</c:v>
                </c:pt>
                <c:pt idx="7">
                  <c:v>1.5268710158323691</c:v>
                </c:pt>
                <c:pt idx="8">
                  <c:v>1.6685629219526568</c:v>
                </c:pt>
              </c:numCache>
            </c:numRef>
          </c:val>
          <c:extLst>
            <c:ext xmlns:c16="http://schemas.microsoft.com/office/drawing/2014/chart" uri="{C3380CC4-5D6E-409C-BE32-E72D297353CC}">
              <c16:uniqueId val="{0000000C-0DB0-495F-8431-CA22C6B34E1D}"/>
            </c:ext>
          </c:extLst>
        </c:ser>
        <c:ser>
          <c:idx val="13"/>
          <c:order val="13"/>
          <c:tx>
            <c:strRef>
              <c:f>RWA!$AB$3:$AB$5</c:f>
              <c:strCache>
                <c:ptCount val="1"/>
                <c:pt idx="0">
                  <c:v>ITA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RWA!$AB$6:$AB$15</c:f>
              <c:numCache>
                <c:formatCode>General</c:formatCode>
                <c:ptCount val="9"/>
                <c:pt idx="0">
                  <c:v>0.58787926308037064</c:v>
                </c:pt>
                <c:pt idx="1">
                  <c:v>0.65528373366234072</c:v>
                </c:pt>
                <c:pt idx="2">
                  <c:v>0.90666128683821123</c:v>
                </c:pt>
                <c:pt idx="3">
                  <c:v>1.5010296059070443</c:v>
                </c:pt>
                <c:pt idx="4">
                  <c:v>0.94737761823233335</c:v>
                </c:pt>
                <c:pt idx="5">
                  <c:v>1.6273878152419186</c:v>
                </c:pt>
                <c:pt idx="6">
                  <c:v>1.2035287991621251</c:v>
                </c:pt>
                <c:pt idx="7">
                  <c:v>1.2959266388122286</c:v>
                </c:pt>
                <c:pt idx="8">
                  <c:v>1.0181627546465322</c:v>
                </c:pt>
              </c:numCache>
            </c:numRef>
          </c:val>
          <c:extLst>
            <c:ext xmlns:c16="http://schemas.microsoft.com/office/drawing/2014/chart" uri="{C3380CC4-5D6E-409C-BE32-E72D297353CC}">
              <c16:uniqueId val="{0000000D-0DB0-495F-8431-CA22C6B34E1D}"/>
            </c:ext>
          </c:extLst>
        </c:ser>
        <c:ser>
          <c:idx val="14"/>
          <c:order val="14"/>
          <c:tx>
            <c:strRef>
              <c:f>RWA!$AD$3:$AD$5</c:f>
              <c:strCache>
                <c:ptCount val="1"/>
                <c:pt idx="0">
                  <c:v>POL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RWA!$AD$6:$AD$15</c:f>
              <c:numCache>
                <c:formatCode>General</c:formatCode>
                <c:ptCount val="9"/>
                <c:pt idx="0">
                  <c:v>0.59807477375775575</c:v>
                </c:pt>
                <c:pt idx="1">
                  <c:v>1.0721078702946929</c:v>
                </c:pt>
                <c:pt idx="2">
                  <c:v>1.0778819880857853</c:v>
                </c:pt>
                <c:pt idx="3">
                  <c:v>1.0858317285892276</c:v>
                </c:pt>
                <c:pt idx="4">
                  <c:v>1.0513365993098736</c:v>
                </c:pt>
                <c:pt idx="5">
                  <c:v>2.3453709651763228</c:v>
                </c:pt>
                <c:pt idx="6">
                  <c:v>0.79567827070685426</c:v>
                </c:pt>
                <c:pt idx="7">
                  <c:v>2.0704984532971573</c:v>
                </c:pt>
                <c:pt idx="8">
                  <c:v>1.9198183829751123</c:v>
                </c:pt>
              </c:numCache>
            </c:numRef>
          </c:val>
          <c:extLst>
            <c:ext xmlns:c16="http://schemas.microsoft.com/office/drawing/2014/chart" uri="{C3380CC4-5D6E-409C-BE32-E72D297353CC}">
              <c16:uniqueId val="{0000000E-0DB0-495F-8431-CA22C6B34E1D}"/>
            </c:ext>
          </c:extLst>
        </c:ser>
        <c:ser>
          <c:idx val="15"/>
          <c:order val="15"/>
          <c:tx>
            <c:strRef>
              <c:f>RWA!$AF$3:$AF$5</c:f>
              <c:strCache>
                <c:ptCount val="1"/>
                <c:pt idx="0">
                  <c:v>ESP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RWA!$AF$6:$AF$15</c:f>
              <c:numCache>
                <c:formatCode>General</c:formatCode>
                <c:ptCount val="9"/>
                <c:pt idx="0">
                  <c:v>0.42834860094884797</c:v>
                </c:pt>
                <c:pt idx="1">
                  <c:v>0.67874285688010683</c:v>
                </c:pt>
                <c:pt idx="2">
                  <c:v>0.80311372892508914</c:v>
                </c:pt>
                <c:pt idx="3">
                  <c:v>0.84388357167092298</c:v>
                </c:pt>
                <c:pt idx="4">
                  <c:v>0.84054148138163332</c:v>
                </c:pt>
                <c:pt idx="5">
                  <c:v>1.3735584931073386</c:v>
                </c:pt>
                <c:pt idx="6">
                  <c:v>0.50980082302331042</c:v>
                </c:pt>
                <c:pt idx="7">
                  <c:v>1.4333309263855207</c:v>
                </c:pt>
                <c:pt idx="8">
                  <c:v>1.9884195771427273</c:v>
                </c:pt>
              </c:numCache>
            </c:numRef>
          </c:val>
          <c:extLst>
            <c:ext xmlns:c16="http://schemas.microsoft.com/office/drawing/2014/chart" uri="{C3380CC4-5D6E-409C-BE32-E72D297353CC}">
              <c16:uniqueId val="{0000000F-0DB0-495F-8431-CA22C6B34E1D}"/>
            </c:ext>
          </c:extLst>
        </c:ser>
        <c:ser>
          <c:idx val="16"/>
          <c:order val="16"/>
          <c:tx>
            <c:strRef>
              <c:f>RWA!$AH$3:$AH$5</c:f>
              <c:strCache>
                <c:ptCount val="1"/>
                <c:pt idx="0">
                  <c:v>UKI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RWA!$AH$6:$AH$15</c:f>
              <c:numCache>
                <c:formatCode>General</c:formatCode>
                <c:ptCount val="9"/>
                <c:pt idx="0">
                  <c:v>0.48816633468204568</c:v>
                </c:pt>
                <c:pt idx="1">
                  <c:v>0.73302541256718778</c:v>
                </c:pt>
                <c:pt idx="2">
                  <c:v>0.56079606409054394</c:v>
                </c:pt>
                <c:pt idx="3">
                  <c:v>0.54675335457667784</c:v>
                </c:pt>
                <c:pt idx="4">
                  <c:v>0.9579376753905875</c:v>
                </c:pt>
                <c:pt idx="5">
                  <c:v>0.47631932830703372</c:v>
                </c:pt>
                <c:pt idx="6">
                  <c:v>0.78764787418247373</c:v>
                </c:pt>
                <c:pt idx="7">
                  <c:v>1.1868310086274065</c:v>
                </c:pt>
                <c:pt idx="8">
                  <c:v>1.2168747510668232</c:v>
                </c:pt>
              </c:numCache>
            </c:numRef>
          </c:val>
          <c:extLst>
            <c:ext xmlns:c16="http://schemas.microsoft.com/office/drawing/2014/chart" uri="{C3380CC4-5D6E-409C-BE32-E72D297353CC}">
              <c16:uniqueId val="{00000010-0DB0-495F-8431-CA22C6B34E1D}"/>
            </c:ext>
          </c:extLst>
        </c:ser>
        <c:ser>
          <c:idx val="17"/>
          <c:order val="17"/>
          <c:tx>
            <c:strRef>
              <c:f>RWA!$AJ$3:$AJ$5</c:f>
              <c:strCache>
                <c:ptCount val="1"/>
                <c:pt idx="0">
                  <c:v>BNL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RWA!$AJ$6:$AJ$15</c:f>
              <c:numCache>
                <c:formatCode>General</c:formatCode>
                <c:ptCount val="9"/>
                <c:pt idx="0">
                  <c:v>1.2758861820391594</c:v>
                </c:pt>
                <c:pt idx="1">
                  <c:v>0.5283776175907986</c:v>
                </c:pt>
                <c:pt idx="2">
                  <c:v>1.5012298266415296</c:v>
                </c:pt>
                <c:pt idx="3">
                  <c:v>0.73481039765522305</c:v>
                </c:pt>
                <c:pt idx="4">
                  <c:v>1.5876103529057437</c:v>
                </c:pt>
                <c:pt idx="5">
                  <c:v>0.79703024230571162</c:v>
                </c:pt>
                <c:pt idx="6">
                  <c:v>0.53389209517508684</c:v>
                </c:pt>
                <c:pt idx="7">
                  <c:v>1.1337472989543591</c:v>
                </c:pt>
                <c:pt idx="8">
                  <c:v>0.98788629168430464</c:v>
                </c:pt>
              </c:numCache>
            </c:numRef>
          </c:val>
          <c:extLst>
            <c:ext xmlns:c16="http://schemas.microsoft.com/office/drawing/2014/chart" uri="{C3380CC4-5D6E-409C-BE32-E72D297353CC}">
              <c16:uniqueId val="{00000011-0DB0-495F-8431-CA22C6B34E1D}"/>
            </c:ext>
          </c:extLst>
        </c:ser>
        <c:ser>
          <c:idx val="18"/>
          <c:order val="18"/>
          <c:tx>
            <c:strRef>
              <c:f>RWA!$AL$3:$AL$5</c:f>
              <c:strCache>
                <c:ptCount val="1"/>
                <c:pt idx="0">
                  <c:v>OPA - 2030</c:v>
                </c:pt>
              </c:strCache>
            </c:strRef>
          </c:tx>
          <c:invertIfNegative val="0"/>
          <c:cat>
            <c:strRef>
              <c:f>RWA!$A$6:$A$15</c:f>
              <c:strCache>
                <c:ptCount val="9"/>
                <c:pt idx="0">
                  <c:v>Mineralöl</c:v>
                </c:pt>
                <c:pt idx="1">
                  <c:v>NE-Metalle</c:v>
                </c:pt>
                <c:pt idx="2">
                  <c:v>Eisen &amp; Stahl</c:v>
                </c:pt>
                <c:pt idx="3">
                  <c:v>Restl. Verarb. Gew.</c:v>
                </c:pt>
                <c:pt idx="4">
                  <c:v>Chemie</c:v>
                </c:pt>
                <c:pt idx="5">
                  <c:v>Baustoffe</c:v>
                </c:pt>
                <c:pt idx="6">
                  <c:v>Maschinenbau</c:v>
                </c:pt>
                <c:pt idx="7">
                  <c:v>Papier</c:v>
                </c:pt>
                <c:pt idx="8">
                  <c:v>Fahrzeuge</c:v>
                </c:pt>
              </c:strCache>
            </c:strRef>
          </c:cat>
          <c:val>
            <c:numRef>
              <c:f>RWA!$AL$6:$AL$15</c:f>
              <c:numCache>
                <c:formatCode>General</c:formatCode>
                <c:ptCount val="9"/>
                <c:pt idx="0">
                  <c:v>2.6993853462893034</c:v>
                </c:pt>
                <c:pt idx="1">
                  <c:v>0.8977700853764865</c:v>
                </c:pt>
                <c:pt idx="2">
                  <c:v>0.33366485689386755</c:v>
                </c:pt>
                <c:pt idx="3">
                  <c:v>0.59649344672455895</c:v>
                </c:pt>
                <c:pt idx="4">
                  <c:v>0.68462936924698414</c:v>
                </c:pt>
                <c:pt idx="5">
                  <c:v>0.51793627941055698</c:v>
                </c:pt>
                <c:pt idx="6">
                  <c:v>0.16605366179754555</c:v>
                </c:pt>
                <c:pt idx="7">
                  <c:v>0.5062143854823149</c:v>
                </c:pt>
                <c:pt idx="8">
                  <c:v>7.4987142746072835E-2</c:v>
                </c:pt>
              </c:numCache>
            </c:numRef>
          </c:val>
          <c:extLst>
            <c:ext xmlns:c16="http://schemas.microsoft.com/office/drawing/2014/chart" uri="{C3380CC4-5D6E-409C-BE32-E72D297353CC}">
              <c16:uniqueId val="{00000000-44CE-4174-8C5B-12E3AFE1E254}"/>
            </c:ext>
          </c:extLst>
        </c:ser>
        <c:dLbls>
          <c:showLegendKey val="0"/>
          <c:showVal val="0"/>
          <c:showCatName val="0"/>
          <c:showSerName val="0"/>
          <c:showPercent val="0"/>
          <c:showBubbleSize val="0"/>
        </c:dLbls>
        <c:gapWidth val="150"/>
        <c:axId val="352043008"/>
        <c:axId val="162303360"/>
      </c:barChart>
      <c:catAx>
        <c:axId val="352043008"/>
        <c:scaling>
          <c:orientation val="minMax"/>
        </c:scaling>
        <c:delete val="0"/>
        <c:axPos val="l"/>
        <c:numFmt formatCode="General" sourceLinked="0"/>
        <c:majorTickMark val="out"/>
        <c:minorTickMark val="none"/>
        <c:tickLblPos val="nextTo"/>
        <c:crossAx val="162303360"/>
        <c:crosses val="autoZero"/>
        <c:auto val="1"/>
        <c:lblAlgn val="ctr"/>
        <c:lblOffset val="100"/>
        <c:noMultiLvlLbl val="0"/>
      </c:catAx>
      <c:valAx>
        <c:axId val="162303360"/>
        <c:scaling>
          <c:orientation val="minMax"/>
          <c:max val="2.5"/>
        </c:scaling>
        <c:delete val="0"/>
        <c:axPos val="b"/>
        <c:majorGridlines/>
        <c:numFmt formatCode="General" sourceLinked="1"/>
        <c:majorTickMark val="out"/>
        <c:minorTickMark val="none"/>
        <c:tickLblPos val="nextTo"/>
        <c:crossAx val="352043008"/>
        <c:crosses val="autoZero"/>
        <c:crossBetween val="between"/>
        <c:majorUnit val="0.5"/>
      </c:valAx>
    </c:plotArea>
    <c:plotVisOnly val="1"/>
    <c:dispBlanksAs val="gap"/>
    <c:showDLblsOverMax val="0"/>
  </c:chart>
  <c:spPr>
    <a:ln>
      <a:noFill/>
    </a:ln>
  </c:spPr>
  <c:printSettings>
    <c:headerFooter/>
    <c:pageMargins b="0.78740157499999996" l="0.7" r="0.7" t="0.78740157499999996" header="0.3" footer="0.3"/>
    <c:pageSetup/>
  </c:printSettings>
  <c:userShapes r:id="rId2"/>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[report_pivot_dias_macros.xlsm]RWA_1!PivotTable2</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pivotFmt>
      <c:pivotFmt>
        <c:idx val="79"/>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s>
    <c:plotArea>
      <c:layout/>
      <c:lineChart>
        <c:grouping val="standard"/>
        <c:varyColors val="0"/>
        <c:ser>
          <c:idx val="0"/>
          <c:order val="0"/>
          <c:tx>
            <c:strRef>
              <c:f>RWA_1!$B$3:$B$5</c:f>
              <c:strCache>
                <c:ptCount val="1"/>
                <c:pt idx="0">
                  <c:v>AGR - DEU</c:v>
                </c:pt>
              </c:strCache>
            </c:strRef>
          </c:tx>
          <c:cat>
            <c:strRef>
              <c:f>RWA_1!$A$6:$A$11</c:f>
              <c:strCache>
                <c:ptCount val="5"/>
                <c:pt idx="0">
                  <c:v>2015</c:v>
                </c:pt>
                <c:pt idx="1">
                  <c:v>2020</c:v>
                </c:pt>
                <c:pt idx="2">
                  <c:v>2025</c:v>
                </c:pt>
                <c:pt idx="3">
                  <c:v>2030</c:v>
                </c:pt>
                <c:pt idx="4">
                  <c:v>2011</c:v>
                </c:pt>
              </c:strCache>
            </c:strRef>
          </c:cat>
          <c:val>
            <c:numRef>
              <c:f>RWA_1!$B$6:$B$11</c:f>
              <c:numCache>
                <c:formatCode>General</c:formatCode>
                <c:ptCount val="5"/>
                <c:pt idx="0">
                  <c:v>0.24368605112044558</c:v>
                </c:pt>
                <c:pt idx="1">
                  <c:v>0.26156430301994038</c:v>
                </c:pt>
                <c:pt idx="2">
                  <c:v>0.25992744583568556</c:v>
                </c:pt>
                <c:pt idx="3">
                  <c:v>0.25174802196128826</c:v>
                </c:pt>
                <c:pt idx="4">
                  <c:v>0.24637423153843901</c:v>
                </c:pt>
              </c:numCache>
            </c:numRef>
          </c:val>
          <c:smooth val="0"/>
          <c:extLst>
            <c:ext xmlns:c16="http://schemas.microsoft.com/office/drawing/2014/chart" uri="{C3380CC4-5D6E-409C-BE32-E72D297353CC}">
              <c16:uniqueId val="{00000000-A308-4233-9430-A739D13BB90D}"/>
            </c:ext>
          </c:extLst>
        </c:ser>
        <c:ser>
          <c:idx val="1"/>
          <c:order val="1"/>
          <c:tx>
            <c:strRef>
              <c:f>RWA_1!$D$3:$D$5</c:f>
              <c:strCache>
                <c:ptCount val="1"/>
                <c:pt idx="0">
                  <c:v>BUI - DEU</c:v>
                </c:pt>
              </c:strCache>
            </c:strRef>
          </c:tx>
          <c:marker>
            <c:symbol val="none"/>
          </c:marker>
          <c:cat>
            <c:strRef>
              <c:f>RWA_1!$A$6:$A$11</c:f>
              <c:strCache>
                <c:ptCount val="5"/>
                <c:pt idx="0">
                  <c:v>2015</c:v>
                </c:pt>
                <c:pt idx="1">
                  <c:v>2020</c:v>
                </c:pt>
                <c:pt idx="2">
                  <c:v>2025</c:v>
                </c:pt>
                <c:pt idx="3">
                  <c:v>2030</c:v>
                </c:pt>
                <c:pt idx="4">
                  <c:v>2011</c:v>
                </c:pt>
              </c:strCache>
            </c:strRef>
          </c:cat>
          <c:val>
            <c:numRef>
              <c:f>RWA_1!$D$6:$D$11</c:f>
              <c:numCache>
                <c:formatCode>General</c:formatCode>
                <c:ptCount val="5"/>
                <c:pt idx="0">
                  <c:v>1.6672413075865455</c:v>
                </c:pt>
                <c:pt idx="1">
                  <c:v>1.8167911643332078</c:v>
                </c:pt>
                <c:pt idx="2">
                  <c:v>1.9441774224947619</c:v>
                </c:pt>
                <c:pt idx="3">
                  <c:v>2.0031880894700795</c:v>
                </c:pt>
                <c:pt idx="4">
                  <c:v>1.6894568445084015</c:v>
                </c:pt>
              </c:numCache>
            </c:numRef>
          </c:val>
          <c:smooth val="0"/>
          <c:extLst>
            <c:ext xmlns:c16="http://schemas.microsoft.com/office/drawing/2014/chart" uri="{C3380CC4-5D6E-409C-BE32-E72D297353CC}">
              <c16:uniqueId val="{00000001-A308-4233-9430-A739D13BB90D}"/>
            </c:ext>
          </c:extLst>
        </c:ser>
        <c:ser>
          <c:idx val="2"/>
          <c:order val="2"/>
          <c:tx>
            <c:strRef>
              <c:f>RWA_1!$F$3:$F$5</c:f>
              <c:strCache>
                <c:ptCount val="1"/>
                <c:pt idx="0">
                  <c:v>CHM - DEU</c:v>
                </c:pt>
              </c:strCache>
            </c:strRef>
          </c:tx>
          <c:marker>
            <c:symbol val="none"/>
          </c:marker>
          <c:cat>
            <c:strRef>
              <c:f>RWA_1!$A$6:$A$11</c:f>
              <c:strCache>
                <c:ptCount val="5"/>
                <c:pt idx="0">
                  <c:v>2015</c:v>
                </c:pt>
                <c:pt idx="1">
                  <c:v>2020</c:v>
                </c:pt>
                <c:pt idx="2">
                  <c:v>2025</c:v>
                </c:pt>
                <c:pt idx="3">
                  <c:v>2030</c:v>
                </c:pt>
                <c:pt idx="4">
                  <c:v>2011</c:v>
                </c:pt>
              </c:strCache>
            </c:strRef>
          </c:cat>
          <c:val>
            <c:numRef>
              <c:f>RWA_1!$F$6:$F$11</c:f>
              <c:numCache>
                <c:formatCode>General</c:formatCode>
                <c:ptCount val="5"/>
                <c:pt idx="0">
                  <c:v>1.4527422885163537</c:v>
                </c:pt>
                <c:pt idx="1">
                  <c:v>1.3991887387785813</c:v>
                </c:pt>
                <c:pt idx="2">
                  <c:v>1.3677188242786591</c:v>
                </c:pt>
                <c:pt idx="3">
                  <c:v>1.3424140784724328</c:v>
                </c:pt>
                <c:pt idx="4">
                  <c:v>1.3918169938428113</c:v>
                </c:pt>
              </c:numCache>
            </c:numRef>
          </c:val>
          <c:smooth val="0"/>
          <c:extLst>
            <c:ext xmlns:c16="http://schemas.microsoft.com/office/drawing/2014/chart" uri="{C3380CC4-5D6E-409C-BE32-E72D297353CC}">
              <c16:uniqueId val="{00000002-A308-4233-9430-A739D13BB90D}"/>
            </c:ext>
          </c:extLst>
        </c:ser>
        <c:ser>
          <c:idx val="3"/>
          <c:order val="3"/>
          <c:tx>
            <c:strRef>
              <c:f>RWA_1!$H$3:$H$5</c:f>
              <c:strCache>
                <c:ptCount val="1"/>
                <c:pt idx="0">
                  <c:v>ele - DEU</c:v>
                </c:pt>
              </c:strCache>
            </c:strRef>
          </c:tx>
          <c:marker>
            <c:symbol val="none"/>
          </c:marker>
          <c:cat>
            <c:strRef>
              <c:f>RWA_1!$A$6:$A$11</c:f>
              <c:strCache>
                <c:ptCount val="5"/>
                <c:pt idx="0">
                  <c:v>2015</c:v>
                </c:pt>
                <c:pt idx="1">
                  <c:v>2020</c:v>
                </c:pt>
                <c:pt idx="2">
                  <c:v>2025</c:v>
                </c:pt>
                <c:pt idx="3">
                  <c:v>2030</c:v>
                </c:pt>
                <c:pt idx="4">
                  <c:v>2011</c:v>
                </c:pt>
              </c:strCache>
            </c:strRef>
          </c:cat>
          <c:val>
            <c:numRef>
              <c:f>RWA_1!$H$6:$H$11</c:f>
              <c:numCache>
                <c:formatCode>General</c:formatCode>
                <c:ptCount val="5"/>
                <c:pt idx="0">
                  <c:v>1.8908488035109257</c:v>
                </c:pt>
                <c:pt idx="1">
                  <c:v>2.217052746438168</c:v>
                </c:pt>
                <c:pt idx="2">
                  <c:v>1.1756392897823382</c:v>
                </c:pt>
                <c:pt idx="3">
                  <c:v>0.85458801834021059</c:v>
                </c:pt>
                <c:pt idx="4">
                  <c:v>1.5053942325117295</c:v>
                </c:pt>
              </c:numCache>
            </c:numRef>
          </c:val>
          <c:smooth val="0"/>
          <c:extLst>
            <c:ext xmlns:c16="http://schemas.microsoft.com/office/drawing/2014/chart" uri="{C3380CC4-5D6E-409C-BE32-E72D297353CC}">
              <c16:uniqueId val="{00000003-A308-4233-9430-A739D13BB90D}"/>
            </c:ext>
          </c:extLst>
        </c:ser>
        <c:ser>
          <c:idx val="4"/>
          <c:order val="4"/>
          <c:tx>
            <c:strRef>
              <c:f>RWA_1!$J$3:$J$5</c:f>
              <c:strCache>
                <c:ptCount val="1"/>
                <c:pt idx="0">
                  <c:v>FOT - DEU</c:v>
                </c:pt>
              </c:strCache>
            </c:strRef>
          </c:tx>
          <c:marker>
            <c:symbol val="none"/>
          </c:marker>
          <c:cat>
            <c:strRef>
              <c:f>RWA_1!$A$6:$A$11</c:f>
              <c:strCache>
                <c:ptCount val="5"/>
                <c:pt idx="0">
                  <c:v>2015</c:v>
                </c:pt>
                <c:pt idx="1">
                  <c:v>2020</c:v>
                </c:pt>
                <c:pt idx="2">
                  <c:v>2025</c:v>
                </c:pt>
                <c:pt idx="3">
                  <c:v>2030</c:v>
                </c:pt>
                <c:pt idx="4">
                  <c:v>2011</c:v>
                </c:pt>
              </c:strCache>
            </c:strRef>
          </c:cat>
          <c:val>
            <c:numRef>
              <c:f>RWA_1!$J$6:$J$11</c:f>
              <c:numCache>
                <c:formatCode>General</c:formatCode>
                <c:ptCount val="5"/>
                <c:pt idx="0">
                  <c:v>0.95116868478935579</c:v>
                </c:pt>
                <c:pt idx="1">
                  <c:v>0.95399836054469889</c:v>
                </c:pt>
                <c:pt idx="2">
                  <c:v>0.96530842111415327</c:v>
                </c:pt>
                <c:pt idx="3">
                  <c:v>0.96418705335301624</c:v>
                </c:pt>
                <c:pt idx="4">
                  <c:v>0.97493806175148778</c:v>
                </c:pt>
              </c:numCache>
            </c:numRef>
          </c:val>
          <c:smooth val="0"/>
          <c:extLst>
            <c:ext xmlns:c16="http://schemas.microsoft.com/office/drawing/2014/chart" uri="{C3380CC4-5D6E-409C-BE32-E72D297353CC}">
              <c16:uniqueId val="{00000004-A308-4233-9430-A739D13BB90D}"/>
            </c:ext>
          </c:extLst>
        </c:ser>
        <c:ser>
          <c:idx val="5"/>
          <c:order val="5"/>
          <c:tx>
            <c:strRef>
              <c:f>RWA_1!$L$3:$L$5</c:f>
              <c:strCache>
                <c:ptCount val="1"/>
                <c:pt idx="0">
                  <c:v>IRS - DEU</c:v>
                </c:pt>
              </c:strCache>
            </c:strRef>
          </c:tx>
          <c:marker>
            <c:symbol val="none"/>
          </c:marker>
          <c:cat>
            <c:strRef>
              <c:f>RWA_1!$A$6:$A$11</c:f>
              <c:strCache>
                <c:ptCount val="5"/>
                <c:pt idx="0">
                  <c:v>2015</c:v>
                </c:pt>
                <c:pt idx="1">
                  <c:v>2020</c:v>
                </c:pt>
                <c:pt idx="2">
                  <c:v>2025</c:v>
                </c:pt>
                <c:pt idx="3">
                  <c:v>2030</c:v>
                </c:pt>
                <c:pt idx="4">
                  <c:v>2011</c:v>
                </c:pt>
              </c:strCache>
            </c:strRef>
          </c:cat>
          <c:val>
            <c:numRef>
              <c:f>RWA_1!$L$6:$L$11</c:f>
              <c:numCache>
                <c:formatCode>General</c:formatCode>
                <c:ptCount val="5"/>
                <c:pt idx="0">
                  <c:v>1.0662457727811274</c:v>
                </c:pt>
                <c:pt idx="1">
                  <c:v>0.97682920355238056</c:v>
                </c:pt>
                <c:pt idx="2">
                  <c:v>0.93081643227542443</c:v>
                </c:pt>
                <c:pt idx="3">
                  <c:v>0.89166115942859292</c:v>
                </c:pt>
                <c:pt idx="4">
                  <c:v>1.0314236096996334</c:v>
                </c:pt>
              </c:numCache>
            </c:numRef>
          </c:val>
          <c:smooth val="0"/>
          <c:extLst>
            <c:ext xmlns:c16="http://schemas.microsoft.com/office/drawing/2014/chart" uri="{C3380CC4-5D6E-409C-BE32-E72D297353CC}">
              <c16:uniqueId val="{00000005-A308-4233-9430-A739D13BB90D}"/>
            </c:ext>
          </c:extLst>
        </c:ser>
        <c:ser>
          <c:idx val="6"/>
          <c:order val="6"/>
          <c:tx>
            <c:strRef>
              <c:f>RWA_1!$N$3:$N$5</c:f>
              <c:strCache>
                <c:ptCount val="1"/>
                <c:pt idx="0">
                  <c:v>MAC - DEU</c:v>
                </c:pt>
              </c:strCache>
            </c:strRef>
          </c:tx>
          <c:marker>
            <c:symbol val="none"/>
          </c:marker>
          <c:cat>
            <c:strRef>
              <c:f>RWA_1!$A$6:$A$11</c:f>
              <c:strCache>
                <c:ptCount val="5"/>
                <c:pt idx="0">
                  <c:v>2015</c:v>
                </c:pt>
                <c:pt idx="1">
                  <c:v>2020</c:v>
                </c:pt>
                <c:pt idx="2">
                  <c:v>2025</c:v>
                </c:pt>
                <c:pt idx="3">
                  <c:v>2030</c:v>
                </c:pt>
                <c:pt idx="4">
                  <c:v>2011</c:v>
                </c:pt>
              </c:strCache>
            </c:strRef>
          </c:cat>
          <c:val>
            <c:numRef>
              <c:f>RWA_1!$N$6:$N$11</c:f>
              <c:numCache>
                <c:formatCode>General</c:formatCode>
                <c:ptCount val="5"/>
                <c:pt idx="0">
                  <c:v>1.2274514669209549</c:v>
                </c:pt>
                <c:pt idx="1">
                  <c:v>1.2380063363139799</c:v>
                </c:pt>
                <c:pt idx="2">
                  <c:v>1.2296527533830448</c:v>
                </c:pt>
                <c:pt idx="3">
                  <c:v>1.220432949173432</c:v>
                </c:pt>
                <c:pt idx="4">
                  <c:v>1.2829509274128088</c:v>
                </c:pt>
              </c:numCache>
            </c:numRef>
          </c:val>
          <c:smooth val="0"/>
          <c:extLst>
            <c:ext xmlns:c16="http://schemas.microsoft.com/office/drawing/2014/chart" uri="{C3380CC4-5D6E-409C-BE32-E72D297353CC}">
              <c16:uniqueId val="{00000006-A308-4233-9430-A739D13BB90D}"/>
            </c:ext>
          </c:extLst>
        </c:ser>
        <c:ser>
          <c:idx val="7"/>
          <c:order val="7"/>
          <c:tx>
            <c:strRef>
              <c:f>RWA_1!$P$3:$P$5</c:f>
              <c:strCache>
                <c:ptCount val="1"/>
                <c:pt idx="0">
                  <c:v>mvh - DEU</c:v>
                </c:pt>
              </c:strCache>
            </c:strRef>
          </c:tx>
          <c:marker>
            <c:symbol val="none"/>
          </c:marker>
          <c:cat>
            <c:strRef>
              <c:f>RWA_1!$A$6:$A$11</c:f>
              <c:strCache>
                <c:ptCount val="5"/>
                <c:pt idx="0">
                  <c:v>2015</c:v>
                </c:pt>
                <c:pt idx="1">
                  <c:v>2020</c:v>
                </c:pt>
                <c:pt idx="2">
                  <c:v>2025</c:v>
                </c:pt>
                <c:pt idx="3">
                  <c:v>2030</c:v>
                </c:pt>
                <c:pt idx="4">
                  <c:v>2011</c:v>
                </c:pt>
              </c:strCache>
            </c:strRef>
          </c:cat>
          <c:val>
            <c:numRef>
              <c:f>RWA_1!$P$6:$P$11</c:f>
              <c:numCache>
                <c:formatCode>General</c:formatCode>
                <c:ptCount val="5"/>
                <c:pt idx="0">
                  <c:v>2.5425334596380682</c:v>
                </c:pt>
                <c:pt idx="1">
                  <c:v>2.6222181266580842</c:v>
                </c:pt>
                <c:pt idx="2">
                  <c:v>2.7040878339442416</c:v>
                </c:pt>
                <c:pt idx="3">
                  <c:v>2.7827017659840796</c:v>
                </c:pt>
                <c:pt idx="4">
                  <c:v>2.5231465739205396</c:v>
                </c:pt>
              </c:numCache>
            </c:numRef>
          </c:val>
          <c:smooth val="0"/>
          <c:extLst>
            <c:ext xmlns:c16="http://schemas.microsoft.com/office/drawing/2014/chart" uri="{C3380CC4-5D6E-409C-BE32-E72D297353CC}">
              <c16:uniqueId val="{00000007-A308-4233-9430-A739D13BB90D}"/>
            </c:ext>
          </c:extLst>
        </c:ser>
        <c:ser>
          <c:idx val="8"/>
          <c:order val="8"/>
          <c:tx>
            <c:strRef>
              <c:f>RWA_1!$R$3:$R$5</c:f>
              <c:strCache>
                <c:ptCount val="1"/>
                <c:pt idx="0">
                  <c:v>nfm - DEU</c:v>
                </c:pt>
              </c:strCache>
            </c:strRef>
          </c:tx>
          <c:marker>
            <c:symbol val="none"/>
          </c:marker>
          <c:cat>
            <c:strRef>
              <c:f>RWA_1!$A$6:$A$11</c:f>
              <c:strCache>
                <c:ptCount val="5"/>
                <c:pt idx="0">
                  <c:v>2015</c:v>
                </c:pt>
                <c:pt idx="1">
                  <c:v>2020</c:v>
                </c:pt>
                <c:pt idx="2">
                  <c:v>2025</c:v>
                </c:pt>
                <c:pt idx="3">
                  <c:v>2030</c:v>
                </c:pt>
                <c:pt idx="4">
                  <c:v>2011</c:v>
                </c:pt>
              </c:strCache>
            </c:strRef>
          </c:cat>
          <c:val>
            <c:numRef>
              <c:f>RWA_1!$R$6:$R$11</c:f>
              <c:numCache>
                <c:formatCode>General</c:formatCode>
                <c:ptCount val="5"/>
                <c:pt idx="0">
                  <c:v>0.84215620811230851</c:v>
                </c:pt>
                <c:pt idx="1">
                  <c:v>0.81235542592619625</c:v>
                </c:pt>
                <c:pt idx="2">
                  <c:v>0.76268857156874359</c:v>
                </c:pt>
                <c:pt idx="3">
                  <c:v>0.73155509354793236</c:v>
                </c:pt>
                <c:pt idx="4">
                  <c:v>0.84599531193414845</c:v>
                </c:pt>
              </c:numCache>
            </c:numRef>
          </c:val>
          <c:smooth val="0"/>
          <c:extLst>
            <c:ext xmlns:c16="http://schemas.microsoft.com/office/drawing/2014/chart" uri="{C3380CC4-5D6E-409C-BE32-E72D297353CC}">
              <c16:uniqueId val="{00000008-A308-4233-9430-A739D13BB90D}"/>
            </c:ext>
          </c:extLst>
        </c:ser>
        <c:ser>
          <c:idx val="9"/>
          <c:order val="9"/>
          <c:tx>
            <c:strRef>
              <c:f>RWA_1!$T$3:$T$5</c:f>
              <c:strCache>
                <c:ptCount val="1"/>
                <c:pt idx="0">
                  <c:v>nmm - DEU</c:v>
                </c:pt>
              </c:strCache>
            </c:strRef>
          </c:tx>
          <c:marker>
            <c:symbol val="none"/>
          </c:marker>
          <c:cat>
            <c:strRef>
              <c:f>RWA_1!$A$6:$A$11</c:f>
              <c:strCache>
                <c:ptCount val="5"/>
                <c:pt idx="0">
                  <c:v>2015</c:v>
                </c:pt>
                <c:pt idx="1">
                  <c:v>2020</c:v>
                </c:pt>
                <c:pt idx="2">
                  <c:v>2025</c:v>
                </c:pt>
                <c:pt idx="3">
                  <c:v>2030</c:v>
                </c:pt>
                <c:pt idx="4">
                  <c:v>2011</c:v>
                </c:pt>
              </c:strCache>
            </c:strRef>
          </c:cat>
          <c:val>
            <c:numRef>
              <c:f>RWA_1!$T$6:$T$11</c:f>
              <c:numCache>
                <c:formatCode>General</c:formatCode>
                <c:ptCount val="5"/>
                <c:pt idx="0">
                  <c:v>1.2663559654775365</c:v>
                </c:pt>
                <c:pt idx="1">
                  <c:v>1.1633557264379335</c:v>
                </c:pt>
                <c:pt idx="2">
                  <c:v>1.1606201842662873</c:v>
                </c:pt>
                <c:pt idx="3">
                  <c:v>1.1484185452686115</c:v>
                </c:pt>
                <c:pt idx="4">
                  <c:v>1.2775953735985106</c:v>
                </c:pt>
              </c:numCache>
            </c:numRef>
          </c:val>
          <c:smooth val="0"/>
          <c:extLst>
            <c:ext xmlns:c16="http://schemas.microsoft.com/office/drawing/2014/chart" uri="{C3380CC4-5D6E-409C-BE32-E72D297353CC}">
              <c16:uniqueId val="{00000009-A308-4233-9430-A739D13BB90D}"/>
            </c:ext>
          </c:extLst>
        </c:ser>
        <c:ser>
          <c:idx val="10"/>
          <c:order val="10"/>
          <c:tx>
            <c:strRef>
              <c:f>RWA_1!$V$3:$V$5</c:f>
              <c:strCache>
                <c:ptCount val="1"/>
                <c:pt idx="0">
                  <c:v>oil - DEU</c:v>
                </c:pt>
              </c:strCache>
            </c:strRef>
          </c:tx>
          <c:marker>
            <c:symbol val="none"/>
          </c:marker>
          <c:cat>
            <c:strRef>
              <c:f>RWA_1!$A$6:$A$11</c:f>
              <c:strCache>
                <c:ptCount val="5"/>
                <c:pt idx="0">
                  <c:v>2015</c:v>
                </c:pt>
                <c:pt idx="1">
                  <c:v>2020</c:v>
                </c:pt>
                <c:pt idx="2">
                  <c:v>2025</c:v>
                </c:pt>
                <c:pt idx="3">
                  <c:v>2030</c:v>
                </c:pt>
                <c:pt idx="4">
                  <c:v>2011</c:v>
                </c:pt>
              </c:strCache>
            </c:strRef>
          </c:cat>
          <c:val>
            <c:numRef>
              <c:f>RWA_1!$V$6:$V$11</c:f>
              <c:numCache>
                <c:formatCode>General</c:formatCode>
                <c:ptCount val="5"/>
                <c:pt idx="0">
                  <c:v>0.31983699505846186</c:v>
                </c:pt>
                <c:pt idx="1">
                  <c:v>0.29464411768561571</c:v>
                </c:pt>
                <c:pt idx="2">
                  <c:v>0.30999329359167094</c:v>
                </c:pt>
                <c:pt idx="3">
                  <c:v>0.32622800083545067</c:v>
                </c:pt>
                <c:pt idx="4">
                  <c:v>0.24143962063698718</c:v>
                </c:pt>
              </c:numCache>
            </c:numRef>
          </c:val>
          <c:smooth val="0"/>
          <c:extLst>
            <c:ext xmlns:c16="http://schemas.microsoft.com/office/drawing/2014/chart" uri="{C3380CC4-5D6E-409C-BE32-E72D297353CC}">
              <c16:uniqueId val="{0000000A-A308-4233-9430-A739D13BB90D}"/>
            </c:ext>
          </c:extLst>
        </c:ser>
        <c:ser>
          <c:idx val="11"/>
          <c:order val="11"/>
          <c:tx>
            <c:strRef>
              <c:f>RWA_1!$X$3:$X$5</c:f>
              <c:strCache>
                <c:ptCount val="1"/>
                <c:pt idx="0">
                  <c:v>ppp - DEU</c:v>
                </c:pt>
              </c:strCache>
            </c:strRef>
          </c:tx>
          <c:marker>
            <c:symbol val="none"/>
          </c:marker>
          <c:cat>
            <c:strRef>
              <c:f>RWA_1!$A$6:$A$11</c:f>
              <c:strCache>
                <c:ptCount val="5"/>
                <c:pt idx="0">
                  <c:v>2015</c:v>
                </c:pt>
                <c:pt idx="1">
                  <c:v>2020</c:v>
                </c:pt>
                <c:pt idx="2">
                  <c:v>2025</c:v>
                </c:pt>
                <c:pt idx="3">
                  <c:v>2030</c:v>
                </c:pt>
                <c:pt idx="4">
                  <c:v>2011</c:v>
                </c:pt>
              </c:strCache>
            </c:strRef>
          </c:cat>
          <c:val>
            <c:numRef>
              <c:f>RWA_1!$X$6:$X$11</c:f>
              <c:numCache>
                <c:formatCode>General</c:formatCode>
                <c:ptCount val="5"/>
                <c:pt idx="0">
                  <c:v>1.4362053425817827</c:v>
                </c:pt>
                <c:pt idx="1">
                  <c:v>1.4602283386707509</c:v>
                </c:pt>
                <c:pt idx="2">
                  <c:v>1.4797589850895876</c:v>
                </c:pt>
                <c:pt idx="3">
                  <c:v>1.5042302771752329</c:v>
                </c:pt>
                <c:pt idx="4">
                  <c:v>1.4585050551392775</c:v>
                </c:pt>
              </c:numCache>
            </c:numRef>
          </c:val>
          <c:smooth val="0"/>
          <c:extLst>
            <c:ext xmlns:c16="http://schemas.microsoft.com/office/drawing/2014/chart" uri="{C3380CC4-5D6E-409C-BE32-E72D297353CC}">
              <c16:uniqueId val="{0000000B-A308-4233-9430-A739D13BB90D}"/>
            </c:ext>
          </c:extLst>
        </c:ser>
        <c:ser>
          <c:idx val="12"/>
          <c:order val="12"/>
          <c:tx>
            <c:strRef>
              <c:f>RWA_1!$Z$3:$Z$5</c:f>
              <c:strCache>
                <c:ptCount val="1"/>
                <c:pt idx="0">
                  <c:v>ROI - DEU</c:v>
                </c:pt>
              </c:strCache>
            </c:strRef>
          </c:tx>
          <c:marker>
            <c:symbol val="none"/>
          </c:marker>
          <c:cat>
            <c:strRef>
              <c:f>RWA_1!$A$6:$A$11</c:f>
              <c:strCache>
                <c:ptCount val="5"/>
                <c:pt idx="0">
                  <c:v>2015</c:v>
                </c:pt>
                <c:pt idx="1">
                  <c:v>2020</c:v>
                </c:pt>
                <c:pt idx="2">
                  <c:v>2025</c:v>
                </c:pt>
                <c:pt idx="3">
                  <c:v>2030</c:v>
                </c:pt>
                <c:pt idx="4">
                  <c:v>2011</c:v>
                </c:pt>
              </c:strCache>
            </c:strRef>
          </c:cat>
          <c:val>
            <c:numRef>
              <c:f>RWA_1!$Z$6:$Z$11</c:f>
              <c:numCache>
                <c:formatCode>General</c:formatCode>
                <c:ptCount val="5"/>
                <c:pt idx="0">
                  <c:v>0.66768733782815404</c:v>
                </c:pt>
                <c:pt idx="1">
                  <c:v>0.65502017879581087</c:v>
                </c:pt>
                <c:pt idx="2">
                  <c:v>0.63048985961761972</c:v>
                </c:pt>
                <c:pt idx="3">
                  <c:v>0.60637947527528913</c:v>
                </c:pt>
                <c:pt idx="4">
                  <c:v>0.70552747202263488</c:v>
                </c:pt>
              </c:numCache>
            </c:numRef>
          </c:val>
          <c:smooth val="0"/>
          <c:extLst>
            <c:ext xmlns:c16="http://schemas.microsoft.com/office/drawing/2014/chart" uri="{C3380CC4-5D6E-409C-BE32-E72D297353CC}">
              <c16:uniqueId val="{0000000C-A308-4233-9430-A739D13BB90D}"/>
            </c:ext>
          </c:extLst>
        </c:ser>
        <c:ser>
          <c:idx val="13"/>
          <c:order val="13"/>
          <c:tx>
            <c:strRef>
              <c:f>RWA_1!$AB$3:$AB$5</c:f>
              <c:strCache>
                <c:ptCount val="1"/>
                <c:pt idx="0">
                  <c:v>SER - DEU</c:v>
                </c:pt>
              </c:strCache>
            </c:strRef>
          </c:tx>
          <c:marker>
            <c:symbol val="none"/>
          </c:marker>
          <c:cat>
            <c:strRef>
              <c:f>RWA_1!$A$6:$A$11</c:f>
              <c:strCache>
                <c:ptCount val="5"/>
                <c:pt idx="0">
                  <c:v>2015</c:v>
                </c:pt>
                <c:pt idx="1">
                  <c:v>2020</c:v>
                </c:pt>
                <c:pt idx="2">
                  <c:v>2025</c:v>
                </c:pt>
                <c:pt idx="3">
                  <c:v>2030</c:v>
                </c:pt>
                <c:pt idx="4">
                  <c:v>2011</c:v>
                </c:pt>
              </c:strCache>
            </c:strRef>
          </c:cat>
          <c:val>
            <c:numRef>
              <c:f>RWA_1!$AB$6:$AB$11</c:f>
              <c:numCache>
                <c:formatCode>General</c:formatCode>
                <c:ptCount val="5"/>
                <c:pt idx="0">
                  <c:v>0.66831939888268532</c:v>
                </c:pt>
                <c:pt idx="1">
                  <c:v>0.66468672229294434</c:v>
                </c:pt>
                <c:pt idx="2">
                  <c:v>0.66240851528905953</c:v>
                </c:pt>
                <c:pt idx="3">
                  <c:v>0.66611440983171544</c:v>
                </c:pt>
                <c:pt idx="4">
                  <c:v>0.77400041281547627</c:v>
                </c:pt>
              </c:numCache>
            </c:numRef>
          </c:val>
          <c:smooth val="0"/>
          <c:extLst>
            <c:ext xmlns:c16="http://schemas.microsoft.com/office/drawing/2014/chart" uri="{C3380CC4-5D6E-409C-BE32-E72D297353CC}">
              <c16:uniqueId val="{0000000D-A308-4233-9430-A739D13BB90D}"/>
            </c:ext>
          </c:extLst>
        </c:ser>
        <c:ser>
          <c:idx val="14"/>
          <c:order val="14"/>
          <c:tx>
            <c:strRef>
              <c:f>RWA_1!$AD$3:$AD$5</c:f>
              <c:strCache>
                <c:ptCount val="1"/>
                <c:pt idx="0">
                  <c:v>TRN - DEU</c:v>
                </c:pt>
              </c:strCache>
            </c:strRef>
          </c:tx>
          <c:marker>
            <c:symbol val="none"/>
          </c:marker>
          <c:cat>
            <c:strRef>
              <c:f>RWA_1!$A$6:$A$11</c:f>
              <c:strCache>
                <c:ptCount val="5"/>
                <c:pt idx="0">
                  <c:v>2015</c:v>
                </c:pt>
                <c:pt idx="1">
                  <c:v>2020</c:v>
                </c:pt>
                <c:pt idx="2">
                  <c:v>2025</c:v>
                </c:pt>
                <c:pt idx="3">
                  <c:v>2030</c:v>
                </c:pt>
                <c:pt idx="4">
                  <c:v>2011</c:v>
                </c:pt>
              </c:strCache>
            </c:strRef>
          </c:cat>
          <c:val>
            <c:numRef>
              <c:f>RWA_1!$AD$6:$AD$11</c:f>
              <c:numCache>
                <c:formatCode>General</c:formatCode>
                <c:ptCount val="5"/>
                <c:pt idx="0">
                  <c:v>0.67841470442605634</c:v>
                </c:pt>
                <c:pt idx="1">
                  <c:v>0.51308221294968215</c:v>
                </c:pt>
                <c:pt idx="2">
                  <c:v>0.57056846978761089</c:v>
                </c:pt>
                <c:pt idx="3">
                  <c:v>0.60130719647954067</c:v>
                </c:pt>
                <c:pt idx="4">
                  <c:v>0.60062841552862689</c:v>
                </c:pt>
              </c:numCache>
            </c:numRef>
          </c:val>
          <c:smooth val="0"/>
          <c:extLst>
            <c:ext xmlns:c16="http://schemas.microsoft.com/office/drawing/2014/chart" uri="{C3380CC4-5D6E-409C-BE32-E72D297353CC}">
              <c16:uniqueId val="{0000000E-A308-4233-9430-A739D13BB90D}"/>
            </c:ext>
          </c:extLst>
        </c:ser>
        <c:dLbls>
          <c:showLegendKey val="0"/>
          <c:showVal val="0"/>
          <c:showCatName val="0"/>
          <c:showSerName val="0"/>
          <c:showPercent val="0"/>
          <c:showBubbleSize val="0"/>
        </c:dLbls>
        <c:marker val="1"/>
        <c:smooth val="0"/>
        <c:axId val="352683008"/>
        <c:axId val="162304512"/>
      </c:lineChart>
      <c:catAx>
        <c:axId val="352683008"/>
        <c:scaling>
          <c:orientation val="minMax"/>
        </c:scaling>
        <c:delete val="0"/>
        <c:axPos val="b"/>
        <c:numFmt formatCode="General" sourceLinked="0"/>
        <c:majorTickMark val="out"/>
        <c:minorTickMark val="none"/>
        <c:tickLblPos val="nextTo"/>
        <c:crossAx val="162304512"/>
        <c:crosses val="autoZero"/>
        <c:auto val="1"/>
        <c:lblAlgn val="ctr"/>
        <c:lblOffset val="100"/>
        <c:noMultiLvlLbl val="0"/>
      </c:catAx>
      <c:valAx>
        <c:axId val="162304512"/>
        <c:scaling>
          <c:orientation val="minMax"/>
        </c:scaling>
        <c:delete val="0"/>
        <c:axPos val="l"/>
        <c:majorGridlines/>
        <c:numFmt formatCode="General" sourceLinked="1"/>
        <c:majorTickMark val="out"/>
        <c:minorTickMark val="none"/>
        <c:tickLblPos val="nextTo"/>
        <c:crossAx val="352683008"/>
        <c:crosses val="autoZero"/>
        <c:crossBetween val="between"/>
      </c:valAx>
    </c:plotArea>
    <c:legend>
      <c:legendPos val="r"/>
      <c:layout>
        <c:manualLayout>
          <c:xMode val="edge"/>
          <c:yMode val="edge"/>
          <c:x val="0.8270688996692751"/>
          <c:y val="3.2474852126737751E-2"/>
          <c:w val="0.16050591973216971"/>
          <c:h val="0.66710746084969041"/>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[report_pivot_dias_macros.xlsm]ShareC.p!PivotTable1</c:name>
    <c:fmtId val="2"/>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spPr>
          <a:solidFill>
            <a:schemeClr val="accent4">
              <a:lumMod val="40000"/>
              <a:lumOff val="60000"/>
            </a:schemeClr>
          </a:solidFill>
        </c:spPr>
        <c:marker>
          <c:symbol val="none"/>
        </c:marker>
      </c:pivotFmt>
      <c:pivotFmt>
        <c:idx val="215"/>
        <c:marker>
          <c:symbol val="none"/>
        </c:marker>
      </c:pivotFmt>
      <c:pivotFmt>
        <c:idx val="216"/>
        <c:marker>
          <c:symbol val="none"/>
        </c:marker>
      </c:pivotFmt>
    </c:pivotFmts>
    <c:plotArea>
      <c:layout/>
      <c:barChart>
        <c:barDir val="col"/>
        <c:grouping val="stacked"/>
        <c:varyColors val="0"/>
        <c:ser>
          <c:idx val="0"/>
          <c:order val="0"/>
          <c:tx>
            <c:strRef>
              <c:f>ShareC.p!$B$3:$B$4</c:f>
              <c:strCache>
                <c:ptCount val="1"/>
                <c:pt idx="0">
                  <c:v>(Leer)</c:v>
                </c:pt>
              </c:strCache>
            </c:strRef>
          </c:tx>
          <c:invertIfNegative val="0"/>
          <c:cat>
            <c:multiLvlStrRef>
              <c:f>ShareC.p!$A$5:$A$7</c:f>
              <c:multiLvlStrCache>
                <c:ptCount val="1"/>
                <c:lvl>
                  <c:pt idx="0">
                    <c:v>(Leer)</c:v>
                  </c:pt>
                </c:lvl>
                <c:lvl>
                  <c:pt idx="0">
                    <c:v>(Leer)</c:v>
                  </c:pt>
                </c:lvl>
              </c:multiLvlStrCache>
            </c:multiLvlStrRef>
          </c:cat>
          <c:val>
            <c:numRef>
              <c:f>ShareC.p!$B$5:$B$7</c:f>
              <c:numCache>
                <c:formatCode>General</c:formatCode>
                <c:ptCount val="1"/>
              </c:numCache>
            </c:numRef>
          </c:val>
          <c:extLst>
            <c:ext xmlns:c16="http://schemas.microsoft.com/office/drawing/2014/chart" uri="{C3380CC4-5D6E-409C-BE32-E72D297353CC}">
              <c16:uniqueId val="{00000000-67F4-4F53-94D0-C228F1D237A0}"/>
            </c:ext>
          </c:extLst>
        </c:ser>
        <c:dLbls>
          <c:showLegendKey val="0"/>
          <c:showVal val="0"/>
          <c:showCatName val="0"/>
          <c:showSerName val="0"/>
          <c:showPercent val="0"/>
          <c:showBubbleSize val="0"/>
        </c:dLbls>
        <c:gapWidth val="20"/>
        <c:overlap val="100"/>
        <c:axId val="354025472"/>
        <c:axId val="162306816"/>
      </c:barChart>
      <c:catAx>
        <c:axId val="354025472"/>
        <c:scaling>
          <c:orientation val="minMax"/>
        </c:scaling>
        <c:delete val="0"/>
        <c:axPos val="b"/>
        <c:numFmt formatCode="General" sourceLinked="0"/>
        <c:majorTickMark val="out"/>
        <c:minorTickMark val="none"/>
        <c:tickLblPos val="nextTo"/>
        <c:crossAx val="162306816"/>
        <c:crosses val="autoZero"/>
        <c:auto val="1"/>
        <c:lblAlgn val="ctr"/>
        <c:lblOffset val="100"/>
        <c:noMultiLvlLbl val="0"/>
      </c:catAx>
      <c:valAx>
        <c:axId val="162306816"/>
        <c:scaling>
          <c:orientation val="minMax"/>
          <c:max val="1.05"/>
          <c:min val="0"/>
        </c:scaling>
        <c:delete val="0"/>
        <c:axPos val="l"/>
        <c:majorGridlines/>
        <c:numFmt formatCode="General" sourceLinked="1"/>
        <c:majorTickMark val="out"/>
        <c:minorTickMark val="none"/>
        <c:tickLblPos val="nextTo"/>
        <c:crossAx val="354025472"/>
        <c:crosses val="autoZero"/>
        <c:crossBetween val="between"/>
        <c:majorUnit val="0.2"/>
      </c:valAx>
    </c:plotArea>
    <c:legend>
      <c:legendPos val="r"/>
      <c:layout>
        <c:manualLayout>
          <c:xMode val="edge"/>
          <c:yMode val="edge"/>
          <c:x val="0.90697674418604646"/>
          <c:y val="8.2822216791826442E-2"/>
          <c:w val="9.3023255813953487E-2"/>
          <c:h val="0.8776337213141171"/>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[report_pivot_dias_macros.xlsm]ShareY_PW.p!PivotTable1</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spPr>
          <a:solidFill>
            <a:schemeClr val="tx1"/>
          </a:solidFill>
        </c:spPr>
        <c:marker>
          <c:symbol val="none"/>
        </c:marker>
      </c:pivotFmt>
      <c:pivotFmt>
        <c:idx val="215"/>
        <c:spPr>
          <a:solidFill>
            <a:schemeClr val="accent4">
              <a:lumMod val="40000"/>
              <a:lumOff val="60000"/>
            </a:schemeClr>
          </a:solidFill>
        </c:spPr>
        <c:marker>
          <c:symbol val="none"/>
        </c:marker>
      </c:pivotFmt>
      <c:pivotFmt>
        <c:idx val="216"/>
        <c:spPr>
          <a:solidFill>
            <a:schemeClr val="accent2">
              <a:lumMod val="40000"/>
              <a:lumOff val="60000"/>
            </a:schemeClr>
          </a:solidFill>
        </c:spPr>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spPr>
          <a:solidFill>
            <a:schemeClr val="accent2">
              <a:lumMod val="40000"/>
              <a:lumOff val="60000"/>
            </a:schemeClr>
          </a:solidFill>
        </c:spPr>
        <c:marker>
          <c:symbol val="none"/>
        </c:marker>
      </c:pivotFmt>
      <c:pivotFmt>
        <c:idx val="225"/>
        <c:spPr>
          <a:solidFill>
            <a:schemeClr val="tx1"/>
          </a:solidFill>
        </c:spPr>
        <c:marker>
          <c:symbol val="none"/>
        </c:marker>
      </c:pivotFmt>
      <c:pivotFmt>
        <c:idx val="226"/>
        <c:spPr>
          <a:solidFill>
            <a:schemeClr val="accent4">
              <a:lumMod val="40000"/>
              <a:lumOff val="60000"/>
            </a:schemeClr>
          </a:solidFill>
        </c:spPr>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spPr>
          <a:ln w="25400">
            <a:noFill/>
          </a:ln>
        </c:spPr>
        <c:marker>
          <c:symbol val="none"/>
        </c:marker>
      </c:pivotFmt>
      <c:pivotFmt>
        <c:idx val="235"/>
        <c:spPr>
          <a:ln w="25400">
            <a:noFill/>
          </a:ln>
        </c:spPr>
        <c:marker>
          <c:symbol val="none"/>
        </c:marker>
      </c:pivotFmt>
      <c:pivotFmt>
        <c:idx val="236"/>
        <c:spPr>
          <a:ln w="25400">
            <a:noFill/>
          </a:ln>
        </c:spPr>
        <c:marker>
          <c:symbol val="none"/>
        </c:marker>
      </c:pivotFmt>
      <c:pivotFmt>
        <c:idx val="237"/>
        <c:spPr>
          <a:ln w="25400">
            <a:noFill/>
          </a:ln>
        </c:spPr>
        <c:marker>
          <c:symbol val="none"/>
        </c:marker>
      </c:pivotFmt>
      <c:pivotFmt>
        <c:idx val="238"/>
        <c:spPr>
          <a:ln w="25400">
            <a:noFill/>
          </a:ln>
        </c:spPr>
        <c:marker>
          <c:symbol val="none"/>
        </c:marker>
      </c:pivotFmt>
      <c:pivotFmt>
        <c:idx val="239"/>
        <c:spPr>
          <a:ln w="25400">
            <a:noFill/>
          </a:ln>
        </c:spPr>
        <c:marker>
          <c:symbol val="none"/>
        </c:marker>
      </c:pivotFmt>
      <c:pivotFmt>
        <c:idx val="240"/>
        <c:spPr>
          <a:ln w="25400">
            <a:noFill/>
          </a:ln>
        </c:spPr>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spPr>
          <a:ln w="25400">
            <a:noFill/>
          </a:ln>
        </c:spPr>
        <c:marker>
          <c:symbol val="none"/>
        </c:marker>
      </c:pivotFmt>
      <c:pivotFmt>
        <c:idx val="259"/>
        <c:spPr>
          <a:solidFill>
            <a:schemeClr val="tx1"/>
          </a:solidFill>
          <a:ln w="25400">
            <a:noFill/>
          </a:ln>
        </c:spPr>
        <c:marker>
          <c:symbol val="none"/>
        </c:marker>
      </c:pivotFmt>
      <c:pivotFmt>
        <c:idx val="260"/>
        <c:spPr>
          <a:solidFill>
            <a:srgbClr val="FFC000"/>
          </a:solidFill>
        </c:spPr>
        <c:marker>
          <c:symbol val="none"/>
        </c:marker>
      </c:pivotFmt>
      <c:pivotFmt>
        <c:idx val="261"/>
        <c:spPr>
          <a:solidFill>
            <a:schemeClr val="bg1">
              <a:lumMod val="85000"/>
            </a:schemeClr>
          </a:solidFill>
          <a:ln w="25400">
            <a:noFill/>
          </a:ln>
        </c:spPr>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spPr>
          <a:solidFill>
            <a:srgbClr val="FFCC00"/>
          </a:solidFill>
        </c:spPr>
        <c:marker>
          <c:symbol val="none"/>
        </c:marker>
      </c:pivotFmt>
      <c:pivotFmt>
        <c:idx val="279"/>
        <c:spPr>
          <a:solidFill>
            <a:schemeClr val="tx1"/>
          </a:solidFill>
          <a:ln w="25400">
            <a:noFill/>
          </a:ln>
        </c:spPr>
        <c:marker>
          <c:symbol val="none"/>
        </c:marker>
      </c:pivotFmt>
      <c:pivotFmt>
        <c:idx val="280"/>
        <c:spPr>
          <a:solidFill>
            <a:schemeClr val="tx1">
              <a:lumMod val="50000"/>
              <a:lumOff val="50000"/>
            </a:schemeClr>
          </a:solidFill>
        </c:spPr>
        <c:marker>
          <c:symbol val="none"/>
        </c:marker>
      </c:pivotFmt>
      <c:pivotFmt>
        <c:idx val="281"/>
        <c:marker>
          <c:symbol val="none"/>
        </c:marker>
      </c:pivotFmt>
      <c:pivotFmt>
        <c:idx val="282"/>
        <c:spPr>
          <a:solidFill>
            <a:srgbClr val="FFCC00"/>
          </a:solidFill>
        </c:spPr>
        <c:marker>
          <c:symbol val="none"/>
        </c:marker>
      </c:pivotFmt>
      <c:pivotFmt>
        <c:idx val="283"/>
        <c:marker>
          <c:symbol val="none"/>
        </c:marker>
      </c:pivotFmt>
      <c:pivotFmt>
        <c:idx val="284"/>
        <c:marker>
          <c:symbol val="none"/>
        </c:marker>
      </c:pivotFmt>
      <c:pivotFmt>
        <c:idx val="285"/>
        <c:marker>
          <c:symbol val="none"/>
        </c:marker>
      </c:pivotFmt>
      <c:pivotFmt>
        <c:idx val="286"/>
        <c:marker>
          <c:symbol val="none"/>
        </c:marker>
      </c:pivotFmt>
      <c:pivotFmt>
        <c:idx val="287"/>
        <c:marker>
          <c:symbol val="none"/>
        </c:marker>
      </c:pivotFmt>
      <c:pivotFmt>
        <c:idx val="288"/>
        <c:marker>
          <c:symbol val="none"/>
        </c:marker>
      </c:pivotFmt>
      <c:pivotFmt>
        <c:idx val="289"/>
        <c:marker>
          <c:symbol val="none"/>
        </c:marker>
      </c:pivotFmt>
      <c:pivotFmt>
        <c:idx val="290"/>
        <c:marker>
          <c:symbol val="none"/>
        </c:marker>
      </c:pivotFmt>
      <c:pivotFmt>
        <c:idx val="291"/>
        <c:marker>
          <c:symbol val="none"/>
        </c:marker>
      </c:pivotFmt>
    </c:pivotFmts>
    <c:plotArea>
      <c:layout>
        <c:manualLayout>
          <c:layoutTarget val="inner"/>
          <c:xMode val="edge"/>
          <c:yMode val="edge"/>
          <c:x val="6.4885399499481175E-2"/>
          <c:y val="2.9936012150876209E-2"/>
          <c:w val="0.7414719526338277"/>
          <c:h val="0.85249525860632214"/>
        </c:manualLayout>
      </c:layout>
      <c:barChart>
        <c:barDir val="col"/>
        <c:grouping val="stacked"/>
        <c:varyColors val="0"/>
        <c:ser>
          <c:idx val="0"/>
          <c:order val="0"/>
          <c:tx>
            <c:strRef>
              <c:f>ShareY_PW.p!$B$3:$B$4</c:f>
              <c:strCache>
                <c:ptCount val="1"/>
                <c:pt idx="0">
                  <c:v>IRS</c:v>
                </c:pt>
              </c:strCache>
            </c:strRef>
          </c:tx>
          <c:spPr>
            <a:ln w="25400">
              <a:noFill/>
            </a:ln>
          </c:spPr>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ShareY_PW.p!$B$5:$B$12</c:f>
              <c:numCache>
                <c:formatCode>General</c:formatCode>
                <c:ptCount val="5"/>
                <c:pt idx="0">
                  <c:v>0.23726119864604536</c:v>
                </c:pt>
                <c:pt idx="1">
                  <c:v>0.23533440295086688</c:v>
                </c:pt>
                <c:pt idx="2">
                  <c:v>0.23455301508865486</c:v>
                </c:pt>
                <c:pt idx="3">
                  <c:v>0.23359746018495231</c:v>
                </c:pt>
                <c:pt idx="4">
                  <c:v>0.23696681597885197</c:v>
                </c:pt>
              </c:numCache>
            </c:numRef>
          </c:val>
          <c:extLst>
            <c:ext xmlns:c16="http://schemas.microsoft.com/office/drawing/2014/chart" uri="{C3380CC4-5D6E-409C-BE32-E72D297353CC}">
              <c16:uniqueId val="{00000000-3B9C-4D49-BAB3-2383C0ABADF8}"/>
            </c:ext>
          </c:extLst>
        </c:ser>
        <c:ser>
          <c:idx val="1"/>
          <c:order val="1"/>
          <c:tx>
            <c:strRef>
              <c:f>ShareY_PW.p!$C$3:$C$4</c:f>
              <c:strCache>
                <c:ptCount val="1"/>
                <c:pt idx="0">
                  <c:v>USK</c:v>
                </c:pt>
              </c:strCache>
            </c:strRef>
          </c:tx>
          <c:spPr>
            <a:ln w="25400">
              <a:noFill/>
            </a:ln>
          </c:spPr>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ShareY_PW.p!$C$5:$C$12</c:f>
              <c:numCache>
                <c:formatCode>General</c:formatCode>
                <c:ptCount val="5"/>
                <c:pt idx="0">
                  <c:v>0.10522258488476184</c:v>
                </c:pt>
                <c:pt idx="1">
                  <c:v>0.10548415644282118</c:v>
                </c:pt>
                <c:pt idx="2">
                  <c:v>0.10694830109000318</c:v>
                </c:pt>
                <c:pt idx="3">
                  <c:v>0.10849143394860214</c:v>
                </c:pt>
                <c:pt idx="4">
                  <c:v>0.10278096793509192</c:v>
                </c:pt>
              </c:numCache>
            </c:numRef>
          </c:val>
          <c:extLst>
            <c:ext xmlns:c16="http://schemas.microsoft.com/office/drawing/2014/chart" uri="{C3380CC4-5D6E-409C-BE32-E72D297353CC}">
              <c16:uniqueId val="{00000001-3B9C-4D49-BAB3-2383C0ABADF8}"/>
            </c:ext>
          </c:extLst>
        </c:ser>
        <c:ser>
          <c:idx val="2"/>
          <c:order val="2"/>
          <c:tx>
            <c:strRef>
              <c:f>ShareY_PW.p!$D$3:$D$4</c:f>
              <c:strCache>
                <c:ptCount val="1"/>
                <c:pt idx="0">
                  <c:v>ele</c:v>
                </c:pt>
              </c:strCache>
            </c:strRef>
          </c:tx>
          <c:spPr>
            <a:solidFill>
              <a:srgbClr val="FFCC00"/>
            </a:solidFill>
          </c:spPr>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ShareY_PW.p!$D$5:$D$12</c:f>
              <c:numCache>
                <c:formatCode>General</c:formatCode>
                <c:ptCount val="5"/>
                <c:pt idx="0">
                  <c:v>7.1228654222555518E-2</c:v>
                </c:pt>
                <c:pt idx="1">
                  <c:v>6.7275911738445021E-2</c:v>
                </c:pt>
                <c:pt idx="2">
                  <c:v>6.5458594741192491E-2</c:v>
                </c:pt>
                <c:pt idx="3">
                  <c:v>6.6062273521688489E-2</c:v>
                </c:pt>
                <c:pt idx="4">
                  <c:v>8.0820510269974638E-2</c:v>
                </c:pt>
              </c:numCache>
            </c:numRef>
          </c:val>
          <c:extLst>
            <c:ext xmlns:c16="http://schemas.microsoft.com/office/drawing/2014/chart" uri="{C3380CC4-5D6E-409C-BE32-E72D297353CC}">
              <c16:uniqueId val="{00000002-3B9C-4D49-BAB3-2383C0ABADF8}"/>
            </c:ext>
          </c:extLst>
        </c:ser>
        <c:ser>
          <c:idx val="3"/>
          <c:order val="3"/>
          <c:tx>
            <c:strRef>
              <c:f>ShareY_PW.p!$E$3:$E$4</c:f>
              <c:strCache>
                <c:ptCount val="1"/>
                <c:pt idx="0">
                  <c:v>SER</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ShareY_PW.p!$E$5:$E$12</c:f>
              <c:numCache>
                <c:formatCode>General</c:formatCode>
                <c:ptCount val="5"/>
                <c:pt idx="0">
                  <c:v>0.15539315006482418</c:v>
                </c:pt>
                <c:pt idx="1">
                  <c:v>0.15203905447630539</c:v>
                </c:pt>
                <c:pt idx="2">
                  <c:v>0.15274115241922612</c:v>
                </c:pt>
                <c:pt idx="3">
                  <c:v>0.15137664900914699</c:v>
                </c:pt>
                <c:pt idx="4">
                  <c:v>0.15317743800908948</c:v>
                </c:pt>
              </c:numCache>
            </c:numRef>
          </c:val>
          <c:extLst>
            <c:ext xmlns:c16="http://schemas.microsoft.com/office/drawing/2014/chart" uri="{C3380CC4-5D6E-409C-BE32-E72D297353CC}">
              <c16:uniqueId val="{00000003-3B9C-4D49-BAB3-2383C0ABADF8}"/>
            </c:ext>
          </c:extLst>
        </c:ser>
        <c:ser>
          <c:idx val="4"/>
          <c:order val="4"/>
          <c:tx>
            <c:strRef>
              <c:f>ShareY_PW.p!$F$3:$F$4</c:f>
              <c:strCache>
                <c:ptCount val="1"/>
                <c:pt idx="0">
                  <c:v>oil</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ShareY_PW.p!$F$5:$F$12</c:f>
              <c:numCache>
                <c:formatCode>General</c:formatCode>
                <c:ptCount val="5"/>
                <c:pt idx="0">
                  <c:v>3.4834546911243089E-2</c:v>
                </c:pt>
                <c:pt idx="1">
                  <c:v>3.8992204975956464E-2</c:v>
                </c:pt>
                <c:pt idx="2">
                  <c:v>3.8507429014213876E-2</c:v>
                </c:pt>
                <c:pt idx="3">
                  <c:v>3.7681918413988547E-2</c:v>
                </c:pt>
                <c:pt idx="4">
                  <c:v>3.5988881139737861E-2</c:v>
                </c:pt>
              </c:numCache>
            </c:numRef>
          </c:val>
          <c:extLst>
            <c:ext xmlns:c16="http://schemas.microsoft.com/office/drawing/2014/chart" uri="{C3380CC4-5D6E-409C-BE32-E72D297353CC}">
              <c16:uniqueId val="{00000004-3B9C-4D49-BAB3-2383C0ABADF8}"/>
            </c:ext>
          </c:extLst>
        </c:ser>
        <c:ser>
          <c:idx val="5"/>
          <c:order val="5"/>
          <c:tx>
            <c:strRef>
              <c:f>ShareY_PW.p!$G$3:$G$4</c:f>
              <c:strCache>
                <c:ptCount val="1"/>
                <c:pt idx="0">
                  <c:v>TRN</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ShareY_PW.p!$G$5:$G$12</c:f>
              <c:numCache>
                <c:formatCode>General</c:formatCode>
                <c:ptCount val="5"/>
                <c:pt idx="0">
                  <c:v>6.4976236612229107E-2</c:v>
                </c:pt>
                <c:pt idx="1">
                  <c:v>6.6811815255824525E-2</c:v>
                </c:pt>
                <c:pt idx="2">
                  <c:v>6.6435393553846159E-2</c:v>
                </c:pt>
                <c:pt idx="3">
                  <c:v>6.5783438403119149E-2</c:v>
                </c:pt>
                <c:pt idx="4">
                  <c:v>6.4440550900661697E-2</c:v>
                </c:pt>
              </c:numCache>
            </c:numRef>
          </c:val>
          <c:extLst>
            <c:ext xmlns:c16="http://schemas.microsoft.com/office/drawing/2014/chart" uri="{C3380CC4-5D6E-409C-BE32-E72D297353CC}">
              <c16:uniqueId val="{00000005-3B9C-4D49-BAB3-2383C0ABADF8}"/>
            </c:ext>
          </c:extLst>
        </c:ser>
        <c:ser>
          <c:idx val="6"/>
          <c:order val="6"/>
          <c:tx>
            <c:strRef>
              <c:f>ShareY_PW.p!$H$3:$H$4</c:f>
              <c:strCache>
                <c:ptCount val="1"/>
                <c:pt idx="0">
                  <c:v>cAP</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ShareY_PW.p!$H$5:$H$12</c:f>
              <c:numCache>
                <c:formatCode>General</c:formatCode>
                <c:ptCount val="5"/>
                <c:pt idx="0">
                  <c:v>7.4310288789761744E-2</c:v>
                </c:pt>
                <c:pt idx="1">
                  <c:v>7.4495015842797607E-2</c:v>
                </c:pt>
                <c:pt idx="2">
                  <c:v>7.5529024004460196E-2</c:v>
                </c:pt>
                <c:pt idx="3">
                  <c:v>7.6618815216955571E-2</c:v>
                </c:pt>
                <c:pt idx="4">
                  <c:v>7.2585970186083107E-2</c:v>
                </c:pt>
              </c:numCache>
            </c:numRef>
          </c:val>
          <c:extLst>
            <c:ext xmlns:c16="http://schemas.microsoft.com/office/drawing/2014/chart" uri="{C3380CC4-5D6E-409C-BE32-E72D297353CC}">
              <c16:uniqueId val="{00000006-3B9C-4D49-BAB3-2383C0ABADF8}"/>
            </c:ext>
          </c:extLst>
        </c:ser>
        <c:ser>
          <c:idx val="7"/>
          <c:order val="7"/>
          <c:tx>
            <c:strRef>
              <c:f>ShareY_PW.p!$I$3:$I$4</c:f>
              <c:strCache>
                <c:ptCount val="1"/>
                <c:pt idx="0">
                  <c:v>SKL</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ShareY_PW.p!$I$5:$I$12</c:f>
              <c:numCache>
                <c:formatCode>General</c:formatCode>
                <c:ptCount val="5"/>
                <c:pt idx="0">
                  <c:v>9.4412583176520043E-2</c:v>
                </c:pt>
                <c:pt idx="1">
                  <c:v>9.4647282281364639E-2</c:v>
                </c:pt>
                <c:pt idx="2">
                  <c:v>9.596100859245954E-2</c:v>
                </c:pt>
                <c:pt idx="3">
                  <c:v>9.7345608291511385E-2</c:v>
                </c:pt>
                <c:pt idx="4">
                  <c:v>9.2221804803242324E-2</c:v>
                </c:pt>
              </c:numCache>
            </c:numRef>
          </c:val>
          <c:extLst>
            <c:ext xmlns:c16="http://schemas.microsoft.com/office/drawing/2014/chart" uri="{C3380CC4-5D6E-409C-BE32-E72D297353CC}">
              <c16:uniqueId val="{00000007-3B9C-4D49-BAB3-2383C0ABADF8}"/>
            </c:ext>
          </c:extLst>
        </c:ser>
        <c:ser>
          <c:idx val="8"/>
          <c:order val="8"/>
          <c:tx>
            <c:strRef>
              <c:f>ShareY_PW.p!$J$3:$J$4</c:f>
              <c:strCache>
                <c:ptCount val="1"/>
                <c:pt idx="0">
                  <c:v>ROI</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ShareY_PW.p!$J$5:$J$12</c:f>
              <c:numCache>
                <c:formatCode>General</c:formatCode>
                <c:ptCount val="5"/>
                <c:pt idx="0">
                  <c:v>7.2096269376994537E-2</c:v>
                </c:pt>
                <c:pt idx="1">
                  <c:v>7.0638233248085616E-2</c:v>
                </c:pt>
                <c:pt idx="2">
                  <c:v>7.0695563428783512E-2</c:v>
                </c:pt>
                <c:pt idx="3">
                  <c:v>7.0148661930182252E-2</c:v>
                </c:pt>
                <c:pt idx="4">
                  <c:v>7.1789111655926399E-2</c:v>
                </c:pt>
              </c:numCache>
            </c:numRef>
          </c:val>
          <c:extLst>
            <c:ext xmlns:c16="http://schemas.microsoft.com/office/drawing/2014/chart" uri="{C3380CC4-5D6E-409C-BE32-E72D297353CC}">
              <c16:uniqueId val="{00000008-3B9C-4D49-BAB3-2383C0ABADF8}"/>
            </c:ext>
          </c:extLst>
        </c:ser>
        <c:ser>
          <c:idx val="9"/>
          <c:order val="9"/>
          <c:tx>
            <c:strRef>
              <c:f>ShareY_PW.p!$K$3:$K$4</c:f>
              <c:strCache>
                <c:ptCount val="1"/>
                <c:pt idx="0">
                  <c:v>nfm</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ShareY_PW.p!$K$5:$K$12</c:f>
              <c:numCache>
                <c:formatCode>General</c:formatCode>
                <c:ptCount val="5"/>
                <c:pt idx="0">
                  <c:v>2.1732483300968938E-2</c:v>
                </c:pt>
                <c:pt idx="1">
                  <c:v>2.1306304834127206E-2</c:v>
                </c:pt>
                <c:pt idx="2">
                  <c:v>2.1156384714579594E-2</c:v>
                </c:pt>
                <c:pt idx="3">
                  <c:v>2.0941271071217814E-2</c:v>
                </c:pt>
                <c:pt idx="4">
                  <c:v>2.1721555746836617E-2</c:v>
                </c:pt>
              </c:numCache>
            </c:numRef>
          </c:val>
          <c:extLst>
            <c:ext xmlns:c16="http://schemas.microsoft.com/office/drawing/2014/chart" uri="{C3380CC4-5D6E-409C-BE32-E72D297353CC}">
              <c16:uniqueId val="{00000009-3B9C-4D49-BAB3-2383C0ABADF8}"/>
            </c:ext>
          </c:extLst>
        </c:ser>
        <c:ser>
          <c:idx val="10"/>
          <c:order val="10"/>
          <c:tx>
            <c:strRef>
              <c:f>ShareY_PW.p!$L$3:$L$4</c:f>
              <c:strCache>
                <c:ptCount val="1"/>
                <c:pt idx="0">
                  <c:v>BUI</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ShareY_PW.p!$L$5:$L$12</c:f>
              <c:numCache>
                <c:formatCode>General</c:formatCode>
                <c:ptCount val="5"/>
                <c:pt idx="0">
                  <c:v>1.4199869097816719E-2</c:v>
                </c:pt>
                <c:pt idx="1">
                  <c:v>1.3935988987686873E-2</c:v>
                </c:pt>
                <c:pt idx="2">
                  <c:v>1.4034354537344373E-2</c:v>
                </c:pt>
                <c:pt idx="3">
                  <c:v>1.4043173208226198E-2</c:v>
                </c:pt>
                <c:pt idx="4">
                  <c:v>1.4053745423070198E-2</c:v>
                </c:pt>
              </c:numCache>
            </c:numRef>
          </c:val>
          <c:extLst>
            <c:ext xmlns:c16="http://schemas.microsoft.com/office/drawing/2014/chart" uri="{C3380CC4-5D6E-409C-BE32-E72D297353CC}">
              <c16:uniqueId val="{0000000A-3B9C-4D49-BAB3-2383C0ABADF8}"/>
            </c:ext>
          </c:extLst>
        </c:ser>
        <c:ser>
          <c:idx val="11"/>
          <c:order val="11"/>
          <c:tx>
            <c:strRef>
              <c:f>ShareY_PW.p!$M$3:$M$4</c:f>
              <c:strCache>
                <c:ptCount val="1"/>
                <c:pt idx="0">
                  <c:v>MAC</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ShareY_PW.p!$M$5:$M$12</c:f>
              <c:numCache>
                <c:formatCode>General</c:formatCode>
                <c:ptCount val="5"/>
                <c:pt idx="0">
                  <c:v>1.3846674461148878E-2</c:v>
                </c:pt>
                <c:pt idx="1">
                  <c:v>1.354899959226152E-2</c:v>
                </c:pt>
                <c:pt idx="2">
                  <c:v>1.3571877046371085E-2</c:v>
                </c:pt>
                <c:pt idx="3">
                  <c:v>1.3467283906365026E-2</c:v>
                </c:pt>
                <c:pt idx="4">
                  <c:v>1.3816466698841078E-2</c:v>
                </c:pt>
              </c:numCache>
            </c:numRef>
          </c:val>
          <c:extLst>
            <c:ext xmlns:c16="http://schemas.microsoft.com/office/drawing/2014/chart" uri="{C3380CC4-5D6E-409C-BE32-E72D297353CC}">
              <c16:uniqueId val="{0000000B-3B9C-4D49-BAB3-2383C0ABADF8}"/>
            </c:ext>
          </c:extLst>
        </c:ser>
        <c:ser>
          <c:idx val="12"/>
          <c:order val="12"/>
          <c:tx>
            <c:strRef>
              <c:f>ShareY_PW.p!$N$3:$N$4</c:f>
              <c:strCache>
                <c:ptCount val="1"/>
                <c:pt idx="0">
                  <c:v>nmm</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ShareY_PW.p!$N$5:$N$12</c:f>
              <c:numCache>
                <c:formatCode>General</c:formatCode>
                <c:ptCount val="5"/>
                <c:pt idx="0">
                  <c:v>1.0008900158454535E-2</c:v>
                </c:pt>
                <c:pt idx="1">
                  <c:v>9.9626200878523176E-3</c:v>
                </c:pt>
                <c:pt idx="2">
                  <c:v>9.9701365157760687E-3</c:v>
                </c:pt>
                <c:pt idx="3">
                  <c:v>9.9369731391783685E-3</c:v>
                </c:pt>
                <c:pt idx="4">
                  <c:v>9.9449682141437463E-3</c:v>
                </c:pt>
              </c:numCache>
            </c:numRef>
          </c:val>
          <c:extLst>
            <c:ext xmlns:c16="http://schemas.microsoft.com/office/drawing/2014/chart" uri="{C3380CC4-5D6E-409C-BE32-E72D297353CC}">
              <c16:uniqueId val="{0000000C-3B9C-4D49-BAB3-2383C0ABADF8}"/>
            </c:ext>
          </c:extLst>
        </c:ser>
        <c:ser>
          <c:idx val="13"/>
          <c:order val="13"/>
          <c:tx>
            <c:strRef>
              <c:f>ShareY_PW.p!$O$3:$O$4</c:f>
              <c:strCache>
                <c:ptCount val="1"/>
                <c:pt idx="0">
                  <c:v>CHM</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ShareY_PW.p!$O$5:$O$12</c:f>
              <c:numCache>
                <c:formatCode>General</c:formatCode>
                <c:ptCount val="5"/>
                <c:pt idx="0">
                  <c:v>7.0150845872552769E-3</c:v>
                </c:pt>
                <c:pt idx="1">
                  <c:v>6.9294304238510709E-3</c:v>
                </c:pt>
                <c:pt idx="2">
                  <c:v>6.904995390299532E-3</c:v>
                </c:pt>
                <c:pt idx="3">
                  <c:v>6.8270753000476666E-3</c:v>
                </c:pt>
                <c:pt idx="4">
                  <c:v>6.9931985321517384E-3</c:v>
                </c:pt>
              </c:numCache>
            </c:numRef>
          </c:val>
          <c:extLst>
            <c:ext xmlns:c16="http://schemas.microsoft.com/office/drawing/2014/chart" uri="{C3380CC4-5D6E-409C-BE32-E72D297353CC}">
              <c16:uniqueId val="{0000000D-3B9C-4D49-BAB3-2383C0ABADF8}"/>
            </c:ext>
          </c:extLst>
        </c:ser>
        <c:ser>
          <c:idx val="14"/>
          <c:order val="14"/>
          <c:tx>
            <c:strRef>
              <c:f>ShareY_PW.p!$P$3:$P$4</c:f>
              <c:strCache>
                <c:ptCount val="1"/>
                <c:pt idx="0">
                  <c:v>gas</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ShareY_PW.p!$P$5:$P$12</c:f>
              <c:numCache>
                <c:formatCode>General</c:formatCode>
                <c:ptCount val="5"/>
                <c:pt idx="0">
                  <c:v>1.2085263099823254E-2</c:v>
                </c:pt>
                <c:pt idx="1">
                  <c:v>9.2419745022245068E-3</c:v>
                </c:pt>
                <c:pt idx="2">
                  <c:v>9.3979233569864273E-3</c:v>
                </c:pt>
                <c:pt idx="3">
                  <c:v>8.3127470229438782E-3</c:v>
                </c:pt>
                <c:pt idx="4">
                  <c:v>1.4223631826330326E-2</c:v>
                </c:pt>
              </c:numCache>
            </c:numRef>
          </c:val>
          <c:extLst>
            <c:ext xmlns:c16="http://schemas.microsoft.com/office/drawing/2014/chart" uri="{C3380CC4-5D6E-409C-BE32-E72D297353CC}">
              <c16:uniqueId val="{0000000E-3B9C-4D49-BAB3-2383C0ABADF8}"/>
            </c:ext>
          </c:extLst>
        </c:ser>
        <c:ser>
          <c:idx val="15"/>
          <c:order val="15"/>
          <c:tx>
            <c:strRef>
              <c:f>ShareY_PW.p!$Q$3:$Q$4</c:f>
              <c:strCache>
                <c:ptCount val="1"/>
                <c:pt idx="0">
                  <c:v>ppp</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ShareY_PW.p!$Q$5:$Q$12</c:f>
              <c:numCache>
                <c:formatCode>General</c:formatCode>
                <c:ptCount val="5"/>
                <c:pt idx="0">
                  <c:v>3.6190144089440469E-3</c:v>
                </c:pt>
                <c:pt idx="1">
                  <c:v>3.5572626106781923E-3</c:v>
                </c:pt>
                <c:pt idx="2">
                  <c:v>3.5630758274817721E-3</c:v>
                </c:pt>
                <c:pt idx="3">
                  <c:v>3.5469943833433383E-3</c:v>
                </c:pt>
                <c:pt idx="4">
                  <c:v>3.5972942192735043E-3</c:v>
                </c:pt>
              </c:numCache>
            </c:numRef>
          </c:val>
          <c:extLst>
            <c:ext xmlns:c16="http://schemas.microsoft.com/office/drawing/2014/chart" uri="{C3380CC4-5D6E-409C-BE32-E72D297353CC}">
              <c16:uniqueId val="{0000000F-3B9C-4D49-BAB3-2383C0ABADF8}"/>
            </c:ext>
          </c:extLst>
        </c:ser>
        <c:ser>
          <c:idx val="16"/>
          <c:order val="16"/>
          <c:tx>
            <c:strRef>
              <c:f>ShareY_PW.p!$R$3:$R$4</c:f>
              <c:strCache>
                <c:ptCount val="1"/>
                <c:pt idx="0">
                  <c:v>mvh</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ShareY_PW.p!$R$5:$R$12</c:f>
              <c:numCache>
                <c:formatCode>General</c:formatCode>
                <c:ptCount val="5"/>
                <c:pt idx="0">
                  <c:v>1.5035060326119454E-3</c:v>
                </c:pt>
                <c:pt idx="1">
                  <c:v>1.4766158640888676E-3</c:v>
                </c:pt>
                <c:pt idx="2">
                  <c:v>1.4813641675781274E-3</c:v>
                </c:pt>
                <c:pt idx="3">
                  <c:v>1.473326990064437E-3</c:v>
                </c:pt>
                <c:pt idx="4">
                  <c:v>1.4970563425285661E-3</c:v>
                </c:pt>
              </c:numCache>
            </c:numRef>
          </c:val>
          <c:extLst>
            <c:ext xmlns:c16="http://schemas.microsoft.com/office/drawing/2014/chart" uri="{C3380CC4-5D6E-409C-BE32-E72D297353CC}">
              <c16:uniqueId val="{00000010-3B9C-4D49-BAB3-2383C0ABADF8}"/>
            </c:ext>
          </c:extLst>
        </c:ser>
        <c:ser>
          <c:idx val="17"/>
          <c:order val="17"/>
          <c:tx>
            <c:strRef>
              <c:f>ShareY_PW.p!$S$3:$S$4</c:f>
              <c:strCache>
                <c:ptCount val="1"/>
                <c:pt idx="0">
                  <c:v>COL</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ShareY_PW.p!$S$5:$S$12</c:f>
              <c:numCache>
                <c:formatCode>General</c:formatCode>
                <c:ptCount val="5"/>
                <c:pt idx="0">
                  <c:v>2.3587084091622932E-3</c:v>
                </c:pt>
                <c:pt idx="1">
                  <c:v>1.7543060486735901E-3</c:v>
                </c:pt>
                <c:pt idx="2">
                  <c:v>1.6999927568619507E-3</c:v>
                </c:pt>
                <c:pt idx="3">
                  <c:v>1.4877862849756996E-3</c:v>
                </c:pt>
                <c:pt idx="4">
                  <c:v>3.1115756437388414E-3</c:v>
                </c:pt>
              </c:numCache>
            </c:numRef>
          </c:val>
          <c:extLst>
            <c:ext xmlns:c16="http://schemas.microsoft.com/office/drawing/2014/chart" uri="{C3380CC4-5D6E-409C-BE32-E72D297353CC}">
              <c16:uniqueId val="{00000011-3B9C-4D49-BAB3-2383C0ABADF8}"/>
            </c:ext>
          </c:extLst>
        </c:ser>
        <c:ser>
          <c:idx val="18"/>
          <c:order val="18"/>
          <c:tx>
            <c:strRef>
              <c:f>ShareY_PW.p!$T$3:$T$4</c:f>
              <c:strCache>
                <c:ptCount val="1"/>
                <c:pt idx="0">
                  <c:v>FOT</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ShareY_PW.p!$T$5:$T$12</c:f>
              <c:numCache>
                <c:formatCode>General</c:formatCode>
                <c:ptCount val="5"/>
                <c:pt idx="0">
                  <c:v>1.8748760091116489E-4</c:v>
                </c:pt>
                <c:pt idx="1">
                  <c:v>1.8441050655708014E-4</c:v>
                </c:pt>
                <c:pt idx="2">
                  <c:v>1.8523927526526283E-4</c:v>
                </c:pt>
                <c:pt idx="3">
                  <c:v>1.8438702119664949E-4</c:v>
                </c:pt>
                <c:pt idx="4">
                  <c:v>1.8575730085193393E-4</c:v>
                </c:pt>
              </c:numCache>
            </c:numRef>
          </c:val>
          <c:extLst>
            <c:ext xmlns:c16="http://schemas.microsoft.com/office/drawing/2014/chart" uri="{C3380CC4-5D6E-409C-BE32-E72D297353CC}">
              <c16:uniqueId val="{00000012-3B9C-4D49-BAB3-2383C0ABADF8}"/>
            </c:ext>
          </c:extLst>
        </c:ser>
        <c:ser>
          <c:idx val="19"/>
          <c:order val="19"/>
          <c:tx>
            <c:strRef>
              <c:f>ShareY_PW.p!$U$3:$U$4</c:f>
              <c:strCache>
                <c:ptCount val="1"/>
                <c:pt idx="0">
                  <c:v>AGR</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ShareY_PW.p!$U$5:$U$12</c:f>
              <c:numCache>
                <c:formatCode>General</c:formatCode>
                <c:ptCount val="5"/>
                <c:pt idx="0">
                  <c:v>8.0140101485121158E-5</c:v>
                </c:pt>
                <c:pt idx="1">
                  <c:v>7.8692877914753967E-5</c:v>
                </c:pt>
                <c:pt idx="2">
                  <c:v>7.929305538667905E-5</c:v>
                </c:pt>
                <c:pt idx="3">
                  <c:v>7.9150791403969077E-5</c:v>
                </c:pt>
                <c:pt idx="4">
                  <c:v>7.9195517639937373E-5</c:v>
                </c:pt>
              </c:numCache>
            </c:numRef>
          </c:val>
          <c:extLst>
            <c:ext xmlns:c16="http://schemas.microsoft.com/office/drawing/2014/chart" uri="{C3380CC4-5D6E-409C-BE32-E72D297353CC}">
              <c16:uniqueId val="{00000013-3B9C-4D49-BAB3-2383C0ABADF8}"/>
            </c:ext>
          </c:extLst>
        </c:ser>
        <c:ser>
          <c:idx val="20"/>
          <c:order val="20"/>
          <c:tx>
            <c:strRef>
              <c:f>ShareY_PW.p!$V$3:$V$4</c:f>
              <c:strCache>
                <c:ptCount val="1"/>
                <c:pt idx="0">
                  <c:v>CRU</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ShareY_PW.p!$V$5:$V$12</c:f>
              <c:numCache>
                <c:formatCode>General</c:formatCode>
                <c:ptCount val="5"/>
                <c:pt idx="0">
                  <c:v>4.1193978126148197E-6</c:v>
                </c:pt>
                <c:pt idx="1">
                  <c:v>4.6297879801239846E-6</c:v>
                </c:pt>
                <c:pt idx="2">
                  <c:v>4.8125321985258823E-6</c:v>
                </c:pt>
                <c:pt idx="3">
                  <c:v>4.9207883583627392E-6</c:v>
                </c:pt>
                <c:pt idx="4">
                  <c:v>3.5036583143331154E-6</c:v>
                </c:pt>
              </c:numCache>
            </c:numRef>
          </c:val>
          <c:extLst>
            <c:ext xmlns:c16="http://schemas.microsoft.com/office/drawing/2014/chart" uri="{C3380CC4-5D6E-409C-BE32-E72D297353CC}">
              <c16:uniqueId val="{00000014-3B9C-4D49-BAB3-2383C0ABADF8}"/>
            </c:ext>
          </c:extLst>
        </c:ser>
        <c:ser>
          <c:idx val="21"/>
          <c:order val="21"/>
          <c:tx>
            <c:strRef>
              <c:f>ShareY_PW.p!$W$3:$W$4</c:f>
              <c:strCache>
                <c:ptCount val="1"/>
                <c:pt idx="0">
                  <c:v>PCO2</c:v>
                </c:pt>
              </c:strCache>
            </c:strRef>
          </c:tx>
          <c:invertIfNegative val="0"/>
          <c:cat>
            <c:multiLvlStrRef>
              <c:f>ShareY_PW.p!$A$5:$A$12</c:f>
              <c:multiLvlStrCache>
                <c:ptCount val="5"/>
                <c:lvl>
                  <c:pt idx="0">
                    <c:v>2015</c:v>
                  </c:pt>
                  <c:pt idx="1">
                    <c:v>2020</c:v>
                  </c:pt>
                  <c:pt idx="2">
                    <c:v>2025</c:v>
                  </c:pt>
                  <c:pt idx="3">
                    <c:v>2030</c:v>
                  </c:pt>
                  <c:pt idx="4">
                    <c:v>2011</c:v>
                  </c:pt>
                </c:lvl>
                <c:lvl>
                  <c:pt idx="0">
                    <c:v>DEU</c:v>
                  </c:pt>
                </c:lvl>
                <c:lvl>
                  <c:pt idx="0">
                    <c:v>IRS</c:v>
                  </c:pt>
                </c:lvl>
              </c:multiLvlStrCache>
            </c:multiLvlStrRef>
          </c:cat>
          <c:val>
            <c:numRef>
              <c:f>ShareY_PW.p!$W$5:$W$12</c:f>
              <c:numCache>
                <c:formatCode>General</c:formatCode>
                <c:ptCount val="5"/>
                <c:pt idx="0">
                  <c:v>3.6232366608600778E-3</c:v>
                </c:pt>
                <c:pt idx="1">
                  <c:v>1.2300686666953832E-2</c:v>
                </c:pt>
                <c:pt idx="2">
                  <c:v>1.11210688940965E-2</c:v>
                </c:pt>
                <c:pt idx="3">
                  <c:v>1.2588651175881614E-2</c:v>
                </c:pt>
              </c:numCache>
            </c:numRef>
          </c:val>
          <c:extLst>
            <c:ext xmlns:c16="http://schemas.microsoft.com/office/drawing/2014/chart" uri="{C3380CC4-5D6E-409C-BE32-E72D297353CC}">
              <c16:uniqueId val="{00000015-3B9C-4D49-BAB3-2383C0ABADF8}"/>
            </c:ext>
          </c:extLst>
        </c:ser>
        <c:dLbls>
          <c:showLegendKey val="0"/>
          <c:showVal val="0"/>
          <c:showCatName val="0"/>
          <c:showSerName val="0"/>
          <c:showPercent val="0"/>
          <c:showBubbleSize val="0"/>
        </c:dLbls>
        <c:gapWidth val="36"/>
        <c:overlap val="100"/>
        <c:axId val="354027008"/>
        <c:axId val="181937856"/>
      </c:barChart>
      <c:catAx>
        <c:axId val="354027008"/>
        <c:scaling>
          <c:orientation val="minMax"/>
        </c:scaling>
        <c:delete val="0"/>
        <c:axPos val="b"/>
        <c:numFmt formatCode="General" sourceLinked="0"/>
        <c:majorTickMark val="out"/>
        <c:minorTickMark val="none"/>
        <c:tickLblPos val="nextTo"/>
        <c:crossAx val="181937856"/>
        <c:crosses val="autoZero"/>
        <c:auto val="1"/>
        <c:lblAlgn val="ctr"/>
        <c:lblOffset val="100"/>
        <c:noMultiLvlLbl val="0"/>
      </c:catAx>
      <c:valAx>
        <c:axId val="181937856"/>
        <c:scaling>
          <c:orientation val="minMax"/>
          <c:max val="1.05"/>
          <c:min val="0"/>
        </c:scaling>
        <c:delete val="0"/>
        <c:axPos val="l"/>
        <c:majorGridlines/>
        <c:numFmt formatCode="General" sourceLinked="1"/>
        <c:majorTickMark val="out"/>
        <c:minorTickMark val="none"/>
        <c:tickLblPos val="nextTo"/>
        <c:crossAx val="354027008"/>
        <c:crosses val="autoZero"/>
        <c:crossBetween val="between"/>
        <c:majorUnit val="0.2"/>
      </c:valAx>
    </c:plotArea>
    <c:legend>
      <c:legendPos val="r"/>
      <c:layout>
        <c:manualLayout>
          <c:xMode val="edge"/>
          <c:yMode val="edge"/>
          <c:x val="0.81976744186046513"/>
          <c:y val="5.0466305160831601E-2"/>
          <c:w val="0.11338109625831655"/>
          <c:h val="0.90190065503736327"/>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[report_pivot_dias_macros.xlsm]ShareY_GVA.p!PivotTable1</c:name>
    <c:fmtId val="4"/>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spPr>
          <a:solidFill>
            <a:schemeClr val="tx1"/>
          </a:solidFill>
        </c:spPr>
        <c:marker>
          <c:symbol val="none"/>
        </c:marker>
      </c:pivotFmt>
      <c:pivotFmt>
        <c:idx val="215"/>
        <c:spPr>
          <a:solidFill>
            <a:schemeClr val="accent4">
              <a:lumMod val="40000"/>
              <a:lumOff val="60000"/>
            </a:schemeClr>
          </a:solidFill>
        </c:spPr>
        <c:marker>
          <c:symbol val="none"/>
        </c:marker>
      </c:pivotFmt>
      <c:pivotFmt>
        <c:idx val="216"/>
        <c:spPr>
          <a:solidFill>
            <a:schemeClr val="accent2">
              <a:lumMod val="40000"/>
              <a:lumOff val="60000"/>
            </a:schemeClr>
          </a:solidFill>
        </c:spPr>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spPr>
          <a:solidFill>
            <a:schemeClr val="accent2">
              <a:lumMod val="40000"/>
              <a:lumOff val="60000"/>
            </a:schemeClr>
          </a:solidFill>
        </c:spPr>
        <c:marker>
          <c:symbol val="none"/>
        </c:marker>
      </c:pivotFmt>
      <c:pivotFmt>
        <c:idx val="225"/>
        <c:spPr>
          <a:solidFill>
            <a:schemeClr val="tx1"/>
          </a:solidFill>
        </c:spPr>
        <c:marker>
          <c:symbol val="none"/>
        </c:marker>
      </c:pivotFmt>
      <c:pivotFmt>
        <c:idx val="226"/>
        <c:spPr>
          <a:solidFill>
            <a:schemeClr val="accent4">
              <a:lumMod val="40000"/>
              <a:lumOff val="60000"/>
            </a:schemeClr>
          </a:solidFill>
        </c:spPr>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spPr>
          <a:ln w="25400">
            <a:noFill/>
          </a:ln>
        </c:spPr>
        <c:marker>
          <c:symbol val="none"/>
        </c:marker>
      </c:pivotFmt>
      <c:pivotFmt>
        <c:idx val="235"/>
        <c:spPr>
          <a:ln w="25400">
            <a:noFill/>
          </a:ln>
        </c:spPr>
        <c:marker>
          <c:symbol val="none"/>
        </c:marker>
      </c:pivotFmt>
      <c:pivotFmt>
        <c:idx val="236"/>
        <c:spPr>
          <a:ln w="25400">
            <a:noFill/>
          </a:ln>
        </c:spPr>
        <c:marker>
          <c:symbol val="none"/>
        </c:marker>
      </c:pivotFmt>
      <c:pivotFmt>
        <c:idx val="237"/>
        <c:spPr>
          <a:ln w="25400">
            <a:noFill/>
          </a:ln>
        </c:spPr>
        <c:marker>
          <c:symbol val="none"/>
        </c:marker>
      </c:pivotFmt>
      <c:pivotFmt>
        <c:idx val="238"/>
        <c:spPr>
          <a:ln w="25400">
            <a:noFill/>
          </a:ln>
        </c:spPr>
        <c:marker>
          <c:symbol val="none"/>
        </c:marker>
      </c:pivotFmt>
      <c:pivotFmt>
        <c:idx val="239"/>
        <c:spPr>
          <a:ln w="25400">
            <a:noFill/>
          </a:ln>
        </c:spPr>
        <c:marker>
          <c:symbol val="none"/>
        </c:marker>
      </c:pivotFmt>
      <c:pivotFmt>
        <c:idx val="240"/>
        <c:spPr>
          <a:ln w="25400">
            <a:noFill/>
          </a:ln>
        </c:spPr>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spPr>
          <a:ln w="25400">
            <a:noFill/>
          </a:ln>
        </c:spPr>
        <c:marker>
          <c:symbol val="none"/>
        </c:marker>
      </c:pivotFmt>
      <c:pivotFmt>
        <c:idx val="259"/>
        <c:spPr>
          <a:solidFill>
            <a:schemeClr val="tx1"/>
          </a:solidFill>
          <a:ln w="25400">
            <a:noFill/>
          </a:ln>
        </c:spPr>
        <c:marker>
          <c:symbol val="none"/>
        </c:marker>
      </c:pivotFmt>
      <c:pivotFmt>
        <c:idx val="260"/>
        <c:spPr>
          <a:solidFill>
            <a:srgbClr val="FFC000"/>
          </a:solidFill>
        </c:spPr>
        <c:marker>
          <c:symbol val="none"/>
        </c:marker>
      </c:pivotFmt>
      <c:pivotFmt>
        <c:idx val="261"/>
        <c:spPr>
          <a:solidFill>
            <a:schemeClr val="bg1">
              <a:lumMod val="85000"/>
            </a:schemeClr>
          </a:solidFill>
          <a:ln w="25400">
            <a:noFill/>
          </a:ln>
        </c:spPr>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spPr>
          <a:solidFill>
            <a:srgbClr val="FFCC00"/>
          </a:solidFill>
        </c:spPr>
        <c:marker>
          <c:symbol val="none"/>
        </c:marker>
      </c:pivotFmt>
      <c:pivotFmt>
        <c:idx val="279"/>
        <c:spPr>
          <a:solidFill>
            <a:schemeClr val="tx1"/>
          </a:solidFill>
          <a:ln w="25400">
            <a:noFill/>
          </a:ln>
        </c:spPr>
        <c:marker>
          <c:symbol val="none"/>
        </c:marker>
      </c:pivotFmt>
      <c:pivotFmt>
        <c:idx val="280"/>
        <c:spPr>
          <a:solidFill>
            <a:schemeClr val="tx1">
              <a:lumMod val="50000"/>
              <a:lumOff val="50000"/>
            </a:schemeClr>
          </a:solidFill>
        </c:spPr>
        <c:marker>
          <c:symbol val="none"/>
        </c:marker>
      </c:pivotFmt>
      <c:pivotFmt>
        <c:idx val="281"/>
        <c:spPr>
          <a:ln w="25400">
            <a:noFill/>
          </a:ln>
        </c:spPr>
        <c:marker>
          <c:symbol val="none"/>
        </c:marker>
      </c:pivotFmt>
      <c:pivotFmt>
        <c:idx val="282"/>
        <c:spPr>
          <a:ln w="25400">
            <a:noFill/>
          </a:ln>
        </c:spPr>
        <c:marker>
          <c:symbol val="none"/>
        </c:marker>
      </c:pivotFmt>
      <c:pivotFmt>
        <c:idx val="283"/>
        <c:spPr>
          <a:solidFill>
            <a:srgbClr val="FFCC00"/>
          </a:solidFill>
        </c:spPr>
        <c:marker>
          <c:symbol val="none"/>
        </c:marker>
      </c:pivotFmt>
      <c:pivotFmt>
        <c:idx val="284"/>
        <c:marker>
          <c:symbol val="none"/>
        </c:marker>
      </c:pivotFmt>
      <c:pivotFmt>
        <c:idx val="285"/>
        <c:marker>
          <c:symbol val="none"/>
        </c:marker>
      </c:pivotFmt>
      <c:pivotFmt>
        <c:idx val="286"/>
        <c:marker>
          <c:symbol val="none"/>
        </c:marker>
      </c:pivotFmt>
      <c:pivotFmt>
        <c:idx val="287"/>
        <c:spPr>
          <a:solidFill>
            <a:schemeClr val="tx1"/>
          </a:solidFill>
          <a:ln w="25400">
            <a:noFill/>
          </a:ln>
        </c:spPr>
        <c:marker>
          <c:symbol val="none"/>
        </c:marker>
      </c:pivotFmt>
      <c:pivotFmt>
        <c:idx val="288"/>
        <c:spPr>
          <a:ln w="25400">
            <a:noFill/>
          </a:ln>
        </c:spPr>
        <c:marker>
          <c:symbol val="none"/>
        </c:marker>
      </c:pivotFmt>
      <c:pivotFmt>
        <c:idx val="289"/>
        <c:spPr>
          <a:ln w="25400">
            <a:noFill/>
          </a:ln>
        </c:spPr>
        <c:marker>
          <c:symbol val="none"/>
        </c:marker>
      </c:pivotFmt>
      <c:pivotFmt>
        <c:idx val="290"/>
        <c:marker>
          <c:symbol val="none"/>
        </c:marker>
      </c:pivotFmt>
      <c:pivotFmt>
        <c:idx val="291"/>
        <c:spPr>
          <a:ln w="25400">
            <a:noFill/>
          </a:ln>
        </c:spPr>
        <c:marker>
          <c:symbol val="none"/>
        </c:marker>
      </c:pivotFmt>
      <c:pivotFmt>
        <c:idx val="292"/>
        <c:marker>
          <c:symbol val="none"/>
        </c:marker>
      </c:pivotFmt>
      <c:pivotFmt>
        <c:idx val="293"/>
        <c:marker>
          <c:symbol val="none"/>
        </c:marker>
      </c:pivotFmt>
      <c:pivotFmt>
        <c:idx val="294"/>
        <c:marker>
          <c:symbol val="none"/>
        </c:marker>
      </c:pivotFmt>
      <c:pivotFmt>
        <c:idx val="295"/>
        <c:marker>
          <c:symbol val="none"/>
        </c:marker>
      </c:pivotFmt>
      <c:pivotFmt>
        <c:idx val="296"/>
        <c:marker>
          <c:symbol val="none"/>
        </c:marker>
      </c:pivotFmt>
      <c:pivotFmt>
        <c:idx val="297"/>
        <c:marker>
          <c:symbol val="none"/>
        </c:marker>
      </c:pivotFmt>
      <c:pivotFmt>
        <c:idx val="298"/>
        <c:marker>
          <c:symbol val="none"/>
        </c:marker>
      </c:pivotFmt>
      <c:pivotFmt>
        <c:idx val="299"/>
        <c:marker>
          <c:symbol val="none"/>
        </c:marker>
      </c:pivotFmt>
      <c:pivotFmt>
        <c:idx val="300"/>
        <c:marker>
          <c:symbol val="none"/>
        </c:marker>
      </c:pivotFmt>
      <c:pivotFmt>
        <c:idx val="301"/>
        <c:marker>
          <c:symbol val="none"/>
        </c:marker>
      </c:pivotFmt>
      <c:pivotFmt>
        <c:idx val="302"/>
        <c:marker>
          <c:symbol val="none"/>
        </c:marker>
      </c:pivotFmt>
      <c:pivotFmt>
        <c:idx val="303"/>
        <c:marker>
          <c:symbol val="none"/>
        </c:marker>
      </c:pivotFmt>
      <c:pivotFmt>
        <c:idx val="304"/>
        <c:marker>
          <c:symbol val="none"/>
        </c:marker>
      </c:pivotFmt>
      <c:pivotFmt>
        <c:idx val="305"/>
        <c:marker>
          <c:symbol val="none"/>
        </c:marker>
      </c:pivotFmt>
      <c:pivotFmt>
        <c:idx val="306"/>
        <c:marker>
          <c:symbol val="none"/>
        </c:marker>
      </c:pivotFmt>
      <c:pivotFmt>
        <c:idx val="307"/>
        <c:marker>
          <c:symbol val="none"/>
        </c:marker>
      </c:pivotFmt>
      <c:pivotFmt>
        <c:idx val="308"/>
        <c:marker>
          <c:symbol val="none"/>
        </c:marker>
      </c:pivotFmt>
      <c:pivotFmt>
        <c:idx val="309"/>
        <c:spPr>
          <a:solidFill>
            <a:schemeClr val="bg1">
              <a:lumMod val="50000"/>
            </a:schemeClr>
          </a:solidFill>
        </c:spPr>
        <c:marker>
          <c:symbol val="none"/>
        </c:marker>
      </c:pivotFmt>
      <c:pivotFmt>
        <c:idx val="310"/>
        <c:spPr>
          <a:solidFill>
            <a:schemeClr val="bg1">
              <a:lumMod val="75000"/>
            </a:schemeClr>
          </a:solidFill>
        </c:spPr>
        <c:marker>
          <c:symbol val="none"/>
        </c:marker>
      </c:pivotFmt>
      <c:pivotFmt>
        <c:idx val="311"/>
        <c:marker>
          <c:symbol val="none"/>
        </c:marker>
      </c:pivotFmt>
    </c:pivotFmts>
    <c:plotArea>
      <c:layout>
        <c:manualLayout>
          <c:layoutTarget val="inner"/>
          <c:xMode val="edge"/>
          <c:yMode val="edge"/>
          <c:x val="6.6823383995605209E-2"/>
          <c:y val="1.6902368802876988E-2"/>
          <c:w val="0.7414719526338277"/>
          <c:h val="0.81860797912331995"/>
        </c:manualLayout>
      </c:layout>
      <c:barChart>
        <c:barDir val="col"/>
        <c:grouping val="stacked"/>
        <c:varyColors val="0"/>
        <c:ser>
          <c:idx val="0"/>
          <c:order val="0"/>
          <c:tx>
            <c:strRef>
              <c:f>ShareY_GVA.p!$B$3:$B$4</c:f>
              <c:strCache>
                <c:ptCount val="1"/>
                <c:pt idx="0">
                  <c:v>USK</c:v>
                </c:pt>
              </c:strCache>
            </c:strRef>
          </c:tx>
          <c:invertIfNegative val="0"/>
          <c:cat>
            <c:multiLvlStrRef>
              <c:f>ShareY_GVA.p!$A$5:$A$12</c:f>
              <c:multiLvlStrCache>
                <c:ptCount val="5"/>
                <c:lvl>
                  <c:pt idx="0">
                    <c:v>2015</c:v>
                  </c:pt>
                  <c:pt idx="1">
                    <c:v>2020</c:v>
                  </c:pt>
                  <c:pt idx="2">
                    <c:v>2025</c:v>
                  </c:pt>
                  <c:pt idx="3">
                    <c:v>2030</c:v>
                  </c:pt>
                  <c:pt idx="4">
                    <c:v>2011</c:v>
                  </c:pt>
                </c:lvl>
                <c:lvl>
                  <c:pt idx="0">
                    <c:v>nmm</c:v>
                  </c:pt>
                </c:lvl>
                <c:lvl>
                  <c:pt idx="0">
                    <c:v>DEU</c:v>
                  </c:pt>
                </c:lvl>
              </c:multiLvlStrCache>
            </c:multiLvlStrRef>
          </c:cat>
          <c:val>
            <c:numRef>
              <c:f>ShareY_GVA.p!$B$5:$B$12</c:f>
              <c:numCache>
                <c:formatCode>General</c:formatCode>
                <c:ptCount val="5"/>
                <c:pt idx="0">
                  <c:v>0.3471038246322089</c:v>
                </c:pt>
                <c:pt idx="1">
                  <c:v>0.3383355547944325</c:v>
                </c:pt>
                <c:pt idx="2">
                  <c:v>0.33962126589517938</c:v>
                </c:pt>
                <c:pt idx="3">
                  <c:v>0.33835443484877309</c:v>
                </c:pt>
                <c:pt idx="4">
                  <c:v>0.35106444394444064</c:v>
                </c:pt>
              </c:numCache>
            </c:numRef>
          </c:val>
          <c:extLst>
            <c:ext xmlns:c16="http://schemas.microsoft.com/office/drawing/2014/chart" uri="{C3380CC4-5D6E-409C-BE32-E72D297353CC}">
              <c16:uniqueId val="{00000000-2321-42CA-A0F4-1F1BF56DFA38}"/>
            </c:ext>
          </c:extLst>
        </c:ser>
        <c:ser>
          <c:idx val="1"/>
          <c:order val="1"/>
          <c:tx>
            <c:strRef>
              <c:f>ShareY_GVA.p!$C$3:$C$4</c:f>
              <c:strCache>
                <c:ptCount val="1"/>
                <c:pt idx="0">
                  <c:v>cAP</c:v>
                </c:pt>
              </c:strCache>
            </c:strRef>
          </c:tx>
          <c:invertIfNegative val="0"/>
          <c:cat>
            <c:multiLvlStrRef>
              <c:f>ShareY_GVA.p!$A$5:$A$12</c:f>
              <c:multiLvlStrCache>
                <c:ptCount val="5"/>
                <c:lvl>
                  <c:pt idx="0">
                    <c:v>2015</c:v>
                  </c:pt>
                  <c:pt idx="1">
                    <c:v>2020</c:v>
                  </c:pt>
                  <c:pt idx="2">
                    <c:v>2025</c:v>
                  </c:pt>
                  <c:pt idx="3">
                    <c:v>2030</c:v>
                  </c:pt>
                  <c:pt idx="4">
                    <c:v>2011</c:v>
                  </c:pt>
                </c:lvl>
                <c:lvl>
                  <c:pt idx="0">
                    <c:v>nmm</c:v>
                  </c:pt>
                </c:lvl>
                <c:lvl>
                  <c:pt idx="0">
                    <c:v>DEU</c:v>
                  </c:pt>
                </c:lvl>
              </c:multiLvlStrCache>
            </c:multiLvlStrRef>
          </c:cat>
          <c:val>
            <c:numRef>
              <c:f>ShareY_GVA.p!$C$5:$C$12</c:f>
              <c:numCache>
                <c:formatCode>General</c:formatCode>
                <c:ptCount val="5"/>
                <c:pt idx="0">
                  <c:v>0.33017017503399992</c:v>
                </c:pt>
                <c:pt idx="1">
                  <c:v>0.32182967002760432</c:v>
                </c:pt>
                <c:pt idx="2">
                  <c:v>0.32305265701032215</c:v>
                </c:pt>
                <c:pt idx="3">
                  <c:v>0.32184762900818575</c:v>
                </c:pt>
                <c:pt idx="4">
                  <c:v>0.33393757337064517</c:v>
                </c:pt>
              </c:numCache>
            </c:numRef>
          </c:val>
          <c:extLst>
            <c:ext xmlns:c16="http://schemas.microsoft.com/office/drawing/2014/chart" uri="{C3380CC4-5D6E-409C-BE32-E72D297353CC}">
              <c16:uniqueId val="{00000001-2321-42CA-A0F4-1F1BF56DFA38}"/>
            </c:ext>
          </c:extLst>
        </c:ser>
        <c:ser>
          <c:idx val="2"/>
          <c:order val="2"/>
          <c:tx>
            <c:strRef>
              <c:f>ShareY_GVA.p!$D$3:$D$4</c:f>
              <c:strCache>
                <c:ptCount val="1"/>
                <c:pt idx="0">
                  <c:v>SKL</c:v>
                </c:pt>
              </c:strCache>
            </c:strRef>
          </c:tx>
          <c:invertIfNegative val="0"/>
          <c:cat>
            <c:multiLvlStrRef>
              <c:f>ShareY_GVA.p!$A$5:$A$12</c:f>
              <c:multiLvlStrCache>
                <c:ptCount val="5"/>
                <c:lvl>
                  <c:pt idx="0">
                    <c:v>2015</c:v>
                  </c:pt>
                  <c:pt idx="1">
                    <c:v>2020</c:v>
                  </c:pt>
                  <c:pt idx="2">
                    <c:v>2025</c:v>
                  </c:pt>
                  <c:pt idx="3">
                    <c:v>2030</c:v>
                  </c:pt>
                  <c:pt idx="4">
                    <c:v>2011</c:v>
                  </c:pt>
                </c:lvl>
                <c:lvl>
                  <c:pt idx="0">
                    <c:v>nmm</c:v>
                  </c:pt>
                </c:lvl>
                <c:lvl>
                  <c:pt idx="0">
                    <c:v>DEU</c:v>
                  </c:pt>
                </c:lvl>
              </c:multiLvlStrCache>
            </c:multiLvlStrRef>
          </c:cat>
          <c:val>
            <c:numRef>
              <c:f>ShareY_GVA.p!$D$5:$D$12</c:f>
              <c:numCache>
                <c:formatCode>General</c:formatCode>
                <c:ptCount val="5"/>
                <c:pt idx="0">
                  <c:v>0.31144425610548793</c:v>
                </c:pt>
                <c:pt idx="1">
                  <c:v>0.30357679085974471</c:v>
                </c:pt>
                <c:pt idx="2">
                  <c:v>0.30473041495986219</c:v>
                </c:pt>
                <c:pt idx="3">
                  <c:v>0.3035937312794752</c:v>
                </c:pt>
                <c:pt idx="4">
                  <c:v>0.31499798282319863</c:v>
                </c:pt>
              </c:numCache>
            </c:numRef>
          </c:val>
          <c:extLst>
            <c:ext xmlns:c16="http://schemas.microsoft.com/office/drawing/2014/chart" uri="{C3380CC4-5D6E-409C-BE32-E72D297353CC}">
              <c16:uniqueId val="{00000002-2321-42CA-A0F4-1F1BF56DFA38}"/>
            </c:ext>
          </c:extLst>
        </c:ser>
        <c:ser>
          <c:idx val="3"/>
          <c:order val="3"/>
          <c:tx>
            <c:strRef>
              <c:f>ShareY_GVA.p!$E$3:$E$4</c:f>
              <c:strCache>
                <c:ptCount val="1"/>
                <c:pt idx="0">
                  <c:v>PCO2</c:v>
                </c:pt>
              </c:strCache>
            </c:strRef>
          </c:tx>
          <c:invertIfNegative val="0"/>
          <c:cat>
            <c:multiLvlStrRef>
              <c:f>ShareY_GVA.p!$A$5:$A$12</c:f>
              <c:multiLvlStrCache>
                <c:ptCount val="5"/>
                <c:lvl>
                  <c:pt idx="0">
                    <c:v>2015</c:v>
                  </c:pt>
                  <c:pt idx="1">
                    <c:v>2020</c:v>
                  </c:pt>
                  <c:pt idx="2">
                    <c:v>2025</c:v>
                  </c:pt>
                  <c:pt idx="3">
                    <c:v>2030</c:v>
                  </c:pt>
                  <c:pt idx="4">
                    <c:v>2011</c:v>
                  </c:pt>
                </c:lvl>
                <c:lvl>
                  <c:pt idx="0">
                    <c:v>nmm</c:v>
                  </c:pt>
                </c:lvl>
                <c:lvl>
                  <c:pt idx="0">
                    <c:v>DEU</c:v>
                  </c:pt>
                </c:lvl>
              </c:multiLvlStrCache>
            </c:multiLvlStrRef>
          </c:cat>
          <c:val>
            <c:numRef>
              <c:f>ShareY_GVA.p!$E$5:$E$12</c:f>
              <c:numCache>
                <c:formatCode>General</c:formatCode>
                <c:ptCount val="5"/>
                <c:pt idx="0">
                  <c:v>1.1281744361315654E-2</c:v>
                </c:pt>
                <c:pt idx="1">
                  <c:v>3.6257984449550022E-2</c:v>
                </c:pt>
                <c:pt idx="2">
                  <c:v>3.2595662264905963E-2</c:v>
                </c:pt>
                <c:pt idx="3">
                  <c:v>3.6204204991788391E-2</c:v>
                </c:pt>
              </c:numCache>
            </c:numRef>
          </c:val>
          <c:extLst>
            <c:ext xmlns:c16="http://schemas.microsoft.com/office/drawing/2014/chart" uri="{C3380CC4-5D6E-409C-BE32-E72D297353CC}">
              <c16:uniqueId val="{00000003-2321-42CA-A0F4-1F1BF56DFA38}"/>
            </c:ext>
          </c:extLst>
        </c:ser>
        <c:dLbls>
          <c:showLegendKey val="0"/>
          <c:showVal val="0"/>
          <c:showCatName val="0"/>
          <c:showSerName val="0"/>
          <c:showPercent val="0"/>
          <c:showBubbleSize val="0"/>
        </c:dLbls>
        <c:gapWidth val="36"/>
        <c:overlap val="100"/>
        <c:axId val="354028544"/>
        <c:axId val="181940160"/>
      </c:barChart>
      <c:catAx>
        <c:axId val="354028544"/>
        <c:scaling>
          <c:orientation val="minMax"/>
        </c:scaling>
        <c:delete val="0"/>
        <c:axPos val="b"/>
        <c:numFmt formatCode="General" sourceLinked="0"/>
        <c:majorTickMark val="out"/>
        <c:minorTickMark val="none"/>
        <c:tickLblPos val="nextTo"/>
        <c:crossAx val="181940160"/>
        <c:crosses val="autoZero"/>
        <c:auto val="1"/>
        <c:lblAlgn val="ctr"/>
        <c:lblOffset val="100"/>
        <c:noMultiLvlLbl val="0"/>
      </c:catAx>
      <c:valAx>
        <c:axId val="181940160"/>
        <c:scaling>
          <c:orientation val="minMax"/>
          <c:max val="1.05"/>
          <c:min val="0"/>
        </c:scaling>
        <c:delete val="0"/>
        <c:axPos val="l"/>
        <c:majorGridlines/>
        <c:numFmt formatCode="General" sourceLinked="1"/>
        <c:majorTickMark val="out"/>
        <c:minorTickMark val="none"/>
        <c:tickLblPos val="nextTo"/>
        <c:crossAx val="354028544"/>
        <c:crosses val="autoZero"/>
        <c:crossBetween val="between"/>
        <c:majorUnit val="0.2"/>
      </c:valAx>
    </c:plotArea>
    <c:legend>
      <c:legendPos val="r"/>
      <c:layout>
        <c:manualLayout>
          <c:xMode val="edge"/>
          <c:yMode val="edge"/>
          <c:x val="0.8527131782945736"/>
          <c:y val="5.0466305160831601E-2"/>
          <c:w val="0.11338109625831655"/>
          <c:h val="0.18854775177292299"/>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[report_pivot_dias_macros.xlsm]AB...pivot!PivotTable3</c:name>
    <c:fmtId val="1"/>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pivotFmt>
      <c:pivotFmt>
        <c:idx val="56"/>
        <c:marker>
          <c:symbol val="none"/>
        </c:marker>
      </c:pivotFmt>
      <c:pivotFmt>
        <c:idx val="57"/>
        <c:marker>
          <c:symbol val="none"/>
        </c:marker>
      </c:pivotFmt>
      <c:pivotFmt>
        <c:idx val="58"/>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pivotFmt>
    </c:pivotFmts>
    <c:plotArea>
      <c:layout/>
      <c:lineChart>
        <c:grouping val="standard"/>
        <c:varyColors val="0"/>
        <c:ser>
          <c:idx val="0"/>
          <c:order val="0"/>
          <c:tx>
            <c:strRef>
              <c:f>AB...pivot!$B$3:$B$5</c:f>
              <c:strCache>
                <c:ptCount val="1"/>
                <c:pt idx="0">
                  <c:v>BRZ - total</c:v>
                </c:pt>
              </c:strCache>
            </c:strRef>
          </c:tx>
          <c:cat>
            <c:strRef>
              <c:f>AB...pivot!$A$6:$A$11</c:f>
              <c:strCache>
                <c:ptCount val="5"/>
                <c:pt idx="0">
                  <c:v>2015</c:v>
                </c:pt>
                <c:pt idx="1">
                  <c:v>2020</c:v>
                </c:pt>
                <c:pt idx="2">
                  <c:v>2025</c:v>
                </c:pt>
                <c:pt idx="3">
                  <c:v>2030</c:v>
                </c:pt>
                <c:pt idx="4">
                  <c:v>2011</c:v>
                </c:pt>
              </c:strCache>
            </c:strRef>
          </c:cat>
          <c:val>
            <c:numRef>
              <c:f>AB...pivot!$B$6:$B$11</c:f>
              <c:numCache>
                <c:formatCode>General</c:formatCode>
                <c:ptCount val="5"/>
                <c:pt idx="0">
                  <c:v>8.9486136390923345</c:v>
                </c:pt>
                <c:pt idx="1">
                  <c:v>10.020726187903993</c:v>
                </c:pt>
                <c:pt idx="2">
                  <c:v>9.4117551915029303</c:v>
                </c:pt>
                <c:pt idx="3">
                  <c:v>9.4386584404128193</c:v>
                </c:pt>
                <c:pt idx="4">
                  <c:v>8.566301965512972</c:v>
                </c:pt>
              </c:numCache>
            </c:numRef>
          </c:val>
          <c:smooth val="0"/>
          <c:extLst>
            <c:ext xmlns:c16="http://schemas.microsoft.com/office/drawing/2014/chart" uri="{C3380CC4-5D6E-409C-BE32-E72D297353CC}">
              <c16:uniqueId val="{00000000-120E-4BC1-97E2-C74799AD12A9}"/>
            </c:ext>
          </c:extLst>
        </c:ser>
        <c:ser>
          <c:idx val="1"/>
          <c:order val="1"/>
          <c:tx>
            <c:strRef>
              <c:f>AB...pivot!$D$3:$D$5</c:f>
              <c:strCache>
                <c:ptCount val="1"/>
                <c:pt idx="0">
                  <c:v>CHI - total</c:v>
                </c:pt>
              </c:strCache>
            </c:strRef>
          </c:tx>
          <c:marker>
            <c:symbol val="none"/>
          </c:marker>
          <c:cat>
            <c:strRef>
              <c:f>AB...pivot!$A$6:$A$11</c:f>
              <c:strCache>
                <c:ptCount val="5"/>
                <c:pt idx="0">
                  <c:v>2015</c:v>
                </c:pt>
                <c:pt idx="1">
                  <c:v>2020</c:v>
                </c:pt>
                <c:pt idx="2">
                  <c:v>2025</c:v>
                </c:pt>
                <c:pt idx="3">
                  <c:v>2030</c:v>
                </c:pt>
                <c:pt idx="4">
                  <c:v>2011</c:v>
                </c:pt>
              </c:strCache>
            </c:strRef>
          </c:cat>
          <c:val>
            <c:numRef>
              <c:f>AB...pivot!$D$6:$D$11</c:f>
              <c:numCache>
                <c:formatCode>General</c:formatCode>
                <c:ptCount val="5"/>
                <c:pt idx="0">
                  <c:v>250.01313233753228</c:v>
                </c:pt>
                <c:pt idx="1">
                  <c:v>310.8872950553108</c:v>
                </c:pt>
                <c:pt idx="2">
                  <c:v>369.22912868934372</c:v>
                </c:pt>
                <c:pt idx="3">
                  <c:v>437.98683709997852</c:v>
                </c:pt>
                <c:pt idx="4">
                  <c:v>202.05757669937387</c:v>
                </c:pt>
              </c:numCache>
            </c:numRef>
          </c:val>
          <c:smooth val="0"/>
          <c:extLst>
            <c:ext xmlns:c16="http://schemas.microsoft.com/office/drawing/2014/chart" uri="{C3380CC4-5D6E-409C-BE32-E72D297353CC}">
              <c16:uniqueId val="{00000001-120E-4BC1-97E2-C74799AD12A9}"/>
            </c:ext>
          </c:extLst>
        </c:ser>
        <c:ser>
          <c:idx val="2"/>
          <c:order val="2"/>
          <c:tx>
            <c:strRef>
              <c:f>AB...pivot!$F$3:$F$5</c:f>
              <c:strCache>
                <c:ptCount val="1"/>
                <c:pt idx="0">
                  <c:v>DEU - total</c:v>
                </c:pt>
              </c:strCache>
            </c:strRef>
          </c:tx>
          <c:marker>
            <c:symbol val="none"/>
          </c:marker>
          <c:cat>
            <c:strRef>
              <c:f>AB...pivot!$A$6:$A$11</c:f>
              <c:strCache>
                <c:ptCount val="5"/>
                <c:pt idx="0">
                  <c:v>2015</c:v>
                </c:pt>
                <c:pt idx="1">
                  <c:v>2020</c:v>
                </c:pt>
                <c:pt idx="2">
                  <c:v>2025</c:v>
                </c:pt>
                <c:pt idx="3">
                  <c:v>2030</c:v>
                </c:pt>
                <c:pt idx="4">
                  <c:v>2011</c:v>
                </c:pt>
              </c:strCache>
            </c:strRef>
          </c:cat>
          <c:val>
            <c:numRef>
              <c:f>AB...pivot!$F$6:$F$11</c:f>
              <c:numCache>
                <c:formatCode>General</c:formatCode>
                <c:ptCount val="5"/>
                <c:pt idx="0">
                  <c:v>67.44404093301128</c:v>
                </c:pt>
                <c:pt idx="1">
                  <c:v>23.898341289744394</c:v>
                </c:pt>
                <c:pt idx="2">
                  <c:v>2.6210076172880008</c:v>
                </c:pt>
                <c:pt idx="3">
                  <c:v>-35.112220226857147</c:v>
                </c:pt>
                <c:pt idx="4">
                  <c:v>95.297653945954693</c:v>
                </c:pt>
              </c:numCache>
            </c:numRef>
          </c:val>
          <c:smooth val="0"/>
          <c:extLst>
            <c:ext xmlns:c16="http://schemas.microsoft.com/office/drawing/2014/chart" uri="{C3380CC4-5D6E-409C-BE32-E72D297353CC}">
              <c16:uniqueId val="{00000002-120E-4BC1-97E2-C74799AD12A9}"/>
            </c:ext>
          </c:extLst>
        </c:ser>
        <c:ser>
          <c:idx val="3"/>
          <c:order val="3"/>
          <c:tx>
            <c:strRef>
              <c:f>AB...pivot!$H$3:$H$5</c:f>
              <c:strCache>
                <c:ptCount val="1"/>
                <c:pt idx="0">
                  <c:v>EU28 - total</c:v>
                </c:pt>
              </c:strCache>
            </c:strRef>
          </c:tx>
          <c:marker>
            <c:symbol val="none"/>
          </c:marker>
          <c:cat>
            <c:strRef>
              <c:f>AB...pivot!$A$6:$A$11</c:f>
              <c:strCache>
                <c:ptCount val="5"/>
                <c:pt idx="0">
                  <c:v>2015</c:v>
                </c:pt>
                <c:pt idx="1">
                  <c:v>2020</c:v>
                </c:pt>
                <c:pt idx="2">
                  <c:v>2025</c:v>
                </c:pt>
                <c:pt idx="3">
                  <c:v>2030</c:v>
                </c:pt>
                <c:pt idx="4">
                  <c:v>2011</c:v>
                </c:pt>
              </c:strCache>
            </c:strRef>
          </c:cat>
          <c:val>
            <c:numRef>
              <c:f>AB...pivot!$H$6:$H$11</c:f>
              <c:numCache>
                <c:formatCode>General</c:formatCode>
                <c:ptCount val="5"/>
                <c:pt idx="0">
                  <c:v>-155.26075782964676</c:v>
                </c:pt>
                <c:pt idx="1">
                  <c:v>-177.33237724720115</c:v>
                </c:pt>
                <c:pt idx="2">
                  <c:v>-221.00499363615199</c:v>
                </c:pt>
                <c:pt idx="3">
                  <c:v>-279.5162474714395</c:v>
                </c:pt>
                <c:pt idx="4">
                  <c:v>-149.45580178577697</c:v>
                </c:pt>
              </c:numCache>
            </c:numRef>
          </c:val>
          <c:smooth val="0"/>
          <c:extLst>
            <c:ext xmlns:c16="http://schemas.microsoft.com/office/drawing/2014/chart" uri="{C3380CC4-5D6E-409C-BE32-E72D297353CC}">
              <c16:uniqueId val="{00000003-120E-4BC1-97E2-C74799AD12A9}"/>
            </c:ext>
          </c:extLst>
        </c:ser>
        <c:ser>
          <c:idx val="4"/>
          <c:order val="4"/>
          <c:tx>
            <c:strRef>
              <c:f>AB...pivot!$J$3:$J$5</c:f>
              <c:strCache>
                <c:ptCount val="1"/>
                <c:pt idx="0">
                  <c:v>EUN - total</c:v>
                </c:pt>
              </c:strCache>
            </c:strRef>
          </c:tx>
          <c:marker>
            <c:symbol val="none"/>
          </c:marker>
          <c:cat>
            <c:strRef>
              <c:f>AB...pivot!$A$6:$A$11</c:f>
              <c:strCache>
                <c:ptCount val="5"/>
                <c:pt idx="0">
                  <c:v>2015</c:v>
                </c:pt>
                <c:pt idx="1">
                  <c:v>2020</c:v>
                </c:pt>
                <c:pt idx="2">
                  <c:v>2025</c:v>
                </c:pt>
                <c:pt idx="3">
                  <c:v>2030</c:v>
                </c:pt>
                <c:pt idx="4">
                  <c:v>2011</c:v>
                </c:pt>
              </c:strCache>
            </c:strRef>
          </c:cat>
          <c:val>
            <c:numRef>
              <c:f>AB...pivot!$J$6:$J$11</c:f>
              <c:numCache>
                <c:formatCode>General</c:formatCode>
                <c:ptCount val="5"/>
                <c:pt idx="0">
                  <c:v>68.731615495113914</c:v>
                </c:pt>
                <c:pt idx="1">
                  <c:v>68.608758229851929</c:v>
                </c:pt>
                <c:pt idx="2">
                  <c:v>62.503455765811154</c:v>
                </c:pt>
                <c:pt idx="3">
                  <c:v>57.884072673654885</c:v>
                </c:pt>
                <c:pt idx="4">
                  <c:v>70.018904173879378</c:v>
                </c:pt>
              </c:numCache>
            </c:numRef>
          </c:val>
          <c:smooth val="0"/>
          <c:extLst>
            <c:ext xmlns:c16="http://schemas.microsoft.com/office/drawing/2014/chart" uri="{C3380CC4-5D6E-409C-BE32-E72D297353CC}">
              <c16:uniqueId val="{00000004-120E-4BC1-97E2-C74799AD12A9}"/>
            </c:ext>
          </c:extLst>
        </c:ser>
        <c:ser>
          <c:idx val="5"/>
          <c:order val="5"/>
          <c:tx>
            <c:strRef>
              <c:f>AB...pivot!$L$3:$L$5</c:f>
              <c:strCache>
                <c:ptCount val="1"/>
                <c:pt idx="0">
                  <c:v>EUS - total</c:v>
                </c:pt>
              </c:strCache>
            </c:strRef>
          </c:tx>
          <c:marker>
            <c:symbol val="none"/>
          </c:marker>
          <c:cat>
            <c:strRef>
              <c:f>AB...pivot!$A$6:$A$11</c:f>
              <c:strCache>
                <c:ptCount val="5"/>
                <c:pt idx="0">
                  <c:v>2015</c:v>
                </c:pt>
                <c:pt idx="1">
                  <c:v>2020</c:v>
                </c:pt>
                <c:pt idx="2">
                  <c:v>2025</c:v>
                </c:pt>
                <c:pt idx="3">
                  <c:v>2030</c:v>
                </c:pt>
                <c:pt idx="4">
                  <c:v>2011</c:v>
                </c:pt>
              </c:strCache>
            </c:strRef>
          </c:cat>
          <c:val>
            <c:numRef>
              <c:f>AB...pivot!$L$6:$L$11</c:f>
              <c:numCache>
                <c:formatCode>General</c:formatCode>
                <c:ptCount val="5"/>
                <c:pt idx="0">
                  <c:v>-23.300415634032511</c:v>
                </c:pt>
                <c:pt idx="1">
                  <c:v>-17.496439303970199</c:v>
                </c:pt>
                <c:pt idx="2">
                  <c:v>-19.991295083254954</c:v>
                </c:pt>
                <c:pt idx="3">
                  <c:v>-21.581746194940159</c:v>
                </c:pt>
                <c:pt idx="4">
                  <c:v>-27.915978817440141</c:v>
                </c:pt>
              </c:numCache>
            </c:numRef>
          </c:val>
          <c:smooth val="0"/>
          <c:extLst>
            <c:ext xmlns:c16="http://schemas.microsoft.com/office/drawing/2014/chart" uri="{C3380CC4-5D6E-409C-BE32-E72D297353CC}">
              <c16:uniqueId val="{00000005-120E-4BC1-97E2-C74799AD12A9}"/>
            </c:ext>
          </c:extLst>
        </c:ser>
        <c:ser>
          <c:idx val="6"/>
          <c:order val="6"/>
          <c:tx>
            <c:strRef>
              <c:f>AB...pivot!$N$3:$N$5</c:f>
              <c:strCache>
                <c:ptCount val="1"/>
                <c:pt idx="0">
                  <c:v>FRA - total</c:v>
                </c:pt>
              </c:strCache>
            </c:strRef>
          </c:tx>
          <c:marker>
            <c:symbol val="none"/>
          </c:marker>
          <c:cat>
            <c:strRef>
              <c:f>AB...pivot!$A$6:$A$11</c:f>
              <c:strCache>
                <c:ptCount val="5"/>
                <c:pt idx="0">
                  <c:v>2015</c:v>
                </c:pt>
                <c:pt idx="1">
                  <c:v>2020</c:v>
                </c:pt>
                <c:pt idx="2">
                  <c:v>2025</c:v>
                </c:pt>
                <c:pt idx="3">
                  <c:v>2030</c:v>
                </c:pt>
                <c:pt idx="4">
                  <c:v>2011</c:v>
                </c:pt>
              </c:strCache>
            </c:strRef>
          </c:cat>
          <c:val>
            <c:numRef>
              <c:f>AB...pivot!$N$6:$N$11</c:f>
              <c:numCache>
                <c:formatCode>General</c:formatCode>
                <c:ptCount val="5"/>
                <c:pt idx="0">
                  <c:v>-57.711526127332256</c:v>
                </c:pt>
                <c:pt idx="1">
                  <c:v>-53.044809939064258</c:v>
                </c:pt>
                <c:pt idx="2">
                  <c:v>-54.189689223604127</c:v>
                </c:pt>
                <c:pt idx="3">
                  <c:v>-45.987872211391043</c:v>
                </c:pt>
                <c:pt idx="4">
                  <c:v>-64.180541121770958</c:v>
                </c:pt>
              </c:numCache>
            </c:numRef>
          </c:val>
          <c:smooth val="0"/>
          <c:extLst>
            <c:ext xmlns:c16="http://schemas.microsoft.com/office/drawing/2014/chart" uri="{C3380CC4-5D6E-409C-BE32-E72D297353CC}">
              <c16:uniqueId val="{00000006-120E-4BC1-97E2-C74799AD12A9}"/>
            </c:ext>
          </c:extLst>
        </c:ser>
        <c:ser>
          <c:idx val="7"/>
          <c:order val="7"/>
          <c:tx>
            <c:strRef>
              <c:f>AB...pivot!$P$3:$P$5</c:f>
              <c:strCache>
                <c:ptCount val="1"/>
                <c:pt idx="0">
                  <c:v>IND - total</c:v>
                </c:pt>
              </c:strCache>
            </c:strRef>
          </c:tx>
          <c:marker>
            <c:symbol val="none"/>
          </c:marker>
          <c:cat>
            <c:strRef>
              <c:f>AB...pivot!$A$6:$A$11</c:f>
              <c:strCache>
                <c:ptCount val="5"/>
                <c:pt idx="0">
                  <c:v>2015</c:v>
                </c:pt>
                <c:pt idx="1">
                  <c:v>2020</c:v>
                </c:pt>
                <c:pt idx="2">
                  <c:v>2025</c:v>
                </c:pt>
                <c:pt idx="3">
                  <c:v>2030</c:v>
                </c:pt>
                <c:pt idx="4">
                  <c:v>2011</c:v>
                </c:pt>
              </c:strCache>
            </c:strRef>
          </c:cat>
          <c:val>
            <c:numRef>
              <c:f>AB...pivot!$P$6:$P$11</c:f>
              <c:numCache>
                <c:formatCode>General</c:formatCode>
                <c:ptCount val="5"/>
                <c:pt idx="0">
                  <c:v>-89.239092805944594</c:v>
                </c:pt>
                <c:pt idx="1">
                  <c:v>-56.767947147276004</c:v>
                </c:pt>
                <c:pt idx="2">
                  <c:v>-28.595478182186881</c:v>
                </c:pt>
                <c:pt idx="3">
                  <c:v>7.6232908069915197</c:v>
                </c:pt>
                <c:pt idx="4">
                  <c:v>-110.94680493303937</c:v>
                </c:pt>
              </c:numCache>
            </c:numRef>
          </c:val>
          <c:smooth val="0"/>
          <c:extLst>
            <c:ext xmlns:c16="http://schemas.microsoft.com/office/drawing/2014/chart" uri="{C3380CC4-5D6E-409C-BE32-E72D297353CC}">
              <c16:uniqueId val="{00000007-120E-4BC1-97E2-C74799AD12A9}"/>
            </c:ext>
          </c:extLst>
        </c:ser>
        <c:ser>
          <c:idx val="8"/>
          <c:order val="8"/>
          <c:tx>
            <c:strRef>
              <c:f>AB...pivot!$R$3:$R$5</c:f>
              <c:strCache>
                <c:ptCount val="1"/>
                <c:pt idx="0">
                  <c:v>OEC - total</c:v>
                </c:pt>
              </c:strCache>
            </c:strRef>
          </c:tx>
          <c:marker>
            <c:symbol val="none"/>
          </c:marker>
          <c:cat>
            <c:strRef>
              <c:f>AB...pivot!$A$6:$A$11</c:f>
              <c:strCache>
                <c:ptCount val="5"/>
                <c:pt idx="0">
                  <c:v>2015</c:v>
                </c:pt>
                <c:pt idx="1">
                  <c:v>2020</c:v>
                </c:pt>
                <c:pt idx="2">
                  <c:v>2025</c:v>
                </c:pt>
                <c:pt idx="3">
                  <c:v>2030</c:v>
                </c:pt>
                <c:pt idx="4">
                  <c:v>2011</c:v>
                </c:pt>
              </c:strCache>
            </c:strRef>
          </c:cat>
          <c:val>
            <c:numRef>
              <c:f>AB...pivot!$R$6:$R$11</c:f>
              <c:numCache>
                <c:formatCode>General</c:formatCode>
                <c:ptCount val="5"/>
                <c:pt idx="0">
                  <c:v>141.47463391192227</c:v>
                </c:pt>
                <c:pt idx="1">
                  <c:v>143.6522686352034</c:v>
                </c:pt>
                <c:pt idx="2">
                  <c:v>125.4569690211566</c:v>
                </c:pt>
                <c:pt idx="3">
                  <c:v>98.143730422864223</c:v>
                </c:pt>
                <c:pt idx="4">
                  <c:v>132.5688679836085</c:v>
                </c:pt>
              </c:numCache>
            </c:numRef>
          </c:val>
          <c:smooth val="0"/>
          <c:extLst>
            <c:ext xmlns:c16="http://schemas.microsoft.com/office/drawing/2014/chart" uri="{C3380CC4-5D6E-409C-BE32-E72D297353CC}">
              <c16:uniqueId val="{00000008-120E-4BC1-97E2-C74799AD12A9}"/>
            </c:ext>
          </c:extLst>
        </c:ser>
        <c:ser>
          <c:idx val="9"/>
          <c:order val="9"/>
          <c:tx>
            <c:strRef>
              <c:f>AB...pivot!$T$3:$T$5</c:f>
              <c:strCache>
                <c:ptCount val="1"/>
                <c:pt idx="0">
                  <c:v>ROW - total</c:v>
                </c:pt>
              </c:strCache>
            </c:strRef>
          </c:tx>
          <c:marker>
            <c:symbol val="none"/>
          </c:marker>
          <c:cat>
            <c:strRef>
              <c:f>AB...pivot!$A$6:$A$11</c:f>
              <c:strCache>
                <c:ptCount val="5"/>
                <c:pt idx="0">
                  <c:v>2015</c:v>
                </c:pt>
                <c:pt idx="1">
                  <c:v>2020</c:v>
                </c:pt>
                <c:pt idx="2">
                  <c:v>2025</c:v>
                </c:pt>
                <c:pt idx="3">
                  <c:v>2030</c:v>
                </c:pt>
                <c:pt idx="4">
                  <c:v>2011</c:v>
                </c:pt>
              </c:strCache>
            </c:strRef>
          </c:cat>
          <c:val>
            <c:numRef>
              <c:f>AB...pivot!$T$6:$T$11</c:f>
              <c:numCache>
                <c:formatCode>General</c:formatCode>
                <c:ptCount val="5"/>
                <c:pt idx="0">
                  <c:v>26.242677017325214</c:v>
                </c:pt>
                <c:pt idx="1">
                  <c:v>40.706289182660889</c:v>
                </c:pt>
                <c:pt idx="2">
                  <c:v>68.775927159607235</c:v>
                </c:pt>
                <c:pt idx="3">
                  <c:v>112.9856576314282</c:v>
                </c:pt>
                <c:pt idx="4">
                  <c:v>27.502543953318096</c:v>
                </c:pt>
              </c:numCache>
            </c:numRef>
          </c:val>
          <c:smooth val="0"/>
          <c:extLst>
            <c:ext xmlns:c16="http://schemas.microsoft.com/office/drawing/2014/chart" uri="{C3380CC4-5D6E-409C-BE32-E72D297353CC}">
              <c16:uniqueId val="{00000009-120E-4BC1-97E2-C74799AD12A9}"/>
            </c:ext>
          </c:extLst>
        </c:ser>
        <c:ser>
          <c:idx val="10"/>
          <c:order val="10"/>
          <c:tx>
            <c:strRef>
              <c:f>AB...pivot!$V$3:$V$5</c:f>
              <c:strCache>
                <c:ptCount val="1"/>
                <c:pt idx="0">
                  <c:v>RSA - total</c:v>
                </c:pt>
              </c:strCache>
            </c:strRef>
          </c:tx>
          <c:marker>
            <c:symbol val="none"/>
          </c:marker>
          <c:cat>
            <c:strRef>
              <c:f>AB...pivot!$A$6:$A$11</c:f>
              <c:strCache>
                <c:ptCount val="5"/>
                <c:pt idx="0">
                  <c:v>2015</c:v>
                </c:pt>
                <c:pt idx="1">
                  <c:v>2020</c:v>
                </c:pt>
                <c:pt idx="2">
                  <c:v>2025</c:v>
                </c:pt>
                <c:pt idx="3">
                  <c:v>2030</c:v>
                </c:pt>
                <c:pt idx="4">
                  <c:v>2011</c:v>
                </c:pt>
              </c:strCache>
            </c:strRef>
          </c:cat>
          <c:val>
            <c:numRef>
              <c:f>AB...pivot!$V$6:$V$11</c:f>
              <c:numCache>
                <c:formatCode>General</c:formatCode>
                <c:ptCount val="5"/>
                <c:pt idx="0">
                  <c:v>5.5705104076672285E-2</c:v>
                </c:pt>
                <c:pt idx="1">
                  <c:v>2.3849944626569894</c:v>
                </c:pt>
                <c:pt idx="2">
                  <c:v>4.6350855057095117</c:v>
                </c:pt>
                <c:pt idx="3">
                  <c:v>6.4579907296437291</c:v>
                </c:pt>
                <c:pt idx="4">
                  <c:v>-2.0604367562620571</c:v>
                </c:pt>
              </c:numCache>
            </c:numRef>
          </c:val>
          <c:smooth val="0"/>
          <c:extLst>
            <c:ext xmlns:c16="http://schemas.microsoft.com/office/drawing/2014/chart" uri="{C3380CC4-5D6E-409C-BE32-E72D297353CC}">
              <c16:uniqueId val="{0000000A-120E-4BC1-97E2-C74799AD12A9}"/>
            </c:ext>
          </c:extLst>
        </c:ser>
        <c:ser>
          <c:idx val="11"/>
          <c:order val="11"/>
          <c:tx>
            <c:strRef>
              <c:f>AB...pivot!$X$3:$X$5</c:f>
              <c:strCache>
                <c:ptCount val="1"/>
                <c:pt idx="0">
                  <c:v>RUS - total</c:v>
                </c:pt>
              </c:strCache>
            </c:strRef>
          </c:tx>
          <c:marker>
            <c:symbol val="none"/>
          </c:marker>
          <c:cat>
            <c:strRef>
              <c:f>AB...pivot!$A$6:$A$11</c:f>
              <c:strCache>
                <c:ptCount val="5"/>
                <c:pt idx="0">
                  <c:v>2015</c:v>
                </c:pt>
                <c:pt idx="1">
                  <c:v>2020</c:v>
                </c:pt>
                <c:pt idx="2">
                  <c:v>2025</c:v>
                </c:pt>
                <c:pt idx="3">
                  <c:v>2030</c:v>
                </c:pt>
                <c:pt idx="4">
                  <c:v>2011</c:v>
                </c:pt>
              </c:strCache>
            </c:strRef>
          </c:cat>
          <c:val>
            <c:numRef>
              <c:f>AB...pivot!$X$6:$X$11</c:f>
              <c:numCache>
                <c:formatCode>General</c:formatCode>
                <c:ptCount val="5"/>
                <c:pt idx="0">
                  <c:v>18.523079488331341</c:v>
                </c:pt>
                <c:pt idx="1">
                  <c:v>-17.661598459243198</c:v>
                </c:pt>
                <c:pt idx="2">
                  <c:v>-25.523622192369437</c:v>
                </c:pt>
                <c:pt idx="3">
                  <c:v>-32.108481773166652</c:v>
                </c:pt>
                <c:pt idx="4">
                  <c:v>49.352716576070129</c:v>
                </c:pt>
              </c:numCache>
            </c:numRef>
          </c:val>
          <c:smooth val="0"/>
          <c:extLst>
            <c:ext xmlns:c16="http://schemas.microsoft.com/office/drawing/2014/chart" uri="{C3380CC4-5D6E-409C-BE32-E72D297353CC}">
              <c16:uniqueId val="{0000000B-120E-4BC1-97E2-C74799AD12A9}"/>
            </c:ext>
          </c:extLst>
        </c:ser>
        <c:ser>
          <c:idx val="12"/>
          <c:order val="12"/>
          <c:tx>
            <c:strRef>
              <c:f>AB...pivot!$Z$3:$Z$5</c:f>
              <c:strCache>
                <c:ptCount val="1"/>
                <c:pt idx="0">
                  <c:v>USA - total</c:v>
                </c:pt>
              </c:strCache>
            </c:strRef>
          </c:tx>
          <c:marker>
            <c:symbol val="none"/>
          </c:marker>
          <c:cat>
            <c:strRef>
              <c:f>AB...pivot!$A$6:$A$11</c:f>
              <c:strCache>
                <c:ptCount val="5"/>
                <c:pt idx="0">
                  <c:v>2015</c:v>
                </c:pt>
                <c:pt idx="1">
                  <c:v>2020</c:v>
                </c:pt>
                <c:pt idx="2">
                  <c:v>2025</c:v>
                </c:pt>
                <c:pt idx="3">
                  <c:v>2030</c:v>
                </c:pt>
                <c:pt idx="4">
                  <c:v>2011</c:v>
                </c:pt>
              </c:strCache>
            </c:strRef>
          </c:cat>
          <c:val>
            <c:numRef>
              <c:f>AB...pivot!$Z$6:$Z$11</c:f>
              <c:numCache>
                <c:formatCode>General</c:formatCode>
                <c:ptCount val="5"/>
                <c:pt idx="0">
                  <c:v>-439.65658741276854</c:v>
                </c:pt>
                <c:pt idx="1">
                  <c:v>-385.13966716856146</c:v>
                </c:pt>
                <c:pt idx="2">
                  <c:v>-382.49642232682277</c:v>
                </c:pt>
                <c:pt idx="3">
                  <c:v>-397.80699665968228</c:v>
                </c:pt>
                <c:pt idx="4">
                  <c:v>-499.37485032350105</c:v>
                </c:pt>
              </c:numCache>
            </c:numRef>
          </c:val>
          <c:smooth val="0"/>
          <c:extLst>
            <c:ext xmlns:c16="http://schemas.microsoft.com/office/drawing/2014/chart" uri="{C3380CC4-5D6E-409C-BE32-E72D297353CC}">
              <c16:uniqueId val="{0000000C-120E-4BC1-97E2-C74799AD12A9}"/>
            </c:ext>
          </c:extLst>
        </c:ser>
        <c:ser>
          <c:idx val="13"/>
          <c:order val="13"/>
          <c:tx>
            <c:strRef>
              <c:f>AB...pivot!$AB$3:$AB$5</c:f>
              <c:strCache>
                <c:ptCount val="1"/>
                <c:pt idx="0">
                  <c:v>World - total</c:v>
                </c:pt>
              </c:strCache>
            </c:strRef>
          </c:tx>
          <c:marker>
            <c:symbol val="none"/>
          </c:marker>
          <c:cat>
            <c:strRef>
              <c:f>AB...pivot!$A$6:$A$11</c:f>
              <c:strCache>
                <c:ptCount val="5"/>
                <c:pt idx="0">
                  <c:v>2015</c:v>
                </c:pt>
                <c:pt idx="1">
                  <c:v>2020</c:v>
                </c:pt>
                <c:pt idx="2">
                  <c:v>2025</c:v>
                </c:pt>
                <c:pt idx="3">
                  <c:v>2030</c:v>
                </c:pt>
                <c:pt idx="4">
                  <c:v>2011</c:v>
                </c:pt>
              </c:strCache>
            </c:strRef>
          </c:cat>
          <c:val>
            <c:numRef>
              <c:f>AB...pivot!$AB$6:$AB$11</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D-120E-4BC1-97E2-C74799AD12A9}"/>
            </c:ext>
          </c:extLst>
        </c:ser>
        <c:ser>
          <c:idx val="14"/>
          <c:order val="14"/>
          <c:tx>
            <c:strRef>
              <c:f>AB...pivot!$AD$3:$AD$5</c:f>
              <c:strCache>
                <c:ptCount val="1"/>
                <c:pt idx="0">
                  <c:v>ITA - total</c:v>
                </c:pt>
              </c:strCache>
            </c:strRef>
          </c:tx>
          <c:marker>
            <c:symbol val="none"/>
          </c:marker>
          <c:cat>
            <c:strRef>
              <c:f>AB...pivot!$A$6:$A$11</c:f>
              <c:strCache>
                <c:ptCount val="5"/>
                <c:pt idx="0">
                  <c:v>2015</c:v>
                </c:pt>
                <c:pt idx="1">
                  <c:v>2020</c:v>
                </c:pt>
                <c:pt idx="2">
                  <c:v>2025</c:v>
                </c:pt>
                <c:pt idx="3">
                  <c:v>2030</c:v>
                </c:pt>
                <c:pt idx="4">
                  <c:v>2011</c:v>
                </c:pt>
              </c:strCache>
            </c:strRef>
          </c:cat>
          <c:val>
            <c:numRef>
              <c:f>AB...pivot!$AD$6:$AD$11</c:f>
              <c:numCache>
                <c:formatCode>General</c:formatCode>
                <c:ptCount val="5"/>
                <c:pt idx="0">
                  <c:v>-24.291662894882567</c:v>
                </c:pt>
                <c:pt idx="1">
                  <c:v>-19.26218630047963</c:v>
                </c:pt>
                <c:pt idx="2">
                  <c:v>-20.553781873432357</c:v>
                </c:pt>
                <c:pt idx="3">
                  <c:v>-25.251700965084531</c:v>
                </c:pt>
                <c:pt idx="4">
                  <c:v>-28.26802084140245</c:v>
                </c:pt>
              </c:numCache>
            </c:numRef>
          </c:val>
          <c:smooth val="0"/>
          <c:extLst>
            <c:ext xmlns:c16="http://schemas.microsoft.com/office/drawing/2014/chart" uri="{C3380CC4-5D6E-409C-BE32-E72D297353CC}">
              <c16:uniqueId val="{0000000E-120E-4BC1-97E2-C74799AD12A9}"/>
            </c:ext>
          </c:extLst>
        </c:ser>
        <c:ser>
          <c:idx val="15"/>
          <c:order val="15"/>
          <c:tx>
            <c:strRef>
              <c:f>AB...pivot!$AF$3:$AF$5</c:f>
              <c:strCache>
                <c:ptCount val="1"/>
                <c:pt idx="0">
                  <c:v>POL - total</c:v>
                </c:pt>
              </c:strCache>
            </c:strRef>
          </c:tx>
          <c:marker>
            <c:symbol val="none"/>
          </c:marker>
          <c:cat>
            <c:strRef>
              <c:f>AB...pivot!$A$6:$A$11</c:f>
              <c:strCache>
                <c:ptCount val="5"/>
                <c:pt idx="0">
                  <c:v>2015</c:v>
                </c:pt>
                <c:pt idx="1">
                  <c:v>2020</c:v>
                </c:pt>
                <c:pt idx="2">
                  <c:v>2025</c:v>
                </c:pt>
                <c:pt idx="3">
                  <c:v>2030</c:v>
                </c:pt>
                <c:pt idx="4">
                  <c:v>2011</c:v>
                </c:pt>
              </c:strCache>
            </c:strRef>
          </c:cat>
          <c:val>
            <c:numRef>
              <c:f>AB...pivot!$AF$6:$AF$11</c:f>
              <c:numCache>
                <c:formatCode>General</c:formatCode>
                <c:ptCount val="5"/>
                <c:pt idx="0">
                  <c:v>-19.099832490402996</c:v>
                </c:pt>
                <c:pt idx="1">
                  <c:v>-15.01241876766033</c:v>
                </c:pt>
                <c:pt idx="2">
                  <c:v>-12.745111091858256</c:v>
                </c:pt>
                <c:pt idx="3">
                  <c:v>-9.9983190621521381</c:v>
                </c:pt>
                <c:pt idx="4">
                  <c:v>-21.659478534683295</c:v>
                </c:pt>
              </c:numCache>
            </c:numRef>
          </c:val>
          <c:smooth val="0"/>
          <c:extLst>
            <c:ext xmlns:c16="http://schemas.microsoft.com/office/drawing/2014/chart" uri="{C3380CC4-5D6E-409C-BE32-E72D297353CC}">
              <c16:uniqueId val="{0000000F-120E-4BC1-97E2-C74799AD12A9}"/>
            </c:ext>
          </c:extLst>
        </c:ser>
        <c:ser>
          <c:idx val="16"/>
          <c:order val="16"/>
          <c:tx>
            <c:strRef>
              <c:f>AB...pivot!$AH$3:$AH$5</c:f>
              <c:strCache>
                <c:ptCount val="1"/>
                <c:pt idx="0">
                  <c:v>ESP - total</c:v>
                </c:pt>
              </c:strCache>
            </c:strRef>
          </c:tx>
          <c:marker>
            <c:symbol val="none"/>
          </c:marker>
          <c:cat>
            <c:strRef>
              <c:f>AB...pivot!$A$6:$A$11</c:f>
              <c:strCache>
                <c:ptCount val="5"/>
                <c:pt idx="0">
                  <c:v>2015</c:v>
                </c:pt>
                <c:pt idx="1">
                  <c:v>2020</c:v>
                </c:pt>
                <c:pt idx="2">
                  <c:v>2025</c:v>
                </c:pt>
                <c:pt idx="3">
                  <c:v>2030</c:v>
                </c:pt>
                <c:pt idx="4">
                  <c:v>2011</c:v>
                </c:pt>
              </c:strCache>
            </c:strRef>
          </c:cat>
          <c:val>
            <c:numRef>
              <c:f>AB...pivot!$AH$6:$AH$11</c:f>
              <c:numCache>
                <c:formatCode>General</c:formatCode>
                <c:ptCount val="5"/>
                <c:pt idx="0">
                  <c:v>-38.371568161137517</c:v>
                </c:pt>
                <c:pt idx="1">
                  <c:v>-33.315623848328755</c:v>
                </c:pt>
                <c:pt idx="2">
                  <c:v>-32.162504842418002</c:v>
                </c:pt>
                <c:pt idx="3">
                  <c:v>-35.93250358486641</c:v>
                </c:pt>
                <c:pt idx="4">
                  <c:v>-42.900888176216085</c:v>
                </c:pt>
              </c:numCache>
            </c:numRef>
          </c:val>
          <c:smooth val="0"/>
          <c:extLst>
            <c:ext xmlns:c16="http://schemas.microsoft.com/office/drawing/2014/chart" uri="{C3380CC4-5D6E-409C-BE32-E72D297353CC}">
              <c16:uniqueId val="{00000010-120E-4BC1-97E2-C74799AD12A9}"/>
            </c:ext>
          </c:extLst>
        </c:ser>
        <c:ser>
          <c:idx val="17"/>
          <c:order val="17"/>
          <c:tx>
            <c:strRef>
              <c:f>AB...pivot!$AJ$3:$AJ$5</c:f>
              <c:strCache>
                <c:ptCount val="1"/>
                <c:pt idx="0">
                  <c:v>UKI - total</c:v>
                </c:pt>
              </c:strCache>
            </c:strRef>
          </c:tx>
          <c:marker>
            <c:symbol val="none"/>
          </c:marker>
          <c:cat>
            <c:strRef>
              <c:f>AB...pivot!$A$6:$A$11</c:f>
              <c:strCache>
                <c:ptCount val="5"/>
                <c:pt idx="0">
                  <c:v>2015</c:v>
                </c:pt>
                <c:pt idx="1">
                  <c:v>2020</c:v>
                </c:pt>
                <c:pt idx="2">
                  <c:v>2025</c:v>
                </c:pt>
                <c:pt idx="3">
                  <c:v>2030</c:v>
                </c:pt>
                <c:pt idx="4">
                  <c:v>2011</c:v>
                </c:pt>
              </c:strCache>
            </c:strRef>
          </c:cat>
          <c:val>
            <c:numRef>
              <c:f>AB...pivot!$AJ$6:$AJ$11</c:f>
              <c:numCache>
                <c:formatCode>General</c:formatCode>
                <c:ptCount val="5"/>
                <c:pt idx="0">
                  <c:v>-115.8377474822986</c:v>
                </c:pt>
                <c:pt idx="1">
                  <c:v>-113.12730257245474</c:v>
                </c:pt>
                <c:pt idx="2">
                  <c:v>-115.92851630063947</c:v>
                </c:pt>
                <c:pt idx="3">
                  <c:v>-120.08582189657585</c:v>
                </c:pt>
                <c:pt idx="4">
                  <c:v>-119.52285411947517</c:v>
                </c:pt>
              </c:numCache>
            </c:numRef>
          </c:val>
          <c:smooth val="0"/>
          <c:extLst>
            <c:ext xmlns:c16="http://schemas.microsoft.com/office/drawing/2014/chart" uri="{C3380CC4-5D6E-409C-BE32-E72D297353CC}">
              <c16:uniqueId val="{00000011-120E-4BC1-97E2-C74799AD12A9}"/>
            </c:ext>
          </c:extLst>
        </c:ser>
        <c:ser>
          <c:idx val="18"/>
          <c:order val="18"/>
          <c:tx>
            <c:strRef>
              <c:f>AB...pivot!$AL$3:$AL$5</c:f>
              <c:strCache>
                <c:ptCount val="1"/>
                <c:pt idx="0">
                  <c:v>BNL - total</c:v>
                </c:pt>
              </c:strCache>
            </c:strRef>
          </c:tx>
          <c:marker>
            <c:symbol val="none"/>
          </c:marker>
          <c:cat>
            <c:strRef>
              <c:f>AB...pivot!$A$6:$A$11</c:f>
              <c:strCache>
                <c:ptCount val="5"/>
                <c:pt idx="0">
                  <c:v>2015</c:v>
                </c:pt>
                <c:pt idx="1">
                  <c:v>2020</c:v>
                </c:pt>
                <c:pt idx="2">
                  <c:v>2025</c:v>
                </c:pt>
                <c:pt idx="3">
                  <c:v>2030</c:v>
                </c:pt>
                <c:pt idx="4">
                  <c:v>2011</c:v>
                </c:pt>
              </c:strCache>
            </c:strRef>
          </c:cat>
          <c:val>
            <c:numRef>
              <c:f>AB...pivot!$AL$6:$AL$11</c:f>
              <c:numCache>
                <c:formatCode>General</c:formatCode>
                <c:ptCount val="5"/>
                <c:pt idx="0">
                  <c:v>-12.823661467685522</c:v>
                </c:pt>
                <c:pt idx="1">
                  <c:v>-18.580696034839562</c:v>
                </c:pt>
                <c:pt idx="2">
                  <c:v>-30.558558604043959</c:v>
                </c:pt>
                <c:pt idx="3">
                  <c:v>-43.450136003227186</c:v>
                </c:pt>
                <c:pt idx="4">
                  <c:v>-10.324598294622945</c:v>
                </c:pt>
              </c:numCache>
            </c:numRef>
          </c:val>
          <c:smooth val="0"/>
          <c:extLst>
            <c:ext xmlns:c16="http://schemas.microsoft.com/office/drawing/2014/chart" uri="{C3380CC4-5D6E-409C-BE32-E72D297353CC}">
              <c16:uniqueId val="{00000012-120E-4BC1-97E2-C74799AD12A9}"/>
            </c:ext>
          </c:extLst>
        </c:ser>
        <c:ser>
          <c:idx val="19"/>
          <c:order val="19"/>
          <c:tx>
            <c:strRef>
              <c:f>AB...pivot!$AN$3:$AN$5</c:f>
              <c:strCache>
                <c:ptCount val="1"/>
                <c:pt idx="0">
                  <c:v>OPA - total</c:v>
                </c:pt>
              </c:strCache>
            </c:strRef>
          </c:tx>
          <c:cat>
            <c:strRef>
              <c:f>AB...pivot!$A$6:$A$11</c:f>
              <c:strCache>
                <c:ptCount val="5"/>
                <c:pt idx="0">
                  <c:v>2015</c:v>
                </c:pt>
                <c:pt idx="1">
                  <c:v>2020</c:v>
                </c:pt>
                <c:pt idx="2">
                  <c:v>2025</c:v>
                </c:pt>
                <c:pt idx="3">
                  <c:v>2030</c:v>
                </c:pt>
                <c:pt idx="4">
                  <c:v>2011</c:v>
                </c:pt>
              </c:strCache>
            </c:strRef>
          </c:cat>
          <c:val>
            <c:numRef>
              <c:f>AB...pivot!$AN$6:$AN$11</c:f>
              <c:numCache>
                <c:formatCode>General</c:formatCode>
                <c:ptCount val="5"/>
                <c:pt idx="0">
                  <c:v>238.89859655007984</c:v>
                </c:pt>
                <c:pt idx="1">
                  <c:v>129.25001649854613</c:v>
                </c:pt>
                <c:pt idx="2">
                  <c:v>80.111650770211256</c:v>
                </c:pt>
                <c:pt idx="3">
                  <c:v>36.795560772968898</c:v>
                </c:pt>
                <c:pt idx="4">
                  <c:v>341.78988662069565</c:v>
                </c:pt>
              </c:numCache>
            </c:numRef>
          </c:val>
          <c:smooth val="0"/>
          <c:extLst>
            <c:ext xmlns:c16="http://schemas.microsoft.com/office/drawing/2014/chart" uri="{C3380CC4-5D6E-409C-BE32-E72D297353CC}">
              <c16:uniqueId val="{00000000-0B4F-4E43-BC11-5CA019ED2948}"/>
            </c:ext>
          </c:extLst>
        </c:ser>
        <c:dLbls>
          <c:showLegendKey val="0"/>
          <c:showVal val="0"/>
          <c:showCatName val="0"/>
          <c:showSerName val="0"/>
          <c:showPercent val="0"/>
          <c:showBubbleSize val="0"/>
        </c:dLbls>
        <c:marker val="1"/>
        <c:smooth val="0"/>
        <c:axId val="182548992"/>
        <c:axId val="181941888"/>
      </c:lineChart>
      <c:catAx>
        <c:axId val="182548992"/>
        <c:scaling>
          <c:orientation val="minMax"/>
        </c:scaling>
        <c:delete val="0"/>
        <c:axPos val="b"/>
        <c:numFmt formatCode="General" sourceLinked="0"/>
        <c:majorTickMark val="out"/>
        <c:minorTickMark val="none"/>
        <c:tickLblPos val="nextTo"/>
        <c:crossAx val="181941888"/>
        <c:crosses val="autoZero"/>
        <c:auto val="1"/>
        <c:lblAlgn val="ctr"/>
        <c:lblOffset val="100"/>
        <c:noMultiLvlLbl val="0"/>
      </c:catAx>
      <c:valAx>
        <c:axId val="181941888"/>
        <c:scaling>
          <c:orientation val="minMax"/>
        </c:scaling>
        <c:delete val="0"/>
        <c:axPos val="l"/>
        <c:majorGridlines/>
        <c:numFmt formatCode="General" sourceLinked="1"/>
        <c:majorTickMark val="out"/>
        <c:minorTickMark val="none"/>
        <c:tickLblPos val="nextTo"/>
        <c:crossAx val="182548992"/>
        <c:crosses val="autoZero"/>
        <c:crossBetween val="between"/>
      </c:valAx>
    </c:plotArea>
    <c:legend>
      <c:legendPos val="r"/>
      <c:layout>
        <c:manualLayout>
          <c:xMode val="edge"/>
          <c:yMode val="edge"/>
          <c:x val="0.83722199979239886"/>
          <c:y val="1.968663458820363E-2"/>
          <c:w val="0.15367276124382756"/>
          <c:h val="0.68640500517443137"/>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[report_pivot_dias_macros.xlsm]EX...pivot!PivotTable3</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s>
    <c:plotArea>
      <c:layout>
        <c:manualLayout>
          <c:layoutTarget val="inner"/>
          <c:xMode val="edge"/>
          <c:yMode val="edge"/>
          <c:x val="5.6440485922866199E-2"/>
          <c:y val="0.10242801739334823"/>
          <c:w val="0.72783070149018259"/>
          <c:h val="0.74887818127211714"/>
        </c:manualLayout>
      </c:layout>
      <c:lineChart>
        <c:grouping val="standard"/>
        <c:varyColors val="0"/>
        <c:ser>
          <c:idx val="0"/>
          <c:order val="0"/>
          <c:tx>
            <c:strRef>
              <c:f>EX...pivot!$B$3:$B$5</c:f>
              <c:strCache>
                <c:ptCount val="1"/>
                <c:pt idx="0">
                  <c:v>BRZ - AGR</c:v>
                </c:pt>
              </c:strCache>
            </c:strRef>
          </c:tx>
          <c:cat>
            <c:strRef>
              <c:f>EX...pivot!$A$6:$A$11</c:f>
              <c:strCache>
                <c:ptCount val="5"/>
                <c:pt idx="0">
                  <c:v>2015</c:v>
                </c:pt>
                <c:pt idx="1">
                  <c:v>2020</c:v>
                </c:pt>
                <c:pt idx="2">
                  <c:v>2025</c:v>
                </c:pt>
                <c:pt idx="3">
                  <c:v>2030</c:v>
                </c:pt>
                <c:pt idx="4">
                  <c:v>2011</c:v>
                </c:pt>
              </c:strCache>
            </c:strRef>
          </c:cat>
          <c:val>
            <c:numRef>
              <c:f>EX...pivot!$B$6:$B$11</c:f>
              <c:numCache>
                <c:formatCode>General</c:formatCode>
                <c:ptCount val="5"/>
                <c:pt idx="0">
                  <c:v>24.560411617101519</c:v>
                </c:pt>
                <c:pt idx="1">
                  <c:v>24.434945409372602</c:v>
                </c:pt>
                <c:pt idx="2">
                  <c:v>25.716228170924417</c:v>
                </c:pt>
                <c:pt idx="3">
                  <c:v>27.162861751455708</c:v>
                </c:pt>
                <c:pt idx="4">
                  <c:v>25.638286246093951</c:v>
                </c:pt>
              </c:numCache>
            </c:numRef>
          </c:val>
          <c:smooth val="0"/>
          <c:extLst>
            <c:ext xmlns:c16="http://schemas.microsoft.com/office/drawing/2014/chart" uri="{C3380CC4-5D6E-409C-BE32-E72D297353CC}">
              <c16:uniqueId val="{00000000-72EC-4887-BD82-9D69E72C3D59}"/>
            </c:ext>
          </c:extLst>
        </c:ser>
        <c:ser>
          <c:idx val="1"/>
          <c:order val="1"/>
          <c:tx>
            <c:strRef>
              <c:f>EX...pivot!$C$3:$C$5</c:f>
              <c:strCache>
                <c:ptCount val="1"/>
                <c:pt idx="0">
                  <c:v>BRZ - CHM</c:v>
                </c:pt>
              </c:strCache>
            </c:strRef>
          </c:tx>
          <c:cat>
            <c:strRef>
              <c:f>EX...pivot!$A$6:$A$11</c:f>
              <c:strCache>
                <c:ptCount val="5"/>
                <c:pt idx="0">
                  <c:v>2015</c:v>
                </c:pt>
                <c:pt idx="1">
                  <c:v>2020</c:v>
                </c:pt>
                <c:pt idx="2">
                  <c:v>2025</c:v>
                </c:pt>
                <c:pt idx="3">
                  <c:v>2030</c:v>
                </c:pt>
                <c:pt idx="4">
                  <c:v>2011</c:v>
                </c:pt>
              </c:strCache>
            </c:strRef>
          </c:cat>
          <c:val>
            <c:numRef>
              <c:f>EX...pivot!$C$6:$C$11</c:f>
              <c:numCache>
                <c:formatCode>General</c:formatCode>
                <c:ptCount val="5"/>
                <c:pt idx="0">
                  <c:v>12.987566140209688</c:v>
                </c:pt>
                <c:pt idx="1">
                  <c:v>15.012369660084934</c:v>
                </c:pt>
                <c:pt idx="2">
                  <c:v>16.651458715318153</c:v>
                </c:pt>
                <c:pt idx="3">
                  <c:v>18.455952600861899</c:v>
                </c:pt>
                <c:pt idx="4">
                  <c:v>11.733540703068623</c:v>
                </c:pt>
              </c:numCache>
            </c:numRef>
          </c:val>
          <c:smooth val="0"/>
          <c:extLst>
            <c:ext xmlns:c16="http://schemas.microsoft.com/office/drawing/2014/chart" uri="{C3380CC4-5D6E-409C-BE32-E72D297353CC}">
              <c16:uniqueId val="{00000000-5037-4BD1-A6F2-41E504877C8F}"/>
            </c:ext>
          </c:extLst>
        </c:ser>
        <c:ser>
          <c:idx val="2"/>
          <c:order val="2"/>
          <c:tx>
            <c:strRef>
              <c:f>EX...pivot!$D$3:$D$5</c:f>
              <c:strCache>
                <c:ptCount val="1"/>
                <c:pt idx="0">
                  <c:v>BRZ - CRU</c:v>
                </c:pt>
              </c:strCache>
            </c:strRef>
          </c:tx>
          <c:cat>
            <c:strRef>
              <c:f>EX...pivot!$A$6:$A$11</c:f>
              <c:strCache>
                <c:ptCount val="5"/>
                <c:pt idx="0">
                  <c:v>2015</c:v>
                </c:pt>
                <c:pt idx="1">
                  <c:v>2020</c:v>
                </c:pt>
                <c:pt idx="2">
                  <c:v>2025</c:v>
                </c:pt>
                <c:pt idx="3">
                  <c:v>2030</c:v>
                </c:pt>
                <c:pt idx="4">
                  <c:v>2011</c:v>
                </c:pt>
              </c:strCache>
            </c:strRef>
          </c:cat>
          <c:val>
            <c:numRef>
              <c:f>EX...pivot!$D$6:$D$11</c:f>
              <c:numCache>
                <c:formatCode>General</c:formatCode>
                <c:ptCount val="5"/>
                <c:pt idx="0">
                  <c:v>8.0861802438598076</c:v>
                </c:pt>
                <c:pt idx="1">
                  <c:v>8.2246306677233179</c:v>
                </c:pt>
                <c:pt idx="2">
                  <c:v>8.4431311964882401</c:v>
                </c:pt>
                <c:pt idx="3">
                  <c:v>8.4635836011346957</c:v>
                </c:pt>
                <c:pt idx="4">
                  <c:v>8.4845476385123746</c:v>
                </c:pt>
              </c:numCache>
            </c:numRef>
          </c:val>
          <c:smooth val="0"/>
          <c:extLst>
            <c:ext xmlns:c16="http://schemas.microsoft.com/office/drawing/2014/chart" uri="{C3380CC4-5D6E-409C-BE32-E72D297353CC}">
              <c16:uniqueId val="{00000001-5037-4BD1-A6F2-41E504877C8F}"/>
            </c:ext>
          </c:extLst>
        </c:ser>
        <c:ser>
          <c:idx val="3"/>
          <c:order val="3"/>
          <c:tx>
            <c:strRef>
              <c:f>EX...pivot!$E$3:$E$5</c:f>
              <c:strCache>
                <c:ptCount val="1"/>
                <c:pt idx="0">
                  <c:v>BRZ - ele</c:v>
                </c:pt>
              </c:strCache>
            </c:strRef>
          </c:tx>
          <c:cat>
            <c:strRef>
              <c:f>EX...pivot!$A$6:$A$11</c:f>
              <c:strCache>
                <c:ptCount val="5"/>
                <c:pt idx="0">
                  <c:v>2015</c:v>
                </c:pt>
                <c:pt idx="1">
                  <c:v>2020</c:v>
                </c:pt>
                <c:pt idx="2">
                  <c:v>2025</c:v>
                </c:pt>
                <c:pt idx="3">
                  <c:v>2030</c:v>
                </c:pt>
                <c:pt idx="4">
                  <c:v>2011</c:v>
                </c:pt>
              </c:strCache>
            </c:strRef>
          </c:cat>
          <c:val>
            <c:numRef>
              <c:f>EX...pivot!$E$6:$E$11</c:f>
              <c:numCache>
                <c:formatCode>General</c:formatCode>
                <c:ptCount val="5"/>
                <c:pt idx="0">
                  <c:v>0.12489858323405403</c:v>
                </c:pt>
                <c:pt idx="1">
                  <c:v>0.1419151459964802</c:v>
                </c:pt>
                <c:pt idx="2">
                  <c:v>6.8545621429507958E-2</c:v>
                </c:pt>
                <c:pt idx="3">
                  <c:v>9.4292790017824063E-2</c:v>
                </c:pt>
                <c:pt idx="4">
                  <c:v>0.12639356815097774</c:v>
                </c:pt>
              </c:numCache>
            </c:numRef>
          </c:val>
          <c:smooth val="0"/>
          <c:extLst>
            <c:ext xmlns:c16="http://schemas.microsoft.com/office/drawing/2014/chart" uri="{C3380CC4-5D6E-409C-BE32-E72D297353CC}">
              <c16:uniqueId val="{00000002-5037-4BD1-A6F2-41E504877C8F}"/>
            </c:ext>
          </c:extLst>
        </c:ser>
        <c:ser>
          <c:idx val="4"/>
          <c:order val="4"/>
          <c:tx>
            <c:strRef>
              <c:f>EX...pivot!$F$3:$F$5</c:f>
              <c:strCache>
                <c:ptCount val="1"/>
                <c:pt idx="0">
                  <c:v>BRZ - FOT</c:v>
                </c:pt>
              </c:strCache>
            </c:strRef>
          </c:tx>
          <c:cat>
            <c:strRef>
              <c:f>EX...pivot!$A$6:$A$11</c:f>
              <c:strCache>
                <c:ptCount val="5"/>
                <c:pt idx="0">
                  <c:v>2015</c:v>
                </c:pt>
                <c:pt idx="1">
                  <c:v>2020</c:v>
                </c:pt>
                <c:pt idx="2">
                  <c:v>2025</c:v>
                </c:pt>
                <c:pt idx="3">
                  <c:v>2030</c:v>
                </c:pt>
                <c:pt idx="4">
                  <c:v>2011</c:v>
                </c:pt>
              </c:strCache>
            </c:strRef>
          </c:cat>
          <c:val>
            <c:numRef>
              <c:f>EX...pivot!$F$6:$F$11</c:f>
              <c:numCache>
                <c:formatCode>General</c:formatCode>
                <c:ptCount val="5"/>
                <c:pt idx="0">
                  <c:v>34.773686772886371</c:v>
                </c:pt>
                <c:pt idx="1">
                  <c:v>39.009546312407778</c:v>
                </c:pt>
                <c:pt idx="2">
                  <c:v>44.709316075815636</c:v>
                </c:pt>
                <c:pt idx="3">
                  <c:v>49.76846415343276</c:v>
                </c:pt>
                <c:pt idx="4">
                  <c:v>31.596094437970841</c:v>
                </c:pt>
              </c:numCache>
            </c:numRef>
          </c:val>
          <c:smooth val="0"/>
          <c:extLst>
            <c:ext xmlns:c16="http://schemas.microsoft.com/office/drawing/2014/chart" uri="{C3380CC4-5D6E-409C-BE32-E72D297353CC}">
              <c16:uniqueId val="{00000003-5037-4BD1-A6F2-41E504877C8F}"/>
            </c:ext>
          </c:extLst>
        </c:ser>
        <c:ser>
          <c:idx val="5"/>
          <c:order val="5"/>
          <c:tx>
            <c:strRef>
              <c:f>EX...pivot!$G$3:$G$5</c:f>
              <c:strCache>
                <c:ptCount val="1"/>
                <c:pt idx="0">
                  <c:v>BRZ - IRS</c:v>
                </c:pt>
              </c:strCache>
            </c:strRef>
          </c:tx>
          <c:cat>
            <c:strRef>
              <c:f>EX...pivot!$A$6:$A$11</c:f>
              <c:strCache>
                <c:ptCount val="5"/>
                <c:pt idx="0">
                  <c:v>2015</c:v>
                </c:pt>
                <c:pt idx="1">
                  <c:v>2020</c:v>
                </c:pt>
                <c:pt idx="2">
                  <c:v>2025</c:v>
                </c:pt>
                <c:pt idx="3">
                  <c:v>2030</c:v>
                </c:pt>
                <c:pt idx="4">
                  <c:v>2011</c:v>
                </c:pt>
              </c:strCache>
            </c:strRef>
          </c:cat>
          <c:val>
            <c:numRef>
              <c:f>EX...pivot!$G$6:$G$11</c:f>
              <c:numCache>
                <c:formatCode>General</c:formatCode>
                <c:ptCount val="5"/>
                <c:pt idx="0">
                  <c:v>7.5695063319546385</c:v>
                </c:pt>
                <c:pt idx="1">
                  <c:v>8.0808135228874729</c:v>
                </c:pt>
                <c:pt idx="2">
                  <c:v>8.2319481133988042</c:v>
                </c:pt>
                <c:pt idx="3">
                  <c:v>8.8568452725596458</c:v>
                </c:pt>
                <c:pt idx="4">
                  <c:v>7.3952648068481084</c:v>
                </c:pt>
              </c:numCache>
            </c:numRef>
          </c:val>
          <c:smooth val="0"/>
          <c:extLst>
            <c:ext xmlns:c16="http://schemas.microsoft.com/office/drawing/2014/chart" uri="{C3380CC4-5D6E-409C-BE32-E72D297353CC}">
              <c16:uniqueId val="{00000004-5037-4BD1-A6F2-41E504877C8F}"/>
            </c:ext>
          </c:extLst>
        </c:ser>
        <c:ser>
          <c:idx val="6"/>
          <c:order val="6"/>
          <c:tx>
            <c:strRef>
              <c:f>EX...pivot!$H$3:$H$5</c:f>
              <c:strCache>
                <c:ptCount val="1"/>
                <c:pt idx="0">
                  <c:v>BRZ - MAC</c:v>
                </c:pt>
              </c:strCache>
            </c:strRef>
          </c:tx>
          <c:cat>
            <c:strRef>
              <c:f>EX...pivot!$A$6:$A$11</c:f>
              <c:strCache>
                <c:ptCount val="5"/>
                <c:pt idx="0">
                  <c:v>2015</c:v>
                </c:pt>
                <c:pt idx="1">
                  <c:v>2020</c:v>
                </c:pt>
                <c:pt idx="2">
                  <c:v>2025</c:v>
                </c:pt>
                <c:pt idx="3">
                  <c:v>2030</c:v>
                </c:pt>
                <c:pt idx="4">
                  <c:v>2011</c:v>
                </c:pt>
              </c:strCache>
            </c:strRef>
          </c:cat>
          <c:val>
            <c:numRef>
              <c:f>EX...pivot!$H$6:$H$11</c:f>
              <c:numCache>
                <c:formatCode>General</c:formatCode>
                <c:ptCount val="5"/>
                <c:pt idx="0">
                  <c:v>16.166162106622078</c:v>
                </c:pt>
                <c:pt idx="1">
                  <c:v>19.970795796261037</c:v>
                </c:pt>
                <c:pt idx="2">
                  <c:v>24.708995641506412</c:v>
                </c:pt>
                <c:pt idx="3">
                  <c:v>29.606693561787935</c:v>
                </c:pt>
                <c:pt idx="4">
                  <c:v>13.606501010431446</c:v>
                </c:pt>
              </c:numCache>
            </c:numRef>
          </c:val>
          <c:smooth val="0"/>
          <c:extLst>
            <c:ext xmlns:c16="http://schemas.microsoft.com/office/drawing/2014/chart" uri="{C3380CC4-5D6E-409C-BE32-E72D297353CC}">
              <c16:uniqueId val="{00000005-5037-4BD1-A6F2-41E504877C8F}"/>
            </c:ext>
          </c:extLst>
        </c:ser>
        <c:ser>
          <c:idx val="7"/>
          <c:order val="7"/>
          <c:tx>
            <c:strRef>
              <c:f>EX...pivot!$I$3:$I$5</c:f>
              <c:strCache>
                <c:ptCount val="1"/>
                <c:pt idx="0">
                  <c:v>BRZ - mvh</c:v>
                </c:pt>
              </c:strCache>
            </c:strRef>
          </c:tx>
          <c:cat>
            <c:strRef>
              <c:f>EX...pivot!$A$6:$A$11</c:f>
              <c:strCache>
                <c:ptCount val="5"/>
                <c:pt idx="0">
                  <c:v>2015</c:v>
                </c:pt>
                <c:pt idx="1">
                  <c:v>2020</c:v>
                </c:pt>
                <c:pt idx="2">
                  <c:v>2025</c:v>
                </c:pt>
                <c:pt idx="3">
                  <c:v>2030</c:v>
                </c:pt>
                <c:pt idx="4">
                  <c:v>2011</c:v>
                </c:pt>
              </c:strCache>
            </c:strRef>
          </c:cat>
          <c:val>
            <c:numRef>
              <c:f>EX...pivot!$I$6:$I$11</c:f>
              <c:numCache>
                <c:formatCode>General</c:formatCode>
                <c:ptCount val="5"/>
                <c:pt idx="0">
                  <c:v>13.270162033401371</c:v>
                </c:pt>
                <c:pt idx="1">
                  <c:v>16.746442374018251</c:v>
                </c:pt>
                <c:pt idx="2">
                  <c:v>21.132753095767303</c:v>
                </c:pt>
                <c:pt idx="3">
                  <c:v>25.734508451949416</c:v>
                </c:pt>
                <c:pt idx="4">
                  <c:v>10.884157481518365</c:v>
                </c:pt>
              </c:numCache>
            </c:numRef>
          </c:val>
          <c:smooth val="0"/>
          <c:extLst>
            <c:ext xmlns:c16="http://schemas.microsoft.com/office/drawing/2014/chart" uri="{C3380CC4-5D6E-409C-BE32-E72D297353CC}">
              <c16:uniqueId val="{00000006-5037-4BD1-A6F2-41E504877C8F}"/>
            </c:ext>
          </c:extLst>
        </c:ser>
        <c:ser>
          <c:idx val="8"/>
          <c:order val="8"/>
          <c:tx>
            <c:strRef>
              <c:f>EX...pivot!$J$3:$J$5</c:f>
              <c:strCache>
                <c:ptCount val="1"/>
                <c:pt idx="0">
                  <c:v>BRZ - nfm</c:v>
                </c:pt>
              </c:strCache>
            </c:strRef>
          </c:tx>
          <c:cat>
            <c:strRef>
              <c:f>EX...pivot!$A$6:$A$11</c:f>
              <c:strCache>
                <c:ptCount val="5"/>
                <c:pt idx="0">
                  <c:v>2015</c:v>
                </c:pt>
                <c:pt idx="1">
                  <c:v>2020</c:v>
                </c:pt>
                <c:pt idx="2">
                  <c:v>2025</c:v>
                </c:pt>
                <c:pt idx="3">
                  <c:v>2030</c:v>
                </c:pt>
                <c:pt idx="4">
                  <c:v>2011</c:v>
                </c:pt>
              </c:strCache>
            </c:strRef>
          </c:cat>
          <c:val>
            <c:numRef>
              <c:f>EX...pivot!$J$6:$J$11</c:f>
              <c:numCache>
                <c:formatCode>General</c:formatCode>
                <c:ptCount val="5"/>
                <c:pt idx="0">
                  <c:v>5.3443550453957709</c:v>
                </c:pt>
                <c:pt idx="1">
                  <c:v>5.6231678907159752</c:v>
                </c:pt>
                <c:pt idx="2">
                  <c:v>6.2725604590239854</c:v>
                </c:pt>
                <c:pt idx="3">
                  <c:v>6.9217076951811434</c:v>
                </c:pt>
                <c:pt idx="4">
                  <c:v>5.1040890200720304</c:v>
                </c:pt>
              </c:numCache>
            </c:numRef>
          </c:val>
          <c:smooth val="0"/>
          <c:extLst>
            <c:ext xmlns:c16="http://schemas.microsoft.com/office/drawing/2014/chart" uri="{C3380CC4-5D6E-409C-BE32-E72D297353CC}">
              <c16:uniqueId val="{00000007-5037-4BD1-A6F2-41E504877C8F}"/>
            </c:ext>
          </c:extLst>
        </c:ser>
        <c:ser>
          <c:idx val="9"/>
          <c:order val="9"/>
          <c:tx>
            <c:strRef>
              <c:f>EX...pivot!$K$3:$K$5</c:f>
              <c:strCache>
                <c:ptCount val="1"/>
                <c:pt idx="0">
                  <c:v>BRZ - nmm</c:v>
                </c:pt>
              </c:strCache>
            </c:strRef>
          </c:tx>
          <c:cat>
            <c:strRef>
              <c:f>EX...pivot!$A$6:$A$11</c:f>
              <c:strCache>
                <c:ptCount val="5"/>
                <c:pt idx="0">
                  <c:v>2015</c:v>
                </c:pt>
                <c:pt idx="1">
                  <c:v>2020</c:v>
                </c:pt>
                <c:pt idx="2">
                  <c:v>2025</c:v>
                </c:pt>
                <c:pt idx="3">
                  <c:v>2030</c:v>
                </c:pt>
                <c:pt idx="4">
                  <c:v>2011</c:v>
                </c:pt>
              </c:strCache>
            </c:strRef>
          </c:cat>
          <c:val>
            <c:numRef>
              <c:f>EX...pivot!$K$6:$K$11</c:f>
              <c:numCache>
                <c:formatCode>General</c:formatCode>
                <c:ptCount val="5"/>
                <c:pt idx="0">
                  <c:v>1.5507105195869673</c:v>
                </c:pt>
                <c:pt idx="1">
                  <c:v>1.7473782286629929</c:v>
                </c:pt>
                <c:pt idx="2">
                  <c:v>1.9738365912484881</c:v>
                </c:pt>
                <c:pt idx="3">
                  <c:v>2.2243798771163887</c:v>
                </c:pt>
                <c:pt idx="4">
                  <c:v>1.4115005818954043</c:v>
                </c:pt>
              </c:numCache>
            </c:numRef>
          </c:val>
          <c:smooth val="0"/>
          <c:extLst>
            <c:ext xmlns:c16="http://schemas.microsoft.com/office/drawing/2014/chart" uri="{C3380CC4-5D6E-409C-BE32-E72D297353CC}">
              <c16:uniqueId val="{00000008-5037-4BD1-A6F2-41E504877C8F}"/>
            </c:ext>
          </c:extLst>
        </c:ser>
        <c:ser>
          <c:idx val="10"/>
          <c:order val="10"/>
          <c:tx>
            <c:strRef>
              <c:f>EX...pivot!$L$3:$L$5</c:f>
              <c:strCache>
                <c:ptCount val="1"/>
                <c:pt idx="0">
                  <c:v>BRZ - oil</c:v>
                </c:pt>
              </c:strCache>
            </c:strRef>
          </c:tx>
          <c:cat>
            <c:strRef>
              <c:f>EX...pivot!$A$6:$A$11</c:f>
              <c:strCache>
                <c:ptCount val="5"/>
                <c:pt idx="0">
                  <c:v>2015</c:v>
                </c:pt>
                <c:pt idx="1">
                  <c:v>2020</c:v>
                </c:pt>
                <c:pt idx="2">
                  <c:v>2025</c:v>
                </c:pt>
                <c:pt idx="3">
                  <c:v>2030</c:v>
                </c:pt>
                <c:pt idx="4">
                  <c:v>2011</c:v>
                </c:pt>
              </c:strCache>
            </c:strRef>
          </c:cat>
          <c:val>
            <c:numRef>
              <c:f>EX...pivot!$L$6:$L$11</c:f>
              <c:numCache>
                <c:formatCode>General</c:formatCode>
                <c:ptCount val="5"/>
                <c:pt idx="0">
                  <c:v>3.9400835061590769</c:v>
                </c:pt>
                <c:pt idx="1">
                  <c:v>3.6929297174406281</c:v>
                </c:pt>
                <c:pt idx="2">
                  <c:v>3.6445122850607454</c:v>
                </c:pt>
                <c:pt idx="3">
                  <c:v>3.5399532177258006</c:v>
                </c:pt>
                <c:pt idx="4">
                  <c:v>4.44439680668855</c:v>
                </c:pt>
              </c:numCache>
            </c:numRef>
          </c:val>
          <c:smooth val="0"/>
          <c:extLst>
            <c:ext xmlns:c16="http://schemas.microsoft.com/office/drawing/2014/chart" uri="{C3380CC4-5D6E-409C-BE32-E72D297353CC}">
              <c16:uniqueId val="{00000009-5037-4BD1-A6F2-41E504877C8F}"/>
            </c:ext>
          </c:extLst>
        </c:ser>
        <c:ser>
          <c:idx val="11"/>
          <c:order val="11"/>
          <c:tx>
            <c:strRef>
              <c:f>EX...pivot!$M$3:$M$5</c:f>
              <c:strCache>
                <c:ptCount val="1"/>
                <c:pt idx="0">
                  <c:v>BRZ - ppp</c:v>
                </c:pt>
              </c:strCache>
            </c:strRef>
          </c:tx>
          <c:cat>
            <c:strRef>
              <c:f>EX...pivot!$A$6:$A$11</c:f>
              <c:strCache>
                <c:ptCount val="5"/>
                <c:pt idx="0">
                  <c:v>2015</c:v>
                </c:pt>
                <c:pt idx="1">
                  <c:v>2020</c:v>
                </c:pt>
                <c:pt idx="2">
                  <c:v>2025</c:v>
                </c:pt>
                <c:pt idx="3">
                  <c:v>2030</c:v>
                </c:pt>
                <c:pt idx="4">
                  <c:v>2011</c:v>
                </c:pt>
              </c:strCache>
            </c:strRef>
          </c:cat>
          <c:val>
            <c:numRef>
              <c:f>EX...pivot!$M$6:$M$11</c:f>
              <c:numCache>
                <c:formatCode>General</c:formatCode>
                <c:ptCount val="5"/>
                <c:pt idx="0">
                  <c:v>6.1030002951063391</c:v>
                </c:pt>
                <c:pt idx="1">
                  <c:v>7.3607869512388184</c:v>
                </c:pt>
                <c:pt idx="2">
                  <c:v>8.7940407272387837</c:v>
                </c:pt>
                <c:pt idx="3">
                  <c:v>10.461375391964575</c:v>
                </c:pt>
                <c:pt idx="4">
                  <c:v>5.2852792915274929</c:v>
                </c:pt>
              </c:numCache>
            </c:numRef>
          </c:val>
          <c:smooth val="0"/>
          <c:extLst>
            <c:ext xmlns:c16="http://schemas.microsoft.com/office/drawing/2014/chart" uri="{C3380CC4-5D6E-409C-BE32-E72D297353CC}">
              <c16:uniqueId val="{0000000A-5037-4BD1-A6F2-41E504877C8F}"/>
            </c:ext>
          </c:extLst>
        </c:ser>
        <c:ser>
          <c:idx val="12"/>
          <c:order val="12"/>
          <c:tx>
            <c:strRef>
              <c:f>EX...pivot!$N$3:$N$5</c:f>
              <c:strCache>
                <c:ptCount val="1"/>
                <c:pt idx="0">
                  <c:v>BRZ - ROI</c:v>
                </c:pt>
              </c:strCache>
            </c:strRef>
          </c:tx>
          <c:cat>
            <c:strRef>
              <c:f>EX...pivot!$A$6:$A$11</c:f>
              <c:strCache>
                <c:ptCount val="5"/>
                <c:pt idx="0">
                  <c:v>2015</c:v>
                </c:pt>
                <c:pt idx="1">
                  <c:v>2020</c:v>
                </c:pt>
                <c:pt idx="2">
                  <c:v>2025</c:v>
                </c:pt>
                <c:pt idx="3">
                  <c:v>2030</c:v>
                </c:pt>
                <c:pt idx="4">
                  <c:v>2011</c:v>
                </c:pt>
              </c:strCache>
            </c:strRef>
          </c:cat>
          <c:val>
            <c:numRef>
              <c:f>EX...pivot!$N$6:$N$11</c:f>
              <c:numCache>
                <c:formatCode>General</c:formatCode>
                <c:ptCount val="5"/>
                <c:pt idx="0">
                  <c:v>52.363188277510801</c:v>
                </c:pt>
                <c:pt idx="1">
                  <c:v>62.488008333644522</c:v>
                </c:pt>
                <c:pt idx="2">
                  <c:v>74.479500303560954</c:v>
                </c:pt>
                <c:pt idx="3">
                  <c:v>87.212175465884073</c:v>
                </c:pt>
                <c:pt idx="4">
                  <c:v>45.257134867878804</c:v>
                </c:pt>
              </c:numCache>
            </c:numRef>
          </c:val>
          <c:smooth val="0"/>
          <c:extLst>
            <c:ext xmlns:c16="http://schemas.microsoft.com/office/drawing/2014/chart" uri="{C3380CC4-5D6E-409C-BE32-E72D297353CC}">
              <c16:uniqueId val="{0000000B-5037-4BD1-A6F2-41E504877C8F}"/>
            </c:ext>
          </c:extLst>
        </c:ser>
        <c:ser>
          <c:idx val="13"/>
          <c:order val="13"/>
          <c:tx>
            <c:strRef>
              <c:f>EX...pivot!$O$3:$O$5</c:f>
              <c:strCache>
                <c:ptCount val="1"/>
                <c:pt idx="0">
                  <c:v>BRZ - SER</c:v>
                </c:pt>
              </c:strCache>
            </c:strRef>
          </c:tx>
          <c:cat>
            <c:strRef>
              <c:f>EX...pivot!$A$6:$A$11</c:f>
              <c:strCache>
                <c:ptCount val="5"/>
                <c:pt idx="0">
                  <c:v>2015</c:v>
                </c:pt>
                <c:pt idx="1">
                  <c:v>2020</c:v>
                </c:pt>
                <c:pt idx="2">
                  <c:v>2025</c:v>
                </c:pt>
                <c:pt idx="3">
                  <c:v>2030</c:v>
                </c:pt>
                <c:pt idx="4">
                  <c:v>2011</c:v>
                </c:pt>
              </c:strCache>
            </c:strRef>
          </c:cat>
          <c:val>
            <c:numRef>
              <c:f>EX...pivot!$O$6:$O$11</c:f>
              <c:numCache>
                <c:formatCode>General</c:formatCode>
                <c:ptCount val="5"/>
                <c:pt idx="0">
                  <c:v>17.877207125469891</c:v>
                </c:pt>
                <c:pt idx="1">
                  <c:v>20.770558033070774</c:v>
                </c:pt>
                <c:pt idx="2">
                  <c:v>24.140115562780213</c:v>
                </c:pt>
                <c:pt idx="3">
                  <c:v>26.73583757206217</c:v>
                </c:pt>
                <c:pt idx="4">
                  <c:v>15.691584430121228</c:v>
                </c:pt>
              </c:numCache>
            </c:numRef>
          </c:val>
          <c:smooth val="0"/>
          <c:extLst>
            <c:ext xmlns:c16="http://schemas.microsoft.com/office/drawing/2014/chart" uri="{C3380CC4-5D6E-409C-BE32-E72D297353CC}">
              <c16:uniqueId val="{0000000C-5037-4BD1-A6F2-41E504877C8F}"/>
            </c:ext>
          </c:extLst>
        </c:ser>
        <c:ser>
          <c:idx val="14"/>
          <c:order val="14"/>
          <c:tx>
            <c:strRef>
              <c:f>EX...pivot!$P$3:$P$5</c:f>
              <c:strCache>
                <c:ptCount val="1"/>
                <c:pt idx="0">
                  <c:v>BRZ - TRN</c:v>
                </c:pt>
              </c:strCache>
            </c:strRef>
          </c:tx>
          <c:cat>
            <c:strRef>
              <c:f>EX...pivot!$A$6:$A$11</c:f>
              <c:strCache>
                <c:ptCount val="5"/>
                <c:pt idx="0">
                  <c:v>2015</c:v>
                </c:pt>
                <c:pt idx="1">
                  <c:v>2020</c:v>
                </c:pt>
                <c:pt idx="2">
                  <c:v>2025</c:v>
                </c:pt>
                <c:pt idx="3">
                  <c:v>2030</c:v>
                </c:pt>
                <c:pt idx="4">
                  <c:v>2011</c:v>
                </c:pt>
              </c:strCache>
            </c:strRef>
          </c:cat>
          <c:val>
            <c:numRef>
              <c:f>EX...pivot!$P$6:$P$11</c:f>
              <c:numCache>
                <c:formatCode>General</c:formatCode>
                <c:ptCount val="5"/>
                <c:pt idx="0">
                  <c:v>5.0321262103745132</c:v>
                </c:pt>
                <c:pt idx="1">
                  <c:v>5.7089106122906639</c:v>
                </c:pt>
                <c:pt idx="2">
                  <c:v>6.0229936760295297</c:v>
                </c:pt>
                <c:pt idx="3">
                  <c:v>6.3161286714296319</c:v>
                </c:pt>
                <c:pt idx="4">
                  <c:v>4.4696738836553545</c:v>
                </c:pt>
              </c:numCache>
            </c:numRef>
          </c:val>
          <c:smooth val="0"/>
          <c:extLst>
            <c:ext xmlns:c16="http://schemas.microsoft.com/office/drawing/2014/chart" uri="{C3380CC4-5D6E-409C-BE32-E72D297353CC}">
              <c16:uniqueId val="{0000000D-5037-4BD1-A6F2-41E504877C8F}"/>
            </c:ext>
          </c:extLst>
        </c:ser>
        <c:dLbls>
          <c:showLegendKey val="0"/>
          <c:showVal val="0"/>
          <c:showCatName val="0"/>
          <c:showSerName val="0"/>
          <c:showPercent val="0"/>
          <c:showBubbleSize val="0"/>
        </c:dLbls>
        <c:marker val="1"/>
        <c:smooth val="0"/>
        <c:axId val="182947840"/>
        <c:axId val="182886400"/>
      </c:lineChart>
      <c:catAx>
        <c:axId val="182947840"/>
        <c:scaling>
          <c:orientation val="minMax"/>
        </c:scaling>
        <c:delete val="0"/>
        <c:axPos val="b"/>
        <c:numFmt formatCode="General" sourceLinked="0"/>
        <c:majorTickMark val="out"/>
        <c:minorTickMark val="none"/>
        <c:tickLblPos val="nextTo"/>
        <c:crossAx val="182886400"/>
        <c:crosses val="autoZero"/>
        <c:auto val="1"/>
        <c:lblAlgn val="ctr"/>
        <c:lblOffset val="100"/>
        <c:noMultiLvlLbl val="0"/>
      </c:catAx>
      <c:valAx>
        <c:axId val="182886400"/>
        <c:scaling>
          <c:orientation val="minMax"/>
        </c:scaling>
        <c:delete val="0"/>
        <c:axPos val="l"/>
        <c:majorGridlines/>
        <c:numFmt formatCode="General" sourceLinked="1"/>
        <c:majorTickMark val="out"/>
        <c:minorTickMark val="none"/>
        <c:tickLblPos val="nextTo"/>
        <c:crossAx val="182947840"/>
        <c:crosses val="autoZero"/>
        <c:crossBetween val="between"/>
      </c:valAx>
    </c:plotArea>
    <c:legend>
      <c:legendPos val="r"/>
      <c:layout>
        <c:manualLayout>
          <c:xMode val="edge"/>
          <c:yMode val="edge"/>
          <c:x val="0.81398276035167738"/>
          <c:y val="1.7327274389208808E-2"/>
          <c:w val="0.13546462429901182"/>
          <c:h val="0.89964743213068499"/>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[report_pivot_dias_macros.xlsm]IM...pivot!PivotTable3</c:name>
    <c:fmtId val="2"/>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s>
    <c:plotArea>
      <c:layout>
        <c:manualLayout>
          <c:layoutTarget val="inner"/>
          <c:xMode val="edge"/>
          <c:yMode val="edge"/>
          <c:x val="5.6440485922866199E-2"/>
          <c:y val="0.10242801739334823"/>
          <c:w val="0.72783070149018259"/>
          <c:h val="0.74887818127211714"/>
        </c:manualLayout>
      </c:layout>
      <c:lineChart>
        <c:grouping val="standard"/>
        <c:varyColors val="0"/>
        <c:ser>
          <c:idx val="0"/>
          <c:order val="0"/>
          <c:tx>
            <c:strRef>
              <c:f>IM...pivot!$B$3:$B$5</c:f>
              <c:strCache>
                <c:ptCount val="1"/>
                <c:pt idx="0">
                  <c:v>BRZ - AGR</c:v>
                </c:pt>
              </c:strCache>
            </c:strRef>
          </c:tx>
          <c:cat>
            <c:strRef>
              <c:f>IM...pivot!$A$6:$A$11</c:f>
              <c:strCache>
                <c:ptCount val="5"/>
                <c:pt idx="0">
                  <c:v>2015</c:v>
                </c:pt>
                <c:pt idx="1">
                  <c:v>2020</c:v>
                </c:pt>
                <c:pt idx="2">
                  <c:v>2025</c:v>
                </c:pt>
                <c:pt idx="3">
                  <c:v>2030</c:v>
                </c:pt>
                <c:pt idx="4">
                  <c:v>2011</c:v>
                </c:pt>
              </c:strCache>
            </c:strRef>
          </c:cat>
          <c:val>
            <c:numRef>
              <c:f>IM...pivot!$B$6:$B$11</c:f>
              <c:numCache>
                <c:formatCode>General</c:formatCode>
                <c:ptCount val="5"/>
                <c:pt idx="0">
                  <c:v>4.0980587750517525</c:v>
                </c:pt>
                <c:pt idx="1">
                  <c:v>5.3275690942121221</c:v>
                </c:pt>
                <c:pt idx="2">
                  <c:v>6.734335155079382</c:v>
                </c:pt>
                <c:pt idx="3">
                  <c:v>8.26324029916859</c:v>
                </c:pt>
                <c:pt idx="4">
                  <c:v>3.3076380865978807</c:v>
                </c:pt>
              </c:numCache>
            </c:numRef>
          </c:val>
          <c:smooth val="0"/>
          <c:extLst>
            <c:ext xmlns:c16="http://schemas.microsoft.com/office/drawing/2014/chart" uri="{C3380CC4-5D6E-409C-BE32-E72D297353CC}">
              <c16:uniqueId val="{00000000-BE54-4233-8276-075811E4CE39}"/>
            </c:ext>
          </c:extLst>
        </c:ser>
        <c:ser>
          <c:idx val="1"/>
          <c:order val="1"/>
          <c:tx>
            <c:strRef>
              <c:f>IM...pivot!$C$3:$C$5</c:f>
              <c:strCache>
                <c:ptCount val="1"/>
                <c:pt idx="0">
                  <c:v>BRZ - BUI</c:v>
                </c:pt>
              </c:strCache>
            </c:strRef>
          </c:tx>
          <c:cat>
            <c:strRef>
              <c:f>IM...pivot!$A$6:$A$11</c:f>
              <c:strCache>
                <c:ptCount val="5"/>
                <c:pt idx="0">
                  <c:v>2015</c:v>
                </c:pt>
                <c:pt idx="1">
                  <c:v>2020</c:v>
                </c:pt>
                <c:pt idx="2">
                  <c:v>2025</c:v>
                </c:pt>
                <c:pt idx="3">
                  <c:v>2030</c:v>
                </c:pt>
                <c:pt idx="4">
                  <c:v>2011</c:v>
                </c:pt>
              </c:strCache>
            </c:strRef>
          </c:cat>
          <c:val>
            <c:numRef>
              <c:f>IM...pivot!$C$6:$C$11</c:f>
              <c:numCache>
                <c:formatCode>General</c:formatCode>
                <c:ptCount val="5"/>
                <c:pt idx="0">
                  <c:v>0.17039982478735777</c:v>
                </c:pt>
                <c:pt idx="1">
                  <c:v>0.20783015846789496</c:v>
                </c:pt>
                <c:pt idx="2">
                  <c:v>0.25246153227042289</c:v>
                </c:pt>
                <c:pt idx="3">
                  <c:v>0.30409039363283719</c:v>
                </c:pt>
                <c:pt idx="4">
                  <c:v>0.14817739225365678</c:v>
                </c:pt>
              </c:numCache>
            </c:numRef>
          </c:val>
          <c:smooth val="0"/>
          <c:extLst>
            <c:ext xmlns:c16="http://schemas.microsoft.com/office/drawing/2014/chart" uri="{C3380CC4-5D6E-409C-BE32-E72D297353CC}">
              <c16:uniqueId val="{00000000-BBE3-4361-B428-704976C4EFFA}"/>
            </c:ext>
          </c:extLst>
        </c:ser>
        <c:ser>
          <c:idx val="2"/>
          <c:order val="2"/>
          <c:tx>
            <c:strRef>
              <c:f>IM...pivot!$D$3:$D$5</c:f>
              <c:strCache>
                <c:ptCount val="1"/>
                <c:pt idx="0">
                  <c:v>BRZ - CHM</c:v>
                </c:pt>
              </c:strCache>
            </c:strRef>
          </c:tx>
          <c:cat>
            <c:strRef>
              <c:f>IM...pivot!$A$6:$A$11</c:f>
              <c:strCache>
                <c:ptCount val="5"/>
                <c:pt idx="0">
                  <c:v>2015</c:v>
                </c:pt>
                <c:pt idx="1">
                  <c:v>2020</c:v>
                </c:pt>
                <c:pt idx="2">
                  <c:v>2025</c:v>
                </c:pt>
                <c:pt idx="3">
                  <c:v>2030</c:v>
                </c:pt>
                <c:pt idx="4">
                  <c:v>2011</c:v>
                </c:pt>
              </c:strCache>
            </c:strRef>
          </c:cat>
          <c:val>
            <c:numRef>
              <c:f>IM...pivot!$D$6:$D$11</c:f>
              <c:numCache>
                <c:formatCode>General</c:formatCode>
                <c:ptCount val="5"/>
                <c:pt idx="0">
                  <c:v>37.300595695784416</c:v>
                </c:pt>
                <c:pt idx="1">
                  <c:v>42.831327391260338</c:v>
                </c:pt>
                <c:pt idx="2">
                  <c:v>50.372453846859322</c:v>
                </c:pt>
                <c:pt idx="3">
                  <c:v>57.84307645111474</c:v>
                </c:pt>
                <c:pt idx="4">
                  <c:v>33.381062751364595</c:v>
                </c:pt>
              </c:numCache>
            </c:numRef>
          </c:val>
          <c:smooth val="0"/>
          <c:extLst>
            <c:ext xmlns:c16="http://schemas.microsoft.com/office/drawing/2014/chart" uri="{C3380CC4-5D6E-409C-BE32-E72D297353CC}">
              <c16:uniqueId val="{00000001-BBE3-4361-B428-704976C4EFFA}"/>
            </c:ext>
          </c:extLst>
        </c:ser>
        <c:ser>
          <c:idx val="3"/>
          <c:order val="3"/>
          <c:tx>
            <c:strRef>
              <c:f>IM...pivot!$E$3:$E$5</c:f>
              <c:strCache>
                <c:ptCount val="1"/>
                <c:pt idx="0">
                  <c:v>BRZ - COL</c:v>
                </c:pt>
              </c:strCache>
            </c:strRef>
          </c:tx>
          <c:cat>
            <c:strRef>
              <c:f>IM...pivot!$A$6:$A$11</c:f>
              <c:strCache>
                <c:ptCount val="5"/>
                <c:pt idx="0">
                  <c:v>2015</c:v>
                </c:pt>
                <c:pt idx="1">
                  <c:v>2020</c:v>
                </c:pt>
                <c:pt idx="2">
                  <c:v>2025</c:v>
                </c:pt>
                <c:pt idx="3">
                  <c:v>2030</c:v>
                </c:pt>
                <c:pt idx="4">
                  <c:v>2011</c:v>
                </c:pt>
              </c:strCache>
            </c:strRef>
          </c:cat>
          <c:val>
            <c:numRef>
              <c:f>IM...pivot!$E$6:$E$11</c:f>
              <c:numCache>
                <c:formatCode>General</c:formatCode>
                <c:ptCount val="5"/>
                <c:pt idx="0">
                  <c:v>1.7850917216342228</c:v>
                </c:pt>
                <c:pt idx="1">
                  <c:v>1.8041807334769411</c:v>
                </c:pt>
                <c:pt idx="2">
                  <c:v>2.1410284411200848</c:v>
                </c:pt>
                <c:pt idx="3">
                  <c:v>2.5978236137736048</c:v>
                </c:pt>
                <c:pt idx="4">
                  <c:v>1.8102414327806755</c:v>
                </c:pt>
              </c:numCache>
            </c:numRef>
          </c:val>
          <c:smooth val="0"/>
          <c:extLst>
            <c:ext xmlns:c16="http://schemas.microsoft.com/office/drawing/2014/chart" uri="{C3380CC4-5D6E-409C-BE32-E72D297353CC}">
              <c16:uniqueId val="{00000002-BBE3-4361-B428-704976C4EFFA}"/>
            </c:ext>
          </c:extLst>
        </c:ser>
        <c:ser>
          <c:idx val="4"/>
          <c:order val="4"/>
          <c:tx>
            <c:strRef>
              <c:f>IM...pivot!$F$3:$F$5</c:f>
              <c:strCache>
                <c:ptCount val="1"/>
                <c:pt idx="0">
                  <c:v>BRZ - CRU</c:v>
                </c:pt>
              </c:strCache>
            </c:strRef>
          </c:tx>
          <c:cat>
            <c:strRef>
              <c:f>IM...pivot!$A$6:$A$11</c:f>
              <c:strCache>
                <c:ptCount val="5"/>
                <c:pt idx="0">
                  <c:v>2015</c:v>
                </c:pt>
                <c:pt idx="1">
                  <c:v>2020</c:v>
                </c:pt>
                <c:pt idx="2">
                  <c:v>2025</c:v>
                </c:pt>
                <c:pt idx="3">
                  <c:v>2030</c:v>
                </c:pt>
                <c:pt idx="4">
                  <c:v>2011</c:v>
                </c:pt>
              </c:strCache>
            </c:strRef>
          </c:cat>
          <c:val>
            <c:numRef>
              <c:f>IM...pivot!$F$6:$F$11</c:f>
              <c:numCache>
                <c:formatCode>General</c:formatCode>
                <c:ptCount val="5"/>
                <c:pt idx="0">
                  <c:v>6.450577785597277</c:v>
                </c:pt>
                <c:pt idx="1">
                  <c:v>6.5611988959455072</c:v>
                </c:pt>
                <c:pt idx="2">
                  <c:v>7.2027724013566283</c:v>
                </c:pt>
                <c:pt idx="3">
                  <c:v>7.8376506961105061</c:v>
                </c:pt>
                <c:pt idx="4">
                  <c:v>6.6628274444915814</c:v>
                </c:pt>
              </c:numCache>
            </c:numRef>
          </c:val>
          <c:smooth val="0"/>
          <c:extLst>
            <c:ext xmlns:c16="http://schemas.microsoft.com/office/drawing/2014/chart" uri="{C3380CC4-5D6E-409C-BE32-E72D297353CC}">
              <c16:uniqueId val="{00000003-BBE3-4361-B428-704976C4EFFA}"/>
            </c:ext>
          </c:extLst>
        </c:ser>
        <c:ser>
          <c:idx val="5"/>
          <c:order val="5"/>
          <c:tx>
            <c:strRef>
              <c:f>IM...pivot!$G$3:$G$5</c:f>
              <c:strCache>
                <c:ptCount val="1"/>
                <c:pt idx="0">
                  <c:v>BRZ - ele</c:v>
                </c:pt>
              </c:strCache>
            </c:strRef>
          </c:tx>
          <c:cat>
            <c:strRef>
              <c:f>IM...pivot!$A$6:$A$11</c:f>
              <c:strCache>
                <c:ptCount val="5"/>
                <c:pt idx="0">
                  <c:v>2015</c:v>
                </c:pt>
                <c:pt idx="1">
                  <c:v>2020</c:v>
                </c:pt>
                <c:pt idx="2">
                  <c:v>2025</c:v>
                </c:pt>
                <c:pt idx="3">
                  <c:v>2030</c:v>
                </c:pt>
                <c:pt idx="4">
                  <c:v>2011</c:v>
                </c:pt>
              </c:strCache>
            </c:strRef>
          </c:cat>
          <c:val>
            <c:numRef>
              <c:f>IM...pivot!$G$6:$G$11</c:f>
              <c:numCache>
                <c:formatCode>General</c:formatCode>
                <c:ptCount val="5"/>
                <c:pt idx="0">
                  <c:v>2.201880703579568</c:v>
                </c:pt>
                <c:pt idx="1">
                  <c:v>2.3718941595290142</c:v>
                </c:pt>
                <c:pt idx="2">
                  <c:v>4.425537631190215</c:v>
                </c:pt>
                <c:pt idx="3">
                  <c:v>4.6759368032949205</c:v>
                </c:pt>
                <c:pt idx="4">
                  <c:v>2.0746063816572597</c:v>
                </c:pt>
              </c:numCache>
            </c:numRef>
          </c:val>
          <c:smooth val="0"/>
          <c:extLst>
            <c:ext xmlns:c16="http://schemas.microsoft.com/office/drawing/2014/chart" uri="{C3380CC4-5D6E-409C-BE32-E72D297353CC}">
              <c16:uniqueId val="{00000004-BBE3-4361-B428-704976C4EFFA}"/>
            </c:ext>
          </c:extLst>
        </c:ser>
        <c:ser>
          <c:idx val="6"/>
          <c:order val="6"/>
          <c:tx>
            <c:strRef>
              <c:f>IM...pivot!$H$3:$H$5</c:f>
              <c:strCache>
                <c:ptCount val="1"/>
                <c:pt idx="0">
                  <c:v>BRZ - FOT</c:v>
                </c:pt>
              </c:strCache>
            </c:strRef>
          </c:tx>
          <c:cat>
            <c:strRef>
              <c:f>IM...pivot!$A$6:$A$11</c:f>
              <c:strCache>
                <c:ptCount val="5"/>
                <c:pt idx="0">
                  <c:v>2015</c:v>
                </c:pt>
                <c:pt idx="1">
                  <c:v>2020</c:v>
                </c:pt>
                <c:pt idx="2">
                  <c:v>2025</c:v>
                </c:pt>
                <c:pt idx="3">
                  <c:v>2030</c:v>
                </c:pt>
                <c:pt idx="4">
                  <c:v>2011</c:v>
                </c:pt>
              </c:strCache>
            </c:strRef>
          </c:cat>
          <c:val>
            <c:numRef>
              <c:f>IM...pivot!$H$6:$H$11</c:f>
              <c:numCache>
                <c:formatCode>General</c:formatCode>
                <c:ptCount val="5"/>
                <c:pt idx="0">
                  <c:v>5.9634109697493987</c:v>
                </c:pt>
                <c:pt idx="1">
                  <c:v>7.0652268616968961</c:v>
                </c:pt>
                <c:pt idx="2">
                  <c:v>8.2885599728636059</c:v>
                </c:pt>
                <c:pt idx="3">
                  <c:v>9.6088362391753606</c:v>
                </c:pt>
                <c:pt idx="4">
                  <c:v>5.254524454147786</c:v>
                </c:pt>
              </c:numCache>
            </c:numRef>
          </c:val>
          <c:smooth val="0"/>
          <c:extLst>
            <c:ext xmlns:c16="http://schemas.microsoft.com/office/drawing/2014/chart" uri="{C3380CC4-5D6E-409C-BE32-E72D297353CC}">
              <c16:uniqueId val="{00000005-BBE3-4361-B428-704976C4EFFA}"/>
            </c:ext>
          </c:extLst>
        </c:ser>
        <c:ser>
          <c:idx val="7"/>
          <c:order val="7"/>
          <c:tx>
            <c:strRef>
              <c:f>IM...pivot!$I$3:$I$5</c:f>
              <c:strCache>
                <c:ptCount val="1"/>
                <c:pt idx="0">
                  <c:v>BRZ - gas</c:v>
                </c:pt>
              </c:strCache>
            </c:strRef>
          </c:tx>
          <c:cat>
            <c:strRef>
              <c:f>IM...pivot!$A$6:$A$11</c:f>
              <c:strCache>
                <c:ptCount val="5"/>
                <c:pt idx="0">
                  <c:v>2015</c:v>
                </c:pt>
                <c:pt idx="1">
                  <c:v>2020</c:v>
                </c:pt>
                <c:pt idx="2">
                  <c:v>2025</c:v>
                </c:pt>
                <c:pt idx="3">
                  <c:v>2030</c:v>
                </c:pt>
                <c:pt idx="4">
                  <c:v>2011</c:v>
                </c:pt>
              </c:strCache>
            </c:strRef>
          </c:cat>
          <c:val>
            <c:numRef>
              <c:f>IM...pivot!$I$6:$I$11</c:f>
              <c:numCache>
                <c:formatCode>General</c:formatCode>
                <c:ptCount val="5"/>
                <c:pt idx="0">
                  <c:v>0.73771924451375637</c:v>
                </c:pt>
                <c:pt idx="1">
                  <c:v>0.73210637763187059</c:v>
                </c:pt>
                <c:pt idx="2">
                  <c:v>0.61471623094730321</c:v>
                </c:pt>
                <c:pt idx="3">
                  <c:v>0.58670800461967598</c:v>
                </c:pt>
                <c:pt idx="4">
                  <c:v>0.69265769504812535</c:v>
                </c:pt>
              </c:numCache>
            </c:numRef>
          </c:val>
          <c:smooth val="0"/>
          <c:extLst>
            <c:ext xmlns:c16="http://schemas.microsoft.com/office/drawing/2014/chart" uri="{C3380CC4-5D6E-409C-BE32-E72D297353CC}">
              <c16:uniqueId val="{00000006-BBE3-4361-B428-704976C4EFFA}"/>
            </c:ext>
          </c:extLst>
        </c:ser>
        <c:ser>
          <c:idx val="8"/>
          <c:order val="8"/>
          <c:tx>
            <c:strRef>
              <c:f>IM...pivot!$J$3:$J$5</c:f>
              <c:strCache>
                <c:ptCount val="1"/>
                <c:pt idx="0">
                  <c:v>BRZ - IRS</c:v>
                </c:pt>
              </c:strCache>
            </c:strRef>
          </c:tx>
          <c:cat>
            <c:strRef>
              <c:f>IM...pivot!$A$6:$A$11</c:f>
              <c:strCache>
                <c:ptCount val="5"/>
                <c:pt idx="0">
                  <c:v>2015</c:v>
                </c:pt>
                <c:pt idx="1">
                  <c:v>2020</c:v>
                </c:pt>
                <c:pt idx="2">
                  <c:v>2025</c:v>
                </c:pt>
                <c:pt idx="3">
                  <c:v>2030</c:v>
                </c:pt>
                <c:pt idx="4">
                  <c:v>2011</c:v>
                </c:pt>
              </c:strCache>
            </c:strRef>
          </c:cat>
          <c:val>
            <c:numRef>
              <c:f>IM...pivot!$J$6:$J$11</c:f>
              <c:numCache>
                <c:formatCode>General</c:formatCode>
                <c:ptCount val="5"/>
                <c:pt idx="0">
                  <c:v>3.1654928280966139</c:v>
                </c:pt>
                <c:pt idx="1">
                  <c:v>3.8565296257047539</c:v>
                </c:pt>
                <c:pt idx="2">
                  <c:v>4.7861046014133137</c:v>
                </c:pt>
                <c:pt idx="3">
                  <c:v>5.6721970145052243</c:v>
                </c:pt>
                <c:pt idx="4">
                  <c:v>2.6843558805185981</c:v>
                </c:pt>
              </c:numCache>
            </c:numRef>
          </c:val>
          <c:smooth val="0"/>
          <c:extLst>
            <c:ext xmlns:c16="http://schemas.microsoft.com/office/drawing/2014/chart" uri="{C3380CC4-5D6E-409C-BE32-E72D297353CC}">
              <c16:uniqueId val="{00000007-BBE3-4361-B428-704976C4EFFA}"/>
            </c:ext>
          </c:extLst>
        </c:ser>
        <c:ser>
          <c:idx val="9"/>
          <c:order val="9"/>
          <c:tx>
            <c:strRef>
              <c:f>IM...pivot!$K$3:$K$5</c:f>
              <c:strCache>
                <c:ptCount val="1"/>
                <c:pt idx="0">
                  <c:v>BRZ - MAC</c:v>
                </c:pt>
              </c:strCache>
            </c:strRef>
          </c:tx>
          <c:cat>
            <c:strRef>
              <c:f>IM...pivot!$A$6:$A$11</c:f>
              <c:strCache>
                <c:ptCount val="5"/>
                <c:pt idx="0">
                  <c:v>2015</c:v>
                </c:pt>
                <c:pt idx="1">
                  <c:v>2020</c:v>
                </c:pt>
                <c:pt idx="2">
                  <c:v>2025</c:v>
                </c:pt>
                <c:pt idx="3">
                  <c:v>2030</c:v>
                </c:pt>
                <c:pt idx="4">
                  <c:v>2011</c:v>
                </c:pt>
              </c:strCache>
            </c:strRef>
          </c:cat>
          <c:val>
            <c:numRef>
              <c:f>IM...pivot!$K$6:$K$11</c:f>
              <c:numCache>
                <c:formatCode>General</c:formatCode>
                <c:ptCount val="5"/>
                <c:pt idx="0">
                  <c:v>50.600826142910023</c:v>
                </c:pt>
                <c:pt idx="1">
                  <c:v>57.395446070018011</c:v>
                </c:pt>
                <c:pt idx="2">
                  <c:v>64.733493604664957</c:v>
                </c:pt>
                <c:pt idx="3">
                  <c:v>72.297818260079012</c:v>
                </c:pt>
                <c:pt idx="4">
                  <c:v>45.994583673737331</c:v>
                </c:pt>
              </c:numCache>
            </c:numRef>
          </c:val>
          <c:smooth val="0"/>
          <c:extLst>
            <c:ext xmlns:c16="http://schemas.microsoft.com/office/drawing/2014/chart" uri="{C3380CC4-5D6E-409C-BE32-E72D297353CC}">
              <c16:uniqueId val="{00000008-BBE3-4361-B428-704976C4EFFA}"/>
            </c:ext>
          </c:extLst>
        </c:ser>
        <c:ser>
          <c:idx val="10"/>
          <c:order val="10"/>
          <c:tx>
            <c:strRef>
              <c:f>IM...pivot!$L$3:$L$5</c:f>
              <c:strCache>
                <c:ptCount val="1"/>
                <c:pt idx="0">
                  <c:v>BRZ - mvh</c:v>
                </c:pt>
              </c:strCache>
            </c:strRef>
          </c:tx>
          <c:cat>
            <c:strRef>
              <c:f>IM...pivot!$A$6:$A$11</c:f>
              <c:strCache>
                <c:ptCount val="5"/>
                <c:pt idx="0">
                  <c:v>2015</c:v>
                </c:pt>
                <c:pt idx="1">
                  <c:v>2020</c:v>
                </c:pt>
                <c:pt idx="2">
                  <c:v>2025</c:v>
                </c:pt>
                <c:pt idx="3">
                  <c:v>2030</c:v>
                </c:pt>
                <c:pt idx="4">
                  <c:v>2011</c:v>
                </c:pt>
              </c:strCache>
            </c:strRef>
          </c:cat>
          <c:val>
            <c:numRef>
              <c:f>IM...pivot!$L$6:$L$11</c:f>
              <c:numCache>
                <c:formatCode>General</c:formatCode>
                <c:ptCount val="5"/>
                <c:pt idx="0">
                  <c:v>18.380027776042347</c:v>
                </c:pt>
                <c:pt idx="1">
                  <c:v>20.861318183944345</c:v>
                </c:pt>
                <c:pt idx="2">
                  <c:v>23.675698107806504</c:v>
                </c:pt>
                <c:pt idx="3">
                  <c:v>26.686037872583682</c:v>
                </c:pt>
                <c:pt idx="4">
                  <c:v>16.800442862781846</c:v>
                </c:pt>
              </c:numCache>
            </c:numRef>
          </c:val>
          <c:smooth val="0"/>
          <c:extLst>
            <c:ext xmlns:c16="http://schemas.microsoft.com/office/drawing/2014/chart" uri="{C3380CC4-5D6E-409C-BE32-E72D297353CC}">
              <c16:uniqueId val="{00000009-BBE3-4361-B428-704976C4EFFA}"/>
            </c:ext>
          </c:extLst>
        </c:ser>
        <c:ser>
          <c:idx val="11"/>
          <c:order val="11"/>
          <c:tx>
            <c:strRef>
              <c:f>IM...pivot!$M$3:$M$5</c:f>
              <c:strCache>
                <c:ptCount val="1"/>
                <c:pt idx="0">
                  <c:v>BRZ - nfm</c:v>
                </c:pt>
              </c:strCache>
            </c:strRef>
          </c:tx>
          <c:cat>
            <c:strRef>
              <c:f>IM...pivot!$A$6:$A$11</c:f>
              <c:strCache>
                <c:ptCount val="5"/>
                <c:pt idx="0">
                  <c:v>2015</c:v>
                </c:pt>
                <c:pt idx="1">
                  <c:v>2020</c:v>
                </c:pt>
                <c:pt idx="2">
                  <c:v>2025</c:v>
                </c:pt>
                <c:pt idx="3">
                  <c:v>2030</c:v>
                </c:pt>
                <c:pt idx="4">
                  <c:v>2011</c:v>
                </c:pt>
              </c:strCache>
            </c:strRef>
          </c:cat>
          <c:val>
            <c:numRef>
              <c:f>IM...pivot!$M$6:$M$11</c:f>
              <c:numCache>
                <c:formatCode>General</c:formatCode>
                <c:ptCount val="5"/>
                <c:pt idx="0">
                  <c:v>4.396536062907713</c:v>
                </c:pt>
                <c:pt idx="1">
                  <c:v>5.2898798286149056</c:v>
                </c:pt>
                <c:pt idx="2">
                  <c:v>6.2190054570162996</c:v>
                </c:pt>
                <c:pt idx="3">
                  <c:v>7.2060907827741358</c:v>
                </c:pt>
                <c:pt idx="4">
                  <c:v>3.8064639267011318</c:v>
                </c:pt>
              </c:numCache>
            </c:numRef>
          </c:val>
          <c:smooth val="0"/>
          <c:extLst>
            <c:ext xmlns:c16="http://schemas.microsoft.com/office/drawing/2014/chart" uri="{C3380CC4-5D6E-409C-BE32-E72D297353CC}">
              <c16:uniqueId val="{0000000A-BBE3-4361-B428-704976C4EFFA}"/>
            </c:ext>
          </c:extLst>
        </c:ser>
        <c:ser>
          <c:idx val="12"/>
          <c:order val="12"/>
          <c:tx>
            <c:strRef>
              <c:f>IM...pivot!$N$3:$N$5</c:f>
              <c:strCache>
                <c:ptCount val="1"/>
                <c:pt idx="0">
                  <c:v>BRZ - nmm</c:v>
                </c:pt>
              </c:strCache>
            </c:strRef>
          </c:tx>
          <c:cat>
            <c:strRef>
              <c:f>IM...pivot!$A$6:$A$11</c:f>
              <c:strCache>
                <c:ptCount val="5"/>
                <c:pt idx="0">
                  <c:v>2015</c:v>
                </c:pt>
                <c:pt idx="1">
                  <c:v>2020</c:v>
                </c:pt>
                <c:pt idx="2">
                  <c:v>2025</c:v>
                </c:pt>
                <c:pt idx="3">
                  <c:v>2030</c:v>
                </c:pt>
                <c:pt idx="4">
                  <c:v>2011</c:v>
                </c:pt>
              </c:strCache>
            </c:strRef>
          </c:cat>
          <c:val>
            <c:numRef>
              <c:f>IM...pivot!$N$6:$N$11</c:f>
              <c:numCache>
                <c:formatCode>General</c:formatCode>
                <c:ptCount val="5"/>
                <c:pt idx="0">
                  <c:v>1.630627672491634</c:v>
                </c:pt>
                <c:pt idx="1">
                  <c:v>1.8642126994800288</c:v>
                </c:pt>
                <c:pt idx="2">
                  <c:v>2.1290488823205869</c:v>
                </c:pt>
                <c:pt idx="3">
                  <c:v>2.3915637580191271</c:v>
                </c:pt>
                <c:pt idx="4">
                  <c:v>1.4760213789581726</c:v>
                </c:pt>
              </c:numCache>
            </c:numRef>
          </c:val>
          <c:smooth val="0"/>
          <c:extLst>
            <c:ext xmlns:c16="http://schemas.microsoft.com/office/drawing/2014/chart" uri="{C3380CC4-5D6E-409C-BE32-E72D297353CC}">
              <c16:uniqueId val="{0000000B-BBE3-4361-B428-704976C4EFFA}"/>
            </c:ext>
          </c:extLst>
        </c:ser>
        <c:ser>
          <c:idx val="13"/>
          <c:order val="13"/>
          <c:tx>
            <c:strRef>
              <c:f>IM...pivot!$O$3:$O$5</c:f>
              <c:strCache>
                <c:ptCount val="1"/>
                <c:pt idx="0">
                  <c:v>BRZ - oil</c:v>
                </c:pt>
              </c:strCache>
            </c:strRef>
          </c:tx>
          <c:cat>
            <c:strRef>
              <c:f>IM...pivot!$A$6:$A$11</c:f>
              <c:strCache>
                <c:ptCount val="5"/>
                <c:pt idx="0">
                  <c:v>2015</c:v>
                </c:pt>
                <c:pt idx="1">
                  <c:v>2020</c:v>
                </c:pt>
                <c:pt idx="2">
                  <c:v>2025</c:v>
                </c:pt>
                <c:pt idx="3">
                  <c:v>2030</c:v>
                </c:pt>
                <c:pt idx="4">
                  <c:v>2011</c:v>
                </c:pt>
              </c:strCache>
            </c:strRef>
          </c:cat>
          <c:val>
            <c:numRef>
              <c:f>IM...pivot!$O$6:$O$11</c:f>
              <c:numCache>
                <c:formatCode>General</c:formatCode>
                <c:ptCount val="5"/>
                <c:pt idx="0">
                  <c:v>15.788123973124215</c:v>
                </c:pt>
                <c:pt idx="1">
                  <c:v>17.489753720120536</c:v>
                </c:pt>
                <c:pt idx="2">
                  <c:v>20.08051193523325</c:v>
                </c:pt>
                <c:pt idx="3">
                  <c:v>22.830627873045035</c:v>
                </c:pt>
                <c:pt idx="4">
                  <c:v>15.137984807675686</c:v>
                </c:pt>
              </c:numCache>
            </c:numRef>
          </c:val>
          <c:smooth val="0"/>
          <c:extLst>
            <c:ext xmlns:c16="http://schemas.microsoft.com/office/drawing/2014/chart" uri="{C3380CC4-5D6E-409C-BE32-E72D297353CC}">
              <c16:uniqueId val="{0000000C-BBE3-4361-B428-704976C4EFFA}"/>
            </c:ext>
          </c:extLst>
        </c:ser>
        <c:ser>
          <c:idx val="14"/>
          <c:order val="14"/>
          <c:tx>
            <c:strRef>
              <c:f>IM...pivot!$P$3:$P$5</c:f>
              <c:strCache>
                <c:ptCount val="1"/>
                <c:pt idx="0">
                  <c:v>BRZ - ppp</c:v>
                </c:pt>
              </c:strCache>
            </c:strRef>
          </c:tx>
          <c:cat>
            <c:strRef>
              <c:f>IM...pivot!$A$6:$A$11</c:f>
              <c:strCache>
                <c:ptCount val="5"/>
                <c:pt idx="0">
                  <c:v>2015</c:v>
                </c:pt>
                <c:pt idx="1">
                  <c:v>2020</c:v>
                </c:pt>
                <c:pt idx="2">
                  <c:v>2025</c:v>
                </c:pt>
                <c:pt idx="3">
                  <c:v>2030</c:v>
                </c:pt>
                <c:pt idx="4">
                  <c:v>2011</c:v>
                </c:pt>
              </c:strCache>
            </c:strRef>
          </c:cat>
          <c:val>
            <c:numRef>
              <c:f>IM...pivot!$P$6:$P$11</c:f>
              <c:numCache>
                <c:formatCode>General</c:formatCode>
                <c:ptCount val="5"/>
                <c:pt idx="0">
                  <c:v>1.9658111619162137</c:v>
                </c:pt>
                <c:pt idx="1">
                  <c:v>2.2289065448703371</c:v>
                </c:pt>
                <c:pt idx="2">
                  <c:v>2.540495143478267</c:v>
                </c:pt>
                <c:pt idx="3">
                  <c:v>2.8304020511028334</c:v>
                </c:pt>
                <c:pt idx="4">
                  <c:v>1.7809716227837813</c:v>
                </c:pt>
              </c:numCache>
            </c:numRef>
          </c:val>
          <c:smooth val="0"/>
          <c:extLst>
            <c:ext xmlns:c16="http://schemas.microsoft.com/office/drawing/2014/chart" uri="{C3380CC4-5D6E-409C-BE32-E72D297353CC}">
              <c16:uniqueId val="{0000000D-BBE3-4361-B428-704976C4EFFA}"/>
            </c:ext>
          </c:extLst>
        </c:ser>
        <c:ser>
          <c:idx val="15"/>
          <c:order val="15"/>
          <c:tx>
            <c:strRef>
              <c:f>IM...pivot!$Q$3:$Q$5</c:f>
              <c:strCache>
                <c:ptCount val="1"/>
                <c:pt idx="0">
                  <c:v>BRZ - ROI</c:v>
                </c:pt>
              </c:strCache>
            </c:strRef>
          </c:tx>
          <c:cat>
            <c:strRef>
              <c:f>IM...pivot!$A$6:$A$11</c:f>
              <c:strCache>
                <c:ptCount val="5"/>
                <c:pt idx="0">
                  <c:v>2015</c:v>
                </c:pt>
                <c:pt idx="1">
                  <c:v>2020</c:v>
                </c:pt>
                <c:pt idx="2">
                  <c:v>2025</c:v>
                </c:pt>
                <c:pt idx="3">
                  <c:v>2030</c:v>
                </c:pt>
                <c:pt idx="4">
                  <c:v>2011</c:v>
                </c:pt>
              </c:strCache>
            </c:strRef>
          </c:cat>
          <c:val>
            <c:numRef>
              <c:f>IM...pivot!$Q$6:$Q$11</c:f>
              <c:numCache>
                <c:formatCode>General</c:formatCode>
                <c:ptCount val="5"/>
                <c:pt idx="0">
                  <c:v>13.503636151903585</c:v>
                </c:pt>
                <c:pt idx="1">
                  <c:v>15.65560362070496</c:v>
                </c:pt>
                <c:pt idx="2">
                  <c:v>18.196696900549341</c:v>
                </c:pt>
                <c:pt idx="3">
                  <c:v>20.799378097656437</c:v>
                </c:pt>
                <c:pt idx="4">
                  <c:v>12.032512364599642</c:v>
                </c:pt>
              </c:numCache>
            </c:numRef>
          </c:val>
          <c:smooth val="0"/>
          <c:extLst>
            <c:ext xmlns:c16="http://schemas.microsoft.com/office/drawing/2014/chart" uri="{C3380CC4-5D6E-409C-BE32-E72D297353CC}">
              <c16:uniqueId val="{0000000E-BBE3-4361-B428-704976C4EFFA}"/>
            </c:ext>
          </c:extLst>
        </c:ser>
        <c:ser>
          <c:idx val="16"/>
          <c:order val="16"/>
          <c:tx>
            <c:strRef>
              <c:f>IM...pivot!$R$3:$R$5</c:f>
              <c:strCache>
                <c:ptCount val="1"/>
                <c:pt idx="0">
                  <c:v>BRZ - SER</c:v>
                </c:pt>
              </c:strCache>
            </c:strRef>
          </c:tx>
          <c:cat>
            <c:strRef>
              <c:f>IM...pivot!$A$6:$A$11</c:f>
              <c:strCache>
                <c:ptCount val="5"/>
                <c:pt idx="0">
                  <c:v>2015</c:v>
                </c:pt>
                <c:pt idx="1">
                  <c:v>2020</c:v>
                </c:pt>
                <c:pt idx="2">
                  <c:v>2025</c:v>
                </c:pt>
                <c:pt idx="3">
                  <c:v>2030</c:v>
                </c:pt>
                <c:pt idx="4">
                  <c:v>2011</c:v>
                </c:pt>
              </c:strCache>
            </c:strRef>
          </c:cat>
          <c:val>
            <c:numRef>
              <c:f>IM...pivot!$R$6:$R$11</c:f>
              <c:numCache>
                <c:formatCode>General</c:formatCode>
                <c:ptCount val="5"/>
                <c:pt idx="0">
                  <c:v>24.351975086949022</c:v>
                </c:pt>
                <c:pt idx="1">
                  <c:v>28.228565765036265</c:v>
                </c:pt>
                <c:pt idx="2">
                  <c:v>32.391248212531593</c:v>
                </c:pt>
                <c:pt idx="3">
                  <c:v>37.260941423568909</c:v>
                </c:pt>
                <c:pt idx="4">
                  <c:v>21.819126555723255</c:v>
                </c:pt>
              </c:numCache>
            </c:numRef>
          </c:val>
          <c:smooth val="0"/>
          <c:extLst>
            <c:ext xmlns:c16="http://schemas.microsoft.com/office/drawing/2014/chart" uri="{C3380CC4-5D6E-409C-BE32-E72D297353CC}">
              <c16:uniqueId val="{0000000F-BBE3-4361-B428-704976C4EFFA}"/>
            </c:ext>
          </c:extLst>
        </c:ser>
        <c:ser>
          <c:idx val="17"/>
          <c:order val="17"/>
          <c:tx>
            <c:strRef>
              <c:f>IM...pivot!$S$3:$S$5</c:f>
              <c:strCache>
                <c:ptCount val="1"/>
                <c:pt idx="0">
                  <c:v>BRZ - TRN</c:v>
                </c:pt>
              </c:strCache>
            </c:strRef>
          </c:tx>
          <c:cat>
            <c:strRef>
              <c:f>IM...pivot!$A$6:$A$11</c:f>
              <c:strCache>
                <c:ptCount val="5"/>
                <c:pt idx="0">
                  <c:v>2015</c:v>
                </c:pt>
                <c:pt idx="1">
                  <c:v>2020</c:v>
                </c:pt>
                <c:pt idx="2">
                  <c:v>2025</c:v>
                </c:pt>
                <c:pt idx="3">
                  <c:v>2030</c:v>
                </c:pt>
                <c:pt idx="4">
                  <c:v>2011</c:v>
                </c:pt>
              </c:strCache>
            </c:strRef>
          </c:cat>
          <c:val>
            <c:numRef>
              <c:f>IM...pivot!$S$6:$S$11</c:f>
              <c:numCache>
                <c:formatCode>General</c:formatCode>
                <c:ptCount val="5"/>
                <c:pt idx="0">
                  <c:v>8.3098395927414508</c:v>
                </c:pt>
                <c:pt idx="1">
                  <c:v>9.2209227371975295</c:v>
                </c:pt>
                <c:pt idx="2">
                  <c:v>10.794012987387166</c:v>
                </c:pt>
                <c:pt idx="3">
                  <c:v>12.423681999926226</c:v>
                </c:pt>
                <c:pt idx="4">
                  <c:v>7.6979440970995725</c:v>
                </c:pt>
              </c:numCache>
            </c:numRef>
          </c:val>
          <c:smooth val="0"/>
          <c:extLst>
            <c:ext xmlns:c16="http://schemas.microsoft.com/office/drawing/2014/chart" uri="{C3380CC4-5D6E-409C-BE32-E72D297353CC}">
              <c16:uniqueId val="{00000010-BBE3-4361-B428-704976C4EFFA}"/>
            </c:ext>
          </c:extLst>
        </c:ser>
        <c:dLbls>
          <c:showLegendKey val="0"/>
          <c:showVal val="0"/>
          <c:showCatName val="0"/>
          <c:showSerName val="0"/>
          <c:showPercent val="0"/>
          <c:showBubbleSize val="0"/>
        </c:dLbls>
        <c:marker val="1"/>
        <c:smooth val="0"/>
        <c:axId val="182949376"/>
        <c:axId val="182888704"/>
      </c:lineChart>
      <c:catAx>
        <c:axId val="182949376"/>
        <c:scaling>
          <c:orientation val="minMax"/>
        </c:scaling>
        <c:delete val="0"/>
        <c:axPos val="b"/>
        <c:numFmt formatCode="General" sourceLinked="0"/>
        <c:majorTickMark val="out"/>
        <c:minorTickMark val="none"/>
        <c:tickLblPos val="nextTo"/>
        <c:crossAx val="182888704"/>
        <c:crosses val="autoZero"/>
        <c:auto val="1"/>
        <c:lblAlgn val="ctr"/>
        <c:lblOffset val="100"/>
        <c:noMultiLvlLbl val="0"/>
      </c:catAx>
      <c:valAx>
        <c:axId val="182888704"/>
        <c:scaling>
          <c:orientation val="minMax"/>
        </c:scaling>
        <c:delete val="0"/>
        <c:axPos val="l"/>
        <c:majorGridlines/>
        <c:numFmt formatCode="General" sourceLinked="1"/>
        <c:majorTickMark val="out"/>
        <c:minorTickMark val="none"/>
        <c:tickLblPos val="nextTo"/>
        <c:crossAx val="182949376"/>
        <c:crosses val="autoZero"/>
        <c:crossBetween val="between"/>
      </c:valAx>
    </c:plotArea>
    <c:legend>
      <c:legendPos val="r"/>
      <c:layout>
        <c:manualLayout>
          <c:xMode val="edge"/>
          <c:yMode val="edge"/>
          <c:x val="0.81398276035167738"/>
          <c:y val="1.7327274389208808E-2"/>
          <c:w val="0.13546462429901182"/>
          <c:h val="0.89964743213068499"/>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[report_pivot_dias_macros.xlsm]Tradematrix.p (ex)!PivotTable1</c:name>
    <c:fmtId val="1"/>
  </c:pivotSource>
  <c:chart>
    <c:title>
      <c:tx>
        <c:rich>
          <a:bodyPr/>
          <a:lstStyle/>
          <a:p>
            <a:pPr>
              <a:defRPr/>
            </a:pPr>
            <a:r>
              <a:rPr lang="en-US"/>
              <a:t>Globale Export-Import-Matrix im Jahr 2030</a:t>
            </a:r>
          </a:p>
        </c:rich>
      </c:tx>
      <c:layout>
        <c:manualLayout>
          <c:xMode val="edge"/>
          <c:yMode val="edge"/>
          <c:x val="0.14820591645395892"/>
          <c:y val="1.8264840182648401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marker>
          <c:symbol val="none"/>
        </c:marker>
      </c:pivotFmt>
      <c:pivotFmt>
        <c:idx val="261"/>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marker>
          <c:symbol val="none"/>
        </c:marker>
      </c:pivotFmt>
      <c:pivotFmt>
        <c:idx val="279"/>
        <c:marker>
          <c:symbol val="none"/>
        </c:marker>
      </c:pivotFmt>
      <c:pivotFmt>
        <c:idx val="280"/>
        <c:marker>
          <c:symbol val="none"/>
        </c:marker>
      </c:pivotFmt>
      <c:pivotFmt>
        <c:idx val="281"/>
        <c:marker>
          <c:symbol val="none"/>
        </c:marker>
      </c:pivotFmt>
      <c:pivotFmt>
        <c:idx val="282"/>
        <c:marker>
          <c:symbol val="none"/>
        </c:marker>
      </c:pivotFmt>
      <c:pivotFmt>
        <c:idx val="283"/>
        <c:marker>
          <c:symbol val="none"/>
        </c:marker>
      </c:pivotFmt>
      <c:pivotFmt>
        <c:idx val="284"/>
        <c:marker>
          <c:symbol val="none"/>
        </c:marker>
      </c:pivotFmt>
      <c:pivotFmt>
        <c:idx val="285"/>
        <c:marker>
          <c:symbol val="none"/>
        </c:marker>
      </c:pivotFmt>
      <c:pivotFmt>
        <c:idx val="286"/>
        <c:marker>
          <c:symbol val="none"/>
        </c:marker>
      </c:pivotFmt>
      <c:pivotFmt>
        <c:idx val="287"/>
        <c:marker>
          <c:symbol val="none"/>
        </c:marker>
      </c:pivotFmt>
      <c:pivotFmt>
        <c:idx val="288"/>
        <c:marker>
          <c:symbol val="none"/>
        </c:marker>
      </c:pivotFmt>
      <c:pivotFmt>
        <c:idx val="289"/>
        <c:marker>
          <c:symbol val="none"/>
        </c:marker>
      </c:pivotFmt>
      <c:pivotFmt>
        <c:idx val="290"/>
        <c:marker>
          <c:symbol val="none"/>
        </c:marker>
      </c:pivotFmt>
      <c:pivotFmt>
        <c:idx val="291"/>
        <c:marker>
          <c:symbol val="none"/>
        </c:marker>
      </c:pivotFmt>
      <c:pivotFmt>
        <c:idx val="292"/>
        <c:marker>
          <c:symbol val="none"/>
        </c:marker>
      </c:pivotFmt>
      <c:pivotFmt>
        <c:idx val="293"/>
        <c:marker>
          <c:symbol val="none"/>
        </c:marker>
      </c:pivotFmt>
      <c:pivotFmt>
        <c:idx val="294"/>
        <c:marker>
          <c:symbol val="none"/>
        </c:marker>
      </c:pivotFmt>
      <c:pivotFmt>
        <c:idx val="295"/>
        <c:marker>
          <c:symbol val="none"/>
        </c:marker>
      </c:pivotFmt>
      <c:pivotFmt>
        <c:idx val="296"/>
        <c:marker>
          <c:symbol val="none"/>
        </c:marker>
      </c:pivotFmt>
      <c:pivotFmt>
        <c:idx val="297"/>
        <c:marker>
          <c:symbol val="none"/>
        </c:marker>
      </c:pivotFmt>
      <c:pivotFmt>
        <c:idx val="298"/>
        <c:marker>
          <c:symbol val="none"/>
        </c:marker>
      </c:pivotFmt>
      <c:pivotFmt>
        <c:idx val="299"/>
        <c:marker>
          <c:symbol val="none"/>
        </c:marker>
      </c:pivotFmt>
      <c:pivotFmt>
        <c:idx val="300"/>
        <c:marker>
          <c:symbol val="none"/>
        </c:marker>
      </c:pivotFmt>
      <c:pivotFmt>
        <c:idx val="301"/>
        <c:marker>
          <c:symbol val="none"/>
        </c:marker>
      </c:pivotFmt>
      <c:pivotFmt>
        <c:idx val="302"/>
        <c:marker>
          <c:symbol val="none"/>
        </c:marker>
      </c:pivotFmt>
      <c:pivotFmt>
        <c:idx val="303"/>
        <c:marker>
          <c:symbol val="none"/>
        </c:marker>
      </c:pivotFmt>
      <c:pivotFmt>
        <c:idx val="304"/>
        <c:marker>
          <c:symbol val="none"/>
        </c:marker>
      </c:pivotFmt>
      <c:pivotFmt>
        <c:idx val="305"/>
        <c:marker>
          <c:symbol val="none"/>
        </c:marker>
      </c:pivotFmt>
      <c:pivotFmt>
        <c:idx val="306"/>
        <c:marker>
          <c:symbol val="none"/>
        </c:marker>
      </c:pivotFmt>
      <c:pivotFmt>
        <c:idx val="307"/>
        <c:marker>
          <c:symbol val="none"/>
        </c:marker>
      </c:pivotFmt>
      <c:pivotFmt>
        <c:idx val="308"/>
        <c:marker>
          <c:symbol val="none"/>
        </c:marker>
      </c:pivotFmt>
      <c:pivotFmt>
        <c:idx val="309"/>
        <c:marker>
          <c:symbol val="none"/>
        </c:marker>
      </c:pivotFmt>
      <c:pivotFmt>
        <c:idx val="310"/>
        <c:marker>
          <c:symbol val="none"/>
        </c:marker>
      </c:pivotFmt>
      <c:pivotFmt>
        <c:idx val="311"/>
        <c:marker>
          <c:symbol val="none"/>
        </c:marker>
      </c:pivotFmt>
      <c:pivotFmt>
        <c:idx val="312"/>
        <c:marker>
          <c:symbol val="none"/>
        </c:marker>
      </c:pivotFmt>
      <c:pivotFmt>
        <c:idx val="313"/>
        <c:marker>
          <c:symbol val="none"/>
        </c:marker>
      </c:pivotFmt>
      <c:pivotFmt>
        <c:idx val="314"/>
        <c:marker>
          <c:symbol val="none"/>
        </c:marker>
      </c:pivotFmt>
      <c:pivotFmt>
        <c:idx val="315"/>
        <c:marker>
          <c:symbol val="none"/>
        </c:marker>
      </c:pivotFmt>
      <c:pivotFmt>
        <c:idx val="316"/>
        <c:marker>
          <c:symbol val="none"/>
        </c:marker>
      </c:pivotFmt>
      <c:pivotFmt>
        <c:idx val="317"/>
        <c:marker>
          <c:symbol val="none"/>
        </c:marker>
      </c:pivotFmt>
      <c:pivotFmt>
        <c:idx val="318"/>
        <c:marker>
          <c:symbol val="none"/>
        </c:marker>
      </c:pivotFmt>
      <c:pivotFmt>
        <c:idx val="319"/>
        <c:marker>
          <c:symbol val="none"/>
        </c:marker>
      </c:pivotFmt>
      <c:pivotFmt>
        <c:idx val="320"/>
        <c:marker>
          <c:symbol val="none"/>
        </c:marker>
      </c:pivotFmt>
      <c:pivotFmt>
        <c:idx val="321"/>
        <c:marker>
          <c:symbol val="none"/>
        </c:marker>
      </c:pivotFmt>
      <c:pivotFmt>
        <c:idx val="322"/>
        <c:marker>
          <c:symbol val="none"/>
        </c:marker>
      </c:pivotFmt>
      <c:pivotFmt>
        <c:idx val="323"/>
        <c:marker>
          <c:symbol val="none"/>
        </c:marker>
      </c:pivotFmt>
      <c:pivotFmt>
        <c:idx val="324"/>
        <c:marker>
          <c:symbol val="none"/>
        </c:marker>
      </c:pivotFmt>
      <c:pivotFmt>
        <c:idx val="325"/>
        <c:marker>
          <c:symbol val="none"/>
        </c:marker>
      </c:pivotFmt>
      <c:pivotFmt>
        <c:idx val="326"/>
        <c:marker>
          <c:symbol val="none"/>
        </c:marker>
      </c:pivotFmt>
      <c:pivotFmt>
        <c:idx val="327"/>
        <c:marker>
          <c:symbol val="none"/>
        </c:marker>
      </c:pivotFmt>
      <c:pivotFmt>
        <c:idx val="328"/>
        <c:marker>
          <c:symbol val="none"/>
        </c:marker>
      </c:pivotFmt>
      <c:pivotFmt>
        <c:idx val="329"/>
        <c:marker>
          <c:symbol val="none"/>
        </c:marker>
      </c:pivotFmt>
      <c:pivotFmt>
        <c:idx val="330"/>
        <c:marker>
          <c:symbol val="none"/>
        </c:marker>
      </c:pivotFmt>
      <c:pivotFmt>
        <c:idx val="331"/>
        <c:marker>
          <c:symbol val="none"/>
        </c:marker>
      </c:pivotFmt>
      <c:pivotFmt>
        <c:idx val="332"/>
        <c:marker>
          <c:symbol val="none"/>
        </c:marker>
      </c:pivotFmt>
      <c:pivotFmt>
        <c:idx val="333"/>
        <c:marker>
          <c:symbol val="none"/>
        </c:marker>
      </c:pivotFmt>
      <c:pivotFmt>
        <c:idx val="334"/>
        <c:marker>
          <c:symbol val="none"/>
        </c:marker>
      </c:pivotFmt>
      <c:pivotFmt>
        <c:idx val="335"/>
        <c:marker>
          <c:symbol val="none"/>
        </c:marker>
      </c:pivotFmt>
      <c:pivotFmt>
        <c:idx val="336"/>
        <c:marker>
          <c:symbol val="none"/>
        </c:marker>
      </c:pivotFmt>
      <c:pivotFmt>
        <c:idx val="337"/>
        <c:marker>
          <c:symbol val="none"/>
        </c:marker>
      </c:pivotFmt>
      <c:pivotFmt>
        <c:idx val="338"/>
        <c:marker>
          <c:symbol val="none"/>
        </c:marker>
      </c:pivotFmt>
      <c:pivotFmt>
        <c:idx val="339"/>
        <c:marker>
          <c:symbol val="none"/>
        </c:marker>
      </c:pivotFmt>
      <c:pivotFmt>
        <c:idx val="340"/>
        <c:marker>
          <c:symbol val="none"/>
        </c:marker>
      </c:pivotFmt>
      <c:pivotFmt>
        <c:idx val="341"/>
        <c:marker>
          <c:symbol val="none"/>
        </c:marker>
      </c:pivotFmt>
      <c:pivotFmt>
        <c:idx val="342"/>
        <c:marker>
          <c:symbol val="none"/>
        </c:marker>
      </c:pivotFmt>
      <c:pivotFmt>
        <c:idx val="343"/>
        <c:marker>
          <c:symbol val="none"/>
        </c:marker>
      </c:pivotFmt>
      <c:pivotFmt>
        <c:idx val="344"/>
        <c:marker>
          <c:symbol val="none"/>
        </c:marker>
      </c:pivotFmt>
      <c:pivotFmt>
        <c:idx val="345"/>
        <c:marker>
          <c:symbol val="none"/>
        </c:marker>
      </c:pivotFmt>
      <c:pivotFmt>
        <c:idx val="346"/>
        <c:marker>
          <c:symbol val="none"/>
        </c:marker>
      </c:pivotFmt>
      <c:pivotFmt>
        <c:idx val="347"/>
        <c:marker>
          <c:symbol val="none"/>
        </c:marker>
      </c:pivotFmt>
      <c:pivotFmt>
        <c:idx val="348"/>
        <c:marker>
          <c:symbol val="none"/>
        </c:marker>
      </c:pivotFmt>
      <c:pivotFmt>
        <c:idx val="349"/>
        <c:marker>
          <c:symbol val="none"/>
        </c:marker>
      </c:pivotFmt>
      <c:pivotFmt>
        <c:idx val="350"/>
        <c:marker>
          <c:symbol val="none"/>
        </c:marker>
      </c:pivotFmt>
      <c:pivotFmt>
        <c:idx val="351"/>
        <c:marker>
          <c:symbol val="none"/>
        </c:marker>
      </c:pivotFmt>
      <c:pivotFmt>
        <c:idx val="352"/>
        <c:marker>
          <c:symbol val="none"/>
        </c:marker>
      </c:pivotFmt>
      <c:pivotFmt>
        <c:idx val="353"/>
        <c:marker>
          <c:symbol val="none"/>
        </c:marker>
      </c:pivotFmt>
      <c:pivotFmt>
        <c:idx val="354"/>
        <c:marker>
          <c:symbol val="none"/>
        </c:marker>
      </c:pivotFmt>
      <c:pivotFmt>
        <c:idx val="355"/>
        <c:marker>
          <c:symbol val="none"/>
        </c:marker>
      </c:pivotFmt>
      <c:pivotFmt>
        <c:idx val="356"/>
        <c:marker>
          <c:symbol val="none"/>
        </c:marker>
      </c:pivotFmt>
      <c:pivotFmt>
        <c:idx val="357"/>
        <c:marker>
          <c:symbol val="none"/>
        </c:marker>
      </c:pivotFmt>
      <c:pivotFmt>
        <c:idx val="358"/>
        <c:marker>
          <c:symbol val="none"/>
        </c:marker>
      </c:pivotFmt>
      <c:pivotFmt>
        <c:idx val="359"/>
        <c:marker>
          <c:symbol val="none"/>
        </c:marker>
      </c:pivotFmt>
      <c:pivotFmt>
        <c:idx val="360"/>
        <c:marker>
          <c:symbol val="none"/>
        </c:marker>
      </c:pivotFmt>
      <c:pivotFmt>
        <c:idx val="361"/>
        <c:marker>
          <c:symbol val="none"/>
        </c:marker>
      </c:pivotFmt>
    </c:pivotFmts>
    <c:plotArea>
      <c:layout/>
      <c:barChart>
        <c:barDir val="col"/>
        <c:grouping val="clustered"/>
        <c:varyColors val="0"/>
        <c:ser>
          <c:idx val="0"/>
          <c:order val="0"/>
          <c:tx>
            <c:strRef>
              <c:f>'Tradematrix.p (ex)'!$B$3</c:f>
              <c:strCache>
                <c:ptCount val="1"/>
                <c:pt idx="0">
                  <c:v>Ergebnis</c:v>
                </c:pt>
              </c:strCache>
            </c:strRef>
          </c:tx>
          <c:invertIfNegative val="0"/>
          <c:cat>
            <c:multiLvlStrRef>
              <c:f>'Tradematrix.p (ex)'!$A$4:$A$19754</c:f>
              <c:multiLvlStrCache>
                <c:ptCount val="17905"/>
                <c:lvl>
                  <c:pt idx="0">
                    <c:v>BRZ</c:v>
                  </c:pt>
                  <c:pt idx="1">
                    <c:v>RSA</c:v>
                  </c:pt>
                  <c:pt idx="2">
                    <c:v>RUS</c:v>
                  </c:pt>
                  <c:pt idx="3">
                    <c:v>FRA</c:v>
                  </c:pt>
                  <c:pt idx="4">
                    <c:v>EUN</c:v>
                  </c:pt>
                  <c:pt idx="5">
                    <c:v>EUS</c:v>
                  </c:pt>
                  <c:pt idx="6">
                    <c:v>USA</c:v>
                  </c:pt>
                  <c:pt idx="7">
                    <c:v>IND</c:v>
                  </c:pt>
                  <c:pt idx="8">
                    <c:v>CHI</c:v>
                  </c:pt>
                  <c:pt idx="9">
                    <c:v>ROW</c:v>
                  </c:pt>
                  <c:pt idx="10">
                    <c:v>OEC</c:v>
                  </c:pt>
                  <c:pt idx="11">
                    <c:v>BRZ</c:v>
                  </c:pt>
                  <c:pt idx="12">
                    <c:v>RUS</c:v>
                  </c:pt>
                  <c:pt idx="13">
                    <c:v>FRA</c:v>
                  </c:pt>
                  <c:pt idx="14">
                    <c:v>EUN</c:v>
                  </c:pt>
                  <c:pt idx="15">
                    <c:v>EUS</c:v>
                  </c:pt>
                  <c:pt idx="16">
                    <c:v>USA</c:v>
                  </c:pt>
                  <c:pt idx="17">
                    <c:v>IND</c:v>
                  </c:pt>
                  <c:pt idx="18">
                    <c:v>CHI</c:v>
                  </c:pt>
                  <c:pt idx="19">
                    <c:v>ROW</c:v>
                  </c:pt>
                  <c:pt idx="20">
                    <c:v>OEC</c:v>
                  </c:pt>
                  <c:pt idx="21">
                    <c:v>BRZ</c:v>
                  </c:pt>
                  <c:pt idx="22">
                    <c:v>RSA</c:v>
                  </c:pt>
                  <c:pt idx="23">
                    <c:v>RUS</c:v>
                  </c:pt>
                  <c:pt idx="24">
                    <c:v>FRA</c:v>
                  </c:pt>
                  <c:pt idx="25">
                    <c:v>EUN</c:v>
                  </c:pt>
                  <c:pt idx="26">
                    <c:v>EUS</c:v>
                  </c:pt>
                  <c:pt idx="27">
                    <c:v>USA</c:v>
                  </c:pt>
                  <c:pt idx="28">
                    <c:v>IND</c:v>
                  </c:pt>
                  <c:pt idx="29">
                    <c:v>CHI</c:v>
                  </c:pt>
                  <c:pt idx="30">
                    <c:v>ROW</c:v>
                  </c:pt>
                  <c:pt idx="31">
                    <c:v>OEC</c:v>
                  </c:pt>
                  <c:pt idx="32">
                    <c:v>BRZ</c:v>
                  </c:pt>
                  <c:pt idx="33">
                    <c:v>RSA</c:v>
                  </c:pt>
                  <c:pt idx="34">
                    <c:v>RUS</c:v>
                  </c:pt>
                  <c:pt idx="35">
                    <c:v>FRA</c:v>
                  </c:pt>
                  <c:pt idx="36">
                    <c:v>EUN</c:v>
                  </c:pt>
                  <c:pt idx="37">
                    <c:v>EUS</c:v>
                  </c:pt>
                  <c:pt idx="38">
                    <c:v>USA</c:v>
                  </c:pt>
                  <c:pt idx="39">
                    <c:v>IND</c:v>
                  </c:pt>
                  <c:pt idx="40">
                    <c:v>CHI</c:v>
                  </c:pt>
                  <c:pt idx="41">
                    <c:v>ROW</c:v>
                  </c:pt>
                  <c:pt idx="42">
                    <c:v>OEC</c:v>
                  </c:pt>
                  <c:pt idx="43">
                    <c:v>BRZ</c:v>
                  </c:pt>
                  <c:pt idx="44">
                    <c:v>RSA</c:v>
                  </c:pt>
                  <c:pt idx="45">
                    <c:v>RUS</c:v>
                  </c:pt>
                  <c:pt idx="46">
                    <c:v>FRA</c:v>
                  </c:pt>
                  <c:pt idx="47">
                    <c:v>EUN</c:v>
                  </c:pt>
                  <c:pt idx="48">
                    <c:v>EUS</c:v>
                  </c:pt>
                  <c:pt idx="49">
                    <c:v>USA</c:v>
                  </c:pt>
                  <c:pt idx="50">
                    <c:v>IND</c:v>
                  </c:pt>
                  <c:pt idx="51">
                    <c:v>CHI</c:v>
                  </c:pt>
                  <c:pt idx="52">
                    <c:v>ROW</c:v>
                  </c:pt>
                  <c:pt idx="53">
                    <c:v>OEC</c:v>
                  </c:pt>
                  <c:pt idx="54">
                    <c:v>BRZ</c:v>
                  </c:pt>
                  <c:pt idx="55">
                    <c:v>RSA</c:v>
                  </c:pt>
                  <c:pt idx="56">
                    <c:v>RUS</c:v>
                  </c:pt>
                  <c:pt idx="57">
                    <c:v>FRA</c:v>
                  </c:pt>
                  <c:pt idx="58">
                    <c:v>EUN</c:v>
                  </c:pt>
                  <c:pt idx="59">
                    <c:v>EUS</c:v>
                  </c:pt>
                  <c:pt idx="60">
                    <c:v>USA</c:v>
                  </c:pt>
                  <c:pt idx="61">
                    <c:v>IND</c:v>
                  </c:pt>
                  <c:pt idx="62">
                    <c:v>CHI</c:v>
                  </c:pt>
                  <c:pt idx="63">
                    <c:v>ROW</c:v>
                  </c:pt>
                  <c:pt idx="64">
                    <c:v>OEC</c:v>
                  </c:pt>
                  <c:pt idx="65">
                    <c:v>BRZ</c:v>
                  </c:pt>
                  <c:pt idx="66">
                    <c:v>RSA</c:v>
                  </c:pt>
                  <c:pt idx="67">
                    <c:v>RUS</c:v>
                  </c:pt>
                  <c:pt idx="68">
                    <c:v>FRA</c:v>
                  </c:pt>
                  <c:pt idx="69">
                    <c:v>EUN</c:v>
                  </c:pt>
                  <c:pt idx="70">
                    <c:v>EUS</c:v>
                  </c:pt>
                  <c:pt idx="71">
                    <c:v>USA</c:v>
                  </c:pt>
                  <c:pt idx="72">
                    <c:v>IND</c:v>
                  </c:pt>
                  <c:pt idx="73">
                    <c:v>CHI</c:v>
                  </c:pt>
                  <c:pt idx="74">
                    <c:v>ROW</c:v>
                  </c:pt>
                  <c:pt idx="75">
                    <c:v>OEC</c:v>
                  </c:pt>
                  <c:pt idx="76">
                    <c:v>BRZ</c:v>
                  </c:pt>
                  <c:pt idx="77">
                    <c:v>RSA</c:v>
                  </c:pt>
                  <c:pt idx="78">
                    <c:v>RUS</c:v>
                  </c:pt>
                  <c:pt idx="79">
                    <c:v>FRA</c:v>
                  </c:pt>
                  <c:pt idx="80">
                    <c:v>EUN</c:v>
                  </c:pt>
                  <c:pt idx="81">
                    <c:v>EUS</c:v>
                  </c:pt>
                  <c:pt idx="82">
                    <c:v>USA</c:v>
                  </c:pt>
                  <c:pt idx="83">
                    <c:v>IND</c:v>
                  </c:pt>
                  <c:pt idx="84">
                    <c:v>CHI</c:v>
                  </c:pt>
                  <c:pt idx="85">
                    <c:v>ROW</c:v>
                  </c:pt>
                  <c:pt idx="86">
                    <c:v>OEC</c:v>
                  </c:pt>
                  <c:pt idx="87">
                    <c:v>BRZ</c:v>
                  </c:pt>
                  <c:pt idx="88">
                    <c:v>RSA</c:v>
                  </c:pt>
                  <c:pt idx="89">
                    <c:v>RUS</c:v>
                  </c:pt>
                  <c:pt idx="90">
                    <c:v>FRA</c:v>
                  </c:pt>
                  <c:pt idx="91">
                    <c:v>EUN</c:v>
                  </c:pt>
                  <c:pt idx="92">
                    <c:v>EUS</c:v>
                  </c:pt>
                  <c:pt idx="93">
                    <c:v>USA</c:v>
                  </c:pt>
                  <c:pt idx="94">
                    <c:v>IND</c:v>
                  </c:pt>
                  <c:pt idx="95">
                    <c:v>CHI</c:v>
                  </c:pt>
                  <c:pt idx="96">
                    <c:v>ROW</c:v>
                  </c:pt>
                  <c:pt idx="97">
                    <c:v>OEC</c:v>
                  </c:pt>
                  <c:pt idx="98">
                    <c:v>BRZ</c:v>
                  </c:pt>
                  <c:pt idx="99">
                    <c:v>RSA</c:v>
                  </c:pt>
                  <c:pt idx="100">
                    <c:v>RUS</c:v>
                  </c:pt>
                  <c:pt idx="101">
                    <c:v>FRA</c:v>
                  </c:pt>
                  <c:pt idx="102">
                    <c:v>EUN</c:v>
                  </c:pt>
                  <c:pt idx="103">
                    <c:v>EUS</c:v>
                  </c:pt>
                  <c:pt idx="104">
                    <c:v>USA</c:v>
                  </c:pt>
                  <c:pt idx="105">
                    <c:v>IND</c:v>
                  </c:pt>
                  <c:pt idx="106">
                    <c:v>CHI</c:v>
                  </c:pt>
                  <c:pt idx="107">
                    <c:v>ROW</c:v>
                  </c:pt>
                  <c:pt idx="108">
                    <c:v>OEC</c:v>
                  </c:pt>
                  <c:pt idx="109">
                    <c:v>BRZ</c:v>
                  </c:pt>
                  <c:pt idx="110">
                    <c:v>RSA</c:v>
                  </c:pt>
                  <c:pt idx="111">
                    <c:v>RUS</c:v>
                  </c:pt>
                  <c:pt idx="112">
                    <c:v>FRA</c:v>
                  </c:pt>
                  <c:pt idx="113">
                    <c:v>EUN</c:v>
                  </c:pt>
                  <c:pt idx="114">
                    <c:v>EUS</c:v>
                  </c:pt>
                  <c:pt idx="115">
                    <c:v>USA</c:v>
                  </c:pt>
                  <c:pt idx="116">
                    <c:v>IND</c:v>
                  </c:pt>
                  <c:pt idx="117">
                    <c:v>CHI</c:v>
                  </c:pt>
                  <c:pt idx="118">
                    <c:v>ROW</c:v>
                  </c:pt>
                  <c:pt idx="119">
                    <c:v>OEC</c:v>
                  </c:pt>
                  <c:pt idx="120">
                    <c:v>BRZ</c:v>
                  </c:pt>
                  <c:pt idx="121">
                    <c:v>RSA</c:v>
                  </c:pt>
                  <c:pt idx="122">
                    <c:v>RUS</c:v>
                  </c:pt>
                  <c:pt idx="123">
                    <c:v>FRA</c:v>
                  </c:pt>
                  <c:pt idx="124">
                    <c:v>EUN</c:v>
                  </c:pt>
                  <c:pt idx="125">
                    <c:v>EUS</c:v>
                  </c:pt>
                  <c:pt idx="126">
                    <c:v>USA</c:v>
                  </c:pt>
                  <c:pt idx="127">
                    <c:v>IND</c:v>
                  </c:pt>
                  <c:pt idx="128">
                    <c:v>CHI</c:v>
                  </c:pt>
                  <c:pt idx="129">
                    <c:v>ROW</c:v>
                  </c:pt>
                  <c:pt idx="130">
                    <c:v>OEC</c:v>
                  </c:pt>
                  <c:pt idx="131">
                    <c:v>BRZ</c:v>
                  </c:pt>
                  <c:pt idx="132">
                    <c:v>RSA</c:v>
                  </c:pt>
                  <c:pt idx="133">
                    <c:v>RUS</c:v>
                  </c:pt>
                  <c:pt idx="134">
                    <c:v>FRA</c:v>
                  </c:pt>
                  <c:pt idx="135">
                    <c:v>EUN</c:v>
                  </c:pt>
                  <c:pt idx="136">
                    <c:v>EUS</c:v>
                  </c:pt>
                  <c:pt idx="137">
                    <c:v>USA</c:v>
                  </c:pt>
                  <c:pt idx="138">
                    <c:v>IND</c:v>
                  </c:pt>
                  <c:pt idx="139">
                    <c:v>CHI</c:v>
                  </c:pt>
                  <c:pt idx="140">
                    <c:v>ROW</c:v>
                  </c:pt>
                  <c:pt idx="141">
                    <c:v>OEC</c:v>
                  </c:pt>
                  <c:pt idx="142">
                    <c:v>BRZ</c:v>
                  </c:pt>
                  <c:pt idx="143">
                    <c:v>RSA</c:v>
                  </c:pt>
                  <c:pt idx="144">
                    <c:v>RUS</c:v>
                  </c:pt>
                  <c:pt idx="145">
                    <c:v>FRA</c:v>
                  </c:pt>
                  <c:pt idx="146">
                    <c:v>EUN</c:v>
                  </c:pt>
                  <c:pt idx="147">
                    <c:v>EUS</c:v>
                  </c:pt>
                  <c:pt idx="148">
                    <c:v>USA</c:v>
                  </c:pt>
                  <c:pt idx="149">
                    <c:v>IND</c:v>
                  </c:pt>
                  <c:pt idx="150">
                    <c:v>CHI</c:v>
                  </c:pt>
                  <c:pt idx="151">
                    <c:v>ROW</c:v>
                  </c:pt>
                  <c:pt idx="152">
                    <c:v>OEC</c:v>
                  </c:pt>
                  <c:pt idx="153">
                    <c:v>BRZ</c:v>
                  </c:pt>
                  <c:pt idx="154">
                    <c:v>RSA</c:v>
                  </c:pt>
                  <c:pt idx="155">
                    <c:v>RUS</c:v>
                  </c:pt>
                  <c:pt idx="156">
                    <c:v>FRA</c:v>
                  </c:pt>
                  <c:pt idx="157">
                    <c:v>EUN</c:v>
                  </c:pt>
                  <c:pt idx="158">
                    <c:v>EUS</c:v>
                  </c:pt>
                  <c:pt idx="159">
                    <c:v>USA</c:v>
                  </c:pt>
                  <c:pt idx="160">
                    <c:v>IND</c:v>
                  </c:pt>
                  <c:pt idx="161">
                    <c:v>CHI</c:v>
                  </c:pt>
                  <c:pt idx="162">
                    <c:v>ROW</c:v>
                  </c:pt>
                  <c:pt idx="163">
                    <c:v>OEC</c:v>
                  </c:pt>
                  <c:pt idx="164">
                    <c:v>BRZ</c:v>
                  </c:pt>
                  <c:pt idx="165">
                    <c:v>RSA</c:v>
                  </c:pt>
                  <c:pt idx="166">
                    <c:v>RUS</c:v>
                  </c:pt>
                  <c:pt idx="167">
                    <c:v>FRA</c:v>
                  </c:pt>
                  <c:pt idx="168">
                    <c:v>EUN</c:v>
                  </c:pt>
                  <c:pt idx="169">
                    <c:v>EUS</c:v>
                  </c:pt>
                  <c:pt idx="170">
                    <c:v>USA</c:v>
                  </c:pt>
                  <c:pt idx="171">
                    <c:v>IND</c:v>
                  </c:pt>
                  <c:pt idx="172">
                    <c:v>CHI</c:v>
                  </c:pt>
                  <c:pt idx="173">
                    <c:v>ROW</c:v>
                  </c:pt>
                  <c:pt idx="174">
                    <c:v>OEC</c:v>
                  </c:pt>
                  <c:pt idx="175">
                    <c:v>BRZ</c:v>
                  </c:pt>
                  <c:pt idx="176">
                    <c:v>RSA</c:v>
                  </c:pt>
                  <c:pt idx="177">
                    <c:v>RUS</c:v>
                  </c:pt>
                  <c:pt idx="178">
                    <c:v>EUN</c:v>
                  </c:pt>
                  <c:pt idx="179">
                    <c:v>EUS</c:v>
                  </c:pt>
                  <c:pt idx="180">
                    <c:v>USA</c:v>
                  </c:pt>
                  <c:pt idx="181">
                    <c:v>IND</c:v>
                  </c:pt>
                  <c:pt idx="182">
                    <c:v>CHI</c:v>
                  </c:pt>
                  <c:pt idx="183">
                    <c:v>ROW</c:v>
                  </c:pt>
                  <c:pt idx="184">
                    <c:v>OEC</c:v>
                  </c:pt>
                  <c:pt idx="185">
                    <c:v>BRZ</c:v>
                  </c:pt>
                  <c:pt idx="186">
                    <c:v>RUS</c:v>
                  </c:pt>
                  <c:pt idx="187">
                    <c:v>EUN</c:v>
                  </c:pt>
                  <c:pt idx="188">
                    <c:v>EUS</c:v>
                  </c:pt>
                  <c:pt idx="189">
                    <c:v>USA</c:v>
                  </c:pt>
                  <c:pt idx="190">
                    <c:v>IND</c:v>
                  </c:pt>
                  <c:pt idx="191">
                    <c:v>CHI</c:v>
                  </c:pt>
                  <c:pt idx="192">
                    <c:v>ROW</c:v>
                  </c:pt>
                  <c:pt idx="193">
                    <c:v>OEC</c:v>
                  </c:pt>
                  <c:pt idx="194">
                    <c:v>BRZ</c:v>
                  </c:pt>
                  <c:pt idx="195">
                    <c:v>RSA</c:v>
                  </c:pt>
                  <c:pt idx="196">
                    <c:v>RUS</c:v>
                  </c:pt>
                  <c:pt idx="197">
                    <c:v>EUN</c:v>
                  </c:pt>
                  <c:pt idx="198">
                    <c:v>EUS</c:v>
                  </c:pt>
                  <c:pt idx="199">
                    <c:v>USA</c:v>
                  </c:pt>
                  <c:pt idx="200">
                    <c:v>IND</c:v>
                  </c:pt>
                  <c:pt idx="201">
                    <c:v>CHI</c:v>
                  </c:pt>
                  <c:pt idx="202">
                    <c:v>ROW</c:v>
                  </c:pt>
                  <c:pt idx="203">
                    <c:v>OEC</c:v>
                  </c:pt>
                  <c:pt idx="204">
                    <c:v>BRZ</c:v>
                  </c:pt>
                  <c:pt idx="205">
                    <c:v>RSA</c:v>
                  </c:pt>
                  <c:pt idx="206">
                    <c:v>RUS</c:v>
                  </c:pt>
                  <c:pt idx="207">
                    <c:v>EUN</c:v>
                  </c:pt>
                  <c:pt idx="208">
                    <c:v>EUS</c:v>
                  </c:pt>
                  <c:pt idx="209">
                    <c:v>USA</c:v>
                  </c:pt>
                  <c:pt idx="210">
                    <c:v>IND</c:v>
                  </c:pt>
                  <c:pt idx="211">
                    <c:v>CHI</c:v>
                  </c:pt>
                  <c:pt idx="212">
                    <c:v>ROW</c:v>
                  </c:pt>
                  <c:pt idx="213">
                    <c:v>OEC</c:v>
                  </c:pt>
                  <c:pt idx="214">
                    <c:v>BRZ</c:v>
                  </c:pt>
                  <c:pt idx="215">
                    <c:v>RSA</c:v>
                  </c:pt>
                  <c:pt idx="216">
                    <c:v>RUS</c:v>
                  </c:pt>
                  <c:pt idx="217">
                    <c:v>EUN</c:v>
                  </c:pt>
                  <c:pt idx="218">
                    <c:v>EUS</c:v>
                  </c:pt>
                  <c:pt idx="219">
                    <c:v>USA</c:v>
                  </c:pt>
                  <c:pt idx="220">
                    <c:v>IND</c:v>
                  </c:pt>
                  <c:pt idx="221">
                    <c:v>CHI</c:v>
                  </c:pt>
                  <c:pt idx="222">
                    <c:v>ROW</c:v>
                  </c:pt>
                  <c:pt idx="223">
                    <c:v>OEC</c:v>
                  </c:pt>
                  <c:pt idx="224">
                    <c:v>BRZ</c:v>
                  </c:pt>
                  <c:pt idx="225">
                    <c:v>RSA</c:v>
                  </c:pt>
                  <c:pt idx="226">
                    <c:v>RUS</c:v>
                  </c:pt>
                  <c:pt idx="227">
                    <c:v>EUN</c:v>
                  </c:pt>
                  <c:pt idx="228">
                    <c:v>EUS</c:v>
                  </c:pt>
                  <c:pt idx="229">
                    <c:v>USA</c:v>
                  </c:pt>
                  <c:pt idx="230">
                    <c:v>IND</c:v>
                  </c:pt>
                  <c:pt idx="231">
                    <c:v>CHI</c:v>
                  </c:pt>
                  <c:pt idx="232">
                    <c:v>ROW</c:v>
                  </c:pt>
                  <c:pt idx="233">
                    <c:v>OEC</c:v>
                  </c:pt>
                  <c:pt idx="234">
                    <c:v>BRZ</c:v>
                  </c:pt>
                  <c:pt idx="235">
                    <c:v>RSA</c:v>
                  </c:pt>
                  <c:pt idx="236">
                    <c:v>RUS</c:v>
                  </c:pt>
                  <c:pt idx="237">
                    <c:v>EUN</c:v>
                  </c:pt>
                  <c:pt idx="238">
                    <c:v>EUS</c:v>
                  </c:pt>
                  <c:pt idx="239">
                    <c:v>USA</c:v>
                  </c:pt>
                  <c:pt idx="240">
                    <c:v>IND</c:v>
                  </c:pt>
                  <c:pt idx="241">
                    <c:v>CHI</c:v>
                  </c:pt>
                  <c:pt idx="242">
                    <c:v>ROW</c:v>
                  </c:pt>
                  <c:pt idx="243">
                    <c:v>OEC</c:v>
                  </c:pt>
                  <c:pt idx="244">
                    <c:v>BRZ</c:v>
                  </c:pt>
                  <c:pt idx="245">
                    <c:v>RSA</c:v>
                  </c:pt>
                  <c:pt idx="246">
                    <c:v>RUS</c:v>
                  </c:pt>
                  <c:pt idx="247">
                    <c:v>EUN</c:v>
                  </c:pt>
                  <c:pt idx="248">
                    <c:v>EUS</c:v>
                  </c:pt>
                  <c:pt idx="249">
                    <c:v>USA</c:v>
                  </c:pt>
                  <c:pt idx="250">
                    <c:v>IND</c:v>
                  </c:pt>
                  <c:pt idx="251">
                    <c:v>CHI</c:v>
                  </c:pt>
                  <c:pt idx="252">
                    <c:v>ROW</c:v>
                  </c:pt>
                  <c:pt idx="253">
                    <c:v>OEC</c:v>
                  </c:pt>
                  <c:pt idx="254">
                    <c:v>BRZ</c:v>
                  </c:pt>
                  <c:pt idx="255">
                    <c:v>RSA</c:v>
                  </c:pt>
                  <c:pt idx="256">
                    <c:v>RUS</c:v>
                  </c:pt>
                  <c:pt idx="257">
                    <c:v>EUN</c:v>
                  </c:pt>
                  <c:pt idx="258">
                    <c:v>EUS</c:v>
                  </c:pt>
                  <c:pt idx="259">
                    <c:v>USA</c:v>
                  </c:pt>
                  <c:pt idx="260">
                    <c:v>IND</c:v>
                  </c:pt>
                  <c:pt idx="261">
                    <c:v>CHI</c:v>
                  </c:pt>
                  <c:pt idx="262">
                    <c:v>ROW</c:v>
                  </c:pt>
                  <c:pt idx="263">
                    <c:v>OEC</c:v>
                  </c:pt>
                  <c:pt idx="264">
                    <c:v>BRZ</c:v>
                  </c:pt>
                  <c:pt idx="265">
                    <c:v>RSA</c:v>
                  </c:pt>
                  <c:pt idx="266">
                    <c:v>RUS</c:v>
                  </c:pt>
                  <c:pt idx="267">
                    <c:v>EUN</c:v>
                  </c:pt>
                  <c:pt idx="268">
                    <c:v>EUS</c:v>
                  </c:pt>
                  <c:pt idx="269">
                    <c:v>USA</c:v>
                  </c:pt>
                  <c:pt idx="270">
                    <c:v>IND</c:v>
                  </c:pt>
                  <c:pt idx="271">
                    <c:v>CHI</c:v>
                  </c:pt>
                  <c:pt idx="272">
                    <c:v>ROW</c:v>
                  </c:pt>
                  <c:pt idx="273">
                    <c:v>OEC</c:v>
                  </c:pt>
                  <c:pt idx="274">
                    <c:v>BRZ</c:v>
                  </c:pt>
                  <c:pt idx="275">
                    <c:v>RSA</c:v>
                  </c:pt>
                  <c:pt idx="276">
                    <c:v>RUS</c:v>
                  </c:pt>
                  <c:pt idx="277">
                    <c:v>EUN</c:v>
                  </c:pt>
                  <c:pt idx="278">
                    <c:v>EUS</c:v>
                  </c:pt>
                  <c:pt idx="279">
                    <c:v>USA</c:v>
                  </c:pt>
                  <c:pt idx="280">
                    <c:v>IND</c:v>
                  </c:pt>
                  <c:pt idx="281">
                    <c:v>CHI</c:v>
                  </c:pt>
                  <c:pt idx="282">
                    <c:v>ROW</c:v>
                  </c:pt>
                  <c:pt idx="283">
                    <c:v>OEC</c:v>
                  </c:pt>
                  <c:pt idx="284">
                    <c:v>BRZ</c:v>
                  </c:pt>
                  <c:pt idx="285">
                    <c:v>RSA</c:v>
                  </c:pt>
                  <c:pt idx="286">
                    <c:v>RUS</c:v>
                  </c:pt>
                  <c:pt idx="287">
                    <c:v>EUN</c:v>
                  </c:pt>
                  <c:pt idx="288">
                    <c:v>EUS</c:v>
                  </c:pt>
                  <c:pt idx="289">
                    <c:v>USA</c:v>
                  </c:pt>
                  <c:pt idx="290">
                    <c:v>IND</c:v>
                  </c:pt>
                  <c:pt idx="291">
                    <c:v>CHI</c:v>
                  </c:pt>
                  <c:pt idx="292">
                    <c:v>ROW</c:v>
                  </c:pt>
                  <c:pt idx="293">
                    <c:v>OEC</c:v>
                  </c:pt>
                  <c:pt idx="294">
                    <c:v>BRZ</c:v>
                  </c:pt>
                  <c:pt idx="295">
                    <c:v>RSA</c:v>
                  </c:pt>
                  <c:pt idx="296">
                    <c:v>RUS</c:v>
                  </c:pt>
                  <c:pt idx="297">
                    <c:v>EUN</c:v>
                  </c:pt>
                  <c:pt idx="298">
                    <c:v>EUS</c:v>
                  </c:pt>
                  <c:pt idx="299">
                    <c:v>USA</c:v>
                  </c:pt>
                  <c:pt idx="300">
                    <c:v>IND</c:v>
                  </c:pt>
                  <c:pt idx="301">
                    <c:v>CHI</c:v>
                  </c:pt>
                  <c:pt idx="302">
                    <c:v>ROW</c:v>
                  </c:pt>
                  <c:pt idx="303">
                    <c:v>OEC</c:v>
                  </c:pt>
                  <c:pt idx="304">
                    <c:v>BRZ</c:v>
                  </c:pt>
                  <c:pt idx="305">
                    <c:v>RSA</c:v>
                  </c:pt>
                  <c:pt idx="306">
                    <c:v>RUS</c:v>
                  </c:pt>
                  <c:pt idx="307">
                    <c:v>EUN</c:v>
                  </c:pt>
                  <c:pt idx="308">
                    <c:v>EUS</c:v>
                  </c:pt>
                  <c:pt idx="309">
                    <c:v>USA</c:v>
                  </c:pt>
                  <c:pt idx="310">
                    <c:v>IND</c:v>
                  </c:pt>
                  <c:pt idx="311">
                    <c:v>CHI</c:v>
                  </c:pt>
                  <c:pt idx="312">
                    <c:v>ROW</c:v>
                  </c:pt>
                  <c:pt idx="313">
                    <c:v>OEC</c:v>
                  </c:pt>
                  <c:pt idx="314">
                    <c:v>BRZ</c:v>
                  </c:pt>
                  <c:pt idx="315">
                    <c:v>RSA</c:v>
                  </c:pt>
                  <c:pt idx="316">
                    <c:v>RUS</c:v>
                  </c:pt>
                  <c:pt idx="317">
                    <c:v>EUN</c:v>
                  </c:pt>
                  <c:pt idx="318">
                    <c:v>EUS</c:v>
                  </c:pt>
                  <c:pt idx="319">
                    <c:v>USA</c:v>
                  </c:pt>
                  <c:pt idx="320">
                    <c:v>IND</c:v>
                  </c:pt>
                  <c:pt idx="321">
                    <c:v>CHI</c:v>
                  </c:pt>
                  <c:pt idx="322">
                    <c:v>ROW</c:v>
                  </c:pt>
                  <c:pt idx="323">
                    <c:v>OEC</c:v>
                  </c:pt>
                  <c:pt idx="324">
                    <c:v>BRZ</c:v>
                  </c:pt>
                  <c:pt idx="325">
                    <c:v>RSA</c:v>
                  </c:pt>
                  <c:pt idx="326">
                    <c:v>RUS</c:v>
                  </c:pt>
                  <c:pt idx="327">
                    <c:v>EUN</c:v>
                  </c:pt>
                  <c:pt idx="328">
                    <c:v>EUS</c:v>
                  </c:pt>
                  <c:pt idx="329">
                    <c:v>USA</c:v>
                  </c:pt>
                  <c:pt idx="330">
                    <c:v>IND</c:v>
                  </c:pt>
                  <c:pt idx="331">
                    <c:v>CHI</c:v>
                  </c:pt>
                  <c:pt idx="332">
                    <c:v>ROW</c:v>
                  </c:pt>
                  <c:pt idx="333">
                    <c:v>OEC</c:v>
                  </c:pt>
                  <c:pt idx="334">
                    <c:v>BRZ</c:v>
                  </c:pt>
                  <c:pt idx="335">
                    <c:v>RSA</c:v>
                  </c:pt>
                  <c:pt idx="336">
                    <c:v>RUS</c:v>
                  </c:pt>
                  <c:pt idx="337">
                    <c:v>FRA</c:v>
                  </c:pt>
                  <c:pt idx="338">
                    <c:v>EUS</c:v>
                  </c:pt>
                  <c:pt idx="339">
                    <c:v>USA</c:v>
                  </c:pt>
                  <c:pt idx="340">
                    <c:v>IND</c:v>
                  </c:pt>
                  <c:pt idx="341">
                    <c:v>CHI</c:v>
                  </c:pt>
                  <c:pt idx="342">
                    <c:v>ROW</c:v>
                  </c:pt>
                  <c:pt idx="343">
                    <c:v>OEC</c:v>
                  </c:pt>
                  <c:pt idx="344">
                    <c:v>BRZ</c:v>
                  </c:pt>
                  <c:pt idx="345">
                    <c:v>RUS</c:v>
                  </c:pt>
                  <c:pt idx="346">
                    <c:v>FRA</c:v>
                  </c:pt>
                  <c:pt idx="347">
                    <c:v>EUS</c:v>
                  </c:pt>
                  <c:pt idx="348">
                    <c:v>USA</c:v>
                  </c:pt>
                  <c:pt idx="349">
                    <c:v>IND</c:v>
                  </c:pt>
                  <c:pt idx="350">
                    <c:v>CHI</c:v>
                  </c:pt>
                  <c:pt idx="351">
                    <c:v>ROW</c:v>
                  </c:pt>
                  <c:pt idx="352">
                    <c:v>OEC</c:v>
                  </c:pt>
                  <c:pt idx="353">
                    <c:v>BRZ</c:v>
                  </c:pt>
                  <c:pt idx="354">
                    <c:v>RSA</c:v>
                  </c:pt>
                  <c:pt idx="355">
                    <c:v>RUS</c:v>
                  </c:pt>
                  <c:pt idx="356">
                    <c:v>FRA</c:v>
                  </c:pt>
                  <c:pt idx="357">
                    <c:v>EUS</c:v>
                  </c:pt>
                  <c:pt idx="358">
                    <c:v>USA</c:v>
                  </c:pt>
                  <c:pt idx="359">
                    <c:v>IND</c:v>
                  </c:pt>
                  <c:pt idx="360">
                    <c:v>CHI</c:v>
                  </c:pt>
                  <c:pt idx="361">
                    <c:v>ROW</c:v>
                  </c:pt>
                  <c:pt idx="362">
                    <c:v>OEC</c:v>
                  </c:pt>
                  <c:pt idx="363">
                    <c:v>BRZ</c:v>
                  </c:pt>
                  <c:pt idx="364">
                    <c:v>RSA</c:v>
                  </c:pt>
                  <c:pt idx="365">
                    <c:v>FRA</c:v>
                  </c:pt>
                  <c:pt idx="366">
                    <c:v>EUS</c:v>
                  </c:pt>
                  <c:pt idx="367">
                    <c:v>USA</c:v>
                  </c:pt>
                  <c:pt idx="368">
                    <c:v>IND</c:v>
                  </c:pt>
                  <c:pt idx="369">
                    <c:v>CHI</c:v>
                  </c:pt>
                  <c:pt idx="370">
                    <c:v>ROW</c:v>
                  </c:pt>
                  <c:pt idx="371">
                    <c:v>OEC</c:v>
                  </c:pt>
                  <c:pt idx="372">
                    <c:v>BRZ</c:v>
                  </c:pt>
                  <c:pt idx="373">
                    <c:v>RSA</c:v>
                  </c:pt>
                  <c:pt idx="374">
                    <c:v>RUS</c:v>
                  </c:pt>
                  <c:pt idx="375">
                    <c:v>FRA</c:v>
                  </c:pt>
                  <c:pt idx="376">
                    <c:v>EUS</c:v>
                  </c:pt>
                  <c:pt idx="377">
                    <c:v>USA</c:v>
                  </c:pt>
                  <c:pt idx="378">
                    <c:v>IND</c:v>
                  </c:pt>
                  <c:pt idx="379">
                    <c:v>CHI</c:v>
                  </c:pt>
                  <c:pt idx="380">
                    <c:v>ROW</c:v>
                  </c:pt>
                  <c:pt idx="381">
                    <c:v>OEC</c:v>
                  </c:pt>
                  <c:pt idx="382">
                    <c:v>BRZ</c:v>
                  </c:pt>
                  <c:pt idx="383">
                    <c:v>RSA</c:v>
                  </c:pt>
                  <c:pt idx="384">
                    <c:v>RUS</c:v>
                  </c:pt>
                  <c:pt idx="385">
                    <c:v>FRA</c:v>
                  </c:pt>
                  <c:pt idx="386">
                    <c:v>EUS</c:v>
                  </c:pt>
                  <c:pt idx="387">
                    <c:v>USA</c:v>
                  </c:pt>
                  <c:pt idx="388">
                    <c:v>IND</c:v>
                  </c:pt>
                  <c:pt idx="389">
                    <c:v>CHI</c:v>
                  </c:pt>
                  <c:pt idx="390">
                    <c:v>ROW</c:v>
                  </c:pt>
                  <c:pt idx="391">
                    <c:v>OEC</c:v>
                  </c:pt>
                  <c:pt idx="392">
                    <c:v>BRZ</c:v>
                  </c:pt>
                  <c:pt idx="393">
                    <c:v>RSA</c:v>
                  </c:pt>
                  <c:pt idx="394">
                    <c:v>RUS</c:v>
                  </c:pt>
                  <c:pt idx="395">
                    <c:v>FRA</c:v>
                  </c:pt>
                  <c:pt idx="396">
                    <c:v>EUS</c:v>
                  </c:pt>
                  <c:pt idx="397">
                    <c:v>USA</c:v>
                  </c:pt>
                  <c:pt idx="398">
                    <c:v>IND</c:v>
                  </c:pt>
                  <c:pt idx="399">
                    <c:v>CHI</c:v>
                  </c:pt>
                  <c:pt idx="400">
                    <c:v>ROW</c:v>
                  </c:pt>
                  <c:pt idx="401">
                    <c:v>OEC</c:v>
                  </c:pt>
                  <c:pt idx="402">
                    <c:v>BRZ</c:v>
                  </c:pt>
                  <c:pt idx="403">
                    <c:v>RSA</c:v>
                  </c:pt>
                  <c:pt idx="404">
                    <c:v>RUS</c:v>
                  </c:pt>
                  <c:pt idx="405">
                    <c:v>FRA</c:v>
                  </c:pt>
                  <c:pt idx="406">
                    <c:v>EUS</c:v>
                  </c:pt>
                  <c:pt idx="407">
                    <c:v>USA</c:v>
                  </c:pt>
                  <c:pt idx="408">
                    <c:v>IND</c:v>
                  </c:pt>
                  <c:pt idx="409">
                    <c:v>CHI</c:v>
                  </c:pt>
                  <c:pt idx="410">
                    <c:v>ROW</c:v>
                  </c:pt>
                  <c:pt idx="411">
                    <c:v>OEC</c:v>
                  </c:pt>
                  <c:pt idx="412">
                    <c:v>BRZ</c:v>
                  </c:pt>
                  <c:pt idx="413">
                    <c:v>RSA</c:v>
                  </c:pt>
                  <c:pt idx="414">
                    <c:v>RUS</c:v>
                  </c:pt>
                  <c:pt idx="415">
                    <c:v>FRA</c:v>
                  </c:pt>
                  <c:pt idx="416">
                    <c:v>EUS</c:v>
                  </c:pt>
                  <c:pt idx="417">
                    <c:v>USA</c:v>
                  </c:pt>
                  <c:pt idx="418">
                    <c:v>IND</c:v>
                  </c:pt>
                  <c:pt idx="419">
                    <c:v>CHI</c:v>
                  </c:pt>
                  <c:pt idx="420">
                    <c:v>ROW</c:v>
                  </c:pt>
                  <c:pt idx="421">
                    <c:v>OEC</c:v>
                  </c:pt>
                  <c:pt idx="422">
                    <c:v>BRZ</c:v>
                  </c:pt>
                  <c:pt idx="423">
                    <c:v>RSA</c:v>
                  </c:pt>
                  <c:pt idx="424">
                    <c:v>RUS</c:v>
                  </c:pt>
                  <c:pt idx="425">
                    <c:v>FRA</c:v>
                  </c:pt>
                  <c:pt idx="426">
                    <c:v>EUS</c:v>
                  </c:pt>
                  <c:pt idx="427">
                    <c:v>USA</c:v>
                  </c:pt>
                  <c:pt idx="428">
                    <c:v>IND</c:v>
                  </c:pt>
                  <c:pt idx="429">
                    <c:v>CHI</c:v>
                  </c:pt>
                  <c:pt idx="430">
                    <c:v>ROW</c:v>
                  </c:pt>
                  <c:pt idx="431">
                    <c:v>OEC</c:v>
                  </c:pt>
                  <c:pt idx="432">
                    <c:v>BRZ</c:v>
                  </c:pt>
                  <c:pt idx="433">
                    <c:v>RSA</c:v>
                  </c:pt>
                  <c:pt idx="434">
                    <c:v>RUS</c:v>
                  </c:pt>
                  <c:pt idx="435">
                    <c:v>FRA</c:v>
                  </c:pt>
                  <c:pt idx="436">
                    <c:v>EUS</c:v>
                  </c:pt>
                  <c:pt idx="437">
                    <c:v>USA</c:v>
                  </c:pt>
                  <c:pt idx="438">
                    <c:v>IND</c:v>
                  </c:pt>
                  <c:pt idx="439">
                    <c:v>CHI</c:v>
                  </c:pt>
                  <c:pt idx="440">
                    <c:v>ROW</c:v>
                  </c:pt>
                  <c:pt idx="441">
                    <c:v>OEC</c:v>
                  </c:pt>
                  <c:pt idx="442">
                    <c:v>BRZ</c:v>
                  </c:pt>
                  <c:pt idx="443">
                    <c:v>RSA</c:v>
                  </c:pt>
                  <c:pt idx="444">
                    <c:v>RUS</c:v>
                  </c:pt>
                  <c:pt idx="445">
                    <c:v>FRA</c:v>
                  </c:pt>
                  <c:pt idx="446">
                    <c:v>EUS</c:v>
                  </c:pt>
                  <c:pt idx="447">
                    <c:v>USA</c:v>
                  </c:pt>
                  <c:pt idx="448">
                    <c:v>IND</c:v>
                  </c:pt>
                  <c:pt idx="449">
                    <c:v>CHI</c:v>
                  </c:pt>
                  <c:pt idx="450">
                    <c:v>ROW</c:v>
                  </c:pt>
                  <c:pt idx="451">
                    <c:v>OEC</c:v>
                  </c:pt>
                  <c:pt idx="452">
                    <c:v>BRZ</c:v>
                  </c:pt>
                  <c:pt idx="453">
                    <c:v>RSA</c:v>
                  </c:pt>
                  <c:pt idx="454">
                    <c:v>RUS</c:v>
                  </c:pt>
                  <c:pt idx="455">
                    <c:v>FRA</c:v>
                  </c:pt>
                  <c:pt idx="456">
                    <c:v>EUS</c:v>
                  </c:pt>
                  <c:pt idx="457">
                    <c:v>USA</c:v>
                  </c:pt>
                  <c:pt idx="458">
                    <c:v>IND</c:v>
                  </c:pt>
                  <c:pt idx="459">
                    <c:v>CHI</c:v>
                  </c:pt>
                  <c:pt idx="460">
                    <c:v>ROW</c:v>
                  </c:pt>
                  <c:pt idx="461">
                    <c:v>OEC</c:v>
                  </c:pt>
                  <c:pt idx="462">
                    <c:v>BRZ</c:v>
                  </c:pt>
                  <c:pt idx="463">
                    <c:v>RSA</c:v>
                  </c:pt>
                  <c:pt idx="464">
                    <c:v>RUS</c:v>
                  </c:pt>
                  <c:pt idx="465">
                    <c:v>FRA</c:v>
                  </c:pt>
                  <c:pt idx="466">
                    <c:v>EUS</c:v>
                  </c:pt>
                  <c:pt idx="467">
                    <c:v>USA</c:v>
                  </c:pt>
                  <c:pt idx="468">
                    <c:v>IND</c:v>
                  </c:pt>
                  <c:pt idx="469">
                    <c:v>CHI</c:v>
                  </c:pt>
                  <c:pt idx="470">
                    <c:v>ROW</c:v>
                  </c:pt>
                  <c:pt idx="471">
                    <c:v>OEC</c:v>
                  </c:pt>
                  <c:pt idx="472">
                    <c:v>BRZ</c:v>
                  </c:pt>
                  <c:pt idx="473">
                    <c:v>RSA</c:v>
                  </c:pt>
                  <c:pt idx="474">
                    <c:v>RUS</c:v>
                  </c:pt>
                  <c:pt idx="475">
                    <c:v>FRA</c:v>
                  </c:pt>
                  <c:pt idx="476">
                    <c:v>EUS</c:v>
                  </c:pt>
                  <c:pt idx="477">
                    <c:v>USA</c:v>
                  </c:pt>
                  <c:pt idx="478">
                    <c:v>IND</c:v>
                  </c:pt>
                  <c:pt idx="479">
                    <c:v>CHI</c:v>
                  </c:pt>
                  <c:pt idx="480">
                    <c:v>ROW</c:v>
                  </c:pt>
                  <c:pt idx="481">
                    <c:v>OEC</c:v>
                  </c:pt>
                  <c:pt idx="482">
                    <c:v>BRZ</c:v>
                  </c:pt>
                  <c:pt idx="483">
                    <c:v>RSA</c:v>
                  </c:pt>
                  <c:pt idx="484">
                    <c:v>RUS</c:v>
                  </c:pt>
                  <c:pt idx="485">
                    <c:v>FRA</c:v>
                  </c:pt>
                  <c:pt idx="486">
                    <c:v>EUS</c:v>
                  </c:pt>
                  <c:pt idx="487">
                    <c:v>USA</c:v>
                  </c:pt>
                  <c:pt idx="488">
                    <c:v>IND</c:v>
                  </c:pt>
                  <c:pt idx="489">
                    <c:v>CHI</c:v>
                  </c:pt>
                  <c:pt idx="490">
                    <c:v>ROW</c:v>
                  </c:pt>
                  <c:pt idx="491">
                    <c:v>OEC</c:v>
                  </c:pt>
                  <c:pt idx="492">
                    <c:v>BRZ</c:v>
                  </c:pt>
                  <c:pt idx="493">
                    <c:v>RSA</c:v>
                  </c:pt>
                  <c:pt idx="494">
                    <c:v>RUS</c:v>
                  </c:pt>
                  <c:pt idx="495">
                    <c:v>FRA</c:v>
                  </c:pt>
                  <c:pt idx="496">
                    <c:v>EUS</c:v>
                  </c:pt>
                  <c:pt idx="497">
                    <c:v>USA</c:v>
                  </c:pt>
                  <c:pt idx="498">
                    <c:v>IND</c:v>
                  </c:pt>
                  <c:pt idx="499">
                    <c:v>CHI</c:v>
                  </c:pt>
                  <c:pt idx="500">
                    <c:v>ROW</c:v>
                  </c:pt>
                  <c:pt idx="501">
                    <c:v>OEC</c:v>
                  </c:pt>
                  <c:pt idx="502">
                    <c:v>BRZ</c:v>
                  </c:pt>
                  <c:pt idx="503">
                    <c:v>RSA</c:v>
                  </c:pt>
                  <c:pt idx="504">
                    <c:v>RUS</c:v>
                  </c:pt>
                  <c:pt idx="505">
                    <c:v>FRA</c:v>
                  </c:pt>
                  <c:pt idx="506">
                    <c:v>EUS</c:v>
                  </c:pt>
                  <c:pt idx="507">
                    <c:v>USA</c:v>
                  </c:pt>
                  <c:pt idx="508">
                    <c:v>IND</c:v>
                  </c:pt>
                  <c:pt idx="509">
                    <c:v>CHI</c:v>
                  </c:pt>
                  <c:pt idx="510">
                    <c:v>ROW</c:v>
                  </c:pt>
                  <c:pt idx="511">
                    <c:v>OEC</c:v>
                  </c:pt>
                  <c:pt idx="512">
                    <c:v>BRZ</c:v>
                  </c:pt>
                  <c:pt idx="513">
                    <c:v>RSA</c:v>
                  </c:pt>
                  <c:pt idx="514">
                    <c:v>RUS</c:v>
                  </c:pt>
                  <c:pt idx="515">
                    <c:v>FRA</c:v>
                  </c:pt>
                  <c:pt idx="516">
                    <c:v>EUN</c:v>
                  </c:pt>
                  <c:pt idx="517">
                    <c:v>USA</c:v>
                  </c:pt>
                  <c:pt idx="518">
                    <c:v>IND</c:v>
                  </c:pt>
                  <c:pt idx="519">
                    <c:v>CHI</c:v>
                  </c:pt>
                  <c:pt idx="520">
                    <c:v>ROW</c:v>
                  </c:pt>
                  <c:pt idx="521">
                    <c:v>OEC</c:v>
                  </c:pt>
                  <c:pt idx="522">
                    <c:v>BRZ</c:v>
                  </c:pt>
                  <c:pt idx="523">
                    <c:v>RUS</c:v>
                  </c:pt>
                  <c:pt idx="524">
                    <c:v>FRA</c:v>
                  </c:pt>
                  <c:pt idx="525">
                    <c:v>EUN</c:v>
                  </c:pt>
                  <c:pt idx="526">
                    <c:v>USA</c:v>
                  </c:pt>
                  <c:pt idx="527">
                    <c:v>IND</c:v>
                  </c:pt>
                  <c:pt idx="528">
                    <c:v>CHI</c:v>
                  </c:pt>
                  <c:pt idx="529">
                    <c:v>ROW</c:v>
                  </c:pt>
                  <c:pt idx="530">
                    <c:v>OEC</c:v>
                  </c:pt>
                  <c:pt idx="531">
                    <c:v>BRZ</c:v>
                  </c:pt>
                  <c:pt idx="532">
                    <c:v>RSA</c:v>
                  </c:pt>
                  <c:pt idx="533">
                    <c:v>RUS</c:v>
                  </c:pt>
                  <c:pt idx="534">
                    <c:v>FRA</c:v>
                  </c:pt>
                  <c:pt idx="535">
                    <c:v>EUN</c:v>
                  </c:pt>
                  <c:pt idx="536">
                    <c:v>USA</c:v>
                  </c:pt>
                  <c:pt idx="537">
                    <c:v>IND</c:v>
                  </c:pt>
                  <c:pt idx="538">
                    <c:v>CHI</c:v>
                  </c:pt>
                  <c:pt idx="539">
                    <c:v>ROW</c:v>
                  </c:pt>
                  <c:pt idx="540">
                    <c:v>OEC</c:v>
                  </c:pt>
                  <c:pt idx="541">
                    <c:v>BRZ</c:v>
                  </c:pt>
                  <c:pt idx="542">
                    <c:v>RSA</c:v>
                  </c:pt>
                  <c:pt idx="543">
                    <c:v>RUS</c:v>
                  </c:pt>
                  <c:pt idx="544">
                    <c:v>FRA</c:v>
                  </c:pt>
                  <c:pt idx="545">
                    <c:v>EUN</c:v>
                  </c:pt>
                  <c:pt idx="546">
                    <c:v>IND</c:v>
                  </c:pt>
                  <c:pt idx="547">
                    <c:v>CHI</c:v>
                  </c:pt>
                  <c:pt idx="548">
                    <c:v>ROW</c:v>
                  </c:pt>
                  <c:pt idx="549">
                    <c:v>OEC</c:v>
                  </c:pt>
                  <c:pt idx="550">
                    <c:v>BRZ</c:v>
                  </c:pt>
                  <c:pt idx="551">
                    <c:v>RSA</c:v>
                  </c:pt>
                  <c:pt idx="552">
                    <c:v>RUS</c:v>
                  </c:pt>
                  <c:pt idx="553">
                    <c:v>FRA</c:v>
                  </c:pt>
                  <c:pt idx="554">
                    <c:v>EUN</c:v>
                  </c:pt>
                  <c:pt idx="555">
                    <c:v>USA</c:v>
                  </c:pt>
                  <c:pt idx="556">
                    <c:v>IND</c:v>
                  </c:pt>
                  <c:pt idx="557">
                    <c:v>CHI</c:v>
                  </c:pt>
                  <c:pt idx="558">
                    <c:v>ROW</c:v>
                  </c:pt>
                  <c:pt idx="559">
                    <c:v>OEC</c:v>
                  </c:pt>
                  <c:pt idx="560">
                    <c:v>BRZ</c:v>
                  </c:pt>
                  <c:pt idx="561">
                    <c:v>RSA</c:v>
                  </c:pt>
                  <c:pt idx="562">
                    <c:v>RUS</c:v>
                  </c:pt>
                  <c:pt idx="563">
                    <c:v>FRA</c:v>
                  </c:pt>
                  <c:pt idx="564">
                    <c:v>EUN</c:v>
                  </c:pt>
                  <c:pt idx="565">
                    <c:v>USA</c:v>
                  </c:pt>
                  <c:pt idx="566">
                    <c:v>IND</c:v>
                  </c:pt>
                  <c:pt idx="567">
                    <c:v>CHI</c:v>
                  </c:pt>
                  <c:pt idx="568">
                    <c:v>ROW</c:v>
                  </c:pt>
                  <c:pt idx="569">
                    <c:v>OEC</c:v>
                  </c:pt>
                  <c:pt idx="570">
                    <c:v>BRZ</c:v>
                  </c:pt>
                  <c:pt idx="571">
                    <c:v>RSA</c:v>
                  </c:pt>
                  <c:pt idx="572">
                    <c:v>RUS</c:v>
                  </c:pt>
                  <c:pt idx="573">
                    <c:v>FRA</c:v>
                  </c:pt>
                  <c:pt idx="574">
                    <c:v>EUN</c:v>
                  </c:pt>
                  <c:pt idx="575">
                    <c:v>USA</c:v>
                  </c:pt>
                  <c:pt idx="576">
                    <c:v>IND</c:v>
                  </c:pt>
                  <c:pt idx="577">
                    <c:v>CHI</c:v>
                  </c:pt>
                  <c:pt idx="578">
                    <c:v>ROW</c:v>
                  </c:pt>
                  <c:pt idx="579">
                    <c:v>OEC</c:v>
                  </c:pt>
                  <c:pt idx="580">
                    <c:v>BRZ</c:v>
                  </c:pt>
                  <c:pt idx="581">
                    <c:v>RSA</c:v>
                  </c:pt>
                  <c:pt idx="582">
                    <c:v>RUS</c:v>
                  </c:pt>
                  <c:pt idx="583">
                    <c:v>FRA</c:v>
                  </c:pt>
                  <c:pt idx="584">
                    <c:v>EUN</c:v>
                  </c:pt>
                  <c:pt idx="585">
                    <c:v>USA</c:v>
                  </c:pt>
                  <c:pt idx="586">
                    <c:v>IND</c:v>
                  </c:pt>
                  <c:pt idx="587">
                    <c:v>CHI</c:v>
                  </c:pt>
                  <c:pt idx="588">
                    <c:v>ROW</c:v>
                  </c:pt>
                  <c:pt idx="589">
                    <c:v>OEC</c:v>
                  </c:pt>
                  <c:pt idx="590">
                    <c:v>BRZ</c:v>
                  </c:pt>
                  <c:pt idx="591">
                    <c:v>RSA</c:v>
                  </c:pt>
                  <c:pt idx="592">
                    <c:v>RUS</c:v>
                  </c:pt>
                  <c:pt idx="593">
                    <c:v>FRA</c:v>
                  </c:pt>
                  <c:pt idx="594">
                    <c:v>EUN</c:v>
                  </c:pt>
                  <c:pt idx="595">
                    <c:v>USA</c:v>
                  </c:pt>
                  <c:pt idx="596">
                    <c:v>IND</c:v>
                  </c:pt>
                  <c:pt idx="597">
                    <c:v>CHI</c:v>
                  </c:pt>
                  <c:pt idx="598">
                    <c:v>ROW</c:v>
                  </c:pt>
                  <c:pt idx="599">
                    <c:v>OEC</c:v>
                  </c:pt>
                  <c:pt idx="600">
                    <c:v>BRZ</c:v>
                  </c:pt>
                  <c:pt idx="601">
                    <c:v>RSA</c:v>
                  </c:pt>
                  <c:pt idx="602">
                    <c:v>RUS</c:v>
                  </c:pt>
                  <c:pt idx="603">
                    <c:v>FRA</c:v>
                  </c:pt>
                  <c:pt idx="604">
                    <c:v>EUN</c:v>
                  </c:pt>
                  <c:pt idx="605">
                    <c:v>USA</c:v>
                  </c:pt>
                  <c:pt idx="606">
                    <c:v>IND</c:v>
                  </c:pt>
                  <c:pt idx="607">
                    <c:v>CHI</c:v>
                  </c:pt>
                  <c:pt idx="608">
                    <c:v>ROW</c:v>
                  </c:pt>
                  <c:pt idx="609">
                    <c:v>OEC</c:v>
                  </c:pt>
                  <c:pt idx="610">
                    <c:v>BRZ</c:v>
                  </c:pt>
                  <c:pt idx="611">
                    <c:v>RSA</c:v>
                  </c:pt>
                  <c:pt idx="612">
                    <c:v>RUS</c:v>
                  </c:pt>
                  <c:pt idx="613">
                    <c:v>FRA</c:v>
                  </c:pt>
                  <c:pt idx="614">
                    <c:v>EUN</c:v>
                  </c:pt>
                  <c:pt idx="615">
                    <c:v>USA</c:v>
                  </c:pt>
                  <c:pt idx="616">
                    <c:v>IND</c:v>
                  </c:pt>
                  <c:pt idx="617">
                    <c:v>CHI</c:v>
                  </c:pt>
                  <c:pt idx="618">
                    <c:v>ROW</c:v>
                  </c:pt>
                  <c:pt idx="619">
                    <c:v>OEC</c:v>
                  </c:pt>
                  <c:pt idx="620">
                    <c:v>BRZ</c:v>
                  </c:pt>
                  <c:pt idx="621">
                    <c:v>RSA</c:v>
                  </c:pt>
                  <c:pt idx="622">
                    <c:v>RUS</c:v>
                  </c:pt>
                  <c:pt idx="623">
                    <c:v>FRA</c:v>
                  </c:pt>
                  <c:pt idx="624">
                    <c:v>EUN</c:v>
                  </c:pt>
                  <c:pt idx="625">
                    <c:v>USA</c:v>
                  </c:pt>
                  <c:pt idx="626">
                    <c:v>IND</c:v>
                  </c:pt>
                  <c:pt idx="627">
                    <c:v>CHI</c:v>
                  </c:pt>
                  <c:pt idx="628">
                    <c:v>ROW</c:v>
                  </c:pt>
                  <c:pt idx="629">
                    <c:v>OEC</c:v>
                  </c:pt>
                  <c:pt idx="630">
                    <c:v>BRZ</c:v>
                  </c:pt>
                  <c:pt idx="631">
                    <c:v>RSA</c:v>
                  </c:pt>
                  <c:pt idx="632">
                    <c:v>RUS</c:v>
                  </c:pt>
                  <c:pt idx="633">
                    <c:v>FRA</c:v>
                  </c:pt>
                  <c:pt idx="634">
                    <c:v>EUN</c:v>
                  </c:pt>
                  <c:pt idx="635">
                    <c:v>USA</c:v>
                  </c:pt>
                  <c:pt idx="636">
                    <c:v>IND</c:v>
                  </c:pt>
                  <c:pt idx="637">
                    <c:v>CHI</c:v>
                  </c:pt>
                  <c:pt idx="638">
                    <c:v>ROW</c:v>
                  </c:pt>
                  <c:pt idx="639">
                    <c:v>OEC</c:v>
                  </c:pt>
                  <c:pt idx="640">
                    <c:v>BRZ</c:v>
                  </c:pt>
                  <c:pt idx="641">
                    <c:v>RSA</c:v>
                  </c:pt>
                  <c:pt idx="642">
                    <c:v>RUS</c:v>
                  </c:pt>
                  <c:pt idx="643">
                    <c:v>FRA</c:v>
                  </c:pt>
                  <c:pt idx="644">
                    <c:v>EUN</c:v>
                  </c:pt>
                  <c:pt idx="645">
                    <c:v>USA</c:v>
                  </c:pt>
                  <c:pt idx="646">
                    <c:v>IND</c:v>
                  </c:pt>
                  <c:pt idx="647">
                    <c:v>CHI</c:v>
                  </c:pt>
                  <c:pt idx="648">
                    <c:v>ROW</c:v>
                  </c:pt>
                  <c:pt idx="649">
                    <c:v>OEC</c:v>
                  </c:pt>
                  <c:pt idx="650">
                    <c:v>BRZ</c:v>
                  </c:pt>
                  <c:pt idx="651">
                    <c:v>RSA</c:v>
                  </c:pt>
                  <c:pt idx="652">
                    <c:v>RUS</c:v>
                  </c:pt>
                  <c:pt idx="653">
                    <c:v>FRA</c:v>
                  </c:pt>
                  <c:pt idx="654">
                    <c:v>EUN</c:v>
                  </c:pt>
                  <c:pt idx="655">
                    <c:v>USA</c:v>
                  </c:pt>
                  <c:pt idx="656">
                    <c:v>IND</c:v>
                  </c:pt>
                  <c:pt idx="657">
                    <c:v>CHI</c:v>
                  </c:pt>
                  <c:pt idx="658">
                    <c:v>ROW</c:v>
                  </c:pt>
                  <c:pt idx="659">
                    <c:v>OEC</c:v>
                  </c:pt>
                  <c:pt idx="660">
                    <c:v>BRZ</c:v>
                  </c:pt>
                  <c:pt idx="661">
                    <c:v>RSA</c:v>
                  </c:pt>
                  <c:pt idx="662">
                    <c:v>RUS</c:v>
                  </c:pt>
                  <c:pt idx="663">
                    <c:v>FRA</c:v>
                  </c:pt>
                  <c:pt idx="664">
                    <c:v>EUN</c:v>
                  </c:pt>
                  <c:pt idx="665">
                    <c:v>USA</c:v>
                  </c:pt>
                  <c:pt idx="666">
                    <c:v>IND</c:v>
                  </c:pt>
                  <c:pt idx="667">
                    <c:v>CHI</c:v>
                  </c:pt>
                  <c:pt idx="668">
                    <c:v>ROW</c:v>
                  </c:pt>
                  <c:pt idx="669">
                    <c:v>OEC</c:v>
                  </c:pt>
                  <c:pt idx="670">
                    <c:v>BRZ</c:v>
                  </c:pt>
                  <c:pt idx="671">
                    <c:v>RSA</c:v>
                  </c:pt>
                  <c:pt idx="672">
                    <c:v>RUS</c:v>
                  </c:pt>
                  <c:pt idx="673">
                    <c:v>FRA</c:v>
                  </c:pt>
                  <c:pt idx="674">
                    <c:v>EUN</c:v>
                  </c:pt>
                  <c:pt idx="675">
                    <c:v>USA</c:v>
                  </c:pt>
                  <c:pt idx="676">
                    <c:v>IND</c:v>
                  </c:pt>
                  <c:pt idx="677">
                    <c:v>CHI</c:v>
                  </c:pt>
                  <c:pt idx="678">
                    <c:v>ROW</c:v>
                  </c:pt>
                  <c:pt idx="679">
                    <c:v>OEC</c:v>
                  </c:pt>
                  <c:pt idx="680">
                    <c:v>BRZ</c:v>
                  </c:pt>
                  <c:pt idx="681">
                    <c:v>RSA</c:v>
                  </c:pt>
                  <c:pt idx="682">
                    <c:v>RUS</c:v>
                  </c:pt>
                  <c:pt idx="683">
                    <c:v>FRA</c:v>
                  </c:pt>
                  <c:pt idx="684">
                    <c:v>EUN</c:v>
                  </c:pt>
                  <c:pt idx="685">
                    <c:v>USA</c:v>
                  </c:pt>
                  <c:pt idx="686">
                    <c:v>IND</c:v>
                  </c:pt>
                  <c:pt idx="687">
                    <c:v>CHI</c:v>
                  </c:pt>
                  <c:pt idx="688">
                    <c:v>ROW</c:v>
                  </c:pt>
                  <c:pt idx="689">
                    <c:v>OEC</c:v>
                  </c:pt>
                  <c:pt idx="690">
                    <c:v>BRZ</c:v>
                  </c:pt>
                  <c:pt idx="691">
                    <c:v>RSA</c:v>
                  </c:pt>
                  <c:pt idx="692">
                    <c:v>RUS</c:v>
                  </c:pt>
                  <c:pt idx="693">
                    <c:v>FRA</c:v>
                  </c:pt>
                  <c:pt idx="694">
                    <c:v>EUN</c:v>
                  </c:pt>
                  <c:pt idx="695">
                    <c:v>EUS</c:v>
                  </c:pt>
                  <c:pt idx="696">
                    <c:v>USA</c:v>
                  </c:pt>
                  <c:pt idx="697">
                    <c:v>IND</c:v>
                  </c:pt>
                  <c:pt idx="698">
                    <c:v>CHI</c:v>
                  </c:pt>
                  <c:pt idx="699">
                    <c:v>ROW</c:v>
                  </c:pt>
                  <c:pt idx="700">
                    <c:v>OEC</c:v>
                  </c:pt>
                  <c:pt idx="701">
                    <c:v>BRZ</c:v>
                  </c:pt>
                  <c:pt idx="702">
                    <c:v>RUS</c:v>
                  </c:pt>
                  <c:pt idx="703">
                    <c:v>FRA</c:v>
                  </c:pt>
                  <c:pt idx="704">
                    <c:v>EUN</c:v>
                  </c:pt>
                  <c:pt idx="705">
                    <c:v>EUS</c:v>
                  </c:pt>
                  <c:pt idx="706">
                    <c:v>USA</c:v>
                  </c:pt>
                  <c:pt idx="707">
                    <c:v>IND</c:v>
                  </c:pt>
                  <c:pt idx="708">
                    <c:v>CHI</c:v>
                  </c:pt>
                  <c:pt idx="709">
                    <c:v>ROW</c:v>
                  </c:pt>
                  <c:pt idx="710">
                    <c:v>OEC</c:v>
                  </c:pt>
                  <c:pt idx="711">
                    <c:v>BRZ</c:v>
                  </c:pt>
                  <c:pt idx="712">
                    <c:v>RSA</c:v>
                  </c:pt>
                  <c:pt idx="713">
                    <c:v>RUS</c:v>
                  </c:pt>
                  <c:pt idx="714">
                    <c:v>FRA</c:v>
                  </c:pt>
                  <c:pt idx="715">
                    <c:v>EUN</c:v>
                  </c:pt>
                  <c:pt idx="716">
                    <c:v>EUS</c:v>
                  </c:pt>
                  <c:pt idx="717">
                    <c:v>USA</c:v>
                  </c:pt>
                  <c:pt idx="718">
                    <c:v>IND</c:v>
                  </c:pt>
                  <c:pt idx="719">
                    <c:v>CHI</c:v>
                  </c:pt>
                  <c:pt idx="720">
                    <c:v>ROW</c:v>
                  </c:pt>
                  <c:pt idx="721">
                    <c:v>OEC</c:v>
                  </c:pt>
                  <c:pt idx="722">
                    <c:v>BRZ</c:v>
                  </c:pt>
                  <c:pt idx="723">
                    <c:v>RSA</c:v>
                  </c:pt>
                  <c:pt idx="724">
                    <c:v>RUS</c:v>
                  </c:pt>
                  <c:pt idx="725">
                    <c:v>FRA</c:v>
                  </c:pt>
                  <c:pt idx="726">
                    <c:v>EUN</c:v>
                  </c:pt>
                  <c:pt idx="727">
                    <c:v>EUS</c:v>
                  </c:pt>
                  <c:pt idx="728">
                    <c:v>IND</c:v>
                  </c:pt>
                  <c:pt idx="729">
                    <c:v>CHI</c:v>
                  </c:pt>
                  <c:pt idx="730">
                    <c:v>ROW</c:v>
                  </c:pt>
                  <c:pt idx="731">
                    <c:v>OEC</c:v>
                  </c:pt>
                  <c:pt idx="732">
                    <c:v>BRZ</c:v>
                  </c:pt>
                  <c:pt idx="733">
                    <c:v>RSA</c:v>
                  </c:pt>
                  <c:pt idx="734">
                    <c:v>FRA</c:v>
                  </c:pt>
                  <c:pt idx="735">
                    <c:v>EUN</c:v>
                  </c:pt>
                  <c:pt idx="736">
                    <c:v>EUS</c:v>
                  </c:pt>
                  <c:pt idx="737">
                    <c:v>USA</c:v>
                  </c:pt>
                  <c:pt idx="738">
                    <c:v>IND</c:v>
                  </c:pt>
                  <c:pt idx="739">
                    <c:v>CHI</c:v>
                  </c:pt>
                  <c:pt idx="740">
                    <c:v>ROW</c:v>
                  </c:pt>
                  <c:pt idx="741">
                    <c:v>OEC</c:v>
                  </c:pt>
                  <c:pt idx="742">
                    <c:v>BRZ</c:v>
                  </c:pt>
                  <c:pt idx="743">
                    <c:v>RSA</c:v>
                  </c:pt>
                  <c:pt idx="744">
                    <c:v>RUS</c:v>
                  </c:pt>
                  <c:pt idx="745">
                    <c:v>FRA</c:v>
                  </c:pt>
                  <c:pt idx="746">
                    <c:v>EUN</c:v>
                  </c:pt>
                  <c:pt idx="747">
                    <c:v>EUS</c:v>
                  </c:pt>
                  <c:pt idx="748">
                    <c:v>USA</c:v>
                  </c:pt>
                  <c:pt idx="749">
                    <c:v>IND</c:v>
                  </c:pt>
                  <c:pt idx="750">
                    <c:v>CHI</c:v>
                  </c:pt>
                  <c:pt idx="751">
                    <c:v>ROW</c:v>
                  </c:pt>
                  <c:pt idx="752">
                    <c:v>OEC</c:v>
                  </c:pt>
                  <c:pt idx="753">
                    <c:v>BRZ</c:v>
                  </c:pt>
                  <c:pt idx="754">
                    <c:v>RSA</c:v>
                  </c:pt>
                  <c:pt idx="755">
                    <c:v>RUS</c:v>
                  </c:pt>
                  <c:pt idx="756">
                    <c:v>FRA</c:v>
                  </c:pt>
                  <c:pt idx="757">
                    <c:v>EUN</c:v>
                  </c:pt>
                  <c:pt idx="758">
                    <c:v>EUS</c:v>
                  </c:pt>
                  <c:pt idx="759">
                    <c:v>USA</c:v>
                  </c:pt>
                  <c:pt idx="760">
                    <c:v>IND</c:v>
                  </c:pt>
                  <c:pt idx="761">
                    <c:v>CHI</c:v>
                  </c:pt>
                  <c:pt idx="762">
                    <c:v>ROW</c:v>
                  </c:pt>
                  <c:pt idx="763">
                    <c:v>OEC</c:v>
                  </c:pt>
                  <c:pt idx="764">
                    <c:v>BRZ</c:v>
                  </c:pt>
                  <c:pt idx="765">
                    <c:v>RSA</c:v>
                  </c:pt>
                  <c:pt idx="766">
                    <c:v>RUS</c:v>
                  </c:pt>
                  <c:pt idx="767">
                    <c:v>FRA</c:v>
                  </c:pt>
                  <c:pt idx="768">
                    <c:v>EUN</c:v>
                  </c:pt>
                  <c:pt idx="769">
                    <c:v>EUS</c:v>
                  </c:pt>
                  <c:pt idx="770">
                    <c:v>USA</c:v>
                  </c:pt>
                  <c:pt idx="771">
                    <c:v>IND</c:v>
                  </c:pt>
                  <c:pt idx="772">
                    <c:v>CHI</c:v>
                  </c:pt>
                  <c:pt idx="773">
                    <c:v>ROW</c:v>
                  </c:pt>
                  <c:pt idx="774">
                    <c:v>OEC</c:v>
                  </c:pt>
                  <c:pt idx="775">
                    <c:v>BRZ</c:v>
                  </c:pt>
                  <c:pt idx="776">
                    <c:v>RSA</c:v>
                  </c:pt>
                  <c:pt idx="777">
                    <c:v>RUS</c:v>
                  </c:pt>
                  <c:pt idx="778">
                    <c:v>FRA</c:v>
                  </c:pt>
                  <c:pt idx="779">
                    <c:v>EUN</c:v>
                  </c:pt>
                  <c:pt idx="780">
                    <c:v>EUS</c:v>
                  </c:pt>
                  <c:pt idx="781">
                    <c:v>USA</c:v>
                  </c:pt>
                  <c:pt idx="782">
                    <c:v>IND</c:v>
                  </c:pt>
                  <c:pt idx="783">
                    <c:v>CHI</c:v>
                  </c:pt>
                  <c:pt idx="784">
                    <c:v>ROW</c:v>
                  </c:pt>
                  <c:pt idx="785">
                    <c:v>OEC</c:v>
                  </c:pt>
                  <c:pt idx="786">
                    <c:v>BRZ</c:v>
                  </c:pt>
                  <c:pt idx="787">
                    <c:v>RSA</c:v>
                  </c:pt>
                  <c:pt idx="788">
                    <c:v>RUS</c:v>
                  </c:pt>
                  <c:pt idx="789">
                    <c:v>FRA</c:v>
                  </c:pt>
                  <c:pt idx="790">
                    <c:v>EUN</c:v>
                  </c:pt>
                  <c:pt idx="791">
                    <c:v>EUS</c:v>
                  </c:pt>
                  <c:pt idx="792">
                    <c:v>USA</c:v>
                  </c:pt>
                  <c:pt idx="793">
                    <c:v>IND</c:v>
                  </c:pt>
                  <c:pt idx="794">
                    <c:v>CHI</c:v>
                  </c:pt>
                  <c:pt idx="795">
                    <c:v>ROW</c:v>
                  </c:pt>
                  <c:pt idx="796">
                    <c:v>OEC</c:v>
                  </c:pt>
                  <c:pt idx="797">
                    <c:v>BRZ</c:v>
                  </c:pt>
                  <c:pt idx="798">
                    <c:v>RSA</c:v>
                  </c:pt>
                  <c:pt idx="799">
                    <c:v>RUS</c:v>
                  </c:pt>
                  <c:pt idx="800">
                    <c:v>FRA</c:v>
                  </c:pt>
                  <c:pt idx="801">
                    <c:v>EUN</c:v>
                  </c:pt>
                  <c:pt idx="802">
                    <c:v>EUS</c:v>
                  </c:pt>
                  <c:pt idx="803">
                    <c:v>USA</c:v>
                  </c:pt>
                  <c:pt idx="804">
                    <c:v>IND</c:v>
                  </c:pt>
                  <c:pt idx="805">
                    <c:v>CHI</c:v>
                  </c:pt>
                  <c:pt idx="806">
                    <c:v>ROW</c:v>
                  </c:pt>
                  <c:pt idx="807">
                    <c:v>OEC</c:v>
                  </c:pt>
                  <c:pt idx="808">
                    <c:v>BRZ</c:v>
                  </c:pt>
                  <c:pt idx="809">
                    <c:v>RSA</c:v>
                  </c:pt>
                  <c:pt idx="810">
                    <c:v>RUS</c:v>
                  </c:pt>
                  <c:pt idx="811">
                    <c:v>FRA</c:v>
                  </c:pt>
                  <c:pt idx="812">
                    <c:v>EUN</c:v>
                  </c:pt>
                  <c:pt idx="813">
                    <c:v>EUS</c:v>
                  </c:pt>
                  <c:pt idx="814">
                    <c:v>USA</c:v>
                  </c:pt>
                  <c:pt idx="815">
                    <c:v>IND</c:v>
                  </c:pt>
                  <c:pt idx="816">
                    <c:v>CHI</c:v>
                  </c:pt>
                  <c:pt idx="817">
                    <c:v>ROW</c:v>
                  </c:pt>
                  <c:pt idx="818">
                    <c:v>OEC</c:v>
                  </c:pt>
                  <c:pt idx="819">
                    <c:v>BRZ</c:v>
                  </c:pt>
                  <c:pt idx="820">
                    <c:v>RSA</c:v>
                  </c:pt>
                  <c:pt idx="821">
                    <c:v>RUS</c:v>
                  </c:pt>
                  <c:pt idx="822">
                    <c:v>FRA</c:v>
                  </c:pt>
                  <c:pt idx="823">
                    <c:v>EUN</c:v>
                  </c:pt>
                  <c:pt idx="824">
                    <c:v>EUS</c:v>
                  </c:pt>
                  <c:pt idx="825">
                    <c:v>USA</c:v>
                  </c:pt>
                  <c:pt idx="826">
                    <c:v>IND</c:v>
                  </c:pt>
                  <c:pt idx="827">
                    <c:v>CHI</c:v>
                  </c:pt>
                  <c:pt idx="828">
                    <c:v>ROW</c:v>
                  </c:pt>
                  <c:pt idx="829">
                    <c:v>OEC</c:v>
                  </c:pt>
                  <c:pt idx="830">
                    <c:v>BRZ</c:v>
                  </c:pt>
                  <c:pt idx="831">
                    <c:v>RSA</c:v>
                  </c:pt>
                  <c:pt idx="832">
                    <c:v>RUS</c:v>
                  </c:pt>
                  <c:pt idx="833">
                    <c:v>FRA</c:v>
                  </c:pt>
                  <c:pt idx="834">
                    <c:v>EUN</c:v>
                  </c:pt>
                  <c:pt idx="835">
                    <c:v>EUS</c:v>
                  </c:pt>
                  <c:pt idx="836">
                    <c:v>USA</c:v>
                  </c:pt>
                  <c:pt idx="837">
                    <c:v>IND</c:v>
                  </c:pt>
                  <c:pt idx="838">
                    <c:v>CHI</c:v>
                  </c:pt>
                  <c:pt idx="839">
                    <c:v>ROW</c:v>
                  </c:pt>
                  <c:pt idx="840">
                    <c:v>OEC</c:v>
                  </c:pt>
                  <c:pt idx="841">
                    <c:v>BRZ</c:v>
                  </c:pt>
                  <c:pt idx="842">
                    <c:v>RSA</c:v>
                  </c:pt>
                  <c:pt idx="843">
                    <c:v>RUS</c:v>
                  </c:pt>
                  <c:pt idx="844">
                    <c:v>FRA</c:v>
                  </c:pt>
                  <c:pt idx="845">
                    <c:v>EUN</c:v>
                  </c:pt>
                  <c:pt idx="846">
                    <c:v>EUS</c:v>
                  </c:pt>
                  <c:pt idx="847">
                    <c:v>USA</c:v>
                  </c:pt>
                  <c:pt idx="848">
                    <c:v>IND</c:v>
                  </c:pt>
                  <c:pt idx="849">
                    <c:v>CHI</c:v>
                  </c:pt>
                  <c:pt idx="850">
                    <c:v>ROW</c:v>
                  </c:pt>
                  <c:pt idx="851">
                    <c:v>OEC</c:v>
                  </c:pt>
                  <c:pt idx="852">
                    <c:v>BRZ</c:v>
                  </c:pt>
                  <c:pt idx="853">
                    <c:v>RSA</c:v>
                  </c:pt>
                  <c:pt idx="854">
                    <c:v>RUS</c:v>
                  </c:pt>
                  <c:pt idx="855">
                    <c:v>FRA</c:v>
                  </c:pt>
                  <c:pt idx="856">
                    <c:v>EUN</c:v>
                  </c:pt>
                  <c:pt idx="857">
                    <c:v>EUS</c:v>
                  </c:pt>
                  <c:pt idx="858">
                    <c:v>USA</c:v>
                  </c:pt>
                  <c:pt idx="859">
                    <c:v>IND</c:v>
                  </c:pt>
                  <c:pt idx="860">
                    <c:v>CHI</c:v>
                  </c:pt>
                  <c:pt idx="861">
                    <c:v>ROW</c:v>
                  </c:pt>
                  <c:pt idx="862">
                    <c:v>OEC</c:v>
                  </c:pt>
                  <c:pt idx="863">
                    <c:v>BRZ</c:v>
                  </c:pt>
                  <c:pt idx="864">
                    <c:v>RSA</c:v>
                  </c:pt>
                  <c:pt idx="865">
                    <c:v>RUS</c:v>
                  </c:pt>
                  <c:pt idx="866">
                    <c:v>FRA</c:v>
                  </c:pt>
                  <c:pt idx="867">
                    <c:v>EUN</c:v>
                  </c:pt>
                  <c:pt idx="868">
                    <c:v>EUS</c:v>
                  </c:pt>
                  <c:pt idx="869">
                    <c:v>USA</c:v>
                  </c:pt>
                  <c:pt idx="870">
                    <c:v>IND</c:v>
                  </c:pt>
                  <c:pt idx="871">
                    <c:v>CHI</c:v>
                  </c:pt>
                  <c:pt idx="872">
                    <c:v>ROW</c:v>
                  </c:pt>
                  <c:pt idx="873">
                    <c:v>OEC</c:v>
                  </c:pt>
                  <c:pt idx="874">
                    <c:v>BRZ</c:v>
                  </c:pt>
                  <c:pt idx="875">
                    <c:v>RSA</c:v>
                  </c:pt>
                  <c:pt idx="876">
                    <c:v>RUS</c:v>
                  </c:pt>
                  <c:pt idx="877">
                    <c:v>FRA</c:v>
                  </c:pt>
                  <c:pt idx="878">
                    <c:v>EUN</c:v>
                  </c:pt>
                  <c:pt idx="879">
                    <c:v>EUS</c:v>
                  </c:pt>
                  <c:pt idx="880">
                    <c:v>USA</c:v>
                  </c:pt>
                  <c:pt idx="881">
                    <c:v>IND</c:v>
                  </c:pt>
                  <c:pt idx="882">
                    <c:v>CHI</c:v>
                  </c:pt>
                  <c:pt idx="883">
                    <c:v>ROW</c:v>
                  </c:pt>
                  <c:pt idx="884">
                    <c:v>OEC</c:v>
                  </c:pt>
                  <c:pt idx="885">
                    <c:v>BRZ</c:v>
                  </c:pt>
                  <c:pt idx="886">
                    <c:v>RSA</c:v>
                  </c:pt>
                  <c:pt idx="887">
                    <c:v>RUS</c:v>
                  </c:pt>
                  <c:pt idx="888">
                    <c:v>FRA</c:v>
                  </c:pt>
                  <c:pt idx="889">
                    <c:v>EUN</c:v>
                  </c:pt>
                  <c:pt idx="890">
                    <c:v>EUS</c:v>
                  </c:pt>
                  <c:pt idx="891">
                    <c:v>USA</c:v>
                  </c:pt>
                  <c:pt idx="892">
                    <c:v>IND</c:v>
                  </c:pt>
                  <c:pt idx="893">
                    <c:v>CHI</c:v>
                  </c:pt>
                  <c:pt idx="894">
                    <c:v>ROW</c:v>
                  </c:pt>
                  <c:pt idx="895">
                    <c:v>OEC</c:v>
                  </c:pt>
                  <c:pt idx="896">
                    <c:v>BRZ</c:v>
                  </c:pt>
                  <c:pt idx="897">
                    <c:v>RSA</c:v>
                  </c:pt>
                  <c:pt idx="898">
                    <c:v>RUS</c:v>
                  </c:pt>
                  <c:pt idx="899">
                    <c:v>FRA</c:v>
                  </c:pt>
                  <c:pt idx="900">
                    <c:v>EUN</c:v>
                  </c:pt>
                  <c:pt idx="901">
                    <c:v>EUS</c:v>
                  </c:pt>
                  <c:pt idx="902">
                    <c:v>IND</c:v>
                  </c:pt>
                  <c:pt idx="903">
                    <c:v>CHI</c:v>
                  </c:pt>
                  <c:pt idx="904">
                    <c:v>ROW</c:v>
                  </c:pt>
                  <c:pt idx="905">
                    <c:v>OEC</c:v>
                  </c:pt>
                  <c:pt idx="906">
                    <c:v>RUS</c:v>
                  </c:pt>
                  <c:pt idx="907">
                    <c:v>FRA</c:v>
                  </c:pt>
                  <c:pt idx="908">
                    <c:v>EUN</c:v>
                  </c:pt>
                  <c:pt idx="909">
                    <c:v>EUS</c:v>
                  </c:pt>
                  <c:pt idx="910">
                    <c:v>IND</c:v>
                  </c:pt>
                  <c:pt idx="911">
                    <c:v>CHI</c:v>
                  </c:pt>
                  <c:pt idx="912">
                    <c:v>ROW</c:v>
                  </c:pt>
                  <c:pt idx="913">
                    <c:v>OEC</c:v>
                  </c:pt>
                  <c:pt idx="914">
                    <c:v>BRZ</c:v>
                  </c:pt>
                  <c:pt idx="915">
                    <c:v>RSA</c:v>
                  </c:pt>
                  <c:pt idx="916">
                    <c:v>RUS</c:v>
                  </c:pt>
                  <c:pt idx="917">
                    <c:v>FRA</c:v>
                  </c:pt>
                  <c:pt idx="918">
                    <c:v>EUN</c:v>
                  </c:pt>
                  <c:pt idx="919">
                    <c:v>EUS</c:v>
                  </c:pt>
                  <c:pt idx="920">
                    <c:v>IND</c:v>
                  </c:pt>
                  <c:pt idx="921">
                    <c:v>CHI</c:v>
                  </c:pt>
                  <c:pt idx="922">
                    <c:v>ROW</c:v>
                  </c:pt>
                  <c:pt idx="923">
                    <c:v>OEC</c:v>
                  </c:pt>
                  <c:pt idx="924">
                    <c:v>BRZ</c:v>
                  </c:pt>
                  <c:pt idx="925">
                    <c:v>RSA</c:v>
                  </c:pt>
                  <c:pt idx="926">
                    <c:v>RUS</c:v>
                  </c:pt>
                  <c:pt idx="927">
                    <c:v>FRA</c:v>
                  </c:pt>
                  <c:pt idx="928">
                    <c:v>EUN</c:v>
                  </c:pt>
                  <c:pt idx="929">
                    <c:v>EUS</c:v>
                  </c:pt>
                  <c:pt idx="930">
                    <c:v>IND</c:v>
                  </c:pt>
                  <c:pt idx="931">
                    <c:v>CHI</c:v>
                  </c:pt>
                  <c:pt idx="932">
                    <c:v>ROW</c:v>
                  </c:pt>
                  <c:pt idx="933">
                    <c:v>OEC</c:v>
                  </c:pt>
                  <c:pt idx="934">
                    <c:v>BRZ</c:v>
                  </c:pt>
                  <c:pt idx="935">
                    <c:v>RSA</c:v>
                  </c:pt>
                  <c:pt idx="936">
                    <c:v>RUS</c:v>
                  </c:pt>
                  <c:pt idx="937">
                    <c:v>FRA</c:v>
                  </c:pt>
                  <c:pt idx="938">
                    <c:v>EUN</c:v>
                  </c:pt>
                  <c:pt idx="939">
                    <c:v>EUS</c:v>
                  </c:pt>
                  <c:pt idx="940">
                    <c:v>IND</c:v>
                  </c:pt>
                  <c:pt idx="941">
                    <c:v>CHI</c:v>
                  </c:pt>
                  <c:pt idx="942">
                    <c:v>ROW</c:v>
                  </c:pt>
                  <c:pt idx="943">
                    <c:v>OEC</c:v>
                  </c:pt>
                  <c:pt idx="944">
                    <c:v>BRZ</c:v>
                  </c:pt>
                  <c:pt idx="945">
                    <c:v>RSA</c:v>
                  </c:pt>
                  <c:pt idx="946">
                    <c:v>RUS</c:v>
                  </c:pt>
                  <c:pt idx="947">
                    <c:v>FRA</c:v>
                  </c:pt>
                  <c:pt idx="948">
                    <c:v>EUN</c:v>
                  </c:pt>
                  <c:pt idx="949">
                    <c:v>EUS</c:v>
                  </c:pt>
                  <c:pt idx="950">
                    <c:v>IND</c:v>
                  </c:pt>
                  <c:pt idx="951">
                    <c:v>CHI</c:v>
                  </c:pt>
                  <c:pt idx="952">
                    <c:v>ROW</c:v>
                  </c:pt>
                  <c:pt idx="953">
                    <c:v>OEC</c:v>
                  </c:pt>
                  <c:pt idx="954">
                    <c:v>BRZ</c:v>
                  </c:pt>
                  <c:pt idx="955">
                    <c:v>RSA</c:v>
                  </c:pt>
                  <c:pt idx="956">
                    <c:v>RUS</c:v>
                  </c:pt>
                  <c:pt idx="957">
                    <c:v>FRA</c:v>
                  </c:pt>
                  <c:pt idx="958">
                    <c:v>EUN</c:v>
                  </c:pt>
                  <c:pt idx="959">
                    <c:v>EUS</c:v>
                  </c:pt>
                  <c:pt idx="960">
                    <c:v>IND</c:v>
                  </c:pt>
                  <c:pt idx="961">
                    <c:v>CHI</c:v>
                  </c:pt>
                  <c:pt idx="962">
                    <c:v>ROW</c:v>
                  </c:pt>
                  <c:pt idx="963">
                    <c:v>OEC</c:v>
                  </c:pt>
                  <c:pt idx="964">
                    <c:v>BRZ</c:v>
                  </c:pt>
                  <c:pt idx="965">
                    <c:v>RSA</c:v>
                  </c:pt>
                  <c:pt idx="966">
                    <c:v>RUS</c:v>
                  </c:pt>
                  <c:pt idx="967">
                    <c:v>FRA</c:v>
                  </c:pt>
                  <c:pt idx="968">
                    <c:v>EUN</c:v>
                  </c:pt>
                  <c:pt idx="969">
                    <c:v>EUS</c:v>
                  </c:pt>
                  <c:pt idx="970">
                    <c:v>IND</c:v>
                  </c:pt>
                  <c:pt idx="971">
                    <c:v>CHI</c:v>
                  </c:pt>
                  <c:pt idx="972">
                    <c:v>ROW</c:v>
                  </c:pt>
                  <c:pt idx="973">
                    <c:v>OEC</c:v>
                  </c:pt>
                  <c:pt idx="974">
                    <c:v>BRZ</c:v>
                  </c:pt>
                  <c:pt idx="975">
                    <c:v>RSA</c:v>
                  </c:pt>
                  <c:pt idx="976">
                    <c:v>RUS</c:v>
                  </c:pt>
                  <c:pt idx="977">
                    <c:v>FRA</c:v>
                  </c:pt>
                  <c:pt idx="978">
                    <c:v>EUN</c:v>
                  </c:pt>
                  <c:pt idx="979">
                    <c:v>EUS</c:v>
                  </c:pt>
                  <c:pt idx="980">
                    <c:v>IND</c:v>
                  </c:pt>
                  <c:pt idx="981">
                    <c:v>CHI</c:v>
                  </c:pt>
                  <c:pt idx="982">
                    <c:v>ROW</c:v>
                  </c:pt>
                  <c:pt idx="983">
                    <c:v>OEC</c:v>
                  </c:pt>
                  <c:pt idx="984">
                    <c:v>BRZ</c:v>
                  </c:pt>
                  <c:pt idx="985">
                    <c:v>RSA</c:v>
                  </c:pt>
                  <c:pt idx="986">
                    <c:v>RUS</c:v>
                  </c:pt>
                  <c:pt idx="987">
                    <c:v>FRA</c:v>
                  </c:pt>
                  <c:pt idx="988">
                    <c:v>EUN</c:v>
                  </c:pt>
                  <c:pt idx="989">
                    <c:v>EUS</c:v>
                  </c:pt>
                  <c:pt idx="990">
                    <c:v>IND</c:v>
                  </c:pt>
                  <c:pt idx="991">
                    <c:v>CHI</c:v>
                  </c:pt>
                  <c:pt idx="992">
                    <c:v>ROW</c:v>
                  </c:pt>
                  <c:pt idx="993">
                    <c:v>OEC</c:v>
                  </c:pt>
                  <c:pt idx="994">
                    <c:v>BRZ</c:v>
                  </c:pt>
                  <c:pt idx="995">
                    <c:v>RSA</c:v>
                  </c:pt>
                  <c:pt idx="996">
                    <c:v>RUS</c:v>
                  </c:pt>
                  <c:pt idx="997">
                    <c:v>FRA</c:v>
                  </c:pt>
                  <c:pt idx="998">
                    <c:v>EUN</c:v>
                  </c:pt>
                  <c:pt idx="999">
                    <c:v>EUS</c:v>
                  </c:pt>
                  <c:pt idx="1000">
                    <c:v>IND</c:v>
                  </c:pt>
                  <c:pt idx="1001">
                    <c:v>CHI</c:v>
                  </c:pt>
                  <c:pt idx="1002">
                    <c:v>ROW</c:v>
                  </c:pt>
                  <c:pt idx="1003">
                    <c:v>OEC</c:v>
                  </c:pt>
                  <c:pt idx="1004">
                    <c:v>BRZ</c:v>
                  </c:pt>
                  <c:pt idx="1005">
                    <c:v>RSA</c:v>
                  </c:pt>
                  <c:pt idx="1006">
                    <c:v>RUS</c:v>
                  </c:pt>
                  <c:pt idx="1007">
                    <c:v>FRA</c:v>
                  </c:pt>
                  <c:pt idx="1008">
                    <c:v>EUN</c:v>
                  </c:pt>
                  <c:pt idx="1009">
                    <c:v>EUS</c:v>
                  </c:pt>
                  <c:pt idx="1010">
                    <c:v>IND</c:v>
                  </c:pt>
                  <c:pt idx="1011">
                    <c:v>CHI</c:v>
                  </c:pt>
                  <c:pt idx="1012">
                    <c:v>ROW</c:v>
                  </c:pt>
                  <c:pt idx="1013">
                    <c:v>OEC</c:v>
                  </c:pt>
                  <c:pt idx="1014">
                    <c:v>BRZ</c:v>
                  </c:pt>
                  <c:pt idx="1015">
                    <c:v>RSA</c:v>
                  </c:pt>
                  <c:pt idx="1016">
                    <c:v>RUS</c:v>
                  </c:pt>
                  <c:pt idx="1017">
                    <c:v>FRA</c:v>
                  </c:pt>
                  <c:pt idx="1018">
                    <c:v>EUN</c:v>
                  </c:pt>
                  <c:pt idx="1019">
                    <c:v>EUS</c:v>
                  </c:pt>
                  <c:pt idx="1020">
                    <c:v>IND</c:v>
                  </c:pt>
                  <c:pt idx="1021">
                    <c:v>CHI</c:v>
                  </c:pt>
                  <c:pt idx="1022">
                    <c:v>ROW</c:v>
                  </c:pt>
                  <c:pt idx="1023">
                    <c:v>OEC</c:v>
                  </c:pt>
                  <c:pt idx="1024">
                    <c:v>BRZ</c:v>
                  </c:pt>
                  <c:pt idx="1025">
                    <c:v>RSA</c:v>
                  </c:pt>
                  <c:pt idx="1026">
                    <c:v>RUS</c:v>
                  </c:pt>
                  <c:pt idx="1027">
                    <c:v>FRA</c:v>
                  </c:pt>
                  <c:pt idx="1028">
                    <c:v>EUN</c:v>
                  </c:pt>
                  <c:pt idx="1029">
                    <c:v>EUS</c:v>
                  </c:pt>
                  <c:pt idx="1030">
                    <c:v>IND</c:v>
                  </c:pt>
                  <c:pt idx="1031">
                    <c:v>CHI</c:v>
                  </c:pt>
                  <c:pt idx="1032">
                    <c:v>ROW</c:v>
                  </c:pt>
                  <c:pt idx="1033">
                    <c:v>OEC</c:v>
                  </c:pt>
                  <c:pt idx="1034">
                    <c:v>BRZ</c:v>
                  </c:pt>
                  <c:pt idx="1035">
                    <c:v>RSA</c:v>
                  </c:pt>
                  <c:pt idx="1036">
                    <c:v>RUS</c:v>
                  </c:pt>
                  <c:pt idx="1037">
                    <c:v>FRA</c:v>
                  </c:pt>
                  <c:pt idx="1038">
                    <c:v>EUN</c:v>
                  </c:pt>
                  <c:pt idx="1039">
                    <c:v>EUS</c:v>
                  </c:pt>
                  <c:pt idx="1040">
                    <c:v>IND</c:v>
                  </c:pt>
                  <c:pt idx="1041">
                    <c:v>CHI</c:v>
                  </c:pt>
                  <c:pt idx="1042">
                    <c:v>ROW</c:v>
                  </c:pt>
                  <c:pt idx="1043">
                    <c:v>OEC</c:v>
                  </c:pt>
                  <c:pt idx="1044">
                    <c:v>BRZ</c:v>
                  </c:pt>
                  <c:pt idx="1045">
                    <c:v>RSA</c:v>
                  </c:pt>
                  <c:pt idx="1046">
                    <c:v>RUS</c:v>
                  </c:pt>
                  <c:pt idx="1047">
                    <c:v>FRA</c:v>
                  </c:pt>
                  <c:pt idx="1048">
                    <c:v>EUN</c:v>
                  </c:pt>
                  <c:pt idx="1049">
                    <c:v>EUS</c:v>
                  </c:pt>
                  <c:pt idx="1050">
                    <c:v>IND</c:v>
                  </c:pt>
                  <c:pt idx="1051">
                    <c:v>CHI</c:v>
                  </c:pt>
                  <c:pt idx="1052">
                    <c:v>ROW</c:v>
                  </c:pt>
                  <c:pt idx="1053">
                    <c:v>OEC</c:v>
                  </c:pt>
                  <c:pt idx="1054">
                    <c:v>BRZ</c:v>
                  </c:pt>
                  <c:pt idx="1055">
                    <c:v>RSA</c:v>
                  </c:pt>
                  <c:pt idx="1056">
                    <c:v>RUS</c:v>
                  </c:pt>
                  <c:pt idx="1057">
                    <c:v>FRA</c:v>
                  </c:pt>
                  <c:pt idx="1058">
                    <c:v>EUN</c:v>
                  </c:pt>
                  <c:pt idx="1059">
                    <c:v>EUS</c:v>
                  </c:pt>
                  <c:pt idx="1060">
                    <c:v>IND</c:v>
                  </c:pt>
                  <c:pt idx="1061">
                    <c:v>CHI</c:v>
                  </c:pt>
                  <c:pt idx="1062">
                    <c:v>ROW</c:v>
                  </c:pt>
                  <c:pt idx="1063">
                    <c:v>OEC</c:v>
                  </c:pt>
                  <c:pt idx="1064">
                    <c:v>BRZ</c:v>
                  </c:pt>
                  <c:pt idx="1065">
                    <c:v>RSA</c:v>
                  </c:pt>
                  <c:pt idx="1066">
                    <c:v>RUS</c:v>
                  </c:pt>
                  <c:pt idx="1067">
                    <c:v>FRA</c:v>
                  </c:pt>
                  <c:pt idx="1068">
                    <c:v>EUN</c:v>
                  </c:pt>
                  <c:pt idx="1069">
                    <c:v>EUS</c:v>
                  </c:pt>
                  <c:pt idx="1070">
                    <c:v>IND</c:v>
                  </c:pt>
                  <c:pt idx="1071">
                    <c:v>CHI</c:v>
                  </c:pt>
                  <c:pt idx="1072">
                    <c:v>ROW</c:v>
                  </c:pt>
                  <c:pt idx="1073">
                    <c:v>OEC</c:v>
                  </c:pt>
                  <c:pt idx="1074">
                    <c:v>BRZ</c:v>
                  </c:pt>
                  <c:pt idx="1075">
                    <c:v>RSA</c:v>
                  </c:pt>
                  <c:pt idx="1076">
                    <c:v>RUS</c:v>
                  </c:pt>
                  <c:pt idx="1077">
                    <c:v>FRA</c:v>
                  </c:pt>
                  <c:pt idx="1078">
                    <c:v>EUN</c:v>
                  </c:pt>
                  <c:pt idx="1079">
                    <c:v>EUS</c:v>
                  </c:pt>
                  <c:pt idx="1080">
                    <c:v>USA</c:v>
                  </c:pt>
                  <c:pt idx="1081">
                    <c:v>IND</c:v>
                  </c:pt>
                  <c:pt idx="1082">
                    <c:v>CHI</c:v>
                  </c:pt>
                  <c:pt idx="1083">
                    <c:v>ROW</c:v>
                  </c:pt>
                  <c:pt idx="1084">
                    <c:v>RUS</c:v>
                  </c:pt>
                  <c:pt idx="1085">
                    <c:v>FRA</c:v>
                  </c:pt>
                  <c:pt idx="1086">
                    <c:v>EUN</c:v>
                  </c:pt>
                  <c:pt idx="1087">
                    <c:v>EUS</c:v>
                  </c:pt>
                  <c:pt idx="1088">
                    <c:v>USA</c:v>
                  </c:pt>
                  <c:pt idx="1089">
                    <c:v>IND</c:v>
                  </c:pt>
                  <c:pt idx="1090">
                    <c:v>CHI</c:v>
                  </c:pt>
                  <c:pt idx="1091">
                    <c:v>ROW</c:v>
                  </c:pt>
                  <c:pt idx="1092">
                    <c:v>BRZ</c:v>
                  </c:pt>
                  <c:pt idx="1093">
                    <c:v>RSA</c:v>
                  </c:pt>
                  <c:pt idx="1094">
                    <c:v>RUS</c:v>
                  </c:pt>
                  <c:pt idx="1095">
                    <c:v>FRA</c:v>
                  </c:pt>
                  <c:pt idx="1096">
                    <c:v>EUN</c:v>
                  </c:pt>
                  <c:pt idx="1097">
                    <c:v>EUS</c:v>
                  </c:pt>
                  <c:pt idx="1098">
                    <c:v>USA</c:v>
                  </c:pt>
                  <c:pt idx="1099">
                    <c:v>IND</c:v>
                  </c:pt>
                  <c:pt idx="1100">
                    <c:v>CHI</c:v>
                  </c:pt>
                  <c:pt idx="1101">
                    <c:v>ROW</c:v>
                  </c:pt>
                  <c:pt idx="1102">
                    <c:v>BRZ</c:v>
                  </c:pt>
                  <c:pt idx="1103">
                    <c:v>RSA</c:v>
                  </c:pt>
                  <c:pt idx="1104">
                    <c:v>RUS</c:v>
                  </c:pt>
                  <c:pt idx="1105">
                    <c:v>FRA</c:v>
                  </c:pt>
                  <c:pt idx="1106">
                    <c:v>EUN</c:v>
                  </c:pt>
                  <c:pt idx="1107">
                    <c:v>EUS</c:v>
                  </c:pt>
                  <c:pt idx="1108">
                    <c:v>IND</c:v>
                  </c:pt>
                  <c:pt idx="1109">
                    <c:v>CHI</c:v>
                  </c:pt>
                  <c:pt idx="1110">
                    <c:v>ROW</c:v>
                  </c:pt>
                  <c:pt idx="1111">
                    <c:v>BRZ</c:v>
                  </c:pt>
                  <c:pt idx="1112">
                    <c:v>RSA</c:v>
                  </c:pt>
                  <c:pt idx="1113">
                    <c:v>FRA</c:v>
                  </c:pt>
                  <c:pt idx="1114">
                    <c:v>EUN</c:v>
                  </c:pt>
                  <c:pt idx="1115">
                    <c:v>EUS</c:v>
                  </c:pt>
                  <c:pt idx="1116">
                    <c:v>USA</c:v>
                  </c:pt>
                  <c:pt idx="1117">
                    <c:v>IND</c:v>
                  </c:pt>
                  <c:pt idx="1118">
                    <c:v>CHI</c:v>
                  </c:pt>
                  <c:pt idx="1119">
                    <c:v>ROW</c:v>
                  </c:pt>
                  <c:pt idx="1120">
                    <c:v>BRZ</c:v>
                  </c:pt>
                  <c:pt idx="1121">
                    <c:v>RSA</c:v>
                  </c:pt>
                  <c:pt idx="1122">
                    <c:v>RUS</c:v>
                  </c:pt>
                  <c:pt idx="1123">
                    <c:v>FRA</c:v>
                  </c:pt>
                  <c:pt idx="1124">
                    <c:v>EUN</c:v>
                  </c:pt>
                  <c:pt idx="1125">
                    <c:v>EUS</c:v>
                  </c:pt>
                  <c:pt idx="1126">
                    <c:v>USA</c:v>
                  </c:pt>
                  <c:pt idx="1127">
                    <c:v>IND</c:v>
                  </c:pt>
                  <c:pt idx="1128">
                    <c:v>CHI</c:v>
                  </c:pt>
                  <c:pt idx="1129">
                    <c:v>ROW</c:v>
                  </c:pt>
                  <c:pt idx="1130">
                    <c:v>BRZ</c:v>
                  </c:pt>
                  <c:pt idx="1131">
                    <c:v>RSA</c:v>
                  </c:pt>
                  <c:pt idx="1132">
                    <c:v>RUS</c:v>
                  </c:pt>
                  <c:pt idx="1133">
                    <c:v>FRA</c:v>
                  </c:pt>
                  <c:pt idx="1134">
                    <c:v>EUN</c:v>
                  </c:pt>
                  <c:pt idx="1135">
                    <c:v>EUS</c:v>
                  </c:pt>
                  <c:pt idx="1136">
                    <c:v>USA</c:v>
                  </c:pt>
                  <c:pt idx="1137">
                    <c:v>IND</c:v>
                  </c:pt>
                  <c:pt idx="1138">
                    <c:v>CHI</c:v>
                  </c:pt>
                  <c:pt idx="1139">
                    <c:v>ROW</c:v>
                  </c:pt>
                  <c:pt idx="1140">
                    <c:v>BRZ</c:v>
                  </c:pt>
                  <c:pt idx="1141">
                    <c:v>RSA</c:v>
                  </c:pt>
                  <c:pt idx="1142">
                    <c:v>RUS</c:v>
                  </c:pt>
                  <c:pt idx="1143">
                    <c:v>FRA</c:v>
                  </c:pt>
                  <c:pt idx="1144">
                    <c:v>EUN</c:v>
                  </c:pt>
                  <c:pt idx="1145">
                    <c:v>EUS</c:v>
                  </c:pt>
                  <c:pt idx="1146">
                    <c:v>USA</c:v>
                  </c:pt>
                  <c:pt idx="1147">
                    <c:v>IND</c:v>
                  </c:pt>
                  <c:pt idx="1148">
                    <c:v>CHI</c:v>
                  </c:pt>
                  <c:pt idx="1149">
                    <c:v>ROW</c:v>
                  </c:pt>
                  <c:pt idx="1150">
                    <c:v>BRZ</c:v>
                  </c:pt>
                  <c:pt idx="1151">
                    <c:v>RSA</c:v>
                  </c:pt>
                  <c:pt idx="1152">
                    <c:v>RUS</c:v>
                  </c:pt>
                  <c:pt idx="1153">
                    <c:v>FRA</c:v>
                  </c:pt>
                  <c:pt idx="1154">
                    <c:v>EUN</c:v>
                  </c:pt>
                  <c:pt idx="1155">
                    <c:v>EUS</c:v>
                  </c:pt>
                  <c:pt idx="1156">
                    <c:v>USA</c:v>
                  </c:pt>
                  <c:pt idx="1157">
                    <c:v>IND</c:v>
                  </c:pt>
                  <c:pt idx="1158">
                    <c:v>CHI</c:v>
                  </c:pt>
                  <c:pt idx="1159">
                    <c:v>ROW</c:v>
                  </c:pt>
                  <c:pt idx="1160">
                    <c:v>BRZ</c:v>
                  </c:pt>
                  <c:pt idx="1161">
                    <c:v>RSA</c:v>
                  </c:pt>
                  <c:pt idx="1162">
                    <c:v>RUS</c:v>
                  </c:pt>
                  <c:pt idx="1163">
                    <c:v>FRA</c:v>
                  </c:pt>
                  <c:pt idx="1164">
                    <c:v>EUN</c:v>
                  </c:pt>
                  <c:pt idx="1165">
                    <c:v>EUS</c:v>
                  </c:pt>
                  <c:pt idx="1166">
                    <c:v>USA</c:v>
                  </c:pt>
                  <c:pt idx="1167">
                    <c:v>IND</c:v>
                  </c:pt>
                  <c:pt idx="1168">
                    <c:v>CHI</c:v>
                  </c:pt>
                  <c:pt idx="1169">
                    <c:v>ROW</c:v>
                  </c:pt>
                  <c:pt idx="1170">
                    <c:v>BRZ</c:v>
                  </c:pt>
                  <c:pt idx="1171">
                    <c:v>RSA</c:v>
                  </c:pt>
                  <c:pt idx="1172">
                    <c:v>RUS</c:v>
                  </c:pt>
                  <c:pt idx="1173">
                    <c:v>FRA</c:v>
                  </c:pt>
                  <c:pt idx="1174">
                    <c:v>EUN</c:v>
                  </c:pt>
                  <c:pt idx="1175">
                    <c:v>EUS</c:v>
                  </c:pt>
                  <c:pt idx="1176">
                    <c:v>USA</c:v>
                  </c:pt>
                  <c:pt idx="1177">
                    <c:v>IND</c:v>
                  </c:pt>
                  <c:pt idx="1178">
                    <c:v>CHI</c:v>
                  </c:pt>
                  <c:pt idx="1179">
                    <c:v>ROW</c:v>
                  </c:pt>
                  <c:pt idx="1180">
                    <c:v>BRZ</c:v>
                  </c:pt>
                  <c:pt idx="1181">
                    <c:v>RSA</c:v>
                  </c:pt>
                  <c:pt idx="1182">
                    <c:v>RUS</c:v>
                  </c:pt>
                  <c:pt idx="1183">
                    <c:v>FRA</c:v>
                  </c:pt>
                  <c:pt idx="1184">
                    <c:v>EUN</c:v>
                  </c:pt>
                  <c:pt idx="1185">
                    <c:v>EUS</c:v>
                  </c:pt>
                  <c:pt idx="1186">
                    <c:v>USA</c:v>
                  </c:pt>
                  <c:pt idx="1187">
                    <c:v>IND</c:v>
                  </c:pt>
                  <c:pt idx="1188">
                    <c:v>CHI</c:v>
                  </c:pt>
                  <c:pt idx="1189">
                    <c:v>ROW</c:v>
                  </c:pt>
                  <c:pt idx="1190">
                    <c:v>BRZ</c:v>
                  </c:pt>
                  <c:pt idx="1191">
                    <c:v>RSA</c:v>
                  </c:pt>
                  <c:pt idx="1192">
                    <c:v>RUS</c:v>
                  </c:pt>
                  <c:pt idx="1193">
                    <c:v>FRA</c:v>
                  </c:pt>
                  <c:pt idx="1194">
                    <c:v>EUN</c:v>
                  </c:pt>
                  <c:pt idx="1195">
                    <c:v>EUS</c:v>
                  </c:pt>
                  <c:pt idx="1196">
                    <c:v>USA</c:v>
                  </c:pt>
                  <c:pt idx="1197">
                    <c:v>IND</c:v>
                  </c:pt>
                  <c:pt idx="1198">
                    <c:v>CHI</c:v>
                  </c:pt>
                  <c:pt idx="1199">
                    <c:v>ROW</c:v>
                  </c:pt>
                  <c:pt idx="1200">
                    <c:v>BRZ</c:v>
                  </c:pt>
                  <c:pt idx="1201">
                    <c:v>RSA</c:v>
                  </c:pt>
                  <c:pt idx="1202">
                    <c:v>RUS</c:v>
                  </c:pt>
                  <c:pt idx="1203">
                    <c:v>FRA</c:v>
                  </c:pt>
                  <c:pt idx="1204">
                    <c:v>EUN</c:v>
                  </c:pt>
                  <c:pt idx="1205">
                    <c:v>EUS</c:v>
                  </c:pt>
                  <c:pt idx="1206">
                    <c:v>USA</c:v>
                  </c:pt>
                  <c:pt idx="1207">
                    <c:v>IND</c:v>
                  </c:pt>
                  <c:pt idx="1208">
                    <c:v>CHI</c:v>
                  </c:pt>
                  <c:pt idx="1209">
                    <c:v>ROW</c:v>
                  </c:pt>
                  <c:pt idx="1210">
                    <c:v>BRZ</c:v>
                  </c:pt>
                  <c:pt idx="1211">
                    <c:v>RSA</c:v>
                  </c:pt>
                  <c:pt idx="1212">
                    <c:v>RUS</c:v>
                  </c:pt>
                  <c:pt idx="1213">
                    <c:v>FRA</c:v>
                  </c:pt>
                  <c:pt idx="1214">
                    <c:v>EUN</c:v>
                  </c:pt>
                  <c:pt idx="1215">
                    <c:v>EUS</c:v>
                  </c:pt>
                  <c:pt idx="1216">
                    <c:v>USA</c:v>
                  </c:pt>
                  <c:pt idx="1217">
                    <c:v>IND</c:v>
                  </c:pt>
                  <c:pt idx="1218">
                    <c:v>CHI</c:v>
                  </c:pt>
                  <c:pt idx="1219">
                    <c:v>ROW</c:v>
                  </c:pt>
                  <c:pt idx="1220">
                    <c:v>BRZ</c:v>
                  </c:pt>
                  <c:pt idx="1221">
                    <c:v>RSA</c:v>
                  </c:pt>
                  <c:pt idx="1222">
                    <c:v>RUS</c:v>
                  </c:pt>
                  <c:pt idx="1223">
                    <c:v>FRA</c:v>
                  </c:pt>
                  <c:pt idx="1224">
                    <c:v>EUN</c:v>
                  </c:pt>
                  <c:pt idx="1225">
                    <c:v>EUS</c:v>
                  </c:pt>
                  <c:pt idx="1226">
                    <c:v>USA</c:v>
                  </c:pt>
                  <c:pt idx="1227">
                    <c:v>IND</c:v>
                  </c:pt>
                  <c:pt idx="1228">
                    <c:v>CHI</c:v>
                  </c:pt>
                  <c:pt idx="1229">
                    <c:v>ROW</c:v>
                  </c:pt>
                  <c:pt idx="1230">
                    <c:v>BRZ</c:v>
                  </c:pt>
                  <c:pt idx="1231">
                    <c:v>RSA</c:v>
                  </c:pt>
                  <c:pt idx="1232">
                    <c:v>RUS</c:v>
                  </c:pt>
                  <c:pt idx="1233">
                    <c:v>FRA</c:v>
                  </c:pt>
                  <c:pt idx="1234">
                    <c:v>EUN</c:v>
                  </c:pt>
                  <c:pt idx="1235">
                    <c:v>EUS</c:v>
                  </c:pt>
                  <c:pt idx="1236">
                    <c:v>USA</c:v>
                  </c:pt>
                  <c:pt idx="1237">
                    <c:v>IND</c:v>
                  </c:pt>
                  <c:pt idx="1238">
                    <c:v>CHI</c:v>
                  </c:pt>
                  <c:pt idx="1239">
                    <c:v>ROW</c:v>
                  </c:pt>
                  <c:pt idx="1240">
                    <c:v>BRZ</c:v>
                  </c:pt>
                  <c:pt idx="1241">
                    <c:v>RSA</c:v>
                  </c:pt>
                  <c:pt idx="1242">
                    <c:v>RUS</c:v>
                  </c:pt>
                  <c:pt idx="1243">
                    <c:v>FRA</c:v>
                  </c:pt>
                  <c:pt idx="1244">
                    <c:v>EUN</c:v>
                  </c:pt>
                  <c:pt idx="1245">
                    <c:v>EUS</c:v>
                  </c:pt>
                  <c:pt idx="1246">
                    <c:v>USA</c:v>
                  </c:pt>
                  <c:pt idx="1247">
                    <c:v>IND</c:v>
                  </c:pt>
                  <c:pt idx="1248">
                    <c:v>CHI</c:v>
                  </c:pt>
                  <c:pt idx="1249">
                    <c:v>ROW</c:v>
                  </c:pt>
                  <c:pt idx="1250">
                    <c:v>BRZ</c:v>
                  </c:pt>
                  <c:pt idx="1251">
                    <c:v>RSA</c:v>
                  </c:pt>
                  <c:pt idx="1252">
                    <c:v>RUS</c:v>
                  </c:pt>
                  <c:pt idx="1253">
                    <c:v>FRA</c:v>
                  </c:pt>
                  <c:pt idx="1254">
                    <c:v>EUN</c:v>
                  </c:pt>
                  <c:pt idx="1255">
                    <c:v>EUS</c:v>
                  </c:pt>
                  <c:pt idx="1256">
                    <c:v>USA</c:v>
                  </c:pt>
                  <c:pt idx="1257">
                    <c:v>IND</c:v>
                  </c:pt>
                  <c:pt idx="1258">
                    <c:v>CHI</c:v>
                  </c:pt>
                  <c:pt idx="1259">
                    <c:v>ROW</c:v>
                  </c:pt>
                  <c:pt idx="1260">
                    <c:v>RSA</c:v>
                  </c:pt>
                  <c:pt idx="1261">
                    <c:v>RUS</c:v>
                  </c:pt>
                  <c:pt idx="1262">
                    <c:v>FRA</c:v>
                  </c:pt>
                  <c:pt idx="1263">
                    <c:v>EUN</c:v>
                  </c:pt>
                  <c:pt idx="1264">
                    <c:v>EUS</c:v>
                  </c:pt>
                  <c:pt idx="1265">
                    <c:v>USA</c:v>
                  </c:pt>
                  <c:pt idx="1266">
                    <c:v>IND</c:v>
                  </c:pt>
                  <c:pt idx="1267">
                    <c:v>CHI</c:v>
                  </c:pt>
                  <c:pt idx="1268">
                    <c:v>ROW</c:v>
                  </c:pt>
                  <c:pt idx="1269">
                    <c:v>OEC</c:v>
                  </c:pt>
                  <c:pt idx="1270">
                    <c:v>RSA</c:v>
                  </c:pt>
                  <c:pt idx="1271">
                    <c:v>RUS</c:v>
                  </c:pt>
                  <c:pt idx="1272">
                    <c:v>FRA</c:v>
                  </c:pt>
                  <c:pt idx="1273">
                    <c:v>EUN</c:v>
                  </c:pt>
                  <c:pt idx="1274">
                    <c:v>EUS</c:v>
                  </c:pt>
                  <c:pt idx="1275">
                    <c:v>USA</c:v>
                  </c:pt>
                  <c:pt idx="1276">
                    <c:v>IND</c:v>
                  </c:pt>
                  <c:pt idx="1277">
                    <c:v>CHI</c:v>
                  </c:pt>
                  <c:pt idx="1278">
                    <c:v>ROW</c:v>
                  </c:pt>
                  <c:pt idx="1279">
                    <c:v>OEC</c:v>
                  </c:pt>
                  <c:pt idx="1280">
                    <c:v>RSA</c:v>
                  </c:pt>
                  <c:pt idx="1281">
                    <c:v>FRA</c:v>
                  </c:pt>
                  <c:pt idx="1282">
                    <c:v>EUN</c:v>
                  </c:pt>
                  <c:pt idx="1283">
                    <c:v>EUS</c:v>
                  </c:pt>
                  <c:pt idx="1284">
                    <c:v>USA</c:v>
                  </c:pt>
                  <c:pt idx="1285">
                    <c:v>IND</c:v>
                  </c:pt>
                  <c:pt idx="1286">
                    <c:v>CHI</c:v>
                  </c:pt>
                  <c:pt idx="1287">
                    <c:v>ROW</c:v>
                  </c:pt>
                  <c:pt idx="1288">
                    <c:v>OEC</c:v>
                  </c:pt>
                  <c:pt idx="1289">
                    <c:v>RSA</c:v>
                  </c:pt>
                  <c:pt idx="1290">
                    <c:v>RUS</c:v>
                  </c:pt>
                  <c:pt idx="1291">
                    <c:v>FRA</c:v>
                  </c:pt>
                  <c:pt idx="1292">
                    <c:v>EUN</c:v>
                  </c:pt>
                  <c:pt idx="1293">
                    <c:v>EUS</c:v>
                  </c:pt>
                  <c:pt idx="1294">
                    <c:v>USA</c:v>
                  </c:pt>
                  <c:pt idx="1295">
                    <c:v>IND</c:v>
                  </c:pt>
                  <c:pt idx="1296">
                    <c:v>CHI</c:v>
                  </c:pt>
                  <c:pt idx="1297">
                    <c:v>ROW</c:v>
                  </c:pt>
                  <c:pt idx="1298">
                    <c:v>OEC</c:v>
                  </c:pt>
                  <c:pt idx="1299">
                    <c:v>RSA</c:v>
                  </c:pt>
                  <c:pt idx="1300">
                    <c:v>RUS</c:v>
                  </c:pt>
                  <c:pt idx="1301">
                    <c:v>FRA</c:v>
                  </c:pt>
                  <c:pt idx="1302">
                    <c:v>EUN</c:v>
                  </c:pt>
                  <c:pt idx="1303">
                    <c:v>EUS</c:v>
                  </c:pt>
                  <c:pt idx="1304">
                    <c:v>USA</c:v>
                  </c:pt>
                  <c:pt idx="1305">
                    <c:v>IND</c:v>
                  </c:pt>
                  <c:pt idx="1306">
                    <c:v>CHI</c:v>
                  </c:pt>
                  <c:pt idx="1307">
                    <c:v>ROW</c:v>
                  </c:pt>
                  <c:pt idx="1308">
                    <c:v>OEC</c:v>
                  </c:pt>
                  <c:pt idx="1309">
                    <c:v>RSA</c:v>
                  </c:pt>
                  <c:pt idx="1310">
                    <c:v>FRA</c:v>
                  </c:pt>
                  <c:pt idx="1311">
                    <c:v>EUN</c:v>
                  </c:pt>
                  <c:pt idx="1312">
                    <c:v>EUS</c:v>
                  </c:pt>
                  <c:pt idx="1313">
                    <c:v>USA</c:v>
                  </c:pt>
                  <c:pt idx="1314">
                    <c:v>IND</c:v>
                  </c:pt>
                  <c:pt idx="1315">
                    <c:v>CHI</c:v>
                  </c:pt>
                  <c:pt idx="1316">
                    <c:v>ROW</c:v>
                  </c:pt>
                  <c:pt idx="1317">
                    <c:v>OEC</c:v>
                  </c:pt>
                  <c:pt idx="1318">
                    <c:v>RSA</c:v>
                  </c:pt>
                  <c:pt idx="1319">
                    <c:v>RUS</c:v>
                  </c:pt>
                  <c:pt idx="1320">
                    <c:v>FRA</c:v>
                  </c:pt>
                  <c:pt idx="1321">
                    <c:v>EUN</c:v>
                  </c:pt>
                  <c:pt idx="1322">
                    <c:v>EUS</c:v>
                  </c:pt>
                  <c:pt idx="1323">
                    <c:v>USA</c:v>
                  </c:pt>
                  <c:pt idx="1324">
                    <c:v>IND</c:v>
                  </c:pt>
                  <c:pt idx="1325">
                    <c:v>CHI</c:v>
                  </c:pt>
                  <c:pt idx="1326">
                    <c:v>ROW</c:v>
                  </c:pt>
                  <c:pt idx="1327">
                    <c:v>OEC</c:v>
                  </c:pt>
                  <c:pt idx="1328">
                    <c:v>RSA</c:v>
                  </c:pt>
                  <c:pt idx="1329">
                    <c:v>FRA</c:v>
                  </c:pt>
                  <c:pt idx="1330">
                    <c:v>EUN</c:v>
                  </c:pt>
                  <c:pt idx="1331">
                    <c:v>EUS</c:v>
                  </c:pt>
                  <c:pt idx="1332">
                    <c:v>USA</c:v>
                  </c:pt>
                  <c:pt idx="1333">
                    <c:v>IND</c:v>
                  </c:pt>
                  <c:pt idx="1334">
                    <c:v>CHI</c:v>
                  </c:pt>
                  <c:pt idx="1335">
                    <c:v>ROW</c:v>
                  </c:pt>
                  <c:pt idx="1336">
                    <c:v>OEC</c:v>
                  </c:pt>
                  <c:pt idx="1337">
                    <c:v>RSA</c:v>
                  </c:pt>
                  <c:pt idx="1338">
                    <c:v>FRA</c:v>
                  </c:pt>
                  <c:pt idx="1339">
                    <c:v>EUN</c:v>
                  </c:pt>
                  <c:pt idx="1340">
                    <c:v>EUS</c:v>
                  </c:pt>
                  <c:pt idx="1341">
                    <c:v>USA</c:v>
                  </c:pt>
                  <c:pt idx="1342">
                    <c:v>IND</c:v>
                  </c:pt>
                  <c:pt idx="1343">
                    <c:v>CHI</c:v>
                  </c:pt>
                  <c:pt idx="1344">
                    <c:v>ROW</c:v>
                  </c:pt>
                  <c:pt idx="1345">
                    <c:v>OEC</c:v>
                  </c:pt>
                  <c:pt idx="1346">
                    <c:v>RSA</c:v>
                  </c:pt>
                  <c:pt idx="1347">
                    <c:v>RUS</c:v>
                  </c:pt>
                  <c:pt idx="1348">
                    <c:v>FRA</c:v>
                  </c:pt>
                  <c:pt idx="1349">
                    <c:v>EUN</c:v>
                  </c:pt>
                  <c:pt idx="1350">
                    <c:v>EUS</c:v>
                  </c:pt>
                  <c:pt idx="1351">
                    <c:v>USA</c:v>
                  </c:pt>
                  <c:pt idx="1352">
                    <c:v>IND</c:v>
                  </c:pt>
                  <c:pt idx="1353">
                    <c:v>CHI</c:v>
                  </c:pt>
                  <c:pt idx="1354">
                    <c:v>ROW</c:v>
                  </c:pt>
                  <c:pt idx="1355">
                    <c:v>OEC</c:v>
                  </c:pt>
                  <c:pt idx="1356">
                    <c:v>RSA</c:v>
                  </c:pt>
                  <c:pt idx="1357">
                    <c:v>RUS</c:v>
                  </c:pt>
                  <c:pt idx="1358">
                    <c:v>FRA</c:v>
                  </c:pt>
                  <c:pt idx="1359">
                    <c:v>EUN</c:v>
                  </c:pt>
                  <c:pt idx="1360">
                    <c:v>EUS</c:v>
                  </c:pt>
                  <c:pt idx="1361">
                    <c:v>USA</c:v>
                  </c:pt>
                  <c:pt idx="1362">
                    <c:v>IND</c:v>
                  </c:pt>
                  <c:pt idx="1363">
                    <c:v>CHI</c:v>
                  </c:pt>
                  <c:pt idx="1364">
                    <c:v>ROW</c:v>
                  </c:pt>
                  <c:pt idx="1365">
                    <c:v>OEC</c:v>
                  </c:pt>
                  <c:pt idx="1366">
                    <c:v>RSA</c:v>
                  </c:pt>
                  <c:pt idx="1367">
                    <c:v>FRA</c:v>
                  </c:pt>
                  <c:pt idx="1368">
                    <c:v>EUN</c:v>
                  </c:pt>
                  <c:pt idx="1369">
                    <c:v>EUS</c:v>
                  </c:pt>
                  <c:pt idx="1370">
                    <c:v>USA</c:v>
                  </c:pt>
                  <c:pt idx="1371">
                    <c:v>IND</c:v>
                  </c:pt>
                  <c:pt idx="1372">
                    <c:v>CHI</c:v>
                  </c:pt>
                  <c:pt idx="1373">
                    <c:v>ROW</c:v>
                  </c:pt>
                  <c:pt idx="1374">
                    <c:v>OEC</c:v>
                  </c:pt>
                  <c:pt idx="1375">
                    <c:v>RSA</c:v>
                  </c:pt>
                  <c:pt idx="1376">
                    <c:v>RUS</c:v>
                  </c:pt>
                  <c:pt idx="1377">
                    <c:v>FRA</c:v>
                  </c:pt>
                  <c:pt idx="1378">
                    <c:v>EUN</c:v>
                  </c:pt>
                  <c:pt idx="1379">
                    <c:v>EUS</c:v>
                  </c:pt>
                  <c:pt idx="1380">
                    <c:v>USA</c:v>
                  </c:pt>
                  <c:pt idx="1381">
                    <c:v>IND</c:v>
                  </c:pt>
                  <c:pt idx="1382">
                    <c:v>CHI</c:v>
                  </c:pt>
                  <c:pt idx="1383">
                    <c:v>ROW</c:v>
                  </c:pt>
                  <c:pt idx="1384">
                    <c:v>OEC</c:v>
                  </c:pt>
                  <c:pt idx="1385">
                    <c:v>RSA</c:v>
                  </c:pt>
                  <c:pt idx="1386">
                    <c:v>RUS</c:v>
                  </c:pt>
                  <c:pt idx="1387">
                    <c:v>FRA</c:v>
                  </c:pt>
                  <c:pt idx="1388">
                    <c:v>EUN</c:v>
                  </c:pt>
                  <c:pt idx="1389">
                    <c:v>EUS</c:v>
                  </c:pt>
                  <c:pt idx="1390">
                    <c:v>USA</c:v>
                  </c:pt>
                  <c:pt idx="1391">
                    <c:v>IND</c:v>
                  </c:pt>
                  <c:pt idx="1392">
                    <c:v>CHI</c:v>
                  </c:pt>
                  <c:pt idx="1393">
                    <c:v>ROW</c:v>
                  </c:pt>
                  <c:pt idx="1394">
                    <c:v>OEC</c:v>
                  </c:pt>
                  <c:pt idx="1395">
                    <c:v>RSA</c:v>
                  </c:pt>
                  <c:pt idx="1396">
                    <c:v>RUS</c:v>
                  </c:pt>
                  <c:pt idx="1397">
                    <c:v>FRA</c:v>
                  </c:pt>
                  <c:pt idx="1398">
                    <c:v>EUN</c:v>
                  </c:pt>
                  <c:pt idx="1399">
                    <c:v>EUS</c:v>
                  </c:pt>
                  <c:pt idx="1400">
                    <c:v>USA</c:v>
                  </c:pt>
                  <c:pt idx="1401">
                    <c:v>IND</c:v>
                  </c:pt>
                  <c:pt idx="1402">
                    <c:v>CHI</c:v>
                  </c:pt>
                  <c:pt idx="1403">
                    <c:v>ROW</c:v>
                  </c:pt>
                  <c:pt idx="1404">
                    <c:v>OEC</c:v>
                  </c:pt>
                  <c:pt idx="1405">
                    <c:v>RSA</c:v>
                  </c:pt>
                  <c:pt idx="1406">
                    <c:v>RUS</c:v>
                  </c:pt>
                  <c:pt idx="1407">
                    <c:v>FRA</c:v>
                  </c:pt>
                  <c:pt idx="1408">
                    <c:v>EUN</c:v>
                  </c:pt>
                  <c:pt idx="1409">
                    <c:v>EUS</c:v>
                  </c:pt>
                  <c:pt idx="1410">
                    <c:v>USA</c:v>
                  </c:pt>
                  <c:pt idx="1411">
                    <c:v>IND</c:v>
                  </c:pt>
                  <c:pt idx="1412">
                    <c:v>CHI</c:v>
                  </c:pt>
                  <c:pt idx="1413">
                    <c:v>ROW</c:v>
                  </c:pt>
                  <c:pt idx="1414">
                    <c:v>OEC</c:v>
                  </c:pt>
                  <c:pt idx="1415">
                    <c:v>BRZ</c:v>
                  </c:pt>
                  <c:pt idx="1416">
                    <c:v>RSA</c:v>
                  </c:pt>
                  <c:pt idx="1417">
                    <c:v>FRA</c:v>
                  </c:pt>
                  <c:pt idx="1418">
                    <c:v>EUN</c:v>
                  </c:pt>
                  <c:pt idx="1419">
                    <c:v>EUS</c:v>
                  </c:pt>
                  <c:pt idx="1420">
                    <c:v>USA</c:v>
                  </c:pt>
                  <c:pt idx="1421">
                    <c:v>IND</c:v>
                  </c:pt>
                  <c:pt idx="1422">
                    <c:v>CHI</c:v>
                  </c:pt>
                  <c:pt idx="1423">
                    <c:v>ROW</c:v>
                  </c:pt>
                  <c:pt idx="1424">
                    <c:v>OEC</c:v>
                  </c:pt>
                  <c:pt idx="1425">
                    <c:v>BRZ</c:v>
                  </c:pt>
                  <c:pt idx="1426">
                    <c:v>FRA</c:v>
                  </c:pt>
                  <c:pt idx="1427">
                    <c:v>EUN</c:v>
                  </c:pt>
                  <c:pt idx="1428">
                    <c:v>EUS</c:v>
                  </c:pt>
                  <c:pt idx="1429">
                    <c:v>USA</c:v>
                  </c:pt>
                  <c:pt idx="1430">
                    <c:v>IND</c:v>
                  </c:pt>
                  <c:pt idx="1431">
                    <c:v>CHI</c:v>
                  </c:pt>
                  <c:pt idx="1432">
                    <c:v>ROW</c:v>
                  </c:pt>
                  <c:pt idx="1433">
                    <c:v>OEC</c:v>
                  </c:pt>
                  <c:pt idx="1434">
                    <c:v>BRZ</c:v>
                  </c:pt>
                  <c:pt idx="1435">
                    <c:v>RSA</c:v>
                  </c:pt>
                  <c:pt idx="1436">
                    <c:v>FRA</c:v>
                  </c:pt>
                  <c:pt idx="1437">
                    <c:v>EUN</c:v>
                  </c:pt>
                  <c:pt idx="1438">
                    <c:v>EUS</c:v>
                  </c:pt>
                  <c:pt idx="1439">
                    <c:v>USA</c:v>
                  </c:pt>
                  <c:pt idx="1440">
                    <c:v>IND</c:v>
                  </c:pt>
                  <c:pt idx="1441">
                    <c:v>CHI</c:v>
                  </c:pt>
                  <c:pt idx="1442">
                    <c:v>ROW</c:v>
                  </c:pt>
                  <c:pt idx="1443">
                    <c:v>OEC</c:v>
                  </c:pt>
                  <c:pt idx="1444">
                    <c:v>BRZ</c:v>
                  </c:pt>
                  <c:pt idx="1445">
                    <c:v>RSA</c:v>
                  </c:pt>
                  <c:pt idx="1446">
                    <c:v>FRA</c:v>
                  </c:pt>
                  <c:pt idx="1447">
                    <c:v>EUN</c:v>
                  </c:pt>
                  <c:pt idx="1448">
                    <c:v>EUS</c:v>
                  </c:pt>
                  <c:pt idx="1449">
                    <c:v>IND</c:v>
                  </c:pt>
                  <c:pt idx="1450">
                    <c:v>CHI</c:v>
                  </c:pt>
                  <c:pt idx="1451">
                    <c:v>ROW</c:v>
                  </c:pt>
                  <c:pt idx="1452">
                    <c:v>OEC</c:v>
                  </c:pt>
                  <c:pt idx="1453">
                    <c:v>BRZ</c:v>
                  </c:pt>
                  <c:pt idx="1454">
                    <c:v>RSA</c:v>
                  </c:pt>
                  <c:pt idx="1455">
                    <c:v>FRA</c:v>
                  </c:pt>
                  <c:pt idx="1456">
                    <c:v>EUN</c:v>
                  </c:pt>
                  <c:pt idx="1457">
                    <c:v>EUS</c:v>
                  </c:pt>
                  <c:pt idx="1458">
                    <c:v>USA</c:v>
                  </c:pt>
                  <c:pt idx="1459">
                    <c:v>IND</c:v>
                  </c:pt>
                  <c:pt idx="1460">
                    <c:v>CHI</c:v>
                  </c:pt>
                  <c:pt idx="1461">
                    <c:v>ROW</c:v>
                  </c:pt>
                  <c:pt idx="1462">
                    <c:v>OEC</c:v>
                  </c:pt>
                  <c:pt idx="1463">
                    <c:v>BRZ</c:v>
                  </c:pt>
                  <c:pt idx="1464">
                    <c:v>RSA</c:v>
                  </c:pt>
                  <c:pt idx="1465">
                    <c:v>FRA</c:v>
                  </c:pt>
                  <c:pt idx="1466">
                    <c:v>EUN</c:v>
                  </c:pt>
                  <c:pt idx="1467">
                    <c:v>EUS</c:v>
                  </c:pt>
                  <c:pt idx="1468">
                    <c:v>USA</c:v>
                  </c:pt>
                  <c:pt idx="1469">
                    <c:v>IND</c:v>
                  </c:pt>
                  <c:pt idx="1470">
                    <c:v>CHI</c:v>
                  </c:pt>
                  <c:pt idx="1471">
                    <c:v>ROW</c:v>
                  </c:pt>
                  <c:pt idx="1472">
                    <c:v>OEC</c:v>
                  </c:pt>
                  <c:pt idx="1473">
                    <c:v>BRZ</c:v>
                  </c:pt>
                  <c:pt idx="1474">
                    <c:v>RSA</c:v>
                  </c:pt>
                  <c:pt idx="1475">
                    <c:v>FRA</c:v>
                  </c:pt>
                  <c:pt idx="1476">
                    <c:v>EUN</c:v>
                  </c:pt>
                  <c:pt idx="1477">
                    <c:v>EUS</c:v>
                  </c:pt>
                  <c:pt idx="1478">
                    <c:v>USA</c:v>
                  </c:pt>
                  <c:pt idx="1479">
                    <c:v>CHI</c:v>
                  </c:pt>
                  <c:pt idx="1480">
                    <c:v>ROW</c:v>
                  </c:pt>
                  <c:pt idx="1481">
                    <c:v>OEC</c:v>
                  </c:pt>
                  <c:pt idx="1482">
                    <c:v>BRZ</c:v>
                  </c:pt>
                  <c:pt idx="1483">
                    <c:v>RSA</c:v>
                  </c:pt>
                  <c:pt idx="1484">
                    <c:v>FRA</c:v>
                  </c:pt>
                  <c:pt idx="1485">
                    <c:v>EUN</c:v>
                  </c:pt>
                  <c:pt idx="1486">
                    <c:v>EUS</c:v>
                  </c:pt>
                  <c:pt idx="1487">
                    <c:v>USA</c:v>
                  </c:pt>
                  <c:pt idx="1488">
                    <c:v>IND</c:v>
                  </c:pt>
                  <c:pt idx="1489">
                    <c:v>CHI</c:v>
                  </c:pt>
                  <c:pt idx="1490">
                    <c:v>ROW</c:v>
                  </c:pt>
                  <c:pt idx="1491">
                    <c:v>OEC</c:v>
                  </c:pt>
                  <c:pt idx="1492">
                    <c:v>BRZ</c:v>
                  </c:pt>
                  <c:pt idx="1493">
                    <c:v>FRA</c:v>
                  </c:pt>
                  <c:pt idx="1494">
                    <c:v>EUN</c:v>
                  </c:pt>
                  <c:pt idx="1495">
                    <c:v>EUS</c:v>
                  </c:pt>
                  <c:pt idx="1496">
                    <c:v>USA</c:v>
                  </c:pt>
                  <c:pt idx="1497">
                    <c:v>IND</c:v>
                  </c:pt>
                  <c:pt idx="1498">
                    <c:v>CHI</c:v>
                  </c:pt>
                  <c:pt idx="1499">
                    <c:v>ROW</c:v>
                  </c:pt>
                  <c:pt idx="1500">
                    <c:v>OEC</c:v>
                  </c:pt>
                  <c:pt idx="1501">
                    <c:v>BRZ</c:v>
                  </c:pt>
                  <c:pt idx="1502">
                    <c:v>RSA</c:v>
                  </c:pt>
                  <c:pt idx="1503">
                    <c:v>FRA</c:v>
                  </c:pt>
                  <c:pt idx="1504">
                    <c:v>EUN</c:v>
                  </c:pt>
                  <c:pt idx="1505">
                    <c:v>EUS</c:v>
                  </c:pt>
                  <c:pt idx="1506">
                    <c:v>USA</c:v>
                  </c:pt>
                  <c:pt idx="1507">
                    <c:v>IND</c:v>
                  </c:pt>
                  <c:pt idx="1508">
                    <c:v>CHI</c:v>
                  </c:pt>
                  <c:pt idx="1509">
                    <c:v>ROW</c:v>
                  </c:pt>
                  <c:pt idx="1510">
                    <c:v>OEC</c:v>
                  </c:pt>
                  <c:pt idx="1511">
                    <c:v>BRZ</c:v>
                  </c:pt>
                  <c:pt idx="1512">
                    <c:v>RSA</c:v>
                  </c:pt>
                  <c:pt idx="1513">
                    <c:v>FRA</c:v>
                  </c:pt>
                  <c:pt idx="1514">
                    <c:v>EUN</c:v>
                  </c:pt>
                  <c:pt idx="1515">
                    <c:v>EUS</c:v>
                  </c:pt>
                  <c:pt idx="1516">
                    <c:v>USA</c:v>
                  </c:pt>
                  <c:pt idx="1517">
                    <c:v>IND</c:v>
                  </c:pt>
                  <c:pt idx="1518">
                    <c:v>CHI</c:v>
                  </c:pt>
                  <c:pt idx="1519">
                    <c:v>ROW</c:v>
                  </c:pt>
                  <c:pt idx="1520">
                    <c:v>OEC</c:v>
                  </c:pt>
                  <c:pt idx="1521">
                    <c:v>RSA</c:v>
                  </c:pt>
                  <c:pt idx="1522">
                    <c:v>FRA</c:v>
                  </c:pt>
                  <c:pt idx="1523">
                    <c:v>EUN</c:v>
                  </c:pt>
                  <c:pt idx="1524">
                    <c:v>EUS</c:v>
                  </c:pt>
                  <c:pt idx="1525">
                    <c:v>USA</c:v>
                  </c:pt>
                  <c:pt idx="1526">
                    <c:v>IND</c:v>
                  </c:pt>
                  <c:pt idx="1527">
                    <c:v>CHI</c:v>
                  </c:pt>
                  <c:pt idx="1528">
                    <c:v>ROW</c:v>
                  </c:pt>
                  <c:pt idx="1529">
                    <c:v>OEC</c:v>
                  </c:pt>
                  <c:pt idx="1530">
                    <c:v>BRZ</c:v>
                  </c:pt>
                  <c:pt idx="1531">
                    <c:v>RSA</c:v>
                  </c:pt>
                  <c:pt idx="1532">
                    <c:v>FRA</c:v>
                  </c:pt>
                  <c:pt idx="1533">
                    <c:v>EUN</c:v>
                  </c:pt>
                  <c:pt idx="1534">
                    <c:v>EUS</c:v>
                  </c:pt>
                  <c:pt idx="1535">
                    <c:v>USA</c:v>
                  </c:pt>
                  <c:pt idx="1536">
                    <c:v>IND</c:v>
                  </c:pt>
                  <c:pt idx="1537">
                    <c:v>CHI</c:v>
                  </c:pt>
                  <c:pt idx="1538">
                    <c:v>ROW</c:v>
                  </c:pt>
                  <c:pt idx="1539">
                    <c:v>OEC</c:v>
                  </c:pt>
                  <c:pt idx="1540">
                    <c:v>BRZ</c:v>
                  </c:pt>
                  <c:pt idx="1541">
                    <c:v>RSA</c:v>
                  </c:pt>
                  <c:pt idx="1542">
                    <c:v>FRA</c:v>
                  </c:pt>
                  <c:pt idx="1543">
                    <c:v>EUN</c:v>
                  </c:pt>
                  <c:pt idx="1544">
                    <c:v>EUS</c:v>
                  </c:pt>
                  <c:pt idx="1545">
                    <c:v>USA</c:v>
                  </c:pt>
                  <c:pt idx="1546">
                    <c:v>IND</c:v>
                  </c:pt>
                  <c:pt idx="1547">
                    <c:v>CHI</c:v>
                  </c:pt>
                  <c:pt idx="1548">
                    <c:v>ROW</c:v>
                  </c:pt>
                  <c:pt idx="1549">
                    <c:v>OEC</c:v>
                  </c:pt>
                  <c:pt idx="1550">
                    <c:v>BRZ</c:v>
                  </c:pt>
                  <c:pt idx="1551">
                    <c:v>RSA</c:v>
                  </c:pt>
                  <c:pt idx="1552">
                    <c:v>FRA</c:v>
                  </c:pt>
                  <c:pt idx="1553">
                    <c:v>EUN</c:v>
                  </c:pt>
                  <c:pt idx="1554">
                    <c:v>EUS</c:v>
                  </c:pt>
                  <c:pt idx="1555">
                    <c:v>USA</c:v>
                  </c:pt>
                  <c:pt idx="1556">
                    <c:v>IND</c:v>
                  </c:pt>
                  <c:pt idx="1557">
                    <c:v>CHI</c:v>
                  </c:pt>
                  <c:pt idx="1558">
                    <c:v>ROW</c:v>
                  </c:pt>
                  <c:pt idx="1559">
                    <c:v>OEC</c:v>
                  </c:pt>
                  <c:pt idx="1560">
                    <c:v>BRZ</c:v>
                  </c:pt>
                  <c:pt idx="1561">
                    <c:v>RSA</c:v>
                  </c:pt>
                  <c:pt idx="1562">
                    <c:v>FRA</c:v>
                  </c:pt>
                  <c:pt idx="1563">
                    <c:v>EUN</c:v>
                  </c:pt>
                  <c:pt idx="1564">
                    <c:v>EUS</c:v>
                  </c:pt>
                  <c:pt idx="1565">
                    <c:v>USA</c:v>
                  </c:pt>
                  <c:pt idx="1566">
                    <c:v>IND</c:v>
                  </c:pt>
                  <c:pt idx="1567">
                    <c:v>CHI</c:v>
                  </c:pt>
                  <c:pt idx="1568">
                    <c:v>ROW</c:v>
                  </c:pt>
                  <c:pt idx="1569">
                    <c:v>OEC</c:v>
                  </c:pt>
                  <c:pt idx="1570">
                    <c:v>BRZ</c:v>
                  </c:pt>
                  <c:pt idx="1571">
                    <c:v>RSA</c:v>
                  </c:pt>
                  <c:pt idx="1572">
                    <c:v>FRA</c:v>
                  </c:pt>
                  <c:pt idx="1573">
                    <c:v>EUN</c:v>
                  </c:pt>
                  <c:pt idx="1574">
                    <c:v>EUS</c:v>
                  </c:pt>
                  <c:pt idx="1575">
                    <c:v>USA</c:v>
                  </c:pt>
                  <c:pt idx="1576">
                    <c:v>IND</c:v>
                  </c:pt>
                  <c:pt idx="1577">
                    <c:v>CHI</c:v>
                  </c:pt>
                  <c:pt idx="1578">
                    <c:v>ROW</c:v>
                  </c:pt>
                  <c:pt idx="1579">
                    <c:v>OEC</c:v>
                  </c:pt>
                  <c:pt idx="1580">
                    <c:v>BRZ</c:v>
                  </c:pt>
                  <c:pt idx="1581">
                    <c:v>RSA</c:v>
                  </c:pt>
                  <c:pt idx="1582">
                    <c:v>FRA</c:v>
                  </c:pt>
                  <c:pt idx="1583">
                    <c:v>EUN</c:v>
                  </c:pt>
                  <c:pt idx="1584">
                    <c:v>EUS</c:v>
                  </c:pt>
                  <c:pt idx="1585">
                    <c:v>USA</c:v>
                  </c:pt>
                  <c:pt idx="1586">
                    <c:v>IND</c:v>
                  </c:pt>
                  <c:pt idx="1587">
                    <c:v>CHI</c:v>
                  </c:pt>
                  <c:pt idx="1588">
                    <c:v>ROW</c:v>
                  </c:pt>
                  <c:pt idx="1589">
                    <c:v>OEC</c:v>
                  </c:pt>
                  <c:pt idx="1590">
                    <c:v>BRZ</c:v>
                  </c:pt>
                  <c:pt idx="1591">
                    <c:v>RSA</c:v>
                  </c:pt>
                  <c:pt idx="1592">
                    <c:v>RUS</c:v>
                  </c:pt>
                  <c:pt idx="1593">
                    <c:v>FRA</c:v>
                  </c:pt>
                  <c:pt idx="1594">
                    <c:v>EUN</c:v>
                  </c:pt>
                  <c:pt idx="1595">
                    <c:v>EUS</c:v>
                  </c:pt>
                  <c:pt idx="1596">
                    <c:v>USA</c:v>
                  </c:pt>
                  <c:pt idx="1597">
                    <c:v>CHI</c:v>
                  </c:pt>
                  <c:pt idx="1598">
                    <c:v>ROW</c:v>
                  </c:pt>
                  <c:pt idx="1599">
                    <c:v>OEC</c:v>
                  </c:pt>
                  <c:pt idx="1600">
                    <c:v>RUS</c:v>
                  </c:pt>
                  <c:pt idx="1601">
                    <c:v>FRA</c:v>
                  </c:pt>
                  <c:pt idx="1602">
                    <c:v>EUN</c:v>
                  </c:pt>
                  <c:pt idx="1603">
                    <c:v>EUS</c:v>
                  </c:pt>
                  <c:pt idx="1604">
                    <c:v>USA</c:v>
                  </c:pt>
                  <c:pt idx="1605">
                    <c:v>CHI</c:v>
                  </c:pt>
                  <c:pt idx="1606">
                    <c:v>ROW</c:v>
                  </c:pt>
                  <c:pt idx="1607">
                    <c:v>OEC</c:v>
                  </c:pt>
                  <c:pt idx="1608">
                    <c:v>BRZ</c:v>
                  </c:pt>
                  <c:pt idx="1609">
                    <c:v>RSA</c:v>
                  </c:pt>
                  <c:pt idx="1610">
                    <c:v>RUS</c:v>
                  </c:pt>
                  <c:pt idx="1611">
                    <c:v>FRA</c:v>
                  </c:pt>
                  <c:pt idx="1612">
                    <c:v>EUN</c:v>
                  </c:pt>
                  <c:pt idx="1613">
                    <c:v>EUS</c:v>
                  </c:pt>
                  <c:pt idx="1614">
                    <c:v>USA</c:v>
                  </c:pt>
                  <c:pt idx="1615">
                    <c:v>CHI</c:v>
                  </c:pt>
                  <c:pt idx="1616">
                    <c:v>ROW</c:v>
                  </c:pt>
                  <c:pt idx="1617">
                    <c:v>OEC</c:v>
                  </c:pt>
                  <c:pt idx="1618">
                    <c:v>BRZ</c:v>
                  </c:pt>
                  <c:pt idx="1619">
                    <c:v>RSA</c:v>
                  </c:pt>
                  <c:pt idx="1620">
                    <c:v>RUS</c:v>
                  </c:pt>
                  <c:pt idx="1621">
                    <c:v>FRA</c:v>
                  </c:pt>
                  <c:pt idx="1622">
                    <c:v>EUN</c:v>
                  </c:pt>
                  <c:pt idx="1623">
                    <c:v>EUS</c:v>
                  </c:pt>
                  <c:pt idx="1624">
                    <c:v>USA</c:v>
                  </c:pt>
                  <c:pt idx="1625">
                    <c:v>CHI</c:v>
                  </c:pt>
                  <c:pt idx="1626">
                    <c:v>ROW</c:v>
                  </c:pt>
                  <c:pt idx="1627">
                    <c:v>OEC</c:v>
                  </c:pt>
                  <c:pt idx="1628">
                    <c:v>BRZ</c:v>
                  </c:pt>
                  <c:pt idx="1629">
                    <c:v>RSA</c:v>
                  </c:pt>
                  <c:pt idx="1630">
                    <c:v>RUS</c:v>
                  </c:pt>
                  <c:pt idx="1631">
                    <c:v>FRA</c:v>
                  </c:pt>
                  <c:pt idx="1632">
                    <c:v>EUN</c:v>
                  </c:pt>
                  <c:pt idx="1633">
                    <c:v>EUS</c:v>
                  </c:pt>
                  <c:pt idx="1634">
                    <c:v>USA</c:v>
                  </c:pt>
                  <c:pt idx="1635">
                    <c:v>CHI</c:v>
                  </c:pt>
                  <c:pt idx="1636">
                    <c:v>ROW</c:v>
                  </c:pt>
                  <c:pt idx="1637">
                    <c:v>OEC</c:v>
                  </c:pt>
                  <c:pt idx="1638">
                    <c:v>BRZ</c:v>
                  </c:pt>
                  <c:pt idx="1639">
                    <c:v>RSA</c:v>
                  </c:pt>
                  <c:pt idx="1640">
                    <c:v>RUS</c:v>
                  </c:pt>
                  <c:pt idx="1641">
                    <c:v>FRA</c:v>
                  </c:pt>
                  <c:pt idx="1642">
                    <c:v>EUN</c:v>
                  </c:pt>
                  <c:pt idx="1643">
                    <c:v>EUS</c:v>
                  </c:pt>
                  <c:pt idx="1644">
                    <c:v>USA</c:v>
                  </c:pt>
                  <c:pt idx="1645">
                    <c:v>CHI</c:v>
                  </c:pt>
                  <c:pt idx="1646">
                    <c:v>ROW</c:v>
                  </c:pt>
                  <c:pt idx="1647">
                    <c:v>OEC</c:v>
                  </c:pt>
                  <c:pt idx="1648">
                    <c:v>BRZ</c:v>
                  </c:pt>
                  <c:pt idx="1649">
                    <c:v>RSA</c:v>
                  </c:pt>
                  <c:pt idx="1650">
                    <c:v>RUS</c:v>
                  </c:pt>
                  <c:pt idx="1651">
                    <c:v>FRA</c:v>
                  </c:pt>
                  <c:pt idx="1652">
                    <c:v>EUN</c:v>
                  </c:pt>
                  <c:pt idx="1653">
                    <c:v>EUS</c:v>
                  </c:pt>
                  <c:pt idx="1654">
                    <c:v>USA</c:v>
                  </c:pt>
                  <c:pt idx="1655">
                    <c:v>CHI</c:v>
                  </c:pt>
                  <c:pt idx="1656">
                    <c:v>ROW</c:v>
                  </c:pt>
                  <c:pt idx="1657">
                    <c:v>OEC</c:v>
                  </c:pt>
                  <c:pt idx="1658">
                    <c:v>BRZ</c:v>
                  </c:pt>
                  <c:pt idx="1659">
                    <c:v>RSA</c:v>
                  </c:pt>
                  <c:pt idx="1660">
                    <c:v>FRA</c:v>
                  </c:pt>
                  <c:pt idx="1661">
                    <c:v>EUN</c:v>
                  </c:pt>
                  <c:pt idx="1662">
                    <c:v>EUS</c:v>
                  </c:pt>
                  <c:pt idx="1663">
                    <c:v>USA</c:v>
                  </c:pt>
                  <c:pt idx="1664">
                    <c:v>CHI</c:v>
                  </c:pt>
                  <c:pt idx="1665">
                    <c:v>ROW</c:v>
                  </c:pt>
                  <c:pt idx="1666">
                    <c:v>OEC</c:v>
                  </c:pt>
                  <c:pt idx="1667">
                    <c:v>BRZ</c:v>
                  </c:pt>
                  <c:pt idx="1668">
                    <c:v>RSA</c:v>
                  </c:pt>
                  <c:pt idx="1669">
                    <c:v>RUS</c:v>
                  </c:pt>
                  <c:pt idx="1670">
                    <c:v>FRA</c:v>
                  </c:pt>
                  <c:pt idx="1671">
                    <c:v>EUN</c:v>
                  </c:pt>
                  <c:pt idx="1672">
                    <c:v>EUS</c:v>
                  </c:pt>
                  <c:pt idx="1673">
                    <c:v>USA</c:v>
                  </c:pt>
                  <c:pt idx="1674">
                    <c:v>CHI</c:v>
                  </c:pt>
                  <c:pt idx="1675">
                    <c:v>ROW</c:v>
                  </c:pt>
                  <c:pt idx="1676">
                    <c:v>OEC</c:v>
                  </c:pt>
                  <c:pt idx="1677">
                    <c:v>BRZ</c:v>
                  </c:pt>
                  <c:pt idx="1678">
                    <c:v>RSA</c:v>
                  </c:pt>
                  <c:pt idx="1679">
                    <c:v>RUS</c:v>
                  </c:pt>
                  <c:pt idx="1680">
                    <c:v>FRA</c:v>
                  </c:pt>
                  <c:pt idx="1681">
                    <c:v>EUN</c:v>
                  </c:pt>
                  <c:pt idx="1682">
                    <c:v>EUS</c:v>
                  </c:pt>
                  <c:pt idx="1683">
                    <c:v>USA</c:v>
                  </c:pt>
                  <c:pt idx="1684">
                    <c:v>CHI</c:v>
                  </c:pt>
                  <c:pt idx="1685">
                    <c:v>ROW</c:v>
                  </c:pt>
                  <c:pt idx="1686">
                    <c:v>OEC</c:v>
                  </c:pt>
                  <c:pt idx="1687">
                    <c:v>BRZ</c:v>
                  </c:pt>
                  <c:pt idx="1688">
                    <c:v>RSA</c:v>
                  </c:pt>
                  <c:pt idx="1689">
                    <c:v>RUS</c:v>
                  </c:pt>
                  <c:pt idx="1690">
                    <c:v>FRA</c:v>
                  </c:pt>
                  <c:pt idx="1691">
                    <c:v>EUN</c:v>
                  </c:pt>
                  <c:pt idx="1692">
                    <c:v>EUS</c:v>
                  </c:pt>
                  <c:pt idx="1693">
                    <c:v>USA</c:v>
                  </c:pt>
                  <c:pt idx="1694">
                    <c:v>CHI</c:v>
                  </c:pt>
                  <c:pt idx="1695">
                    <c:v>ROW</c:v>
                  </c:pt>
                  <c:pt idx="1696">
                    <c:v>OEC</c:v>
                  </c:pt>
                  <c:pt idx="1697">
                    <c:v>BRZ</c:v>
                  </c:pt>
                  <c:pt idx="1698">
                    <c:v>RSA</c:v>
                  </c:pt>
                  <c:pt idx="1699">
                    <c:v>RUS</c:v>
                  </c:pt>
                  <c:pt idx="1700">
                    <c:v>FRA</c:v>
                  </c:pt>
                  <c:pt idx="1701">
                    <c:v>EUN</c:v>
                  </c:pt>
                  <c:pt idx="1702">
                    <c:v>EUS</c:v>
                  </c:pt>
                  <c:pt idx="1703">
                    <c:v>USA</c:v>
                  </c:pt>
                  <c:pt idx="1704">
                    <c:v>CHI</c:v>
                  </c:pt>
                  <c:pt idx="1705">
                    <c:v>ROW</c:v>
                  </c:pt>
                  <c:pt idx="1706">
                    <c:v>OEC</c:v>
                  </c:pt>
                  <c:pt idx="1707">
                    <c:v>BRZ</c:v>
                  </c:pt>
                  <c:pt idx="1708">
                    <c:v>RSA</c:v>
                  </c:pt>
                  <c:pt idx="1709">
                    <c:v>RUS</c:v>
                  </c:pt>
                  <c:pt idx="1710">
                    <c:v>FRA</c:v>
                  </c:pt>
                  <c:pt idx="1711">
                    <c:v>EUN</c:v>
                  </c:pt>
                  <c:pt idx="1712">
                    <c:v>EUS</c:v>
                  </c:pt>
                  <c:pt idx="1713">
                    <c:v>USA</c:v>
                  </c:pt>
                  <c:pt idx="1714">
                    <c:v>CHI</c:v>
                  </c:pt>
                  <c:pt idx="1715">
                    <c:v>ROW</c:v>
                  </c:pt>
                  <c:pt idx="1716">
                    <c:v>OEC</c:v>
                  </c:pt>
                  <c:pt idx="1717">
                    <c:v>BRZ</c:v>
                  </c:pt>
                  <c:pt idx="1718">
                    <c:v>RSA</c:v>
                  </c:pt>
                  <c:pt idx="1719">
                    <c:v>RUS</c:v>
                  </c:pt>
                  <c:pt idx="1720">
                    <c:v>FRA</c:v>
                  </c:pt>
                  <c:pt idx="1721">
                    <c:v>EUN</c:v>
                  </c:pt>
                  <c:pt idx="1722">
                    <c:v>EUS</c:v>
                  </c:pt>
                  <c:pt idx="1723">
                    <c:v>USA</c:v>
                  </c:pt>
                  <c:pt idx="1724">
                    <c:v>CHI</c:v>
                  </c:pt>
                  <c:pt idx="1725">
                    <c:v>ROW</c:v>
                  </c:pt>
                  <c:pt idx="1726">
                    <c:v>OEC</c:v>
                  </c:pt>
                  <c:pt idx="1727">
                    <c:v>BRZ</c:v>
                  </c:pt>
                  <c:pt idx="1728">
                    <c:v>RSA</c:v>
                  </c:pt>
                  <c:pt idx="1729">
                    <c:v>RUS</c:v>
                  </c:pt>
                  <c:pt idx="1730">
                    <c:v>FRA</c:v>
                  </c:pt>
                  <c:pt idx="1731">
                    <c:v>EUN</c:v>
                  </c:pt>
                  <c:pt idx="1732">
                    <c:v>EUS</c:v>
                  </c:pt>
                  <c:pt idx="1733">
                    <c:v>USA</c:v>
                  </c:pt>
                  <c:pt idx="1734">
                    <c:v>CHI</c:v>
                  </c:pt>
                  <c:pt idx="1735">
                    <c:v>ROW</c:v>
                  </c:pt>
                  <c:pt idx="1736">
                    <c:v>OEC</c:v>
                  </c:pt>
                  <c:pt idx="1737">
                    <c:v>BRZ</c:v>
                  </c:pt>
                  <c:pt idx="1738">
                    <c:v>RSA</c:v>
                  </c:pt>
                  <c:pt idx="1739">
                    <c:v>RUS</c:v>
                  </c:pt>
                  <c:pt idx="1740">
                    <c:v>FRA</c:v>
                  </c:pt>
                  <c:pt idx="1741">
                    <c:v>EUN</c:v>
                  </c:pt>
                  <c:pt idx="1742">
                    <c:v>EUS</c:v>
                  </c:pt>
                  <c:pt idx="1743">
                    <c:v>USA</c:v>
                  </c:pt>
                  <c:pt idx="1744">
                    <c:v>IND</c:v>
                  </c:pt>
                  <c:pt idx="1745">
                    <c:v>ROW</c:v>
                  </c:pt>
                  <c:pt idx="1746">
                    <c:v>OEC</c:v>
                  </c:pt>
                  <c:pt idx="1747">
                    <c:v>BRZ</c:v>
                  </c:pt>
                  <c:pt idx="1748">
                    <c:v>RUS</c:v>
                  </c:pt>
                  <c:pt idx="1749">
                    <c:v>FRA</c:v>
                  </c:pt>
                  <c:pt idx="1750">
                    <c:v>EUN</c:v>
                  </c:pt>
                  <c:pt idx="1751">
                    <c:v>EUS</c:v>
                  </c:pt>
                  <c:pt idx="1752">
                    <c:v>USA</c:v>
                  </c:pt>
                  <c:pt idx="1753">
                    <c:v>IND</c:v>
                  </c:pt>
                  <c:pt idx="1754">
                    <c:v>ROW</c:v>
                  </c:pt>
                  <c:pt idx="1755">
                    <c:v>OEC</c:v>
                  </c:pt>
                  <c:pt idx="1756">
                    <c:v>BRZ</c:v>
                  </c:pt>
                  <c:pt idx="1757">
                    <c:v>RSA</c:v>
                  </c:pt>
                  <c:pt idx="1758">
                    <c:v>RUS</c:v>
                  </c:pt>
                  <c:pt idx="1759">
                    <c:v>FRA</c:v>
                  </c:pt>
                  <c:pt idx="1760">
                    <c:v>EUN</c:v>
                  </c:pt>
                  <c:pt idx="1761">
                    <c:v>EUS</c:v>
                  </c:pt>
                  <c:pt idx="1762">
                    <c:v>USA</c:v>
                  </c:pt>
                  <c:pt idx="1763">
                    <c:v>IND</c:v>
                  </c:pt>
                  <c:pt idx="1764">
                    <c:v>ROW</c:v>
                  </c:pt>
                  <c:pt idx="1765">
                    <c:v>OEC</c:v>
                  </c:pt>
                  <c:pt idx="1766">
                    <c:v>BRZ</c:v>
                  </c:pt>
                  <c:pt idx="1767">
                    <c:v>RSA</c:v>
                  </c:pt>
                  <c:pt idx="1768">
                    <c:v>RUS</c:v>
                  </c:pt>
                  <c:pt idx="1769">
                    <c:v>FRA</c:v>
                  </c:pt>
                  <c:pt idx="1770">
                    <c:v>EUN</c:v>
                  </c:pt>
                  <c:pt idx="1771">
                    <c:v>EUS</c:v>
                  </c:pt>
                  <c:pt idx="1772">
                    <c:v>IND</c:v>
                  </c:pt>
                  <c:pt idx="1773">
                    <c:v>ROW</c:v>
                  </c:pt>
                  <c:pt idx="1774">
                    <c:v>OEC</c:v>
                  </c:pt>
                  <c:pt idx="1775">
                    <c:v>BRZ</c:v>
                  </c:pt>
                  <c:pt idx="1776">
                    <c:v>RSA</c:v>
                  </c:pt>
                  <c:pt idx="1777">
                    <c:v>RUS</c:v>
                  </c:pt>
                  <c:pt idx="1778">
                    <c:v>FRA</c:v>
                  </c:pt>
                  <c:pt idx="1779">
                    <c:v>EUN</c:v>
                  </c:pt>
                  <c:pt idx="1780">
                    <c:v>EUS</c:v>
                  </c:pt>
                  <c:pt idx="1781">
                    <c:v>USA</c:v>
                  </c:pt>
                  <c:pt idx="1782">
                    <c:v>IND</c:v>
                  </c:pt>
                  <c:pt idx="1783">
                    <c:v>ROW</c:v>
                  </c:pt>
                  <c:pt idx="1784">
                    <c:v>OEC</c:v>
                  </c:pt>
                  <c:pt idx="1785">
                    <c:v>BRZ</c:v>
                  </c:pt>
                  <c:pt idx="1786">
                    <c:v>RSA</c:v>
                  </c:pt>
                  <c:pt idx="1787">
                    <c:v>RUS</c:v>
                  </c:pt>
                  <c:pt idx="1788">
                    <c:v>FRA</c:v>
                  </c:pt>
                  <c:pt idx="1789">
                    <c:v>EUN</c:v>
                  </c:pt>
                  <c:pt idx="1790">
                    <c:v>EUS</c:v>
                  </c:pt>
                  <c:pt idx="1791">
                    <c:v>USA</c:v>
                  </c:pt>
                  <c:pt idx="1792">
                    <c:v>IND</c:v>
                  </c:pt>
                  <c:pt idx="1793">
                    <c:v>ROW</c:v>
                  </c:pt>
                  <c:pt idx="1794">
                    <c:v>OEC</c:v>
                  </c:pt>
                  <c:pt idx="1795">
                    <c:v>BRZ</c:v>
                  </c:pt>
                  <c:pt idx="1796">
                    <c:v>RSA</c:v>
                  </c:pt>
                  <c:pt idx="1797">
                    <c:v>RUS</c:v>
                  </c:pt>
                  <c:pt idx="1798">
                    <c:v>FRA</c:v>
                  </c:pt>
                  <c:pt idx="1799">
                    <c:v>EUN</c:v>
                  </c:pt>
                  <c:pt idx="1800">
                    <c:v>EUS</c:v>
                  </c:pt>
                  <c:pt idx="1801">
                    <c:v>USA</c:v>
                  </c:pt>
                  <c:pt idx="1802">
                    <c:v>IND</c:v>
                  </c:pt>
                  <c:pt idx="1803">
                    <c:v>ROW</c:v>
                  </c:pt>
                  <c:pt idx="1804">
                    <c:v>OEC</c:v>
                  </c:pt>
                  <c:pt idx="1805">
                    <c:v>BRZ</c:v>
                  </c:pt>
                  <c:pt idx="1806">
                    <c:v>RSA</c:v>
                  </c:pt>
                  <c:pt idx="1807">
                    <c:v>RUS</c:v>
                  </c:pt>
                  <c:pt idx="1808">
                    <c:v>FRA</c:v>
                  </c:pt>
                  <c:pt idx="1809">
                    <c:v>EUN</c:v>
                  </c:pt>
                  <c:pt idx="1810">
                    <c:v>EUS</c:v>
                  </c:pt>
                  <c:pt idx="1811">
                    <c:v>USA</c:v>
                  </c:pt>
                  <c:pt idx="1812">
                    <c:v>IND</c:v>
                  </c:pt>
                  <c:pt idx="1813">
                    <c:v>ROW</c:v>
                  </c:pt>
                  <c:pt idx="1814">
                    <c:v>OEC</c:v>
                  </c:pt>
                  <c:pt idx="1815">
                    <c:v>BRZ</c:v>
                  </c:pt>
                  <c:pt idx="1816">
                    <c:v>RSA</c:v>
                  </c:pt>
                  <c:pt idx="1817">
                    <c:v>RUS</c:v>
                  </c:pt>
                  <c:pt idx="1818">
                    <c:v>FRA</c:v>
                  </c:pt>
                  <c:pt idx="1819">
                    <c:v>EUN</c:v>
                  </c:pt>
                  <c:pt idx="1820">
                    <c:v>EUS</c:v>
                  </c:pt>
                  <c:pt idx="1821">
                    <c:v>USA</c:v>
                  </c:pt>
                  <c:pt idx="1822">
                    <c:v>IND</c:v>
                  </c:pt>
                  <c:pt idx="1823">
                    <c:v>ROW</c:v>
                  </c:pt>
                  <c:pt idx="1824">
                    <c:v>OEC</c:v>
                  </c:pt>
                  <c:pt idx="1825">
                    <c:v>BRZ</c:v>
                  </c:pt>
                  <c:pt idx="1826">
                    <c:v>RSA</c:v>
                  </c:pt>
                  <c:pt idx="1827">
                    <c:v>RUS</c:v>
                  </c:pt>
                  <c:pt idx="1828">
                    <c:v>FRA</c:v>
                  </c:pt>
                  <c:pt idx="1829">
                    <c:v>EUN</c:v>
                  </c:pt>
                  <c:pt idx="1830">
                    <c:v>EUS</c:v>
                  </c:pt>
                  <c:pt idx="1831">
                    <c:v>USA</c:v>
                  </c:pt>
                  <c:pt idx="1832">
                    <c:v>IND</c:v>
                  </c:pt>
                  <c:pt idx="1833">
                    <c:v>ROW</c:v>
                  </c:pt>
                  <c:pt idx="1834">
                    <c:v>OEC</c:v>
                  </c:pt>
                  <c:pt idx="1835">
                    <c:v>BRZ</c:v>
                  </c:pt>
                  <c:pt idx="1836">
                    <c:v>RSA</c:v>
                  </c:pt>
                  <c:pt idx="1837">
                    <c:v>RUS</c:v>
                  </c:pt>
                  <c:pt idx="1838">
                    <c:v>FRA</c:v>
                  </c:pt>
                  <c:pt idx="1839">
                    <c:v>EUN</c:v>
                  </c:pt>
                  <c:pt idx="1840">
                    <c:v>EUS</c:v>
                  </c:pt>
                  <c:pt idx="1841">
                    <c:v>USA</c:v>
                  </c:pt>
                  <c:pt idx="1842">
                    <c:v>IND</c:v>
                  </c:pt>
                  <c:pt idx="1843">
                    <c:v>ROW</c:v>
                  </c:pt>
                  <c:pt idx="1844">
                    <c:v>OEC</c:v>
                  </c:pt>
                  <c:pt idx="1845">
                    <c:v>BRZ</c:v>
                  </c:pt>
                  <c:pt idx="1846">
                    <c:v>RSA</c:v>
                  </c:pt>
                  <c:pt idx="1847">
                    <c:v>RUS</c:v>
                  </c:pt>
                  <c:pt idx="1848">
                    <c:v>FRA</c:v>
                  </c:pt>
                  <c:pt idx="1849">
                    <c:v>EUN</c:v>
                  </c:pt>
                  <c:pt idx="1850">
                    <c:v>EUS</c:v>
                  </c:pt>
                  <c:pt idx="1851">
                    <c:v>USA</c:v>
                  </c:pt>
                  <c:pt idx="1852">
                    <c:v>IND</c:v>
                  </c:pt>
                  <c:pt idx="1853">
                    <c:v>ROW</c:v>
                  </c:pt>
                  <c:pt idx="1854">
                    <c:v>OEC</c:v>
                  </c:pt>
                  <c:pt idx="1855">
                    <c:v>BRZ</c:v>
                  </c:pt>
                  <c:pt idx="1856">
                    <c:v>RSA</c:v>
                  </c:pt>
                  <c:pt idx="1857">
                    <c:v>RUS</c:v>
                  </c:pt>
                  <c:pt idx="1858">
                    <c:v>FRA</c:v>
                  </c:pt>
                  <c:pt idx="1859">
                    <c:v>EUN</c:v>
                  </c:pt>
                  <c:pt idx="1860">
                    <c:v>EUS</c:v>
                  </c:pt>
                  <c:pt idx="1861">
                    <c:v>USA</c:v>
                  </c:pt>
                  <c:pt idx="1862">
                    <c:v>IND</c:v>
                  </c:pt>
                  <c:pt idx="1863">
                    <c:v>ROW</c:v>
                  </c:pt>
                  <c:pt idx="1864">
                    <c:v>OEC</c:v>
                  </c:pt>
                  <c:pt idx="1865">
                    <c:v>BRZ</c:v>
                  </c:pt>
                  <c:pt idx="1866">
                    <c:v>RSA</c:v>
                  </c:pt>
                  <c:pt idx="1867">
                    <c:v>RUS</c:v>
                  </c:pt>
                  <c:pt idx="1868">
                    <c:v>FRA</c:v>
                  </c:pt>
                  <c:pt idx="1869">
                    <c:v>EUN</c:v>
                  </c:pt>
                  <c:pt idx="1870">
                    <c:v>EUS</c:v>
                  </c:pt>
                  <c:pt idx="1871">
                    <c:v>USA</c:v>
                  </c:pt>
                  <c:pt idx="1872">
                    <c:v>IND</c:v>
                  </c:pt>
                  <c:pt idx="1873">
                    <c:v>ROW</c:v>
                  </c:pt>
                  <c:pt idx="1874">
                    <c:v>OEC</c:v>
                  </c:pt>
                  <c:pt idx="1875">
                    <c:v>BRZ</c:v>
                  </c:pt>
                  <c:pt idx="1876">
                    <c:v>RSA</c:v>
                  </c:pt>
                  <c:pt idx="1877">
                    <c:v>RUS</c:v>
                  </c:pt>
                  <c:pt idx="1878">
                    <c:v>FRA</c:v>
                  </c:pt>
                  <c:pt idx="1879">
                    <c:v>EUN</c:v>
                  </c:pt>
                  <c:pt idx="1880">
                    <c:v>EUS</c:v>
                  </c:pt>
                  <c:pt idx="1881">
                    <c:v>USA</c:v>
                  </c:pt>
                  <c:pt idx="1882">
                    <c:v>IND</c:v>
                  </c:pt>
                  <c:pt idx="1883">
                    <c:v>ROW</c:v>
                  </c:pt>
                  <c:pt idx="1884">
                    <c:v>OEC</c:v>
                  </c:pt>
                  <c:pt idx="1885">
                    <c:v>BRZ</c:v>
                  </c:pt>
                  <c:pt idx="1886">
                    <c:v>RSA</c:v>
                  </c:pt>
                  <c:pt idx="1887">
                    <c:v>RUS</c:v>
                  </c:pt>
                  <c:pt idx="1888">
                    <c:v>FRA</c:v>
                  </c:pt>
                  <c:pt idx="1889">
                    <c:v>EUN</c:v>
                  </c:pt>
                  <c:pt idx="1890">
                    <c:v>EUS</c:v>
                  </c:pt>
                  <c:pt idx="1891">
                    <c:v>USA</c:v>
                  </c:pt>
                  <c:pt idx="1892">
                    <c:v>IND</c:v>
                  </c:pt>
                  <c:pt idx="1893">
                    <c:v>ROW</c:v>
                  </c:pt>
                  <c:pt idx="1894">
                    <c:v>OEC</c:v>
                  </c:pt>
                  <c:pt idx="1895">
                    <c:v>BRZ</c:v>
                  </c:pt>
                  <c:pt idx="1896">
                    <c:v>RSA</c:v>
                  </c:pt>
                  <c:pt idx="1897">
                    <c:v>RUS</c:v>
                  </c:pt>
                  <c:pt idx="1898">
                    <c:v>FRA</c:v>
                  </c:pt>
                  <c:pt idx="1899">
                    <c:v>EUN</c:v>
                  </c:pt>
                  <c:pt idx="1900">
                    <c:v>EUS</c:v>
                  </c:pt>
                  <c:pt idx="1901">
                    <c:v>USA</c:v>
                  </c:pt>
                  <c:pt idx="1902">
                    <c:v>IND</c:v>
                  </c:pt>
                  <c:pt idx="1903">
                    <c:v>ROW</c:v>
                  </c:pt>
                  <c:pt idx="1904">
                    <c:v>OEC</c:v>
                  </c:pt>
                  <c:pt idx="1905">
                    <c:v>BRZ</c:v>
                  </c:pt>
                  <c:pt idx="1906">
                    <c:v>RUS</c:v>
                  </c:pt>
                  <c:pt idx="1907">
                    <c:v>FRA</c:v>
                  </c:pt>
                  <c:pt idx="1908">
                    <c:v>EUN</c:v>
                  </c:pt>
                  <c:pt idx="1909">
                    <c:v>EUS</c:v>
                  </c:pt>
                  <c:pt idx="1910">
                    <c:v>USA</c:v>
                  </c:pt>
                  <c:pt idx="1911">
                    <c:v>IND</c:v>
                  </c:pt>
                  <c:pt idx="1912">
                    <c:v>CHI</c:v>
                  </c:pt>
                  <c:pt idx="1913">
                    <c:v>ROW</c:v>
                  </c:pt>
                  <c:pt idx="1914">
                    <c:v>OEC</c:v>
                  </c:pt>
                  <c:pt idx="1915">
                    <c:v>RUS</c:v>
                  </c:pt>
                  <c:pt idx="1916">
                    <c:v>FRA</c:v>
                  </c:pt>
                  <c:pt idx="1917">
                    <c:v>EUN</c:v>
                  </c:pt>
                  <c:pt idx="1918">
                    <c:v>USA</c:v>
                  </c:pt>
                  <c:pt idx="1919">
                    <c:v>CHI</c:v>
                  </c:pt>
                  <c:pt idx="1920">
                    <c:v>ROW</c:v>
                  </c:pt>
                  <c:pt idx="1921">
                    <c:v>OEC</c:v>
                  </c:pt>
                  <c:pt idx="1922">
                    <c:v>BRZ</c:v>
                  </c:pt>
                  <c:pt idx="1923">
                    <c:v>RUS</c:v>
                  </c:pt>
                  <c:pt idx="1924">
                    <c:v>FRA</c:v>
                  </c:pt>
                  <c:pt idx="1925">
                    <c:v>EUN</c:v>
                  </c:pt>
                  <c:pt idx="1926">
                    <c:v>EUS</c:v>
                  </c:pt>
                  <c:pt idx="1927">
                    <c:v>USA</c:v>
                  </c:pt>
                  <c:pt idx="1928">
                    <c:v>IND</c:v>
                  </c:pt>
                  <c:pt idx="1929">
                    <c:v>CHI</c:v>
                  </c:pt>
                  <c:pt idx="1930">
                    <c:v>ROW</c:v>
                  </c:pt>
                  <c:pt idx="1931">
                    <c:v>OEC</c:v>
                  </c:pt>
                  <c:pt idx="1932">
                    <c:v>BRZ</c:v>
                  </c:pt>
                  <c:pt idx="1933">
                    <c:v>RUS</c:v>
                  </c:pt>
                  <c:pt idx="1934">
                    <c:v>FRA</c:v>
                  </c:pt>
                  <c:pt idx="1935">
                    <c:v>EUN</c:v>
                  </c:pt>
                  <c:pt idx="1936">
                    <c:v>EUS</c:v>
                  </c:pt>
                  <c:pt idx="1937">
                    <c:v>IND</c:v>
                  </c:pt>
                  <c:pt idx="1938">
                    <c:v>CHI</c:v>
                  </c:pt>
                  <c:pt idx="1939">
                    <c:v>ROW</c:v>
                  </c:pt>
                  <c:pt idx="1940">
                    <c:v>OEC</c:v>
                  </c:pt>
                  <c:pt idx="1941">
                    <c:v>BRZ</c:v>
                  </c:pt>
                  <c:pt idx="1942">
                    <c:v>RUS</c:v>
                  </c:pt>
                  <c:pt idx="1943">
                    <c:v>FRA</c:v>
                  </c:pt>
                  <c:pt idx="1944">
                    <c:v>EUN</c:v>
                  </c:pt>
                  <c:pt idx="1945">
                    <c:v>EUS</c:v>
                  </c:pt>
                  <c:pt idx="1946">
                    <c:v>USA</c:v>
                  </c:pt>
                  <c:pt idx="1947">
                    <c:v>IND</c:v>
                  </c:pt>
                  <c:pt idx="1948">
                    <c:v>CHI</c:v>
                  </c:pt>
                  <c:pt idx="1949">
                    <c:v>ROW</c:v>
                  </c:pt>
                  <c:pt idx="1950">
                    <c:v>OEC</c:v>
                  </c:pt>
                  <c:pt idx="1951">
                    <c:v>BRZ</c:v>
                  </c:pt>
                  <c:pt idx="1952">
                    <c:v>RUS</c:v>
                  </c:pt>
                  <c:pt idx="1953">
                    <c:v>FRA</c:v>
                  </c:pt>
                  <c:pt idx="1954">
                    <c:v>EUN</c:v>
                  </c:pt>
                  <c:pt idx="1955">
                    <c:v>EUS</c:v>
                  </c:pt>
                  <c:pt idx="1956">
                    <c:v>USA</c:v>
                  </c:pt>
                  <c:pt idx="1957">
                    <c:v>IND</c:v>
                  </c:pt>
                  <c:pt idx="1958">
                    <c:v>CHI</c:v>
                  </c:pt>
                  <c:pt idx="1959">
                    <c:v>ROW</c:v>
                  </c:pt>
                  <c:pt idx="1960">
                    <c:v>OEC</c:v>
                  </c:pt>
                  <c:pt idx="1961">
                    <c:v>BRZ</c:v>
                  </c:pt>
                  <c:pt idx="1962">
                    <c:v>RUS</c:v>
                  </c:pt>
                  <c:pt idx="1963">
                    <c:v>FRA</c:v>
                  </c:pt>
                  <c:pt idx="1964">
                    <c:v>EUN</c:v>
                  </c:pt>
                  <c:pt idx="1965">
                    <c:v>EUS</c:v>
                  </c:pt>
                  <c:pt idx="1966">
                    <c:v>USA</c:v>
                  </c:pt>
                  <c:pt idx="1967">
                    <c:v>IND</c:v>
                  </c:pt>
                  <c:pt idx="1968">
                    <c:v>CHI</c:v>
                  </c:pt>
                  <c:pt idx="1969">
                    <c:v>ROW</c:v>
                  </c:pt>
                  <c:pt idx="1970">
                    <c:v>OEC</c:v>
                  </c:pt>
                  <c:pt idx="1971">
                    <c:v>BRZ</c:v>
                  </c:pt>
                  <c:pt idx="1972">
                    <c:v>RUS</c:v>
                  </c:pt>
                  <c:pt idx="1973">
                    <c:v>FRA</c:v>
                  </c:pt>
                  <c:pt idx="1974">
                    <c:v>EUN</c:v>
                  </c:pt>
                  <c:pt idx="1975">
                    <c:v>EUS</c:v>
                  </c:pt>
                  <c:pt idx="1976">
                    <c:v>USA</c:v>
                  </c:pt>
                  <c:pt idx="1977">
                    <c:v>IND</c:v>
                  </c:pt>
                  <c:pt idx="1978">
                    <c:v>CHI</c:v>
                  </c:pt>
                  <c:pt idx="1979">
                    <c:v>ROW</c:v>
                  </c:pt>
                  <c:pt idx="1980">
                    <c:v>OEC</c:v>
                  </c:pt>
                  <c:pt idx="1981">
                    <c:v>BRZ</c:v>
                  </c:pt>
                  <c:pt idx="1982">
                    <c:v>RUS</c:v>
                  </c:pt>
                  <c:pt idx="1983">
                    <c:v>FRA</c:v>
                  </c:pt>
                  <c:pt idx="1984">
                    <c:v>EUN</c:v>
                  </c:pt>
                  <c:pt idx="1985">
                    <c:v>EUS</c:v>
                  </c:pt>
                  <c:pt idx="1986">
                    <c:v>USA</c:v>
                  </c:pt>
                  <c:pt idx="1987">
                    <c:v>IND</c:v>
                  </c:pt>
                  <c:pt idx="1988">
                    <c:v>CHI</c:v>
                  </c:pt>
                  <c:pt idx="1989">
                    <c:v>ROW</c:v>
                  </c:pt>
                  <c:pt idx="1990">
                    <c:v>OEC</c:v>
                  </c:pt>
                  <c:pt idx="1991">
                    <c:v>BRZ</c:v>
                  </c:pt>
                  <c:pt idx="1992">
                    <c:v>RUS</c:v>
                  </c:pt>
                  <c:pt idx="1993">
                    <c:v>FRA</c:v>
                  </c:pt>
                  <c:pt idx="1994">
                    <c:v>EUN</c:v>
                  </c:pt>
                  <c:pt idx="1995">
                    <c:v>EUS</c:v>
                  </c:pt>
                  <c:pt idx="1996">
                    <c:v>USA</c:v>
                  </c:pt>
                  <c:pt idx="1997">
                    <c:v>IND</c:v>
                  </c:pt>
                  <c:pt idx="1998">
                    <c:v>CHI</c:v>
                  </c:pt>
                  <c:pt idx="1999">
                    <c:v>ROW</c:v>
                  </c:pt>
                  <c:pt idx="2000">
                    <c:v>OEC</c:v>
                  </c:pt>
                  <c:pt idx="2001">
                    <c:v>BRZ</c:v>
                  </c:pt>
                  <c:pt idx="2002">
                    <c:v>FRA</c:v>
                  </c:pt>
                  <c:pt idx="2003">
                    <c:v>EUN</c:v>
                  </c:pt>
                  <c:pt idx="2004">
                    <c:v>EUS</c:v>
                  </c:pt>
                  <c:pt idx="2005">
                    <c:v>USA</c:v>
                  </c:pt>
                  <c:pt idx="2006">
                    <c:v>IND</c:v>
                  </c:pt>
                  <c:pt idx="2007">
                    <c:v>CHI</c:v>
                  </c:pt>
                  <c:pt idx="2008">
                    <c:v>ROW</c:v>
                  </c:pt>
                  <c:pt idx="2009">
                    <c:v>OEC</c:v>
                  </c:pt>
                  <c:pt idx="2010">
                    <c:v>BRZ</c:v>
                  </c:pt>
                  <c:pt idx="2011">
                    <c:v>RUS</c:v>
                  </c:pt>
                  <c:pt idx="2012">
                    <c:v>FRA</c:v>
                  </c:pt>
                  <c:pt idx="2013">
                    <c:v>EUN</c:v>
                  </c:pt>
                  <c:pt idx="2014">
                    <c:v>EUS</c:v>
                  </c:pt>
                  <c:pt idx="2015">
                    <c:v>USA</c:v>
                  </c:pt>
                  <c:pt idx="2016">
                    <c:v>IND</c:v>
                  </c:pt>
                  <c:pt idx="2017">
                    <c:v>CHI</c:v>
                  </c:pt>
                  <c:pt idx="2018">
                    <c:v>ROW</c:v>
                  </c:pt>
                  <c:pt idx="2019">
                    <c:v>OEC</c:v>
                  </c:pt>
                  <c:pt idx="2020">
                    <c:v>BRZ</c:v>
                  </c:pt>
                  <c:pt idx="2021">
                    <c:v>FRA</c:v>
                  </c:pt>
                  <c:pt idx="2022">
                    <c:v>EUN</c:v>
                  </c:pt>
                  <c:pt idx="2023">
                    <c:v>USA</c:v>
                  </c:pt>
                  <c:pt idx="2024">
                    <c:v>IND</c:v>
                  </c:pt>
                  <c:pt idx="2025">
                    <c:v>CHI</c:v>
                  </c:pt>
                  <c:pt idx="2026">
                    <c:v>ROW</c:v>
                  </c:pt>
                  <c:pt idx="2027">
                    <c:v>OEC</c:v>
                  </c:pt>
                  <c:pt idx="2028">
                    <c:v>BRZ</c:v>
                  </c:pt>
                  <c:pt idx="2029">
                    <c:v>RUS</c:v>
                  </c:pt>
                  <c:pt idx="2030">
                    <c:v>FRA</c:v>
                  </c:pt>
                  <c:pt idx="2031">
                    <c:v>EUN</c:v>
                  </c:pt>
                  <c:pt idx="2032">
                    <c:v>EUS</c:v>
                  </c:pt>
                  <c:pt idx="2033">
                    <c:v>USA</c:v>
                  </c:pt>
                  <c:pt idx="2034">
                    <c:v>IND</c:v>
                  </c:pt>
                  <c:pt idx="2035">
                    <c:v>CHI</c:v>
                  </c:pt>
                  <c:pt idx="2036">
                    <c:v>ROW</c:v>
                  </c:pt>
                  <c:pt idx="2037">
                    <c:v>OEC</c:v>
                  </c:pt>
                  <c:pt idx="2038">
                    <c:v>BRZ</c:v>
                  </c:pt>
                  <c:pt idx="2039">
                    <c:v>RUS</c:v>
                  </c:pt>
                  <c:pt idx="2040">
                    <c:v>FRA</c:v>
                  </c:pt>
                  <c:pt idx="2041">
                    <c:v>EUN</c:v>
                  </c:pt>
                  <c:pt idx="2042">
                    <c:v>EUS</c:v>
                  </c:pt>
                  <c:pt idx="2043">
                    <c:v>USA</c:v>
                  </c:pt>
                  <c:pt idx="2044">
                    <c:v>IND</c:v>
                  </c:pt>
                  <c:pt idx="2045">
                    <c:v>CHI</c:v>
                  </c:pt>
                  <c:pt idx="2046">
                    <c:v>ROW</c:v>
                  </c:pt>
                  <c:pt idx="2047">
                    <c:v>OEC</c:v>
                  </c:pt>
                  <c:pt idx="2048">
                    <c:v>BRZ</c:v>
                  </c:pt>
                  <c:pt idx="2049">
                    <c:v>RUS</c:v>
                  </c:pt>
                  <c:pt idx="2050">
                    <c:v>FRA</c:v>
                  </c:pt>
                  <c:pt idx="2051">
                    <c:v>EUN</c:v>
                  </c:pt>
                  <c:pt idx="2052">
                    <c:v>EUS</c:v>
                  </c:pt>
                  <c:pt idx="2053">
                    <c:v>USA</c:v>
                  </c:pt>
                  <c:pt idx="2054">
                    <c:v>IND</c:v>
                  </c:pt>
                  <c:pt idx="2055">
                    <c:v>CHI</c:v>
                  </c:pt>
                  <c:pt idx="2056">
                    <c:v>ROW</c:v>
                  </c:pt>
                  <c:pt idx="2057">
                    <c:v>OEC</c:v>
                  </c:pt>
                  <c:pt idx="2058">
                    <c:v>BRZ</c:v>
                  </c:pt>
                  <c:pt idx="2059">
                    <c:v>RUS</c:v>
                  </c:pt>
                  <c:pt idx="2060">
                    <c:v>FRA</c:v>
                  </c:pt>
                  <c:pt idx="2061">
                    <c:v>EUN</c:v>
                  </c:pt>
                  <c:pt idx="2062">
                    <c:v>EUS</c:v>
                  </c:pt>
                  <c:pt idx="2063">
                    <c:v>USA</c:v>
                  </c:pt>
                  <c:pt idx="2064">
                    <c:v>IND</c:v>
                  </c:pt>
                  <c:pt idx="2065">
                    <c:v>CHI</c:v>
                  </c:pt>
                  <c:pt idx="2066">
                    <c:v>ROW</c:v>
                  </c:pt>
                  <c:pt idx="2067">
                    <c:v>OEC</c:v>
                  </c:pt>
                  <c:pt idx="2068">
                    <c:v>BRZ</c:v>
                  </c:pt>
                  <c:pt idx="2069">
                    <c:v>RSA</c:v>
                  </c:pt>
                  <c:pt idx="2070">
                    <c:v>RUS</c:v>
                  </c:pt>
                  <c:pt idx="2071">
                    <c:v>FRA</c:v>
                  </c:pt>
                  <c:pt idx="2072">
                    <c:v>EUN</c:v>
                  </c:pt>
                  <c:pt idx="2073">
                    <c:v>EUS</c:v>
                  </c:pt>
                  <c:pt idx="2074">
                    <c:v>USA</c:v>
                  </c:pt>
                  <c:pt idx="2075">
                    <c:v>IND</c:v>
                  </c:pt>
                  <c:pt idx="2076">
                    <c:v>CHI</c:v>
                  </c:pt>
                  <c:pt idx="2077">
                    <c:v>OEC</c:v>
                  </c:pt>
                  <c:pt idx="2078">
                    <c:v>BRZ</c:v>
                  </c:pt>
                  <c:pt idx="2079">
                    <c:v>RUS</c:v>
                  </c:pt>
                  <c:pt idx="2080">
                    <c:v>FRA</c:v>
                  </c:pt>
                  <c:pt idx="2081">
                    <c:v>EUN</c:v>
                  </c:pt>
                  <c:pt idx="2082">
                    <c:v>EUS</c:v>
                  </c:pt>
                  <c:pt idx="2083">
                    <c:v>USA</c:v>
                  </c:pt>
                  <c:pt idx="2084">
                    <c:v>IND</c:v>
                  </c:pt>
                  <c:pt idx="2085">
                    <c:v>CHI</c:v>
                  </c:pt>
                  <c:pt idx="2086">
                    <c:v>OEC</c:v>
                  </c:pt>
                  <c:pt idx="2087">
                    <c:v>BRZ</c:v>
                  </c:pt>
                  <c:pt idx="2088">
                    <c:v>RSA</c:v>
                  </c:pt>
                  <c:pt idx="2089">
                    <c:v>RUS</c:v>
                  </c:pt>
                  <c:pt idx="2090">
                    <c:v>FRA</c:v>
                  </c:pt>
                  <c:pt idx="2091">
                    <c:v>EUN</c:v>
                  </c:pt>
                  <c:pt idx="2092">
                    <c:v>EUS</c:v>
                  </c:pt>
                  <c:pt idx="2093">
                    <c:v>USA</c:v>
                  </c:pt>
                  <c:pt idx="2094">
                    <c:v>IND</c:v>
                  </c:pt>
                  <c:pt idx="2095">
                    <c:v>CHI</c:v>
                  </c:pt>
                  <c:pt idx="2096">
                    <c:v>OEC</c:v>
                  </c:pt>
                  <c:pt idx="2097">
                    <c:v>BRZ</c:v>
                  </c:pt>
                  <c:pt idx="2098">
                    <c:v>RSA</c:v>
                  </c:pt>
                  <c:pt idx="2099">
                    <c:v>RUS</c:v>
                  </c:pt>
                  <c:pt idx="2100">
                    <c:v>FRA</c:v>
                  </c:pt>
                  <c:pt idx="2101">
                    <c:v>EUN</c:v>
                  </c:pt>
                  <c:pt idx="2102">
                    <c:v>EUS</c:v>
                  </c:pt>
                  <c:pt idx="2103">
                    <c:v>IND</c:v>
                  </c:pt>
                  <c:pt idx="2104">
                    <c:v>CHI</c:v>
                  </c:pt>
                  <c:pt idx="2105">
                    <c:v>OEC</c:v>
                  </c:pt>
                  <c:pt idx="2106">
                    <c:v>BRZ</c:v>
                  </c:pt>
                  <c:pt idx="2107">
                    <c:v>RSA</c:v>
                  </c:pt>
                  <c:pt idx="2108">
                    <c:v>FRA</c:v>
                  </c:pt>
                  <c:pt idx="2109">
                    <c:v>EUN</c:v>
                  </c:pt>
                  <c:pt idx="2110">
                    <c:v>EUS</c:v>
                  </c:pt>
                  <c:pt idx="2111">
                    <c:v>USA</c:v>
                  </c:pt>
                  <c:pt idx="2112">
                    <c:v>IND</c:v>
                  </c:pt>
                  <c:pt idx="2113">
                    <c:v>CHI</c:v>
                  </c:pt>
                  <c:pt idx="2114">
                    <c:v>OEC</c:v>
                  </c:pt>
                  <c:pt idx="2115">
                    <c:v>BRZ</c:v>
                  </c:pt>
                  <c:pt idx="2116">
                    <c:v>RSA</c:v>
                  </c:pt>
                  <c:pt idx="2117">
                    <c:v>RUS</c:v>
                  </c:pt>
                  <c:pt idx="2118">
                    <c:v>FRA</c:v>
                  </c:pt>
                  <c:pt idx="2119">
                    <c:v>EUN</c:v>
                  </c:pt>
                  <c:pt idx="2120">
                    <c:v>EUS</c:v>
                  </c:pt>
                  <c:pt idx="2121">
                    <c:v>USA</c:v>
                  </c:pt>
                  <c:pt idx="2122">
                    <c:v>IND</c:v>
                  </c:pt>
                  <c:pt idx="2123">
                    <c:v>CHI</c:v>
                  </c:pt>
                  <c:pt idx="2124">
                    <c:v>OEC</c:v>
                  </c:pt>
                  <c:pt idx="2125">
                    <c:v>BRZ</c:v>
                  </c:pt>
                  <c:pt idx="2126">
                    <c:v>RSA</c:v>
                  </c:pt>
                  <c:pt idx="2127">
                    <c:v>RUS</c:v>
                  </c:pt>
                  <c:pt idx="2128">
                    <c:v>FRA</c:v>
                  </c:pt>
                  <c:pt idx="2129">
                    <c:v>EUN</c:v>
                  </c:pt>
                  <c:pt idx="2130">
                    <c:v>EUS</c:v>
                  </c:pt>
                  <c:pt idx="2131">
                    <c:v>USA</c:v>
                  </c:pt>
                  <c:pt idx="2132">
                    <c:v>IND</c:v>
                  </c:pt>
                  <c:pt idx="2133">
                    <c:v>CHI</c:v>
                  </c:pt>
                  <c:pt idx="2134">
                    <c:v>OEC</c:v>
                  </c:pt>
                  <c:pt idx="2135">
                    <c:v>BRZ</c:v>
                  </c:pt>
                  <c:pt idx="2136">
                    <c:v>RSA</c:v>
                  </c:pt>
                  <c:pt idx="2137">
                    <c:v>RUS</c:v>
                  </c:pt>
                  <c:pt idx="2138">
                    <c:v>FRA</c:v>
                  </c:pt>
                  <c:pt idx="2139">
                    <c:v>EUN</c:v>
                  </c:pt>
                  <c:pt idx="2140">
                    <c:v>EUS</c:v>
                  </c:pt>
                  <c:pt idx="2141">
                    <c:v>USA</c:v>
                  </c:pt>
                  <c:pt idx="2142">
                    <c:v>IND</c:v>
                  </c:pt>
                  <c:pt idx="2143">
                    <c:v>CHI</c:v>
                  </c:pt>
                  <c:pt idx="2144">
                    <c:v>OEC</c:v>
                  </c:pt>
                  <c:pt idx="2145">
                    <c:v>BRZ</c:v>
                  </c:pt>
                  <c:pt idx="2146">
                    <c:v>RSA</c:v>
                  </c:pt>
                  <c:pt idx="2147">
                    <c:v>RUS</c:v>
                  </c:pt>
                  <c:pt idx="2148">
                    <c:v>FRA</c:v>
                  </c:pt>
                  <c:pt idx="2149">
                    <c:v>EUN</c:v>
                  </c:pt>
                  <c:pt idx="2150">
                    <c:v>EUS</c:v>
                  </c:pt>
                  <c:pt idx="2151">
                    <c:v>USA</c:v>
                  </c:pt>
                  <c:pt idx="2152">
                    <c:v>IND</c:v>
                  </c:pt>
                  <c:pt idx="2153">
                    <c:v>CHI</c:v>
                  </c:pt>
                  <c:pt idx="2154">
                    <c:v>OEC</c:v>
                  </c:pt>
                  <c:pt idx="2155">
                    <c:v>BRZ</c:v>
                  </c:pt>
                  <c:pt idx="2156">
                    <c:v>RSA</c:v>
                  </c:pt>
                  <c:pt idx="2157">
                    <c:v>RUS</c:v>
                  </c:pt>
                  <c:pt idx="2158">
                    <c:v>FRA</c:v>
                  </c:pt>
                  <c:pt idx="2159">
                    <c:v>EUN</c:v>
                  </c:pt>
                  <c:pt idx="2160">
                    <c:v>EUS</c:v>
                  </c:pt>
                  <c:pt idx="2161">
                    <c:v>USA</c:v>
                  </c:pt>
                  <c:pt idx="2162">
                    <c:v>IND</c:v>
                  </c:pt>
                  <c:pt idx="2163">
                    <c:v>CHI</c:v>
                  </c:pt>
                  <c:pt idx="2164">
                    <c:v>OEC</c:v>
                  </c:pt>
                  <c:pt idx="2165">
                    <c:v>BRZ</c:v>
                  </c:pt>
                  <c:pt idx="2166">
                    <c:v>RSA</c:v>
                  </c:pt>
                  <c:pt idx="2167">
                    <c:v>RUS</c:v>
                  </c:pt>
                  <c:pt idx="2168">
                    <c:v>FRA</c:v>
                  </c:pt>
                  <c:pt idx="2169">
                    <c:v>EUN</c:v>
                  </c:pt>
                  <c:pt idx="2170">
                    <c:v>EUS</c:v>
                  </c:pt>
                  <c:pt idx="2171">
                    <c:v>USA</c:v>
                  </c:pt>
                  <c:pt idx="2172">
                    <c:v>IND</c:v>
                  </c:pt>
                  <c:pt idx="2173">
                    <c:v>CHI</c:v>
                  </c:pt>
                  <c:pt idx="2174">
                    <c:v>OEC</c:v>
                  </c:pt>
                  <c:pt idx="2175">
                    <c:v>BRZ</c:v>
                  </c:pt>
                  <c:pt idx="2176">
                    <c:v>RSA</c:v>
                  </c:pt>
                  <c:pt idx="2177">
                    <c:v>RUS</c:v>
                  </c:pt>
                  <c:pt idx="2178">
                    <c:v>FRA</c:v>
                  </c:pt>
                  <c:pt idx="2179">
                    <c:v>EUN</c:v>
                  </c:pt>
                  <c:pt idx="2180">
                    <c:v>EUS</c:v>
                  </c:pt>
                  <c:pt idx="2181">
                    <c:v>USA</c:v>
                  </c:pt>
                  <c:pt idx="2182">
                    <c:v>IND</c:v>
                  </c:pt>
                  <c:pt idx="2183">
                    <c:v>CHI</c:v>
                  </c:pt>
                  <c:pt idx="2184">
                    <c:v>OEC</c:v>
                  </c:pt>
                  <c:pt idx="2185">
                    <c:v>BRZ</c:v>
                  </c:pt>
                  <c:pt idx="2186">
                    <c:v>RSA</c:v>
                  </c:pt>
                  <c:pt idx="2187">
                    <c:v>RUS</c:v>
                  </c:pt>
                  <c:pt idx="2188">
                    <c:v>FRA</c:v>
                  </c:pt>
                  <c:pt idx="2189">
                    <c:v>EUN</c:v>
                  </c:pt>
                  <c:pt idx="2190">
                    <c:v>EUS</c:v>
                  </c:pt>
                  <c:pt idx="2191">
                    <c:v>USA</c:v>
                  </c:pt>
                  <c:pt idx="2192">
                    <c:v>IND</c:v>
                  </c:pt>
                  <c:pt idx="2193">
                    <c:v>CHI</c:v>
                  </c:pt>
                  <c:pt idx="2194">
                    <c:v>OEC</c:v>
                  </c:pt>
                  <c:pt idx="2195">
                    <c:v>BRZ</c:v>
                  </c:pt>
                  <c:pt idx="2196">
                    <c:v>RSA</c:v>
                  </c:pt>
                  <c:pt idx="2197">
                    <c:v>RUS</c:v>
                  </c:pt>
                  <c:pt idx="2198">
                    <c:v>FRA</c:v>
                  </c:pt>
                  <c:pt idx="2199">
                    <c:v>EUN</c:v>
                  </c:pt>
                  <c:pt idx="2200">
                    <c:v>EUS</c:v>
                  </c:pt>
                  <c:pt idx="2201">
                    <c:v>USA</c:v>
                  </c:pt>
                  <c:pt idx="2202">
                    <c:v>IND</c:v>
                  </c:pt>
                  <c:pt idx="2203">
                    <c:v>CHI</c:v>
                  </c:pt>
                  <c:pt idx="2204">
                    <c:v>OEC</c:v>
                  </c:pt>
                  <c:pt idx="2205">
                    <c:v>BRZ</c:v>
                  </c:pt>
                  <c:pt idx="2206">
                    <c:v>RSA</c:v>
                  </c:pt>
                  <c:pt idx="2207">
                    <c:v>RUS</c:v>
                  </c:pt>
                  <c:pt idx="2208">
                    <c:v>FRA</c:v>
                  </c:pt>
                  <c:pt idx="2209">
                    <c:v>EUN</c:v>
                  </c:pt>
                  <c:pt idx="2210">
                    <c:v>EUS</c:v>
                  </c:pt>
                  <c:pt idx="2211">
                    <c:v>USA</c:v>
                  </c:pt>
                  <c:pt idx="2212">
                    <c:v>IND</c:v>
                  </c:pt>
                  <c:pt idx="2213">
                    <c:v>CHI</c:v>
                  </c:pt>
                  <c:pt idx="2214">
                    <c:v>OEC</c:v>
                  </c:pt>
                  <c:pt idx="2215">
                    <c:v>BRZ</c:v>
                  </c:pt>
                  <c:pt idx="2216">
                    <c:v>RSA</c:v>
                  </c:pt>
                  <c:pt idx="2217">
                    <c:v>RUS</c:v>
                  </c:pt>
                  <c:pt idx="2218">
                    <c:v>FRA</c:v>
                  </c:pt>
                  <c:pt idx="2219">
                    <c:v>EUN</c:v>
                  </c:pt>
                  <c:pt idx="2220">
                    <c:v>EUS</c:v>
                  </c:pt>
                  <c:pt idx="2221">
                    <c:v>USA</c:v>
                  </c:pt>
                  <c:pt idx="2222">
                    <c:v>IND</c:v>
                  </c:pt>
                  <c:pt idx="2223">
                    <c:v>CHI</c:v>
                  </c:pt>
                  <c:pt idx="2224">
                    <c:v>OEC</c:v>
                  </c:pt>
                  <c:pt idx="2225">
                    <c:v>BRZ</c:v>
                  </c:pt>
                  <c:pt idx="2226">
                    <c:v>RSA</c:v>
                  </c:pt>
                  <c:pt idx="2227">
                    <c:v>RUS</c:v>
                  </c:pt>
                  <c:pt idx="2228">
                    <c:v>FRA</c:v>
                  </c:pt>
                  <c:pt idx="2229">
                    <c:v>EUN</c:v>
                  </c:pt>
                  <c:pt idx="2230">
                    <c:v>EUS</c:v>
                  </c:pt>
                  <c:pt idx="2231">
                    <c:v>USA</c:v>
                  </c:pt>
                  <c:pt idx="2232">
                    <c:v>IND</c:v>
                  </c:pt>
                  <c:pt idx="2233">
                    <c:v>CHI</c:v>
                  </c:pt>
                  <c:pt idx="2234">
                    <c:v>OEC</c:v>
                  </c:pt>
                  <c:pt idx="2235">
                    <c:v>BRZ</c:v>
                  </c:pt>
                  <c:pt idx="2236">
                    <c:v>RSA</c:v>
                  </c:pt>
                  <c:pt idx="2237">
                    <c:v>RUS</c:v>
                  </c:pt>
                  <c:pt idx="2238">
                    <c:v>FRA</c:v>
                  </c:pt>
                  <c:pt idx="2239">
                    <c:v>EUN</c:v>
                  </c:pt>
                  <c:pt idx="2240">
                    <c:v>EUS</c:v>
                  </c:pt>
                  <c:pt idx="2241">
                    <c:v>USA</c:v>
                  </c:pt>
                  <c:pt idx="2242">
                    <c:v>IND</c:v>
                  </c:pt>
                  <c:pt idx="2243">
                    <c:v>CHI</c:v>
                  </c:pt>
                  <c:pt idx="2244">
                    <c:v>OEC</c:v>
                  </c:pt>
                  <c:pt idx="2245">
                    <c:v>BRZ</c:v>
                  </c:pt>
                  <c:pt idx="2246">
                    <c:v>RSA</c:v>
                  </c:pt>
                  <c:pt idx="2247">
                    <c:v>RUS</c:v>
                  </c:pt>
                  <c:pt idx="2248">
                    <c:v>FRA</c:v>
                  </c:pt>
                  <c:pt idx="2249">
                    <c:v>EUN</c:v>
                  </c:pt>
                  <c:pt idx="2250">
                    <c:v>EUS</c:v>
                  </c:pt>
                  <c:pt idx="2251">
                    <c:v>USA</c:v>
                  </c:pt>
                  <c:pt idx="2252">
                    <c:v>IND</c:v>
                  </c:pt>
                  <c:pt idx="2253">
                    <c:v>CHI</c:v>
                  </c:pt>
                  <c:pt idx="2254">
                    <c:v>OEC</c:v>
                  </c:pt>
                  <c:pt idx="2255">
                    <c:v>BRZ</c:v>
                  </c:pt>
                  <c:pt idx="2256">
                    <c:v>RSA</c:v>
                  </c:pt>
                  <c:pt idx="2257">
                    <c:v>RUS</c:v>
                  </c:pt>
                  <c:pt idx="2258">
                    <c:v>FRA</c:v>
                  </c:pt>
                  <c:pt idx="2259">
                    <c:v>EUN</c:v>
                  </c:pt>
                  <c:pt idx="2260">
                    <c:v>EUS</c:v>
                  </c:pt>
                  <c:pt idx="2261">
                    <c:v>USA</c:v>
                  </c:pt>
                  <c:pt idx="2262">
                    <c:v>IND</c:v>
                  </c:pt>
                  <c:pt idx="2263">
                    <c:v>CHI</c:v>
                  </c:pt>
                  <c:pt idx="2264">
                    <c:v>ROW</c:v>
                  </c:pt>
                  <c:pt idx="2265">
                    <c:v>OEC</c:v>
                  </c:pt>
                  <c:pt idx="2266">
                    <c:v>BRZ</c:v>
                  </c:pt>
                  <c:pt idx="2267">
                    <c:v>RUS</c:v>
                  </c:pt>
                  <c:pt idx="2268">
                    <c:v>FRA</c:v>
                  </c:pt>
                  <c:pt idx="2269">
                    <c:v>EUN</c:v>
                  </c:pt>
                  <c:pt idx="2270">
                    <c:v>EUS</c:v>
                  </c:pt>
                  <c:pt idx="2271">
                    <c:v>USA</c:v>
                  </c:pt>
                  <c:pt idx="2272">
                    <c:v>IND</c:v>
                  </c:pt>
                  <c:pt idx="2273">
                    <c:v>CHI</c:v>
                  </c:pt>
                  <c:pt idx="2274">
                    <c:v>ROW</c:v>
                  </c:pt>
                  <c:pt idx="2275">
                    <c:v>OEC</c:v>
                  </c:pt>
                  <c:pt idx="2276">
                    <c:v>BRZ</c:v>
                  </c:pt>
                  <c:pt idx="2277">
                    <c:v>RSA</c:v>
                  </c:pt>
                  <c:pt idx="2278">
                    <c:v>RUS</c:v>
                  </c:pt>
                  <c:pt idx="2279">
                    <c:v>FRA</c:v>
                  </c:pt>
                  <c:pt idx="2280">
                    <c:v>EUN</c:v>
                  </c:pt>
                  <c:pt idx="2281">
                    <c:v>EUS</c:v>
                  </c:pt>
                  <c:pt idx="2282">
                    <c:v>USA</c:v>
                  </c:pt>
                  <c:pt idx="2283">
                    <c:v>IND</c:v>
                  </c:pt>
                  <c:pt idx="2284">
                    <c:v>CHI</c:v>
                  </c:pt>
                  <c:pt idx="2285">
                    <c:v>ROW</c:v>
                  </c:pt>
                  <c:pt idx="2286">
                    <c:v>OEC</c:v>
                  </c:pt>
                  <c:pt idx="2287">
                    <c:v>BRZ</c:v>
                  </c:pt>
                  <c:pt idx="2288">
                    <c:v>RSA</c:v>
                  </c:pt>
                  <c:pt idx="2289">
                    <c:v>RUS</c:v>
                  </c:pt>
                  <c:pt idx="2290">
                    <c:v>FRA</c:v>
                  </c:pt>
                  <c:pt idx="2291">
                    <c:v>EUN</c:v>
                  </c:pt>
                  <c:pt idx="2292">
                    <c:v>EUS</c:v>
                  </c:pt>
                  <c:pt idx="2293">
                    <c:v>IND</c:v>
                  </c:pt>
                  <c:pt idx="2294">
                    <c:v>CHI</c:v>
                  </c:pt>
                  <c:pt idx="2295">
                    <c:v>ROW</c:v>
                  </c:pt>
                  <c:pt idx="2296">
                    <c:v>OEC</c:v>
                  </c:pt>
                  <c:pt idx="2297">
                    <c:v>BRZ</c:v>
                  </c:pt>
                  <c:pt idx="2298">
                    <c:v>RSA</c:v>
                  </c:pt>
                  <c:pt idx="2299">
                    <c:v>FRA</c:v>
                  </c:pt>
                  <c:pt idx="2300">
                    <c:v>EUN</c:v>
                  </c:pt>
                  <c:pt idx="2301">
                    <c:v>EUS</c:v>
                  </c:pt>
                  <c:pt idx="2302">
                    <c:v>USA</c:v>
                  </c:pt>
                  <c:pt idx="2303">
                    <c:v>IND</c:v>
                  </c:pt>
                  <c:pt idx="2304">
                    <c:v>CHI</c:v>
                  </c:pt>
                  <c:pt idx="2305">
                    <c:v>ROW</c:v>
                  </c:pt>
                  <c:pt idx="2306">
                    <c:v>OEC</c:v>
                  </c:pt>
                  <c:pt idx="2307">
                    <c:v>BRZ</c:v>
                  </c:pt>
                  <c:pt idx="2308">
                    <c:v>RSA</c:v>
                  </c:pt>
                  <c:pt idx="2309">
                    <c:v>RUS</c:v>
                  </c:pt>
                  <c:pt idx="2310">
                    <c:v>FRA</c:v>
                  </c:pt>
                  <c:pt idx="2311">
                    <c:v>EUN</c:v>
                  </c:pt>
                  <c:pt idx="2312">
                    <c:v>EUS</c:v>
                  </c:pt>
                  <c:pt idx="2313">
                    <c:v>USA</c:v>
                  </c:pt>
                  <c:pt idx="2314">
                    <c:v>IND</c:v>
                  </c:pt>
                  <c:pt idx="2315">
                    <c:v>CHI</c:v>
                  </c:pt>
                  <c:pt idx="2316">
                    <c:v>ROW</c:v>
                  </c:pt>
                  <c:pt idx="2317">
                    <c:v>OEC</c:v>
                  </c:pt>
                  <c:pt idx="2318">
                    <c:v>BRZ</c:v>
                  </c:pt>
                  <c:pt idx="2319">
                    <c:v>RSA</c:v>
                  </c:pt>
                  <c:pt idx="2320">
                    <c:v>RUS</c:v>
                  </c:pt>
                  <c:pt idx="2321">
                    <c:v>FRA</c:v>
                  </c:pt>
                  <c:pt idx="2322">
                    <c:v>EUN</c:v>
                  </c:pt>
                  <c:pt idx="2323">
                    <c:v>EUS</c:v>
                  </c:pt>
                  <c:pt idx="2324">
                    <c:v>USA</c:v>
                  </c:pt>
                  <c:pt idx="2325">
                    <c:v>IND</c:v>
                  </c:pt>
                  <c:pt idx="2326">
                    <c:v>CHI</c:v>
                  </c:pt>
                  <c:pt idx="2327">
                    <c:v>ROW</c:v>
                  </c:pt>
                  <c:pt idx="2328">
                    <c:v>OEC</c:v>
                  </c:pt>
                  <c:pt idx="2329">
                    <c:v>BRZ</c:v>
                  </c:pt>
                  <c:pt idx="2330">
                    <c:v>RSA</c:v>
                  </c:pt>
                  <c:pt idx="2331">
                    <c:v>RUS</c:v>
                  </c:pt>
                  <c:pt idx="2332">
                    <c:v>FRA</c:v>
                  </c:pt>
                  <c:pt idx="2333">
                    <c:v>EUN</c:v>
                  </c:pt>
                  <c:pt idx="2334">
                    <c:v>EUS</c:v>
                  </c:pt>
                  <c:pt idx="2335">
                    <c:v>USA</c:v>
                  </c:pt>
                  <c:pt idx="2336">
                    <c:v>IND</c:v>
                  </c:pt>
                  <c:pt idx="2337">
                    <c:v>CHI</c:v>
                  </c:pt>
                  <c:pt idx="2338">
                    <c:v>ROW</c:v>
                  </c:pt>
                  <c:pt idx="2339">
                    <c:v>OEC</c:v>
                  </c:pt>
                  <c:pt idx="2340">
                    <c:v>BRZ</c:v>
                  </c:pt>
                  <c:pt idx="2341">
                    <c:v>RSA</c:v>
                  </c:pt>
                  <c:pt idx="2342">
                    <c:v>RUS</c:v>
                  </c:pt>
                  <c:pt idx="2343">
                    <c:v>FRA</c:v>
                  </c:pt>
                  <c:pt idx="2344">
                    <c:v>EUN</c:v>
                  </c:pt>
                  <c:pt idx="2345">
                    <c:v>EUS</c:v>
                  </c:pt>
                  <c:pt idx="2346">
                    <c:v>USA</c:v>
                  </c:pt>
                  <c:pt idx="2347">
                    <c:v>IND</c:v>
                  </c:pt>
                  <c:pt idx="2348">
                    <c:v>CHI</c:v>
                  </c:pt>
                  <c:pt idx="2349">
                    <c:v>ROW</c:v>
                  </c:pt>
                  <c:pt idx="2350">
                    <c:v>OEC</c:v>
                  </c:pt>
                  <c:pt idx="2351">
                    <c:v>BRZ</c:v>
                  </c:pt>
                  <c:pt idx="2352">
                    <c:v>RSA</c:v>
                  </c:pt>
                  <c:pt idx="2353">
                    <c:v>RUS</c:v>
                  </c:pt>
                  <c:pt idx="2354">
                    <c:v>FRA</c:v>
                  </c:pt>
                  <c:pt idx="2355">
                    <c:v>EUN</c:v>
                  </c:pt>
                  <c:pt idx="2356">
                    <c:v>EUS</c:v>
                  </c:pt>
                  <c:pt idx="2357">
                    <c:v>USA</c:v>
                  </c:pt>
                  <c:pt idx="2358">
                    <c:v>IND</c:v>
                  </c:pt>
                  <c:pt idx="2359">
                    <c:v>CHI</c:v>
                  </c:pt>
                  <c:pt idx="2360">
                    <c:v>ROW</c:v>
                  </c:pt>
                  <c:pt idx="2361">
                    <c:v>OEC</c:v>
                  </c:pt>
                  <c:pt idx="2362">
                    <c:v>BRZ</c:v>
                  </c:pt>
                  <c:pt idx="2363">
                    <c:v>RSA</c:v>
                  </c:pt>
                  <c:pt idx="2364">
                    <c:v>RUS</c:v>
                  </c:pt>
                  <c:pt idx="2365">
                    <c:v>FRA</c:v>
                  </c:pt>
                  <c:pt idx="2366">
                    <c:v>EUN</c:v>
                  </c:pt>
                  <c:pt idx="2367">
                    <c:v>EUS</c:v>
                  </c:pt>
                  <c:pt idx="2368">
                    <c:v>USA</c:v>
                  </c:pt>
                  <c:pt idx="2369">
                    <c:v>IND</c:v>
                  </c:pt>
                  <c:pt idx="2370">
                    <c:v>CHI</c:v>
                  </c:pt>
                  <c:pt idx="2371">
                    <c:v>ROW</c:v>
                  </c:pt>
                  <c:pt idx="2372">
                    <c:v>OEC</c:v>
                  </c:pt>
                  <c:pt idx="2373">
                    <c:v>BRZ</c:v>
                  </c:pt>
                  <c:pt idx="2374">
                    <c:v>RSA</c:v>
                  </c:pt>
                  <c:pt idx="2375">
                    <c:v>RUS</c:v>
                  </c:pt>
                  <c:pt idx="2376">
                    <c:v>FRA</c:v>
                  </c:pt>
                  <c:pt idx="2377">
                    <c:v>EUN</c:v>
                  </c:pt>
                  <c:pt idx="2378">
                    <c:v>EUS</c:v>
                  </c:pt>
                  <c:pt idx="2379">
                    <c:v>USA</c:v>
                  </c:pt>
                  <c:pt idx="2380">
                    <c:v>IND</c:v>
                  </c:pt>
                  <c:pt idx="2381">
                    <c:v>CHI</c:v>
                  </c:pt>
                  <c:pt idx="2382">
                    <c:v>ROW</c:v>
                  </c:pt>
                  <c:pt idx="2383">
                    <c:v>OEC</c:v>
                  </c:pt>
                  <c:pt idx="2384">
                    <c:v>BRZ</c:v>
                  </c:pt>
                  <c:pt idx="2385">
                    <c:v>RSA</c:v>
                  </c:pt>
                  <c:pt idx="2386">
                    <c:v>RUS</c:v>
                  </c:pt>
                  <c:pt idx="2387">
                    <c:v>FRA</c:v>
                  </c:pt>
                  <c:pt idx="2388">
                    <c:v>EUN</c:v>
                  </c:pt>
                  <c:pt idx="2389">
                    <c:v>EUS</c:v>
                  </c:pt>
                  <c:pt idx="2390">
                    <c:v>USA</c:v>
                  </c:pt>
                  <c:pt idx="2391">
                    <c:v>IND</c:v>
                  </c:pt>
                  <c:pt idx="2392">
                    <c:v>CHI</c:v>
                  </c:pt>
                  <c:pt idx="2393">
                    <c:v>ROW</c:v>
                  </c:pt>
                  <c:pt idx="2394">
                    <c:v>OEC</c:v>
                  </c:pt>
                  <c:pt idx="2395">
                    <c:v>BRZ</c:v>
                  </c:pt>
                  <c:pt idx="2396">
                    <c:v>RSA</c:v>
                  </c:pt>
                  <c:pt idx="2397">
                    <c:v>RUS</c:v>
                  </c:pt>
                  <c:pt idx="2398">
                    <c:v>FRA</c:v>
                  </c:pt>
                  <c:pt idx="2399">
                    <c:v>EUN</c:v>
                  </c:pt>
                  <c:pt idx="2400">
                    <c:v>EUS</c:v>
                  </c:pt>
                  <c:pt idx="2401">
                    <c:v>USA</c:v>
                  </c:pt>
                  <c:pt idx="2402">
                    <c:v>IND</c:v>
                  </c:pt>
                  <c:pt idx="2403">
                    <c:v>CHI</c:v>
                  </c:pt>
                  <c:pt idx="2404">
                    <c:v>ROW</c:v>
                  </c:pt>
                  <c:pt idx="2405">
                    <c:v>OEC</c:v>
                  </c:pt>
                  <c:pt idx="2406">
                    <c:v>BRZ</c:v>
                  </c:pt>
                  <c:pt idx="2407">
                    <c:v>RSA</c:v>
                  </c:pt>
                  <c:pt idx="2408">
                    <c:v>RUS</c:v>
                  </c:pt>
                  <c:pt idx="2409">
                    <c:v>FRA</c:v>
                  </c:pt>
                  <c:pt idx="2410">
                    <c:v>EUN</c:v>
                  </c:pt>
                  <c:pt idx="2411">
                    <c:v>EUS</c:v>
                  </c:pt>
                  <c:pt idx="2412">
                    <c:v>USA</c:v>
                  </c:pt>
                  <c:pt idx="2413">
                    <c:v>IND</c:v>
                  </c:pt>
                  <c:pt idx="2414">
                    <c:v>CHI</c:v>
                  </c:pt>
                  <c:pt idx="2415">
                    <c:v>ROW</c:v>
                  </c:pt>
                  <c:pt idx="2416">
                    <c:v>OEC</c:v>
                  </c:pt>
                  <c:pt idx="2417">
                    <c:v>BRZ</c:v>
                  </c:pt>
                  <c:pt idx="2418">
                    <c:v>RSA</c:v>
                  </c:pt>
                  <c:pt idx="2419">
                    <c:v>RUS</c:v>
                  </c:pt>
                  <c:pt idx="2420">
                    <c:v>FRA</c:v>
                  </c:pt>
                  <c:pt idx="2421">
                    <c:v>EUN</c:v>
                  </c:pt>
                  <c:pt idx="2422">
                    <c:v>EUS</c:v>
                  </c:pt>
                  <c:pt idx="2423">
                    <c:v>USA</c:v>
                  </c:pt>
                  <c:pt idx="2424">
                    <c:v>IND</c:v>
                  </c:pt>
                  <c:pt idx="2425">
                    <c:v>CHI</c:v>
                  </c:pt>
                  <c:pt idx="2426">
                    <c:v>ROW</c:v>
                  </c:pt>
                  <c:pt idx="2427">
                    <c:v>OEC</c:v>
                  </c:pt>
                  <c:pt idx="2428">
                    <c:v>BRZ</c:v>
                  </c:pt>
                  <c:pt idx="2429">
                    <c:v>RSA</c:v>
                  </c:pt>
                  <c:pt idx="2430">
                    <c:v>RUS</c:v>
                  </c:pt>
                  <c:pt idx="2431">
                    <c:v>FRA</c:v>
                  </c:pt>
                  <c:pt idx="2432">
                    <c:v>EUN</c:v>
                  </c:pt>
                  <c:pt idx="2433">
                    <c:v>EUS</c:v>
                  </c:pt>
                  <c:pt idx="2434">
                    <c:v>USA</c:v>
                  </c:pt>
                  <c:pt idx="2435">
                    <c:v>IND</c:v>
                  </c:pt>
                  <c:pt idx="2436">
                    <c:v>CHI</c:v>
                  </c:pt>
                  <c:pt idx="2437">
                    <c:v>ROW</c:v>
                  </c:pt>
                  <c:pt idx="2438">
                    <c:v>OEC</c:v>
                  </c:pt>
                  <c:pt idx="2439">
                    <c:v>BRZ</c:v>
                  </c:pt>
                  <c:pt idx="2440">
                    <c:v>RSA</c:v>
                  </c:pt>
                  <c:pt idx="2441">
                    <c:v>RUS</c:v>
                  </c:pt>
                  <c:pt idx="2442">
                    <c:v>FRA</c:v>
                  </c:pt>
                  <c:pt idx="2443">
                    <c:v>EUN</c:v>
                  </c:pt>
                  <c:pt idx="2444">
                    <c:v>EUS</c:v>
                  </c:pt>
                  <c:pt idx="2445">
                    <c:v>USA</c:v>
                  </c:pt>
                  <c:pt idx="2446">
                    <c:v>IND</c:v>
                  </c:pt>
                  <c:pt idx="2447">
                    <c:v>CHI</c:v>
                  </c:pt>
                  <c:pt idx="2448">
                    <c:v>ROW</c:v>
                  </c:pt>
                  <c:pt idx="2449">
                    <c:v>OEC</c:v>
                  </c:pt>
                  <c:pt idx="2450">
                    <c:v>BRZ</c:v>
                  </c:pt>
                  <c:pt idx="2451">
                    <c:v>RSA</c:v>
                  </c:pt>
                  <c:pt idx="2452">
                    <c:v>RUS</c:v>
                  </c:pt>
                  <c:pt idx="2453">
                    <c:v>FRA</c:v>
                  </c:pt>
                  <c:pt idx="2454">
                    <c:v>EUN</c:v>
                  </c:pt>
                  <c:pt idx="2455">
                    <c:v>EUS</c:v>
                  </c:pt>
                  <c:pt idx="2456">
                    <c:v>USA</c:v>
                  </c:pt>
                  <c:pt idx="2457">
                    <c:v>IND</c:v>
                  </c:pt>
                  <c:pt idx="2458">
                    <c:v>CHI</c:v>
                  </c:pt>
                  <c:pt idx="2459">
                    <c:v>ROW</c:v>
                  </c:pt>
                  <c:pt idx="2460">
                    <c:v>OEC</c:v>
                  </c:pt>
                  <c:pt idx="2461">
                    <c:v>BRZ</c:v>
                  </c:pt>
                  <c:pt idx="2462">
                    <c:v>RSA</c:v>
                  </c:pt>
                  <c:pt idx="2463">
                    <c:v>RUS</c:v>
                  </c:pt>
                  <c:pt idx="2464">
                    <c:v>FRA</c:v>
                  </c:pt>
                  <c:pt idx="2465">
                    <c:v>EUN</c:v>
                  </c:pt>
                  <c:pt idx="2466">
                    <c:v>EUS</c:v>
                  </c:pt>
                  <c:pt idx="2467">
                    <c:v>USA</c:v>
                  </c:pt>
                  <c:pt idx="2468">
                    <c:v>IND</c:v>
                  </c:pt>
                  <c:pt idx="2469">
                    <c:v>CHI</c:v>
                  </c:pt>
                  <c:pt idx="2470">
                    <c:v>ROW</c:v>
                  </c:pt>
                  <c:pt idx="2471">
                    <c:v>OEC</c:v>
                  </c:pt>
                  <c:pt idx="2472">
                    <c:v>BRZ</c:v>
                  </c:pt>
                  <c:pt idx="2473">
                    <c:v>RUS</c:v>
                  </c:pt>
                  <c:pt idx="2474">
                    <c:v>FRA</c:v>
                  </c:pt>
                  <c:pt idx="2475">
                    <c:v>EUN</c:v>
                  </c:pt>
                  <c:pt idx="2476">
                    <c:v>EUS</c:v>
                  </c:pt>
                  <c:pt idx="2477">
                    <c:v>USA</c:v>
                  </c:pt>
                  <c:pt idx="2478">
                    <c:v>IND</c:v>
                  </c:pt>
                  <c:pt idx="2479">
                    <c:v>CHI</c:v>
                  </c:pt>
                  <c:pt idx="2480">
                    <c:v>ROW</c:v>
                  </c:pt>
                  <c:pt idx="2481">
                    <c:v>OEC</c:v>
                  </c:pt>
                  <c:pt idx="2482">
                    <c:v>BRZ</c:v>
                  </c:pt>
                  <c:pt idx="2483">
                    <c:v>RSA</c:v>
                  </c:pt>
                  <c:pt idx="2484">
                    <c:v>RUS</c:v>
                  </c:pt>
                  <c:pt idx="2485">
                    <c:v>FRA</c:v>
                  </c:pt>
                  <c:pt idx="2486">
                    <c:v>EUN</c:v>
                  </c:pt>
                  <c:pt idx="2487">
                    <c:v>EUS</c:v>
                  </c:pt>
                  <c:pt idx="2488">
                    <c:v>USA</c:v>
                  </c:pt>
                  <c:pt idx="2489">
                    <c:v>IND</c:v>
                  </c:pt>
                  <c:pt idx="2490">
                    <c:v>CHI</c:v>
                  </c:pt>
                  <c:pt idx="2491">
                    <c:v>ROW</c:v>
                  </c:pt>
                  <c:pt idx="2492">
                    <c:v>OEC</c:v>
                  </c:pt>
                  <c:pt idx="2493">
                    <c:v>BRZ</c:v>
                  </c:pt>
                  <c:pt idx="2494">
                    <c:v>RSA</c:v>
                  </c:pt>
                  <c:pt idx="2495">
                    <c:v>RUS</c:v>
                  </c:pt>
                  <c:pt idx="2496">
                    <c:v>FRA</c:v>
                  </c:pt>
                  <c:pt idx="2497">
                    <c:v>EUN</c:v>
                  </c:pt>
                  <c:pt idx="2498">
                    <c:v>EUS</c:v>
                  </c:pt>
                  <c:pt idx="2499">
                    <c:v>USA</c:v>
                  </c:pt>
                  <c:pt idx="2500">
                    <c:v>IND</c:v>
                  </c:pt>
                  <c:pt idx="2501">
                    <c:v>CHI</c:v>
                  </c:pt>
                  <c:pt idx="2502">
                    <c:v>ROW</c:v>
                  </c:pt>
                  <c:pt idx="2503">
                    <c:v>OEC</c:v>
                  </c:pt>
                  <c:pt idx="2504">
                    <c:v>BRZ</c:v>
                  </c:pt>
                  <c:pt idx="2505">
                    <c:v>RSA</c:v>
                  </c:pt>
                  <c:pt idx="2506">
                    <c:v>RUS</c:v>
                  </c:pt>
                  <c:pt idx="2507">
                    <c:v>FRA</c:v>
                  </c:pt>
                  <c:pt idx="2508">
                    <c:v>EUN</c:v>
                  </c:pt>
                  <c:pt idx="2509">
                    <c:v>EUS</c:v>
                  </c:pt>
                  <c:pt idx="2510">
                    <c:v>USA</c:v>
                  </c:pt>
                  <c:pt idx="2511">
                    <c:v>IND</c:v>
                  </c:pt>
                  <c:pt idx="2512">
                    <c:v>CHI</c:v>
                  </c:pt>
                  <c:pt idx="2513">
                    <c:v>ROW</c:v>
                  </c:pt>
                  <c:pt idx="2514">
                    <c:v>OEC</c:v>
                  </c:pt>
                  <c:pt idx="2515">
                    <c:v>BRZ</c:v>
                  </c:pt>
                  <c:pt idx="2516">
                    <c:v>RSA</c:v>
                  </c:pt>
                  <c:pt idx="2517">
                    <c:v>RUS</c:v>
                  </c:pt>
                  <c:pt idx="2518">
                    <c:v>FRA</c:v>
                  </c:pt>
                  <c:pt idx="2519">
                    <c:v>EUN</c:v>
                  </c:pt>
                  <c:pt idx="2520">
                    <c:v>EUS</c:v>
                  </c:pt>
                  <c:pt idx="2521">
                    <c:v>USA</c:v>
                  </c:pt>
                  <c:pt idx="2522">
                    <c:v>IND</c:v>
                  </c:pt>
                  <c:pt idx="2523">
                    <c:v>CHI</c:v>
                  </c:pt>
                  <c:pt idx="2524">
                    <c:v>ROW</c:v>
                  </c:pt>
                  <c:pt idx="2525">
                    <c:v>OEC</c:v>
                  </c:pt>
                  <c:pt idx="2526">
                    <c:v>BRZ</c:v>
                  </c:pt>
                  <c:pt idx="2527">
                    <c:v>RSA</c:v>
                  </c:pt>
                  <c:pt idx="2528">
                    <c:v>RUS</c:v>
                  </c:pt>
                  <c:pt idx="2529">
                    <c:v>FRA</c:v>
                  </c:pt>
                  <c:pt idx="2530">
                    <c:v>EUN</c:v>
                  </c:pt>
                  <c:pt idx="2531">
                    <c:v>EUS</c:v>
                  </c:pt>
                  <c:pt idx="2532">
                    <c:v>USA</c:v>
                  </c:pt>
                  <c:pt idx="2533">
                    <c:v>IND</c:v>
                  </c:pt>
                  <c:pt idx="2534">
                    <c:v>CHI</c:v>
                  </c:pt>
                  <c:pt idx="2535">
                    <c:v>ROW</c:v>
                  </c:pt>
                  <c:pt idx="2536">
                    <c:v>OEC</c:v>
                  </c:pt>
                  <c:pt idx="2537">
                    <c:v>BRZ</c:v>
                  </c:pt>
                  <c:pt idx="2538">
                    <c:v>RSA</c:v>
                  </c:pt>
                  <c:pt idx="2539">
                    <c:v>RUS</c:v>
                  </c:pt>
                  <c:pt idx="2540">
                    <c:v>FRA</c:v>
                  </c:pt>
                  <c:pt idx="2541">
                    <c:v>EUN</c:v>
                  </c:pt>
                  <c:pt idx="2542">
                    <c:v>EUS</c:v>
                  </c:pt>
                  <c:pt idx="2543">
                    <c:v>USA</c:v>
                  </c:pt>
                  <c:pt idx="2544">
                    <c:v>IND</c:v>
                  </c:pt>
                  <c:pt idx="2545">
                    <c:v>CHI</c:v>
                  </c:pt>
                  <c:pt idx="2546">
                    <c:v>ROW</c:v>
                  </c:pt>
                  <c:pt idx="2547">
                    <c:v>OEC</c:v>
                  </c:pt>
                  <c:pt idx="2548">
                    <c:v>BRZ</c:v>
                  </c:pt>
                  <c:pt idx="2549">
                    <c:v>RSA</c:v>
                  </c:pt>
                  <c:pt idx="2550">
                    <c:v>RUS</c:v>
                  </c:pt>
                  <c:pt idx="2551">
                    <c:v>FRA</c:v>
                  </c:pt>
                  <c:pt idx="2552">
                    <c:v>EUN</c:v>
                  </c:pt>
                  <c:pt idx="2553">
                    <c:v>EUS</c:v>
                  </c:pt>
                  <c:pt idx="2554">
                    <c:v>USA</c:v>
                  </c:pt>
                  <c:pt idx="2555">
                    <c:v>IND</c:v>
                  </c:pt>
                  <c:pt idx="2556">
                    <c:v>CHI</c:v>
                  </c:pt>
                  <c:pt idx="2557">
                    <c:v>ROW</c:v>
                  </c:pt>
                  <c:pt idx="2558">
                    <c:v>OEC</c:v>
                  </c:pt>
                  <c:pt idx="2559">
                    <c:v>BRZ</c:v>
                  </c:pt>
                  <c:pt idx="2560">
                    <c:v>RSA</c:v>
                  </c:pt>
                  <c:pt idx="2561">
                    <c:v>RUS</c:v>
                  </c:pt>
                  <c:pt idx="2562">
                    <c:v>FRA</c:v>
                  </c:pt>
                  <c:pt idx="2563">
                    <c:v>EUN</c:v>
                  </c:pt>
                  <c:pt idx="2564">
                    <c:v>EUS</c:v>
                  </c:pt>
                  <c:pt idx="2565">
                    <c:v>USA</c:v>
                  </c:pt>
                  <c:pt idx="2566">
                    <c:v>IND</c:v>
                  </c:pt>
                  <c:pt idx="2567">
                    <c:v>CHI</c:v>
                  </c:pt>
                  <c:pt idx="2568">
                    <c:v>ROW</c:v>
                  </c:pt>
                  <c:pt idx="2569">
                    <c:v>OEC</c:v>
                  </c:pt>
                  <c:pt idx="2570">
                    <c:v>BRZ</c:v>
                  </c:pt>
                  <c:pt idx="2571">
                    <c:v>RSA</c:v>
                  </c:pt>
                  <c:pt idx="2572">
                    <c:v>RUS</c:v>
                  </c:pt>
                  <c:pt idx="2573">
                    <c:v>FRA</c:v>
                  </c:pt>
                  <c:pt idx="2574">
                    <c:v>EUN</c:v>
                  </c:pt>
                  <c:pt idx="2575">
                    <c:v>EUS</c:v>
                  </c:pt>
                  <c:pt idx="2576">
                    <c:v>USA</c:v>
                  </c:pt>
                  <c:pt idx="2577">
                    <c:v>IND</c:v>
                  </c:pt>
                  <c:pt idx="2578">
                    <c:v>CHI</c:v>
                  </c:pt>
                  <c:pt idx="2579">
                    <c:v>ROW</c:v>
                  </c:pt>
                  <c:pt idx="2580">
                    <c:v>OEC</c:v>
                  </c:pt>
                  <c:pt idx="2581">
                    <c:v>BRZ</c:v>
                  </c:pt>
                  <c:pt idx="2582">
                    <c:v>RSA</c:v>
                  </c:pt>
                  <c:pt idx="2583">
                    <c:v>RUS</c:v>
                  </c:pt>
                  <c:pt idx="2584">
                    <c:v>FRA</c:v>
                  </c:pt>
                  <c:pt idx="2585">
                    <c:v>EUN</c:v>
                  </c:pt>
                  <c:pt idx="2586">
                    <c:v>EUS</c:v>
                  </c:pt>
                  <c:pt idx="2587">
                    <c:v>USA</c:v>
                  </c:pt>
                  <c:pt idx="2588">
                    <c:v>IND</c:v>
                  </c:pt>
                  <c:pt idx="2589">
                    <c:v>CHI</c:v>
                  </c:pt>
                  <c:pt idx="2590">
                    <c:v>ROW</c:v>
                  </c:pt>
                  <c:pt idx="2591">
                    <c:v>OEC</c:v>
                  </c:pt>
                  <c:pt idx="2592">
                    <c:v>BRZ</c:v>
                  </c:pt>
                  <c:pt idx="2593">
                    <c:v>RSA</c:v>
                  </c:pt>
                  <c:pt idx="2594">
                    <c:v>RUS</c:v>
                  </c:pt>
                  <c:pt idx="2595">
                    <c:v>FRA</c:v>
                  </c:pt>
                  <c:pt idx="2596">
                    <c:v>EUN</c:v>
                  </c:pt>
                  <c:pt idx="2597">
                    <c:v>EUS</c:v>
                  </c:pt>
                  <c:pt idx="2598">
                    <c:v>USA</c:v>
                  </c:pt>
                  <c:pt idx="2599">
                    <c:v>IND</c:v>
                  </c:pt>
                  <c:pt idx="2600">
                    <c:v>CHI</c:v>
                  </c:pt>
                  <c:pt idx="2601">
                    <c:v>ROW</c:v>
                  </c:pt>
                  <c:pt idx="2602">
                    <c:v>OEC</c:v>
                  </c:pt>
                  <c:pt idx="2603">
                    <c:v>BRZ</c:v>
                  </c:pt>
                  <c:pt idx="2604">
                    <c:v>RSA</c:v>
                  </c:pt>
                  <c:pt idx="2605">
                    <c:v>RUS</c:v>
                  </c:pt>
                  <c:pt idx="2606">
                    <c:v>FRA</c:v>
                  </c:pt>
                  <c:pt idx="2607">
                    <c:v>EUN</c:v>
                  </c:pt>
                  <c:pt idx="2608">
                    <c:v>EUS</c:v>
                  </c:pt>
                  <c:pt idx="2609">
                    <c:v>USA</c:v>
                  </c:pt>
                  <c:pt idx="2610">
                    <c:v>IND</c:v>
                  </c:pt>
                  <c:pt idx="2611">
                    <c:v>CHI</c:v>
                  </c:pt>
                  <c:pt idx="2612">
                    <c:v>ROW</c:v>
                  </c:pt>
                  <c:pt idx="2613">
                    <c:v>OEC</c:v>
                  </c:pt>
                  <c:pt idx="2614">
                    <c:v>BRZ</c:v>
                  </c:pt>
                  <c:pt idx="2615">
                    <c:v>RSA</c:v>
                  </c:pt>
                  <c:pt idx="2616">
                    <c:v>RUS</c:v>
                  </c:pt>
                  <c:pt idx="2617">
                    <c:v>FRA</c:v>
                  </c:pt>
                  <c:pt idx="2618">
                    <c:v>EUN</c:v>
                  </c:pt>
                  <c:pt idx="2619">
                    <c:v>EUS</c:v>
                  </c:pt>
                  <c:pt idx="2620">
                    <c:v>USA</c:v>
                  </c:pt>
                  <c:pt idx="2621">
                    <c:v>IND</c:v>
                  </c:pt>
                  <c:pt idx="2622">
                    <c:v>CHI</c:v>
                  </c:pt>
                  <c:pt idx="2623">
                    <c:v>ROW</c:v>
                  </c:pt>
                  <c:pt idx="2624">
                    <c:v>OEC</c:v>
                  </c:pt>
                  <c:pt idx="2625">
                    <c:v>BRZ</c:v>
                  </c:pt>
                  <c:pt idx="2626">
                    <c:v>RSA</c:v>
                  </c:pt>
                  <c:pt idx="2627">
                    <c:v>RUS</c:v>
                  </c:pt>
                  <c:pt idx="2628">
                    <c:v>FRA</c:v>
                  </c:pt>
                  <c:pt idx="2629">
                    <c:v>EUN</c:v>
                  </c:pt>
                  <c:pt idx="2630">
                    <c:v>EUS</c:v>
                  </c:pt>
                  <c:pt idx="2631">
                    <c:v>USA</c:v>
                  </c:pt>
                  <c:pt idx="2632">
                    <c:v>IND</c:v>
                  </c:pt>
                  <c:pt idx="2633">
                    <c:v>CHI</c:v>
                  </c:pt>
                  <c:pt idx="2634">
                    <c:v>ROW</c:v>
                  </c:pt>
                  <c:pt idx="2635">
                    <c:v>OEC</c:v>
                  </c:pt>
                  <c:pt idx="2636">
                    <c:v>BRZ</c:v>
                  </c:pt>
                  <c:pt idx="2637">
                    <c:v>RSA</c:v>
                  </c:pt>
                  <c:pt idx="2638">
                    <c:v>RUS</c:v>
                  </c:pt>
                  <c:pt idx="2639">
                    <c:v>FRA</c:v>
                  </c:pt>
                  <c:pt idx="2640">
                    <c:v>EUN</c:v>
                  </c:pt>
                  <c:pt idx="2641">
                    <c:v>EUS</c:v>
                  </c:pt>
                  <c:pt idx="2642">
                    <c:v>USA</c:v>
                  </c:pt>
                  <c:pt idx="2643">
                    <c:v>IND</c:v>
                  </c:pt>
                  <c:pt idx="2644">
                    <c:v>CHI</c:v>
                  </c:pt>
                  <c:pt idx="2645">
                    <c:v>ROW</c:v>
                  </c:pt>
                  <c:pt idx="2646">
                    <c:v>OEC</c:v>
                  </c:pt>
                  <c:pt idx="2647">
                    <c:v>BRZ</c:v>
                  </c:pt>
                  <c:pt idx="2648">
                    <c:v>RUS</c:v>
                  </c:pt>
                  <c:pt idx="2649">
                    <c:v>FRA</c:v>
                  </c:pt>
                  <c:pt idx="2650">
                    <c:v>EUN</c:v>
                  </c:pt>
                  <c:pt idx="2651">
                    <c:v>EUS</c:v>
                  </c:pt>
                  <c:pt idx="2652">
                    <c:v>USA</c:v>
                  </c:pt>
                  <c:pt idx="2653">
                    <c:v>IND</c:v>
                  </c:pt>
                  <c:pt idx="2654">
                    <c:v>CHI</c:v>
                  </c:pt>
                  <c:pt idx="2655">
                    <c:v>ROW</c:v>
                  </c:pt>
                  <c:pt idx="2656">
                    <c:v>OEC</c:v>
                  </c:pt>
                  <c:pt idx="2657">
                    <c:v>BRZ</c:v>
                  </c:pt>
                  <c:pt idx="2658">
                    <c:v>RSA</c:v>
                  </c:pt>
                  <c:pt idx="2659">
                    <c:v>RUS</c:v>
                  </c:pt>
                  <c:pt idx="2660">
                    <c:v>FRA</c:v>
                  </c:pt>
                  <c:pt idx="2661">
                    <c:v>EUN</c:v>
                  </c:pt>
                  <c:pt idx="2662">
                    <c:v>EUS</c:v>
                  </c:pt>
                  <c:pt idx="2663">
                    <c:v>USA</c:v>
                  </c:pt>
                  <c:pt idx="2664">
                    <c:v>IND</c:v>
                  </c:pt>
                  <c:pt idx="2665">
                    <c:v>CHI</c:v>
                  </c:pt>
                  <c:pt idx="2666">
                    <c:v>ROW</c:v>
                  </c:pt>
                  <c:pt idx="2667">
                    <c:v>OEC</c:v>
                  </c:pt>
                  <c:pt idx="2668">
                    <c:v>BRZ</c:v>
                  </c:pt>
                  <c:pt idx="2669">
                    <c:v>RSA</c:v>
                  </c:pt>
                  <c:pt idx="2670">
                    <c:v>RUS</c:v>
                  </c:pt>
                  <c:pt idx="2671">
                    <c:v>FRA</c:v>
                  </c:pt>
                  <c:pt idx="2672">
                    <c:v>EUN</c:v>
                  </c:pt>
                  <c:pt idx="2673">
                    <c:v>EUS</c:v>
                  </c:pt>
                  <c:pt idx="2674">
                    <c:v>IND</c:v>
                  </c:pt>
                  <c:pt idx="2675">
                    <c:v>CHI</c:v>
                  </c:pt>
                  <c:pt idx="2676">
                    <c:v>ROW</c:v>
                  </c:pt>
                  <c:pt idx="2677">
                    <c:v>OEC</c:v>
                  </c:pt>
                  <c:pt idx="2678">
                    <c:v>BRZ</c:v>
                  </c:pt>
                  <c:pt idx="2679">
                    <c:v>RSA</c:v>
                  </c:pt>
                  <c:pt idx="2680">
                    <c:v>RUS</c:v>
                  </c:pt>
                  <c:pt idx="2681">
                    <c:v>FRA</c:v>
                  </c:pt>
                  <c:pt idx="2682">
                    <c:v>EUN</c:v>
                  </c:pt>
                  <c:pt idx="2683">
                    <c:v>EUS</c:v>
                  </c:pt>
                  <c:pt idx="2684">
                    <c:v>USA</c:v>
                  </c:pt>
                  <c:pt idx="2685">
                    <c:v>IND</c:v>
                  </c:pt>
                  <c:pt idx="2686">
                    <c:v>CHI</c:v>
                  </c:pt>
                  <c:pt idx="2687">
                    <c:v>ROW</c:v>
                  </c:pt>
                  <c:pt idx="2688">
                    <c:v>OEC</c:v>
                  </c:pt>
                  <c:pt idx="2689">
                    <c:v>BRZ</c:v>
                  </c:pt>
                  <c:pt idx="2690">
                    <c:v>RSA</c:v>
                  </c:pt>
                  <c:pt idx="2691">
                    <c:v>RUS</c:v>
                  </c:pt>
                  <c:pt idx="2692">
                    <c:v>FRA</c:v>
                  </c:pt>
                  <c:pt idx="2693">
                    <c:v>EUN</c:v>
                  </c:pt>
                  <c:pt idx="2694">
                    <c:v>EUS</c:v>
                  </c:pt>
                  <c:pt idx="2695">
                    <c:v>USA</c:v>
                  </c:pt>
                  <c:pt idx="2696">
                    <c:v>IND</c:v>
                  </c:pt>
                  <c:pt idx="2697">
                    <c:v>CHI</c:v>
                  </c:pt>
                  <c:pt idx="2698">
                    <c:v>ROW</c:v>
                  </c:pt>
                  <c:pt idx="2699">
                    <c:v>OEC</c:v>
                  </c:pt>
                  <c:pt idx="2700">
                    <c:v>BRZ</c:v>
                  </c:pt>
                  <c:pt idx="2701">
                    <c:v>RSA</c:v>
                  </c:pt>
                  <c:pt idx="2702">
                    <c:v>RUS</c:v>
                  </c:pt>
                  <c:pt idx="2703">
                    <c:v>FRA</c:v>
                  </c:pt>
                  <c:pt idx="2704">
                    <c:v>EUN</c:v>
                  </c:pt>
                  <c:pt idx="2705">
                    <c:v>EUS</c:v>
                  </c:pt>
                  <c:pt idx="2706">
                    <c:v>USA</c:v>
                  </c:pt>
                  <c:pt idx="2707">
                    <c:v>IND</c:v>
                  </c:pt>
                  <c:pt idx="2708">
                    <c:v>CHI</c:v>
                  </c:pt>
                  <c:pt idx="2709">
                    <c:v>ROW</c:v>
                  </c:pt>
                  <c:pt idx="2710">
                    <c:v>OEC</c:v>
                  </c:pt>
                  <c:pt idx="2711">
                    <c:v>BRZ</c:v>
                  </c:pt>
                  <c:pt idx="2712">
                    <c:v>RSA</c:v>
                  </c:pt>
                  <c:pt idx="2713">
                    <c:v>RUS</c:v>
                  </c:pt>
                  <c:pt idx="2714">
                    <c:v>FRA</c:v>
                  </c:pt>
                  <c:pt idx="2715">
                    <c:v>EUN</c:v>
                  </c:pt>
                  <c:pt idx="2716">
                    <c:v>EUS</c:v>
                  </c:pt>
                  <c:pt idx="2717">
                    <c:v>USA</c:v>
                  </c:pt>
                  <c:pt idx="2718">
                    <c:v>IND</c:v>
                  </c:pt>
                  <c:pt idx="2719">
                    <c:v>CHI</c:v>
                  </c:pt>
                  <c:pt idx="2720">
                    <c:v>ROW</c:v>
                  </c:pt>
                  <c:pt idx="2721">
                    <c:v>OEC</c:v>
                  </c:pt>
                  <c:pt idx="2722">
                    <c:v>BRZ</c:v>
                  </c:pt>
                  <c:pt idx="2723">
                    <c:v>RSA</c:v>
                  </c:pt>
                  <c:pt idx="2724">
                    <c:v>RUS</c:v>
                  </c:pt>
                  <c:pt idx="2725">
                    <c:v>FRA</c:v>
                  </c:pt>
                  <c:pt idx="2726">
                    <c:v>EUN</c:v>
                  </c:pt>
                  <c:pt idx="2727">
                    <c:v>EUS</c:v>
                  </c:pt>
                  <c:pt idx="2728">
                    <c:v>USA</c:v>
                  </c:pt>
                  <c:pt idx="2729">
                    <c:v>IND</c:v>
                  </c:pt>
                  <c:pt idx="2730">
                    <c:v>CHI</c:v>
                  </c:pt>
                  <c:pt idx="2731">
                    <c:v>ROW</c:v>
                  </c:pt>
                  <c:pt idx="2732">
                    <c:v>OEC</c:v>
                  </c:pt>
                  <c:pt idx="2733">
                    <c:v>RUS</c:v>
                  </c:pt>
                  <c:pt idx="2734">
                    <c:v>FRA</c:v>
                  </c:pt>
                  <c:pt idx="2735">
                    <c:v>EUN</c:v>
                  </c:pt>
                  <c:pt idx="2736">
                    <c:v>EUS</c:v>
                  </c:pt>
                  <c:pt idx="2737">
                    <c:v>USA</c:v>
                  </c:pt>
                  <c:pt idx="2738">
                    <c:v>IND</c:v>
                  </c:pt>
                  <c:pt idx="2739">
                    <c:v>CHI</c:v>
                  </c:pt>
                  <c:pt idx="2740">
                    <c:v>ROW</c:v>
                  </c:pt>
                  <c:pt idx="2741">
                    <c:v>OEC</c:v>
                  </c:pt>
                  <c:pt idx="2742">
                    <c:v>BRZ</c:v>
                  </c:pt>
                  <c:pt idx="2743">
                    <c:v>RSA</c:v>
                  </c:pt>
                  <c:pt idx="2744">
                    <c:v>RUS</c:v>
                  </c:pt>
                  <c:pt idx="2745">
                    <c:v>FRA</c:v>
                  </c:pt>
                  <c:pt idx="2746">
                    <c:v>EUN</c:v>
                  </c:pt>
                  <c:pt idx="2747">
                    <c:v>EUS</c:v>
                  </c:pt>
                  <c:pt idx="2748">
                    <c:v>USA</c:v>
                  </c:pt>
                  <c:pt idx="2749">
                    <c:v>IND</c:v>
                  </c:pt>
                  <c:pt idx="2750">
                    <c:v>CHI</c:v>
                  </c:pt>
                  <c:pt idx="2751">
                    <c:v>ROW</c:v>
                  </c:pt>
                  <c:pt idx="2752">
                    <c:v>OEC</c:v>
                  </c:pt>
                  <c:pt idx="2753">
                    <c:v>BRZ</c:v>
                  </c:pt>
                  <c:pt idx="2754">
                    <c:v>RSA</c:v>
                  </c:pt>
                  <c:pt idx="2755">
                    <c:v>RUS</c:v>
                  </c:pt>
                  <c:pt idx="2756">
                    <c:v>FRA</c:v>
                  </c:pt>
                  <c:pt idx="2757">
                    <c:v>EUN</c:v>
                  </c:pt>
                  <c:pt idx="2758">
                    <c:v>EUS</c:v>
                  </c:pt>
                  <c:pt idx="2759">
                    <c:v>USA</c:v>
                  </c:pt>
                  <c:pt idx="2760">
                    <c:v>IND</c:v>
                  </c:pt>
                  <c:pt idx="2761">
                    <c:v>CHI</c:v>
                  </c:pt>
                  <c:pt idx="2762">
                    <c:v>ROW</c:v>
                  </c:pt>
                  <c:pt idx="2763">
                    <c:v>OEC</c:v>
                  </c:pt>
                  <c:pt idx="2764">
                    <c:v>BRZ</c:v>
                  </c:pt>
                  <c:pt idx="2765">
                    <c:v>RSA</c:v>
                  </c:pt>
                  <c:pt idx="2766">
                    <c:v>RUS</c:v>
                  </c:pt>
                  <c:pt idx="2767">
                    <c:v>FRA</c:v>
                  </c:pt>
                  <c:pt idx="2768">
                    <c:v>EUN</c:v>
                  </c:pt>
                  <c:pt idx="2769">
                    <c:v>EUS</c:v>
                  </c:pt>
                  <c:pt idx="2770">
                    <c:v>USA</c:v>
                  </c:pt>
                  <c:pt idx="2771">
                    <c:v>IND</c:v>
                  </c:pt>
                  <c:pt idx="2772">
                    <c:v>CHI</c:v>
                  </c:pt>
                  <c:pt idx="2773">
                    <c:v>ROW</c:v>
                  </c:pt>
                  <c:pt idx="2774">
                    <c:v>OEC</c:v>
                  </c:pt>
                  <c:pt idx="2775">
                    <c:v>BRZ</c:v>
                  </c:pt>
                  <c:pt idx="2776">
                    <c:v>RSA</c:v>
                  </c:pt>
                  <c:pt idx="2777">
                    <c:v>RUS</c:v>
                  </c:pt>
                  <c:pt idx="2778">
                    <c:v>FRA</c:v>
                  </c:pt>
                  <c:pt idx="2779">
                    <c:v>EUN</c:v>
                  </c:pt>
                  <c:pt idx="2780">
                    <c:v>EUS</c:v>
                  </c:pt>
                  <c:pt idx="2781">
                    <c:v>USA</c:v>
                  </c:pt>
                  <c:pt idx="2782">
                    <c:v>IND</c:v>
                  </c:pt>
                  <c:pt idx="2783">
                    <c:v>CHI</c:v>
                  </c:pt>
                  <c:pt idx="2784">
                    <c:v>ROW</c:v>
                  </c:pt>
                  <c:pt idx="2785">
                    <c:v>OEC</c:v>
                  </c:pt>
                  <c:pt idx="2786">
                    <c:v>BRZ</c:v>
                  </c:pt>
                  <c:pt idx="2787">
                    <c:v>RSA</c:v>
                  </c:pt>
                  <c:pt idx="2788">
                    <c:v>RUS</c:v>
                  </c:pt>
                  <c:pt idx="2789">
                    <c:v>FRA</c:v>
                  </c:pt>
                  <c:pt idx="2790">
                    <c:v>EUN</c:v>
                  </c:pt>
                  <c:pt idx="2791">
                    <c:v>EUS</c:v>
                  </c:pt>
                  <c:pt idx="2792">
                    <c:v>USA</c:v>
                  </c:pt>
                  <c:pt idx="2793">
                    <c:v>IND</c:v>
                  </c:pt>
                  <c:pt idx="2794">
                    <c:v>CHI</c:v>
                  </c:pt>
                  <c:pt idx="2795">
                    <c:v>ROW</c:v>
                  </c:pt>
                  <c:pt idx="2796">
                    <c:v>OEC</c:v>
                  </c:pt>
                  <c:pt idx="2797">
                    <c:v>BRZ</c:v>
                  </c:pt>
                  <c:pt idx="2798">
                    <c:v>RSA</c:v>
                  </c:pt>
                  <c:pt idx="2799">
                    <c:v>RUS</c:v>
                  </c:pt>
                  <c:pt idx="2800">
                    <c:v>FRA</c:v>
                  </c:pt>
                  <c:pt idx="2801">
                    <c:v>EUN</c:v>
                  </c:pt>
                  <c:pt idx="2802">
                    <c:v>EUS</c:v>
                  </c:pt>
                  <c:pt idx="2803">
                    <c:v>USA</c:v>
                  </c:pt>
                  <c:pt idx="2804">
                    <c:v>IND</c:v>
                  </c:pt>
                  <c:pt idx="2805">
                    <c:v>CHI</c:v>
                  </c:pt>
                  <c:pt idx="2806">
                    <c:v>ROW</c:v>
                  </c:pt>
                  <c:pt idx="2807">
                    <c:v>OEC</c:v>
                  </c:pt>
                  <c:pt idx="2808">
                    <c:v>BRZ</c:v>
                  </c:pt>
                  <c:pt idx="2809">
                    <c:v>RSA</c:v>
                  </c:pt>
                  <c:pt idx="2810">
                    <c:v>RUS</c:v>
                  </c:pt>
                  <c:pt idx="2811">
                    <c:v>FRA</c:v>
                  </c:pt>
                  <c:pt idx="2812">
                    <c:v>EUN</c:v>
                  </c:pt>
                  <c:pt idx="2813">
                    <c:v>EUS</c:v>
                  </c:pt>
                  <c:pt idx="2814">
                    <c:v>USA</c:v>
                  </c:pt>
                  <c:pt idx="2815">
                    <c:v>IND</c:v>
                  </c:pt>
                  <c:pt idx="2816">
                    <c:v>CHI</c:v>
                  </c:pt>
                  <c:pt idx="2817">
                    <c:v>ROW</c:v>
                  </c:pt>
                  <c:pt idx="2818">
                    <c:v>OEC</c:v>
                  </c:pt>
                  <c:pt idx="2819">
                    <c:v>BRZ</c:v>
                  </c:pt>
                  <c:pt idx="2820">
                    <c:v>RSA</c:v>
                  </c:pt>
                  <c:pt idx="2821">
                    <c:v>RUS</c:v>
                  </c:pt>
                  <c:pt idx="2822">
                    <c:v>FRA</c:v>
                  </c:pt>
                  <c:pt idx="2823">
                    <c:v>EUN</c:v>
                  </c:pt>
                  <c:pt idx="2824">
                    <c:v>EUS</c:v>
                  </c:pt>
                  <c:pt idx="2825">
                    <c:v>USA</c:v>
                  </c:pt>
                  <c:pt idx="2826">
                    <c:v>IND</c:v>
                  </c:pt>
                  <c:pt idx="2827">
                    <c:v>CHI</c:v>
                  </c:pt>
                  <c:pt idx="2828">
                    <c:v>ROW</c:v>
                  </c:pt>
                  <c:pt idx="2829">
                    <c:v>OEC</c:v>
                  </c:pt>
                  <c:pt idx="2830">
                    <c:v>BRZ</c:v>
                  </c:pt>
                  <c:pt idx="2831">
                    <c:v>RUS</c:v>
                  </c:pt>
                  <c:pt idx="2832">
                    <c:v>FRA</c:v>
                  </c:pt>
                  <c:pt idx="2833">
                    <c:v>EUN</c:v>
                  </c:pt>
                  <c:pt idx="2834">
                    <c:v>EUS</c:v>
                  </c:pt>
                  <c:pt idx="2835">
                    <c:v>USA</c:v>
                  </c:pt>
                  <c:pt idx="2836">
                    <c:v>IND</c:v>
                  </c:pt>
                  <c:pt idx="2837">
                    <c:v>CHI</c:v>
                  </c:pt>
                  <c:pt idx="2838">
                    <c:v>ROW</c:v>
                  </c:pt>
                  <c:pt idx="2839">
                    <c:v>OEC</c:v>
                  </c:pt>
                  <c:pt idx="2840">
                    <c:v>BRZ</c:v>
                  </c:pt>
                  <c:pt idx="2841">
                    <c:v>RSA</c:v>
                  </c:pt>
                  <c:pt idx="2842">
                    <c:v>RUS</c:v>
                  </c:pt>
                  <c:pt idx="2843">
                    <c:v>FRA</c:v>
                  </c:pt>
                  <c:pt idx="2844">
                    <c:v>EUN</c:v>
                  </c:pt>
                  <c:pt idx="2845">
                    <c:v>EUS</c:v>
                  </c:pt>
                  <c:pt idx="2846">
                    <c:v>USA</c:v>
                  </c:pt>
                  <c:pt idx="2847">
                    <c:v>IND</c:v>
                  </c:pt>
                  <c:pt idx="2848">
                    <c:v>CHI</c:v>
                  </c:pt>
                  <c:pt idx="2849">
                    <c:v>ROW</c:v>
                  </c:pt>
                  <c:pt idx="2850">
                    <c:v>OEC</c:v>
                  </c:pt>
                  <c:pt idx="2851">
                    <c:v>BRZ</c:v>
                  </c:pt>
                  <c:pt idx="2852">
                    <c:v>RSA</c:v>
                  </c:pt>
                  <c:pt idx="2853">
                    <c:v>RUS</c:v>
                  </c:pt>
                  <c:pt idx="2854">
                    <c:v>FRA</c:v>
                  </c:pt>
                  <c:pt idx="2855">
                    <c:v>EUN</c:v>
                  </c:pt>
                  <c:pt idx="2856">
                    <c:v>EUS</c:v>
                  </c:pt>
                  <c:pt idx="2857">
                    <c:v>USA</c:v>
                  </c:pt>
                  <c:pt idx="2858">
                    <c:v>IND</c:v>
                  </c:pt>
                  <c:pt idx="2859">
                    <c:v>CHI</c:v>
                  </c:pt>
                  <c:pt idx="2860">
                    <c:v>ROW</c:v>
                  </c:pt>
                  <c:pt idx="2861">
                    <c:v>OEC</c:v>
                  </c:pt>
                  <c:pt idx="2862">
                    <c:v>BRZ</c:v>
                  </c:pt>
                  <c:pt idx="2863">
                    <c:v>RSA</c:v>
                  </c:pt>
                  <c:pt idx="2864">
                    <c:v>RUS</c:v>
                  </c:pt>
                  <c:pt idx="2865">
                    <c:v>FRA</c:v>
                  </c:pt>
                  <c:pt idx="2866">
                    <c:v>EUN</c:v>
                  </c:pt>
                  <c:pt idx="2867">
                    <c:v>EUS</c:v>
                  </c:pt>
                  <c:pt idx="2868">
                    <c:v>USA</c:v>
                  </c:pt>
                  <c:pt idx="2869">
                    <c:v>IND</c:v>
                  </c:pt>
                  <c:pt idx="2870">
                    <c:v>CHI</c:v>
                  </c:pt>
                  <c:pt idx="2871">
                    <c:v>ROW</c:v>
                  </c:pt>
                  <c:pt idx="2872">
                    <c:v>OEC</c:v>
                  </c:pt>
                  <c:pt idx="2873">
                    <c:v>BRZ</c:v>
                  </c:pt>
                  <c:pt idx="2874">
                    <c:v>RSA</c:v>
                  </c:pt>
                  <c:pt idx="2875">
                    <c:v>RUS</c:v>
                  </c:pt>
                  <c:pt idx="2876">
                    <c:v>FRA</c:v>
                  </c:pt>
                  <c:pt idx="2877">
                    <c:v>EUN</c:v>
                  </c:pt>
                  <c:pt idx="2878">
                    <c:v>EUS</c:v>
                  </c:pt>
                  <c:pt idx="2879">
                    <c:v>USA</c:v>
                  </c:pt>
                  <c:pt idx="2880">
                    <c:v>IND</c:v>
                  </c:pt>
                  <c:pt idx="2881">
                    <c:v>CHI</c:v>
                  </c:pt>
                  <c:pt idx="2882">
                    <c:v>ROW</c:v>
                  </c:pt>
                  <c:pt idx="2883">
                    <c:v>OEC</c:v>
                  </c:pt>
                  <c:pt idx="2884">
                    <c:v>BRZ</c:v>
                  </c:pt>
                  <c:pt idx="2885">
                    <c:v>RSA</c:v>
                  </c:pt>
                  <c:pt idx="2886">
                    <c:v>RUS</c:v>
                  </c:pt>
                  <c:pt idx="2887">
                    <c:v>FRA</c:v>
                  </c:pt>
                  <c:pt idx="2888">
                    <c:v>EUN</c:v>
                  </c:pt>
                  <c:pt idx="2889">
                    <c:v>EUS</c:v>
                  </c:pt>
                  <c:pt idx="2890">
                    <c:v>USA</c:v>
                  </c:pt>
                  <c:pt idx="2891">
                    <c:v>IND</c:v>
                  </c:pt>
                  <c:pt idx="2892">
                    <c:v>CHI</c:v>
                  </c:pt>
                  <c:pt idx="2893">
                    <c:v>ROW</c:v>
                  </c:pt>
                  <c:pt idx="2894">
                    <c:v>OEC</c:v>
                  </c:pt>
                  <c:pt idx="2895">
                    <c:v>BRZ</c:v>
                  </c:pt>
                  <c:pt idx="2896">
                    <c:v>RSA</c:v>
                  </c:pt>
                  <c:pt idx="2897">
                    <c:v>RUS</c:v>
                  </c:pt>
                  <c:pt idx="2898">
                    <c:v>FRA</c:v>
                  </c:pt>
                  <c:pt idx="2899">
                    <c:v>EUN</c:v>
                  </c:pt>
                  <c:pt idx="2900">
                    <c:v>EUS</c:v>
                  </c:pt>
                  <c:pt idx="2901">
                    <c:v>USA</c:v>
                  </c:pt>
                  <c:pt idx="2902">
                    <c:v>IND</c:v>
                  </c:pt>
                  <c:pt idx="2903">
                    <c:v>CHI</c:v>
                  </c:pt>
                  <c:pt idx="2904">
                    <c:v>ROW</c:v>
                  </c:pt>
                  <c:pt idx="2905">
                    <c:v>OEC</c:v>
                  </c:pt>
                  <c:pt idx="2906">
                    <c:v>BRZ</c:v>
                  </c:pt>
                  <c:pt idx="2907">
                    <c:v>RSA</c:v>
                  </c:pt>
                  <c:pt idx="2908">
                    <c:v>RUS</c:v>
                  </c:pt>
                  <c:pt idx="2909">
                    <c:v>FRA</c:v>
                  </c:pt>
                  <c:pt idx="2910">
                    <c:v>EUN</c:v>
                  </c:pt>
                  <c:pt idx="2911">
                    <c:v>EUS</c:v>
                  </c:pt>
                  <c:pt idx="2912">
                    <c:v>USA</c:v>
                  </c:pt>
                  <c:pt idx="2913">
                    <c:v>IND</c:v>
                  </c:pt>
                  <c:pt idx="2914">
                    <c:v>CHI</c:v>
                  </c:pt>
                  <c:pt idx="2915">
                    <c:v>ROW</c:v>
                  </c:pt>
                  <c:pt idx="2916">
                    <c:v>OEC</c:v>
                  </c:pt>
                  <c:pt idx="2917">
                    <c:v>BRZ</c:v>
                  </c:pt>
                  <c:pt idx="2918">
                    <c:v>RSA</c:v>
                  </c:pt>
                  <c:pt idx="2919">
                    <c:v>RUS</c:v>
                  </c:pt>
                  <c:pt idx="2920">
                    <c:v>FRA</c:v>
                  </c:pt>
                  <c:pt idx="2921">
                    <c:v>EUN</c:v>
                  </c:pt>
                  <c:pt idx="2922">
                    <c:v>EUS</c:v>
                  </c:pt>
                  <c:pt idx="2923">
                    <c:v>USA</c:v>
                  </c:pt>
                  <c:pt idx="2924">
                    <c:v>IND</c:v>
                  </c:pt>
                  <c:pt idx="2925">
                    <c:v>CHI</c:v>
                  </c:pt>
                  <c:pt idx="2926">
                    <c:v>ROW</c:v>
                  </c:pt>
                  <c:pt idx="2927">
                    <c:v>OEC</c:v>
                  </c:pt>
                  <c:pt idx="2928">
                    <c:v>BRZ</c:v>
                  </c:pt>
                  <c:pt idx="2929">
                    <c:v>RSA</c:v>
                  </c:pt>
                  <c:pt idx="2930">
                    <c:v>RUS</c:v>
                  </c:pt>
                  <c:pt idx="2931">
                    <c:v>FRA</c:v>
                  </c:pt>
                  <c:pt idx="2932">
                    <c:v>EUN</c:v>
                  </c:pt>
                  <c:pt idx="2933">
                    <c:v>EUS</c:v>
                  </c:pt>
                  <c:pt idx="2934">
                    <c:v>USA</c:v>
                  </c:pt>
                  <c:pt idx="2935">
                    <c:v>IND</c:v>
                  </c:pt>
                  <c:pt idx="2936">
                    <c:v>CHI</c:v>
                  </c:pt>
                  <c:pt idx="2937">
                    <c:v>ROW</c:v>
                  </c:pt>
                  <c:pt idx="2938">
                    <c:v>OEC</c:v>
                  </c:pt>
                  <c:pt idx="2939">
                    <c:v>BRZ</c:v>
                  </c:pt>
                  <c:pt idx="2940">
                    <c:v>RSA</c:v>
                  </c:pt>
                  <c:pt idx="2941">
                    <c:v>RUS</c:v>
                  </c:pt>
                  <c:pt idx="2942">
                    <c:v>FRA</c:v>
                  </c:pt>
                  <c:pt idx="2943">
                    <c:v>EUN</c:v>
                  </c:pt>
                  <c:pt idx="2944">
                    <c:v>EUS</c:v>
                  </c:pt>
                  <c:pt idx="2945">
                    <c:v>USA</c:v>
                  </c:pt>
                  <c:pt idx="2946">
                    <c:v>IND</c:v>
                  </c:pt>
                  <c:pt idx="2947">
                    <c:v>CHI</c:v>
                  </c:pt>
                  <c:pt idx="2948">
                    <c:v>ROW</c:v>
                  </c:pt>
                  <c:pt idx="2949">
                    <c:v>OEC</c:v>
                  </c:pt>
                  <c:pt idx="2950">
                    <c:v>BRZ</c:v>
                  </c:pt>
                  <c:pt idx="2951">
                    <c:v>RSA</c:v>
                  </c:pt>
                  <c:pt idx="2952">
                    <c:v>RUS</c:v>
                  </c:pt>
                  <c:pt idx="2953">
                    <c:v>FRA</c:v>
                  </c:pt>
                  <c:pt idx="2954">
                    <c:v>EUN</c:v>
                  </c:pt>
                  <c:pt idx="2955">
                    <c:v>EUS</c:v>
                  </c:pt>
                  <c:pt idx="2956">
                    <c:v>USA</c:v>
                  </c:pt>
                  <c:pt idx="2957">
                    <c:v>IND</c:v>
                  </c:pt>
                  <c:pt idx="2958">
                    <c:v>CHI</c:v>
                  </c:pt>
                  <c:pt idx="2959">
                    <c:v>ROW</c:v>
                  </c:pt>
                  <c:pt idx="2960">
                    <c:v>OEC</c:v>
                  </c:pt>
                  <c:pt idx="2961">
                    <c:v>BRZ</c:v>
                  </c:pt>
                  <c:pt idx="2962">
                    <c:v>RSA</c:v>
                  </c:pt>
                  <c:pt idx="2963">
                    <c:v>RUS</c:v>
                  </c:pt>
                  <c:pt idx="2964">
                    <c:v>FRA</c:v>
                  </c:pt>
                  <c:pt idx="2965">
                    <c:v>EUN</c:v>
                  </c:pt>
                  <c:pt idx="2966">
                    <c:v>EUS</c:v>
                  </c:pt>
                  <c:pt idx="2967">
                    <c:v>USA</c:v>
                  </c:pt>
                  <c:pt idx="2968">
                    <c:v>IND</c:v>
                  </c:pt>
                  <c:pt idx="2969">
                    <c:v>CHI</c:v>
                  </c:pt>
                  <c:pt idx="2970">
                    <c:v>ROW</c:v>
                  </c:pt>
                  <c:pt idx="2971">
                    <c:v>OEC</c:v>
                  </c:pt>
                  <c:pt idx="2972">
                    <c:v>BRZ</c:v>
                  </c:pt>
                  <c:pt idx="2973">
                    <c:v>RSA</c:v>
                  </c:pt>
                  <c:pt idx="2974">
                    <c:v>RUS</c:v>
                  </c:pt>
                  <c:pt idx="2975">
                    <c:v>FRA</c:v>
                  </c:pt>
                  <c:pt idx="2976">
                    <c:v>EUN</c:v>
                  </c:pt>
                  <c:pt idx="2977">
                    <c:v>EUS</c:v>
                  </c:pt>
                  <c:pt idx="2978">
                    <c:v>USA</c:v>
                  </c:pt>
                  <c:pt idx="2979">
                    <c:v>IND</c:v>
                  </c:pt>
                  <c:pt idx="2980">
                    <c:v>CHI</c:v>
                  </c:pt>
                  <c:pt idx="2981">
                    <c:v>ROW</c:v>
                  </c:pt>
                  <c:pt idx="2982">
                    <c:v>OEC</c:v>
                  </c:pt>
                  <c:pt idx="2983">
                    <c:v>BRZ</c:v>
                  </c:pt>
                  <c:pt idx="2984">
                    <c:v>RSA</c:v>
                  </c:pt>
                  <c:pt idx="2985">
                    <c:v>RUS</c:v>
                  </c:pt>
                  <c:pt idx="2986">
                    <c:v>FRA</c:v>
                  </c:pt>
                  <c:pt idx="2987">
                    <c:v>EUN</c:v>
                  </c:pt>
                  <c:pt idx="2988">
                    <c:v>EUS</c:v>
                  </c:pt>
                  <c:pt idx="2989">
                    <c:v>USA</c:v>
                  </c:pt>
                  <c:pt idx="2990">
                    <c:v>IND</c:v>
                  </c:pt>
                  <c:pt idx="2991">
                    <c:v>CHI</c:v>
                  </c:pt>
                  <c:pt idx="2992">
                    <c:v>ROW</c:v>
                  </c:pt>
                  <c:pt idx="2993">
                    <c:v>OEC</c:v>
                  </c:pt>
                  <c:pt idx="2994">
                    <c:v>BRZ</c:v>
                  </c:pt>
                  <c:pt idx="2995">
                    <c:v>RSA</c:v>
                  </c:pt>
                  <c:pt idx="2996">
                    <c:v>RUS</c:v>
                  </c:pt>
                  <c:pt idx="2997">
                    <c:v>FRA</c:v>
                  </c:pt>
                  <c:pt idx="2998">
                    <c:v>EUN</c:v>
                  </c:pt>
                  <c:pt idx="2999">
                    <c:v>EUS</c:v>
                  </c:pt>
                  <c:pt idx="3000">
                    <c:v>USA</c:v>
                  </c:pt>
                  <c:pt idx="3001">
                    <c:v>IND</c:v>
                  </c:pt>
                  <c:pt idx="3002">
                    <c:v>CHI</c:v>
                  </c:pt>
                  <c:pt idx="3003">
                    <c:v>ROW</c:v>
                  </c:pt>
                  <c:pt idx="3004">
                    <c:v>OEC</c:v>
                  </c:pt>
                  <c:pt idx="3005">
                    <c:v>BRZ</c:v>
                  </c:pt>
                  <c:pt idx="3006">
                    <c:v>RUS</c:v>
                  </c:pt>
                  <c:pt idx="3007">
                    <c:v>FRA</c:v>
                  </c:pt>
                  <c:pt idx="3008">
                    <c:v>EUN</c:v>
                  </c:pt>
                  <c:pt idx="3009">
                    <c:v>EUS</c:v>
                  </c:pt>
                  <c:pt idx="3010">
                    <c:v>USA</c:v>
                  </c:pt>
                  <c:pt idx="3011">
                    <c:v>IND</c:v>
                  </c:pt>
                  <c:pt idx="3012">
                    <c:v>CHI</c:v>
                  </c:pt>
                  <c:pt idx="3013">
                    <c:v>ROW</c:v>
                  </c:pt>
                  <c:pt idx="3014">
                    <c:v>OEC</c:v>
                  </c:pt>
                  <c:pt idx="3015">
                    <c:v>BRZ</c:v>
                  </c:pt>
                  <c:pt idx="3016">
                    <c:v>RSA</c:v>
                  </c:pt>
                  <c:pt idx="3017">
                    <c:v>RUS</c:v>
                  </c:pt>
                  <c:pt idx="3018">
                    <c:v>FRA</c:v>
                  </c:pt>
                  <c:pt idx="3019">
                    <c:v>EUN</c:v>
                  </c:pt>
                  <c:pt idx="3020">
                    <c:v>EUS</c:v>
                  </c:pt>
                  <c:pt idx="3021">
                    <c:v>USA</c:v>
                  </c:pt>
                  <c:pt idx="3022">
                    <c:v>IND</c:v>
                  </c:pt>
                  <c:pt idx="3023">
                    <c:v>CHI</c:v>
                  </c:pt>
                  <c:pt idx="3024">
                    <c:v>ROW</c:v>
                  </c:pt>
                  <c:pt idx="3025">
                    <c:v>OEC</c:v>
                  </c:pt>
                  <c:pt idx="3026">
                    <c:v>BRZ</c:v>
                  </c:pt>
                  <c:pt idx="3027">
                    <c:v>RSA</c:v>
                  </c:pt>
                  <c:pt idx="3028">
                    <c:v>FRA</c:v>
                  </c:pt>
                  <c:pt idx="3029">
                    <c:v>EUN</c:v>
                  </c:pt>
                  <c:pt idx="3030">
                    <c:v>EUS</c:v>
                  </c:pt>
                  <c:pt idx="3031">
                    <c:v>USA</c:v>
                  </c:pt>
                  <c:pt idx="3032">
                    <c:v>IND</c:v>
                  </c:pt>
                  <c:pt idx="3033">
                    <c:v>CHI</c:v>
                  </c:pt>
                  <c:pt idx="3034">
                    <c:v>ROW</c:v>
                  </c:pt>
                  <c:pt idx="3035">
                    <c:v>OEC</c:v>
                  </c:pt>
                  <c:pt idx="3036">
                    <c:v>BRZ</c:v>
                  </c:pt>
                  <c:pt idx="3037">
                    <c:v>RSA</c:v>
                  </c:pt>
                  <c:pt idx="3038">
                    <c:v>RUS</c:v>
                  </c:pt>
                  <c:pt idx="3039">
                    <c:v>FRA</c:v>
                  </c:pt>
                  <c:pt idx="3040">
                    <c:v>EUN</c:v>
                  </c:pt>
                  <c:pt idx="3041">
                    <c:v>EUS</c:v>
                  </c:pt>
                  <c:pt idx="3042">
                    <c:v>USA</c:v>
                  </c:pt>
                  <c:pt idx="3043">
                    <c:v>IND</c:v>
                  </c:pt>
                  <c:pt idx="3044">
                    <c:v>CHI</c:v>
                  </c:pt>
                  <c:pt idx="3045">
                    <c:v>ROW</c:v>
                  </c:pt>
                  <c:pt idx="3046">
                    <c:v>OEC</c:v>
                  </c:pt>
                  <c:pt idx="3047">
                    <c:v>BRZ</c:v>
                  </c:pt>
                  <c:pt idx="3048">
                    <c:v>RSA</c:v>
                  </c:pt>
                  <c:pt idx="3049">
                    <c:v>RUS</c:v>
                  </c:pt>
                  <c:pt idx="3050">
                    <c:v>FRA</c:v>
                  </c:pt>
                  <c:pt idx="3051">
                    <c:v>EUN</c:v>
                  </c:pt>
                  <c:pt idx="3052">
                    <c:v>EUS</c:v>
                  </c:pt>
                  <c:pt idx="3053">
                    <c:v>USA</c:v>
                  </c:pt>
                  <c:pt idx="3054">
                    <c:v>IND</c:v>
                  </c:pt>
                  <c:pt idx="3055">
                    <c:v>CHI</c:v>
                  </c:pt>
                  <c:pt idx="3056">
                    <c:v>ROW</c:v>
                  </c:pt>
                  <c:pt idx="3057">
                    <c:v>OEC</c:v>
                  </c:pt>
                  <c:pt idx="3058">
                    <c:v>BRZ</c:v>
                  </c:pt>
                  <c:pt idx="3059">
                    <c:v>RSA</c:v>
                  </c:pt>
                  <c:pt idx="3060">
                    <c:v>RUS</c:v>
                  </c:pt>
                  <c:pt idx="3061">
                    <c:v>FRA</c:v>
                  </c:pt>
                  <c:pt idx="3062">
                    <c:v>EUN</c:v>
                  </c:pt>
                  <c:pt idx="3063">
                    <c:v>EUS</c:v>
                  </c:pt>
                  <c:pt idx="3064">
                    <c:v>USA</c:v>
                  </c:pt>
                  <c:pt idx="3065">
                    <c:v>IND</c:v>
                  </c:pt>
                  <c:pt idx="3066">
                    <c:v>CHI</c:v>
                  </c:pt>
                  <c:pt idx="3067">
                    <c:v>ROW</c:v>
                  </c:pt>
                  <c:pt idx="3068">
                    <c:v>OEC</c:v>
                  </c:pt>
                  <c:pt idx="3069">
                    <c:v>BRZ</c:v>
                  </c:pt>
                  <c:pt idx="3070">
                    <c:v>RSA</c:v>
                  </c:pt>
                  <c:pt idx="3071">
                    <c:v>RUS</c:v>
                  </c:pt>
                  <c:pt idx="3072">
                    <c:v>FRA</c:v>
                  </c:pt>
                  <c:pt idx="3073">
                    <c:v>EUN</c:v>
                  </c:pt>
                  <c:pt idx="3074">
                    <c:v>EUS</c:v>
                  </c:pt>
                  <c:pt idx="3075">
                    <c:v>USA</c:v>
                  </c:pt>
                  <c:pt idx="3076">
                    <c:v>IND</c:v>
                  </c:pt>
                  <c:pt idx="3077">
                    <c:v>CHI</c:v>
                  </c:pt>
                  <c:pt idx="3078">
                    <c:v>ROW</c:v>
                  </c:pt>
                  <c:pt idx="3079">
                    <c:v>OEC</c:v>
                  </c:pt>
                  <c:pt idx="3080">
                    <c:v>BRZ</c:v>
                  </c:pt>
                  <c:pt idx="3081">
                    <c:v>RSA</c:v>
                  </c:pt>
                  <c:pt idx="3082">
                    <c:v>RUS</c:v>
                  </c:pt>
                  <c:pt idx="3083">
                    <c:v>FRA</c:v>
                  </c:pt>
                  <c:pt idx="3084">
                    <c:v>EUN</c:v>
                  </c:pt>
                  <c:pt idx="3085">
                    <c:v>EUS</c:v>
                  </c:pt>
                  <c:pt idx="3086">
                    <c:v>USA</c:v>
                  </c:pt>
                  <c:pt idx="3087">
                    <c:v>IND</c:v>
                  </c:pt>
                  <c:pt idx="3088">
                    <c:v>CHI</c:v>
                  </c:pt>
                  <c:pt idx="3089">
                    <c:v>ROW</c:v>
                  </c:pt>
                  <c:pt idx="3090">
                    <c:v>OEC</c:v>
                  </c:pt>
                  <c:pt idx="3091">
                    <c:v>BRZ</c:v>
                  </c:pt>
                  <c:pt idx="3092">
                    <c:v>RSA</c:v>
                  </c:pt>
                  <c:pt idx="3093">
                    <c:v>RUS</c:v>
                  </c:pt>
                  <c:pt idx="3094">
                    <c:v>FRA</c:v>
                  </c:pt>
                  <c:pt idx="3095">
                    <c:v>EUN</c:v>
                  </c:pt>
                  <c:pt idx="3096">
                    <c:v>EUS</c:v>
                  </c:pt>
                  <c:pt idx="3097">
                    <c:v>USA</c:v>
                  </c:pt>
                  <c:pt idx="3098">
                    <c:v>IND</c:v>
                  </c:pt>
                  <c:pt idx="3099">
                    <c:v>CHI</c:v>
                  </c:pt>
                  <c:pt idx="3100">
                    <c:v>ROW</c:v>
                  </c:pt>
                  <c:pt idx="3101">
                    <c:v>OEC</c:v>
                  </c:pt>
                  <c:pt idx="3102">
                    <c:v>BRZ</c:v>
                  </c:pt>
                  <c:pt idx="3103">
                    <c:v>RSA</c:v>
                  </c:pt>
                  <c:pt idx="3104">
                    <c:v>RUS</c:v>
                  </c:pt>
                  <c:pt idx="3105">
                    <c:v>FRA</c:v>
                  </c:pt>
                  <c:pt idx="3106">
                    <c:v>EUN</c:v>
                  </c:pt>
                  <c:pt idx="3107">
                    <c:v>EUS</c:v>
                  </c:pt>
                  <c:pt idx="3108">
                    <c:v>USA</c:v>
                  </c:pt>
                  <c:pt idx="3109">
                    <c:v>IND</c:v>
                  </c:pt>
                  <c:pt idx="3110">
                    <c:v>CHI</c:v>
                  </c:pt>
                  <c:pt idx="3111">
                    <c:v>ROW</c:v>
                  </c:pt>
                  <c:pt idx="3112">
                    <c:v>OEC</c:v>
                  </c:pt>
                  <c:pt idx="3113">
                    <c:v>BRZ</c:v>
                  </c:pt>
                  <c:pt idx="3114">
                    <c:v>RSA</c:v>
                  </c:pt>
                  <c:pt idx="3115">
                    <c:v>RUS</c:v>
                  </c:pt>
                  <c:pt idx="3116">
                    <c:v>FRA</c:v>
                  </c:pt>
                  <c:pt idx="3117">
                    <c:v>EUN</c:v>
                  </c:pt>
                  <c:pt idx="3118">
                    <c:v>EUS</c:v>
                  </c:pt>
                  <c:pt idx="3119">
                    <c:v>USA</c:v>
                  </c:pt>
                  <c:pt idx="3120">
                    <c:v>IND</c:v>
                  </c:pt>
                  <c:pt idx="3121">
                    <c:v>CHI</c:v>
                  </c:pt>
                  <c:pt idx="3122">
                    <c:v>ROW</c:v>
                  </c:pt>
                  <c:pt idx="3123">
                    <c:v>OEC</c:v>
                  </c:pt>
                  <c:pt idx="3124">
                    <c:v>BRZ</c:v>
                  </c:pt>
                  <c:pt idx="3125">
                    <c:v>RSA</c:v>
                  </c:pt>
                  <c:pt idx="3126">
                    <c:v>RUS</c:v>
                  </c:pt>
                  <c:pt idx="3127">
                    <c:v>FRA</c:v>
                  </c:pt>
                  <c:pt idx="3128">
                    <c:v>EUN</c:v>
                  </c:pt>
                  <c:pt idx="3129">
                    <c:v>EUS</c:v>
                  </c:pt>
                  <c:pt idx="3130">
                    <c:v>USA</c:v>
                  </c:pt>
                  <c:pt idx="3131">
                    <c:v>IND</c:v>
                  </c:pt>
                  <c:pt idx="3132">
                    <c:v>CHI</c:v>
                  </c:pt>
                  <c:pt idx="3133">
                    <c:v>ROW</c:v>
                  </c:pt>
                  <c:pt idx="3134">
                    <c:v>OEC</c:v>
                  </c:pt>
                  <c:pt idx="3135">
                    <c:v>BRZ</c:v>
                  </c:pt>
                  <c:pt idx="3136">
                    <c:v>RSA</c:v>
                  </c:pt>
                  <c:pt idx="3137">
                    <c:v>RUS</c:v>
                  </c:pt>
                  <c:pt idx="3138">
                    <c:v>FRA</c:v>
                  </c:pt>
                  <c:pt idx="3139">
                    <c:v>EUN</c:v>
                  </c:pt>
                  <c:pt idx="3140">
                    <c:v>EUS</c:v>
                  </c:pt>
                  <c:pt idx="3141">
                    <c:v>USA</c:v>
                  </c:pt>
                  <c:pt idx="3142">
                    <c:v>IND</c:v>
                  </c:pt>
                  <c:pt idx="3143">
                    <c:v>CHI</c:v>
                  </c:pt>
                  <c:pt idx="3144">
                    <c:v>ROW</c:v>
                  </c:pt>
                  <c:pt idx="3145">
                    <c:v>OEC</c:v>
                  </c:pt>
                  <c:pt idx="3146">
                    <c:v>BRZ</c:v>
                  </c:pt>
                  <c:pt idx="3147">
                    <c:v>RSA</c:v>
                  </c:pt>
                  <c:pt idx="3148">
                    <c:v>RUS</c:v>
                  </c:pt>
                  <c:pt idx="3149">
                    <c:v>FRA</c:v>
                  </c:pt>
                  <c:pt idx="3150">
                    <c:v>EUN</c:v>
                  </c:pt>
                  <c:pt idx="3151">
                    <c:v>EUS</c:v>
                  </c:pt>
                  <c:pt idx="3152">
                    <c:v>USA</c:v>
                  </c:pt>
                  <c:pt idx="3153">
                    <c:v>IND</c:v>
                  </c:pt>
                  <c:pt idx="3154">
                    <c:v>CHI</c:v>
                  </c:pt>
                  <c:pt idx="3155">
                    <c:v>ROW</c:v>
                  </c:pt>
                  <c:pt idx="3156">
                    <c:v>OEC</c:v>
                  </c:pt>
                  <c:pt idx="3157">
                    <c:v>BRZ</c:v>
                  </c:pt>
                  <c:pt idx="3158">
                    <c:v>RSA</c:v>
                  </c:pt>
                  <c:pt idx="3159">
                    <c:v>RUS</c:v>
                  </c:pt>
                  <c:pt idx="3160">
                    <c:v>FRA</c:v>
                  </c:pt>
                  <c:pt idx="3161">
                    <c:v>EUN</c:v>
                  </c:pt>
                  <c:pt idx="3162">
                    <c:v>EUS</c:v>
                  </c:pt>
                  <c:pt idx="3163">
                    <c:v>USA</c:v>
                  </c:pt>
                  <c:pt idx="3164">
                    <c:v>IND</c:v>
                  </c:pt>
                  <c:pt idx="3165">
                    <c:v>CHI</c:v>
                  </c:pt>
                  <c:pt idx="3166">
                    <c:v>ROW</c:v>
                  </c:pt>
                  <c:pt idx="3167">
                    <c:v>OEC</c:v>
                  </c:pt>
                  <c:pt idx="3168">
                    <c:v>BRZ</c:v>
                  </c:pt>
                  <c:pt idx="3169">
                    <c:v>RSA</c:v>
                  </c:pt>
                  <c:pt idx="3170">
                    <c:v>RUS</c:v>
                  </c:pt>
                  <c:pt idx="3171">
                    <c:v>FRA</c:v>
                  </c:pt>
                  <c:pt idx="3172">
                    <c:v>EUN</c:v>
                  </c:pt>
                  <c:pt idx="3173">
                    <c:v>EUS</c:v>
                  </c:pt>
                  <c:pt idx="3174">
                    <c:v>USA</c:v>
                  </c:pt>
                  <c:pt idx="3175">
                    <c:v>IND</c:v>
                  </c:pt>
                  <c:pt idx="3176">
                    <c:v>CHI</c:v>
                  </c:pt>
                  <c:pt idx="3177">
                    <c:v>ROW</c:v>
                  </c:pt>
                  <c:pt idx="3178">
                    <c:v>OEC</c:v>
                  </c:pt>
                  <c:pt idx="3179">
                    <c:v>BRZ</c:v>
                  </c:pt>
                  <c:pt idx="3180">
                    <c:v>RSA</c:v>
                  </c:pt>
                  <c:pt idx="3181">
                    <c:v>RUS</c:v>
                  </c:pt>
                  <c:pt idx="3182">
                    <c:v>FRA</c:v>
                  </c:pt>
                  <c:pt idx="3183">
                    <c:v>EUN</c:v>
                  </c:pt>
                  <c:pt idx="3184">
                    <c:v>EUS</c:v>
                  </c:pt>
                  <c:pt idx="3185">
                    <c:v>USA</c:v>
                  </c:pt>
                  <c:pt idx="3186">
                    <c:v>IND</c:v>
                  </c:pt>
                  <c:pt idx="3187">
                    <c:v>CHI</c:v>
                  </c:pt>
                  <c:pt idx="3188">
                    <c:v>ROW</c:v>
                  </c:pt>
                  <c:pt idx="3189">
                    <c:v>OEC</c:v>
                  </c:pt>
                  <c:pt idx="3190">
                    <c:v>BRZ</c:v>
                  </c:pt>
                  <c:pt idx="3191">
                    <c:v>RSA</c:v>
                  </c:pt>
                  <c:pt idx="3192">
                    <c:v>RUS</c:v>
                  </c:pt>
                  <c:pt idx="3193">
                    <c:v>FRA</c:v>
                  </c:pt>
                  <c:pt idx="3194">
                    <c:v>EUN</c:v>
                  </c:pt>
                  <c:pt idx="3195">
                    <c:v>EUS</c:v>
                  </c:pt>
                  <c:pt idx="3196">
                    <c:v>USA</c:v>
                  </c:pt>
                  <c:pt idx="3197">
                    <c:v>IND</c:v>
                  </c:pt>
                  <c:pt idx="3198">
                    <c:v>CHI</c:v>
                  </c:pt>
                  <c:pt idx="3199">
                    <c:v>ROW</c:v>
                  </c:pt>
                  <c:pt idx="3200">
                    <c:v>OEC</c:v>
                  </c:pt>
                  <c:pt idx="3201">
                    <c:v>BRZ</c:v>
                  </c:pt>
                  <c:pt idx="3202">
                    <c:v>RUS</c:v>
                  </c:pt>
                  <c:pt idx="3203">
                    <c:v>FRA</c:v>
                  </c:pt>
                  <c:pt idx="3204">
                    <c:v>EUN</c:v>
                  </c:pt>
                  <c:pt idx="3205">
                    <c:v>EUS</c:v>
                  </c:pt>
                  <c:pt idx="3206">
                    <c:v>USA</c:v>
                  </c:pt>
                  <c:pt idx="3207">
                    <c:v>IND</c:v>
                  </c:pt>
                  <c:pt idx="3208">
                    <c:v>CHI</c:v>
                  </c:pt>
                  <c:pt idx="3209">
                    <c:v>ROW</c:v>
                  </c:pt>
                  <c:pt idx="3210">
                    <c:v>OEC</c:v>
                  </c:pt>
                  <c:pt idx="3211">
                    <c:v>BRZ</c:v>
                  </c:pt>
                  <c:pt idx="3212">
                    <c:v>RSA</c:v>
                  </c:pt>
                  <c:pt idx="3213">
                    <c:v>RUS</c:v>
                  </c:pt>
                  <c:pt idx="3214">
                    <c:v>FRA</c:v>
                  </c:pt>
                  <c:pt idx="3215">
                    <c:v>EUN</c:v>
                  </c:pt>
                  <c:pt idx="3216">
                    <c:v>EUS</c:v>
                  </c:pt>
                  <c:pt idx="3217">
                    <c:v>USA</c:v>
                  </c:pt>
                  <c:pt idx="3218">
                    <c:v>IND</c:v>
                  </c:pt>
                  <c:pt idx="3219">
                    <c:v>CHI</c:v>
                  </c:pt>
                  <c:pt idx="3220">
                    <c:v>ROW</c:v>
                  </c:pt>
                  <c:pt idx="3221">
                    <c:v>OEC</c:v>
                  </c:pt>
                  <c:pt idx="3222">
                    <c:v>BRZ</c:v>
                  </c:pt>
                  <c:pt idx="3223">
                    <c:v>RSA</c:v>
                  </c:pt>
                  <c:pt idx="3224">
                    <c:v>RUS</c:v>
                  </c:pt>
                  <c:pt idx="3225">
                    <c:v>FRA</c:v>
                  </c:pt>
                  <c:pt idx="3226">
                    <c:v>EUN</c:v>
                  </c:pt>
                  <c:pt idx="3227">
                    <c:v>EUS</c:v>
                  </c:pt>
                  <c:pt idx="3228">
                    <c:v>USA</c:v>
                  </c:pt>
                  <c:pt idx="3229">
                    <c:v>IND</c:v>
                  </c:pt>
                  <c:pt idx="3230">
                    <c:v>CHI</c:v>
                  </c:pt>
                  <c:pt idx="3231">
                    <c:v>ROW</c:v>
                  </c:pt>
                  <c:pt idx="3232">
                    <c:v>OEC</c:v>
                  </c:pt>
                  <c:pt idx="3233">
                    <c:v>BRZ</c:v>
                  </c:pt>
                  <c:pt idx="3234">
                    <c:v>RSA</c:v>
                  </c:pt>
                  <c:pt idx="3235">
                    <c:v>RUS</c:v>
                  </c:pt>
                  <c:pt idx="3236">
                    <c:v>FRA</c:v>
                  </c:pt>
                  <c:pt idx="3237">
                    <c:v>EUN</c:v>
                  </c:pt>
                  <c:pt idx="3238">
                    <c:v>EUS</c:v>
                  </c:pt>
                  <c:pt idx="3239">
                    <c:v>USA</c:v>
                  </c:pt>
                  <c:pt idx="3240">
                    <c:v>IND</c:v>
                  </c:pt>
                  <c:pt idx="3241">
                    <c:v>CHI</c:v>
                  </c:pt>
                  <c:pt idx="3242">
                    <c:v>ROW</c:v>
                  </c:pt>
                  <c:pt idx="3243">
                    <c:v>OEC</c:v>
                  </c:pt>
                  <c:pt idx="3244">
                    <c:v>BRZ</c:v>
                  </c:pt>
                  <c:pt idx="3245">
                    <c:v>RSA</c:v>
                  </c:pt>
                  <c:pt idx="3246">
                    <c:v>RUS</c:v>
                  </c:pt>
                  <c:pt idx="3247">
                    <c:v>FRA</c:v>
                  </c:pt>
                  <c:pt idx="3248">
                    <c:v>EUN</c:v>
                  </c:pt>
                  <c:pt idx="3249">
                    <c:v>EUS</c:v>
                  </c:pt>
                  <c:pt idx="3250">
                    <c:v>USA</c:v>
                  </c:pt>
                  <c:pt idx="3251">
                    <c:v>IND</c:v>
                  </c:pt>
                  <c:pt idx="3252">
                    <c:v>CHI</c:v>
                  </c:pt>
                  <c:pt idx="3253">
                    <c:v>ROW</c:v>
                  </c:pt>
                  <c:pt idx="3254">
                    <c:v>OEC</c:v>
                  </c:pt>
                  <c:pt idx="3255">
                    <c:v>BRZ</c:v>
                  </c:pt>
                  <c:pt idx="3256">
                    <c:v>RSA</c:v>
                  </c:pt>
                  <c:pt idx="3257">
                    <c:v>RUS</c:v>
                  </c:pt>
                  <c:pt idx="3258">
                    <c:v>FRA</c:v>
                  </c:pt>
                  <c:pt idx="3259">
                    <c:v>EUN</c:v>
                  </c:pt>
                  <c:pt idx="3260">
                    <c:v>EUS</c:v>
                  </c:pt>
                  <c:pt idx="3261">
                    <c:v>USA</c:v>
                  </c:pt>
                  <c:pt idx="3262">
                    <c:v>IND</c:v>
                  </c:pt>
                  <c:pt idx="3263">
                    <c:v>CHI</c:v>
                  </c:pt>
                  <c:pt idx="3264">
                    <c:v>ROW</c:v>
                  </c:pt>
                  <c:pt idx="3265">
                    <c:v>OEC</c:v>
                  </c:pt>
                  <c:pt idx="3266">
                    <c:v>BRZ</c:v>
                  </c:pt>
                  <c:pt idx="3267">
                    <c:v>RSA</c:v>
                  </c:pt>
                  <c:pt idx="3268">
                    <c:v>RUS</c:v>
                  </c:pt>
                  <c:pt idx="3269">
                    <c:v>FRA</c:v>
                  </c:pt>
                  <c:pt idx="3270">
                    <c:v>EUN</c:v>
                  </c:pt>
                  <c:pt idx="3271">
                    <c:v>EUS</c:v>
                  </c:pt>
                  <c:pt idx="3272">
                    <c:v>USA</c:v>
                  </c:pt>
                  <c:pt idx="3273">
                    <c:v>IND</c:v>
                  </c:pt>
                  <c:pt idx="3274">
                    <c:v>CHI</c:v>
                  </c:pt>
                  <c:pt idx="3275">
                    <c:v>ROW</c:v>
                  </c:pt>
                  <c:pt idx="3276">
                    <c:v>OEC</c:v>
                  </c:pt>
                  <c:pt idx="3277">
                    <c:v>BRZ</c:v>
                  </c:pt>
                  <c:pt idx="3278">
                    <c:v>RSA</c:v>
                  </c:pt>
                  <c:pt idx="3279">
                    <c:v>RUS</c:v>
                  </c:pt>
                  <c:pt idx="3280">
                    <c:v>FRA</c:v>
                  </c:pt>
                  <c:pt idx="3281">
                    <c:v>EUN</c:v>
                  </c:pt>
                  <c:pt idx="3282">
                    <c:v>EUS</c:v>
                  </c:pt>
                  <c:pt idx="3283">
                    <c:v>USA</c:v>
                  </c:pt>
                  <c:pt idx="3284">
                    <c:v>IND</c:v>
                  </c:pt>
                  <c:pt idx="3285">
                    <c:v>CHI</c:v>
                  </c:pt>
                  <c:pt idx="3286">
                    <c:v>ROW</c:v>
                  </c:pt>
                  <c:pt idx="3287">
                    <c:v>OEC</c:v>
                  </c:pt>
                  <c:pt idx="3288">
                    <c:v>BRZ</c:v>
                  </c:pt>
                  <c:pt idx="3289">
                    <c:v>RSA</c:v>
                  </c:pt>
                  <c:pt idx="3290">
                    <c:v>RUS</c:v>
                  </c:pt>
                  <c:pt idx="3291">
                    <c:v>FRA</c:v>
                  </c:pt>
                  <c:pt idx="3292">
                    <c:v>EUN</c:v>
                  </c:pt>
                  <c:pt idx="3293">
                    <c:v>EUS</c:v>
                  </c:pt>
                  <c:pt idx="3294">
                    <c:v>USA</c:v>
                  </c:pt>
                  <c:pt idx="3295">
                    <c:v>IND</c:v>
                  </c:pt>
                  <c:pt idx="3296">
                    <c:v>CHI</c:v>
                  </c:pt>
                  <c:pt idx="3297">
                    <c:v>ROW</c:v>
                  </c:pt>
                  <c:pt idx="3298">
                    <c:v>OEC</c:v>
                  </c:pt>
                  <c:pt idx="3299">
                    <c:v>BRZ</c:v>
                  </c:pt>
                  <c:pt idx="3300">
                    <c:v>RSA</c:v>
                  </c:pt>
                  <c:pt idx="3301">
                    <c:v>RUS</c:v>
                  </c:pt>
                  <c:pt idx="3302">
                    <c:v>FRA</c:v>
                  </c:pt>
                  <c:pt idx="3303">
                    <c:v>EUN</c:v>
                  </c:pt>
                  <c:pt idx="3304">
                    <c:v>EUS</c:v>
                  </c:pt>
                  <c:pt idx="3305">
                    <c:v>USA</c:v>
                  </c:pt>
                  <c:pt idx="3306">
                    <c:v>IND</c:v>
                  </c:pt>
                  <c:pt idx="3307">
                    <c:v>CHI</c:v>
                  </c:pt>
                  <c:pt idx="3308">
                    <c:v>ROW</c:v>
                  </c:pt>
                  <c:pt idx="3309">
                    <c:v>OEC</c:v>
                  </c:pt>
                  <c:pt idx="3310">
                    <c:v>BRZ</c:v>
                  </c:pt>
                  <c:pt idx="3311">
                    <c:v>RSA</c:v>
                  </c:pt>
                  <c:pt idx="3312">
                    <c:v>RUS</c:v>
                  </c:pt>
                  <c:pt idx="3313">
                    <c:v>FRA</c:v>
                  </c:pt>
                  <c:pt idx="3314">
                    <c:v>EUN</c:v>
                  </c:pt>
                  <c:pt idx="3315">
                    <c:v>EUS</c:v>
                  </c:pt>
                  <c:pt idx="3316">
                    <c:v>USA</c:v>
                  </c:pt>
                  <c:pt idx="3317">
                    <c:v>IND</c:v>
                  </c:pt>
                  <c:pt idx="3318">
                    <c:v>CHI</c:v>
                  </c:pt>
                  <c:pt idx="3319">
                    <c:v>ROW</c:v>
                  </c:pt>
                  <c:pt idx="3320">
                    <c:v>OEC</c:v>
                  </c:pt>
                  <c:pt idx="3321">
                    <c:v>BRZ</c:v>
                  </c:pt>
                  <c:pt idx="3322">
                    <c:v>RSA</c:v>
                  </c:pt>
                  <c:pt idx="3323">
                    <c:v>RUS</c:v>
                  </c:pt>
                  <c:pt idx="3324">
                    <c:v>FRA</c:v>
                  </c:pt>
                  <c:pt idx="3325">
                    <c:v>EUN</c:v>
                  </c:pt>
                  <c:pt idx="3326">
                    <c:v>EUS</c:v>
                  </c:pt>
                  <c:pt idx="3327">
                    <c:v>USA</c:v>
                  </c:pt>
                  <c:pt idx="3328">
                    <c:v>IND</c:v>
                  </c:pt>
                  <c:pt idx="3329">
                    <c:v>CHI</c:v>
                  </c:pt>
                  <c:pt idx="3330">
                    <c:v>ROW</c:v>
                  </c:pt>
                  <c:pt idx="3331">
                    <c:v>OEC</c:v>
                  </c:pt>
                  <c:pt idx="3332">
                    <c:v>BRZ</c:v>
                  </c:pt>
                  <c:pt idx="3333">
                    <c:v>RSA</c:v>
                  </c:pt>
                  <c:pt idx="3334">
                    <c:v>RUS</c:v>
                  </c:pt>
                  <c:pt idx="3335">
                    <c:v>FRA</c:v>
                  </c:pt>
                  <c:pt idx="3336">
                    <c:v>EUN</c:v>
                  </c:pt>
                  <c:pt idx="3337">
                    <c:v>EUS</c:v>
                  </c:pt>
                  <c:pt idx="3338">
                    <c:v>USA</c:v>
                  </c:pt>
                  <c:pt idx="3339">
                    <c:v>IND</c:v>
                  </c:pt>
                  <c:pt idx="3340">
                    <c:v>CHI</c:v>
                  </c:pt>
                  <c:pt idx="3341">
                    <c:v>ROW</c:v>
                  </c:pt>
                  <c:pt idx="3342">
                    <c:v>OEC</c:v>
                  </c:pt>
                  <c:pt idx="3343">
                    <c:v>BRZ</c:v>
                  </c:pt>
                  <c:pt idx="3344">
                    <c:v>RSA</c:v>
                  </c:pt>
                  <c:pt idx="3345">
                    <c:v>RUS</c:v>
                  </c:pt>
                  <c:pt idx="3346">
                    <c:v>FRA</c:v>
                  </c:pt>
                  <c:pt idx="3347">
                    <c:v>EUN</c:v>
                  </c:pt>
                  <c:pt idx="3348">
                    <c:v>EUS</c:v>
                  </c:pt>
                  <c:pt idx="3349">
                    <c:v>USA</c:v>
                  </c:pt>
                  <c:pt idx="3350">
                    <c:v>IND</c:v>
                  </c:pt>
                  <c:pt idx="3351">
                    <c:v>CHI</c:v>
                  </c:pt>
                  <c:pt idx="3352">
                    <c:v>ROW</c:v>
                  </c:pt>
                  <c:pt idx="3353">
                    <c:v>OEC</c:v>
                  </c:pt>
                  <c:pt idx="3354">
                    <c:v>BRZ</c:v>
                  </c:pt>
                  <c:pt idx="3355">
                    <c:v>RSA</c:v>
                  </c:pt>
                  <c:pt idx="3356">
                    <c:v>RUS</c:v>
                  </c:pt>
                  <c:pt idx="3357">
                    <c:v>FRA</c:v>
                  </c:pt>
                  <c:pt idx="3358">
                    <c:v>EUN</c:v>
                  </c:pt>
                  <c:pt idx="3359">
                    <c:v>EUS</c:v>
                  </c:pt>
                  <c:pt idx="3360">
                    <c:v>USA</c:v>
                  </c:pt>
                  <c:pt idx="3361">
                    <c:v>IND</c:v>
                  </c:pt>
                  <c:pt idx="3362">
                    <c:v>CHI</c:v>
                  </c:pt>
                  <c:pt idx="3363">
                    <c:v>ROW</c:v>
                  </c:pt>
                  <c:pt idx="3364">
                    <c:v>OEC</c:v>
                  </c:pt>
                  <c:pt idx="3365">
                    <c:v>BRZ</c:v>
                  </c:pt>
                  <c:pt idx="3366">
                    <c:v>RSA</c:v>
                  </c:pt>
                  <c:pt idx="3367">
                    <c:v>RUS</c:v>
                  </c:pt>
                  <c:pt idx="3368">
                    <c:v>FRA</c:v>
                  </c:pt>
                  <c:pt idx="3369">
                    <c:v>EUN</c:v>
                  </c:pt>
                  <c:pt idx="3370">
                    <c:v>EUS</c:v>
                  </c:pt>
                  <c:pt idx="3371">
                    <c:v>USA</c:v>
                  </c:pt>
                  <c:pt idx="3372">
                    <c:v>IND</c:v>
                  </c:pt>
                  <c:pt idx="3373">
                    <c:v>CHI</c:v>
                  </c:pt>
                  <c:pt idx="3374">
                    <c:v>ROW</c:v>
                  </c:pt>
                  <c:pt idx="3375">
                    <c:v>OEC</c:v>
                  </c:pt>
                  <c:pt idx="3376">
                    <c:v>BRZ</c:v>
                  </c:pt>
                  <c:pt idx="3377">
                    <c:v>RSA</c:v>
                  </c:pt>
                  <c:pt idx="3378">
                    <c:v>RUS</c:v>
                  </c:pt>
                  <c:pt idx="3379">
                    <c:v>FRA</c:v>
                  </c:pt>
                  <c:pt idx="3380">
                    <c:v>EUN</c:v>
                  </c:pt>
                  <c:pt idx="3381">
                    <c:v>EUS</c:v>
                  </c:pt>
                  <c:pt idx="3382">
                    <c:v>USA</c:v>
                  </c:pt>
                  <c:pt idx="3383">
                    <c:v>IND</c:v>
                  </c:pt>
                  <c:pt idx="3384">
                    <c:v>CHI</c:v>
                  </c:pt>
                  <c:pt idx="3385">
                    <c:v>ROW</c:v>
                  </c:pt>
                  <c:pt idx="3386">
                    <c:v>OEC</c:v>
                  </c:pt>
                  <c:pt idx="3387">
                    <c:v>BRZ</c:v>
                  </c:pt>
                  <c:pt idx="3388">
                    <c:v>RUS</c:v>
                  </c:pt>
                  <c:pt idx="3389">
                    <c:v>FRA</c:v>
                  </c:pt>
                  <c:pt idx="3390">
                    <c:v>EUN</c:v>
                  </c:pt>
                  <c:pt idx="3391">
                    <c:v>EUS</c:v>
                  </c:pt>
                  <c:pt idx="3392">
                    <c:v>USA</c:v>
                  </c:pt>
                  <c:pt idx="3393">
                    <c:v>IND</c:v>
                  </c:pt>
                  <c:pt idx="3394">
                    <c:v>CHI</c:v>
                  </c:pt>
                  <c:pt idx="3395">
                    <c:v>ROW</c:v>
                  </c:pt>
                  <c:pt idx="3396">
                    <c:v>OEC</c:v>
                  </c:pt>
                  <c:pt idx="3397">
                    <c:v>BRZ</c:v>
                  </c:pt>
                  <c:pt idx="3398">
                    <c:v>RSA</c:v>
                  </c:pt>
                  <c:pt idx="3399">
                    <c:v>RUS</c:v>
                  </c:pt>
                  <c:pt idx="3400">
                    <c:v>FRA</c:v>
                  </c:pt>
                  <c:pt idx="3401">
                    <c:v>EUN</c:v>
                  </c:pt>
                  <c:pt idx="3402">
                    <c:v>EUS</c:v>
                  </c:pt>
                  <c:pt idx="3403">
                    <c:v>USA</c:v>
                  </c:pt>
                  <c:pt idx="3404">
                    <c:v>IND</c:v>
                  </c:pt>
                  <c:pt idx="3405">
                    <c:v>CHI</c:v>
                  </c:pt>
                  <c:pt idx="3406">
                    <c:v>ROW</c:v>
                  </c:pt>
                  <c:pt idx="3407">
                    <c:v>OEC</c:v>
                  </c:pt>
                  <c:pt idx="3408">
                    <c:v>BRZ</c:v>
                  </c:pt>
                  <c:pt idx="3409">
                    <c:v>RSA</c:v>
                  </c:pt>
                  <c:pt idx="3410">
                    <c:v>RUS</c:v>
                  </c:pt>
                  <c:pt idx="3411">
                    <c:v>FRA</c:v>
                  </c:pt>
                  <c:pt idx="3412">
                    <c:v>EUN</c:v>
                  </c:pt>
                  <c:pt idx="3413">
                    <c:v>EUS</c:v>
                  </c:pt>
                  <c:pt idx="3414">
                    <c:v>IND</c:v>
                  </c:pt>
                  <c:pt idx="3415">
                    <c:v>CHI</c:v>
                  </c:pt>
                  <c:pt idx="3416">
                    <c:v>ROW</c:v>
                  </c:pt>
                  <c:pt idx="3417">
                    <c:v>OEC</c:v>
                  </c:pt>
                  <c:pt idx="3418">
                    <c:v>BRZ</c:v>
                  </c:pt>
                  <c:pt idx="3419">
                    <c:v>RSA</c:v>
                  </c:pt>
                  <c:pt idx="3420">
                    <c:v>FRA</c:v>
                  </c:pt>
                  <c:pt idx="3421">
                    <c:v>EUN</c:v>
                  </c:pt>
                  <c:pt idx="3422">
                    <c:v>EUS</c:v>
                  </c:pt>
                  <c:pt idx="3423">
                    <c:v>USA</c:v>
                  </c:pt>
                  <c:pt idx="3424">
                    <c:v>IND</c:v>
                  </c:pt>
                  <c:pt idx="3425">
                    <c:v>CHI</c:v>
                  </c:pt>
                  <c:pt idx="3426">
                    <c:v>ROW</c:v>
                  </c:pt>
                  <c:pt idx="3427">
                    <c:v>OEC</c:v>
                  </c:pt>
                  <c:pt idx="3428">
                    <c:v>BRZ</c:v>
                  </c:pt>
                  <c:pt idx="3429">
                    <c:v>RSA</c:v>
                  </c:pt>
                  <c:pt idx="3430">
                    <c:v>RUS</c:v>
                  </c:pt>
                  <c:pt idx="3431">
                    <c:v>FRA</c:v>
                  </c:pt>
                  <c:pt idx="3432">
                    <c:v>EUN</c:v>
                  </c:pt>
                  <c:pt idx="3433">
                    <c:v>EUS</c:v>
                  </c:pt>
                  <c:pt idx="3434">
                    <c:v>USA</c:v>
                  </c:pt>
                  <c:pt idx="3435">
                    <c:v>IND</c:v>
                  </c:pt>
                  <c:pt idx="3436">
                    <c:v>CHI</c:v>
                  </c:pt>
                  <c:pt idx="3437">
                    <c:v>ROW</c:v>
                  </c:pt>
                  <c:pt idx="3438">
                    <c:v>OEC</c:v>
                  </c:pt>
                  <c:pt idx="3439">
                    <c:v>BRZ</c:v>
                  </c:pt>
                  <c:pt idx="3440">
                    <c:v>RSA</c:v>
                  </c:pt>
                  <c:pt idx="3441">
                    <c:v>RUS</c:v>
                  </c:pt>
                  <c:pt idx="3442">
                    <c:v>FRA</c:v>
                  </c:pt>
                  <c:pt idx="3443">
                    <c:v>EUN</c:v>
                  </c:pt>
                  <c:pt idx="3444">
                    <c:v>EUS</c:v>
                  </c:pt>
                  <c:pt idx="3445">
                    <c:v>USA</c:v>
                  </c:pt>
                  <c:pt idx="3446">
                    <c:v>IND</c:v>
                  </c:pt>
                  <c:pt idx="3447">
                    <c:v>CHI</c:v>
                  </c:pt>
                  <c:pt idx="3448">
                    <c:v>ROW</c:v>
                  </c:pt>
                  <c:pt idx="3449">
                    <c:v>OEC</c:v>
                  </c:pt>
                  <c:pt idx="3450">
                    <c:v>BRZ</c:v>
                  </c:pt>
                  <c:pt idx="3451">
                    <c:v>RSA</c:v>
                  </c:pt>
                  <c:pt idx="3452">
                    <c:v>RUS</c:v>
                  </c:pt>
                  <c:pt idx="3453">
                    <c:v>FRA</c:v>
                  </c:pt>
                  <c:pt idx="3454">
                    <c:v>EUN</c:v>
                  </c:pt>
                  <c:pt idx="3455">
                    <c:v>EUS</c:v>
                  </c:pt>
                  <c:pt idx="3456">
                    <c:v>USA</c:v>
                  </c:pt>
                  <c:pt idx="3457">
                    <c:v>IND</c:v>
                  </c:pt>
                  <c:pt idx="3458">
                    <c:v>CHI</c:v>
                  </c:pt>
                  <c:pt idx="3459">
                    <c:v>ROW</c:v>
                  </c:pt>
                  <c:pt idx="3460">
                    <c:v>OEC</c:v>
                  </c:pt>
                  <c:pt idx="3461">
                    <c:v>BRZ</c:v>
                  </c:pt>
                  <c:pt idx="3462">
                    <c:v>RUS</c:v>
                  </c:pt>
                  <c:pt idx="3463">
                    <c:v>FRA</c:v>
                  </c:pt>
                  <c:pt idx="3464">
                    <c:v>EUN</c:v>
                  </c:pt>
                  <c:pt idx="3465">
                    <c:v>EUS</c:v>
                  </c:pt>
                  <c:pt idx="3466">
                    <c:v>USA</c:v>
                  </c:pt>
                  <c:pt idx="3467">
                    <c:v>IND</c:v>
                  </c:pt>
                  <c:pt idx="3468">
                    <c:v>CHI</c:v>
                  </c:pt>
                  <c:pt idx="3469">
                    <c:v>ROW</c:v>
                  </c:pt>
                  <c:pt idx="3470">
                    <c:v>OEC</c:v>
                  </c:pt>
                  <c:pt idx="3471">
                    <c:v>BRZ</c:v>
                  </c:pt>
                  <c:pt idx="3472">
                    <c:v>RSA</c:v>
                  </c:pt>
                  <c:pt idx="3473">
                    <c:v>RUS</c:v>
                  </c:pt>
                  <c:pt idx="3474">
                    <c:v>FRA</c:v>
                  </c:pt>
                  <c:pt idx="3475">
                    <c:v>EUN</c:v>
                  </c:pt>
                  <c:pt idx="3476">
                    <c:v>EUS</c:v>
                  </c:pt>
                  <c:pt idx="3477">
                    <c:v>USA</c:v>
                  </c:pt>
                  <c:pt idx="3478">
                    <c:v>IND</c:v>
                  </c:pt>
                  <c:pt idx="3479">
                    <c:v>CHI</c:v>
                  </c:pt>
                  <c:pt idx="3480">
                    <c:v>ROW</c:v>
                  </c:pt>
                  <c:pt idx="3481">
                    <c:v>OEC</c:v>
                  </c:pt>
                  <c:pt idx="3482">
                    <c:v>BRZ</c:v>
                  </c:pt>
                  <c:pt idx="3483">
                    <c:v>RSA</c:v>
                  </c:pt>
                  <c:pt idx="3484">
                    <c:v>RUS</c:v>
                  </c:pt>
                  <c:pt idx="3485">
                    <c:v>FRA</c:v>
                  </c:pt>
                  <c:pt idx="3486">
                    <c:v>EUN</c:v>
                  </c:pt>
                  <c:pt idx="3487">
                    <c:v>EUS</c:v>
                  </c:pt>
                  <c:pt idx="3488">
                    <c:v>USA</c:v>
                  </c:pt>
                  <c:pt idx="3489">
                    <c:v>IND</c:v>
                  </c:pt>
                  <c:pt idx="3490">
                    <c:v>CHI</c:v>
                  </c:pt>
                  <c:pt idx="3491">
                    <c:v>ROW</c:v>
                  </c:pt>
                  <c:pt idx="3492">
                    <c:v>OEC</c:v>
                  </c:pt>
                  <c:pt idx="3493">
                    <c:v>BRZ</c:v>
                  </c:pt>
                  <c:pt idx="3494">
                    <c:v>RSA</c:v>
                  </c:pt>
                  <c:pt idx="3495">
                    <c:v>RUS</c:v>
                  </c:pt>
                  <c:pt idx="3496">
                    <c:v>FRA</c:v>
                  </c:pt>
                  <c:pt idx="3497">
                    <c:v>EUN</c:v>
                  </c:pt>
                  <c:pt idx="3498">
                    <c:v>EUS</c:v>
                  </c:pt>
                  <c:pt idx="3499">
                    <c:v>USA</c:v>
                  </c:pt>
                  <c:pt idx="3500">
                    <c:v>IND</c:v>
                  </c:pt>
                  <c:pt idx="3501">
                    <c:v>CHI</c:v>
                  </c:pt>
                  <c:pt idx="3502">
                    <c:v>ROW</c:v>
                  </c:pt>
                  <c:pt idx="3503">
                    <c:v>OEC</c:v>
                  </c:pt>
                  <c:pt idx="3504">
                    <c:v>BRZ</c:v>
                  </c:pt>
                  <c:pt idx="3505">
                    <c:v>RSA</c:v>
                  </c:pt>
                  <c:pt idx="3506">
                    <c:v>RUS</c:v>
                  </c:pt>
                  <c:pt idx="3507">
                    <c:v>FRA</c:v>
                  </c:pt>
                  <c:pt idx="3508">
                    <c:v>EUN</c:v>
                  </c:pt>
                  <c:pt idx="3509">
                    <c:v>EUS</c:v>
                  </c:pt>
                  <c:pt idx="3510">
                    <c:v>USA</c:v>
                  </c:pt>
                  <c:pt idx="3511">
                    <c:v>IND</c:v>
                  </c:pt>
                  <c:pt idx="3512">
                    <c:v>CHI</c:v>
                  </c:pt>
                  <c:pt idx="3513">
                    <c:v>ROW</c:v>
                  </c:pt>
                  <c:pt idx="3514">
                    <c:v>OEC</c:v>
                  </c:pt>
                  <c:pt idx="3515">
                    <c:v>BRZ</c:v>
                  </c:pt>
                  <c:pt idx="3516">
                    <c:v>RSA</c:v>
                  </c:pt>
                  <c:pt idx="3517">
                    <c:v>RUS</c:v>
                  </c:pt>
                  <c:pt idx="3518">
                    <c:v>FRA</c:v>
                  </c:pt>
                  <c:pt idx="3519">
                    <c:v>EUN</c:v>
                  </c:pt>
                  <c:pt idx="3520">
                    <c:v>EUS</c:v>
                  </c:pt>
                  <c:pt idx="3521">
                    <c:v>USA</c:v>
                  </c:pt>
                  <c:pt idx="3522">
                    <c:v>IND</c:v>
                  </c:pt>
                  <c:pt idx="3523">
                    <c:v>CHI</c:v>
                  </c:pt>
                  <c:pt idx="3524">
                    <c:v>ROW</c:v>
                  </c:pt>
                  <c:pt idx="3525">
                    <c:v>OEC</c:v>
                  </c:pt>
                  <c:pt idx="3526">
                    <c:v>BRZ</c:v>
                  </c:pt>
                  <c:pt idx="3527">
                    <c:v>RSA</c:v>
                  </c:pt>
                  <c:pt idx="3528">
                    <c:v>RUS</c:v>
                  </c:pt>
                  <c:pt idx="3529">
                    <c:v>FRA</c:v>
                  </c:pt>
                  <c:pt idx="3530">
                    <c:v>EUN</c:v>
                  </c:pt>
                  <c:pt idx="3531">
                    <c:v>EUS</c:v>
                  </c:pt>
                  <c:pt idx="3532">
                    <c:v>USA</c:v>
                  </c:pt>
                  <c:pt idx="3533">
                    <c:v>IND</c:v>
                  </c:pt>
                  <c:pt idx="3534">
                    <c:v>CHI</c:v>
                  </c:pt>
                  <c:pt idx="3535">
                    <c:v>ROW</c:v>
                  </c:pt>
                  <c:pt idx="3536">
                    <c:v>OEC</c:v>
                  </c:pt>
                  <c:pt idx="3537">
                    <c:v>BRZ</c:v>
                  </c:pt>
                  <c:pt idx="3538">
                    <c:v>RSA</c:v>
                  </c:pt>
                  <c:pt idx="3539">
                    <c:v>RUS</c:v>
                  </c:pt>
                  <c:pt idx="3540">
                    <c:v>FRA</c:v>
                  </c:pt>
                  <c:pt idx="3541">
                    <c:v>EUN</c:v>
                  </c:pt>
                  <c:pt idx="3542">
                    <c:v>EUS</c:v>
                  </c:pt>
                  <c:pt idx="3543">
                    <c:v>USA</c:v>
                  </c:pt>
                  <c:pt idx="3544">
                    <c:v>IND</c:v>
                  </c:pt>
                  <c:pt idx="3545">
                    <c:v>CHI</c:v>
                  </c:pt>
                  <c:pt idx="3546">
                    <c:v>ROW</c:v>
                  </c:pt>
                  <c:pt idx="3547">
                    <c:v>OEC</c:v>
                  </c:pt>
                  <c:pt idx="3548">
                    <c:v>BRZ</c:v>
                  </c:pt>
                  <c:pt idx="3549">
                    <c:v>RSA</c:v>
                  </c:pt>
                  <c:pt idx="3550">
                    <c:v>RUS</c:v>
                  </c:pt>
                  <c:pt idx="3551">
                    <c:v>FRA</c:v>
                  </c:pt>
                  <c:pt idx="3552">
                    <c:v>EUN</c:v>
                  </c:pt>
                  <c:pt idx="3553">
                    <c:v>EUS</c:v>
                  </c:pt>
                  <c:pt idx="3554">
                    <c:v>USA</c:v>
                  </c:pt>
                  <c:pt idx="3555">
                    <c:v>IND</c:v>
                  </c:pt>
                  <c:pt idx="3556">
                    <c:v>CHI</c:v>
                  </c:pt>
                  <c:pt idx="3557">
                    <c:v>ROW</c:v>
                  </c:pt>
                  <c:pt idx="3558">
                    <c:v>OEC</c:v>
                  </c:pt>
                  <c:pt idx="3559">
                    <c:v>BRZ</c:v>
                  </c:pt>
                  <c:pt idx="3560">
                    <c:v>RSA</c:v>
                  </c:pt>
                  <c:pt idx="3561">
                    <c:v>RUS</c:v>
                  </c:pt>
                  <c:pt idx="3562">
                    <c:v>FRA</c:v>
                  </c:pt>
                  <c:pt idx="3563">
                    <c:v>EUN</c:v>
                  </c:pt>
                  <c:pt idx="3564">
                    <c:v>EUS</c:v>
                  </c:pt>
                  <c:pt idx="3565">
                    <c:v>USA</c:v>
                  </c:pt>
                  <c:pt idx="3566">
                    <c:v>IND</c:v>
                  </c:pt>
                  <c:pt idx="3567">
                    <c:v>CHI</c:v>
                  </c:pt>
                  <c:pt idx="3568">
                    <c:v>ROW</c:v>
                  </c:pt>
                  <c:pt idx="3569">
                    <c:v>OEC</c:v>
                  </c:pt>
                  <c:pt idx="3570">
                    <c:v>BRZ</c:v>
                  </c:pt>
                  <c:pt idx="3571">
                    <c:v>RSA</c:v>
                  </c:pt>
                  <c:pt idx="3572">
                    <c:v>RUS</c:v>
                  </c:pt>
                  <c:pt idx="3573">
                    <c:v>FRA</c:v>
                  </c:pt>
                  <c:pt idx="3574">
                    <c:v>EUN</c:v>
                  </c:pt>
                  <c:pt idx="3575">
                    <c:v>EUS</c:v>
                  </c:pt>
                  <c:pt idx="3576">
                    <c:v>USA</c:v>
                  </c:pt>
                  <c:pt idx="3577">
                    <c:v>IND</c:v>
                  </c:pt>
                  <c:pt idx="3578">
                    <c:v>CHI</c:v>
                  </c:pt>
                  <c:pt idx="3579">
                    <c:v>ROW</c:v>
                  </c:pt>
                  <c:pt idx="3580">
                    <c:v>OEC</c:v>
                  </c:pt>
                  <c:pt idx="3581">
                    <c:v>BRZ</c:v>
                  </c:pt>
                  <c:pt idx="3582">
                    <c:v>RSA</c:v>
                  </c:pt>
                  <c:pt idx="3583">
                    <c:v>RUS</c:v>
                  </c:pt>
                  <c:pt idx="3584">
                    <c:v>FRA</c:v>
                  </c:pt>
                  <c:pt idx="3585">
                    <c:v>EUN</c:v>
                  </c:pt>
                  <c:pt idx="3586">
                    <c:v>EUS</c:v>
                  </c:pt>
                  <c:pt idx="3587">
                    <c:v>USA</c:v>
                  </c:pt>
                  <c:pt idx="3588">
                    <c:v>IND</c:v>
                  </c:pt>
                  <c:pt idx="3589">
                    <c:v>CHI</c:v>
                  </c:pt>
                  <c:pt idx="3590">
                    <c:v>ROW</c:v>
                  </c:pt>
                  <c:pt idx="3591">
                    <c:v>OEC</c:v>
                  </c:pt>
                  <c:pt idx="3592">
                    <c:v>BRZ</c:v>
                  </c:pt>
                  <c:pt idx="3593">
                    <c:v>RUS</c:v>
                  </c:pt>
                  <c:pt idx="3594">
                    <c:v>FRA</c:v>
                  </c:pt>
                  <c:pt idx="3595">
                    <c:v>EUN</c:v>
                  </c:pt>
                  <c:pt idx="3596">
                    <c:v>EUS</c:v>
                  </c:pt>
                  <c:pt idx="3597">
                    <c:v>USA</c:v>
                  </c:pt>
                  <c:pt idx="3598">
                    <c:v>IND</c:v>
                  </c:pt>
                  <c:pt idx="3599">
                    <c:v>CHI</c:v>
                  </c:pt>
                  <c:pt idx="3600">
                    <c:v>ROW</c:v>
                  </c:pt>
                  <c:pt idx="3601">
                    <c:v>OEC</c:v>
                  </c:pt>
                  <c:pt idx="3602">
                    <c:v>BRZ</c:v>
                  </c:pt>
                  <c:pt idx="3603">
                    <c:v>RSA</c:v>
                  </c:pt>
                  <c:pt idx="3604">
                    <c:v>RUS</c:v>
                  </c:pt>
                  <c:pt idx="3605">
                    <c:v>FRA</c:v>
                  </c:pt>
                  <c:pt idx="3606">
                    <c:v>EUN</c:v>
                  </c:pt>
                  <c:pt idx="3607">
                    <c:v>EUS</c:v>
                  </c:pt>
                  <c:pt idx="3608">
                    <c:v>USA</c:v>
                  </c:pt>
                  <c:pt idx="3609">
                    <c:v>IND</c:v>
                  </c:pt>
                  <c:pt idx="3610">
                    <c:v>CHI</c:v>
                  </c:pt>
                  <c:pt idx="3611">
                    <c:v>ROW</c:v>
                  </c:pt>
                  <c:pt idx="3612">
                    <c:v>OEC</c:v>
                  </c:pt>
                  <c:pt idx="3613">
                    <c:v>BRZ</c:v>
                  </c:pt>
                  <c:pt idx="3614">
                    <c:v>RSA</c:v>
                  </c:pt>
                  <c:pt idx="3615">
                    <c:v>RUS</c:v>
                  </c:pt>
                  <c:pt idx="3616">
                    <c:v>FRA</c:v>
                  </c:pt>
                  <c:pt idx="3617">
                    <c:v>EUN</c:v>
                  </c:pt>
                  <c:pt idx="3618">
                    <c:v>EUS</c:v>
                  </c:pt>
                  <c:pt idx="3619">
                    <c:v>USA</c:v>
                  </c:pt>
                  <c:pt idx="3620">
                    <c:v>IND</c:v>
                  </c:pt>
                  <c:pt idx="3621">
                    <c:v>CHI</c:v>
                  </c:pt>
                  <c:pt idx="3622">
                    <c:v>ROW</c:v>
                  </c:pt>
                  <c:pt idx="3623">
                    <c:v>OEC</c:v>
                  </c:pt>
                  <c:pt idx="3624">
                    <c:v>BRZ</c:v>
                  </c:pt>
                  <c:pt idx="3625">
                    <c:v>RSA</c:v>
                  </c:pt>
                  <c:pt idx="3626">
                    <c:v>RUS</c:v>
                  </c:pt>
                  <c:pt idx="3627">
                    <c:v>FRA</c:v>
                  </c:pt>
                  <c:pt idx="3628">
                    <c:v>EUN</c:v>
                  </c:pt>
                  <c:pt idx="3629">
                    <c:v>EUS</c:v>
                  </c:pt>
                  <c:pt idx="3630">
                    <c:v>USA</c:v>
                  </c:pt>
                  <c:pt idx="3631">
                    <c:v>IND</c:v>
                  </c:pt>
                  <c:pt idx="3632">
                    <c:v>CHI</c:v>
                  </c:pt>
                  <c:pt idx="3633">
                    <c:v>ROW</c:v>
                  </c:pt>
                  <c:pt idx="3634">
                    <c:v>OEC</c:v>
                  </c:pt>
                  <c:pt idx="3635">
                    <c:v>BRZ</c:v>
                  </c:pt>
                  <c:pt idx="3636">
                    <c:v>RSA</c:v>
                  </c:pt>
                  <c:pt idx="3637">
                    <c:v>RUS</c:v>
                  </c:pt>
                  <c:pt idx="3638">
                    <c:v>FRA</c:v>
                  </c:pt>
                  <c:pt idx="3639">
                    <c:v>EUN</c:v>
                  </c:pt>
                  <c:pt idx="3640">
                    <c:v>EUS</c:v>
                  </c:pt>
                  <c:pt idx="3641">
                    <c:v>USA</c:v>
                  </c:pt>
                  <c:pt idx="3642">
                    <c:v>IND</c:v>
                  </c:pt>
                  <c:pt idx="3643">
                    <c:v>CHI</c:v>
                  </c:pt>
                  <c:pt idx="3644">
                    <c:v>ROW</c:v>
                  </c:pt>
                  <c:pt idx="3645">
                    <c:v>OEC</c:v>
                  </c:pt>
                  <c:pt idx="3646">
                    <c:v>BRZ</c:v>
                  </c:pt>
                  <c:pt idx="3647">
                    <c:v>RSA</c:v>
                  </c:pt>
                  <c:pt idx="3648">
                    <c:v>RUS</c:v>
                  </c:pt>
                  <c:pt idx="3649">
                    <c:v>FRA</c:v>
                  </c:pt>
                  <c:pt idx="3650">
                    <c:v>EUN</c:v>
                  </c:pt>
                  <c:pt idx="3651">
                    <c:v>EUS</c:v>
                  </c:pt>
                  <c:pt idx="3652">
                    <c:v>USA</c:v>
                  </c:pt>
                  <c:pt idx="3653">
                    <c:v>IND</c:v>
                  </c:pt>
                  <c:pt idx="3654">
                    <c:v>CHI</c:v>
                  </c:pt>
                  <c:pt idx="3655">
                    <c:v>ROW</c:v>
                  </c:pt>
                  <c:pt idx="3656">
                    <c:v>OEC</c:v>
                  </c:pt>
                  <c:pt idx="3657">
                    <c:v>BRZ</c:v>
                  </c:pt>
                  <c:pt idx="3658">
                    <c:v>RSA</c:v>
                  </c:pt>
                  <c:pt idx="3659">
                    <c:v>RUS</c:v>
                  </c:pt>
                  <c:pt idx="3660">
                    <c:v>FRA</c:v>
                  </c:pt>
                  <c:pt idx="3661">
                    <c:v>EUN</c:v>
                  </c:pt>
                  <c:pt idx="3662">
                    <c:v>EUS</c:v>
                  </c:pt>
                  <c:pt idx="3663">
                    <c:v>USA</c:v>
                  </c:pt>
                  <c:pt idx="3664">
                    <c:v>IND</c:v>
                  </c:pt>
                  <c:pt idx="3665">
                    <c:v>CHI</c:v>
                  </c:pt>
                  <c:pt idx="3666">
                    <c:v>ROW</c:v>
                  </c:pt>
                  <c:pt idx="3667">
                    <c:v>OEC</c:v>
                  </c:pt>
                  <c:pt idx="3668">
                    <c:v>BRZ</c:v>
                  </c:pt>
                  <c:pt idx="3669">
                    <c:v>RSA</c:v>
                  </c:pt>
                  <c:pt idx="3670">
                    <c:v>RUS</c:v>
                  </c:pt>
                  <c:pt idx="3671">
                    <c:v>FRA</c:v>
                  </c:pt>
                  <c:pt idx="3672">
                    <c:v>EUN</c:v>
                  </c:pt>
                  <c:pt idx="3673">
                    <c:v>EUS</c:v>
                  </c:pt>
                  <c:pt idx="3674">
                    <c:v>USA</c:v>
                  </c:pt>
                  <c:pt idx="3675">
                    <c:v>IND</c:v>
                  </c:pt>
                  <c:pt idx="3676">
                    <c:v>CHI</c:v>
                  </c:pt>
                  <c:pt idx="3677">
                    <c:v>ROW</c:v>
                  </c:pt>
                  <c:pt idx="3678">
                    <c:v>OEC</c:v>
                  </c:pt>
                  <c:pt idx="3679">
                    <c:v>BRZ</c:v>
                  </c:pt>
                  <c:pt idx="3680">
                    <c:v>RSA</c:v>
                  </c:pt>
                  <c:pt idx="3681">
                    <c:v>RUS</c:v>
                  </c:pt>
                  <c:pt idx="3682">
                    <c:v>FRA</c:v>
                  </c:pt>
                  <c:pt idx="3683">
                    <c:v>EUN</c:v>
                  </c:pt>
                  <c:pt idx="3684">
                    <c:v>EUS</c:v>
                  </c:pt>
                  <c:pt idx="3685">
                    <c:v>USA</c:v>
                  </c:pt>
                  <c:pt idx="3686">
                    <c:v>IND</c:v>
                  </c:pt>
                  <c:pt idx="3687">
                    <c:v>CHI</c:v>
                  </c:pt>
                  <c:pt idx="3688">
                    <c:v>ROW</c:v>
                  </c:pt>
                  <c:pt idx="3689">
                    <c:v>OEC</c:v>
                  </c:pt>
                  <c:pt idx="3690">
                    <c:v>BRZ</c:v>
                  </c:pt>
                  <c:pt idx="3691">
                    <c:v>RSA</c:v>
                  </c:pt>
                  <c:pt idx="3692">
                    <c:v>RUS</c:v>
                  </c:pt>
                  <c:pt idx="3693">
                    <c:v>FRA</c:v>
                  </c:pt>
                  <c:pt idx="3694">
                    <c:v>EUN</c:v>
                  </c:pt>
                  <c:pt idx="3695">
                    <c:v>EUS</c:v>
                  </c:pt>
                  <c:pt idx="3696">
                    <c:v>USA</c:v>
                  </c:pt>
                  <c:pt idx="3697">
                    <c:v>IND</c:v>
                  </c:pt>
                  <c:pt idx="3698">
                    <c:v>CHI</c:v>
                  </c:pt>
                  <c:pt idx="3699">
                    <c:v>ROW</c:v>
                  </c:pt>
                  <c:pt idx="3700">
                    <c:v>OEC</c:v>
                  </c:pt>
                  <c:pt idx="3701">
                    <c:v>BRZ</c:v>
                  </c:pt>
                  <c:pt idx="3702">
                    <c:v>RSA</c:v>
                  </c:pt>
                  <c:pt idx="3703">
                    <c:v>RUS</c:v>
                  </c:pt>
                  <c:pt idx="3704">
                    <c:v>FRA</c:v>
                  </c:pt>
                  <c:pt idx="3705">
                    <c:v>EUN</c:v>
                  </c:pt>
                  <c:pt idx="3706">
                    <c:v>EUS</c:v>
                  </c:pt>
                  <c:pt idx="3707">
                    <c:v>USA</c:v>
                  </c:pt>
                  <c:pt idx="3708">
                    <c:v>IND</c:v>
                  </c:pt>
                  <c:pt idx="3709">
                    <c:v>CHI</c:v>
                  </c:pt>
                  <c:pt idx="3710">
                    <c:v>ROW</c:v>
                  </c:pt>
                  <c:pt idx="3711">
                    <c:v>OEC</c:v>
                  </c:pt>
                  <c:pt idx="3712">
                    <c:v>BRZ</c:v>
                  </c:pt>
                  <c:pt idx="3713">
                    <c:v>RSA</c:v>
                  </c:pt>
                  <c:pt idx="3714">
                    <c:v>RUS</c:v>
                  </c:pt>
                  <c:pt idx="3715">
                    <c:v>FRA</c:v>
                  </c:pt>
                  <c:pt idx="3716">
                    <c:v>EUN</c:v>
                  </c:pt>
                  <c:pt idx="3717">
                    <c:v>EUS</c:v>
                  </c:pt>
                  <c:pt idx="3718">
                    <c:v>USA</c:v>
                  </c:pt>
                  <c:pt idx="3719">
                    <c:v>IND</c:v>
                  </c:pt>
                  <c:pt idx="3720">
                    <c:v>CHI</c:v>
                  </c:pt>
                  <c:pt idx="3721">
                    <c:v>ROW</c:v>
                  </c:pt>
                  <c:pt idx="3722">
                    <c:v>OEC</c:v>
                  </c:pt>
                  <c:pt idx="3723">
                    <c:v>BRZ</c:v>
                  </c:pt>
                  <c:pt idx="3724">
                    <c:v>RSA</c:v>
                  </c:pt>
                  <c:pt idx="3725">
                    <c:v>RUS</c:v>
                  </c:pt>
                  <c:pt idx="3726">
                    <c:v>FRA</c:v>
                  </c:pt>
                  <c:pt idx="3727">
                    <c:v>EUN</c:v>
                  </c:pt>
                  <c:pt idx="3728">
                    <c:v>EUS</c:v>
                  </c:pt>
                  <c:pt idx="3729">
                    <c:v>USA</c:v>
                  </c:pt>
                  <c:pt idx="3730">
                    <c:v>IND</c:v>
                  </c:pt>
                  <c:pt idx="3731">
                    <c:v>CHI</c:v>
                  </c:pt>
                  <c:pt idx="3732">
                    <c:v>ROW</c:v>
                  </c:pt>
                  <c:pt idx="3733">
                    <c:v>OEC</c:v>
                  </c:pt>
                  <c:pt idx="3734">
                    <c:v>BRZ</c:v>
                  </c:pt>
                  <c:pt idx="3735">
                    <c:v>RSA</c:v>
                  </c:pt>
                  <c:pt idx="3736">
                    <c:v>RUS</c:v>
                  </c:pt>
                  <c:pt idx="3737">
                    <c:v>FRA</c:v>
                  </c:pt>
                  <c:pt idx="3738">
                    <c:v>EUN</c:v>
                  </c:pt>
                  <c:pt idx="3739">
                    <c:v>EUS</c:v>
                  </c:pt>
                  <c:pt idx="3740">
                    <c:v>USA</c:v>
                  </c:pt>
                  <c:pt idx="3741">
                    <c:v>IND</c:v>
                  </c:pt>
                  <c:pt idx="3742">
                    <c:v>CHI</c:v>
                  </c:pt>
                  <c:pt idx="3743">
                    <c:v>ROW</c:v>
                  </c:pt>
                  <c:pt idx="3744">
                    <c:v>OEC</c:v>
                  </c:pt>
                  <c:pt idx="3745">
                    <c:v>BRZ</c:v>
                  </c:pt>
                  <c:pt idx="3746">
                    <c:v>RSA</c:v>
                  </c:pt>
                  <c:pt idx="3747">
                    <c:v>RUS</c:v>
                  </c:pt>
                  <c:pt idx="3748">
                    <c:v>FRA</c:v>
                  </c:pt>
                  <c:pt idx="3749">
                    <c:v>EUN</c:v>
                  </c:pt>
                  <c:pt idx="3750">
                    <c:v>EUS</c:v>
                  </c:pt>
                  <c:pt idx="3751">
                    <c:v>USA</c:v>
                  </c:pt>
                  <c:pt idx="3752">
                    <c:v>IND</c:v>
                  </c:pt>
                  <c:pt idx="3753">
                    <c:v>CHI</c:v>
                  </c:pt>
                  <c:pt idx="3754">
                    <c:v>ROW</c:v>
                  </c:pt>
                  <c:pt idx="3755">
                    <c:v>OEC</c:v>
                  </c:pt>
                  <c:pt idx="3756">
                    <c:v>BRZ</c:v>
                  </c:pt>
                  <c:pt idx="3757">
                    <c:v>RSA</c:v>
                  </c:pt>
                  <c:pt idx="3758">
                    <c:v>RUS</c:v>
                  </c:pt>
                  <c:pt idx="3759">
                    <c:v>EUN</c:v>
                  </c:pt>
                  <c:pt idx="3760">
                    <c:v>EUS</c:v>
                  </c:pt>
                  <c:pt idx="3761">
                    <c:v>USA</c:v>
                  </c:pt>
                  <c:pt idx="3762">
                    <c:v>IND</c:v>
                  </c:pt>
                  <c:pt idx="3763">
                    <c:v>CHI</c:v>
                  </c:pt>
                  <c:pt idx="3764">
                    <c:v>ROW</c:v>
                  </c:pt>
                  <c:pt idx="3765">
                    <c:v>OEC</c:v>
                  </c:pt>
                  <c:pt idx="3766">
                    <c:v>BRZ</c:v>
                  </c:pt>
                  <c:pt idx="3767">
                    <c:v>RUS</c:v>
                  </c:pt>
                  <c:pt idx="3768">
                    <c:v>EUN</c:v>
                  </c:pt>
                  <c:pt idx="3769">
                    <c:v>EUS</c:v>
                  </c:pt>
                  <c:pt idx="3770">
                    <c:v>USA</c:v>
                  </c:pt>
                  <c:pt idx="3771">
                    <c:v>IND</c:v>
                  </c:pt>
                  <c:pt idx="3772">
                    <c:v>CHI</c:v>
                  </c:pt>
                  <c:pt idx="3773">
                    <c:v>ROW</c:v>
                  </c:pt>
                  <c:pt idx="3774">
                    <c:v>OEC</c:v>
                  </c:pt>
                  <c:pt idx="3775">
                    <c:v>BRZ</c:v>
                  </c:pt>
                  <c:pt idx="3776">
                    <c:v>RSA</c:v>
                  </c:pt>
                  <c:pt idx="3777">
                    <c:v>RUS</c:v>
                  </c:pt>
                  <c:pt idx="3778">
                    <c:v>EUN</c:v>
                  </c:pt>
                  <c:pt idx="3779">
                    <c:v>EUS</c:v>
                  </c:pt>
                  <c:pt idx="3780">
                    <c:v>USA</c:v>
                  </c:pt>
                  <c:pt idx="3781">
                    <c:v>IND</c:v>
                  </c:pt>
                  <c:pt idx="3782">
                    <c:v>CHI</c:v>
                  </c:pt>
                  <c:pt idx="3783">
                    <c:v>ROW</c:v>
                  </c:pt>
                  <c:pt idx="3784">
                    <c:v>OEC</c:v>
                  </c:pt>
                  <c:pt idx="3785">
                    <c:v>BRZ</c:v>
                  </c:pt>
                  <c:pt idx="3786">
                    <c:v>RSA</c:v>
                  </c:pt>
                  <c:pt idx="3787">
                    <c:v>RUS</c:v>
                  </c:pt>
                  <c:pt idx="3788">
                    <c:v>EUN</c:v>
                  </c:pt>
                  <c:pt idx="3789">
                    <c:v>EUS</c:v>
                  </c:pt>
                  <c:pt idx="3790">
                    <c:v>USA</c:v>
                  </c:pt>
                  <c:pt idx="3791">
                    <c:v>IND</c:v>
                  </c:pt>
                  <c:pt idx="3792">
                    <c:v>CHI</c:v>
                  </c:pt>
                  <c:pt idx="3793">
                    <c:v>ROW</c:v>
                  </c:pt>
                  <c:pt idx="3794">
                    <c:v>OEC</c:v>
                  </c:pt>
                  <c:pt idx="3795">
                    <c:v>BRZ</c:v>
                  </c:pt>
                  <c:pt idx="3796">
                    <c:v>RSA</c:v>
                  </c:pt>
                  <c:pt idx="3797">
                    <c:v>RUS</c:v>
                  </c:pt>
                  <c:pt idx="3798">
                    <c:v>EUN</c:v>
                  </c:pt>
                  <c:pt idx="3799">
                    <c:v>EUS</c:v>
                  </c:pt>
                  <c:pt idx="3800">
                    <c:v>USA</c:v>
                  </c:pt>
                  <c:pt idx="3801">
                    <c:v>IND</c:v>
                  </c:pt>
                  <c:pt idx="3802">
                    <c:v>CHI</c:v>
                  </c:pt>
                  <c:pt idx="3803">
                    <c:v>ROW</c:v>
                  </c:pt>
                  <c:pt idx="3804">
                    <c:v>OEC</c:v>
                  </c:pt>
                  <c:pt idx="3805">
                    <c:v>BRZ</c:v>
                  </c:pt>
                  <c:pt idx="3806">
                    <c:v>RSA</c:v>
                  </c:pt>
                  <c:pt idx="3807">
                    <c:v>RUS</c:v>
                  </c:pt>
                  <c:pt idx="3808">
                    <c:v>EUN</c:v>
                  </c:pt>
                  <c:pt idx="3809">
                    <c:v>EUS</c:v>
                  </c:pt>
                  <c:pt idx="3810">
                    <c:v>USA</c:v>
                  </c:pt>
                  <c:pt idx="3811">
                    <c:v>IND</c:v>
                  </c:pt>
                  <c:pt idx="3812">
                    <c:v>CHI</c:v>
                  </c:pt>
                  <c:pt idx="3813">
                    <c:v>ROW</c:v>
                  </c:pt>
                  <c:pt idx="3814">
                    <c:v>OEC</c:v>
                  </c:pt>
                  <c:pt idx="3815">
                    <c:v>BRZ</c:v>
                  </c:pt>
                  <c:pt idx="3816">
                    <c:v>RSA</c:v>
                  </c:pt>
                  <c:pt idx="3817">
                    <c:v>RUS</c:v>
                  </c:pt>
                  <c:pt idx="3818">
                    <c:v>EUN</c:v>
                  </c:pt>
                  <c:pt idx="3819">
                    <c:v>EUS</c:v>
                  </c:pt>
                  <c:pt idx="3820">
                    <c:v>USA</c:v>
                  </c:pt>
                  <c:pt idx="3821">
                    <c:v>IND</c:v>
                  </c:pt>
                  <c:pt idx="3822">
                    <c:v>CHI</c:v>
                  </c:pt>
                  <c:pt idx="3823">
                    <c:v>ROW</c:v>
                  </c:pt>
                  <c:pt idx="3824">
                    <c:v>OEC</c:v>
                  </c:pt>
                  <c:pt idx="3825">
                    <c:v>BRZ</c:v>
                  </c:pt>
                  <c:pt idx="3826">
                    <c:v>RSA</c:v>
                  </c:pt>
                  <c:pt idx="3827">
                    <c:v>RUS</c:v>
                  </c:pt>
                  <c:pt idx="3828">
                    <c:v>EUN</c:v>
                  </c:pt>
                  <c:pt idx="3829">
                    <c:v>EUS</c:v>
                  </c:pt>
                  <c:pt idx="3830">
                    <c:v>USA</c:v>
                  </c:pt>
                  <c:pt idx="3831">
                    <c:v>IND</c:v>
                  </c:pt>
                  <c:pt idx="3832">
                    <c:v>CHI</c:v>
                  </c:pt>
                  <c:pt idx="3833">
                    <c:v>ROW</c:v>
                  </c:pt>
                  <c:pt idx="3834">
                    <c:v>OEC</c:v>
                  </c:pt>
                  <c:pt idx="3835">
                    <c:v>BRZ</c:v>
                  </c:pt>
                  <c:pt idx="3836">
                    <c:v>RSA</c:v>
                  </c:pt>
                  <c:pt idx="3837">
                    <c:v>RUS</c:v>
                  </c:pt>
                  <c:pt idx="3838">
                    <c:v>EUN</c:v>
                  </c:pt>
                  <c:pt idx="3839">
                    <c:v>EUS</c:v>
                  </c:pt>
                  <c:pt idx="3840">
                    <c:v>USA</c:v>
                  </c:pt>
                  <c:pt idx="3841">
                    <c:v>IND</c:v>
                  </c:pt>
                  <c:pt idx="3842">
                    <c:v>CHI</c:v>
                  </c:pt>
                  <c:pt idx="3843">
                    <c:v>ROW</c:v>
                  </c:pt>
                  <c:pt idx="3844">
                    <c:v>OEC</c:v>
                  </c:pt>
                  <c:pt idx="3845">
                    <c:v>BRZ</c:v>
                  </c:pt>
                  <c:pt idx="3846">
                    <c:v>RSA</c:v>
                  </c:pt>
                  <c:pt idx="3847">
                    <c:v>RUS</c:v>
                  </c:pt>
                  <c:pt idx="3848">
                    <c:v>EUN</c:v>
                  </c:pt>
                  <c:pt idx="3849">
                    <c:v>EUS</c:v>
                  </c:pt>
                  <c:pt idx="3850">
                    <c:v>USA</c:v>
                  </c:pt>
                  <c:pt idx="3851">
                    <c:v>IND</c:v>
                  </c:pt>
                  <c:pt idx="3852">
                    <c:v>CHI</c:v>
                  </c:pt>
                  <c:pt idx="3853">
                    <c:v>ROW</c:v>
                  </c:pt>
                  <c:pt idx="3854">
                    <c:v>OEC</c:v>
                  </c:pt>
                  <c:pt idx="3855">
                    <c:v>BRZ</c:v>
                  </c:pt>
                  <c:pt idx="3856">
                    <c:v>RSA</c:v>
                  </c:pt>
                  <c:pt idx="3857">
                    <c:v>RUS</c:v>
                  </c:pt>
                  <c:pt idx="3858">
                    <c:v>EUN</c:v>
                  </c:pt>
                  <c:pt idx="3859">
                    <c:v>EUS</c:v>
                  </c:pt>
                  <c:pt idx="3860">
                    <c:v>USA</c:v>
                  </c:pt>
                  <c:pt idx="3861">
                    <c:v>IND</c:v>
                  </c:pt>
                  <c:pt idx="3862">
                    <c:v>CHI</c:v>
                  </c:pt>
                  <c:pt idx="3863">
                    <c:v>ROW</c:v>
                  </c:pt>
                  <c:pt idx="3864">
                    <c:v>OEC</c:v>
                  </c:pt>
                  <c:pt idx="3865">
                    <c:v>BRZ</c:v>
                  </c:pt>
                  <c:pt idx="3866">
                    <c:v>RSA</c:v>
                  </c:pt>
                  <c:pt idx="3867">
                    <c:v>RUS</c:v>
                  </c:pt>
                  <c:pt idx="3868">
                    <c:v>EUN</c:v>
                  </c:pt>
                  <c:pt idx="3869">
                    <c:v>EUS</c:v>
                  </c:pt>
                  <c:pt idx="3870">
                    <c:v>USA</c:v>
                  </c:pt>
                  <c:pt idx="3871">
                    <c:v>IND</c:v>
                  </c:pt>
                  <c:pt idx="3872">
                    <c:v>CHI</c:v>
                  </c:pt>
                  <c:pt idx="3873">
                    <c:v>ROW</c:v>
                  </c:pt>
                  <c:pt idx="3874">
                    <c:v>OEC</c:v>
                  </c:pt>
                  <c:pt idx="3875">
                    <c:v>BRZ</c:v>
                  </c:pt>
                  <c:pt idx="3876">
                    <c:v>RSA</c:v>
                  </c:pt>
                  <c:pt idx="3877">
                    <c:v>RUS</c:v>
                  </c:pt>
                  <c:pt idx="3878">
                    <c:v>EUN</c:v>
                  </c:pt>
                  <c:pt idx="3879">
                    <c:v>EUS</c:v>
                  </c:pt>
                  <c:pt idx="3880">
                    <c:v>USA</c:v>
                  </c:pt>
                  <c:pt idx="3881">
                    <c:v>IND</c:v>
                  </c:pt>
                  <c:pt idx="3882">
                    <c:v>CHI</c:v>
                  </c:pt>
                  <c:pt idx="3883">
                    <c:v>ROW</c:v>
                  </c:pt>
                  <c:pt idx="3884">
                    <c:v>OEC</c:v>
                  </c:pt>
                  <c:pt idx="3885">
                    <c:v>BRZ</c:v>
                  </c:pt>
                  <c:pt idx="3886">
                    <c:v>RSA</c:v>
                  </c:pt>
                  <c:pt idx="3887">
                    <c:v>RUS</c:v>
                  </c:pt>
                  <c:pt idx="3888">
                    <c:v>EUN</c:v>
                  </c:pt>
                  <c:pt idx="3889">
                    <c:v>EUS</c:v>
                  </c:pt>
                  <c:pt idx="3890">
                    <c:v>USA</c:v>
                  </c:pt>
                  <c:pt idx="3891">
                    <c:v>IND</c:v>
                  </c:pt>
                  <c:pt idx="3892">
                    <c:v>CHI</c:v>
                  </c:pt>
                  <c:pt idx="3893">
                    <c:v>ROW</c:v>
                  </c:pt>
                  <c:pt idx="3894">
                    <c:v>OEC</c:v>
                  </c:pt>
                  <c:pt idx="3895">
                    <c:v>BRZ</c:v>
                  </c:pt>
                  <c:pt idx="3896">
                    <c:v>RSA</c:v>
                  </c:pt>
                  <c:pt idx="3897">
                    <c:v>RUS</c:v>
                  </c:pt>
                  <c:pt idx="3898">
                    <c:v>EUN</c:v>
                  </c:pt>
                  <c:pt idx="3899">
                    <c:v>EUS</c:v>
                  </c:pt>
                  <c:pt idx="3900">
                    <c:v>USA</c:v>
                  </c:pt>
                  <c:pt idx="3901">
                    <c:v>IND</c:v>
                  </c:pt>
                  <c:pt idx="3902">
                    <c:v>CHI</c:v>
                  </c:pt>
                  <c:pt idx="3903">
                    <c:v>ROW</c:v>
                  </c:pt>
                  <c:pt idx="3904">
                    <c:v>OEC</c:v>
                  </c:pt>
                  <c:pt idx="3905">
                    <c:v>BRZ</c:v>
                  </c:pt>
                  <c:pt idx="3906">
                    <c:v>RSA</c:v>
                  </c:pt>
                  <c:pt idx="3907">
                    <c:v>RUS</c:v>
                  </c:pt>
                  <c:pt idx="3908">
                    <c:v>EUN</c:v>
                  </c:pt>
                  <c:pt idx="3909">
                    <c:v>EUS</c:v>
                  </c:pt>
                  <c:pt idx="3910">
                    <c:v>USA</c:v>
                  </c:pt>
                  <c:pt idx="3911">
                    <c:v>IND</c:v>
                  </c:pt>
                  <c:pt idx="3912">
                    <c:v>CHI</c:v>
                  </c:pt>
                  <c:pt idx="3913">
                    <c:v>ROW</c:v>
                  </c:pt>
                  <c:pt idx="3914">
                    <c:v>OEC</c:v>
                  </c:pt>
                  <c:pt idx="3915">
                    <c:v>BRZ</c:v>
                  </c:pt>
                  <c:pt idx="3916">
                    <c:v>RSA</c:v>
                  </c:pt>
                  <c:pt idx="3917">
                    <c:v>RUS</c:v>
                  </c:pt>
                  <c:pt idx="3918">
                    <c:v>FRA</c:v>
                  </c:pt>
                  <c:pt idx="3919">
                    <c:v>EUS</c:v>
                  </c:pt>
                  <c:pt idx="3920">
                    <c:v>USA</c:v>
                  </c:pt>
                  <c:pt idx="3921">
                    <c:v>IND</c:v>
                  </c:pt>
                  <c:pt idx="3922">
                    <c:v>CHI</c:v>
                  </c:pt>
                  <c:pt idx="3923">
                    <c:v>ROW</c:v>
                  </c:pt>
                  <c:pt idx="3924">
                    <c:v>OEC</c:v>
                  </c:pt>
                  <c:pt idx="3925">
                    <c:v>BRZ</c:v>
                  </c:pt>
                  <c:pt idx="3926">
                    <c:v>RUS</c:v>
                  </c:pt>
                  <c:pt idx="3927">
                    <c:v>FRA</c:v>
                  </c:pt>
                  <c:pt idx="3928">
                    <c:v>EUS</c:v>
                  </c:pt>
                  <c:pt idx="3929">
                    <c:v>USA</c:v>
                  </c:pt>
                  <c:pt idx="3930">
                    <c:v>IND</c:v>
                  </c:pt>
                  <c:pt idx="3931">
                    <c:v>CHI</c:v>
                  </c:pt>
                  <c:pt idx="3932">
                    <c:v>ROW</c:v>
                  </c:pt>
                  <c:pt idx="3933">
                    <c:v>OEC</c:v>
                  </c:pt>
                  <c:pt idx="3934">
                    <c:v>BRZ</c:v>
                  </c:pt>
                  <c:pt idx="3935">
                    <c:v>RSA</c:v>
                  </c:pt>
                  <c:pt idx="3936">
                    <c:v>RUS</c:v>
                  </c:pt>
                  <c:pt idx="3937">
                    <c:v>FRA</c:v>
                  </c:pt>
                  <c:pt idx="3938">
                    <c:v>EUS</c:v>
                  </c:pt>
                  <c:pt idx="3939">
                    <c:v>USA</c:v>
                  </c:pt>
                  <c:pt idx="3940">
                    <c:v>IND</c:v>
                  </c:pt>
                  <c:pt idx="3941">
                    <c:v>CHI</c:v>
                  </c:pt>
                  <c:pt idx="3942">
                    <c:v>ROW</c:v>
                  </c:pt>
                  <c:pt idx="3943">
                    <c:v>OEC</c:v>
                  </c:pt>
                  <c:pt idx="3944">
                    <c:v>BRZ</c:v>
                  </c:pt>
                  <c:pt idx="3945">
                    <c:v>RSA</c:v>
                  </c:pt>
                  <c:pt idx="3946">
                    <c:v>FRA</c:v>
                  </c:pt>
                  <c:pt idx="3947">
                    <c:v>EUS</c:v>
                  </c:pt>
                  <c:pt idx="3948">
                    <c:v>USA</c:v>
                  </c:pt>
                  <c:pt idx="3949">
                    <c:v>IND</c:v>
                  </c:pt>
                  <c:pt idx="3950">
                    <c:v>CHI</c:v>
                  </c:pt>
                  <c:pt idx="3951">
                    <c:v>ROW</c:v>
                  </c:pt>
                  <c:pt idx="3952">
                    <c:v>OEC</c:v>
                  </c:pt>
                  <c:pt idx="3953">
                    <c:v>BRZ</c:v>
                  </c:pt>
                  <c:pt idx="3954">
                    <c:v>RSA</c:v>
                  </c:pt>
                  <c:pt idx="3955">
                    <c:v>RUS</c:v>
                  </c:pt>
                  <c:pt idx="3956">
                    <c:v>FRA</c:v>
                  </c:pt>
                  <c:pt idx="3957">
                    <c:v>EUS</c:v>
                  </c:pt>
                  <c:pt idx="3958">
                    <c:v>USA</c:v>
                  </c:pt>
                  <c:pt idx="3959">
                    <c:v>IND</c:v>
                  </c:pt>
                  <c:pt idx="3960">
                    <c:v>CHI</c:v>
                  </c:pt>
                  <c:pt idx="3961">
                    <c:v>ROW</c:v>
                  </c:pt>
                  <c:pt idx="3962">
                    <c:v>OEC</c:v>
                  </c:pt>
                  <c:pt idx="3963">
                    <c:v>BRZ</c:v>
                  </c:pt>
                  <c:pt idx="3964">
                    <c:v>RSA</c:v>
                  </c:pt>
                  <c:pt idx="3965">
                    <c:v>RUS</c:v>
                  </c:pt>
                  <c:pt idx="3966">
                    <c:v>FRA</c:v>
                  </c:pt>
                  <c:pt idx="3967">
                    <c:v>EUS</c:v>
                  </c:pt>
                  <c:pt idx="3968">
                    <c:v>USA</c:v>
                  </c:pt>
                  <c:pt idx="3969">
                    <c:v>IND</c:v>
                  </c:pt>
                  <c:pt idx="3970">
                    <c:v>CHI</c:v>
                  </c:pt>
                  <c:pt idx="3971">
                    <c:v>ROW</c:v>
                  </c:pt>
                  <c:pt idx="3972">
                    <c:v>OEC</c:v>
                  </c:pt>
                  <c:pt idx="3973">
                    <c:v>BRZ</c:v>
                  </c:pt>
                  <c:pt idx="3974">
                    <c:v>RSA</c:v>
                  </c:pt>
                  <c:pt idx="3975">
                    <c:v>RUS</c:v>
                  </c:pt>
                  <c:pt idx="3976">
                    <c:v>FRA</c:v>
                  </c:pt>
                  <c:pt idx="3977">
                    <c:v>EUS</c:v>
                  </c:pt>
                  <c:pt idx="3978">
                    <c:v>USA</c:v>
                  </c:pt>
                  <c:pt idx="3979">
                    <c:v>IND</c:v>
                  </c:pt>
                  <c:pt idx="3980">
                    <c:v>CHI</c:v>
                  </c:pt>
                  <c:pt idx="3981">
                    <c:v>ROW</c:v>
                  </c:pt>
                  <c:pt idx="3982">
                    <c:v>OEC</c:v>
                  </c:pt>
                  <c:pt idx="3983">
                    <c:v>BRZ</c:v>
                  </c:pt>
                  <c:pt idx="3984">
                    <c:v>RSA</c:v>
                  </c:pt>
                  <c:pt idx="3985">
                    <c:v>RUS</c:v>
                  </c:pt>
                  <c:pt idx="3986">
                    <c:v>FRA</c:v>
                  </c:pt>
                  <c:pt idx="3987">
                    <c:v>EUS</c:v>
                  </c:pt>
                  <c:pt idx="3988">
                    <c:v>USA</c:v>
                  </c:pt>
                  <c:pt idx="3989">
                    <c:v>IND</c:v>
                  </c:pt>
                  <c:pt idx="3990">
                    <c:v>CHI</c:v>
                  </c:pt>
                  <c:pt idx="3991">
                    <c:v>ROW</c:v>
                  </c:pt>
                  <c:pt idx="3992">
                    <c:v>OEC</c:v>
                  </c:pt>
                  <c:pt idx="3993">
                    <c:v>BRZ</c:v>
                  </c:pt>
                  <c:pt idx="3994">
                    <c:v>RSA</c:v>
                  </c:pt>
                  <c:pt idx="3995">
                    <c:v>RUS</c:v>
                  </c:pt>
                  <c:pt idx="3996">
                    <c:v>FRA</c:v>
                  </c:pt>
                  <c:pt idx="3997">
                    <c:v>EUS</c:v>
                  </c:pt>
                  <c:pt idx="3998">
                    <c:v>USA</c:v>
                  </c:pt>
                  <c:pt idx="3999">
                    <c:v>IND</c:v>
                  </c:pt>
                  <c:pt idx="4000">
                    <c:v>CHI</c:v>
                  </c:pt>
                  <c:pt idx="4001">
                    <c:v>ROW</c:v>
                  </c:pt>
                  <c:pt idx="4002">
                    <c:v>OEC</c:v>
                  </c:pt>
                  <c:pt idx="4003">
                    <c:v>BRZ</c:v>
                  </c:pt>
                  <c:pt idx="4004">
                    <c:v>RSA</c:v>
                  </c:pt>
                  <c:pt idx="4005">
                    <c:v>RUS</c:v>
                  </c:pt>
                  <c:pt idx="4006">
                    <c:v>FRA</c:v>
                  </c:pt>
                  <c:pt idx="4007">
                    <c:v>EUS</c:v>
                  </c:pt>
                  <c:pt idx="4008">
                    <c:v>USA</c:v>
                  </c:pt>
                  <c:pt idx="4009">
                    <c:v>IND</c:v>
                  </c:pt>
                  <c:pt idx="4010">
                    <c:v>CHI</c:v>
                  </c:pt>
                  <c:pt idx="4011">
                    <c:v>ROW</c:v>
                  </c:pt>
                  <c:pt idx="4012">
                    <c:v>OEC</c:v>
                  </c:pt>
                  <c:pt idx="4013">
                    <c:v>BRZ</c:v>
                  </c:pt>
                  <c:pt idx="4014">
                    <c:v>RSA</c:v>
                  </c:pt>
                  <c:pt idx="4015">
                    <c:v>RUS</c:v>
                  </c:pt>
                  <c:pt idx="4016">
                    <c:v>FRA</c:v>
                  </c:pt>
                  <c:pt idx="4017">
                    <c:v>EUS</c:v>
                  </c:pt>
                  <c:pt idx="4018">
                    <c:v>USA</c:v>
                  </c:pt>
                  <c:pt idx="4019">
                    <c:v>IND</c:v>
                  </c:pt>
                  <c:pt idx="4020">
                    <c:v>CHI</c:v>
                  </c:pt>
                  <c:pt idx="4021">
                    <c:v>ROW</c:v>
                  </c:pt>
                  <c:pt idx="4022">
                    <c:v>OEC</c:v>
                  </c:pt>
                  <c:pt idx="4023">
                    <c:v>BRZ</c:v>
                  </c:pt>
                  <c:pt idx="4024">
                    <c:v>RSA</c:v>
                  </c:pt>
                  <c:pt idx="4025">
                    <c:v>RUS</c:v>
                  </c:pt>
                  <c:pt idx="4026">
                    <c:v>FRA</c:v>
                  </c:pt>
                  <c:pt idx="4027">
                    <c:v>EUS</c:v>
                  </c:pt>
                  <c:pt idx="4028">
                    <c:v>USA</c:v>
                  </c:pt>
                  <c:pt idx="4029">
                    <c:v>IND</c:v>
                  </c:pt>
                  <c:pt idx="4030">
                    <c:v>CHI</c:v>
                  </c:pt>
                  <c:pt idx="4031">
                    <c:v>ROW</c:v>
                  </c:pt>
                  <c:pt idx="4032">
                    <c:v>OEC</c:v>
                  </c:pt>
                  <c:pt idx="4033">
                    <c:v>BRZ</c:v>
                  </c:pt>
                  <c:pt idx="4034">
                    <c:v>RSA</c:v>
                  </c:pt>
                  <c:pt idx="4035">
                    <c:v>RUS</c:v>
                  </c:pt>
                  <c:pt idx="4036">
                    <c:v>FRA</c:v>
                  </c:pt>
                  <c:pt idx="4037">
                    <c:v>EUS</c:v>
                  </c:pt>
                  <c:pt idx="4038">
                    <c:v>USA</c:v>
                  </c:pt>
                  <c:pt idx="4039">
                    <c:v>IND</c:v>
                  </c:pt>
                  <c:pt idx="4040">
                    <c:v>CHI</c:v>
                  </c:pt>
                  <c:pt idx="4041">
                    <c:v>ROW</c:v>
                  </c:pt>
                  <c:pt idx="4042">
                    <c:v>OEC</c:v>
                  </c:pt>
                  <c:pt idx="4043">
                    <c:v>BRZ</c:v>
                  </c:pt>
                  <c:pt idx="4044">
                    <c:v>RSA</c:v>
                  </c:pt>
                  <c:pt idx="4045">
                    <c:v>RUS</c:v>
                  </c:pt>
                  <c:pt idx="4046">
                    <c:v>FRA</c:v>
                  </c:pt>
                  <c:pt idx="4047">
                    <c:v>EUS</c:v>
                  </c:pt>
                  <c:pt idx="4048">
                    <c:v>USA</c:v>
                  </c:pt>
                  <c:pt idx="4049">
                    <c:v>IND</c:v>
                  </c:pt>
                  <c:pt idx="4050">
                    <c:v>CHI</c:v>
                  </c:pt>
                  <c:pt idx="4051">
                    <c:v>ROW</c:v>
                  </c:pt>
                  <c:pt idx="4052">
                    <c:v>OEC</c:v>
                  </c:pt>
                  <c:pt idx="4053">
                    <c:v>BRZ</c:v>
                  </c:pt>
                  <c:pt idx="4054">
                    <c:v>RSA</c:v>
                  </c:pt>
                  <c:pt idx="4055">
                    <c:v>RUS</c:v>
                  </c:pt>
                  <c:pt idx="4056">
                    <c:v>FRA</c:v>
                  </c:pt>
                  <c:pt idx="4057">
                    <c:v>EUS</c:v>
                  </c:pt>
                  <c:pt idx="4058">
                    <c:v>USA</c:v>
                  </c:pt>
                  <c:pt idx="4059">
                    <c:v>IND</c:v>
                  </c:pt>
                  <c:pt idx="4060">
                    <c:v>CHI</c:v>
                  </c:pt>
                  <c:pt idx="4061">
                    <c:v>ROW</c:v>
                  </c:pt>
                  <c:pt idx="4062">
                    <c:v>OEC</c:v>
                  </c:pt>
                  <c:pt idx="4063">
                    <c:v>BRZ</c:v>
                  </c:pt>
                  <c:pt idx="4064">
                    <c:v>RSA</c:v>
                  </c:pt>
                  <c:pt idx="4065">
                    <c:v>RUS</c:v>
                  </c:pt>
                  <c:pt idx="4066">
                    <c:v>FRA</c:v>
                  </c:pt>
                  <c:pt idx="4067">
                    <c:v>EUS</c:v>
                  </c:pt>
                  <c:pt idx="4068">
                    <c:v>USA</c:v>
                  </c:pt>
                  <c:pt idx="4069">
                    <c:v>IND</c:v>
                  </c:pt>
                  <c:pt idx="4070">
                    <c:v>CHI</c:v>
                  </c:pt>
                  <c:pt idx="4071">
                    <c:v>ROW</c:v>
                  </c:pt>
                  <c:pt idx="4072">
                    <c:v>OEC</c:v>
                  </c:pt>
                  <c:pt idx="4073">
                    <c:v>BRZ</c:v>
                  </c:pt>
                  <c:pt idx="4074">
                    <c:v>RSA</c:v>
                  </c:pt>
                  <c:pt idx="4075">
                    <c:v>RUS</c:v>
                  </c:pt>
                  <c:pt idx="4076">
                    <c:v>FRA</c:v>
                  </c:pt>
                  <c:pt idx="4077">
                    <c:v>EUS</c:v>
                  </c:pt>
                  <c:pt idx="4078">
                    <c:v>USA</c:v>
                  </c:pt>
                  <c:pt idx="4079">
                    <c:v>IND</c:v>
                  </c:pt>
                  <c:pt idx="4080">
                    <c:v>CHI</c:v>
                  </c:pt>
                  <c:pt idx="4081">
                    <c:v>ROW</c:v>
                  </c:pt>
                  <c:pt idx="4082">
                    <c:v>OEC</c:v>
                  </c:pt>
                  <c:pt idx="4083">
                    <c:v>BRZ</c:v>
                  </c:pt>
                  <c:pt idx="4084">
                    <c:v>RSA</c:v>
                  </c:pt>
                  <c:pt idx="4085">
                    <c:v>RUS</c:v>
                  </c:pt>
                  <c:pt idx="4086">
                    <c:v>FRA</c:v>
                  </c:pt>
                  <c:pt idx="4087">
                    <c:v>EUS</c:v>
                  </c:pt>
                  <c:pt idx="4088">
                    <c:v>USA</c:v>
                  </c:pt>
                  <c:pt idx="4089">
                    <c:v>IND</c:v>
                  </c:pt>
                  <c:pt idx="4090">
                    <c:v>CHI</c:v>
                  </c:pt>
                  <c:pt idx="4091">
                    <c:v>ROW</c:v>
                  </c:pt>
                  <c:pt idx="4092">
                    <c:v>OEC</c:v>
                  </c:pt>
                  <c:pt idx="4093">
                    <c:v>BRZ</c:v>
                  </c:pt>
                  <c:pt idx="4094">
                    <c:v>RSA</c:v>
                  </c:pt>
                  <c:pt idx="4095">
                    <c:v>RUS</c:v>
                  </c:pt>
                  <c:pt idx="4096">
                    <c:v>FRA</c:v>
                  </c:pt>
                  <c:pt idx="4097">
                    <c:v>EUN</c:v>
                  </c:pt>
                  <c:pt idx="4098">
                    <c:v>USA</c:v>
                  </c:pt>
                  <c:pt idx="4099">
                    <c:v>IND</c:v>
                  </c:pt>
                  <c:pt idx="4100">
                    <c:v>CHI</c:v>
                  </c:pt>
                  <c:pt idx="4101">
                    <c:v>ROW</c:v>
                  </c:pt>
                  <c:pt idx="4102">
                    <c:v>OEC</c:v>
                  </c:pt>
                  <c:pt idx="4103">
                    <c:v>BRZ</c:v>
                  </c:pt>
                  <c:pt idx="4104">
                    <c:v>RUS</c:v>
                  </c:pt>
                  <c:pt idx="4105">
                    <c:v>FRA</c:v>
                  </c:pt>
                  <c:pt idx="4106">
                    <c:v>EUN</c:v>
                  </c:pt>
                  <c:pt idx="4107">
                    <c:v>USA</c:v>
                  </c:pt>
                  <c:pt idx="4108">
                    <c:v>IND</c:v>
                  </c:pt>
                  <c:pt idx="4109">
                    <c:v>CHI</c:v>
                  </c:pt>
                  <c:pt idx="4110">
                    <c:v>ROW</c:v>
                  </c:pt>
                  <c:pt idx="4111">
                    <c:v>OEC</c:v>
                  </c:pt>
                  <c:pt idx="4112">
                    <c:v>BRZ</c:v>
                  </c:pt>
                  <c:pt idx="4113">
                    <c:v>RSA</c:v>
                  </c:pt>
                  <c:pt idx="4114">
                    <c:v>RUS</c:v>
                  </c:pt>
                  <c:pt idx="4115">
                    <c:v>FRA</c:v>
                  </c:pt>
                  <c:pt idx="4116">
                    <c:v>EUN</c:v>
                  </c:pt>
                  <c:pt idx="4117">
                    <c:v>USA</c:v>
                  </c:pt>
                  <c:pt idx="4118">
                    <c:v>IND</c:v>
                  </c:pt>
                  <c:pt idx="4119">
                    <c:v>CHI</c:v>
                  </c:pt>
                  <c:pt idx="4120">
                    <c:v>ROW</c:v>
                  </c:pt>
                  <c:pt idx="4121">
                    <c:v>OEC</c:v>
                  </c:pt>
                  <c:pt idx="4122">
                    <c:v>BRZ</c:v>
                  </c:pt>
                  <c:pt idx="4123">
                    <c:v>RSA</c:v>
                  </c:pt>
                  <c:pt idx="4124">
                    <c:v>RUS</c:v>
                  </c:pt>
                  <c:pt idx="4125">
                    <c:v>FRA</c:v>
                  </c:pt>
                  <c:pt idx="4126">
                    <c:v>EUN</c:v>
                  </c:pt>
                  <c:pt idx="4127">
                    <c:v>IND</c:v>
                  </c:pt>
                  <c:pt idx="4128">
                    <c:v>CHI</c:v>
                  </c:pt>
                  <c:pt idx="4129">
                    <c:v>ROW</c:v>
                  </c:pt>
                  <c:pt idx="4130">
                    <c:v>OEC</c:v>
                  </c:pt>
                  <c:pt idx="4131">
                    <c:v>BRZ</c:v>
                  </c:pt>
                  <c:pt idx="4132">
                    <c:v>RSA</c:v>
                  </c:pt>
                  <c:pt idx="4133">
                    <c:v>RUS</c:v>
                  </c:pt>
                  <c:pt idx="4134">
                    <c:v>FRA</c:v>
                  </c:pt>
                  <c:pt idx="4135">
                    <c:v>EUN</c:v>
                  </c:pt>
                  <c:pt idx="4136">
                    <c:v>USA</c:v>
                  </c:pt>
                  <c:pt idx="4137">
                    <c:v>IND</c:v>
                  </c:pt>
                  <c:pt idx="4138">
                    <c:v>CHI</c:v>
                  </c:pt>
                  <c:pt idx="4139">
                    <c:v>ROW</c:v>
                  </c:pt>
                  <c:pt idx="4140">
                    <c:v>OEC</c:v>
                  </c:pt>
                  <c:pt idx="4141">
                    <c:v>BRZ</c:v>
                  </c:pt>
                  <c:pt idx="4142">
                    <c:v>RSA</c:v>
                  </c:pt>
                  <c:pt idx="4143">
                    <c:v>RUS</c:v>
                  </c:pt>
                  <c:pt idx="4144">
                    <c:v>FRA</c:v>
                  </c:pt>
                  <c:pt idx="4145">
                    <c:v>EUN</c:v>
                  </c:pt>
                  <c:pt idx="4146">
                    <c:v>USA</c:v>
                  </c:pt>
                  <c:pt idx="4147">
                    <c:v>IND</c:v>
                  </c:pt>
                  <c:pt idx="4148">
                    <c:v>CHI</c:v>
                  </c:pt>
                  <c:pt idx="4149">
                    <c:v>ROW</c:v>
                  </c:pt>
                  <c:pt idx="4150">
                    <c:v>OEC</c:v>
                  </c:pt>
                  <c:pt idx="4151">
                    <c:v>BRZ</c:v>
                  </c:pt>
                  <c:pt idx="4152">
                    <c:v>RSA</c:v>
                  </c:pt>
                  <c:pt idx="4153">
                    <c:v>RUS</c:v>
                  </c:pt>
                  <c:pt idx="4154">
                    <c:v>FRA</c:v>
                  </c:pt>
                  <c:pt idx="4155">
                    <c:v>EUN</c:v>
                  </c:pt>
                  <c:pt idx="4156">
                    <c:v>USA</c:v>
                  </c:pt>
                  <c:pt idx="4157">
                    <c:v>IND</c:v>
                  </c:pt>
                  <c:pt idx="4158">
                    <c:v>CHI</c:v>
                  </c:pt>
                  <c:pt idx="4159">
                    <c:v>ROW</c:v>
                  </c:pt>
                  <c:pt idx="4160">
                    <c:v>OEC</c:v>
                  </c:pt>
                  <c:pt idx="4161">
                    <c:v>BRZ</c:v>
                  </c:pt>
                  <c:pt idx="4162">
                    <c:v>RSA</c:v>
                  </c:pt>
                  <c:pt idx="4163">
                    <c:v>RUS</c:v>
                  </c:pt>
                  <c:pt idx="4164">
                    <c:v>FRA</c:v>
                  </c:pt>
                  <c:pt idx="4165">
                    <c:v>EUN</c:v>
                  </c:pt>
                  <c:pt idx="4166">
                    <c:v>USA</c:v>
                  </c:pt>
                  <c:pt idx="4167">
                    <c:v>IND</c:v>
                  </c:pt>
                  <c:pt idx="4168">
                    <c:v>CHI</c:v>
                  </c:pt>
                  <c:pt idx="4169">
                    <c:v>ROW</c:v>
                  </c:pt>
                  <c:pt idx="4170">
                    <c:v>OEC</c:v>
                  </c:pt>
                  <c:pt idx="4171">
                    <c:v>BRZ</c:v>
                  </c:pt>
                  <c:pt idx="4172">
                    <c:v>RSA</c:v>
                  </c:pt>
                  <c:pt idx="4173">
                    <c:v>RUS</c:v>
                  </c:pt>
                  <c:pt idx="4174">
                    <c:v>FRA</c:v>
                  </c:pt>
                  <c:pt idx="4175">
                    <c:v>EUN</c:v>
                  </c:pt>
                  <c:pt idx="4176">
                    <c:v>USA</c:v>
                  </c:pt>
                  <c:pt idx="4177">
                    <c:v>IND</c:v>
                  </c:pt>
                  <c:pt idx="4178">
                    <c:v>CHI</c:v>
                  </c:pt>
                  <c:pt idx="4179">
                    <c:v>ROW</c:v>
                  </c:pt>
                  <c:pt idx="4180">
                    <c:v>OEC</c:v>
                  </c:pt>
                  <c:pt idx="4181">
                    <c:v>BRZ</c:v>
                  </c:pt>
                  <c:pt idx="4182">
                    <c:v>RSA</c:v>
                  </c:pt>
                  <c:pt idx="4183">
                    <c:v>RUS</c:v>
                  </c:pt>
                  <c:pt idx="4184">
                    <c:v>FRA</c:v>
                  </c:pt>
                  <c:pt idx="4185">
                    <c:v>EUN</c:v>
                  </c:pt>
                  <c:pt idx="4186">
                    <c:v>USA</c:v>
                  </c:pt>
                  <c:pt idx="4187">
                    <c:v>IND</c:v>
                  </c:pt>
                  <c:pt idx="4188">
                    <c:v>CHI</c:v>
                  </c:pt>
                  <c:pt idx="4189">
                    <c:v>ROW</c:v>
                  </c:pt>
                  <c:pt idx="4190">
                    <c:v>OEC</c:v>
                  </c:pt>
                  <c:pt idx="4191">
                    <c:v>BRZ</c:v>
                  </c:pt>
                  <c:pt idx="4192">
                    <c:v>RSA</c:v>
                  </c:pt>
                  <c:pt idx="4193">
                    <c:v>RUS</c:v>
                  </c:pt>
                  <c:pt idx="4194">
                    <c:v>FRA</c:v>
                  </c:pt>
                  <c:pt idx="4195">
                    <c:v>EUN</c:v>
                  </c:pt>
                  <c:pt idx="4196">
                    <c:v>USA</c:v>
                  </c:pt>
                  <c:pt idx="4197">
                    <c:v>IND</c:v>
                  </c:pt>
                  <c:pt idx="4198">
                    <c:v>CHI</c:v>
                  </c:pt>
                  <c:pt idx="4199">
                    <c:v>ROW</c:v>
                  </c:pt>
                  <c:pt idx="4200">
                    <c:v>OEC</c:v>
                  </c:pt>
                  <c:pt idx="4201">
                    <c:v>BRZ</c:v>
                  </c:pt>
                  <c:pt idx="4202">
                    <c:v>RSA</c:v>
                  </c:pt>
                  <c:pt idx="4203">
                    <c:v>RUS</c:v>
                  </c:pt>
                  <c:pt idx="4204">
                    <c:v>FRA</c:v>
                  </c:pt>
                  <c:pt idx="4205">
                    <c:v>EUN</c:v>
                  </c:pt>
                  <c:pt idx="4206">
                    <c:v>USA</c:v>
                  </c:pt>
                  <c:pt idx="4207">
                    <c:v>IND</c:v>
                  </c:pt>
                  <c:pt idx="4208">
                    <c:v>CHI</c:v>
                  </c:pt>
                  <c:pt idx="4209">
                    <c:v>ROW</c:v>
                  </c:pt>
                  <c:pt idx="4210">
                    <c:v>OEC</c:v>
                  </c:pt>
                  <c:pt idx="4211">
                    <c:v>BRZ</c:v>
                  </c:pt>
                  <c:pt idx="4212">
                    <c:v>RSA</c:v>
                  </c:pt>
                  <c:pt idx="4213">
                    <c:v>RUS</c:v>
                  </c:pt>
                  <c:pt idx="4214">
                    <c:v>FRA</c:v>
                  </c:pt>
                  <c:pt idx="4215">
                    <c:v>EUN</c:v>
                  </c:pt>
                  <c:pt idx="4216">
                    <c:v>USA</c:v>
                  </c:pt>
                  <c:pt idx="4217">
                    <c:v>IND</c:v>
                  </c:pt>
                  <c:pt idx="4218">
                    <c:v>CHI</c:v>
                  </c:pt>
                  <c:pt idx="4219">
                    <c:v>ROW</c:v>
                  </c:pt>
                  <c:pt idx="4220">
                    <c:v>OEC</c:v>
                  </c:pt>
                  <c:pt idx="4221">
                    <c:v>BRZ</c:v>
                  </c:pt>
                  <c:pt idx="4222">
                    <c:v>RSA</c:v>
                  </c:pt>
                  <c:pt idx="4223">
                    <c:v>RUS</c:v>
                  </c:pt>
                  <c:pt idx="4224">
                    <c:v>FRA</c:v>
                  </c:pt>
                  <c:pt idx="4225">
                    <c:v>EUN</c:v>
                  </c:pt>
                  <c:pt idx="4226">
                    <c:v>USA</c:v>
                  </c:pt>
                  <c:pt idx="4227">
                    <c:v>IND</c:v>
                  </c:pt>
                  <c:pt idx="4228">
                    <c:v>CHI</c:v>
                  </c:pt>
                  <c:pt idx="4229">
                    <c:v>ROW</c:v>
                  </c:pt>
                  <c:pt idx="4230">
                    <c:v>OEC</c:v>
                  </c:pt>
                  <c:pt idx="4231">
                    <c:v>BRZ</c:v>
                  </c:pt>
                  <c:pt idx="4232">
                    <c:v>RSA</c:v>
                  </c:pt>
                  <c:pt idx="4233">
                    <c:v>RUS</c:v>
                  </c:pt>
                  <c:pt idx="4234">
                    <c:v>FRA</c:v>
                  </c:pt>
                  <c:pt idx="4235">
                    <c:v>EUN</c:v>
                  </c:pt>
                  <c:pt idx="4236">
                    <c:v>USA</c:v>
                  </c:pt>
                  <c:pt idx="4237">
                    <c:v>IND</c:v>
                  </c:pt>
                  <c:pt idx="4238">
                    <c:v>CHI</c:v>
                  </c:pt>
                  <c:pt idx="4239">
                    <c:v>ROW</c:v>
                  </c:pt>
                  <c:pt idx="4240">
                    <c:v>OEC</c:v>
                  </c:pt>
                  <c:pt idx="4241">
                    <c:v>BRZ</c:v>
                  </c:pt>
                  <c:pt idx="4242">
                    <c:v>RSA</c:v>
                  </c:pt>
                  <c:pt idx="4243">
                    <c:v>RUS</c:v>
                  </c:pt>
                  <c:pt idx="4244">
                    <c:v>FRA</c:v>
                  </c:pt>
                  <c:pt idx="4245">
                    <c:v>EUN</c:v>
                  </c:pt>
                  <c:pt idx="4246">
                    <c:v>USA</c:v>
                  </c:pt>
                  <c:pt idx="4247">
                    <c:v>IND</c:v>
                  </c:pt>
                  <c:pt idx="4248">
                    <c:v>CHI</c:v>
                  </c:pt>
                  <c:pt idx="4249">
                    <c:v>ROW</c:v>
                  </c:pt>
                  <c:pt idx="4250">
                    <c:v>OEC</c:v>
                  </c:pt>
                  <c:pt idx="4251">
                    <c:v>BRZ</c:v>
                  </c:pt>
                  <c:pt idx="4252">
                    <c:v>RSA</c:v>
                  </c:pt>
                  <c:pt idx="4253">
                    <c:v>RUS</c:v>
                  </c:pt>
                  <c:pt idx="4254">
                    <c:v>FRA</c:v>
                  </c:pt>
                  <c:pt idx="4255">
                    <c:v>EUN</c:v>
                  </c:pt>
                  <c:pt idx="4256">
                    <c:v>USA</c:v>
                  </c:pt>
                  <c:pt idx="4257">
                    <c:v>IND</c:v>
                  </c:pt>
                  <c:pt idx="4258">
                    <c:v>CHI</c:v>
                  </c:pt>
                  <c:pt idx="4259">
                    <c:v>ROW</c:v>
                  </c:pt>
                  <c:pt idx="4260">
                    <c:v>OEC</c:v>
                  </c:pt>
                  <c:pt idx="4261">
                    <c:v>BRZ</c:v>
                  </c:pt>
                  <c:pt idx="4262">
                    <c:v>RSA</c:v>
                  </c:pt>
                  <c:pt idx="4263">
                    <c:v>RUS</c:v>
                  </c:pt>
                  <c:pt idx="4264">
                    <c:v>FRA</c:v>
                  </c:pt>
                  <c:pt idx="4265">
                    <c:v>EUN</c:v>
                  </c:pt>
                  <c:pt idx="4266">
                    <c:v>USA</c:v>
                  </c:pt>
                  <c:pt idx="4267">
                    <c:v>IND</c:v>
                  </c:pt>
                  <c:pt idx="4268">
                    <c:v>CHI</c:v>
                  </c:pt>
                  <c:pt idx="4269">
                    <c:v>ROW</c:v>
                  </c:pt>
                  <c:pt idx="4270">
                    <c:v>OEC</c:v>
                  </c:pt>
                  <c:pt idx="4271">
                    <c:v>BRZ</c:v>
                  </c:pt>
                  <c:pt idx="4272">
                    <c:v>RSA</c:v>
                  </c:pt>
                  <c:pt idx="4273">
                    <c:v>RUS</c:v>
                  </c:pt>
                  <c:pt idx="4274">
                    <c:v>FRA</c:v>
                  </c:pt>
                  <c:pt idx="4275">
                    <c:v>EUN</c:v>
                  </c:pt>
                  <c:pt idx="4276">
                    <c:v>EUS</c:v>
                  </c:pt>
                  <c:pt idx="4277">
                    <c:v>USA</c:v>
                  </c:pt>
                  <c:pt idx="4278">
                    <c:v>IND</c:v>
                  </c:pt>
                  <c:pt idx="4279">
                    <c:v>CHI</c:v>
                  </c:pt>
                  <c:pt idx="4280">
                    <c:v>ROW</c:v>
                  </c:pt>
                  <c:pt idx="4281">
                    <c:v>OEC</c:v>
                  </c:pt>
                  <c:pt idx="4282">
                    <c:v>BRZ</c:v>
                  </c:pt>
                  <c:pt idx="4283">
                    <c:v>RUS</c:v>
                  </c:pt>
                  <c:pt idx="4284">
                    <c:v>FRA</c:v>
                  </c:pt>
                  <c:pt idx="4285">
                    <c:v>EUN</c:v>
                  </c:pt>
                  <c:pt idx="4286">
                    <c:v>EUS</c:v>
                  </c:pt>
                  <c:pt idx="4287">
                    <c:v>USA</c:v>
                  </c:pt>
                  <c:pt idx="4288">
                    <c:v>IND</c:v>
                  </c:pt>
                  <c:pt idx="4289">
                    <c:v>CHI</c:v>
                  </c:pt>
                  <c:pt idx="4290">
                    <c:v>ROW</c:v>
                  </c:pt>
                  <c:pt idx="4291">
                    <c:v>OEC</c:v>
                  </c:pt>
                  <c:pt idx="4292">
                    <c:v>BRZ</c:v>
                  </c:pt>
                  <c:pt idx="4293">
                    <c:v>RSA</c:v>
                  </c:pt>
                  <c:pt idx="4294">
                    <c:v>RUS</c:v>
                  </c:pt>
                  <c:pt idx="4295">
                    <c:v>FRA</c:v>
                  </c:pt>
                  <c:pt idx="4296">
                    <c:v>EUN</c:v>
                  </c:pt>
                  <c:pt idx="4297">
                    <c:v>EUS</c:v>
                  </c:pt>
                  <c:pt idx="4298">
                    <c:v>USA</c:v>
                  </c:pt>
                  <c:pt idx="4299">
                    <c:v>IND</c:v>
                  </c:pt>
                  <c:pt idx="4300">
                    <c:v>CHI</c:v>
                  </c:pt>
                  <c:pt idx="4301">
                    <c:v>ROW</c:v>
                  </c:pt>
                  <c:pt idx="4302">
                    <c:v>OEC</c:v>
                  </c:pt>
                  <c:pt idx="4303">
                    <c:v>BRZ</c:v>
                  </c:pt>
                  <c:pt idx="4304">
                    <c:v>RSA</c:v>
                  </c:pt>
                  <c:pt idx="4305">
                    <c:v>RUS</c:v>
                  </c:pt>
                  <c:pt idx="4306">
                    <c:v>FRA</c:v>
                  </c:pt>
                  <c:pt idx="4307">
                    <c:v>EUN</c:v>
                  </c:pt>
                  <c:pt idx="4308">
                    <c:v>EUS</c:v>
                  </c:pt>
                  <c:pt idx="4309">
                    <c:v>IND</c:v>
                  </c:pt>
                  <c:pt idx="4310">
                    <c:v>CHI</c:v>
                  </c:pt>
                  <c:pt idx="4311">
                    <c:v>ROW</c:v>
                  </c:pt>
                  <c:pt idx="4312">
                    <c:v>OEC</c:v>
                  </c:pt>
                  <c:pt idx="4313">
                    <c:v>BRZ</c:v>
                  </c:pt>
                  <c:pt idx="4314">
                    <c:v>RSA</c:v>
                  </c:pt>
                  <c:pt idx="4315">
                    <c:v>FRA</c:v>
                  </c:pt>
                  <c:pt idx="4316">
                    <c:v>EUN</c:v>
                  </c:pt>
                  <c:pt idx="4317">
                    <c:v>EUS</c:v>
                  </c:pt>
                  <c:pt idx="4318">
                    <c:v>USA</c:v>
                  </c:pt>
                  <c:pt idx="4319">
                    <c:v>IND</c:v>
                  </c:pt>
                  <c:pt idx="4320">
                    <c:v>CHI</c:v>
                  </c:pt>
                  <c:pt idx="4321">
                    <c:v>ROW</c:v>
                  </c:pt>
                  <c:pt idx="4322">
                    <c:v>OEC</c:v>
                  </c:pt>
                  <c:pt idx="4323">
                    <c:v>BRZ</c:v>
                  </c:pt>
                  <c:pt idx="4324">
                    <c:v>RSA</c:v>
                  </c:pt>
                  <c:pt idx="4325">
                    <c:v>RUS</c:v>
                  </c:pt>
                  <c:pt idx="4326">
                    <c:v>FRA</c:v>
                  </c:pt>
                  <c:pt idx="4327">
                    <c:v>EUN</c:v>
                  </c:pt>
                  <c:pt idx="4328">
                    <c:v>EUS</c:v>
                  </c:pt>
                  <c:pt idx="4329">
                    <c:v>USA</c:v>
                  </c:pt>
                  <c:pt idx="4330">
                    <c:v>IND</c:v>
                  </c:pt>
                  <c:pt idx="4331">
                    <c:v>CHI</c:v>
                  </c:pt>
                  <c:pt idx="4332">
                    <c:v>ROW</c:v>
                  </c:pt>
                  <c:pt idx="4333">
                    <c:v>OEC</c:v>
                  </c:pt>
                  <c:pt idx="4334">
                    <c:v>BRZ</c:v>
                  </c:pt>
                  <c:pt idx="4335">
                    <c:v>RSA</c:v>
                  </c:pt>
                  <c:pt idx="4336">
                    <c:v>RUS</c:v>
                  </c:pt>
                  <c:pt idx="4337">
                    <c:v>FRA</c:v>
                  </c:pt>
                  <c:pt idx="4338">
                    <c:v>EUN</c:v>
                  </c:pt>
                  <c:pt idx="4339">
                    <c:v>EUS</c:v>
                  </c:pt>
                  <c:pt idx="4340">
                    <c:v>USA</c:v>
                  </c:pt>
                  <c:pt idx="4341">
                    <c:v>IND</c:v>
                  </c:pt>
                  <c:pt idx="4342">
                    <c:v>CHI</c:v>
                  </c:pt>
                  <c:pt idx="4343">
                    <c:v>ROW</c:v>
                  </c:pt>
                  <c:pt idx="4344">
                    <c:v>OEC</c:v>
                  </c:pt>
                  <c:pt idx="4345">
                    <c:v>BRZ</c:v>
                  </c:pt>
                  <c:pt idx="4346">
                    <c:v>RSA</c:v>
                  </c:pt>
                  <c:pt idx="4347">
                    <c:v>RUS</c:v>
                  </c:pt>
                  <c:pt idx="4348">
                    <c:v>FRA</c:v>
                  </c:pt>
                  <c:pt idx="4349">
                    <c:v>EUN</c:v>
                  </c:pt>
                  <c:pt idx="4350">
                    <c:v>EUS</c:v>
                  </c:pt>
                  <c:pt idx="4351">
                    <c:v>USA</c:v>
                  </c:pt>
                  <c:pt idx="4352">
                    <c:v>IND</c:v>
                  </c:pt>
                  <c:pt idx="4353">
                    <c:v>CHI</c:v>
                  </c:pt>
                  <c:pt idx="4354">
                    <c:v>ROW</c:v>
                  </c:pt>
                  <c:pt idx="4355">
                    <c:v>OEC</c:v>
                  </c:pt>
                  <c:pt idx="4356">
                    <c:v>BRZ</c:v>
                  </c:pt>
                  <c:pt idx="4357">
                    <c:v>RSA</c:v>
                  </c:pt>
                  <c:pt idx="4358">
                    <c:v>RUS</c:v>
                  </c:pt>
                  <c:pt idx="4359">
                    <c:v>FRA</c:v>
                  </c:pt>
                  <c:pt idx="4360">
                    <c:v>EUN</c:v>
                  </c:pt>
                  <c:pt idx="4361">
                    <c:v>EUS</c:v>
                  </c:pt>
                  <c:pt idx="4362">
                    <c:v>USA</c:v>
                  </c:pt>
                  <c:pt idx="4363">
                    <c:v>IND</c:v>
                  </c:pt>
                  <c:pt idx="4364">
                    <c:v>CHI</c:v>
                  </c:pt>
                  <c:pt idx="4365">
                    <c:v>ROW</c:v>
                  </c:pt>
                  <c:pt idx="4366">
                    <c:v>OEC</c:v>
                  </c:pt>
                  <c:pt idx="4367">
                    <c:v>BRZ</c:v>
                  </c:pt>
                  <c:pt idx="4368">
                    <c:v>RSA</c:v>
                  </c:pt>
                  <c:pt idx="4369">
                    <c:v>RUS</c:v>
                  </c:pt>
                  <c:pt idx="4370">
                    <c:v>FRA</c:v>
                  </c:pt>
                  <c:pt idx="4371">
                    <c:v>EUN</c:v>
                  </c:pt>
                  <c:pt idx="4372">
                    <c:v>EUS</c:v>
                  </c:pt>
                  <c:pt idx="4373">
                    <c:v>USA</c:v>
                  </c:pt>
                  <c:pt idx="4374">
                    <c:v>IND</c:v>
                  </c:pt>
                  <c:pt idx="4375">
                    <c:v>CHI</c:v>
                  </c:pt>
                  <c:pt idx="4376">
                    <c:v>ROW</c:v>
                  </c:pt>
                  <c:pt idx="4377">
                    <c:v>OEC</c:v>
                  </c:pt>
                  <c:pt idx="4378">
                    <c:v>BRZ</c:v>
                  </c:pt>
                  <c:pt idx="4379">
                    <c:v>RSA</c:v>
                  </c:pt>
                  <c:pt idx="4380">
                    <c:v>RUS</c:v>
                  </c:pt>
                  <c:pt idx="4381">
                    <c:v>FRA</c:v>
                  </c:pt>
                  <c:pt idx="4382">
                    <c:v>EUN</c:v>
                  </c:pt>
                  <c:pt idx="4383">
                    <c:v>EUS</c:v>
                  </c:pt>
                  <c:pt idx="4384">
                    <c:v>USA</c:v>
                  </c:pt>
                  <c:pt idx="4385">
                    <c:v>IND</c:v>
                  </c:pt>
                  <c:pt idx="4386">
                    <c:v>CHI</c:v>
                  </c:pt>
                  <c:pt idx="4387">
                    <c:v>ROW</c:v>
                  </c:pt>
                  <c:pt idx="4388">
                    <c:v>OEC</c:v>
                  </c:pt>
                  <c:pt idx="4389">
                    <c:v>BRZ</c:v>
                  </c:pt>
                  <c:pt idx="4390">
                    <c:v>RSA</c:v>
                  </c:pt>
                  <c:pt idx="4391">
                    <c:v>RUS</c:v>
                  </c:pt>
                  <c:pt idx="4392">
                    <c:v>FRA</c:v>
                  </c:pt>
                  <c:pt idx="4393">
                    <c:v>EUN</c:v>
                  </c:pt>
                  <c:pt idx="4394">
                    <c:v>EUS</c:v>
                  </c:pt>
                  <c:pt idx="4395">
                    <c:v>USA</c:v>
                  </c:pt>
                  <c:pt idx="4396">
                    <c:v>IND</c:v>
                  </c:pt>
                  <c:pt idx="4397">
                    <c:v>CHI</c:v>
                  </c:pt>
                  <c:pt idx="4398">
                    <c:v>ROW</c:v>
                  </c:pt>
                  <c:pt idx="4399">
                    <c:v>OEC</c:v>
                  </c:pt>
                  <c:pt idx="4400">
                    <c:v>BRZ</c:v>
                  </c:pt>
                  <c:pt idx="4401">
                    <c:v>RSA</c:v>
                  </c:pt>
                  <c:pt idx="4402">
                    <c:v>RUS</c:v>
                  </c:pt>
                  <c:pt idx="4403">
                    <c:v>FRA</c:v>
                  </c:pt>
                  <c:pt idx="4404">
                    <c:v>EUN</c:v>
                  </c:pt>
                  <c:pt idx="4405">
                    <c:v>EUS</c:v>
                  </c:pt>
                  <c:pt idx="4406">
                    <c:v>USA</c:v>
                  </c:pt>
                  <c:pt idx="4407">
                    <c:v>IND</c:v>
                  </c:pt>
                  <c:pt idx="4408">
                    <c:v>CHI</c:v>
                  </c:pt>
                  <c:pt idx="4409">
                    <c:v>ROW</c:v>
                  </c:pt>
                  <c:pt idx="4410">
                    <c:v>OEC</c:v>
                  </c:pt>
                  <c:pt idx="4411">
                    <c:v>BRZ</c:v>
                  </c:pt>
                  <c:pt idx="4412">
                    <c:v>RSA</c:v>
                  </c:pt>
                  <c:pt idx="4413">
                    <c:v>RUS</c:v>
                  </c:pt>
                  <c:pt idx="4414">
                    <c:v>FRA</c:v>
                  </c:pt>
                  <c:pt idx="4415">
                    <c:v>EUN</c:v>
                  </c:pt>
                  <c:pt idx="4416">
                    <c:v>EUS</c:v>
                  </c:pt>
                  <c:pt idx="4417">
                    <c:v>USA</c:v>
                  </c:pt>
                  <c:pt idx="4418">
                    <c:v>IND</c:v>
                  </c:pt>
                  <c:pt idx="4419">
                    <c:v>CHI</c:v>
                  </c:pt>
                  <c:pt idx="4420">
                    <c:v>ROW</c:v>
                  </c:pt>
                  <c:pt idx="4421">
                    <c:v>OEC</c:v>
                  </c:pt>
                  <c:pt idx="4422">
                    <c:v>BRZ</c:v>
                  </c:pt>
                  <c:pt idx="4423">
                    <c:v>RSA</c:v>
                  </c:pt>
                  <c:pt idx="4424">
                    <c:v>RUS</c:v>
                  </c:pt>
                  <c:pt idx="4425">
                    <c:v>FRA</c:v>
                  </c:pt>
                  <c:pt idx="4426">
                    <c:v>EUN</c:v>
                  </c:pt>
                  <c:pt idx="4427">
                    <c:v>EUS</c:v>
                  </c:pt>
                  <c:pt idx="4428">
                    <c:v>USA</c:v>
                  </c:pt>
                  <c:pt idx="4429">
                    <c:v>IND</c:v>
                  </c:pt>
                  <c:pt idx="4430">
                    <c:v>CHI</c:v>
                  </c:pt>
                  <c:pt idx="4431">
                    <c:v>ROW</c:v>
                  </c:pt>
                  <c:pt idx="4432">
                    <c:v>OEC</c:v>
                  </c:pt>
                  <c:pt idx="4433">
                    <c:v>BRZ</c:v>
                  </c:pt>
                  <c:pt idx="4434">
                    <c:v>RSA</c:v>
                  </c:pt>
                  <c:pt idx="4435">
                    <c:v>RUS</c:v>
                  </c:pt>
                  <c:pt idx="4436">
                    <c:v>FRA</c:v>
                  </c:pt>
                  <c:pt idx="4437">
                    <c:v>EUN</c:v>
                  </c:pt>
                  <c:pt idx="4438">
                    <c:v>EUS</c:v>
                  </c:pt>
                  <c:pt idx="4439">
                    <c:v>USA</c:v>
                  </c:pt>
                  <c:pt idx="4440">
                    <c:v>IND</c:v>
                  </c:pt>
                  <c:pt idx="4441">
                    <c:v>CHI</c:v>
                  </c:pt>
                  <c:pt idx="4442">
                    <c:v>ROW</c:v>
                  </c:pt>
                  <c:pt idx="4443">
                    <c:v>OEC</c:v>
                  </c:pt>
                  <c:pt idx="4444">
                    <c:v>BRZ</c:v>
                  </c:pt>
                  <c:pt idx="4445">
                    <c:v>RSA</c:v>
                  </c:pt>
                  <c:pt idx="4446">
                    <c:v>RUS</c:v>
                  </c:pt>
                  <c:pt idx="4447">
                    <c:v>FRA</c:v>
                  </c:pt>
                  <c:pt idx="4448">
                    <c:v>EUN</c:v>
                  </c:pt>
                  <c:pt idx="4449">
                    <c:v>EUS</c:v>
                  </c:pt>
                  <c:pt idx="4450">
                    <c:v>USA</c:v>
                  </c:pt>
                  <c:pt idx="4451">
                    <c:v>IND</c:v>
                  </c:pt>
                  <c:pt idx="4452">
                    <c:v>CHI</c:v>
                  </c:pt>
                  <c:pt idx="4453">
                    <c:v>ROW</c:v>
                  </c:pt>
                  <c:pt idx="4454">
                    <c:v>OEC</c:v>
                  </c:pt>
                  <c:pt idx="4455">
                    <c:v>BRZ</c:v>
                  </c:pt>
                  <c:pt idx="4456">
                    <c:v>RSA</c:v>
                  </c:pt>
                  <c:pt idx="4457">
                    <c:v>RUS</c:v>
                  </c:pt>
                  <c:pt idx="4458">
                    <c:v>FRA</c:v>
                  </c:pt>
                  <c:pt idx="4459">
                    <c:v>EUN</c:v>
                  </c:pt>
                  <c:pt idx="4460">
                    <c:v>EUS</c:v>
                  </c:pt>
                  <c:pt idx="4461">
                    <c:v>USA</c:v>
                  </c:pt>
                  <c:pt idx="4462">
                    <c:v>IND</c:v>
                  </c:pt>
                  <c:pt idx="4463">
                    <c:v>CHI</c:v>
                  </c:pt>
                  <c:pt idx="4464">
                    <c:v>ROW</c:v>
                  </c:pt>
                  <c:pt idx="4465">
                    <c:v>OEC</c:v>
                  </c:pt>
                  <c:pt idx="4466">
                    <c:v>BRZ</c:v>
                  </c:pt>
                  <c:pt idx="4467">
                    <c:v>RSA</c:v>
                  </c:pt>
                  <c:pt idx="4468">
                    <c:v>RUS</c:v>
                  </c:pt>
                  <c:pt idx="4469">
                    <c:v>FRA</c:v>
                  </c:pt>
                  <c:pt idx="4470">
                    <c:v>EUN</c:v>
                  </c:pt>
                  <c:pt idx="4471">
                    <c:v>EUS</c:v>
                  </c:pt>
                  <c:pt idx="4472">
                    <c:v>USA</c:v>
                  </c:pt>
                  <c:pt idx="4473">
                    <c:v>IND</c:v>
                  </c:pt>
                  <c:pt idx="4474">
                    <c:v>CHI</c:v>
                  </c:pt>
                  <c:pt idx="4475">
                    <c:v>ROW</c:v>
                  </c:pt>
                  <c:pt idx="4476">
                    <c:v>OEC</c:v>
                  </c:pt>
                  <c:pt idx="4477">
                    <c:v>BRZ</c:v>
                  </c:pt>
                  <c:pt idx="4478">
                    <c:v>RSA</c:v>
                  </c:pt>
                  <c:pt idx="4479">
                    <c:v>RUS</c:v>
                  </c:pt>
                  <c:pt idx="4480">
                    <c:v>FRA</c:v>
                  </c:pt>
                  <c:pt idx="4481">
                    <c:v>EUN</c:v>
                  </c:pt>
                  <c:pt idx="4482">
                    <c:v>EUS</c:v>
                  </c:pt>
                  <c:pt idx="4483">
                    <c:v>IND</c:v>
                  </c:pt>
                  <c:pt idx="4484">
                    <c:v>CHI</c:v>
                  </c:pt>
                  <c:pt idx="4485">
                    <c:v>ROW</c:v>
                  </c:pt>
                  <c:pt idx="4486">
                    <c:v>OEC</c:v>
                  </c:pt>
                  <c:pt idx="4487">
                    <c:v>RUS</c:v>
                  </c:pt>
                  <c:pt idx="4488">
                    <c:v>FRA</c:v>
                  </c:pt>
                  <c:pt idx="4489">
                    <c:v>EUN</c:v>
                  </c:pt>
                  <c:pt idx="4490">
                    <c:v>EUS</c:v>
                  </c:pt>
                  <c:pt idx="4491">
                    <c:v>IND</c:v>
                  </c:pt>
                  <c:pt idx="4492">
                    <c:v>CHI</c:v>
                  </c:pt>
                  <c:pt idx="4493">
                    <c:v>ROW</c:v>
                  </c:pt>
                  <c:pt idx="4494">
                    <c:v>OEC</c:v>
                  </c:pt>
                  <c:pt idx="4495">
                    <c:v>BRZ</c:v>
                  </c:pt>
                  <c:pt idx="4496">
                    <c:v>RSA</c:v>
                  </c:pt>
                  <c:pt idx="4497">
                    <c:v>RUS</c:v>
                  </c:pt>
                  <c:pt idx="4498">
                    <c:v>FRA</c:v>
                  </c:pt>
                  <c:pt idx="4499">
                    <c:v>EUN</c:v>
                  </c:pt>
                  <c:pt idx="4500">
                    <c:v>EUS</c:v>
                  </c:pt>
                  <c:pt idx="4501">
                    <c:v>IND</c:v>
                  </c:pt>
                  <c:pt idx="4502">
                    <c:v>CHI</c:v>
                  </c:pt>
                  <c:pt idx="4503">
                    <c:v>ROW</c:v>
                  </c:pt>
                  <c:pt idx="4504">
                    <c:v>OEC</c:v>
                  </c:pt>
                  <c:pt idx="4505">
                    <c:v>BRZ</c:v>
                  </c:pt>
                  <c:pt idx="4506">
                    <c:v>RSA</c:v>
                  </c:pt>
                  <c:pt idx="4507">
                    <c:v>RUS</c:v>
                  </c:pt>
                  <c:pt idx="4508">
                    <c:v>FRA</c:v>
                  </c:pt>
                  <c:pt idx="4509">
                    <c:v>EUN</c:v>
                  </c:pt>
                  <c:pt idx="4510">
                    <c:v>EUS</c:v>
                  </c:pt>
                  <c:pt idx="4511">
                    <c:v>IND</c:v>
                  </c:pt>
                  <c:pt idx="4512">
                    <c:v>CHI</c:v>
                  </c:pt>
                  <c:pt idx="4513">
                    <c:v>ROW</c:v>
                  </c:pt>
                  <c:pt idx="4514">
                    <c:v>OEC</c:v>
                  </c:pt>
                  <c:pt idx="4515">
                    <c:v>BRZ</c:v>
                  </c:pt>
                  <c:pt idx="4516">
                    <c:v>RSA</c:v>
                  </c:pt>
                  <c:pt idx="4517">
                    <c:v>RUS</c:v>
                  </c:pt>
                  <c:pt idx="4518">
                    <c:v>FRA</c:v>
                  </c:pt>
                  <c:pt idx="4519">
                    <c:v>EUN</c:v>
                  </c:pt>
                  <c:pt idx="4520">
                    <c:v>EUS</c:v>
                  </c:pt>
                  <c:pt idx="4521">
                    <c:v>IND</c:v>
                  </c:pt>
                  <c:pt idx="4522">
                    <c:v>CHI</c:v>
                  </c:pt>
                  <c:pt idx="4523">
                    <c:v>ROW</c:v>
                  </c:pt>
                  <c:pt idx="4524">
                    <c:v>OEC</c:v>
                  </c:pt>
                  <c:pt idx="4525">
                    <c:v>BRZ</c:v>
                  </c:pt>
                  <c:pt idx="4526">
                    <c:v>RSA</c:v>
                  </c:pt>
                  <c:pt idx="4527">
                    <c:v>RUS</c:v>
                  </c:pt>
                  <c:pt idx="4528">
                    <c:v>FRA</c:v>
                  </c:pt>
                  <c:pt idx="4529">
                    <c:v>EUN</c:v>
                  </c:pt>
                  <c:pt idx="4530">
                    <c:v>EUS</c:v>
                  </c:pt>
                  <c:pt idx="4531">
                    <c:v>IND</c:v>
                  </c:pt>
                  <c:pt idx="4532">
                    <c:v>CHI</c:v>
                  </c:pt>
                  <c:pt idx="4533">
                    <c:v>ROW</c:v>
                  </c:pt>
                  <c:pt idx="4534">
                    <c:v>OEC</c:v>
                  </c:pt>
                  <c:pt idx="4535">
                    <c:v>BRZ</c:v>
                  </c:pt>
                  <c:pt idx="4536">
                    <c:v>RSA</c:v>
                  </c:pt>
                  <c:pt idx="4537">
                    <c:v>RUS</c:v>
                  </c:pt>
                  <c:pt idx="4538">
                    <c:v>FRA</c:v>
                  </c:pt>
                  <c:pt idx="4539">
                    <c:v>EUN</c:v>
                  </c:pt>
                  <c:pt idx="4540">
                    <c:v>EUS</c:v>
                  </c:pt>
                  <c:pt idx="4541">
                    <c:v>IND</c:v>
                  </c:pt>
                  <c:pt idx="4542">
                    <c:v>CHI</c:v>
                  </c:pt>
                  <c:pt idx="4543">
                    <c:v>ROW</c:v>
                  </c:pt>
                  <c:pt idx="4544">
                    <c:v>OEC</c:v>
                  </c:pt>
                  <c:pt idx="4545">
                    <c:v>BRZ</c:v>
                  </c:pt>
                  <c:pt idx="4546">
                    <c:v>RSA</c:v>
                  </c:pt>
                  <c:pt idx="4547">
                    <c:v>RUS</c:v>
                  </c:pt>
                  <c:pt idx="4548">
                    <c:v>FRA</c:v>
                  </c:pt>
                  <c:pt idx="4549">
                    <c:v>EUN</c:v>
                  </c:pt>
                  <c:pt idx="4550">
                    <c:v>EUS</c:v>
                  </c:pt>
                  <c:pt idx="4551">
                    <c:v>IND</c:v>
                  </c:pt>
                  <c:pt idx="4552">
                    <c:v>CHI</c:v>
                  </c:pt>
                  <c:pt idx="4553">
                    <c:v>ROW</c:v>
                  </c:pt>
                  <c:pt idx="4554">
                    <c:v>OEC</c:v>
                  </c:pt>
                  <c:pt idx="4555">
                    <c:v>BRZ</c:v>
                  </c:pt>
                  <c:pt idx="4556">
                    <c:v>RSA</c:v>
                  </c:pt>
                  <c:pt idx="4557">
                    <c:v>RUS</c:v>
                  </c:pt>
                  <c:pt idx="4558">
                    <c:v>FRA</c:v>
                  </c:pt>
                  <c:pt idx="4559">
                    <c:v>EUN</c:v>
                  </c:pt>
                  <c:pt idx="4560">
                    <c:v>EUS</c:v>
                  </c:pt>
                  <c:pt idx="4561">
                    <c:v>IND</c:v>
                  </c:pt>
                  <c:pt idx="4562">
                    <c:v>CHI</c:v>
                  </c:pt>
                  <c:pt idx="4563">
                    <c:v>ROW</c:v>
                  </c:pt>
                  <c:pt idx="4564">
                    <c:v>OEC</c:v>
                  </c:pt>
                  <c:pt idx="4565">
                    <c:v>BRZ</c:v>
                  </c:pt>
                  <c:pt idx="4566">
                    <c:v>RSA</c:v>
                  </c:pt>
                  <c:pt idx="4567">
                    <c:v>RUS</c:v>
                  </c:pt>
                  <c:pt idx="4568">
                    <c:v>FRA</c:v>
                  </c:pt>
                  <c:pt idx="4569">
                    <c:v>EUN</c:v>
                  </c:pt>
                  <c:pt idx="4570">
                    <c:v>EUS</c:v>
                  </c:pt>
                  <c:pt idx="4571">
                    <c:v>IND</c:v>
                  </c:pt>
                  <c:pt idx="4572">
                    <c:v>CHI</c:v>
                  </c:pt>
                  <c:pt idx="4573">
                    <c:v>ROW</c:v>
                  </c:pt>
                  <c:pt idx="4574">
                    <c:v>OEC</c:v>
                  </c:pt>
                  <c:pt idx="4575">
                    <c:v>BRZ</c:v>
                  </c:pt>
                  <c:pt idx="4576">
                    <c:v>RSA</c:v>
                  </c:pt>
                  <c:pt idx="4577">
                    <c:v>RUS</c:v>
                  </c:pt>
                  <c:pt idx="4578">
                    <c:v>FRA</c:v>
                  </c:pt>
                  <c:pt idx="4579">
                    <c:v>EUN</c:v>
                  </c:pt>
                  <c:pt idx="4580">
                    <c:v>EUS</c:v>
                  </c:pt>
                  <c:pt idx="4581">
                    <c:v>IND</c:v>
                  </c:pt>
                  <c:pt idx="4582">
                    <c:v>CHI</c:v>
                  </c:pt>
                  <c:pt idx="4583">
                    <c:v>ROW</c:v>
                  </c:pt>
                  <c:pt idx="4584">
                    <c:v>OEC</c:v>
                  </c:pt>
                  <c:pt idx="4585">
                    <c:v>BRZ</c:v>
                  </c:pt>
                  <c:pt idx="4586">
                    <c:v>RSA</c:v>
                  </c:pt>
                  <c:pt idx="4587">
                    <c:v>RUS</c:v>
                  </c:pt>
                  <c:pt idx="4588">
                    <c:v>FRA</c:v>
                  </c:pt>
                  <c:pt idx="4589">
                    <c:v>EUN</c:v>
                  </c:pt>
                  <c:pt idx="4590">
                    <c:v>EUS</c:v>
                  </c:pt>
                  <c:pt idx="4591">
                    <c:v>IND</c:v>
                  </c:pt>
                  <c:pt idx="4592">
                    <c:v>CHI</c:v>
                  </c:pt>
                  <c:pt idx="4593">
                    <c:v>ROW</c:v>
                  </c:pt>
                  <c:pt idx="4594">
                    <c:v>OEC</c:v>
                  </c:pt>
                  <c:pt idx="4595">
                    <c:v>BRZ</c:v>
                  </c:pt>
                  <c:pt idx="4596">
                    <c:v>RSA</c:v>
                  </c:pt>
                  <c:pt idx="4597">
                    <c:v>RUS</c:v>
                  </c:pt>
                  <c:pt idx="4598">
                    <c:v>FRA</c:v>
                  </c:pt>
                  <c:pt idx="4599">
                    <c:v>EUN</c:v>
                  </c:pt>
                  <c:pt idx="4600">
                    <c:v>EUS</c:v>
                  </c:pt>
                  <c:pt idx="4601">
                    <c:v>IND</c:v>
                  </c:pt>
                  <c:pt idx="4602">
                    <c:v>CHI</c:v>
                  </c:pt>
                  <c:pt idx="4603">
                    <c:v>ROW</c:v>
                  </c:pt>
                  <c:pt idx="4604">
                    <c:v>OEC</c:v>
                  </c:pt>
                  <c:pt idx="4605">
                    <c:v>BRZ</c:v>
                  </c:pt>
                  <c:pt idx="4606">
                    <c:v>RSA</c:v>
                  </c:pt>
                  <c:pt idx="4607">
                    <c:v>RUS</c:v>
                  </c:pt>
                  <c:pt idx="4608">
                    <c:v>FRA</c:v>
                  </c:pt>
                  <c:pt idx="4609">
                    <c:v>EUN</c:v>
                  </c:pt>
                  <c:pt idx="4610">
                    <c:v>EUS</c:v>
                  </c:pt>
                  <c:pt idx="4611">
                    <c:v>IND</c:v>
                  </c:pt>
                  <c:pt idx="4612">
                    <c:v>CHI</c:v>
                  </c:pt>
                  <c:pt idx="4613">
                    <c:v>ROW</c:v>
                  </c:pt>
                  <c:pt idx="4614">
                    <c:v>OEC</c:v>
                  </c:pt>
                  <c:pt idx="4615">
                    <c:v>BRZ</c:v>
                  </c:pt>
                  <c:pt idx="4616">
                    <c:v>RSA</c:v>
                  </c:pt>
                  <c:pt idx="4617">
                    <c:v>RUS</c:v>
                  </c:pt>
                  <c:pt idx="4618">
                    <c:v>FRA</c:v>
                  </c:pt>
                  <c:pt idx="4619">
                    <c:v>EUN</c:v>
                  </c:pt>
                  <c:pt idx="4620">
                    <c:v>EUS</c:v>
                  </c:pt>
                  <c:pt idx="4621">
                    <c:v>IND</c:v>
                  </c:pt>
                  <c:pt idx="4622">
                    <c:v>CHI</c:v>
                  </c:pt>
                  <c:pt idx="4623">
                    <c:v>ROW</c:v>
                  </c:pt>
                  <c:pt idx="4624">
                    <c:v>OEC</c:v>
                  </c:pt>
                  <c:pt idx="4625">
                    <c:v>BRZ</c:v>
                  </c:pt>
                  <c:pt idx="4626">
                    <c:v>RSA</c:v>
                  </c:pt>
                  <c:pt idx="4627">
                    <c:v>RUS</c:v>
                  </c:pt>
                  <c:pt idx="4628">
                    <c:v>FRA</c:v>
                  </c:pt>
                  <c:pt idx="4629">
                    <c:v>EUN</c:v>
                  </c:pt>
                  <c:pt idx="4630">
                    <c:v>EUS</c:v>
                  </c:pt>
                  <c:pt idx="4631">
                    <c:v>IND</c:v>
                  </c:pt>
                  <c:pt idx="4632">
                    <c:v>CHI</c:v>
                  </c:pt>
                  <c:pt idx="4633">
                    <c:v>ROW</c:v>
                  </c:pt>
                  <c:pt idx="4634">
                    <c:v>OEC</c:v>
                  </c:pt>
                  <c:pt idx="4635">
                    <c:v>BRZ</c:v>
                  </c:pt>
                  <c:pt idx="4636">
                    <c:v>RSA</c:v>
                  </c:pt>
                  <c:pt idx="4637">
                    <c:v>RUS</c:v>
                  </c:pt>
                  <c:pt idx="4638">
                    <c:v>FRA</c:v>
                  </c:pt>
                  <c:pt idx="4639">
                    <c:v>EUN</c:v>
                  </c:pt>
                  <c:pt idx="4640">
                    <c:v>EUS</c:v>
                  </c:pt>
                  <c:pt idx="4641">
                    <c:v>IND</c:v>
                  </c:pt>
                  <c:pt idx="4642">
                    <c:v>CHI</c:v>
                  </c:pt>
                  <c:pt idx="4643">
                    <c:v>ROW</c:v>
                  </c:pt>
                  <c:pt idx="4644">
                    <c:v>OEC</c:v>
                  </c:pt>
                  <c:pt idx="4645">
                    <c:v>BRZ</c:v>
                  </c:pt>
                  <c:pt idx="4646">
                    <c:v>RSA</c:v>
                  </c:pt>
                  <c:pt idx="4647">
                    <c:v>RUS</c:v>
                  </c:pt>
                  <c:pt idx="4648">
                    <c:v>FRA</c:v>
                  </c:pt>
                  <c:pt idx="4649">
                    <c:v>EUN</c:v>
                  </c:pt>
                  <c:pt idx="4650">
                    <c:v>EUS</c:v>
                  </c:pt>
                  <c:pt idx="4651">
                    <c:v>IND</c:v>
                  </c:pt>
                  <c:pt idx="4652">
                    <c:v>CHI</c:v>
                  </c:pt>
                  <c:pt idx="4653">
                    <c:v>ROW</c:v>
                  </c:pt>
                  <c:pt idx="4654">
                    <c:v>OEC</c:v>
                  </c:pt>
                  <c:pt idx="4655">
                    <c:v>BRZ</c:v>
                  </c:pt>
                  <c:pt idx="4656">
                    <c:v>RSA</c:v>
                  </c:pt>
                  <c:pt idx="4657">
                    <c:v>RUS</c:v>
                  </c:pt>
                  <c:pt idx="4658">
                    <c:v>FRA</c:v>
                  </c:pt>
                  <c:pt idx="4659">
                    <c:v>EUN</c:v>
                  </c:pt>
                  <c:pt idx="4660">
                    <c:v>EUS</c:v>
                  </c:pt>
                  <c:pt idx="4661">
                    <c:v>USA</c:v>
                  </c:pt>
                  <c:pt idx="4662">
                    <c:v>IND</c:v>
                  </c:pt>
                  <c:pt idx="4663">
                    <c:v>CHI</c:v>
                  </c:pt>
                  <c:pt idx="4664">
                    <c:v>ROW</c:v>
                  </c:pt>
                  <c:pt idx="4665">
                    <c:v>RUS</c:v>
                  </c:pt>
                  <c:pt idx="4666">
                    <c:v>FRA</c:v>
                  </c:pt>
                  <c:pt idx="4667">
                    <c:v>EUN</c:v>
                  </c:pt>
                  <c:pt idx="4668">
                    <c:v>EUS</c:v>
                  </c:pt>
                  <c:pt idx="4669">
                    <c:v>USA</c:v>
                  </c:pt>
                  <c:pt idx="4670">
                    <c:v>IND</c:v>
                  </c:pt>
                  <c:pt idx="4671">
                    <c:v>CHI</c:v>
                  </c:pt>
                  <c:pt idx="4672">
                    <c:v>ROW</c:v>
                  </c:pt>
                  <c:pt idx="4673">
                    <c:v>BRZ</c:v>
                  </c:pt>
                  <c:pt idx="4674">
                    <c:v>RSA</c:v>
                  </c:pt>
                  <c:pt idx="4675">
                    <c:v>RUS</c:v>
                  </c:pt>
                  <c:pt idx="4676">
                    <c:v>FRA</c:v>
                  </c:pt>
                  <c:pt idx="4677">
                    <c:v>EUN</c:v>
                  </c:pt>
                  <c:pt idx="4678">
                    <c:v>EUS</c:v>
                  </c:pt>
                  <c:pt idx="4679">
                    <c:v>USA</c:v>
                  </c:pt>
                  <c:pt idx="4680">
                    <c:v>IND</c:v>
                  </c:pt>
                  <c:pt idx="4681">
                    <c:v>CHI</c:v>
                  </c:pt>
                  <c:pt idx="4682">
                    <c:v>ROW</c:v>
                  </c:pt>
                  <c:pt idx="4683">
                    <c:v>BRZ</c:v>
                  </c:pt>
                  <c:pt idx="4684">
                    <c:v>RSA</c:v>
                  </c:pt>
                  <c:pt idx="4685">
                    <c:v>RUS</c:v>
                  </c:pt>
                  <c:pt idx="4686">
                    <c:v>FRA</c:v>
                  </c:pt>
                  <c:pt idx="4687">
                    <c:v>EUN</c:v>
                  </c:pt>
                  <c:pt idx="4688">
                    <c:v>EUS</c:v>
                  </c:pt>
                  <c:pt idx="4689">
                    <c:v>IND</c:v>
                  </c:pt>
                  <c:pt idx="4690">
                    <c:v>CHI</c:v>
                  </c:pt>
                  <c:pt idx="4691">
                    <c:v>ROW</c:v>
                  </c:pt>
                  <c:pt idx="4692">
                    <c:v>BRZ</c:v>
                  </c:pt>
                  <c:pt idx="4693">
                    <c:v>RSA</c:v>
                  </c:pt>
                  <c:pt idx="4694">
                    <c:v>FRA</c:v>
                  </c:pt>
                  <c:pt idx="4695">
                    <c:v>EUN</c:v>
                  </c:pt>
                  <c:pt idx="4696">
                    <c:v>EUS</c:v>
                  </c:pt>
                  <c:pt idx="4697">
                    <c:v>USA</c:v>
                  </c:pt>
                  <c:pt idx="4698">
                    <c:v>IND</c:v>
                  </c:pt>
                  <c:pt idx="4699">
                    <c:v>CHI</c:v>
                  </c:pt>
                  <c:pt idx="4700">
                    <c:v>ROW</c:v>
                  </c:pt>
                  <c:pt idx="4701">
                    <c:v>BRZ</c:v>
                  </c:pt>
                  <c:pt idx="4702">
                    <c:v>RSA</c:v>
                  </c:pt>
                  <c:pt idx="4703">
                    <c:v>RUS</c:v>
                  </c:pt>
                  <c:pt idx="4704">
                    <c:v>FRA</c:v>
                  </c:pt>
                  <c:pt idx="4705">
                    <c:v>EUN</c:v>
                  </c:pt>
                  <c:pt idx="4706">
                    <c:v>EUS</c:v>
                  </c:pt>
                  <c:pt idx="4707">
                    <c:v>USA</c:v>
                  </c:pt>
                  <c:pt idx="4708">
                    <c:v>IND</c:v>
                  </c:pt>
                  <c:pt idx="4709">
                    <c:v>CHI</c:v>
                  </c:pt>
                  <c:pt idx="4710">
                    <c:v>ROW</c:v>
                  </c:pt>
                  <c:pt idx="4711">
                    <c:v>BRZ</c:v>
                  </c:pt>
                  <c:pt idx="4712">
                    <c:v>RSA</c:v>
                  </c:pt>
                  <c:pt idx="4713">
                    <c:v>RUS</c:v>
                  </c:pt>
                  <c:pt idx="4714">
                    <c:v>FRA</c:v>
                  </c:pt>
                  <c:pt idx="4715">
                    <c:v>EUN</c:v>
                  </c:pt>
                  <c:pt idx="4716">
                    <c:v>EUS</c:v>
                  </c:pt>
                  <c:pt idx="4717">
                    <c:v>USA</c:v>
                  </c:pt>
                  <c:pt idx="4718">
                    <c:v>IND</c:v>
                  </c:pt>
                  <c:pt idx="4719">
                    <c:v>CHI</c:v>
                  </c:pt>
                  <c:pt idx="4720">
                    <c:v>ROW</c:v>
                  </c:pt>
                  <c:pt idx="4721">
                    <c:v>BRZ</c:v>
                  </c:pt>
                  <c:pt idx="4722">
                    <c:v>RSA</c:v>
                  </c:pt>
                  <c:pt idx="4723">
                    <c:v>RUS</c:v>
                  </c:pt>
                  <c:pt idx="4724">
                    <c:v>FRA</c:v>
                  </c:pt>
                  <c:pt idx="4725">
                    <c:v>EUN</c:v>
                  </c:pt>
                  <c:pt idx="4726">
                    <c:v>EUS</c:v>
                  </c:pt>
                  <c:pt idx="4727">
                    <c:v>USA</c:v>
                  </c:pt>
                  <c:pt idx="4728">
                    <c:v>IND</c:v>
                  </c:pt>
                  <c:pt idx="4729">
                    <c:v>CHI</c:v>
                  </c:pt>
                  <c:pt idx="4730">
                    <c:v>ROW</c:v>
                  </c:pt>
                  <c:pt idx="4731">
                    <c:v>BRZ</c:v>
                  </c:pt>
                  <c:pt idx="4732">
                    <c:v>RSA</c:v>
                  </c:pt>
                  <c:pt idx="4733">
                    <c:v>RUS</c:v>
                  </c:pt>
                  <c:pt idx="4734">
                    <c:v>FRA</c:v>
                  </c:pt>
                  <c:pt idx="4735">
                    <c:v>EUN</c:v>
                  </c:pt>
                  <c:pt idx="4736">
                    <c:v>EUS</c:v>
                  </c:pt>
                  <c:pt idx="4737">
                    <c:v>USA</c:v>
                  </c:pt>
                  <c:pt idx="4738">
                    <c:v>IND</c:v>
                  </c:pt>
                  <c:pt idx="4739">
                    <c:v>CHI</c:v>
                  </c:pt>
                  <c:pt idx="4740">
                    <c:v>ROW</c:v>
                  </c:pt>
                  <c:pt idx="4741">
                    <c:v>BRZ</c:v>
                  </c:pt>
                  <c:pt idx="4742">
                    <c:v>RSA</c:v>
                  </c:pt>
                  <c:pt idx="4743">
                    <c:v>RUS</c:v>
                  </c:pt>
                  <c:pt idx="4744">
                    <c:v>FRA</c:v>
                  </c:pt>
                  <c:pt idx="4745">
                    <c:v>EUN</c:v>
                  </c:pt>
                  <c:pt idx="4746">
                    <c:v>EUS</c:v>
                  </c:pt>
                  <c:pt idx="4747">
                    <c:v>USA</c:v>
                  </c:pt>
                  <c:pt idx="4748">
                    <c:v>IND</c:v>
                  </c:pt>
                  <c:pt idx="4749">
                    <c:v>CHI</c:v>
                  </c:pt>
                  <c:pt idx="4750">
                    <c:v>ROW</c:v>
                  </c:pt>
                  <c:pt idx="4751">
                    <c:v>BRZ</c:v>
                  </c:pt>
                  <c:pt idx="4752">
                    <c:v>RSA</c:v>
                  </c:pt>
                  <c:pt idx="4753">
                    <c:v>RUS</c:v>
                  </c:pt>
                  <c:pt idx="4754">
                    <c:v>FRA</c:v>
                  </c:pt>
                  <c:pt idx="4755">
                    <c:v>EUN</c:v>
                  </c:pt>
                  <c:pt idx="4756">
                    <c:v>EUS</c:v>
                  </c:pt>
                  <c:pt idx="4757">
                    <c:v>USA</c:v>
                  </c:pt>
                  <c:pt idx="4758">
                    <c:v>IND</c:v>
                  </c:pt>
                  <c:pt idx="4759">
                    <c:v>CHI</c:v>
                  </c:pt>
                  <c:pt idx="4760">
                    <c:v>ROW</c:v>
                  </c:pt>
                  <c:pt idx="4761">
                    <c:v>BRZ</c:v>
                  </c:pt>
                  <c:pt idx="4762">
                    <c:v>RSA</c:v>
                  </c:pt>
                  <c:pt idx="4763">
                    <c:v>RUS</c:v>
                  </c:pt>
                  <c:pt idx="4764">
                    <c:v>FRA</c:v>
                  </c:pt>
                  <c:pt idx="4765">
                    <c:v>EUN</c:v>
                  </c:pt>
                  <c:pt idx="4766">
                    <c:v>EUS</c:v>
                  </c:pt>
                  <c:pt idx="4767">
                    <c:v>USA</c:v>
                  </c:pt>
                  <c:pt idx="4768">
                    <c:v>IND</c:v>
                  </c:pt>
                  <c:pt idx="4769">
                    <c:v>CHI</c:v>
                  </c:pt>
                  <c:pt idx="4770">
                    <c:v>ROW</c:v>
                  </c:pt>
                  <c:pt idx="4771">
                    <c:v>BRZ</c:v>
                  </c:pt>
                  <c:pt idx="4772">
                    <c:v>RSA</c:v>
                  </c:pt>
                  <c:pt idx="4773">
                    <c:v>RUS</c:v>
                  </c:pt>
                  <c:pt idx="4774">
                    <c:v>FRA</c:v>
                  </c:pt>
                  <c:pt idx="4775">
                    <c:v>EUN</c:v>
                  </c:pt>
                  <c:pt idx="4776">
                    <c:v>EUS</c:v>
                  </c:pt>
                  <c:pt idx="4777">
                    <c:v>USA</c:v>
                  </c:pt>
                  <c:pt idx="4778">
                    <c:v>IND</c:v>
                  </c:pt>
                  <c:pt idx="4779">
                    <c:v>CHI</c:v>
                  </c:pt>
                  <c:pt idx="4780">
                    <c:v>ROW</c:v>
                  </c:pt>
                  <c:pt idx="4781">
                    <c:v>BRZ</c:v>
                  </c:pt>
                  <c:pt idx="4782">
                    <c:v>RSA</c:v>
                  </c:pt>
                  <c:pt idx="4783">
                    <c:v>RUS</c:v>
                  </c:pt>
                  <c:pt idx="4784">
                    <c:v>FRA</c:v>
                  </c:pt>
                  <c:pt idx="4785">
                    <c:v>EUN</c:v>
                  </c:pt>
                  <c:pt idx="4786">
                    <c:v>EUS</c:v>
                  </c:pt>
                  <c:pt idx="4787">
                    <c:v>USA</c:v>
                  </c:pt>
                  <c:pt idx="4788">
                    <c:v>IND</c:v>
                  </c:pt>
                  <c:pt idx="4789">
                    <c:v>CHI</c:v>
                  </c:pt>
                  <c:pt idx="4790">
                    <c:v>ROW</c:v>
                  </c:pt>
                  <c:pt idx="4791">
                    <c:v>BRZ</c:v>
                  </c:pt>
                  <c:pt idx="4792">
                    <c:v>RSA</c:v>
                  </c:pt>
                  <c:pt idx="4793">
                    <c:v>RUS</c:v>
                  </c:pt>
                  <c:pt idx="4794">
                    <c:v>FRA</c:v>
                  </c:pt>
                  <c:pt idx="4795">
                    <c:v>EUN</c:v>
                  </c:pt>
                  <c:pt idx="4796">
                    <c:v>EUS</c:v>
                  </c:pt>
                  <c:pt idx="4797">
                    <c:v>USA</c:v>
                  </c:pt>
                  <c:pt idx="4798">
                    <c:v>IND</c:v>
                  </c:pt>
                  <c:pt idx="4799">
                    <c:v>CHI</c:v>
                  </c:pt>
                  <c:pt idx="4800">
                    <c:v>ROW</c:v>
                  </c:pt>
                  <c:pt idx="4801">
                    <c:v>BRZ</c:v>
                  </c:pt>
                  <c:pt idx="4802">
                    <c:v>RSA</c:v>
                  </c:pt>
                  <c:pt idx="4803">
                    <c:v>RUS</c:v>
                  </c:pt>
                  <c:pt idx="4804">
                    <c:v>FRA</c:v>
                  </c:pt>
                  <c:pt idx="4805">
                    <c:v>EUN</c:v>
                  </c:pt>
                  <c:pt idx="4806">
                    <c:v>EUS</c:v>
                  </c:pt>
                  <c:pt idx="4807">
                    <c:v>USA</c:v>
                  </c:pt>
                  <c:pt idx="4808">
                    <c:v>IND</c:v>
                  </c:pt>
                  <c:pt idx="4809">
                    <c:v>CHI</c:v>
                  </c:pt>
                  <c:pt idx="4810">
                    <c:v>ROW</c:v>
                  </c:pt>
                  <c:pt idx="4811">
                    <c:v>BRZ</c:v>
                  </c:pt>
                  <c:pt idx="4812">
                    <c:v>RSA</c:v>
                  </c:pt>
                  <c:pt idx="4813">
                    <c:v>RUS</c:v>
                  </c:pt>
                  <c:pt idx="4814">
                    <c:v>FRA</c:v>
                  </c:pt>
                  <c:pt idx="4815">
                    <c:v>EUN</c:v>
                  </c:pt>
                  <c:pt idx="4816">
                    <c:v>EUS</c:v>
                  </c:pt>
                  <c:pt idx="4817">
                    <c:v>USA</c:v>
                  </c:pt>
                  <c:pt idx="4818">
                    <c:v>IND</c:v>
                  </c:pt>
                  <c:pt idx="4819">
                    <c:v>CHI</c:v>
                  </c:pt>
                  <c:pt idx="4820">
                    <c:v>ROW</c:v>
                  </c:pt>
                  <c:pt idx="4821">
                    <c:v>BRZ</c:v>
                  </c:pt>
                  <c:pt idx="4822">
                    <c:v>RSA</c:v>
                  </c:pt>
                  <c:pt idx="4823">
                    <c:v>RUS</c:v>
                  </c:pt>
                  <c:pt idx="4824">
                    <c:v>FRA</c:v>
                  </c:pt>
                  <c:pt idx="4825">
                    <c:v>EUN</c:v>
                  </c:pt>
                  <c:pt idx="4826">
                    <c:v>EUS</c:v>
                  </c:pt>
                  <c:pt idx="4827">
                    <c:v>USA</c:v>
                  </c:pt>
                  <c:pt idx="4828">
                    <c:v>IND</c:v>
                  </c:pt>
                  <c:pt idx="4829">
                    <c:v>CHI</c:v>
                  </c:pt>
                  <c:pt idx="4830">
                    <c:v>ROW</c:v>
                  </c:pt>
                  <c:pt idx="4831">
                    <c:v>BRZ</c:v>
                  </c:pt>
                  <c:pt idx="4832">
                    <c:v>RSA</c:v>
                  </c:pt>
                  <c:pt idx="4833">
                    <c:v>RUS</c:v>
                  </c:pt>
                  <c:pt idx="4834">
                    <c:v>FRA</c:v>
                  </c:pt>
                  <c:pt idx="4835">
                    <c:v>EUN</c:v>
                  </c:pt>
                  <c:pt idx="4836">
                    <c:v>EUS</c:v>
                  </c:pt>
                  <c:pt idx="4837">
                    <c:v>USA</c:v>
                  </c:pt>
                  <c:pt idx="4838">
                    <c:v>IND</c:v>
                  </c:pt>
                  <c:pt idx="4839">
                    <c:v>CHI</c:v>
                  </c:pt>
                  <c:pt idx="4840">
                    <c:v>ROW</c:v>
                  </c:pt>
                  <c:pt idx="4841">
                    <c:v>RSA</c:v>
                  </c:pt>
                  <c:pt idx="4842">
                    <c:v>RUS</c:v>
                  </c:pt>
                  <c:pt idx="4843">
                    <c:v>FRA</c:v>
                  </c:pt>
                  <c:pt idx="4844">
                    <c:v>EUN</c:v>
                  </c:pt>
                  <c:pt idx="4845">
                    <c:v>EUS</c:v>
                  </c:pt>
                  <c:pt idx="4846">
                    <c:v>USA</c:v>
                  </c:pt>
                  <c:pt idx="4847">
                    <c:v>IND</c:v>
                  </c:pt>
                  <c:pt idx="4848">
                    <c:v>CHI</c:v>
                  </c:pt>
                  <c:pt idx="4849">
                    <c:v>ROW</c:v>
                  </c:pt>
                  <c:pt idx="4850">
                    <c:v>OEC</c:v>
                  </c:pt>
                  <c:pt idx="4851">
                    <c:v>RSA</c:v>
                  </c:pt>
                  <c:pt idx="4852">
                    <c:v>RUS</c:v>
                  </c:pt>
                  <c:pt idx="4853">
                    <c:v>FRA</c:v>
                  </c:pt>
                  <c:pt idx="4854">
                    <c:v>EUN</c:v>
                  </c:pt>
                  <c:pt idx="4855">
                    <c:v>EUS</c:v>
                  </c:pt>
                  <c:pt idx="4856">
                    <c:v>USA</c:v>
                  </c:pt>
                  <c:pt idx="4857">
                    <c:v>IND</c:v>
                  </c:pt>
                  <c:pt idx="4858">
                    <c:v>CHI</c:v>
                  </c:pt>
                  <c:pt idx="4859">
                    <c:v>ROW</c:v>
                  </c:pt>
                  <c:pt idx="4860">
                    <c:v>OEC</c:v>
                  </c:pt>
                  <c:pt idx="4861">
                    <c:v>RSA</c:v>
                  </c:pt>
                  <c:pt idx="4862">
                    <c:v>FRA</c:v>
                  </c:pt>
                  <c:pt idx="4863">
                    <c:v>EUN</c:v>
                  </c:pt>
                  <c:pt idx="4864">
                    <c:v>EUS</c:v>
                  </c:pt>
                  <c:pt idx="4865">
                    <c:v>USA</c:v>
                  </c:pt>
                  <c:pt idx="4866">
                    <c:v>IND</c:v>
                  </c:pt>
                  <c:pt idx="4867">
                    <c:v>CHI</c:v>
                  </c:pt>
                  <c:pt idx="4868">
                    <c:v>ROW</c:v>
                  </c:pt>
                  <c:pt idx="4869">
                    <c:v>OEC</c:v>
                  </c:pt>
                  <c:pt idx="4870">
                    <c:v>RSA</c:v>
                  </c:pt>
                  <c:pt idx="4871">
                    <c:v>RUS</c:v>
                  </c:pt>
                  <c:pt idx="4872">
                    <c:v>FRA</c:v>
                  </c:pt>
                  <c:pt idx="4873">
                    <c:v>EUN</c:v>
                  </c:pt>
                  <c:pt idx="4874">
                    <c:v>EUS</c:v>
                  </c:pt>
                  <c:pt idx="4875">
                    <c:v>USA</c:v>
                  </c:pt>
                  <c:pt idx="4876">
                    <c:v>IND</c:v>
                  </c:pt>
                  <c:pt idx="4877">
                    <c:v>CHI</c:v>
                  </c:pt>
                  <c:pt idx="4878">
                    <c:v>ROW</c:v>
                  </c:pt>
                  <c:pt idx="4879">
                    <c:v>OEC</c:v>
                  </c:pt>
                  <c:pt idx="4880">
                    <c:v>RSA</c:v>
                  </c:pt>
                  <c:pt idx="4881">
                    <c:v>RUS</c:v>
                  </c:pt>
                  <c:pt idx="4882">
                    <c:v>FRA</c:v>
                  </c:pt>
                  <c:pt idx="4883">
                    <c:v>EUN</c:v>
                  </c:pt>
                  <c:pt idx="4884">
                    <c:v>EUS</c:v>
                  </c:pt>
                  <c:pt idx="4885">
                    <c:v>USA</c:v>
                  </c:pt>
                  <c:pt idx="4886">
                    <c:v>IND</c:v>
                  </c:pt>
                  <c:pt idx="4887">
                    <c:v>CHI</c:v>
                  </c:pt>
                  <c:pt idx="4888">
                    <c:v>ROW</c:v>
                  </c:pt>
                  <c:pt idx="4889">
                    <c:v>OEC</c:v>
                  </c:pt>
                  <c:pt idx="4890">
                    <c:v>RSA</c:v>
                  </c:pt>
                  <c:pt idx="4891">
                    <c:v>FRA</c:v>
                  </c:pt>
                  <c:pt idx="4892">
                    <c:v>EUN</c:v>
                  </c:pt>
                  <c:pt idx="4893">
                    <c:v>EUS</c:v>
                  </c:pt>
                  <c:pt idx="4894">
                    <c:v>USA</c:v>
                  </c:pt>
                  <c:pt idx="4895">
                    <c:v>IND</c:v>
                  </c:pt>
                  <c:pt idx="4896">
                    <c:v>CHI</c:v>
                  </c:pt>
                  <c:pt idx="4897">
                    <c:v>ROW</c:v>
                  </c:pt>
                  <c:pt idx="4898">
                    <c:v>OEC</c:v>
                  </c:pt>
                  <c:pt idx="4899">
                    <c:v>RSA</c:v>
                  </c:pt>
                  <c:pt idx="4900">
                    <c:v>RUS</c:v>
                  </c:pt>
                  <c:pt idx="4901">
                    <c:v>FRA</c:v>
                  </c:pt>
                  <c:pt idx="4902">
                    <c:v>EUN</c:v>
                  </c:pt>
                  <c:pt idx="4903">
                    <c:v>EUS</c:v>
                  </c:pt>
                  <c:pt idx="4904">
                    <c:v>USA</c:v>
                  </c:pt>
                  <c:pt idx="4905">
                    <c:v>IND</c:v>
                  </c:pt>
                  <c:pt idx="4906">
                    <c:v>CHI</c:v>
                  </c:pt>
                  <c:pt idx="4907">
                    <c:v>ROW</c:v>
                  </c:pt>
                  <c:pt idx="4908">
                    <c:v>OEC</c:v>
                  </c:pt>
                  <c:pt idx="4909">
                    <c:v>RSA</c:v>
                  </c:pt>
                  <c:pt idx="4910">
                    <c:v>FRA</c:v>
                  </c:pt>
                  <c:pt idx="4911">
                    <c:v>EUN</c:v>
                  </c:pt>
                  <c:pt idx="4912">
                    <c:v>EUS</c:v>
                  </c:pt>
                  <c:pt idx="4913">
                    <c:v>USA</c:v>
                  </c:pt>
                  <c:pt idx="4914">
                    <c:v>IND</c:v>
                  </c:pt>
                  <c:pt idx="4915">
                    <c:v>CHI</c:v>
                  </c:pt>
                  <c:pt idx="4916">
                    <c:v>ROW</c:v>
                  </c:pt>
                  <c:pt idx="4917">
                    <c:v>OEC</c:v>
                  </c:pt>
                  <c:pt idx="4918">
                    <c:v>RSA</c:v>
                  </c:pt>
                  <c:pt idx="4919">
                    <c:v>FRA</c:v>
                  </c:pt>
                  <c:pt idx="4920">
                    <c:v>EUN</c:v>
                  </c:pt>
                  <c:pt idx="4921">
                    <c:v>EUS</c:v>
                  </c:pt>
                  <c:pt idx="4922">
                    <c:v>USA</c:v>
                  </c:pt>
                  <c:pt idx="4923">
                    <c:v>IND</c:v>
                  </c:pt>
                  <c:pt idx="4924">
                    <c:v>CHI</c:v>
                  </c:pt>
                  <c:pt idx="4925">
                    <c:v>ROW</c:v>
                  </c:pt>
                  <c:pt idx="4926">
                    <c:v>OEC</c:v>
                  </c:pt>
                  <c:pt idx="4927">
                    <c:v>RSA</c:v>
                  </c:pt>
                  <c:pt idx="4928">
                    <c:v>RUS</c:v>
                  </c:pt>
                  <c:pt idx="4929">
                    <c:v>FRA</c:v>
                  </c:pt>
                  <c:pt idx="4930">
                    <c:v>EUN</c:v>
                  </c:pt>
                  <c:pt idx="4931">
                    <c:v>EUS</c:v>
                  </c:pt>
                  <c:pt idx="4932">
                    <c:v>USA</c:v>
                  </c:pt>
                  <c:pt idx="4933">
                    <c:v>IND</c:v>
                  </c:pt>
                  <c:pt idx="4934">
                    <c:v>CHI</c:v>
                  </c:pt>
                  <c:pt idx="4935">
                    <c:v>ROW</c:v>
                  </c:pt>
                  <c:pt idx="4936">
                    <c:v>OEC</c:v>
                  </c:pt>
                  <c:pt idx="4937">
                    <c:v>RSA</c:v>
                  </c:pt>
                  <c:pt idx="4938">
                    <c:v>RUS</c:v>
                  </c:pt>
                  <c:pt idx="4939">
                    <c:v>FRA</c:v>
                  </c:pt>
                  <c:pt idx="4940">
                    <c:v>EUN</c:v>
                  </c:pt>
                  <c:pt idx="4941">
                    <c:v>EUS</c:v>
                  </c:pt>
                  <c:pt idx="4942">
                    <c:v>USA</c:v>
                  </c:pt>
                  <c:pt idx="4943">
                    <c:v>IND</c:v>
                  </c:pt>
                  <c:pt idx="4944">
                    <c:v>CHI</c:v>
                  </c:pt>
                  <c:pt idx="4945">
                    <c:v>ROW</c:v>
                  </c:pt>
                  <c:pt idx="4946">
                    <c:v>OEC</c:v>
                  </c:pt>
                  <c:pt idx="4947">
                    <c:v>RSA</c:v>
                  </c:pt>
                  <c:pt idx="4948">
                    <c:v>FRA</c:v>
                  </c:pt>
                  <c:pt idx="4949">
                    <c:v>EUN</c:v>
                  </c:pt>
                  <c:pt idx="4950">
                    <c:v>EUS</c:v>
                  </c:pt>
                  <c:pt idx="4951">
                    <c:v>USA</c:v>
                  </c:pt>
                  <c:pt idx="4952">
                    <c:v>IND</c:v>
                  </c:pt>
                  <c:pt idx="4953">
                    <c:v>CHI</c:v>
                  </c:pt>
                  <c:pt idx="4954">
                    <c:v>ROW</c:v>
                  </c:pt>
                  <c:pt idx="4955">
                    <c:v>OEC</c:v>
                  </c:pt>
                  <c:pt idx="4956">
                    <c:v>RSA</c:v>
                  </c:pt>
                  <c:pt idx="4957">
                    <c:v>RUS</c:v>
                  </c:pt>
                  <c:pt idx="4958">
                    <c:v>FRA</c:v>
                  </c:pt>
                  <c:pt idx="4959">
                    <c:v>EUN</c:v>
                  </c:pt>
                  <c:pt idx="4960">
                    <c:v>EUS</c:v>
                  </c:pt>
                  <c:pt idx="4961">
                    <c:v>USA</c:v>
                  </c:pt>
                  <c:pt idx="4962">
                    <c:v>IND</c:v>
                  </c:pt>
                  <c:pt idx="4963">
                    <c:v>CHI</c:v>
                  </c:pt>
                  <c:pt idx="4964">
                    <c:v>ROW</c:v>
                  </c:pt>
                  <c:pt idx="4965">
                    <c:v>OEC</c:v>
                  </c:pt>
                  <c:pt idx="4966">
                    <c:v>RSA</c:v>
                  </c:pt>
                  <c:pt idx="4967">
                    <c:v>RUS</c:v>
                  </c:pt>
                  <c:pt idx="4968">
                    <c:v>FRA</c:v>
                  </c:pt>
                  <c:pt idx="4969">
                    <c:v>EUN</c:v>
                  </c:pt>
                  <c:pt idx="4970">
                    <c:v>EUS</c:v>
                  </c:pt>
                  <c:pt idx="4971">
                    <c:v>USA</c:v>
                  </c:pt>
                  <c:pt idx="4972">
                    <c:v>IND</c:v>
                  </c:pt>
                  <c:pt idx="4973">
                    <c:v>CHI</c:v>
                  </c:pt>
                  <c:pt idx="4974">
                    <c:v>ROW</c:v>
                  </c:pt>
                  <c:pt idx="4975">
                    <c:v>OEC</c:v>
                  </c:pt>
                  <c:pt idx="4976">
                    <c:v>RSA</c:v>
                  </c:pt>
                  <c:pt idx="4977">
                    <c:v>RUS</c:v>
                  </c:pt>
                  <c:pt idx="4978">
                    <c:v>FRA</c:v>
                  </c:pt>
                  <c:pt idx="4979">
                    <c:v>EUN</c:v>
                  </c:pt>
                  <c:pt idx="4980">
                    <c:v>EUS</c:v>
                  </c:pt>
                  <c:pt idx="4981">
                    <c:v>USA</c:v>
                  </c:pt>
                  <c:pt idx="4982">
                    <c:v>IND</c:v>
                  </c:pt>
                  <c:pt idx="4983">
                    <c:v>CHI</c:v>
                  </c:pt>
                  <c:pt idx="4984">
                    <c:v>ROW</c:v>
                  </c:pt>
                  <c:pt idx="4985">
                    <c:v>OEC</c:v>
                  </c:pt>
                  <c:pt idx="4986">
                    <c:v>RSA</c:v>
                  </c:pt>
                  <c:pt idx="4987">
                    <c:v>RUS</c:v>
                  </c:pt>
                  <c:pt idx="4988">
                    <c:v>FRA</c:v>
                  </c:pt>
                  <c:pt idx="4989">
                    <c:v>EUN</c:v>
                  </c:pt>
                  <c:pt idx="4990">
                    <c:v>EUS</c:v>
                  </c:pt>
                  <c:pt idx="4991">
                    <c:v>USA</c:v>
                  </c:pt>
                  <c:pt idx="4992">
                    <c:v>IND</c:v>
                  </c:pt>
                  <c:pt idx="4993">
                    <c:v>CHI</c:v>
                  </c:pt>
                  <c:pt idx="4994">
                    <c:v>ROW</c:v>
                  </c:pt>
                  <c:pt idx="4995">
                    <c:v>OEC</c:v>
                  </c:pt>
                  <c:pt idx="4996">
                    <c:v>BRZ</c:v>
                  </c:pt>
                  <c:pt idx="4997">
                    <c:v>RSA</c:v>
                  </c:pt>
                  <c:pt idx="4998">
                    <c:v>FRA</c:v>
                  </c:pt>
                  <c:pt idx="4999">
                    <c:v>EUN</c:v>
                  </c:pt>
                  <c:pt idx="5000">
                    <c:v>EUS</c:v>
                  </c:pt>
                  <c:pt idx="5001">
                    <c:v>USA</c:v>
                  </c:pt>
                  <c:pt idx="5002">
                    <c:v>IND</c:v>
                  </c:pt>
                  <c:pt idx="5003">
                    <c:v>CHI</c:v>
                  </c:pt>
                  <c:pt idx="5004">
                    <c:v>ROW</c:v>
                  </c:pt>
                  <c:pt idx="5005">
                    <c:v>OEC</c:v>
                  </c:pt>
                  <c:pt idx="5006">
                    <c:v>BRZ</c:v>
                  </c:pt>
                  <c:pt idx="5007">
                    <c:v>FRA</c:v>
                  </c:pt>
                  <c:pt idx="5008">
                    <c:v>EUN</c:v>
                  </c:pt>
                  <c:pt idx="5009">
                    <c:v>EUS</c:v>
                  </c:pt>
                  <c:pt idx="5010">
                    <c:v>USA</c:v>
                  </c:pt>
                  <c:pt idx="5011">
                    <c:v>IND</c:v>
                  </c:pt>
                  <c:pt idx="5012">
                    <c:v>CHI</c:v>
                  </c:pt>
                  <c:pt idx="5013">
                    <c:v>ROW</c:v>
                  </c:pt>
                  <c:pt idx="5014">
                    <c:v>OEC</c:v>
                  </c:pt>
                  <c:pt idx="5015">
                    <c:v>BRZ</c:v>
                  </c:pt>
                  <c:pt idx="5016">
                    <c:v>RSA</c:v>
                  </c:pt>
                  <c:pt idx="5017">
                    <c:v>FRA</c:v>
                  </c:pt>
                  <c:pt idx="5018">
                    <c:v>EUN</c:v>
                  </c:pt>
                  <c:pt idx="5019">
                    <c:v>EUS</c:v>
                  </c:pt>
                  <c:pt idx="5020">
                    <c:v>USA</c:v>
                  </c:pt>
                  <c:pt idx="5021">
                    <c:v>IND</c:v>
                  </c:pt>
                  <c:pt idx="5022">
                    <c:v>CHI</c:v>
                  </c:pt>
                  <c:pt idx="5023">
                    <c:v>ROW</c:v>
                  </c:pt>
                  <c:pt idx="5024">
                    <c:v>OEC</c:v>
                  </c:pt>
                  <c:pt idx="5025">
                    <c:v>BRZ</c:v>
                  </c:pt>
                  <c:pt idx="5026">
                    <c:v>RSA</c:v>
                  </c:pt>
                  <c:pt idx="5027">
                    <c:v>FRA</c:v>
                  </c:pt>
                  <c:pt idx="5028">
                    <c:v>EUN</c:v>
                  </c:pt>
                  <c:pt idx="5029">
                    <c:v>EUS</c:v>
                  </c:pt>
                  <c:pt idx="5030">
                    <c:v>IND</c:v>
                  </c:pt>
                  <c:pt idx="5031">
                    <c:v>CHI</c:v>
                  </c:pt>
                  <c:pt idx="5032">
                    <c:v>ROW</c:v>
                  </c:pt>
                  <c:pt idx="5033">
                    <c:v>OEC</c:v>
                  </c:pt>
                  <c:pt idx="5034">
                    <c:v>BRZ</c:v>
                  </c:pt>
                  <c:pt idx="5035">
                    <c:v>RSA</c:v>
                  </c:pt>
                  <c:pt idx="5036">
                    <c:v>FRA</c:v>
                  </c:pt>
                  <c:pt idx="5037">
                    <c:v>EUN</c:v>
                  </c:pt>
                  <c:pt idx="5038">
                    <c:v>EUS</c:v>
                  </c:pt>
                  <c:pt idx="5039">
                    <c:v>USA</c:v>
                  </c:pt>
                  <c:pt idx="5040">
                    <c:v>IND</c:v>
                  </c:pt>
                  <c:pt idx="5041">
                    <c:v>CHI</c:v>
                  </c:pt>
                  <c:pt idx="5042">
                    <c:v>ROW</c:v>
                  </c:pt>
                  <c:pt idx="5043">
                    <c:v>OEC</c:v>
                  </c:pt>
                  <c:pt idx="5044">
                    <c:v>BRZ</c:v>
                  </c:pt>
                  <c:pt idx="5045">
                    <c:v>RSA</c:v>
                  </c:pt>
                  <c:pt idx="5046">
                    <c:v>FRA</c:v>
                  </c:pt>
                  <c:pt idx="5047">
                    <c:v>EUN</c:v>
                  </c:pt>
                  <c:pt idx="5048">
                    <c:v>EUS</c:v>
                  </c:pt>
                  <c:pt idx="5049">
                    <c:v>USA</c:v>
                  </c:pt>
                  <c:pt idx="5050">
                    <c:v>IND</c:v>
                  </c:pt>
                  <c:pt idx="5051">
                    <c:v>CHI</c:v>
                  </c:pt>
                  <c:pt idx="5052">
                    <c:v>ROW</c:v>
                  </c:pt>
                  <c:pt idx="5053">
                    <c:v>OEC</c:v>
                  </c:pt>
                  <c:pt idx="5054">
                    <c:v>BRZ</c:v>
                  </c:pt>
                  <c:pt idx="5055">
                    <c:v>RSA</c:v>
                  </c:pt>
                  <c:pt idx="5056">
                    <c:v>FRA</c:v>
                  </c:pt>
                  <c:pt idx="5057">
                    <c:v>EUN</c:v>
                  </c:pt>
                  <c:pt idx="5058">
                    <c:v>EUS</c:v>
                  </c:pt>
                  <c:pt idx="5059">
                    <c:v>USA</c:v>
                  </c:pt>
                  <c:pt idx="5060">
                    <c:v>CHI</c:v>
                  </c:pt>
                  <c:pt idx="5061">
                    <c:v>ROW</c:v>
                  </c:pt>
                  <c:pt idx="5062">
                    <c:v>OEC</c:v>
                  </c:pt>
                  <c:pt idx="5063">
                    <c:v>BRZ</c:v>
                  </c:pt>
                  <c:pt idx="5064">
                    <c:v>RSA</c:v>
                  </c:pt>
                  <c:pt idx="5065">
                    <c:v>FRA</c:v>
                  </c:pt>
                  <c:pt idx="5066">
                    <c:v>EUN</c:v>
                  </c:pt>
                  <c:pt idx="5067">
                    <c:v>EUS</c:v>
                  </c:pt>
                  <c:pt idx="5068">
                    <c:v>USA</c:v>
                  </c:pt>
                  <c:pt idx="5069">
                    <c:v>IND</c:v>
                  </c:pt>
                  <c:pt idx="5070">
                    <c:v>CHI</c:v>
                  </c:pt>
                  <c:pt idx="5071">
                    <c:v>ROW</c:v>
                  </c:pt>
                  <c:pt idx="5072">
                    <c:v>OEC</c:v>
                  </c:pt>
                  <c:pt idx="5073">
                    <c:v>BRZ</c:v>
                  </c:pt>
                  <c:pt idx="5074">
                    <c:v>FRA</c:v>
                  </c:pt>
                  <c:pt idx="5075">
                    <c:v>EUN</c:v>
                  </c:pt>
                  <c:pt idx="5076">
                    <c:v>EUS</c:v>
                  </c:pt>
                  <c:pt idx="5077">
                    <c:v>USA</c:v>
                  </c:pt>
                  <c:pt idx="5078">
                    <c:v>IND</c:v>
                  </c:pt>
                  <c:pt idx="5079">
                    <c:v>CHI</c:v>
                  </c:pt>
                  <c:pt idx="5080">
                    <c:v>ROW</c:v>
                  </c:pt>
                  <c:pt idx="5081">
                    <c:v>OEC</c:v>
                  </c:pt>
                  <c:pt idx="5082">
                    <c:v>BRZ</c:v>
                  </c:pt>
                  <c:pt idx="5083">
                    <c:v>RSA</c:v>
                  </c:pt>
                  <c:pt idx="5084">
                    <c:v>FRA</c:v>
                  </c:pt>
                  <c:pt idx="5085">
                    <c:v>EUN</c:v>
                  </c:pt>
                  <c:pt idx="5086">
                    <c:v>EUS</c:v>
                  </c:pt>
                  <c:pt idx="5087">
                    <c:v>USA</c:v>
                  </c:pt>
                  <c:pt idx="5088">
                    <c:v>IND</c:v>
                  </c:pt>
                  <c:pt idx="5089">
                    <c:v>CHI</c:v>
                  </c:pt>
                  <c:pt idx="5090">
                    <c:v>ROW</c:v>
                  </c:pt>
                  <c:pt idx="5091">
                    <c:v>OEC</c:v>
                  </c:pt>
                  <c:pt idx="5092">
                    <c:v>BRZ</c:v>
                  </c:pt>
                  <c:pt idx="5093">
                    <c:v>RSA</c:v>
                  </c:pt>
                  <c:pt idx="5094">
                    <c:v>FRA</c:v>
                  </c:pt>
                  <c:pt idx="5095">
                    <c:v>EUN</c:v>
                  </c:pt>
                  <c:pt idx="5096">
                    <c:v>EUS</c:v>
                  </c:pt>
                  <c:pt idx="5097">
                    <c:v>USA</c:v>
                  </c:pt>
                  <c:pt idx="5098">
                    <c:v>IND</c:v>
                  </c:pt>
                  <c:pt idx="5099">
                    <c:v>CHI</c:v>
                  </c:pt>
                  <c:pt idx="5100">
                    <c:v>ROW</c:v>
                  </c:pt>
                  <c:pt idx="5101">
                    <c:v>OEC</c:v>
                  </c:pt>
                  <c:pt idx="5102">
                    <c:v>RSA</c:v>
                  </c:pt>
                  <c:pt idx="5103">
                    <c:v>FRA</c:v>
                  </c:pt>
                  <c:pt idx="5104">
                    <c:v>EUN</c:v>
                  </c:pt>
                  <c:pt idx="5105">
                    <c:v>EUS</c:v>
                  </c:pt>
                  <c:pt idx="5106">
                    <c:v>USA</c:v>
                  </c:pt>
                  <c:pt idx="5107">
                    <c:v>IND</c:v>
                  </c:pt>
                  <c:pt idx="5108">
                    <c:v>CHI</c:v>
                  </c:pt>
                  <c:pt idx="5109">
                    <c:v>ROW</c:v>
                  </c:pt>
                  <c:pt idx="5110">
                    <c:v>OEC</c:v>
                  </c:pt>
                  <c:pt idx="5111">
                    <c:v>BRZ</c:v>
                  </c:pt>
                  <c:pt idx="5112">
                    <c:v>RSA</c:v>
                  </c:pt>
                  <c:pt idx="5113">
                    <c:v>FRA</c:v>
                  </c:pt>
                  <c:pt idx="5114">
                    <c:v>EUN</c:v>
                  </c:pt>
                  <c:pt idx="5115">
                    <c:v>EUS</c:v>
                  </c:pt>
                  <c:pt idx="5116">
                    <c:v>USA</c:v>
                  </c:pt>
                  <c:pt idx="5117">
                    <c:v>IND</c:v>
                  </c:pt>
                  <c:pt idx="5118">
                    <c:v>CHI</c:v>
                  </c:pt>
                  <c:pt idx="5119">
                    <c:v>ROW</c:v>
                  </c:pt>
                  <c:pt idx="5120">
                    <c:v>OEC</c:v>
                  </c:pt>
                  <c:pt idx="5121">
                    <c:v>BRZ</c:v>
                  </c:pt>
                  <c:pt idx="5122">
                    <c:v>RSA</c:v>
                  </c:pt>
                  <c:pt idx="5123">
                    <c:v>FRA</c:v>
                  </c:pt>
                  <c:pt idx="5124">
                    <c:v>EUN</c:v>
                  </c:pt>
                  <c:pt idx="5125">
                    <c:v>EUS</c:v>
                  </c:pt>
                  <c:pt idx="5126">
                    <c:v>USA</c:v>
                  </c:pt>
                  <c:pt idx="5127">
                    <c:v>IND</c:v>
                  </c:pt>
                  <c:pt idx="5128">
                    <c:v>CHI</c:v>
                  </c:pt>
                  <c:pt idx="5129">
                    <c:v>ROW</c:v>
                  </c:pt>
                  <c:pt idx="5130">
                    <c:v>OEC</c:v>
                  </c:pt>
                  <c:pt idx="5131">
                    <c:v>BRZ</c:v>
                  </c:pt>
                  <c:pt idx="5132">
                    <c:v>RSA</c:v>
                  </c:pt>
                  <c:pt idx="5133">
                    <c:v>FRA</c:v>
                  </c:pt>
                  <c:pt idx="5134">
                    <c:v>EUN</c:v>
                  </c:pt>
                  <c:pt idx="5135">
                    <c:v>EUS</c:v>
                  </c:pt>
                  <c:pt idx="5136">
                    <c:v>USA</c:v>
                  </c:pt>
                  <c:pt idx="5137">
                    <c:v>IND</c:v>
                  </c:pt>
                  <c:pt idx="5138">
                    <c:v>CHI</c:v>
                  </c:pt>
                  <c:pt idx="5139">
                    <c:v>ROW</c:v>
                  </c:pt>
                  <c:pt idx="5140">
                    <c:v>OEC</c:v>
                  </c:pt>
                  <c:pt idx="5141">
                    <c:v>BRZ</c:v>
                  </c:pt>
                  <c:pt idx="5142">
                    <c:v>RSA</c:v>
                  </c:pt>
                  <c:pt idx="5143">
                    <c:v>FRA</c:v>
                  </c:pt>
                  <c:pt idx="5144">
                    <c:v>EUN</c:v>
                  </c:pt>
                  <c:pt idx="5145">
                    <c:v>EUS</c:v>
                  </c:pt>
                  <c:pt idx="5146">
                    <c:v>USA</c:v>
                  </c:pt>
                  <c:pt idx="5147">
                    <c:v>IND</c:v>
                  </c:pt>
                  <c:pt idx="5148">
                    <c:v>CHI</c:v>
                  </c:pt>
                  <c:pt idx="5149">
                    <c:v>ROW</c:v>
                  </c:pt>
                  <c:pt idx="5150">
                    <c:v>OEC</c:v>
                  </c:pt>
                  <c:pt idx="5151">
                    <c:v>BRZ</c:v>
                  </c:pt>
                  <c:pt idx="5152">
                    <c:v>RSA</c:v>
                  </c:pt>
                  <c:pt idx="5153">
                    <c:v>FRA</c:v>
                  </c:pt>
                  <c:pt idx="5154">
                    <c:v>EUN</c:v>
                  </c:pt>
                  <c:pt idx="5155">
                    <c:v>EUS</c:v>
                  </c:pt>
                  <c:pt idx="5156">
                    <c:v>USA</c:v>
                  </c:pt>
                  <c:pt idx="5157">
                    <c:v>IND</c:v>
                  </c:pt>
                  <c:pt idx="5158">
                    <c:v>CHI</c:v>
                  </c:pt>
                  <c:pt idx="5159">
                    <c:v>ROW</c:v>
                  </c:pt>
                  <c:pt idx="5160">
                    <c:v>OEC</c:v>
                  </c:pt>
                  <c:pt idx="5161">
                    <c:v>BRZ</c:v>
                  </c:pt>
                  <c:pt idx="5162">
                    <c:v>RSA</c:v>
                  </c:pt>
                  <c:pt idx="5163">
                    <c:v>FRA</c:v>
                  </c:pt>
                  <c:pt idx="5164">
                    <c:v>EUN</c:v>
                  </c:pt>
                  <c:pt idx="5165">
                    <c:v>EUS</c:v>
                  </c:pt>
                  <c:pt idx="5166">
                    <c:v>USA</c:v>
                  </c:pt>
                  <c:pt idx="5167">
                    <c:v>IND</c:v>
                  </c:pt>
                  <c:pt idx="5168">
                    <c:v>CHI</c:v>
                  </c:pt>
                  <c:pt idx="5169">
                    <c:v>ROW</c:v>
                  </c:pt>
                  <c:pt idx="5170">
                    <c:v>OEC</c:v>
                  </c:pt>
                  <c:pt idx="5171">
                    <c:v>BRZ</c:v>
                  </c:pt>
                  <c:pt idx="5172">
                    <c:v>RSA</c:v>
                  </c:pt>
                  <c:pt idx="5173">
                    <c:v>RUS</c:v>
                  </c:pt>
                  <c:pt idx="5174">
                    <c:v>FRA</c:v>
                  </c:pt>
                  <c:pt idx="5175">
                    <c:v>EUN</c:v>
                  </c:pt>
                  <c:pt idx="5176">
                    <c:v>EUS</c:v>
                  </c:pt>
                  <c:pt idx="5177">
                    <c:v>USA</c:v>
                  </c:pt>
                  <c:pt idx="5178">
                    <c:v>CHI</c:v>
                  </c:pt>
                  <c:pt idx="5179">
                    <c:v>ROW</c:v>
                  </c:pt>
                  <c:pt idx="5180">
                    <c:v>OEC</c:v>
                  </c:pt>
                  <c:pt idx="5181">
                    <c:v>RUS</c:v>
                  </c:pt>
                  <c:pt idx="5182">
                    <c:v>FRA</c:v>
                  </c:pt>
                  <c:pt idx="5183">
                    <c:v>EUN</c:v>
                  </c:pt>
                  <c:pt idx="5184">
                    <c:v>EUS</c:v>
                  </c:pt>
                  <c:pt idx="5185">
                    <c:v>USA</c:v>
                  </c:pt>
                  <c:pt idx="5186">
                    <c:v>CHI</c:v>
                  </c:pt>
                  <c:pt idx="5187">
                    <c:v>ROW</c:v>
                  </c:pt>
                  <c:pt idx="5188">
                    <c:v>OEC</c:v>
                  </c:pt>
                  <c:pt idx="5189">
                    <c:v>BRZ</c:v>
                  </c:pt>
                  <c:pt idx="5190">
                    <c:v>RSA</c:v>
                  </c:pt>
                  <c:pt idx="5191">
                    <c:v>RUS</c:v>
                  </c:pt>
                  <c:pt idx="5192">
                    <c:v>FRA</c:v>
                  </c:pt>
                  <c:pt idx="5193">
                    <c:v>EUN</c:v>
                  </c:pt>
                  <c:pt idx="5194">
                    <c:v>EUS</c:v>
                  </c:pt>
                  <c:pt idx="5195">
                    <c:v>USA</c:v>
                  </c:pt>
                  <c:pt idx="5196">
                    <c:v>CHI</c:v>
                  </c:pt>
                  <c:pt idx="5197">
                    <c:v>ROW</c:v>
                  </c:pt>
                  <c:pt idx="5198">
                    <c:v>OEC</c:v>
                  </c:pt>
                  <c:pt idx="5199">
                    <c:v>BRZ</c:v>
                  </c:pt>
                  <c:pt idx="5200">
                    <c:v>RSA</c:v>
                  </c:pt>
                  <c:pt idx="5201">
                    <c:v>RUS</c:v>
                  </c:pt>
                  <c:pt idx="5202">
                    <c:v>FRA</c:v>
                  </c:pt>
                  <c:pt idx="5203">
                    <c:v>EUN</c:v>
                  </c:pt>
                  <c:pt idx="5204">
                    <c:v>EUS</c:v>
                  </c:pt>
                  <c:pt idx="5205">
                    <c:v>USA</c:v>
                  </c:pt>
                  <c:pt idx="5206">
                    <c:v>CHI</c:v>
                  </c:pt>
                  <c:pt idx="5207">
                    <c:v>ROW</c:v>
                  </c:pt>
                  <c:pt idx="5208">
                    <c:v>OEC</c:v>
                  </c:pt>
                  <c:pt idx="5209">
                    <c:v>BRZ</c:v>
                  </c:pt>
                  <c:pt idx="5210">
                    <c:v>RSA</c:v>
                  </c:pt>
                  <c:pt idx="5211">
                    <c:v>RUS</c:v>
                  </c:pt>
                  <c:pt idx="5212">
                    <c:v>FRA</c:v>
                  </c:pt>
                  <c:pt idx="5213">
                    <c:v>EUN</c:v>
                  </c:pt>
                  <c:pt idx="5214">
                    <c:v>EUS</c:v>
                  </c:pt>
                  <c:pt idx="5215">
                    <c:v>USA</c:v>
                  </c:pt>
                  <c:pt idx="5216">
                    <c:v>CHI</c:v>
                  </c:pt>
                  <c:pt idx="5217">
                    <c:v>ROW</c:v>
                  </c:pt>
                  <c:pt idx="5218">
                    <c:v>OEC</c:v>
                  </c:pt>
                  <c:pt idx="5219">
                    <c:v>BRZ</c:v>
                  </c:pt>
                  <c:pt idx="5220">
                    <c:v>RSA</c:v>
                  </c:pt>
                  <c:pt idx="5221">
                    <c:v>RUS</c:v>
                  </c:pt>
                  <c:pt idx="5222">
                    <c:v>FRA</c:v>
                  </c:pt>
                  <c:pt idx="5223">
                    <c:v>EUN</c:v>
                  </c:pt>
                  <c:pt idx="5224">
                    <c:v>EUS</c:v>
                  </c:pt>
                  <c:pt idx="5225">
                    <c:v>USA</c:v>
                  </c:pt>
                  <c:pt idx="5226">
                    <c:v>CHI</c:v>
                  </c:pt>
                  <c:pt idx="5227">
                    <c:v>ROW</c:v>
                  </c:pt>
                  <c:pt idx="5228">
                    <c:v>OEC</c:v>
                  </c:pt>
                  <c:pt idx="5229">
                    <c:v>BRZ</c:v>
                  </c:pt>
                  <c:pt idx="5230">
                    <c:v>RSA</c:v>
                  </c:pt>
                  <c:pt idx="5231">
                    <c:v>RUS</c:v>
                  </c:pt>
                  <c:pt idx="5232">
                    <c:v>FRA</c:v>
                  </c:pt>
                  <c:pt idx="5233">
                    <c:v>EUN</c:v>
                  </c:pt>
                  <c:pt idx="5234">
                    <c:v>EUS</c:v>
                  </c:pt>
                  <c:pt idx="5235">
                    <c:v>USA</c:v>
                  </c:pt>
                  <c:pt idx="5236">
                    <c:v>CHI</c:v>
                  </c:pt>
                  <c:pt idx="5237">
                    <c:v>ROW</c:v>
                  </c:pt>
                  <c:pt idx="5238">
                    <c:v>OEC</c:v>
                  </c:pt>
                  <c:pt idx="5239">
                    <c:v>BRZ</c:v>
                  </c:pt>
                  <c:pt idx="5240">
                    <c:v>RSA</c:v>
                  </c:pt>
                  <c:pt idx="5241">
                    <c:v>FRA</c:v>
                  </c:pt>
                  <c:pt idx="5242">
                    <c:v>EUN</c:v>
                  </c:pt>
                  <c:pt idx="5243">
                    <c:v>EUS</c:v>
                  </c:pt>
                  <c:pt idx="5244">
                    <c:v>USA</c:v>
                  </c:pt>
                  <c:pt idx="5245">
                    <c:v>CHI</c:v>
                  </c:pt>
                  <c:pt idx="5246">
                    <c:v>ROW</c:v>
                  </c:pt>
                  <c:pt idx="5247">
                    <c:v>OEC</c:v>
                  </c:pt>
                  <c:pt idx="5248">
                    <c:v>BRZ</c:v>
                  </c:pt>
                  <c:pt idx="5249">
                    <c:v>RSA</c:v>
                  </c:pt>
                  <c:pt idx="5250">
                    <c:v>RUS</c:v>
                  </c:pt>
                  <c:pt idx="5251">
                    <c:v>FRA</c:v>
                  </c:pt>
                  <c:pt idx="5252">
                    <c:v>EUN</c:v>
                  </c:pt>
                  <c:pt idx="5253">
                    <c:v>EUS</c:v>
                  </c:pt>
                  <c:pt idx="5254">
                    <c:v>USA</c:v>
                  </c:pt>
                  <c:pt idx="5255">
                    <c:v>CHI</c:v>
                  </c:pt>
                  <c:pt idx="5256">
                    <c:v>ROW</c:v>
                  </c:pt>
                  <c:pt idx="5257">
                    <c:v>OEC</c:v>
                  </c:pt>
                  <c:pt idx="5258">
                    <c:v>BRZ</c:v>
                  </c:pt>
                  <c:pt idx="5259">
                    <c:v>RSA</c:v>
                  </c:pt>
                  <c:pt idx="5260">
                    <c:v>RUS</c:v>
                  </c:pt>
                  <c:pt idx="5261">
                    <c:v>FRA</c:v>
                  </c:pt>
                  <c:pt idx="5262">
                    <c:v>EUN</c:v>
                  </c:pt>
                  <c:pt idx="5263">
                    <c:v>EUS</c:v>
                  </c:pt>
                  <c:pt idx="5264">
                    <c:v>USA</c:v>
                  </c:pt>
                  <c:pt idx="5265">
                    <c:v>CHI</c:v>
                  </c:pt>
                  <c:pt idx="5266">
                    <c:v>ROW</c:v>
                  </c:pt>
                  <c:pt idx="5267">
                    <c:v>OEC</c:v>
                  </c:pt>
                  <c:pt idx="5268">
                    <c:v>BRZ</c:v>
                  </c:pt>
                  <c:pt idx="5269">
                    <c:v>RSA</c:v>
                  </c:pt>
                  <c:pt idx="5270">
                    <c:v>RUS</c:v>
                  </c:pt>
                  <c:pt idx="5271">
                    <c:v>FRA</c:v>
                  </c:pt>
                  <c:pt idx="5272">
                    <c:v>EUN</c:v>
                  </c:pt>
                  <c:pt idx="5273">
                    <c:v>EUS</c:v>
                  </c:pt>
                  <c:pt idx="5274">
                    <c:v>USA</c:v>
                  </c:pt>
                  <c:pt idx="5275">
                    <c:v>CHI</c:v>
                  </c:pt>
                  <c:pt idx="5276">
                    <c:v>ROW</c:v>
                  </c:pt>
                  <c:pt idx="5277">
                    <c:v>OEC</c:v>
                  </c:pt>
                  <c:pt idx="5278">
                    <c:v>BRZ</c:v>
                  </c:pt>
                  <c:pt idx="5279">
                    <c:v>RSA</c:v>
                  </c:pt>
                  <c:pt idx="5280">
                    <c:v>RUS</c:v>
                  </c:pt>
                  <c:pt idx="5281">
                    <c:v>FRA</c:v>
                  </c:pt>
                  <c:pt idx="5282">
                    <c:v>EUN</c:v>
                  </c:pt>
                  <c:pt idx="5283">
                    <c:v>EUS</c:v>
                  </c:pt>
                  <c:pt idx="5284">
                    <c:v>USA</c:v>
                  </c:pt>
                  <c:pt idx="5285">
                    <c:v>CHI</c:v>
                  </c:pt>
                  <c:pt idx="5286">
                    <c:v>ROW</c:v>
                  </c:pt>
                  <c:pt idx="5287">
                    <c:v>OEC</c:v>
                  </c:pt>
                  <c:pt idx="5288">
                    <c:v>BRZ</c:v>
                  </c:pt>
                  <c:pt idx="5289">
                    <c:v>RSA</c:v>
                  </c:pt>
                  <c:pt idx="5290">
                    <c:v>RUS</c:v>
                  </c:pt>
                  <c:pt idx="5291">
                    <c:v>FRA</c:v>
                  </c:pt>
                  <c:pt idx="5292">
                    <c:v>EUN</c:v>
                  </c:pt>
                  <c:pt idx="5293">
                    <c:v>EUS</c:v>
                  </c:pt>
                  <c:pt idx="5294">
                    <c:v>USA</c:v>
                  </c:pt>
                  <c:pt idx="5295">
                    <c:v>CHI</c:v>
                  </c:pt>
                  <c:pt idx="5296">
                    <c:v>ROW</c:v>
                  </c:pt>
                  <c:pt idx="5297">
                    <c:v>OEC</c:v>
                  </c:pt>
                  <c:pt idx="5298">
                    <c:v>BRZ</c:v>
                  </c:pt>
                  <c:pt idx="5299">
                    <c:v>RSA</c:v>
                  </c:pt>
                  <c:pt idx="5300">
                    <c:v>RUS</c:v>
                  </c:pt>
                  <c:pt idx="5301">
                    <c:v>FRA</c:v>
                  </c:pt>
                  <c:pt idx="5302">
                    <c:v>EUN</c:v>
                  </c:pt>
                  <c:pt idx="5303">
                    <c:v>EUS</c:v>
                  </c:pt>
                  <c:pt idx="5304">
                    <c:v>USA</c:v>
                  </c:pt>
                  <c:pt idx="5305">
                    <c:v>CHI</c:v>
                  </c:pt>
                  <c:pt idx="5306">
                    <c:v>ROW</c:v>
                  </c:pt>
                  <c:pt idx="5307">
                    <c:v>OEC</c:v>
                  </c:pt>
                  <c:pt idx="5308">
                    <c:v>BRZ</c:v>
                  </c:pt>
                  <c:pt idx="5309">
                    <c:v>RSA</c:v>
                  </c:pt>
                  <c:pt idx="5310">
                    <c:v>RUS</c:v>
                  </c:pt>
                  <c:pt idx="5311">
                    <c:v>FRA</c:v>
                  </c:pt>
                  <c:pt idx="5312">
                    <c:v>EUN</c:v>
                  </c:pt>
                  <c:pt idx="5313">
                    <c:v>EUS</c:v>
                  </c:pt>
                  <c:pt idx="5314">
                    <c:v>USA</c:v>
                  </c:pt>
                  <c:pt idx="5315">
                    <c:v>CHI</c:v>
                  </c:pt>
                  <c:pt idx="5316">
                    <c:v>ROW</c:v>
                  </c:pt>
                  <c:pt idx="5317">
                    <c:v>OEC</c:v>
                  </c:pt>
                  <c:pt idx="5318">
                    <c:v>BRZ</c:v>
                  </c:pt>
                  <c:pt idx="5319">
                    <c:v>RSA</c:v>
                  </c:pt>
                  <c:pt idx="5320">
                    <c:v>RUS</c:v>
                  </c:pt>
                  <c:pt idx="5321">
                    <c:v>FRA</c:v>
                  </c:pt>
                  <c:pt idx="5322">
                    <c:v>EUN</c:v>
                  </c:pt>
                  <c:pt idx="5323">
                    <c:v>EUS</c:v>
                  </c:pt>
                  <c:pt idx="5324">
                    <c:v>USA</c:v>
                  </c:pt>
                  <c:pt idx="5325">
                    <c:v>IND</c:v>
                  </c:pt>
                  <c:pt idx="5326">
                    <c:v>ROW</c:v>
                  </c:pt>
                  <c:pt idx="5327">
                    <c:v>OEC</c:v>
                  </c:pt>
                  <c:pt idx="5328">
                    <c:v>BRZ</c:v>
                  </c:pt>
                  <c:pt idx="5329">
                    <c:v>RUS</c:v>
                  </c:pt>
                  <c:pt idx="5330">
                    <c:v>FRA</c:v>
                  </c:pt>
                  <c:pt idx="5331">
                    <c:v>EUN</c:v>
                  </c:pt>
                  <c:pt idx="5332">
                    <c:v>EUS</c:v>
                  </c:pt>
                  <c:pt idx="5333">
                    <c:v>USA</c:v>
                  </c:pt>
                  <c:pt idx="5334">
                    <c:v>IND</c:v>
                  </c:pt>
                  <c:pt idx="5335">
                    <c:v>ROW</c:v>
                  </c:pt>
                  <c:pt idx="5336">
                    <c:v>OEC</c:v>
                  </c:pt>
                  <c:pt idx="5337">
                    <c:v>BRZ</c:v>
                  </c:pt>
                  <c:pt idx="5338">
                    <c:v>RSA</c:v>
                  </c:pt>
                  <c:pt idx="5339">
                    <c:v>RUS</c:v>
                  </c:pt>
                  <c:pt idx="5340">
                    <c:v>FRA</c:v>
                  </c:pt>
                  <c:pt idx="5341">
                    <c:v>EUN</c:v>
                  </c:pt>
                  <c:pt idx="5342">
                    <c:v>EUS</c:v>
                  </c:pt>
                  <c:pt idx="5343">
                    <c:v>USA</c:v>
                  </c:pt>
                  <c:pt idx="5344">
                    <c:v>IND</c:v>
                  </c:pt>
                  <c:pt idx="5345">
                    <c:v>ROW</c:v>
                  </c:pt>
                  <c:pt idx="5346">
                    <c:v>OEC</c:v>
                  </c:pt>
                  <c:pt idx="5347">
                    <c:v>BRZ</c:v>
                  </c:pt>
                  <c:pt idx="5348">
                    <c:v>RSA</c:v>
                  </c:pt>
                  <c:pt idx="5349">
                    <c:v>RUS</c:v>
                  </c:pt>
                  <c:pt idx="5350">
                    <c:v>FRA</c:v>
                  </c:pt>
                  <c:pt idx="5351">
                    <c:v>EUN</c:v>
                  </c:pt>
                  <c:pt idx="5352">
                    <c:v>EUS</c:v>
                  </c:pt>
                  <c:pt idx="5353">
                    <c:v>IND</c:v>
                  </c:pt>
                  <c:pt idx="5354">
                    <c:v>ROW</c:v>
                  </c:pt>
                  <c:pt idx="5355">
                    <c:v>OEC</c:v>
                  </c:pt>
                  <c:pt idx="5356">
                    <c:v>BRZ</c:v>
                  </c:pt>
                  <c:pt idx="5357">
                    <c:v>RSA</c:v>
                  </c:pt>
                  <c:pt idx="5358">
                    <c:v>RUS</c:v>
                  </c:pt>
                  <c:pt idx="5359">
                    <c:v>FRA</c:v>
                  </c:pt>
                  <c:pt idx="5360">
                    <c:v>EUN</c:v>
                  </c:pt>
                  <c:pt idx="5361">
                    <c:v>EUS</c:v>
                  </c:pt>
                  <c:pt idx="5362">
                    <c:v>USA</c:v>
                  </c:pt>
                  <c:pt idx="5363">
                    <c:v>IND</c:v>
                  </c:pt>
                  <c:pt idx="5364">
                    <c:v>ROW</c:v>
                  </c:pt>
                  <c:pt idx="5365">
                    <c:v>OEC</c:v>
                  </c:pt>
                  <c:pt idx="5366">
                    <c:v>BRZ</c:v>
                  </c:pt>
                  <c:pt idx="5367">
                    <c:v>RSA</c:v>
                  </c:pt>
                  <c:pt idx="5368">
                    <c:v>RUS</c:v>
                  </c:pt>
                  <c:pt idx="5369">
                    <c:v>FRA</c:v>
                  </c:pt>
                  <c:pt idx="5370">
                    <c:v>EUN</c:v>
                  </c:pt>
                  <c:pt idx="5371">
                    <c:v>EUS</c:v>
                  </c:pt>
                  <c:pt idx="5372">
                    <c:v>USA</c:v>
                  </c:pt>
                  <c:pt idx="5373">
                    <c:v>IND</c:v>
                  </c:pt>
                  <c:pt idx="5374">
                    <c:v>ROW</c:v>
                  </c:pt>
                  <c:pt idx="5375">
                    <c:v>OEC</c:v>
                  </c:pt>
                  <c:pt idx="5376">
                    <c:v>BRZ</c:v>
                  </c:pt>
                  <c:pt idx="5377">
                    <c:v>RSA</c:v>
                  </c:pt>
                  <c:pt idx="5378">
                    <c:v>RUS</c:v>
                  </c:pt>
                  <c:pt idx="5379">
                    <c:v>FRA</c:v>
                  </c:pt>
                  <c:pt idx="5380">
                    <c:v>EUN</c:v>
                  </c:pt>
                  <c:pt idx="5381">
                    <c:v>EUS</c:v>
                  </c:pt>
                  <c:pt idx="5382">
                    <c:v>USA</c:v>
                  </c:pt>
                  <c:pt idx="5383">
                    <c:v>IND</c:v>
                  </c:pt>
                  <c:pt idx="5384">
                    <c:v>ROW</c:v>
                  </c:pt>
                  <c:pt idx="5385">
                    <c:v>OEC</c:v>
                  </c:pt>
                  <c:pt idx="5386">
                    <c:v>BRZ</c:v>
                  </c:pt>
                  <c:pt idx="5387">
                    <c:v>RSA</c:v>
                  </c:pt>
                  <c:pt idx="5388">
                    <c:v>RUS</c:v>
                  </c:pt>
                  <c:pt idx="5389">
                    <c:v>FRA</c:v>
                  </c:pt>
                  <c:pt idx="5390">
                    <c:v>EUN</c:v>
                  </c:pt>
                  <c:pt idx="5391">
                    <c:v>EUS</c:v>
                  </c:pt>
                  <c:pt idx="5392">
                    <c:v>USA</c:v>
                  </c:pt>
                  <c:pt idx="5393">
                    <c:v>IND</c:v>
                  </c:pt>
                  <c:pt idx="5394">
                    <c:v>ROW</c:v>
                  </c:pt>
                  <c:pt idx="5395">
                    <c:v>OEC</c:v>
                  </c:pt>
                  <c:pt idx="5396">
                    <c:v>BRZ</c:v>
                  </c:pt>
                  <c:pt idx="5397">
                    <c:v>RSA</c:v>
                  </c:pt>
                  <c:pt idx="5398">
                    <c:v>RUS</c:v>
                  </c:pt>
                  <c:pt idx="5399">
                    <c:v>FRA</c:v>
                  </c:pt>
                  <c:pt idx="5400">
                    <c:v>EUN</c:v>
                  </c:pt>
                  <c:pt idx="5401">
                    <c:v>EUS</c:v>
                  </c:pt>
                  <c:pt idx="5402">
                    <c:v>USA</c:v>
                  </c:pt>
                  <c:pt idx="5403">
                    <c:v>IND</c:v>
                  </c:pt>
                  <c:pt idx="5404">
                    <c:v>ROW</c:v>
                  </c:pt>
                  <c:pt idx="5405">
                    <c:v>OEC</c:v>
                  </c:pt>
                  <c:pt idx="5406">
                    <c:v>BRZ</c:v>
                  </c:pt>
                  <c:pt idx="5407">
                    <c:v>RSA</c:v>
                  </c:pt>
                  <c:pt idx="5408">
                    <c:v>RUS</c:v>
                  </c:pt>
                  <c:pt idx="5409">
                    <c:v>FRA</c:v>
                  </c:pt>
                  <c:pt idx="5410">
                    <c:v>EUN</c:v>
                  </c:pt>
                  <c:pt idx="5411">
                    <c:v>EUS</c:v>
                  </c:pt>
                  <c:pt idx="5412">
                    <c:v>USA</c:v>
                  </c:pt>
                  <c:pt idx="5413">
                    <c:v>IND</c:v>
                  </c:pt>
                  <c:pt idx="5414">
                    <c:v>ROW</c:v>
                  </c:pt>
                  <c:pt idx="5415">
                    <c:v>OEC</c:v>
                  </c:pt>
                  <c:pt idx="5416">
                    <c:v>BRZ</c:v>
                  </c:pt>
                  <c:pt idx="5417">
                    <c:v>RSA</c:v>
                  </c:pt>
                  <c:pt idx="5418">
                    <c:v>RUS</c:v>
                  </c:pt>
                  <c:pt idx="5419">
                    <c:v>FRA</c:v>
                  </c:pt>
                  <c:pt idx="5420">
                    <c:v>EUN</c:v>
                  </c:pt>
                  <c:pt idx="5421">
                    <c:v>EUS</c:v>
                  </c:pt>
                  <c:pt idx="5422">
                    <c:v>USA</c:v>
                  </c:pt>
                  <c:pt idx="5423">
                    <c:v>IND</c:v>
                  </c:pt>
                  <c:pt idx="5424">
                    <c:v>ROW</c:v>
                  </c:pt>
                  <c:pt idx="5425">
                    <c:v>OEC</c:v>
                  </c:pt>
                  <c:pt idx="5426">
                    <c:v>BRZ</c:v>
                  </c:pt>
                  <c:pt idx="5427">
                    <c:v>RSA</c:v>
                  </c:pt>
                  <c:pt idx="5428">
                    <c:v>RUS</c:v>
                  </c:pt>
                  <c:pt idx="5429">
                    <c:v>FRA</c:v>
                  </c:pt>
                  <c:pt idx="5430">
                    <c:v>EUN</c:v>
                  </c:pt>
                  <c:pt idx="5431">
                    <c:v>EUS</c:v>
                  </c:pt>
                  <c:pt idx="5432">
                    <c:v>USA</c:v>
                  </c:pt>
                  <c:pt idx="5433">
                    <c:v>IND</c:v>
                  </c:pt>
                  <c:pt idx="5434">
                    <c:v>ROW</c:v>
                  </c:pt>
                  <c:pt idx="5435">
                    <c:v>OEC</c:v>
                  </c:pt>
                  <c:pt idx="5436">
                    <c:v>BRZ</c:v>
                  </c:pt>
                  <c:pt idx="5437">
                    <c:v>RSA</c:v>
                  </c:pt>
                  <c:pt idx="5438">
                    <c:v>RUS</c:v>
                  </c:pt>
                  <c:pt idx="5439">
                    <c:v>FRA</c:v>
                  </c:pt>
                  <c:pt idx="5440">
                    <c:v>EUN</c:v>
                  </c:pt>
                  <c:pt idx="5441">
                    <c:v>EUS</c:v>
                  </c:pt>
                  <c:pt idx="5442">
                    <c:v>USA</c:v>
                  </c:pt>
                  <c:pt idx="5443">
                    <c:v>IND</c:v>
                  </c:pt>
                  <c:pt idx="5444">
                    <c:v>ROW</c:v>
                  </c:pt>
                  <c:pt idx="5445">
                    <c:v>OEC</c:v>
                  </c:pt>
                  <c:pt idx="5446">
                    <c:v>BRZ</c:v>
                  </c:pt>
                  <c:pt idx="5447">
                    <c:v>RSA</c:v>
                  </c:pt>
                  <c:pt idx="5448">
                    <c:v>RUS</c:v>
                  </c:pt>
                  <c:pt idx="5449">
                    <c:v>FRA</c:v>
                  </c:pt>
                  <c:pt idx="5450">
                    <c:v>EUN</c:v>
                  </c:pt>
                  <c:pt idx="5451">
                    <c:v>EUS</c:v>
                  </c:pt>
                  <c:pt idx="5452">
                    <c:v>USA</c:v>
                  </c:pt>
                  <c:pt idx="5453">
                    <c:v>IND</c:v>
                  </c:pt>
                  <c:pt idx="5454">
                    <c:v>ROW</c:v>
                  </c:pt>
                  <c:pt idx="5455">
                    <c:v>OEC</c:v>
                  </c:pt>
                  <c:pt idx="5456">
                    <c:v>BRZ</c:v>
                  </c:pt>
                  <c:pt idx="5457">
                    <c:v>RSA</c:v>
                  </c:pt>
                  <c:pt idx="5458">
                    <c:v>RUS</c:v>
                  </c:pt>
                  <c:pt idx="5459">
                    <c:v>FRA</c:v>
                  </c:pt>
                  <c:pt idx="5460">
                    <c:v>EUN</c:v>
                  </c:pt>
                  <c:pt idx="5461">
                    <c:v>EUS</c:v>
                  </c:pt>
                  <c:pt idx="5462">
                    <c:v>USA</c:v>
                  </c:pt>
                  <c:pt idx="5463">
                    <c:v>IND</c:v>
                  </c:pt>
                  <c:pt idx="5464">
                    <c:v>ROW</c:v>
                  </c:pt>
                  <c:pt idx="5465">
                    <c:v>OEC</c:v>
                  </c:pt>
                  <c:pt idx="5466">
                    <c:v>BRZ</c:v>
                  </c:pt>
                  <c:pt idx="5467">
                    <c:v>RSA</c:v>
                  </c:pt>
                  <c:pt idx="5468">
                    <c:v>RUS</c:v>
                  </c:pt>
                  <c:pt idx="5469">
                    <c:v>FRA</c:v>
                  </c:pt>
                  <c:pt idx="5470">
                    <c:v>EUN</c:v>
                  </c:pt>
                  <c:pt idx="5471">
                    <c:v>EUS</c:v>
                  </c:pt>
                  <c:pt idx="5472">
                    <c:v>USA</c:v>
                  </c:pt>
                  <c:pt idx="5473">
                    <c:v>IND</c:v>
                  </c:pt>
                  <c:pt idx="5474">
                    <c:v>ROW</c:v>
                  </c:pt>
                  <c:pt idx="5475">
                    <c:v>OEC</c:v>
                  </c:pt>
                  <c:pt idx="5476">
                    <c:v>BRZ</c:v>
                  </c:pt>
                  <c:pt idx="5477">
                    <c:v>RSA</c:v>
                  </c:pt>
                  <c:pt idx="5478">
                    <c:v>RUS</c:v>
                  </c:pt>
                  <c:pt idx="5479">
                    <c:v>FRA</c:v>
                  </c:pt>
                  <c:pt idx="5480">
                    <c:v>EUN</c:v>
                  </c:pt>
                  <c:pt idx="5481">
                    <c:v>EUS</c:v>
                  </c:pt>
                  <c:pt idx="5482">
                    <c:v>USA</c:v>
                  </c:pt>
                  <c:pt idx="5483">
                    <c:v>IND</c:v>
                  </c:pt>
                  <c:pt idx="5484">
                    <c:v>ROW</c:v>
                  </c:pt>
                  <c:pt idx="5485">
                    <c:v>OEC</c:v>
                  </c:pt>
                  <c:pt idx="5486">
                    <c:v>BRZ</c:v>
                  </c:pt>
                  <c:pt idx="5487">
                    <c:v>RUS</c:v>
                  </c:pt>
                  <c:pt idx="5488">
                    <c:v>FRA</c:v>
                  </c:pt>
                  <c:pt idx="5489">
                    <c:v>EUN</c:v>
                  </c:pt>
                  <c:pt idx="5490">
                    <c:v>EUS</c:v>
                  </c:pt>
                  <c:pt idx="5491">
                    <c:v>USA</c:v>
                  </c:pt>
                  <c:pt idx="5492">
                    <c:v>IND</c:v>
                  </c:pt>
                  <c:pt idx="5493">
                    <c:v>CHI</c:v>
                  </c:pt>
                  <c:pt idx="5494">
                    <c:v>ROW</c:v>
                  </c:pt>
                  <c:pt idx="5495">
                    <c:v>OEC</c:v>
                  </c:pt>
                  <c:pt idx="5496">
                    <c:v>RUS</c:v>
                  </c:pt>
                  <c:pt idx="5497">
                    <c:v>FRA</c:v>
                  </c:pt>
                  <c:pt idx="5498">
                    <c:v>EUN</c:v>
                  </c:pt>
                  <c:pt idx="5499">
                    <c:v>USA</c:v>
                  </c:pt>
                  <c:pt idx="5500">
                    <c:v>CHI</c:v>
                  </c:pt>
                  <c:pt idx="5501">
                    <c:v>ROW</c:v>
                  </c:pt>
                  <c:pt idx="5502">
                    <c:v>OEC</c:v>
                  </c:pt>
                  <c:pt idx="5503">
                    <c:v>BRZ</c:v>
                  </c:pt>
                  <c:pt idx="5504">
                    <c:v>RUS</c:v>
                  </c:pt>
                  <c:pt idx="5505">
                    <c:v>FRA</c:v>
                  </c:pt>
                  <c:pt idx="5506">
                    <c:v>EUN</c:v>
                  </c:pt>
                  <c:pt idx="5507">
                    <c:v>EUS</c:v>
                  </c:pt>
                  <c:pt idx="5508">
                    <c:v>USA</c:v>
                  </c:pt>
                  <c:pt idx="5509">
                    <c:v>IND</c:v>
                  </c:pt>
                  <c:pt idx="5510">
                    <c:v>CHI</c:v>
                  </c:pt>
                  <c:pt idx="5511">
                    <c:v>ROW</c:v>
                  </c:pt>
                  <c:pt idx="5512">
                    <c:v>OEC</c:v>
                  </c:pt>
                  <c:pt idx="5513">
                    <c:v>BRZ</c:v>
                  </c:pt>
                  <c:pt idx="5514">
                    <c:v>RUS</c:v>
                  </c:pt>
                  <c:pt idx="5515">
                    <c:v>FRA</c:v>
                  </c:pt>
                  <c:pt idx="5516">
                    <c:v>EUN</c:v>
                  </c:pt>
                  <c:pt idx="5517">
                    <c:v>EUS</c:v>
                  </c:pt>
                  <c:pt idx="5518">
                    <c:v>IND</c:v>
                  </c:pt>
                  <c:pt idx="5519">
                    <c:v>CHI</c:v>
                  </c:pt>
                  <c:pt idx="5520">
                    <c:v>ROW</c:v>
                  </c:pt>
                  <c:pt idx="5521">
                    <c:v>OEC</c:v>
                  </c:pt>
                  <c:pt idx="5522">
                    <c:v>BRZ</c:v>
                  </c:pt>
                  <c:pt idx="5523">
                    <c:v>RUS</c:v>
                  </c:pt>
                  <c:pt idx="5524">
                    <c:v>FRA</c:v>
                  </c:pt>
                  <c:pt idx="5525">
                    <c:v>EUN</c:v>
                  </c:pt>
                  <c:pt idx="5526">
                    <c:v>EUS</c:v>
                  </c:pt>
                  <c:pt idx="5527">
                    <c:v>USA</c:v>
                  </c:pt>
                  <c:pt idx="5528">
                    <c:v>IND</c:v>
                  </c:pt>
                  <c:pt idx="5529">
                    <c:v>CHI</c:v>
                  </c:pt>
                  <c:pt idx="5530">
                    <c:v>ROW</c:v>
                  </c:pt>
                  <c:pt idx="5531">
                    <c:v>OEC</c:v>
                  </c:pt>
                  <c:pt idx="5532">
                    <c:v>BRZ</c:v>
                  </c:pt>
                  <c:pt idx="5533">
                    <c:v>RUS</c:v>
                  </c:pt>
                  <c:pt idx="5534">
                    <c:v>FRA</c:v>
                  </c:pt>
                  <c:pt idx="5535">
                    <c:v>EUN</c:v>
                  </c:pt>
                  <c:pt idx="5536">
                    <c:v>EUS</c:v>
                  </c:pt>
                  <c:pt idx="5537">
                    <c:v>USA</c:v>
                  </c:pt>
                  <c:pt idx="5538">
                    <c:v>IND</c:v>
                  </c:pt>
                  <c:pt idx="5539">
                    <c:v>CHI</c:v>
                  </c:pt>
                  <c:pt idx="5540">
                    <c:v>ROW</c:v>
                  </c:pt>
                  <c:pt idx="5541">
                    <c:v>OEC</c:v>
                  </c:pt>
                  <c:pt idx="5542">
                    <c:v>BRZ</c:v>
                  </c:pt>
                  <c:pt idx="5543">
                    <c:v>RUS</c:v>
                  </c:pt>
                  <c:pt idx="5544">
                    <c:v>FRA</c:v>
                  </c:pt>
                  <c:pt idx="5545">
                    <c:v>EUN</c:v>
                  </c:pt>
                  <c:pt idx="5546">
                    <c:v>EUS</c:v>
                  </c:pt>
                  <c:pt idx="5547">
                    <c:v>USA</c:v>
                  </c:pt>
                  <c:pt idx="5548">
                    <c:v>IND</c:v>
                  </c:pt>
                  <c:pt idx="5549">
                    <c:v>CHI</c:v>
                  </c:pt>
                  <c:pt idx="5550">
                    <c:v>ROW</c:v>
                  </c:pt>
                  <c:pt idx="5551">
                    <c:v>OEC</c:v>
                  </c:pt>
                  <c:pt idx="5552">
                    <c:v>BRZ</c:v>
                  </c:pt>
                  <c:pt idx="5553">
                    <c:v>RUS</c:v>
                  </c:pt>
                  <c:pt idx="5554">
                    <c:v>FRA</c:v>
                  </c:pt>
                  <c:pt idx="5555">
                    <c:v>EUN</c:v>
                  </c:pt>
                  <c:pt idx="5556">
                    <c:v>EUS</c:v>
                  </c:pt>
                  <c:pt idx="5557">
                    <c:v>USA</c:v>
                  </c:pt>
                  <c:pt idx="5558">
                    <c:v>IND</c:v>
                  </c:pt>
                  <c:pt idx="5559">
                    <c:v>CHI</c:v>
                  </c:pt>
                  <c:pt idx="5560">
                    <c:v>ROW</c:v>
                  </c:pt>
                  <c:pt idx="5561">
                    <c:v>OEC</c:v>
                  </c:pt>
                  <c:pt idx="5562">
                    <c:v>BRZ</c:v>
                  </c:pt>
                  <c:pt idx="5563">
                    <c:v>RUS</c:v>
                  </c:pt>
                  <c:pt idx="5564">
                    <c:v>FRA</c:v>
                  </c:pt>
                  <c:pt idx="5565">
                    <c:v>EUN</c:v>
                  </c:pt>
                  <c:pt idx="5566">
                    <c:v>EUS</c:v>
                  </c:pt>
                  <c:pt idx="5567">
                    <c:v>USA</c:v>
                  </c:pt>
                  <c:pt idx="5568">
                    <c:v>IND</c:v>
                  </c:pt>
                  <c:pt idx="5569">
                    <c:v>CHI</c:v>
                  </c:pt>
                  <c:pt idx="5570">
                    <c:v>ROW</c:v>
                  </c:pt>
                  <c:pt idx="5571">
                    <c:v>OEC</c:v>
                  </c:pt>
                  <c:pt idx="5572">
                    <c:v>BRZ</c:v>
                  </c:pt>
                  <c:pt idx="5573">
                    <c:v>RUS</c:v>
                  </c:pt>
                  <c:pt idx="5574">
                    <c:v>FRA</c:v>
                  </c:pt>
                  <c:pt idx="5575">
                    <c:v>EUN</c:v>
                  </c:pt>
                  <c:pt idx="5576">
                    <c:v>EUS</c:v>
                  </c:pt>
                  <c:pt idx="5577">
                    <c:v>USA</c:v>
                  </c:pt>
                  <c:pt idx="5578">
                    <c:v>IND</c:v>
                  </c:pt>
                  <c:pt idx="5579">
                    <c:v>CHI</c:v>
                  </c:pt>
                  <c:pt idx="5580">
                    <c:v>ROW</c:v>
                  </c:pt>
                  <c:pt idx="5581">
                    <c:v>OEC</c:v>
                  </c:pt>
                  <c:pt idx="5582">
                    <c:v>BRZ</c:v>
                  </c:pt>
                  <c:pt idx="5583">
                    <c:v>FRA</c:v>
                  </c:pt>
                  <c:pt idx="5584">
                    <c:v>EUN</c:v>
                  </c:pt>
                  <c:pt idx="5585">
                    <c:v>EUS</c:v>
                  </c:pt>
                  <c:pt idx="5586">
                    <c:v>USA</c:v>
                  </c:pt>
                  <c:pt idx="5587">
                    <c:v>IND</c:v>
                  </c:pt>
                  <c:pt idx="5588">
                    <c:v>CHI</c:v>
                  </c:pt>
                  <c:pt idx="5589">
                    <c:v>ROW</c:v>
                  </c:pt>
                  <c:pt idx="5590">
                    <c:v>OEC</c:v>
                  </c:pt>
                  <c:pt idx="5591">
                    <c:v>BRZ</c:v>
                  </c:pt>
                  <c:pt idx="5592">
                    <c:v>RUS</c:v>
                  </c:pt>
                  <c:pt idx="5593">
                    <c:v>FRA</c:v>
                  </c:pt>
                  <c:pt idx="5594">
                    <c:v>EUN</c:v>
                  </c:pt>
                  <c:pt idx="5595">
                    <c:v>EUS</c:v>
                  </c:pt>
                  <c:pt idx="5596">
                    <c:v>USA</c:v>
                  </c:pt>
                  <c:pt idx="5597">
                    <c:v>IND</c:v>
                  </c:pt>
                  <c:pt idx="5598">
                    <c:v>CHI</c:v>
                  </c:pt>
                  <c:pt idx="5599">
                    <c:v>ROW</c:v>
                  </c:pt>
                  <c:pt idx="5600">
                    <c:v>OEC</c:v>
                  </c:pt>
                  <c:pt idx="5601">
                    <c:v>BRZ</c:v>
                  </c:pt>
                  <c:pt idx="5602">
                    <c:v>FRA</c:v>
                  </c:pt>
                  <c:pt idx="5603">
                    <c:v>EUN</c:v>
                  </c:pt>
                  <c:pt idx="5604">
                    <c:v>USA</c:v>
                  </c:pt>
                  <c:pt idx="5605">
                    <c:v>IND</c:v>
                  </c:pt>
                  <c:pt idx="5606">
                    <c:v>CHI</c:v>
                  </c:pt>
                  <c:pt idx="5607">
                    <c:v>ROW</c:v>
                  </c:pt>
                  <c:pt idx="5608">
                    <c:v>OEC</c:v>
                  </c:pt>
                  <c:pt idx="5609">
                    <c:v>BRZ</c:v>
                  </c:pt>
                  <c:pt idx="5610">
                    <c:v>RUS</c:v>
                  </c:pt>
                  <c:pt idx="5611">
                    <c:v>FRA</c:v>
                  </c:pt>
                  <c:pt idx="5612">
                    <c:v>EUN</c:v>
                  </c:pt>
                  <c:pt idx="5613">
                    <c:v>EUS</c:v>
                  </c:pt>
                  <c:pt idx="5614">
                    <c:v>USA</c:v>
                  </c:pt>
                  <c:pt idx="5615">
                    <c:v>IND</c:v>
                  </c:pt>
                  <c:pt idx="5616">
                    <c:v>CHI</c:v>
                  </c:pt>
                  <c:pt idx="5617">
                    <c:v>ROW</c:v>
                  </c:pt>
                  <c:pt idx="5618">
                    <c:v>OEC</c:v>
                  </c:pt>
                  <c:pt idx="5619">
                    <c:v>BRZ</c:v>
                  </c:pt>
                  <c:pt idx="5620">
                    <c:v>RUS</c:v>
                  </c:pt>
                  <c:pt idx="5621">
                    <c:v>FRA</c:v>
                  </c:pt>
                  <c:pt idx="5622">
                    <c:v>EUN</c:v>
                  </c:pt>
                  <c:pt idx="5623">
                    <c:v>EUS</c:v>
                  </c:pt>
                  <c:pt idx="5624">
                    <c:v>USA</c:v>
                  </c:pt>
                  <c:pt idx="5625">
                    <c:v>IND</c:v>
                  </c:pt>
                  <c:pt idx="5626">
                    <c:v>CHI</c:v>
                  </c:pt>
                  <c:pt idx="5627">
                    <c:v>ROW</c:v>
                  </c:pt>
                  <c:pt idx="5628">
                    <c:v>OEC</c:v>
                  </c:pt>
                  <c:pt idx="5629">
                    <c:v>BRZ</c:v>
                  </c:pt>
                  <c:pt idx="5630">
                    <c:v>RUS</c:v>
                  </c:pt>
                  <c:pt idx="5631">
                    <c:v>FRA</c:v>
                  </c:pt>
                  <c:pt idx="5632">
                    <c:v>EUN</c:v>
                  </c:pt>
                  <c:pt idx="5633">
                    <c:v>EUS</c:v>
                  </c:pt>
                  <c:pt idx="5634">
                    <c:v>USA</c:v>
                  </c:pt>
                  <c:pt idx="5635">
                    <c:v>IND</c:v>
                  </c:pt>
                  <c:pt idx="5636">
                    <c:v>CHI</c:v>
                  </c:pt>
                  <c:pt idx="5637">
                    <c:v>ROW</c:v>
                  </c:pt>
                  <c:pt idx="5638">
                    <c:v>OEC</c:v>
                  </c:pt>
                  <c:pt idx="5639">
                    <c:v>BRZ</c:v>
                  </c:pt>
                  <c:pt idx="5640">
                    <c:v>RUS</c:v>
                  </c:pt>
                  <c:pt idx="5641">
                    <c:v>FRA</c:v>
                  </c:pt>
                  <c:pt idx="5642">
                    <c:v>EUN</c:v>
                  </c:pt>
                  <c:pt idx="5643">
                    <c:v>EUS</c:v>
                  </c:pt>
                  <c:pt idx="5644">
                    <c:v>USA</c:v>
                  </c:pt>
                  <c:pt idx="5645">
                    <c:v>IND</c:v>
                  </c:pt>
                  <c:pt idx="5646">
                    <c:v>CHI</c:v>
                  </c:pt>
                  <c:pt idx="5647">
                    <c:v>ROW</c:v>
                  </c:pt>
                  <c:pt idx="5648">
                    <c:v>OEC</c:v>
                  </c:pt>
                  <c:pt idx="5649">
                    <c:v>BRZ</c:v>
                  </c:pt>
                  <c:pt idx="5650">
                    <c:v>RSA</c:v>
                  </c:pt>
                  <c:pt idx="5651">
                    <c:v>RUS</c:v>
                  </c:pt>
                  <c:pt idx="5652">
                    <c:v>FRA</c:v>
                  </c:pt>
                  <c:pt idx="5653">
                    <c:v>EUN</c:v>
                  </c:pt>
                  <c:pt idx="5654">
                    <c:v>EUS</c:v>
                  </c:pt>
                  <c:pt idx="5655">
                    <c:v>USA</c:v>
                  </c:pt>
                  <c:pt idx="5656">
                    <c:v>IND</c:v>
                  </c:pt>
                  <c:pt idx="5657">
                    <c:v>CHI</c:v>
                  </c:pt>
                  <c:pt idx="5658">
                    <c:v>OEC</c:v>
                  </c:pt>
                  <c:pt idx="5659">
                    <c:v>BRZ</c:v>
                  </c:pt>
                  <c:pt idx="5660">
                    <c:v>RUS</c:v>
                  </c:pt>
                  <c:pt idx="5661">
                    <c:v>FRA</c:v>
                  </c:pt>
                  <c:pt idx="5662">
                    <c:v>EUN</c:v>
                  </c:pt>
                  <c:pt idx="5663">
                    <c:v>EUS</c:v>
                  </c:pt>
                  <c:pt idx="5664">
                    <c:v>USA</c:v>
                  </c:pt>
                  <c:pt idx="5665">
                    <c:v>IND</c:v>
                  </c:pt>
                  <c:pt idx="5666">
                    <c:v>CHI</c:v>
                  </c:pt>
                  <c:pt idx="5667">
                    <c:v>OEC</c:v>
                  </c:pt>
                  <c:pt idx="5668">
                    <c:v>BRZ</c:v>
                  </c:pt>
                  <c:pt idx="5669">
                    <c:v>RSA</c:v>
                  </c:pt>
                  <c:pt idx="5670">
                    <c:v>RUS</c:v>
                  </c:pt>
                  <c:pt idx="5671">
                    <c:v>FRA</c:v>
                  </c:pt>
                  <c:pt idx="5672">
                    <c:v>EUN</c:v>
                  </c:pt>
                  <c:pt idx="5673">
                    <c:v>EUS</c:v>
                  </c:pt>
                  <c:pt idx="5674">
                    <c:v>USA</c:v>
                  </c:pt>
                  <c:pt idx="5675">
                    <c:v>IND</c:v>
                  </c:pt>
                  <c:pt idx="5676">
                    <c:v>CHI</c:v>
                  </c:pt>
                  <c:pt idx="5677">
                    <c:v>OEC</c:v>
                  </c:pt>
                  <c:pt idx="5678">
                    <c:v>BRZ</c:v>
                  </c:pt>
                  <c:pt idx="5679">
                    <c:v>RSA</c:v>
                  </c:pt>
                  <c:pt idx="5680">
                    <c:v>RUS</c:v>
                  </c:pt>
                  <c:pt idx="5681">
                    <c:v>FRA</c:v>
                  </c:pt>
                  <c:pt idx="5682">
                    <c:v>EUN</c:v>
                  </c:pt>
                  <c:pt idx="5683">
                    <c:v>EUS</c:v>
                  </c:pt>
                  <c:pt idx="5684">
                    <c:v>IND</c:v>
                  </c:pt>
                  <c:pt idx="5685">
                    <c:v>CHI</c:v>
                  </c:pt>
                  <c:pt idx="5686">
                    <c:v>OEC</c:v>
                  </c:pt>
                  <c:pt idx="5687">
                    <c:v>BRZ</c:v>
                  </c:pt>
                  <c:pt idx="5688">
                    <c:v>RSA</c:v>
                  </c:pt>
                  <c:pt idx="5689">
                    <c:v>FRA</c:v>
                  </c:pt>
                  <c:pt idx="5690">
                    <c:v>EUN</c:v>
                  </c:pt>
                  <c:pt idx="5691">
                    <c:v>EUS</c:v>
                  </c:pt>
                  <c:pt idx="5692">
                    <c:v>USA</c:v>
                  </c:pt>
                  <c:pt idx="5693">
                    <c:v>IND</c:v>
                  </c:pt>
                  <c:pt idx="5694">
                    <c:v>CHI</c:v>
                  </c:pt>
                  <c:pt idx="5695">
                    <c:v>OEC</c:v>
                  </c:pt>
                  <c:pt idx="5696">
                    <c:v>BRZ</c:v>
                  </c:pt>
                  <c:pt idx="5697">
                    <c:v>RSA</c:v>
                  </c:pt>
                  <c:pt idx="5698">
                    <c:v>RUS</c:v>
                  </c:pt>
                  <c:pt idx="5699">
                    <c:v>FRA</c:v>
                  </c:pt>
                  <c:pt idx="5700">
                    <c:v>EUN</c:v>
                  </c:pt>
                  <c:pt idx="5701">
                    <c:v>EUS</c:v>
                  </c:pt>
                  <c:pt idx="5702">
                    <c:v>USA</c:v>
                  </c:pt>
                  <c:pt idx="5703">
                    <c:v>IND</c:v>
                  </c:pt>
                  <c:pt idx="5704">
                    <c:v>CHI</c:v>
                  </c:pt>
                  <c:pt idx="5705">
                    <c:v>OEC</c:v>
                  </c:pt>
                  <c:pt idx="5706">
                    <c:v>BRZ</c:v>
                  </c:pt>
                  <c:pt idx="5707">
                    <c:v>RSA</c:v>
                  </c:pt>
                  <c:pt idx="5708">
                    <c:v>RUS</c:v>
                  </c:pt>
                  <c:pt idx="5709">
                    <c:v>FRA</c:v>
                  </c:pt>
                  <c:pt idx="5710">
                    <c:v>EUN</c:v>
                  </c:pt>
                  <c:pt idx="5711">
                    <c:v>EUS</c:v>
                  </c:pt>
                  <c:pt idx="5712">
                    <c:v>USA</c:v>
                  </c:pt>
                  <c:pt idx="5713">
                    <c:v>IND</c:v>
                  </c:pt>
                  <c:pt idx="5714">
                    <c:v>CHI</c:v>
                  </c:pt>
                  <c:pt idx="5715">
                    <c:v>OEC</c:v>
                  </c:pt>
                  <c:pt idx="5716">
                    <c:v>BRZ</c:v>
                  </c:pt>
                  <c:pt idx="5717">
                    <c:v>RSA</c:v>
                  </c:pt>
                  <c:pt idx="5718">
                    <c:v>RUS</c:v>
                  </c:pt>
                  <c:pt idx="5719">
                    <c:v>FRA</c:v>
                  </c:pt>
                  <c:pt idx="5720">
                    <c:v>EUN</c:v>
                  </c:pt>
                  <c:pt idx="5721">
                    <c:v>EUS</c:v>
                  </c:pt>
                  <c:pt idx="5722">
                    <c:v>USA</c:v>
                  </c:pt>
                  <c:pt idx="5723">
                    <c:v>IND</c:v>
                  </c:pt>
                  <c:pt idx="5724">
                    <c:v>CHI</c:v>
                  </c:pt>
                  <c:pt idx="5725">
                    <c:v>OEC</c:v>
                  </c:pt>
                  <c:pt idx="5726">
                    <c:v>BRZ</c:v>
                  </c:pt>
                  <c:pt idx="5727">
                    <c:v>RSA</c:v>
                  </c:pt>
                  <c:pt idx="5728">
                    <c:v>RUS</c:v>
                  </c:pt>
                  <c:pt idx="5729">
                    <c:v>FRA</c:v>
                  </c:pt>
                  <c:pt idx="5730">
                    <c:v>EUN</c:v>
                  </c:pt>
                  <c:pt idx="5731">
                    <c:v>EUS</c:v>
                  </c:pt>
                  <c:pt idx="5732">
                    <c:v>USA</c:v>
                  </c:pt>
                  <c:pt idx="5733">
                    <c:v>IND</c:v>
                  </c:pt>
                  <c:pt idx="5734">
                    <c:v>CHI</c:v>
                  </c:pt>
                  <c:pt idx="5735">
                    <c:v>OEC</c:v>
                  </c:pt>
                  <c:pt idx="5736">
                    <c:v>BRZ</c:v>
                  </c:pt>
                  <c:pt idx="5737">
                    <c:v>RSA</c:v>
                  </c:pt>
                  <c:pt idx="5738">
                    <c:v>RUS</c:v>
                  </c:pt>
                  <c:pt idx="5739">
                    <c:v>FRA</c:v>
                  </c:pt>
                  <c:pt idx="5740">
                    <c:v>EUN</c:v>
                  </c:pt>
                  <c:pt idx="5741">
                    <c:v>EUS</c:v>
                  </c:pt>
                  <c:pt idx="5742">
                    <c:v>USA</c:v>
                  </c:pt>
                  <c:pt idx="5743">
                    <c:v>IND</c:v>
                  </c:pt>
                  <c:pt idx="5744">
                    <c:v>CHI</c:v>
                  </c:pt>
                  <c:pt idx="5745">
                    <c:v>OEC</c:v>
                  </c:pt>
                  <c:pt idx="5746">
                    <c:v>BRZ</c:v>
                  </c:pt>
                  <c:pt idx="5747">
                    <c:v>RSA</c:v>
                  </c:pt>
                  <c:pt idx="5748">
                    <c:v>RUS</c:v>
                  </c:pt>
                  <c:pt idx="5749">
                    <c:v>FRA</c:v>
                  </c:pt>
                  <c:pt idx="5750">
                    <c:v>EUN</c:v>
                  </c:pt>
                  <c:pt idx="5751">
                    <c:v>EUS</c:v>
                  </c:pt>
                  <c:pt idx="5752">
                    <c:v>USA</c:v>
                  </c:pt>
                  <c:pt idx="5753">
                    <c:v>IND</c:v>
                  </c:pt>
                  <c:pt idx="5754">
                    <c:v>CHI</c:v>
                  </c:pt>
                  <c:pt idx="5755">
                    <c:v>OEC</c:v>
                  </c:pt>
                  <c:pt idx="5756">
                    <c:v>BRZ</c:v>
                  </c:pt>
                  <c:pt idx="5757">
                    <c:v>RSA</c:v>
                  </c:pt>
                  <c:pt idx="5758">
                    <c:v>RUS</c:v>
                  </c:pt>
                  <c:pt idx="5759">
                    <c:v>FRA</c:v>
                  </c:pt>
                  <c:pt idx="5760">
                    <c:v>EUN</c:v>
                  </c:pt>
                  <c:pt idx="5761">
                    <c:v>EUS</c:v>
                  </c:pt>
                  <c:pt idx="5762">
                    <c:v>USA</c:v>
                  </c:pt>
                  <c:pt idx="5763">
                    <c:v>IND</c:v>
                  </c:pt>
                  <c:pt idx="5764">
                    <c:v>CHI</c:v>
                  </c:pt>
                  <c:pt idx="5765">
                    <c:v>OEC</c:v>
                  </c:pt>
                  <c:pt idx="5766">
                    <c:v>BRZ</c:v>
                  </c:pt>
                  <c:pt idx="5767">
                    <c:v>RSA</c:v>
                  </c:pt>
                  <c:pt idx="5768">
                    <c:v>RUS</c:v>
                  </c:pt>
                  <c:pt idx="5769">
                    <c:v>FRA</c:v>
                  </c:pt>
                  <c:pt idx="5770">
                    <c:v>EUN</c:v>
                  </c:pt>
                  <c:pt idx="5771">
                    <c:v>EUS</c:v>
                  </c:pt>
                  <c:pt idx="5772">
                    <c:v>USA</c:v>
                  </c:pt>
                  <c:pt idx="5773">
                    <c:v>IND</c:v>
                  </c:pt>
                  <c:pt idx="5774">
                    <c:v>CHI</c:v>
                  </c:pt>
                  <c:pt idx="5775">
                    <c:v>OEC</c:v>
                  </c:pt>
                  <c:pt idx="5776">
                    <c:v>BRZ</c:v>
                  </c:pt>
                  <c:pt idx="5777">
                    <c:v>RSA</c:v>
                  </c:pt>
                  <c:pt idx="5778">
                    <c:v>RUS</c:v>
                  </c:pt>
                  <c:pt idx="5779">
                    <c:v>FRA</c:v>
                  </c:pt>
                  <c:pt idx="5780">
                    <c:v>EUN</c:v>
                  </c:pt>
                  <c:pt idx="5781">
                    <c:v>EUS</c:v>
                  </c:pt>
                  <c:pt idx="5782">
                    <c:v>USA</c:v>
                  </c:pt>
                  <c:pt idx="5783">
                    <c:v>IND</c:v>
                  </c:pt>
                  <c:pt idx="5784">
                    <c:v>CHI</c:v>
                  </c:pt>
                  <c:pt idx="5785">
                    <c:v>OEC</c:v>
                  </c:pt>
                  <c:pt idx="5786">
                    <c:v>BRZ</c:v>
                  </c:pt>
                  <c:pt idx="5787">
                    <c:v>RSA</c:v>
                  </c:pt>
                  <c:pt idx="5788">
                    <c:v>RUS</c:v>
                  </c:pt>
                  <c:pt idx="5789">
                    <c:v>FRA</c:v>
                  </c:pt>
                  <c:pt idx="5790">
                    <c:v>EUN</c:v>
                  </c:pt>
                  <c:pt idx="5791">
                    <c:v>EUS</c:v>
                  </c:pt>
                  <c:pt idx="5792">
                    <c:v>USA</c:v>
                  </c:pt>
                  <c:pt idx="5793">
                    <c:v>IND</c:v>
                  </c:pt>
                  <c:pt idx="5794">
                    <c:v>CHI</c:v>
                  </c:pt>
                  <c:pt idx="5795">
                    <c:v>OEC</c:v>
                  </c:pt>
                  <c:pt idx="5796">
                    <c:v>BRZ</c:v>
                  </c:pt>
                  <c:pt idx="5797">
                    <c:v>RSA</c:v>
                  </c:pt>
                  <c:pt idx="5798">
                    <c:v>RUS</c:v>
                  </c:pt>
                  <c:pt idx="5799">
                    <c:v>FRA</c:v>
                  </c:pt>
                  <c:pt idx="5800">
                    <c:v>EUN</c:v>
                  </c:pt>
                  <c:pt idx="5801">
                    <c:v>EUS</c:v>
                  </c:pt>
                  <c:pt idx="5802">
                    <c:v>USA</c:v>
                  </c:pt>
                  <c:pt idx="5803">
                    <c:v>IND</c:v>
                  </c:pt>
                  <c:pt idx="5804">
                    <c:v>CHI</c:v>
                  </c:pt>
                  <c:pt idx="5805">
                    <c:v>OEC</c:v>
                  </c:pt>
                  <c:pt idx="5806">
                    <c:v>BRZ</c:v>
                  </c:pt>
                  <c:pt idx="5807">
                    <c:v>RSA</c:v>
                  </c:pt>
                  <c:pt idx="5808">
                    <c:v>RUS</c:v>
                  </c:pt>
                  <c:pt idx="5809">
                    <c:v>FRA</c:v>
                  </c:pt>
                  <c:pt idx="5810">
                    <c:v>EUN</c:v>
                  </c:pt>
                  <c:pt idx="5811">
                    <c:v>EUS</c:v>
                  </c:pt>
                  <c:pt idx="5812">
                    <c:v>USA</c:v>
                  </c:pt>
                  <c:pt idx="5813">
                    <c:v>IND</c:v>
                  </c:pt>
                  <c:pt idx="5814">
                    <c:v>CHI</c:v>
                  </c:pt>
                  <c:pt idx="5815">
                    <c:v>OEC</c:v>
                  </c:pt>
                  <c:pt idx="5816">
                    <c:v>BRZ</c:v>
                  </c:pt>
                  <c:pt idx="5817">
                    <c:v>RSA</c:v>
                  </c:pt>
                  <c:pt idx="5818">
                    <c:v>RUS</c:v>
                  </c:pt>
                  <c:pt idx="5819">
                    <c:v>FRA</c:v>
                  </c:pt>
                  <c:pt idx="5820">
                    <c:v>EUN</c:v>
                  </c:pt>
                  <c:pt idx="5821">
                    <c:v>EUS</c:v>
                  </c:pt>
                  <c:pt idx="5822">
                    <c:v>USA</c:v>
                  </c:pt>
                  <c:pt idx="5823">
                    <c:v>IND</c:v>
                  </c:pt>
                  <c:pt idx="5824">
                    <c:v>CHI</c:v>
                  </c:pt>
                  <c:pt idx="5825">
                    <c:v>OEC</c:v>
                  </c:pt>
                  <c:pt idx="5826">
                    <c:v>BRZ</c:v>
                  </c:pt>
                  <c:pt idx="5827">
                    <c:v>RSA</c:v>
                  </c:pt>
                  <c:pt idx="5828">
                    <c:v>RUS</c:v>
                  </c:pt>
                  <c:pt idx="5829">
                    <c:v>FRA</c:v>
                  </c:pt>
                  <c:pt idx="5830">
                    <c:v>EUN</c:v>
                  </c:pt>
                  <c:pt idx="5831">
                    <c:v>EUS</c:v>
                  </c:pt>
                  <c:pt idx="5832">
                    <c:v>USA</c:v>
                  </c:pt>
                  <c:pt idx="5833">
                    <c:v>IND</c:v>
                  </c:pt>
                  <c:pt idx="5834">
                    <c:v>CHI</c:v>
                  </c:pt>
                  <c:pt idx="5835">
                    <c:v>OEC</c:v>
                  </c:pt>
                  <c:pt idx="5836">
                    <c:v>BRZ</c:v>
                  </c:pt>
                  <c:pt idx="5837">
                    <c:v>RSA</c:v>
                  </c:pt>
                  <c:pt idx="5838">
                    <c:v>RUS</c:v>
                  </c:pt>
                  <c:pt idx="5839">
                    <c:v>FRA</c:v>
                  </c:pt>
                  <c:pt idx="5840">
                    <c:v>EUN</c:v>
                  </c:pt>
                  <c:pt idx="5841">
                    <c:v>EUS</c:v>
                  </c:pt>
                  <c:pt idx="5842">
                    <c:v>USA</c:v>
                  </c:pt>
                  <c:pt idx="5843">
                    <c:v>IND</c:v>
                  </c:pt>
                  <c:pt idx="5844">
                    <c:v>CHI</c:v>
                  </c:pt>
                  <c:pt idx="5845">
                    <c:v>ROW</c:v>
                  </c:pt>
                  <c:pt idx="5846">
                    <c:v>OEC</c:v>
                  </c:pt>
                  <c:pt idx="5847">
                    <c:v>BRZ</c:v>
                  </c:pt>
                  <c:pt idx="5848">
                    <c:v>RUS</c:v>
                  </c:pt>
                  <c:pt idx="5849">
                    <c:v>FRA</c:v>
                  </c:pt>
                  <c:pt idx="5850">
                    <c:v>EUN</c:v>
                  </c:pt>
                  <c:pt idx="5851">
                    <c:v>EUS</c:v>
                  </c:pt>
                  <c:pt idx="5852">
                    <c:v>USA</c:v>
                  </c:pt>
                  <c:pt idx="5853">
                    <c:v>IND</c:v>
                  </c:pt>
                  <c:pt idx="5854">
                    <c:v>CHI</c:v>
                  </c:pt>
                  <c:pt idx="5855">
                    <c:v>ROW</c:v>
                  </c:pt>
                  <c:pt idx="5856">
                    <c:v>OEC</c:v>
                  </c:pt>
                  <c:pt idx="5857">
                    <c:v>BRZ</c:v>
                  </c:pt>
                  <c:pt idx="5858">
                    <c:v>RSA</c:v>
                  </c:pt>
                  <c:pt idx="5859">
                    <c:v>RUS</c:v>
                  </c:pt>
                  <c:pt idx="5860">
                    <c:v>FRA</c:v>
                  </c:pt>
                  <c:pt idx="5861">
                    <c:v>EUN</c:v>
                  </c:pt>
                  <c:pt idx="5862">
                    <c:v>EUS</c:v>
                  </c:pt>
                  <c:pt idx="5863">
                    <c:v>USA</c:v>
                  </c:pt>
                  <c:pt idx="5864">
                    <c:v>IND</c:v>
                  </c:pt>
                  <c:pt idx="5865">
                    <c:v>CHI</c:v>
                  </c:pt>
                  <c:pt idx="5866">
                    <c:v>ROW</c:v>
                  </c:pt>
                  <c:pt idx="5867">
                    <c:v>OEC</c:v>
                  </c:pt>
                  <c:pt idx="5868">
                    <c:v>BRZ</c:v>
                  </c:pt>
                  <c:pt idx="5869">
                    <c:v>RSA</c:v>
                  </c:pt>
                  <c:pt idx="5870">
                    <c:v>RUS</c:v>
                  </c:pt>
                  <c:pt idx="5871">
                    <c:v>FRA</c:v>
                  </c:pt>
                  <c:pt idx="5872">
                    <c:v>EUN</c:v>
                  </c:pt>
                  <c:pt idx="5873">
                    <c:v>EUS</c:v>
                  </c:pt>
                  <c:pt idx="5874">
                    <c:v>IND</c:v>
                  </c:pt>
                  <c:pt idx="5875">
                    <c:v>CHI</c:v>
                  </c:pt>
                  <c:pt idx="5876">
                    <c:v>ROW</c:v>
                  </c:pt>
                  <c:pt idx="5877">
                    <c:v>OEC</c:v>
                  </c:pt>
                  <c:pt idx="5878">
                    <c:v>BRZ</c:v>
                  </c:pt>
                  <c:pt idx="5879">
                    <c:v>RSA</c:v>
                  </c:pt>
                  <c:pt idx="5880">
                    <c:v>FRA</c:v>
                  </c:pt>
                  <c:pt idx="5881">
                    <c:v>EUN</c:v>
                  </c:pt>
                  <c:pt idx="5882">
                    <c:v>EUS</c:v>
                  </c:pt>
                  <c:pt idx="5883">
                    <c:v>USA</c:v>
                  </c:pt>
                  <c:pt idx="5884">
                    <c:v>IND</c:v>
                  </c:pt>
                  <c:pt idx="5885">
                    <c:v>CHI</c:v>
                  </c:pt>
                  <c:pt idx="5886">
                    <c:v>ROW</c:v>
                  </c:pt>
                  <c:pt idx="5887">
                    <c:v>OEC</c:v>
                  </c:pt>
                  <c:pt idx="5888">
                    <c:v>BRZ</c:v>
                  </c:pt>
                  <c:pt idx="5889">
                    <c:v>RSA</c:v>
                  </c:pt>
                  <c:pt idx="5890">
                    <c:v>RUS</c:v>
                  </c:pt>
                  <c:pt idx="5891">
                    <c:v>FRA</c:v>
                  </c:pt>
                  <c:pt idx="5892">
                    <c:v>EUN</c:v>
                  </c:pt>
                  <c:pt idx="5893">
                    <c:v>EUS</c:v>
                  </c:pt>
                  <c:pt idx="5894">
                    <c:v>USA</c:v>
                  </c:pt>
                  <c:pt idx="5895">
                    <c:v>IND</c:v>
                  </c:pt>
                  <c:pt idx="5896">
                    <c:v>CHI</c:v>
                  </c:pt>
                  <c:pt idx="5897">
                    <c:v>ROW</c:v>
                  </c:pt>
                  <c:pt idx="5898">
                    <c:v>OEC</c:v>
                  </c:pt>
                  <c:pt idx="5899">
                    <c:v>BRZ</c:v>
                  </c:pt>
                  <c:pt idx="5900">
                    <c:v>RSA</c:v>
                  </c:pt>
                  <c:pt idx="5901">
                    <c:v>RUS</c:v>
                  </c:pt>
                  <c:pt idx="5902">
                    <c:v>FRA</c:v>
                  </c:pt>
                  <c:pt idx="5903">
                    <c:v>EUN</c:v>
                  </c:pt>
                  <c:pt idx="5904">
                    <c:v>EUS</c:v>
                  </c:pt>
                  <c:pt idx="5905">
                    <c:v>USA</c:v>
                  </c:pt>
                  <c:pt idx="5906">
                    <c:v>IND</c:v>
                  </c:pt>
                  <c:pt idx="5907">
                    <c:v>CHI</c:v>
                  </c:pt>
                  <c:pt idx="5908">
                    <c:v>ROW</c:v>
                  </c:pt>
                  <c:pt idx="5909">
                    <c:v>OEC</c:v>
                  </c:pt>
                  <c:pt idx="5910">
                    <c:v>BRZ</c:v>
                  </c:pt>
                  <c:pt idx="5911">
                    <c:v>RSA</c:v>
                  </c:pt>
                  <c:pt idx="5912">
                    <c:v>RUS</c:v>
                  </c:pt>
                  <c:pt idx="5913">
                    <c:v>FRA</c:v>
                  </c:pt>
                  <c:pt idx="5914">
                    <c:v>EUN</c:v>
                  </c:pt>
                  <c:pt idx="5915">
                    <c:v>EUS</c:v>
                  </c:pt>
                  <c:pt idx="5916">
                    <c:v>USA</c:v>
                  </c:pt>
                  <c:pt idx="5917">
                    <c:v>IND</c:v>
                  </c:pt>
                  <c:pt idx="5918">
                    <c:v>CHI</c:v>
                  </c:pt>
                  <c:pt idx="5919">
                    <c:v>ROW</c:v>
                  </c:pt>
                  <c:pt idx="5920">
                    <c:v>OEC</c:v>
                  </c:pt>
                  <c:pt idx="5921">
                    <c:v>BRZ</c:v>
                  </c:pt>
                  <c:pt idx="5922">
                    <c:v>RSA</c:v>
                  </c:pt>
                  <c:pt idx="5923">
                    <c:v>RUS</c:v>
                  </c:pt>
                  <c:pt idx="5924">
                    <c:v>FRA</c:v>
                  </c:pt>
                  <c:pt idx="5925">
                    <c:v>EUN</c:v>
                  </c:pt>
                  <c:pt idx="5926">
                    <c:v>EUS</c:v>
                  </c:pt>
                  <c:pt idx="5927">
                    <c:v>USA</c:v>
                  </c:pt>
                  <c:pt idx="5928">
                    <c:v>IND</c:v>
                  </c:pt>
                  <c:pt idx="5929">
                    <c:v>CHI</c:v>
                  </c:pt>
                  <c:pt idx="5930">
                    <c:v>ROW</c:v>
                  </c:pt>
                  <c:pt idx="5931">
                    <c:v>OEC</c:v>
                  </c:pt>
                  <c:pt idx="5932">
                    <c:v>BRZ</c:v>
                  </c:pt>
                  <c:pt idx="5933">
                    <c:v>RSA</c:v>
                  </c:pt>
                  <c:pt idx="5934">
                    <c:v>RUS</c:v>
                  </c:pt>
                  <c:pt idx="5935">
                    <c:v>FRA</c:v>
                  </c:pt>
                  <c:pt idx="5936">
                    <c:v>EUN</c:v>
                  </c:pt>
                  <c:pt idx="5937">
                    <c:v>EUS</c:v>
                  </c:pt>
                  <c:pt idx="5938">
                    <c:v>USA</c:v>
                  </c:pt>
                  <c:pt idx="5939">
                    <c:v>IND</c:v>
                  </c:pt>
                  <c:pt idx="5940">
                    <c:v>CHI</c:v>
                  </c:pt>
                  <c:pt idx="5941">
                    <c:v>ROW</c:v>
                  </c:pt>
                  <c:pt idx="5942">
                    <c:v>OEC</c:v>
                  </c:pt>
                  <c:pt idx="5943">
                    <c:v>BRZ</c:v>
                  </c:pt>
                  <c:pt idx="5944">
                    <c:v>RSA</c:v>
                  </c:pt>
                  <c:pt idx="5945">
                    <c:v>RUS</c:v>
                  </c:pt>
                  <c:pt idx="5946">
                    <c:v>FRA</c:v>
                  </c:pt>
                  <c:pt idx="5947">
                    <c:v>EUN</c:v>
                  </c:pt>
                  <c:pt idx="5948">
                    <c:v>EUS</c:v>
                  </c:pt>
                  <c:pt idx="5949">
                    <c:v>USA</c:v>
                  </c:pt>
                  <c:pt idx="5950">
                    <c:v>IND</c:v>
                  </c:pt>
                  <c:pt idx="5951">
                    <c:v>CHI</c:v>
                  </c:pt>
                  <c:pt idx="5952">
                    <c:v>ROW</c:v>
                  </c:pt>
                  <c:pt idx="5953">
                    <c:v>OEC</c:v>
                  </c:pt>
                  <c:pt idx="5954">
                    <c:v>BRZ</c:v>
                  </c:pt>
                  <c:pt idx="5955">
                    <c:v>RSA</c:v>
                  </c:pt>
                  <c:pt idx="5956">
                    <c:v>RUS</c:v>
                  </c:pt>
                  <c:pt idx="5957">
                    <c:v>FRA</c:v>
                  </c:pt>
                  <c:pt idx="5958">
                    <c:v>EUN</c:v>
                  </c:pt>
                  <c:pt idx="5959">
                    <c:v>EUS</c:v>
                  </c:pt>
                  <c:pt idx="5960">
                    <c:v>USA</c:v>
                  </c:pt>
                  <c:pt idx="5961">
                    <c:v>IND</c:v>
                  </c:pt>
                  <c:pt idx="5962">
                    <c:v>CHI</c:v>
                  </c:pt>
                  <c:pt idx="5963">
                    <c:v>ROW</c:v>
                  </c:pt>
                  <c:pt idx="5964">
                    <c:v>OEC</c:v>
                  </c:pt>
                  <c:pt idx="5965">
                    <c:v>BRZ</c:v>
                  </c:pt>
                  <c:pt idx="5966">
                    <c:v>RSA</c:v>
                  </c:pt>
                  <c:pt idx="5967">
                    <c:v>RUS</c:v>
                  </c:pt>
                  <c:pt idx="5968">
                    <c:v>FRA</c:v>
                  </c:pt>
                  <c:pt idx="5969">
                    <c:v>EUN</c:v>
                  </c:pt>
                  <c:pt idx="5970">
                    <c:v>EUS</c:v>
                  </c:pt>
                  <c:pt idx="5971">
                    <c:v>USA</c:v>
                  </c:pt>
                  <c:pt idx="5972">
                    <c:v>IND</c:v>
                  </c:pt>
                  <c:pt idx="5973">
                    <c:v>CHI</c:v>
                  </c:pt>
                  <c:pt idx="5974">
                    <c:v>ROW</c:v>
                  </c:pt>
                  <c:pt idx="5975">
                    <c:v>OEC</c:v>
                  </c:pt>
                  <c:pt idx="5976">
                    <c:v>BRZ</c:v>
                  </c:pt>
                  <c:pt idx="5977">
                    <c:v>RSA</c:v>
                  </c:pt>
                  <c:pt idx="5978">
                    <c:v>RUS</c:v>
                  </c:pt>
                  <c:pt idx="5979">
                    <c:v>FRA</c:v>
                  </c:pt>
                  <c:pt idx="5980">
                    <c:v>EUN</c:v>
                  </c:pt>
                  <c:pt idx="5981">
                    <c:v>EUS</c:v>
                  </c:pt>
                  <c:pt idx="5982">
                    <c:v>USA</c:v>
                  </c:pt>
                  <c:pt idx="5983">
                    <c:v>IND</c:v>
                  </c:pt>
                  <c:pt idx="5984">
                    <c:v>CHI</c:v>
                  </c:pt>
                  <c:pt idx="5985">
                    <c:v>ROW</c:v>
                  </c:pt>
                  <c:pt idx="5986">
                    <c:v>OEC</c:v>
                  </c:pt>
                  <c:pt idx="5987">
                    <c:v>BRZ</c:v>
                  </c:pt>
                  <c:pt idx="5988">
                    <c:v>RSA</c:v>
                  </c:pt>
                  <c:pt idx="5989">
                    <c:v>RUS</c:v>
                  </c:pt>
                  <c:pt idx="5990">
                    <c:v>FRA</c:v>
                  </c:pt>
                  <c:pt idx="5991">
                    <c:v>EUN</c:v>
                  </c:pt>
                  <c:pt idx="5992">
                    <c:v>EUS</c:v>
                  </c:pt>
                  <c:pt idx="5993">
                    <c:v>USA</c:v>
                  </c:pt>
                  <c:pt idx="5994">
                    <c:v>IND</c:v>
                  </c:pt>
                  <c:pt idx="5995">
                    <c:v>CHI</c:v>
                  </c:pt>
                  <c:pt idx="5996">
                    <c:v>ROW</c:v>
                  </c:pt>
                  <c:pt idx="5997">
                    <c:v>OEC</c:v>
                  </c:pt>
                  <c:pt idx="5998">
                    <c:v>BRZ</c:v>
                  </c:pt>
                  <c:pt idx="5999">
                    <c:v>RSA</c:v>
                  </c:pt>
                  <c:pt idx="6000">
                    <c:v>RUS</c:v>
                  </c:pt>
                  <c:pt idx="6001">
                    <c:v>FRA</c:v>
                  </c:pt>
                  <c:pt idx="6002">
                    <c:v>EUN</c:v>
                  </c:pt>
                  <c:pt idx="6003">
                    <c:v>EUS</c:v>
                  </c:pt>
                  <c:pt idx="6004">
                    <c:v>USA</c:v>
                  </c:pt>
                  <c:pt idx="6005">
                    <c:v>IND</c:v>
                  </c:pt>
                  <c:pt idx="6006">
                    <c:v>CHI</c:v>
                  </c:pt>
                  <c:pt idx="6007">
                    <c:v>ROW</c:v>
                  </c:pt>
                  <c:pt idx="6008">
                    <c:v>OEC</c:v>
                  </c:pt>
                  <c:pt idx="6009">
                    <c:v>BRZ</c:v>
                  </c:pt>
                  <c:pt idx="6010">
                    <c:v>RSA</c:v>
                  </c:pt>
                  <c:pt idx="6011">
                    <c:v>RUS</c:v>
                  </c:pt>
                  <c:pt idx="6012">
                    <c:v>FRA</c:v>
                  </c:pt>
                  <c:pt idx="6013">
                    <c:v>EUN</c:v>
                  </c:pt>
                  <c:pt idx="6014">
                    <c:v>EUS</c:v>
                  </c:pt>
                  <c:pt idx="6015">
                    <c:v>USA</c:v>
                  </c:pt>
                  <c:pt idx="6016">
                    <c:v>IND</c:v>
                  </c:pt>
                  <c:pt idx="6017">
                    <c:v>CHI</c:v>
                  </c:pt>
                  <c:pt idx="6018">
                    <c:v>ROW</c:v>
                  </c:pt>
                  <c:pt idx="6019">
                    <c:v>OEC</c:v>
                  </c:pt>
                  <c:pt idx="6020">
                    <c:v>BRZ</c:v>
                  </c:pt>
                  <c:pt idx="6021">
                    <c:v>RSA</c:v>
                  </c:pt>
                  <c:pt idx="6022">
                    <c:v>RUS</c:v>
                  </c:pt>
                  <c:pt idx="6023">
                    <c:v>FRA</c:v>
                  </c:pt>
                  <c:pt idx="6024">
                    <c:v>EUN</c:v>
                  </c:pt>
                  <c:pt idx="6025">
                    <c:v>EUS</c:v>
                  </c:pt>
                  <c:pt idx="6026">
                    <c:v>USA</c:v>
                  </c:pt>
                  <c:pt idx="6027">
                    <c:v>IND</c:v>
                  </c:pt>
                  <c:pt idx="6028">
                    <c:v>CHI</c:v>
                  </c:pt>
                  <c:pt idx="6029">
                    <c:v>ROW</c:v>
                  </c:pt>
                  <c:pt idx="6030">
                    <c:v>OEC</c:v>
                  </c:pt>
                  <c:pt idx="6031">
                    <c:v>BRZ</c:v>
                  </c:pt>
                  <c:pt idx="6032">
                    <c:v>RSA</c:v>
                  </c:pt>
                  <c:pt idx="6033">
                    <c:v>RUS</c:v>
                  </c:pt>
                  <c:pt idx="6034">
                    <c:v>FRA</c:v>
                  </c:pt>
                  <c:pt idx="6035">
                    <c:v>EUN</c:v>
                  </c:pt>
                  <c:pt idx="6036">
                    <c:v>EUS</c:v>
                  </c:pt>
                  <c:pt idx="6037">
                    <c:v>USA</c:v>
                  </c:pt>
                  <c:pt idx="6038">
                    <c:v>IND</c:v>
                  </c:pt>
                  <c:pt idx="6039">
                    <c:v>CHI</c:v>
                  </c:pt>
                  <c:pt idx="6040">
                    <c:v>ROW</c:v>
                  </c:pt>
                  <c:pt idx="6041">
                    <c:v>OEC</c:v>
                  </c:pt>
                  <c:pt idx="6042">
                    <c:v>BRZ</c:v>
                  </c:pt>
                  <c:pt idx="6043">
                    <c:v>RSA</c:v>
                  </c:pt>
                  <c:pt idx="6044">
                    <c:v>RUS</c:v>
                  </c:pt>
                  <c:pt idx="6045">
                    <c:v>FRA</c:v>
                  </c:pt>
                  <c:pt idx="6046">
                    <c:v>EUN</c:v>
                  </c:pt>
                  <c:pt idx="6047">
                    <c:v>EUS</c:v>
                  </c:pt>
                  <c:pt idx="6048">
                    <c:v>USA</c:v>
                  </c:pt>
                  <c:pt idx="6049">
                    <c:v>IND</c:v>
                  </c:pt>
                  <c:pt idx="6050">
                    <c:v>CHI</c:v>
                  </c:pt>
                  <c:pt idx="6051">
                    <c:v>ROW</c:v>
                  </c:pt>
                  <c:pt idx="6052">
                    <c:v>OEC</c:v>
                  </c:pt>
                  <c:pt idx="6053">
                    <c:v>BRZ</c:v>
                  </c:pt>
                  <c:pt idx="6054">
                    <c:v>RUS</c:v>
                  </c:pt>
                  <c:pt idx="6055">
                    <c:v>FRA</c:v>
                  </c:pt>
                  <c:pt idx="6056">
                    <c:v>EUN</c:v>
                  </c:pt>
                  <c:pt idx="6057">
                    <c:v>EUS</c:v>
                  </c:pt>
                  <c:pt idx="6058">
                    <c:v>USA</c:v>
                  </c:pt>
                  <c:pt idx="6059">
                    <c:v>IND</c:v>
                  </c:pt>
                  <c:pt idx="6060">
                    <c:v>CHI</c:v>
                  </c:pt>
                  <c:pt idx="6061">
                    <c:v>ROW</c:v>
                  </c:pt>
                  <c:pt idx="6062">
                    <c:v>OEC</c:v>
                  </c:pt>
                  <c:pt idx="6063">
                    <c:v>BRZ</c:v>
                  </c:pt>
                  <c:pt idx="6064">
                    <c:v>RSA</c:v>
                  </c:pt>
                  <c:pt idx="6065">
                    <c:v>RUS</c:v>
                  </c:pt>
                  <c:pt idx="6066">
                    <c:v>FRA</c:v>
                  </c:pt>
                  <c:pt idx="6067">
                    <c:v>EUN</c:v>
                  </c:pt>
                  <c:pt idx="6068">
                    <c:v>EUS</c:v>
                  </c:pt>
                  <c:pt idx="6069">
                    <c:v>USA</c:v>
                  </c:pt>
                  <c:pt idx="6070">
                    <c:v>IND</c:v>
                  </c:pt>
                  <c:pt idx="6071">
                    <c:v>CHI</c:v>
                  </c:pt>
                  <c:pt idx="6072">
                    <c:v>ROW</c:v>
                  </c:pt>
                  <c:pt idx="6073">
                    <c:v>OEC</c:v>
                  </c:pt>
                  <c:pt idx="6074">
                    <c:v>BRZ</c:v>
                  </c:pt>
                  <c:pt idx="6075">
                    <c:v>RSA</c:v>
                  </c:pt>
                  <c:pt idx="6076">
                    <c:v>RUS</c:v>
                  </c:pt>
                  <c:pt idx="6077">
                    <c:v>FRA</c:v>
                  </c:pt>
                  <c:pt idx="6078">
                    <c:v>EUN</c:v>
                  </c:pt>
                  <c:pt idx="6079">
                    <c:v>EUS</c:v>
                  </c:pt>
                  <c:pt idx="6080">
                    <c:v>USA</c:v>
                  </c:pt>
                  <c:pt idx="6081">
                    <c:v>IND</c:v>
                  </c:pt>
                  <c:pt idx="6082">
                    <c:v>CHI</c:v>
                  </c:pt>
                  <c:pt idx="6083">
                    <c:v>ROW</c:v>
                  </c:pt>
                  <c:pt idx="6084">
                    <c:v>OEC</c:v>
                  </c:pt>
                  <c:pt idx="6085">
                    <c:v>BRZ</c:v>
                  </c:pt>
                  <c:pt idx="6086">
                    <c:v>RSA</c:v>
                  </c:pt>
                  <c:pt idx="6087">
                    <c:v>RUS</c:v>
                  </c:pt>
                  <c:pt idx="6088">
                    <c:v>FRA</c:v>
                  </c:pt>
                  <c:pt idx="6089">
                    <c:v>EUN</c:v>
                  </c:pt>
                  <c:pt idx="6090">
                    <c:v>EUS</c:v>
                  </c:pt>
                  <c:pt idx="6091">
                    <c:v>USA</c:v>
                  </c:pt>
                  <c:pt idx="6092">
                    <c:v>IND</c:v>
                  </c:pt>
                  <c:pt idx="6093">
                    <c:v>CHI</c:v>
                  </c:pt>
                  <c:pt idx="6094">
                    <c:v>ROW</c:v>
                  </c:pt>
                  <c:pt idx="6095">
                    <c:v>OEC</c:v>
                  </c:pt>
                  <c:pt idx="6096">
                    <c:v>BRZ</c:v>
                  </c:pt>
                  <c:pt idx="6097">
                    <c:v>RSA</c:v>
                  </c:pt>
                  <c:pt idx="6098">
                    <c:v>RUS</c:v>
                  </c:pt>
                  <c:pt idx="6099">
                    <c:v>FRA</c:v>
                  </c:pt>
                  <c:pt idx="6100">
                    <c:v>EUN</c:v>
                  </c:pt>
                  <c:pt idx="6101">
                    <c:v>EUS</c:v>
                  </c:pt>
                  <c:pt idx="6102">
                    <c:v>USA</c:v>
                  </c:pt>
                  <c:pt idx="6103">
                    <c:v>IND</c:v>
                  </c:pt>
                  <c:pt idx="6104">
                    <c:v>CHI</c:v>
                  </c:pt>
                  <c:pt idx="6105">
                    <c:v>ROW</c:v>
                  </c:pt>
                  <c:pt idx="6106">
                    <c:v>OEC</c:v>
                  </c:pt>
                  <c:pt idx="6107">
                    <c:v>BRZ</c:v>
                  </c:pt>
                  <c:pt idx="6108">
                    <c:v>RSA</c:v>
                  </c:pt>
                  <c:pt idx="6109">
                    <c:v>RUS</c:v>
                  </c:pt>
                  <c:pt idx="6110">
                    <c:v>FRA</c:v>
                  </c:pt>
                  <c:pt idx="6111">
                    <c:v>EUN</c:v>
                  </c:pt>
                  <c:pt idx="6112">
                    <c:v>EUS</c:v>
                  </c:pt>
                  <c:pt idx="6113">
                    <c:v>USA</c:v>
                  </c:pt>
                  <c:pt idx="6114">
                    <c:v>IND</c:v>
                  </c:pt>
                  <c:pt idx="6115">
                    <c:v>CHI</c:v>
                  </c:pt>
                  <c:pt idx="6116">
                    <c:v>ROW</c:v>
                  </c:pt>
                  <c:pt idx="6117">
                    <c:v>OEC</c:v>
                  </c:pt>
                  <c:pt idx="6118">
                    <c:v>BRZ</c:v>
                  </c:pt>
                  <c:pt idx="6119">
                    <c:v>RSA</c:v>
                  </c:pt>
                  <c:pt idx="6120">
                    <c:v>RUS</c:v>
                  </c:pt>
                  <c:pt idx="6121">
                    <c:v>FRA</c:v>
                  </c:pt>
                  <c:pt idx="6122">
                    <c:v>EUN</c:v>
                  </c:pt>
                  <c:pt idx="6123">
                    <c:v>EUS</c:v>
                  </c:pt>
                  <c:pt idx="6124">
                    <c:v>USA</c:v>
                  </c:pt>
                  <c:pt idx="6125">
                    <c:v>IND</c:v>
                  </c:pt>
                  <c:pt idx="6126">
                    <c:v>CHI</c:v>
                  </c:pt>
                  <c:pt idx="6127">
                    <c:v>ROW</c:v>
                  </c:pt>
                  <c:pt idx="6128">
                    <c:v>OEC</c:v>
                  </c:pt>
                  <c:pt idx="6129">
                    <c:v>BRZ</c:v>
                  </c:pt>
                  <c:pt idx="6130">
                    <c:v>RSA</c:v>
                  </c:pt>
                  <c:pt idx="6131">
                    <c:v>RUS</c:v>
                  </c:pt>
                  <c:pt idx="6132">
                    <c:v>FRA</c:v>
                  </c:pt>
                  <c:pt idx="6133">
                    <c:v>EUN</c:v>
                  </c:pt>
                  <c:pt idx="6134">
                    <c:v>EUS</c:v>
                  </c:pt>
                  <c:pt idx="6135">
                    <c:v>USA</c:v>
                  </c:pt>
                  <c:pt idx="6136">
                    <c:v>IND</c:v>
                  </c:pt>
                  <c:pt idx="6137">
                    <c:v>CHI</c:v>
                  </c:pt>
                  <c:pt idx="6138">
                    <c:v>ROW</c:v>
                  </c:pt>
                  <c:pt idx="6139">
                    <c:v>OEC</c:v>
                  </c:pt>
                  <c:pt idx="6140">
                    <c:v>BRZ</c:v>
                  </c:pt>
                  <c:pt idx="6141">
                    <c:v>RSA</c:v>
                  </c:pt>
                  <c:pt idx="6142">
                    <c:v>RUS</c:v>
                  </c:pt>
                  <c:pt idx="6143">
                    <c:v>FRA</c:v>
                  </c:pt>
                  <c:pt idx="6144">
                    <c:v>EUN</c:v>
                  </c:pt>
                  <c:pt idx="6145">
                    <c:v>EUS</c:v>
                  </c:pt>
                  <c:pt idx="6146">
                    <c:v>USA</c:v>
                  </c:pt>
                  <c:pt idx="6147">
                    <c:v>IND</c:v>
                  </c:pt>
                  <c:pt idx="6148">
                    <c:v>CHI</c:v>
                  </c:pt>
                  <c:pt idx="6149">
                    <c:v>ROW</c:v>
                  </c:pt>
                  <c:pt idx="6150">
                    <c:v>OEC</c:v>
                  </c:pt>
                  <c:pt idx="6151">
                    <c:v>BRZ</c:v>
                  </c:pt>
                  <c:pt idx="6152">
                    <c:v>RSA</c:v>
                  </c:pt>
                  <c:pt idx="6153">
                    <c:v>RUS</c:v>
                  </c:pt>
                  <c:pt idx="6154">
                    <c:v>FRA</c:v>
                  </c:pt>
                  <c:pt idx="6155">
                    <c:v>EUN</c:v>
                  </c:pt>
                  <c:pt idx="6156">
                    <c:v>EUS</c:v>
                  </c:pt>
                  <c:pt idx="6157">
                    <c:v>USA</c:v>
                  </c:pt>
                  <c:pt idx="6158">
                    <c:v>IND</c:v>
                  </c:pt>
                  <c:pt idx="6159">
                    <c:v>CHI</c:v>
                  </c:pt>
                  <c:pt idx="6160">
                    <c:v>ROW</c:v>
                  </c:pt>
                  <c:pt idx="6161">
                    <c:v>OEC</c:v>
                  </c:pt>
                  <c:pt idx="6162">
                    <c:v>BRZ</c:v>
                  </c:pt>
                  <c:pt idx="6163">
                    <c:v>RSA</c:v>
                  </c:pt>
                  <c:pt idx="6164">
                    <c:v>RUS</c:v>
                  </c:pt>
                  <c:pt idx="6165">
                    <c:v>FRA</c:v>
                  </c:pt>
                  <c:pt idx="6166">
                    <c:v>EUN</c:v>
                  </c:pt>
                  <c:pt idx="6167">
                    <c:v>EUS</c:v>
                  </c:pt>
                  <c:pt idx="6168">
                    <c:v>USA</c:v>
                  </c:pt>
                  <c:pt idx="6169">
                    <c:v>IND</c:v>
                  </c:pt>
                  <c:pt idx="6170">
                    <c:v>CHI</c:v>
                  </c:pt>
                  <c:pt idx="6171">
                    <c:v>ROW</c:v>
                  </c:pt>
                  <c:pt idx="6172">
                    <c:v>OEC</c:v>
                  </c:pt>
                  <c:pt idx="6173">
                    <c:v>BRZ</c:v>
                  </c:pt>
                  <c:pt idx="6174">
                    <c:v>RSA</c:v>
                  </c:pt>
                  <c:pt idx="6175">
                    <c:v>RUS</c:v>
                  </c:pt>
                  <c:pt idx="6176">
                    <c:v>FRA</c:v>
                  </c:pt>
                  <c:pt idx="6177">
                    <c:v>EUN</c:v>
                  </c:pt>
                  <c:pt idx="6178">
                    <c:v>EUS</c:v>
                  </c:pt>
                  <c:pt idx="6179">
                    <c:v>USA</c:v>
                  </c:pt>
                  <c:pt idx="6180">
                    <c:v>IND</c:v>
                  </c:pt>
                  <c:pt idx="6181">
                    <c:v>CHI</c:v>
                  </c:pt>
                  <c:pt idx="6182">
                    <c:v>ROW</c:v>
                  </c:pt>
                  <c:pt idx="6183">
                    <c:v>OEC</c:v>
                  </c:pt>
                  <c:pt idx="6184">
                    <c:v>BRZ</c:v>
                  </c:pt>
                  <c:pt idx="6185">
                    <c:v>RSA</c:v>
                  </c:pt>
                  <c:pt idx="6186">
                    <c:v>RUS</c:v>
                  </c:pt>
                  <c:pt idx="6187">
                    <c:v>FRA</c:v>
                  </c:pt>
                  <c:pt idx="6188">
                    <c:v>EUN</c:v>
                  </c:pt>
                  <c:pt idx="6189">
                    <c:v>EUS</c:v>
                  </c:pt>
                  <c:pt idx="6190">
                    <c:v>USA</c:v>
                  </c:pt>
                  <c:pt idx="6191">
                    <c:v>IND</c:v>
                  </c:pt>
                  <c:pt idx="6192">
                    <c:v>CHI</c:v>
                  </c:pt>
                  <c:pt idx="6193">
                    <c:v>ROW</c:v>
                  </c:pt>
                  <c:pt idx="6194">
                    <c:v>OEC</c:v>
                  </c:pt>
                  <c:pt idx="6195">
                    <c:v>BRZ</c:v>
                  </c:pt>
                  <c:pt idx="6196">
                    <c:v>RSA</c:v>
                  </c:pt>
                  <c:pt idx="6197">
                    <c:v>RUS</c:v>
                  </c:pt>
                  <c:pt idx="6198">
                    <c:v>FRA</c:v>
                  </c:pt>
                  <c:pt idx="6199">
                    <c:v>EUN</c:v>
                  </c:pt>
                  <c:pt idx="6200">
                    <c:v>EUS</c:v>
                  </c:pt>
                  <c:pt idx="6201">
                    <c:v>USA</c:v>
                  </c:pt>
                  <c:pt idx="6202">
                    <c:v>IND</c:v>
                  </c:pt>
                  <c:pt idx="6203">
                    <c:v>CHI</c:v>
                  </c:pt>
                  <c:pt idx="6204">
                    <c:v>ROW</c:v>
                  </c:pt>
                  <c:pt idx="6205">
                    <c:v>OEC</c:v>
                  </c:pt>
                  <c:pt idx="6206">
                    <c:v>BRZ</c:v>
                  </c:pt>
                  <c:pt idx="6207">
                    <c:v>RSA</c:v>
                  </c:pt>
                  <c:pt idx="6208">
                    <c:v>RUS</c:v>
                  </c:pt>
                  <c:pt idx="6209">
                    <c:v>FRA</c:v>
                  </c:pt>
                  <c:pt idx="6210">
                    <c:v>EUN</c:v>
                  </c:pt>
                  <c:pt idx="6211">
                    <c:v>EUS</c:v>
                  </c:pt>
                  <c:pt idx="6212">
                    <c:v>USA</c:v>
                  </c:pt>
                  <c:pt idx="6213">
                    <c:v>IND</c:v>
                  </c:pt>
                  <c:pt idx="6214">
                    <c:v>CHI</c:v>
                  </c:pt>
                  <c:pt idx="6215">
                    <c:v>ROW</c:v>
                  </c:pt>
                  <c:pt idx="6216">
                    <c:v>OEC</c:v>
                  </c:pt>
                  <c:pt idx="6217">
                    <c:v>BRZ</c:v>
                  </c:pt>
                  <c:pt idx="6218">
                    <c:v>RSA</c:v>
                  </c:pt>
                  <c:pt idx="6219">
                    <c:v>RUS</c:v>
                  </c:pt>
                  <c:pt idx="6220">
                    <c:v>FRA</c:v>
                  </c:pt>
                  <c:pt idx="6221">
                    <c:v>EUN</c:v>
                  </c:pt>
                  <c:pt idx="6222">
                    <c:v>EUS</c:v>
                  </c:pt>
                  <c:pt idx="6223">
                    <c:v>USA</c:v>
                  </c:pt>
                  <c:pt idx="6224">
                    <c:v>IND</c:v>
                  </c:pt>
                  <c:pt idx="6225">
                    <c:v>CHI</c:v>
                  </c:pt>
                  <c:pt idx="6226">
                    <c:v>ROW</c:v>
                  </c:pt>
                  <c:pt idx="6227">
                    <c:v>OEC</c:v>
                  </c:pt>
                  <c:pt idx="6228">
                    <c:v>BRZ</c:v>
                  </c:pt>
                  <c:pt idx="6229">
                    <c:v>RUS</c:v>
                  </c:pt>
                  <c:pt idx="6230">
                    <c:v>FRA</c:v>
                  </c:pt>
                  <c:pt idx="6231">
                    <c:v>EUN</c:v>
                  </c:pt>
                  <c:pt idx="6232">
                    <c:v>EUS</c:v>
                  </c:pt>
                  <c:pt idx="6233">
                    <c:v>USA</c:v>
                  </c:pt>
                  <c:pt idx="6234">
                    <c:v>IND</c:v>
                  </c:pt>
                  <c:pt idx="6235">
                    <c:v>CHI</c:v>
                  </c:pt>
                  <c:pt idx="6236">
                    <c:v>ROW</c:v>
                  </c:pt>
                  <c:pt idx="6237">
                    <c:v>OEC</c:v>
                  </c:pt>
                  <c:pt idx="6238">
                    <c:v>BRZ</c:v>
                  </c:pt>
                  <c:pt idx="6239">
                    <c:v>RSA</c:v>
                  </c:pt>
                  <c:pt idx="6240">
                    <c:v>RUS</c:v>
                  </c:pt>
                  <c:pt idx="6241">
                    <c:v>FRA</c:v>
                  </c:pt>
                  <c:pt idx="6242">
                    <c:v>EUN</c:v>
                  </c:pt>
                  <c:pt idx="6243">
                    <c:v>EUS</c:v>
                  </c:pt>
                  <c:pt idx="6244">
                    <c:v>USA</c:v>
                  </c:pt>
                  <c:pt idx="6245">
                    <c:v>IND</c:v>
                  </c:pt>
                  <c:pt idx="6246">
                    <c:v>CHI</c:v>
                  </c:pt>
                  <c:pt idx="6247">
                    <c:v>ROW</c:v>
                  </c:pt>
                  <c:pt idx="6248">
                    <c:v>OEC</c:v>
                  </c:pt>
                  <c:pt idx="6249">
                    <c:v>BRZ</c:v>
                  </c:pt>
                  <c:pt idx="6250">
                    <c:v>RSA</c:v>
                  </c:pt>
                  <c:pt idx="6251">
                    <c:v>RUS</c:v>
                  </c:pt>
                  <c:pt idx="6252">
                    <c:v>FRA</c:v>
                  </c:pt>
                  <c:pt idx="6253">
                    <c:v>EUN</c:v>
                  </c:pt>
                  <c:pt idx="6254">
                    <c:v>EUS</c:v>
                  </c:pt>
                  <c:pt idx="6255">
                    <c:v>IND</c:v>
                  </c:pt>
                  <c:pt idx="6256">
                    <c:v>CHI</c:v>
                  </c:pt>
                  <c:pt idx="6257">
                    <c:v>ROW</c:v>
                  </c:pt>
                  <c:pt idx="6258">
                    <c:v>OEC</c:v>
                  </c:pt>
                  <c:pt idx="6259">
                    <c:v>BRZ</c:v>
                  </c:pt>
                  <c:pt idx="6260">
                    <c:v>RSA</c:v>
                  </c:pt>
                  <c:pt idx="6261">
                    <c:v>RUS</c:v>
                  </c:pt>
                  <c:pt idx="6262">
                    <c:v>FRA</c:v>
                  </c:pt>
                  <c:pt idx="6263">
                    <c:v>EUN</c:v>
                  </c:pt>
                  <c:pt idx="6264">
                    <c:v>EUS</c:v>
                  </c:pt>
                  <c:pt idx="6265">
                    <c:v>USA</c:v>
                  </c:pt>
                  <c:pt idx="6266">
                    <c:v>IND</c:v>
                  </c:pt>
                  <c:pt idx="6267">
                    <c:v>CHI</c:v>
                  </c:pt>
                  <c:pt idx="6268">
                    <c:v>ROW</c:v>
                  </c:pt>
                  <c:pt idx="6269">
                    <c:v>OEC</c:v>
                  </c:pt>
                  <c:pt idx="6270">
                    <c:v>BRZ</c:v>
                  </c:pt>
                  <c:pt idx="6271">
                    <c:v>RSA</c:v>
                  </c:pt>
                  <c:pt idx="6272">
                    <c:v>RUS</c:v>
                  </c:pt>
                  <c:pt idx="6273">
                    <c:v>FRA</c:v>
                  </c:pt>
                  <c:pt idx="6274">
                    <c:v>EUN</c:v>
                  </c:pt>
                  <c:pt idx="6275">
                    <c:v>EUS</c:v>
                  </c:pt>
                  <c:pt idx="6276">
                    <c:v>USA</c:v>
                  </c:pt>
                  <c:pt idx="6277">
                    <c:v>IND</c:v>
                  </c:pt>
                  <c:pt idx="6278">
                    <c:v>CHI</c:v>
                  </c:pt>
                  <c:pt idx="6279">
                    <c:v>ROW</c:v>
                  </c:pt>
                  <c:pt idx="6280">
                    <c:v>OEC</c:v>
                  </c:pt>
                  <c:pt idx="6281">
                    <c:v>BRZ</c:v>
                  </c:pt>
                  <c:pt idx="6282">
                    <c:v>RSA</c:v>
                  </c:pt>
                  <c:pt idx="6283">
                    <c:v>RUS</c:v>
                  </c:pt>
                  <c:pt idx="6284">
                    <c:v>FRA</c:v>
                  </c:pt>
                  <c:pt idx="6285">
                    <c:v>EUN</c:v>
                  </c:pt>
                  <c:pt idx="6286">
                    <c:v>EUS</c:v>
                  </c:pt>
                  <c:pt idx="6287">
                    <c:v>USA</c:v>
                  </c:pt>
                  <c:pt idx="6288">
                    <c:v>IND</c:v>
                  </c:pt>
                  <c:pt idx="6289">
                    <c:v>CHI</c:v>
                  </c:pt>
                  <c:pt idx="6290">
                    <c:v>ROW</c:v>
                  </c:pt>
                  <c:pt idx="6291">
                    <c:v>OEC</c:v>
                  </c:pt>
                  <c:pt idx="6292">
                    <c:v>BRZ</c:v>
                  </c:pt>
                  <c:pt idx="6293">
                    <c:v>RSA</c:v>
                  </c:pt>
                  <c:pt idx="6294">
                    <c:v>RUS</c:v>
                  </c:pt>
                  <c:pt idx="6295">
                    <c:v>FRA</c:v>
                  </c:pt>
                  <c:pt idx="6296">
                    <c:v>EUN</c:v>
                  </c:pt>
                  <c:pt idx="6297">
                    <c:v>EUS</c:v>
                  </c:pt>
                  <c:pt idx="6298">
                    <c:v>USA</c:v>
                  </c:pt>
                  <c:pt idx="6299">
                    <c:v>IND</c:v>
                  </c:pt>
                  <c:pt idx="6300">
                    <c:v>CHI</c:v>
                  </c:pt>
                  <c:pt idx="6301">
                    <c:v>ROW</c:v>
                  </c:pt>
                  <c:pt idx="6302">
                    <c:v>OEC</c:v>
                  </c:pt>
                  <c:pt idx="6303">
                    <c:v>BRZ</c:v>
                  </c:pt>
                  <c:pt idx="6304">
                    <c:v>RSA</c:v>
                  </c:pt>
                  <c:pt idx="6305">
                    <c:v>RUS</c:v>
                  </c:pt>
                  <c:pt idx="6306">
                    <c:v>FRA</c:v>
                  </c:pt>
                  <c:pt idx="6307">
                    <c:v>EUN</c:v>
                  </c:pt>
                  <c:pt idx="6308">
                    <c:v>EUS</c:v>
                  </c:pt>
                  <c:pt idx="6309">
                    <c:v>USA</c:v>
                  </c:pt>
                  <c:pt idx="6310">
                    <c:v>IND</c:v>
                  </c:pt>
                  <c:pt idx="6311">
                    <c:v>CHI</c:v>
                  </c:pt>
                  <c:pt idx="6312">
                    <c:v>ROW</c:v>
                  </c:pt>
                  <c:pt idx="6313">
                    <c:v>OEC</c:v>
                  </c:pt>
                  <c:pt idx="6314">
                    <c:v>RUS</c:v>
                  </c:pt>
                  <c:pt idx="6315">
                    <c:v>FRA</c:v>
                  </c:pt>
                  <c:pt idx="6316">
                    <c:v>EUN</c:v>
                  </c:pt>
                  <c:pt idx="6317">
                    <c:v>EUS</c:v>
                  </c:pt>
                  <c:pt idx="6318">
                    <c:v>USA</c:v>
                  </c:pt>
                  <c:pt idx="6319">
                    <c:v>IND</c:v>
                  </c:pt>
                  <c:pt idx="6320">
                    <c:v>CHI</c:v>
                  </c:pt>
                  <c:pt idx="6321">
                    <c:v>ROW</c:v>
                  </c:pt>
                  <c:pt idx="6322">
                    <c:v>OEC</c:v>
                  </c:pt>
                  <c:pt idx="6323">
                    <c:v>BRZ</c:v>
                  </c:pt>
                  <c:pt idx="6324">
                    <c:v>RSA</c:v>
                  </c:pt>
                  <c:pt idx="6325">
                    <c:v>RUS</c:v>
                  </c:pt>
                  <c:pt idx="6326">
                    <c:v>FRA</c:v>
                  </c:pt>
                  <c:pt idx="6327">
                    <c:v>EUN</c:v>
                  </c:pt>
                  <c:pt idx="6328">
                    <c:v>EUS</c:v>
                  </c:pt>
                  <c:pt idx="6329">
                    <c:v>USA</c:v>
                  </c:pt>
                  <c:pt idx="6330">
                    <c:v>IND</c:v>
                  </c:pt>
                  <c:pt idx="6331">
                    <c:v>CHI</c:v>
                  </c:pt>
                  <c:pt idx="6332">
                    <c:v>ROW</c:v>
                  </c:pt>
                  <c:pt idx="6333">
                    <c:v>OEC</c:v>
                  </c:pt>
                  <c:pt idx="6334">
                    <c:v>BRZ</c:v>
                  </c:pt>
                  <c:pt idx="6335">
                    <c:v>RSA</c:v>
                  </c:pt>
                  <c:pt idx="6336">
                    <c:v>RUS</c:v>
                  </c:pt>
                  <c:pt idx="6337">
                    <c:v>FRA</c:v>
                  </c:pt>
                  <c:pt idx="6338">
                    <c:v>EUN</c:v>
                  </c:pt>
                  <c:pt idx="6339">
                    <c:v>EUS</c:v>
                  </c:pt>
                  <c:pt idx="6340">
                    <c:v>USA</c:v>
                  </c:pt>
                  <c:pt idx="6341">
                    <c:v>IND</c:v>
                  </c:pt>
                  <c:pt idx="6342">
                    <c:v>CHI</c:v>
                  </c:pt>
                  <c:pt idx="6343">
                    <c:v>ROW</c:v>
                  </c:pt>
                  <c:pt idx="6344">
                    <c:v>OEC</c:v>
                  </c:pt>
                  <c:pt idx="6345">
                    <c:v>BRZ</c:v>
                  </c:pt>
                  <c:pt idx="6346">
                    <c:v>RSA</c:v>
                  </c:pt>
                  <c:pt idx="6347">
                    <c:v>RUS</c:v>
                  </c:pt>
                  <c:pt idx="6348">
                    <c:v>FRA</c:v>
                  </c:pt>
                  <c:pt idx="6349">
                    <c:v>EUN</c:v>
                  </c:pt>
                  <c:pt idx="6350">
                    <c:v>EUS</c:v>
                  </c:pt>
                  <c:pt idx="6351">
                    <c:v>USA</c:v>
                  </c:pt>
                  <c:pt idx="6352">
                    <c:v>IND</c:v>
                  </c:pt>
                  <c:pt idx="6353">
                    <c:v>CHI</c:v>
                  </c:pt>
                  <c:pt idx="6354">
                    <c:v>ROW</c:v>
                  </c:pt>
                  <c:pt idx="6355">
                    <c:v>OEC</c:v>
                  </c:pt>
                  <c:pt idx="6356">
                    <c:v>BRZ</c:v>
                  </c:pt>
                  <c:pt idx="6357">
                    <c:v>RSA</c:v>
                  </c:pt>
                  <c:pt idx="6358">
                    <c:v>RUS</c:v>
                  </c:pt>
                  <c:pt idx="6359">
                    <c:v>FRA</c:v>
                  </c:pt>
                  <c:pt idx="6360">
                    <c:v>EUN</c:v>
                  </c:pt>
                  <c:pt idx="6361">
                    <c:v>EUS</c:v>
                  </c:pt>
                  <c:pt idx="6362">
                    <c:v>USA</c:v>
                  </c:pt>
                  <c:pt idx="6363">
                    <c:v>IND</c:v>
                  </c:pt>
                  <c:pt idx="6364">
                    <c:v>CHI</c:v>
                  </c:pt>
                  <c:pt idx="6365">
                    <c:v>ROW</c:v>
                  </c:pt>
                  <c:pt idx="6366">
                    <c:v>OEC</c:v>
                  </c:pt>
                  <c:pt idx="6367">
                    <c:v>BRZ</c:v>
                  </c:pt>
                  <c:pt idx="6368">
                    <c:v>RSA</c:v>
                  </c:pt>
                  <c:pt idx="6369">
                    <c:v>RUS</c:v>
                  </c:pt>
                  <c:pt idx="6370">
                    <c:v>FRA</c:v>
                  </c:pt>
                  <c:pt idx="6371">
                    <c:v>EUN</c:v>
                  </c:pt>
                  <c:pt idx="6372">
                    <c:v>EUS</c:v>
                  </c:pt>
                  <c:pt idx="6373">
                    <c:v>USA</c:v>
                  </c:pt>
                  <c:pt idx="6374">
                    <c:v>IND</c:v>
                  </c:pt>
                  <c:pt idx="6375">
                    <c:v>CHI</c:v>
                  </c:pt>
                  <c:pt idx="6376">
                    <c:v>ROW</c:v>
                  </c:pt>
                  <c:pt idx="6377">
                    <c:v>OEC</c:v>
                  </c:pt>
                  <c:pt idx="6378">
                    <c:v>BRZ</c:v>
                  </c:pt>
                  <c:pt idx="6379">
                    <c:v>RSA</c:v>
                  </c:pt>
                  <c:pt idx="6380">
                    <c:v>RUS</c:v>
                  </c:pt>
                  <c:pt idx="6381">
                    <c:v>FRA</c:v>
                  </c:pt>
                  <c:pt idx="6382">
                    <c:v>EUN</c:v>
                  </c:pt>
                  <c:pt idx="6383">
                    <c:v>EUS</c:v>
                  </c:pt>
                  <c:pt idx="6384">
                    <c:v>USA</c:v>
                  </c:pt>
                  <c:pt idx="6385">
                    <c:v>IND</c:v>
                  </c:pt>
                  <c:pt idx="6386">
                    <c:v>CHI</c:v>
                  </c:pt>
                  <c:pt idx="6387">
                    <c:v>ROW</c:v>
                  </c:pt>
                  <c:pt idx="6388">
                    <c:v>OEC</c:v>
                  </c:pt>
                  <c:pt idx="6389">
                    <c:v>BRZ</c:v>
                  </c:pt>
                  <c:pt idx="6390">
                    <c:v>RSA</c:v>
                  </c:pt>
                  <c:pt idx="6391">
                    <c:v>RUS</c:v>
                  </c:pt>
                  <c:pt idx="6392">
                    <c:v>FRA</c:v>
                  </c:pt>
                  <c:pt idx="6393">
                    <c:v>EUN</c:v>
                  </c:pt>
                  <c:pt idx="6394">
                    <c:v>EUS</c:v>
                  </c:pt>
                  <c:pt idx="6395">
                    <c:v>USA</c:v>
                  </c:pt>
                  <c:pt idx="6396">
                    <c:v>IND</c:v>
                  </c:pt>
                  <c:pt idx="6397">
                    <c:v>CHI</c:v>
                  </c:pt>
                  <c:pt idx="6398">
                    <c:v>ROW</c:v>
                  </c:pt>
                  <c:pt idx="6399">
                    <c:v>OEC</c:v>
                  </c:pt>
                  <c:pt idx="6400">
                    <c:v>BRZ</c:v>
                  </c:pt>
                  <c:pt idx="6401">
                    <c:v>RSA</c:v>
                  </c:pt>
                  <c:pt idx="6402">
                    <c:v>RUS</c:v>
                  </c:pt>
                  <c:pt idx="6403">
                    <c:v>FRA</c:v>
                  </c:pt>
                  <c:pt idx="6404">
                    <c:v>EUN</c:v>
                  </c:pt>
                  <c:pt idx="6405">
                    <c:v>EUS</c:v>
                  </c:pt>
                  <c:pt idx="6406">
                    <c:v>USA</c:v>
                  </c:pt>
                  <c:pt idx="6407">
                    <c:v>IND</c:v>
                  </c:pt>
                  <c:pt idx="6408">
                    <c:v>CHI</c:v>
                  </c:pt>
                  <c:pt idx="6409">
                    <c:v>ROW</c:v>
                  </c:pt>
                  <c:pt idx="6410">
                    <c:v>OEC</c:v>
                  </c:pt>
                  <c:pt idx="6411">
                    <c:v>BRZ</c:v>
                  </c:pt>
                  <c:pt idx="6412">
                    <c:v>RUS</c:v>
                  </c:pt>
                  <c:pt idx="6413">
                    <c:v>FRA</c:v>
                  </c:pt>
                  <c:pt idx="6414">
                    <c:v>EUN</c:v>
                  </c:pt>
                  <c:pt idx="6415">
                    <c:v>EUS</c:v>
                  </c:pt>
                  <c:pt idx="6416">
                    <c:v>USA</c:v>
                  </c:pt>
                  <c:pt idx="6417">
                    <c:v>IND</c:v>
                  </c:pt>
                  <c:pt idx="6418">
                    <c:v>CHI</c:v>
                  </c:pt>
                  <c:pt idx="6419">
                    <c:v>ROW</c:v>
                  </c:pt>
                  <c:pt idx="6420">
                    <c:v>OEC</c:v>
                  </c:pt>
                  <c:pt idx="6421">
                    <c:v>BRZ</c:v>
                  </c:pt>
                  <c:pt idx="6422">
                    <c:v>RSA</c:v>
                  </c:pt>
                  <c:pt idx="6423">
                    <c:v>RUS</c:v>
                  </c:pt>
                  <c:pt idx="6424">
                    <c:v>FRA</c:v>
                  </c:pt>
                  <c:pt idx="6425">
                    <c:v>EUN</c:v>
                  </c:pt>
                  <c:pt idx="6426">
                    <c:v>EUS</c:v>
                  </c:pt>
                  <c:pt idx="6427">
                    <c:v>USA</c:v>
                  </c:pt>
                  <c:pt idx="6428">
                    <c:v>IND</c:v>
                  </c:pt>
                  <c:pt idx="6429">
                    <c:v>CHI</c:v>
                  </c:pt>
                  <c:pt idx="6430">
                    <c:v>ROW</c:v>
                  </c:pt>
                  <c:pt idx="6431">
                    <c:v>OEC</c:v>
                  </c:pt>
                  <c:pt idx="6432">
                    <c:v>BRZ</c:v>
                  </c:pt>
                  <c:pt idx="6433">
                    <c:v>RSA</c:v>
                  </c:pt>
                  <c:pt idx="6434">
                    <c:v>RUS</c:v>
                  </c:pt>
                  <c:pt idx="6435">
                    <c:v>FRA</c:v>
                  </c:pt>
                  <c:pt idx="6436">
                    <c:v>EUN</c:v>
                  </c:pt>
                  <c:pt idx="6437">
                    <c:v>EUS</c:v>
                  </c:pt>
                  <c:pt idx="6438">
                    <c:v>USA</c:v>
                  </c:pt>
                  <c:pt idx="6439">
                    <c:v>IND</c:v>
                  </c:pt>
                  <c:pt idx="6440">
                    <c:v>CHI</c:v>
                  </c:pt>
                  <c:pt idx="6441">
                    <c:v>ROW</c:v>
                  </c:pt>
                  <c:pt idx="6442">
                    <c:v>OEC</c:v>
                  </c:pt>
                  <c:pt idx="6443">
                    <c:v>BRZ</c:v>
                  </c:pt>
                  <c:pt idx="6444">
                    <c:v>RSA</c:v>
                  </c:pt>
                  <c:pt idx="6445">
                    <c:v>RUS</c:v>
                  </c:pt>
                  <c:pt idx="6446">
                    <c:v>FRA</c:v>
                  </c:pt>
                  <c:pt idx="6447">
                    <c:v>EUN</c:v>
                  </c:pt>
                  <c:pt idx="6448">
                    <c:v>EUS</c:v>
                  </c:pt>
                  <c:pt idx="6449">
                    <c:v>USA</c:v>
                  </c:pt>
                  <c:pt idx="6450">
                    <c:v>IND</c:v>
                  </c:pt>
                  <c:pt idx="6451">
                    <c:v>CHI</c:v>
                  </c:pt>
                  <c:pt idx="6452">
                    <c:v>ROW</c:v>
                  </c:pt>
                  <c:pt idx="6453">
                    <c:v>OEC</c:v>
                  </c:pt>
                  <c:pt idx="6454">
                    <c:v>BRZ</c:v>
                  </c:pt>
                  <c:pt idx="6455">
                    <c:v>RSA</c:v>
                  </c:pt>
                  <c:pt idx="6456">
                    <c:v>RUS</c:v>
                  </c:pt>
                  <c:pt idx="6457">
                    <c:v>FRA</c:v>
                  </c:pt>
                  <c:pt idx="6458">
                    <c:v>EUN</c:v>
                  </c:pt>
                  <c:pt idx="6459">
                    <c:v>EUS</c:v>
                  </c:pt>
                  <c:pt idx="6460">
                    <c:v>USA</c:v>
                  </c:pt>
                  <c:pt idx="6461">
                    <c:v>IND</c:v>
                  </c:pt>
                  <c:pt idx="6462">
                    <c:v>CHI</c:v>
                  </c:pt>
                  <c:pt idx="6463">
                    <c:v>ROW</c:v>
                  </c:pt>
                  <c:pt idx="6464">
                    <c:v>OEC</c:v>
                  </c:pt>
                  <c:pt idx="6465">
                    <c:v>BRZ</c:v>
                  </c:pt>
                  <c:pt idx="6466">
                    <c:v>RSA</c:v>
                  </c:pt>
                  <c:pt idx="6467">
                    <c:v>RUS</c:v>
                  </c:pt>
                  <c:pt idx="6468">
                    <c:v>FRA</c:v>
                  </c:pt>
                  <c:pt idx="6469">
                    <c:v>EUN</c:v>
                  </c:pt>
                  <c:pt idx="6470">
                    <c:v>EUS</c:v>
                  </c:pt>
                  <c:pt idx="6471">
                    <c:v>USA</c:v>
                  </c:pt>
                  <c:pt idx="6472">
                    <c:v>IND</c:v>
                  </c:pt>
                  <c:pt idx="6473">
                    <c:v>CHI</c:v>
                  </c:pt>
                  <c:pt idx="6474">
                    <c:v>ROW</c:v>
                  </c:pt>
                  <c:pt idx="6475">
                    <c:v>OEC</c:v>
                  </c:pt>
                  <c:pt idx="6476">
                    <c:v>BRZ</c:v>
                  </c:pt>
                  <c:pt idx="6477">
                    <c:v>RSA</c:v>
                  </c:pt>
                  <c:pt idx="6478">
                    <c:v>RUS</c:v>
                  </c:pt>
                  <c:pt idx="6479">
                    <c:v>FRA</c:v>
                  </c:pt>
                  <c:pt idx="6480">
                    <c:v>EUN</c:v>
                  </c:pt>
                  <c:pt idx="6481">
                    <c:v>EUS</c:v>
                  </c:pt>
                  <c:pt idx="6482">
                    <c:v>USA</c:v>
                  </c:pt>
                  <c:pt idx="6483">
                    <c:v>IND</c:v>
                  </c:pt>
                  <c:pt idx="6484">
                    <c:v>CHI</c:v>
                  </c:pt>
                  <c:pt idx="6485">
                    <c:v>ROW</c:v>
                  </c:pt>
                  <c:pt idx="6486">
                    <c:v>OEC</c:v>
                  </c:pt>
                  <c:pt idx="6487">
                    <c:v>BRZ</c:v>
                  </c:pt>
                  <c:pt idx="6488">
                    <c:v>RSA</c:v>
                  </c:pt>
                  <c:pt idx="6489">
                    <c:v>RUS</c:v>
                  </c:pt>
                  <c:pt idx="6490">
                    <c:v>FRA</c:v>
                  </c:pt>
                  <c:pt idx="6491">
                    <c:v>EUN</c:v>
                  </c:pt>
                  <c:pt idx="6492">
                    <c:v>EUS</c:v>
                  </c:pt>
                  <c:pt idx="6493">
                    <c:v>USA</c:v>
                  </c:pt>
                  <c:pt idx="6494">
                    <c:v>IND</c:v>
                  </c:pt>
                  <c:pt idx="6495">
                    <c:v>CHI</c:v>
                  </c:pt>
                  <c:pt idx="6496">
                    <c:v>ROW</c:v>
                  </c:pt>
                  <c:pt idx="6497">
                    <c:v>OEC</c:v>
                  </c:pt>
                  <c:pt idx="6498">
                    <c:v>BRZ</c:v>
                  </c:pt>
                  <c:pt idx="6499">
                    <c:v>RSA</c:v>
                  </c:pt>
                  <c:pt idx="6500">
                    <c:v>RUS</c:v>
                  </c:pt>
                  <c:pt idx="6501">
                    <c:v>FRA</c:v>
                  </c:pt>
                  <c:pt idx="6502">
                    <c:v>EUN</c:v>
                  </c:pt>
                  <c:pt idx="6503">
                    <c:v>EUS</c:v>
                  </c:pt>
                  <c:pt idx="6504">
                    <c:v>USA</c:v>
                  </c:pt>
                  <c:pt idx="6505">
                    <c:v>IND</c:v>
                  </c:pt>
                  <c:pt idx="6506">
                    <c:v>CHI</c:v>
                  </c:pt>
                  <c:pt idx="6507">
                    <c:v>ROW</c:v>
                  </c:pt>
                  <c:pt idx="6508">
                    <c:v>OEC</c:v>
                  </c:pt>
                  <c:pt idx="6509">
                    <c:v>BRZ</c:v>
                  </c:pt>
                  <c:pt idx="6510">
                    <c:v>RSA</c:v>
                  </c:pt>
                  <c:pt idx="6511">
                    <c:v>RUS</c:v>
                  </c:pt>
                  <c:pt idx="6512">
                    <c:v>FRA</c:v>
                  </c:pt>
                  <c:pt idx="6513">
                    <c:v>EUN</c:v>
                  </c:pt>
                  <c:pt idx="6514">
                    <c:v>EUS</c:v>
                  </c:pt>
                  <c:pt idx="6515">
                    <c:v>USA</c:v>
                  </c:pt>
                  <c:pt idx="6516">
                    <c:v>IND</c:v>
                  </c:pt>
                  <c:pt idx="6517">
                    <c:v>CHI</c:v>
                  </c:pt>
                  <c:pt idx="6518">
                    <c:v>ROW</c:v>
                  </c:pt>
                  <c:pt idx="6519">
                    <c:v>OEC</c:v>
                  </c:pt>
                  <c:pt idx="6520">
                    <c:v>BRZ</c:v>
                  </c:pt>
                  <c:pt idx="6521">
                    <c:v>RSA</c:v>
                  </c:pt>
                  <c:pt idx="6522">
                    <c:v>RUS</c:v>
                  </c:pt>
                  <c:pt idx="6523">
                    <c:v>FRA</c:v>
                  </c:pt>
                  <c:pt idx="6524">
                    <c:v>EUN</c:v>
                  </c:pt>
                  <c:pt idx="6525">
                    <c:v>EUS</c:v>
                  </c:pt>
                  <c:pt idx="6526">
                    <c:v>USA</c:v>
                  </c:pt>
                  <c:pt idx="6527">
                    <c:v>IND</c:v>
                  </c:pt>
                  <c:pt idx="6528">
                    <c:v>CHI</c:v>
                  </c:pt>
                  <c:pt idx="6529">
                    <c:v>ROW</c:v>
                  </c:pt>
                  <c:pt idx="6530">
                    <c:v>OEC</c:v>
                  </c:pt>
                  <c:pt idx="6531">
                    <c:v>BRZ</c:v>
                  </c:pt>
                  <c:pt idx="6532">
                    <c:v>RSA</c:v>
                  </c:pt>
                  <c:pt idx="6533">
                    <c:v>RUS</c:v>
                  </c:pt>
                  <c:pt idx="6534">
                    <c:v>FRA</c:v>
                  </c:pt>
                  <c:pt idx="6535">
                    <c:v>EUN</c:v>
                  </c:pt>
                  <c:pt idx="6536">
                    <c:v>EUS</c:v>
                  </c:pt>
                  <c:pt idx="6537">
                    <c:v>USA</c:v>
                  </c:pt>
                  <c:pt idx="6538">
                    <c:v>IND</c:v>
                  </c:pt>
                  <c:pt idx="6539">
                    <c:v>CHI</c:v>
                  </c:pt>
                  <c:pt idx="6540">
                    <c:v>ROW</c:v>
                  </c:pt>
                  <c:pt idx="6541">
                    <c:v>OEC</c:v>
                  </c:pt>
                  <c:pt idx="6542">
                    <c:v>BRZ</c:v>
                  </c:pt>
                  <c:pt idx="6543">
                    <c:v>RSA</c:v>
                  </c:pt>
                  <c:pt idx="6544">
                    <c:v>RUS</c:v>
                  </c:pt>
                  <c:pt idx="6545">
                    <c:v>FRA</c:v>
                  </c:pt>
                  <c:pt idx="6546">
                    <c:v>EUN</c:v>
                  </c:pt>
                  <c:pt idx="6547">
                    <c:v>EUS</c:v>
                  </c:pt>
                  <c:pt idx="6548">
                    <c:v>USA</c:v>
                  </c:pt>
                  <c:pt idx="6549">
                    <c:v>IND</c:v>
                  </c:pt>
                  <c:pt idx="6550">
                    <c:v>CHI</c:v>
                  </c:pt>
                  <c:pt idx="6551">
                    <c:v>ROW</c:v>
                  </c:pt>
                  <c:pt idx="6552">
                    <c:v>OEC</c:v>
                  </c:pt>
                  <c:pt idx="6553">
                    <c:v>BRZ</c:v>
                  </c:pt>
                  <c:pt idx="6554">
                    <c:v>RSA</c:v>
                  </c:pt>
                  <c:pt idx="6555">
                    <c:v>RUS</c:v>
                  </c:pt>
                  <c:pt idx="6556">
                    <c:v>FRA</c:v>
                  </c:pt>
                  <c:pt idx="6557">
                    <c:v>EUN</c:v>
                  </c:pt>
                  <c:pt idx="6558">
                    <c:v>EUS</c:v>
                  </c:pt>
                  <c:pt idx="6559">
                    <c:v>USA</c:v>
                  </c:pt>
                  <c:pt idx="6560">
                    <c:v>IND</c:v>
                  </c:pt>
                  <c:pt idx="6561">
                    <c:v>CHI</c:v>
                  </c:pt>
                  <c:pt idx="6562">
                    <c:v>ROW</c:v>
                  </c:pt>
                  <c:pt idx="6563">
                    <c:v>OEC</c:v>
                  </c:pt>
                  <c:pt idx="6564">
                    <c:v>BRZ</c:v>
                  </c:pt>
                  <c:pt idx="6565">
                    <c:v>RSA</c:v>
                  </c:pt>
                  <c:pt idx="6566">
                    <c:v>RUS</c:v>
                  </c:pt>
                  <c:pt idx="6567">
                    <c:v>FRA</c:v>
                  </c:pt>
                  <c:pt idx="6568">
                    <c:v>EUN</c:v>
                  </c:pt>
                  <c:pt idx="6569">
                    <c:v>EUS</c:v>
                  </c:pt>
                  <c:pt idx="6570">
                    <c:v>USA</c:v>
                  </c:pt>
                  <c:pt idx="6571">
                    <c:v>IND</c:v>
                  </c:pt>
                  <c:pt idx="6572">
                    <c:v>CHI</c:v>
                  </c:pt>
                  <c:pt idx="6573">
                    <c:v>ROW</c:v>
                  </c:pt>
                  <c:pt idx="6574">
                    <c:v>OEC</c:v>
                  </c:pt>
                  <c:pt idx="6575">
                    <c:v>BRZ</c:v>
                  </c:pt>
                  <c:pt idx="6576">
                    <c:v>RSA</c:v>
                  </c:pt>
                  <c:pt idx="6577">
                    <c:v>RUS</c:v>
                  </c:pt>
                  <c:pt idx="6578">
                    <c:v>FRA</c:v>
                  </c:pt>
                  <c:pt idx="6579">
                    <c:v>EUN</c:v>
                  </c:pt>
                  <c:pt idx="6580">
                    <c:v>EUS</c:v>
                  </c:pt>
                  <c:pt idx="6581">
                    <c:v>USA</c:v>
                  </c:pt>
                  <c:pt idx="6582">
                    <c:v>IND</c:v>
                  </c:pt>
                  <c:pt idx="6583">
                    <c:v>CHI</c:v>
                  </c:pt>
                  <c:pt idx="6584">
                    <c:v>ROW</c:v>
                  </c:pt>
                  <c:pt idx="6585">
                    <c:v>OEC</c:v>
                  </c:pt>
                  <c:pt idx="6586">
                    <c:v>BRZ</c:v>
                  </c:pt>
                  <c:pt idx="6587">
                    <c:v>RUS</c:v>
                  </c:pt>
                  <c:pt idx="6588">
                    <c:v>FRA</c:v>
                  </c:pt>
                  <c:pt idx="6589">
                    <c:v>EUN</c:v>
                  </c:pt>
                  <c:pt idx="6590">
                    <c:v>EUS</c:v>
                  </c:pt>
                  <c:pt idx="6591">
                    <c:v>USA</c:v>
                  </c:pt>
                  <c:pt idx="6592">
                    <c:v>IND</c:v>
                  </c:pt>
                  <c:pt idx="6593">
                    <c:v>CHI</c:v>
                  </c:pt>
                  <c:pt idx="6594">
                    <c:v>ROW</c:v>
                  </c:pt>
                  <c:pt idx="6595">
                    <c:v>OEC</c:v>
                  </c:pt>
                  <c:pt idx="6596">
                    <c:v>BRZ</c:v>
                  </c:pt>
                  <c:pt idx="6597">
                    <c:v>RSA</c:v>
                  </c:pt>
                  <c:pt idx="6598">
                    <c:v>RUS</c:v>
                  </c:pt>
                  <c:pt idx="6599">
                    <c:v>FRA</c:v>
                  </c:pt>
                  <c:pt idx="6600">
                    <c:v>EUN</c:v>
                  </c:pt>
                  <c:pt idx="6601">
                    <c:v>EUS</c:v>
                  </c:pt>
                  <c:pt idx="6602">
                    <c:v>USA</c:v>
                  </c:pt>
                  <c:pt idx="6603">
                    <c:v>IND</c:v>
                  </c:pt>
                  <c:pt idx="6604">
                    <c:v>CHI</c:v>
                  </c:pt>
                  <c:pt idx="6605">
                    <c:v>ROW</c:v>
                  </c:pt>
                  <c:pt idx="6606">
                    <c:v>OEC</c:v>
                  </c:pt>
                  <c:pt idx="6607">
                    <c:v>BRZ</c:v>
                  </c:pt>
                  <c:pt idx="6608">
                    <c:v>RSA</c:v>
                  </c:pt>
                  <c:pt idx="6609">
                    <c:v>FRA</c:v>
                  </c:pt>
                  <c:pt idx="6610">
                    <c:v>EUN</c:v>
                  </c:pt>
                  <c:pt idx="6611">
                    <c:v>EUS</c:v>
                  </c:pt>
                  <c:pt idx="6612">
                    <c:v>USA</c:v>
                  </c:pt>
                  <c:pt idx="6613">
                    <c:v>IND</c:v>
                  </c:pt>
                  <c:pt idx="6614">
                    <c:v>CHI</c:v>
                  </c:pt>
                  <c:pt idx="6615">
                    <c:v>ROW</c:v>
                  </c:pt>
                  <c:pt idx="6616">
                    <c:v>OEC</c:v>
                  </c:pt>
                  <c:pt idx="6617">
                    <c:v>BRZ</c:v>
                  </c:pt>
                  <c:pt idx="6618">
                    <c:v>RSA</c:v>
                  </c:pt>
                  <c:pt idx="6619">
                    <c:v>RUS</c:v>
                  </c:pt>
                  <c:pt idx="6620">
                    <c:v>FRA</c:v>
                  </c:pt>
                  <c:pt idx="6621">
                    <c:v>EUN</c:v>
                  </c:pt>
                  <c:pt idx="6622">
                    <c:v>EUS</c:v>
                  </c:pt>
                  <c:pt idx="6623">
                    <c:v>USA</c:v>
                  </c:pt>
                  <c:pt idx="6624">
                    <c:v>IND</c:v>
                  </c:pt>
                  <c:pt idx="6625">
                    <c:v>CHI</c:v>
                  </c:pt>
                  <c:pt idx="6626">
                    <c:v>ROW</c:v>
                  </c:pt>
                  <c:pt idx="6627">
                    <c:v>OEC</c:v>
                  </c:pt>
                  <c:pt idx="6628">
                    <c:v>BRZ</c:v>
                  </c:pt>
                  <c:pt idx="6629">
                    <c:v>RSA</c:v>
                  </c:pt>
                  <c:pt idx="6630">
                    <c:v>RUS</c:v>
                  </c:pt>
                  <c:pt idx="6631">
                    <c:v>FRA</c:v>
                  </c:pt>
                  <c:pt idx="6632">
                    <c:v>EUN</c:v>
                  </c:pt>
                  <c:pt idx="6633">
                    <c:v>EUS</c:v>
                  </c:pt>
                  <c:pt idx="6634">
                    <c:v>USA</c:v>
                  </c:pt>
                  <c:pt idx="6635">
                    <c:v>IND</c:v>
                  </c:pt>
                  <c:pt idx="6636">
                    <c:v>CHI</c:v>
                  </c:pt>
                  <c:pt idx="6637">
                    <c:v>ROW</c:v>
                  </c:pt>
                  <c:pt idx="6638">
                    <c:v>OEC</c:v>
                  </c:pt>
                  <c:pt idx="6639">
                    <c:v>BRZ</c:v>
                  </c:pt>
                  <c:pt idx="6640">
                    <c:v>RSA</c:v>
                  </c:pt>
                  <c:pt idx="6641">
                    <c:v>RUS</c:v>
                  </c:pt>
                  <c:pt idx="6642">
                    <c:v>FRA</c:v>
                  </c:pt>
                  <c:pt idx="6643">
                    <c:v>EUN</c:v>
                  </c:pt>
                  <c:pt idx="6644">
                    <c:v>EUS</c:v>
                  </c:pt>
                  <c:pt idx="6645">
                    <c:v>USA</c:v>
                  </c:pt>
                  <c:pt idx="6646">
                    <c:v>IND</c:v>
                  </c:pt>
                  <c:pt idx="6647">
                    <c:v>CHI</c:v>
                  </c:pt>
                  <c:pt idx="6648">
                    <c:v>ROW</c:v>
                  </c:pt>
                  <c:pt idx="6649">
                    <c:v>OEC</c:v>
                  </c:pt>
                  <c:pt idx="6650">
                    <c:v>BRZ</c:v>
                  </c:pt>
                  <c:pt idx="6651">
                    <c:v>RSA</c:v>
                  </c:pt>
                  <c:pt idx="6652">
                    <c:v>RUS</c:v>
                  </c:pt>
                  <c:pt idx="6653">
                    <c:v>FRA</c:v>
                  </c:pt>
                  <c:pt idx="6654">
                    <c:v>EUN</c:v>
                  </c:pt>
                  <c:pt idx="6655">
                    <c:v>EUS</c:v>
                  </c:pt>
                  <c:pt idx="6656">
                    <c:v>USA</c:v>
                  </c:pt>
                  <c:pt idx="6657">
                    <c:v>IND</c:v>
                  </c:pt>
                  <c:pt idx="6658">
                    <c:v>CHI</c:v>
                  </c:pt>
                  <c:pt idx="6659">
                    <c:v>ROW</c:v>
                  </c:pt>
                  <c:pt idx="6660">
                    <c:v>OEC</c:v>
                  </c:pt>
                  <c:pt idx="6661">
                    <c:v>BRZ</c:v>
                  </c:pt>
                  <c:pt idx="6662">
                    <c:v>RSA</c:v>
                  </c:pt>
                  <c:pt idx="6663">
                    <c:v>RUS</c:v>
                  </c:pt>
                  <c:pt idx="6664">
                    <c:v>FRA</c:v>
                  </c:pt>
                  <c:pt idx="6665">
                    <c:v>EUN</c:v>
                  </c:pt>
                  <c:pt idx="6666">
                    <c:v>EUS</c:v>
                  </c:pt>
                  <c:pt idx="6667">
                    <c:v>USA</c:v>
                  </c:pt>
                  <c:pt idx="6668">
                    <c:v>IND</c:v>
                  </c:pt>
                  <c:pt idx="6669">
                    <c:v>CHI</c:v>
                  </c:pt>
                  <c:pt idx="6670">
                    <c:v>ROW</c:v>
                  </c:pt>
                  <c:pt idx="6671">
                    <c:v>OEC</c:v>
                  </c:pt>
                  <c:pt idx="6672">
                    <c:v>BRZ</c:v>
                  </c:pt>
                  <c:pt idx="6673">
                    <c:v>RSA</c:v>
                  </c:pt>
                  <c:pt idx="6674">
                    <c:v>RUS</c:v>
                  </c:pt>
                  <c:pt idx="6675">
                    <c:v>FRA</c:v>
                  </c:pt>
                  <c:pt idx="6676">
                    <c:v>EUN</c:v>
                  </c:pt>
                  <c:pt idx="6677">
                    <c:v>EUS</c:v>
                  </c:pt>
                  <c:pt idx="6678">
                    <c:v>USA</c:v>
                  </c:pt>
                  <c:pt idx="6679">
                    <c:v>IND</c:v>
                  </c:pt>
                  <c:pt idx="6680">
                    <c:v>CHI</c:v>
                  </c:pt>
                  <c:pt idx="6681">
                    <c:v>ROW</c:v>
                  </c:pt>
                  <c:pt idx="6682">
                    <c:v>OEC</c:v>
                  </c:pt>
                  <c:pt idx="6683">
                    <c:v>BRZ</c:v>
                  </c:pt>
                  <c:pt idx="6684">
                    <c:v>RSA</c:v>
                  </c:pt>
                  <c:pt idx="6685">
                    <c:v>RUS</c:v>
                  </c:pt>
                  <c:pt idx="6686">
                    <c:v>FRA</c:v>
                  </c:pt>
                  <c:pt idx="6687">
                    <c:v>EUN</c:v>
                  </c:pt>
                  <c:pt idx="6688">
                    <c:v>EUS</c:v>
                  </c:pt>
                  <c:pt idx="6689">
                    <c:v>USA</c:v>
                  </c:pt>
                  <c:pt idx="6690">
                    <c:v>IND</c:v>
                  </c:pt>
                  <c:pt idx="6691">
                    <c:v>CHI</c:v>
                  </c:pt>
                  <c:pt idx="6692">
                    <c:v>ROW</c:v>
                  </c:pt>
                  <c:pt idx="6693">
                    <c:v>OEC</c:v>
                  </c:pt>
                  <c:pt idx="6694">
                    <c:v>BRZ</c:v>
                  </c:pt>
                  <c:pt idx="6695">
                    <c:v>RSA</c:v>
                  </c:pt>
                  <c:pt idx="6696">
                    <c:v>RUS</c:v>
                  </c:pt>
                  <c:pt idx="6697">
                    <c:v>FRA</c:v>
                  </c:pt>
                  <c:pt idx="6698">
                    <c:v>EUN</c:v>
                  </c:pt>
                  <c:pt idx="6699">
                    <c:v>EUS</c:v>
                  </c:pt>
                  <c:pt idx="6700">
                    <c:v>USA</c:v>
                  </c:pt>
                  <c:pt idx="6701">
                    <c:v>IND</c:v>
                  </c:pt>
                  <c:pt idx="6702">
                    <c:v>CHI</c:v>
                  </c:pt>
                  <c:pt idx="6703">
                    <c:v>ROW</c:v>
                  </c:pt>
                  <c:pt idx="6704">
                    <c:v>OEC</c:v>
                  </c:pt>
                  <c:pt idx="6705">
                    <c:v>BRZ</c:v>
                  </c:pt>
                  <c:pt idx="6706">
                    <c:v>RSA</c:v>
                  </c:pt>
                  <c:pt idx="6707">
                    <c:v>RUS</c:v>
                  </c:pt>
                  <c:pt idx="6708">
                    <c:v>FRA</c:v>
                  </c:pt>
                  <c:pt idx="6709">
                    <c:v>EUN</c:v>
                  </c:pt>
                  <c:pt idx="6710">
                    <c:v>EUS</c:v>
                  </c:pt>
                  <c:pt idx="6711">
                    <c:v>USA</c:v>
                  </c:pt>
                  <c:pt idx="6712">
                    <c:v>IND</c:v>
                  </c:pt>
                  <c:pt idx="6713">
                    <c:v>CHI</c:v>
                  </c:pt>
                  <c:pt idx="6714">
                    <c:v>ROW</c:v>
                  </c:pt>
                  <c:pt idx="6715">
                    <c:v>OEC</c:v>
                  </c:pt>
                  <c:pt idx="6716">
                    <c:v>BRZ</c:v>
                  </c:pt>
                  <c:pt idx="6717">
                    <c:v>RSA</c:v>
                  </c:pt>
                  <c:pt idx="6718">
                    <c:v>RUS</c:v>
                  </c:pt>
                  <c:pt idx="6719">
                    <c:v>FRA</c:v>
                  </c:pt>
                  <c:pt idx="6720">
                    <c:v>EUN</c:v>
                  </c:pt>
                  <c:pt idx="6721">
                    <c:v>EUS</c:v>
                  </c:pt>
                  <c:pt idx="6722">
                    <c:v>USA</c:v>
                  </c:pt>
                  <c:pt idx="6723">
                    <c:v>IND</c:v>
                  </c:pt>
                  <c:pt idx="6724">
                    <c:v>CHI</c:v>
                  </c:pt>
                  <c:pt idx="6725">
                    <c:v>ROW</c:v>
                  </c:pt>
                  <c:pt idx="6726">
                    <c:v>OEC</c:v>
                  </c:pt>
                  <c:pt idx="6727">
                    <c:v>BRZ</c:v>
                  </c:pt>
                  <c:pt idx="6728">
                    <c:v>RSA</c:v>
                  </c:pt>
                  <c:pt idx="6729">
                    <c:v>RUS</c:v>
                  </c:pt>
                  <c:pt idx="6730">
                    <c:v>FRA</c:v>
                  </c:pt>
                  <c:pt idx="6731">
                    <c:v>EUN</c:v>
                  </c:pt>
                  <c:pt idx="6732">
                    <c:v>EUS</c:v>
                  </c:pt>
                  <c:pt idx="6733">
                    <c:v>USA</c:v>
                  </c:pt>
                  <c:pt idx="6734">
                    <c:v>IND</c:v>
                  </c:pt>
                  <c:pt idx="6735">
                    <c:v>CHI</c:v>
                  </c:pt>
                  <c:pt idx="6736">
                    <c:v>ROW</c:v>
                  </c:pt>
                  <c:pt idx="6737">
                    <c:v>OEC</c:v>
                  </c:pt>
                  <c:pt idx="6738">
                    <c:v>BRZ</c:v>
                  </c:pt>
                  <c:pt idx="6739">
                    <c:v>RSA</c:v>
                  </c:pt>
                  <c:pt idx="6740">
                    <c:v>RUS</c:v>
                  </c:pt>
                  <c:pt idx="6741">
                    <c:v>FRA</c:v>
                  </c:pt>
                  <c:pt idx="6742">
                    <c:v>EUN</c:v>
                  </c:pt>
                  <c:pt idx="6743">
                    <c:v>EUS</c:v>
                  </c:pt>
                  <c:pt idx="6744">
                    <c:v>USA</c:v>
                  </c:pt>
                  <c:pt idx="6745">
                    <c:v>IND</c:v>
                  </c:pt>
                  <c:pt idx="6746">
                    <c:v>CHI</c:v>
                  </c:pt>
                  <c:pt idx="6747">
                    <c:v>ROW</c:v>
                  </c:pt>
                  <c:pt idx="6748">
                    <c:v>OEC</c:v>
                  </c:pt>
                  <c:pt idx="6749">
                    <c:v>BRZ</c:v>
                  </c:pt>
                  <c:pt idx="6750">
                    <c:v>RSA</c:v>
                  </c:pt>
                  <c:pt idx="6751">
                    <c:v>RUS</c:v>
                  </c:pt>
                  <c:pt idx="6752">
                    <c:v>FRA</c:v>
                  </c:pt>
                  <c:pt idx="6753">
                    <c:v>EUN</c:v>
                  </c:pt>
                  <c:pt idx="6754">
                    <c:v>EUS</c:v>
                  </c:pt>
                  <c:pt idx="6755">
                    <c:v>USA</c:v>
                  </c:pt>
                  <c:pt idx="6756">
                    <c:v>IND</c:v>
                  </c:pt>
                  <c:pt idx="6757">
                    <c:v>CHI</c:v>
                  </c:pt>
                  <c:pt idx="6758">
                    <c:v>ROW</c:v>
                  </c:pt>
                  <c:pt idx="6759">
                    <c:v>OEC</c:v>
                  </c:pt>
                  <c:pt idx="6760">
                    <c:v>BRZ</c:v>
                  </c:pt>
                  <c:pt idx="6761">
                    <c:v>RSA</c:v>
                  </c:pt>
                  <c:pt idx="6762">
                    <c:v>RUS</c:v>
                  </c:pt>
                  <c:pt idx="6763">
                    <c:v>FRA</c:v>
                  </c:pt>
                  <c:pt idx="6764">
                    <c:v>EUN</c:v>
                  </c:pt>
                  <c:pt idx="6765">
                    <c:v>EUS</c:v>
                  </c:pt>
                  <c:pt idx="6766">
                    <c:v>USA</c:v>
                  </c:pt>
                  <c:pt idx="6767">
                    <c:v>IND</c:v>
                  </c:pt>
                  <c:pt idx="6768">
                    <c:v>CHI</c:v>
                  </c:pt>
                  <c:pt idx="6769">
                    <c:v>ROW</c:v>
                  </c:pt>
                  <c:pt idx="6770">
                    <c:v>OEC</c:v>
                  </c:pt>
                  <c:pt idx="6771">
                    <c:v>BRZ</c:v>
                  </c:pt>
                  <c:pt idx="6772">
                    <c:v>RSA</c:v>
                  </c:pt>
                  <c:pt idx="6773">
                    <c:v>RUS</c:v>
                  </c:pt>
                  <c:pt idx="6774">
                    <c:v>FRA</c:v>
                  </c:pt>
                  <c:pt idx="6775">
                    <c:v>EUN</c:v>
                  </c:pt>
                  <c:pt idx="6776">
                    <c:v>EUS</c:v>
                  </c:pt>
                  <c:pt idx="6777">
                    <c:v>USA</c:v>
                  </c:pt>
                  <c:pt idx="6778">
                    <c:v>IND</c:v>
                  </c:pt>
                  <c:pt idx="6779">
                    <c:v>CHI</c:v>
                  </c:pt>
                  <c:pt idx="6780">
                    <c:v>ROW</c:v>
                  </c:pt>
                  <c:pt idx="6781">
                    <c:v>OEC</c:v>
                  </c:pt>
                  <c:pt idx="6782">
                    <c:v>BRZ</c:v>
                  </c:pt>
                  <c:pt idx="6783">
                    <c:v>RUS</c:v>
                  </c:pt>
                  <c:pt idx="6784">
                    <c:v>FRA</c:v>
                  </c:pt>
                  <c:pt idx="6785">
                    <c:v>EUN</c:v>
                  </c:pt>
                  <c:pt idx="6786">
                    <c:v>EUS</c:v>
                  </c:pt>
                  <c:pt idx="6787">
                    <c:v>USA</c:v>
                  </c:pt>
                  <c:pt idx="6788">
                    <c:v>IND</c:v>
                  </c:pt>
                  <c:pt idx="6789">
                    <c:v>CHI</c:v>
                  </c:pt>
                  <c:pt idx="6790">
                    <c:v>ROW</c:v>
                  </c:pt>
                  <c:pt idx="6791">
                    <c:v>OEC</c:v>
                  </c:pt>
                  <c:pt idx="6792">
                    <c:v>BRZ</c:v>
                  </c:pt>
                  <c:pt idx="6793">
                    <c:v>RSA</c:v>
                  </c:pt>
                  <c:pt idx="6794">
                    <c:v>RUS</c:v>
                  </c:pt>
                  <c:pt idx="6795">
                    <c:v>FRA</c:v>
                  </c:pt>
                  <c:pt idx="6796">
                    <c:v>EUN</c:v>
                  </c:pt>
                  <c:pt idx="6797">
                    <c:v>EUS</c:v>
                  </c:pt>
                  <c:pt idx="6798">
                    <c:v>USA</c:v>
                  </c:pt>
                  <c:pt idx="6799">
                    <c:v>IND</c:v>
                  </c:pt>
                  <c:pt idx="6800">
                    <c:v>CHI</c:v>
                  </c:pt>
                  <c:pt idx="6801">
                    <c:v>ROW</c:v>
                  </c:pt>
                  <c:pt idx="6802">
                    <c:v>OEC</c:v>
                  </c:pt>
                  <c:pt idx="6803">
                    <c:v>BRZ</c:v>
                  </c:pt>
                  <c:pt idx="6804">
                    <c:v>RSA</c:v>
                  </c:pt>
                  <c:pt idx="6805">
                    <c:v>RUS</c:v>
                  </c:pt>
                  <c:pt idx="6806">
                    <c:v>FRA</c:v>
                  </c:pt>
                  <c:pt idx="6807">
                    <c:v>EUN</c:v>
                  </c:pt>
                  <c:pt idx="6808">
                    <c:v>EUS</c:v>
                  </c:pt>
                  <c:pt idx="6809">
                    <c:v>USA</c:v>
                  </c:pt>
                  <c:pt idx="6810">
                    <c:v>IND</c:v>
                  </c:pt>
                  <c:pt idx="6811">
                    <c:v>CHI</c:v>
                  </c:pt>
                  <c:pt idx="6812">
                    <c:v>ROW</c:v>
                  </c:pt>
                  <c:pt idx="6813">
                    <c:v>OEC</c:v>
                  </c:pt>
                  <c:pt idx="6814">
                    <c:v>BRZ</c:v>
                  </c:pt>
                  <c:pt idx="6815">
                    <c:v>RSA</c:v>
                  </c:pt>
                  <c:pt idx="6816">
                    <c:v>RUS</c:v>
                  </c:pt>
                  <c:pt idx="6817">
                    <c:v>FRA</c:v>
                  </c:pt>
                  <c:pt idx="6818">
                    <c:v>EUN</c:v>
                  </c:pt>
                  <c:pt idx="6819">
                    <c:v>EUS</c:v>
                  </c:pt>
                  <c:pt idx="6820">
                    <c:v>USA</c:v>
                  </c:pt>
                  <c:pt idx="6821">
                    <c:v>IND</c:v>
                  </c:pt>
                  <c:pt idx="6822">
                    <c:v>CHI</c:v>
                  </c:pt>
                  <c:pt idx="6823">
                    <c:v>ROW</c:v>
                  </c:pt>
                  <c:pt idx="6824">
                    <c:v>OEC</c:v>
                  </c:pt>
                  <c:pt idx="6825">
                    <c:v>BRZ</c:v>
                  </c:pt>
                  <c:pt idx="6826">
                    <c:v>RSA</c:v>
                  </c:pt>
                  <c:pt idx="6827">
                    <c:v>RUS</c:v>
                  </c:pt>
                  <c:pt idx="6828">
                    <c:v>FRA</c:v>
                  </c:pt>
                  <c:pt idx="6829">
                    <c:v>EUN</c:v>
                  </c:pt>
                  <c:pt idx="6830">
                    <c:v>EUS</c:v>
                  </c:pt>
                  <c:pt idx="6831">
                    <c:v>USA</c:v>
                  </c:pt>
                  <c:pt idx="6832">
                    <c:v>IND</c:v>
                  </c:pt>
                  <c:pt idx="6833">
                    <c:v>CHI</c:v>
                  </c:pt>
                  <c:pt idx="6834">
                    <c:v>ROW</c:v>
                  </c:pt>
                  <c:pt idx="6835">
                    <c:v>OEC</c:v>
                  </c:pt>
                  <c:pt idx="6836">
                    <c:v>BRZ</c:v>
                  </c:pt>
                  <c:pt idx="6837">
                    <c:v>RSA</c:v>
                  </c:pt>
                  <c:pt idx="6838">
                    <c:v>RUS</c:v>
                  </c:pt>
                  <c:pt idx="6839">
                    <c:v>FRA</c:v>
                  </c:pt>
                  <c:pt idx="6840">
                    <c:v>EUN</c:v>
                  </c:pt>
                  <c:pt idx="6841">
                    <c:v>EUS</c:v>
                  </c:pt>
                  <c:pt idx="6842">
                    <c:v>USA</c:v>
                  </c:pt>
                  <c:pt idx="6843">
                    <c:v>IND</c:v>
                  </c:pt>
                  <c:pt idx="6844">
                    <c:v>CHI</c:v>
                  </c:pt>
                  <c:pt idx="6845">
                    <c:v>ROW</c:v>
                  </c:pt>
                  <c:pt idx="6846">
                    <c:v>OEC</c:v>
                  </c:pt>
                  <c:pt idx="6847">
                    <c:v>BRZ</c:v>
                  </c:pt>
                  <c:pt idx="6848">
                    <c:v>RSA</c:v>
                  </c:pt>
                  <c:pt idx="6849">
                    <c:v>RUS</c:v>
                  </c:pt>
                  <c:pt idx="6850">
                    <c:v>FRA</c:v>
                  </c:pt>
                  <c:pt idx="6851">
                    <c:v>EUN</c:v>
                  </c:pt>
                  <c:pt idx="6852">
                    <c:v>EUS</c:v>
                  </c:pt>
                  <c:pt idx="6853">
                    <c:v>USA</c:v>
                  </c:pt>
                  <c:pt idx="6854">
                    <c:v>IND</c:v>
                  </c:pt>
                  <c:pt idx="6855">
                    <c:v>CHI</c:v>
                  </c:pt>
                  <c:pt idx="6856">
                    <c:v>ROW</c:v>
                  </c:pt>
                  <c:pt idx="6857">
                    <c:v>OEC</c:v>
                  </c:pt>
                  <c:pt idx="6858">
                    <c:v>BRZ</c:v>
                  </c:pt>
                  <c:pt idx="6859">
                    <c:v>RSA</c:v>
                  </c:pt>
                  <c:pt idx="6860">
                    <c:v>RUS</c:v>
                  </c:pt>
                  <c:pt idx="6861">
                    <c:v>FRA</c:v>
                  </c:pt>
                  <c:pt idx="6862">
                    <c:v>EUN</c:v>
                  </c:pt>
                  <c:pt idx="6863">
                    <c:v>EUS</c:v>
                  </c:pt>
                  <c:pt idx="6864">
                    <c:v>USA</c:v>
                  </c:pt>
                  <c:pt idx="6865">
                    <c:v>IND</c:v>
                  </c:pt>
                  <c:pt idx="6866">
                    <c:v>CHI</c:v>
                  </c:pt>
                  <c:pt idx="6867">
                    <c:v>ROW</c:v>
                  </c:pt>
                  <c:pt idx="6868">
                    <c:v>OEC</c:v>
                  </c:pt>
                  <c:pt idx="6869">
                    <c:v>BRZ</c:v>
                  </c:pt>
                  <c:pt idx="6870">
                    <c:v>RSA</c:v>
                  </c:pt>
                  <c:pt idx="6871">
                    <c:v>RUS</c:v>
                  </c:pt>
                  <c:pt idx="6872">
                    <c:v>FRA</c:v>
                  </c:pt>
                  <c:pt idx="6873">
                    <c:v>EUN</c:v>
                  </c:pt>
                  <c:pt idx="6874">
                    <c:v>EUS</c:v>
                  </c:pt>
                  <c:pt idx="6875">
                    <c:v>USA</c:v>
                  </c:pt>
                  <c:pt idx="6876">
                    <c:v>IND</c:v>
                  </c:pt>
                  <c:pt idx="6877">
                    <c:v>CHI</c:v>
                  </c:pt>
                  <c:pt idx="6878">
                    <c:v>ROW</c:v>
                  </c:pt>
                  <c:pt idx="6879">
                    <c:v>OEC</c:v>
                  </c:pt>
                  <c:pt idx="6880">
                    <c:v>BRZ</c:v>
                  </c:pt>
                  <c:pt idx="6881">
                    <c:v>RSA</c:v>
                  </c:pt>
                  <c:pt idx="6882">
                    <c:v>RUS</c:v>
                  </c:pt>
                  <c:pt idx="6883">
                    <c:v>FRA</c:v>
                  </c:pt>
                  <c:pt idx="6884">
                    <c:v>EUN</c:v>
                  </c:pt>
                  <c:pt idx="6885">
                    <c:v>EUS</c:v>
                  </c:pt>
                  <c:pt idx="6886">
                    <c:v>USA</c:v>
                  </c:pt>
                  <c:pt idx="6887">
                    <c:v>IND</c:v>
                  </c:pt>
                  <c:pt idx="6888">
                    <c:v>CHI</c:v>
                  </c:pt>
                  <c:pt idx="6889">
                    <c:v>ROW</c:v>
                  </c:pt>
                  <c:pt idx="6890">
                    <c:v>OEC</c:v>
                  </c:pt>
                  <c:pt idx="6891">
                    <c:v>BRZ</c:v>
                  </c:pt>
                  <c:pt idx="6892">
                    <c:v>RSA</c:v>
                  </c:pt>
                  <c:pt idx="6893">
                    <c:v>RUS</c:v>
                  </c:pt>
                  <c:pt idx="6894">
                    <c:v>FRA</c:v>
                  </c:pt>
                  <c:pt idx="6895">
                    <c:v>EUN</c:v>
                  </c:pt>
                  <c:pt idx="6896">
                    <c:v>EUS</c:v>
                  </c:pt>
                  <c:pt idx="6897">
                    <c:v>USA</c:v>
                  </c:pt>
                  <c:pt idx="6898">
                    <c:v>IND</c:v>
                  </c:pt>
                  <c:pt idx="6899">
                    <c:v>CHI</c:v>
                  </c:pt>
                  <c:pt idx="6900">
                    <c:v>ROW</c:v>
                  </c:pt>
                  <c:pt idx="6901">
                    <c:v>OEC</c:v>
                  </c:pt>
                  <c:pt idx="6902">
                    <c:v>BRZ</c:v>
                  </c:pt>
                  <c:pt idx="6903">
                    <c:v>RSA</c:v>
                  </c:pt>
                  <c:pt idx="6904">
                    <c:v>RUS</c:v>
                  </c:pt>
                  <c:pt idx="6905">
                    <c:v>FRA</c:v>
                  </c:pt>
                  <c:pt idx="6906">
                    <c:v>EUN</c:v>
                  </c:pt>
                  <c:pt idx="6907">
                    <c:v>EUS</c:v>
                  </c:pt>
                  <c:pt idx="6908">
                    <c:v>USA</c:v>
                  </c:pt>
                  <c:pt idx="6909">
                    <c:v>IND</c:v>
                  </c:pt>
                  <c:pt idx="6910">
                    <c:v>CHI</c:v>
                  </c:pt>
                  <c:pt idx="6911">
                    <c:v>ROW</c:v>
                  </c:pt>
                  <c:pt idx="6912">
                    <c:v>OEC</c:v>
                  </c:pt>
                  <c:pt idx="6913">
                    <c:v>BRZ</c:v>
                  </c:pt>
                  <c:pt idx="6914">
                    <c:v>RSA</c:v>
                  </c:pt>
                  <c:pt idx="6915">
                    <c:v>RUS</c:v>
                  </c:pt>
                  <c:pt idx="6916">
                    <c:v>FRA</c:v>
                  </c:pt>
                  <c:pt idx="6917">
                    <c:v>EUN</c:v>
                  </c:pt>
                  <c:pt idx="6918">
                    <c:v>EUS</c:v>
                  </c:pt>
                  <c:pt idx="6919">
                    <c:v>USA</c:v>
                  </c:pt>
                  <c:pt idx="6920">
                    <c:v>IND</c:v>
                  </c:pt>
                  <c:pt idx="6921">
                    <c:v>CHI</c:v>
                  </c:pt>
                  <c:pt idx="6922">
                    <c:v>ROW</c:v>
                  </c:pt>
                  <c:pt idx="6923">
                    <c:v>OEC</c:v>
                  </c:pt>
                  <c:pt idx="6924">
                    <c:v>BRZ</c:v>
                  </c:pt>
                  <c:pt idx="6925">
                    <c:v>RSA</c:v>
                  </c:pt>
                  <c:pt idx="6926">
                    <c:v>RUS</c:v>
                  </c:pt>
                  <c:pt idx="6927">
                    <c:v>FRA</c:v>
                  </c:pt>
                  <c:pt idx="6928">
                    <c:v>EUN</c:v>
                  </c:pt>
                  <c:pt idx="6929">
                    <c:v>EUS</c:v>
                  </c:pt>
                  <c:pt idx="6930">
                    <c:v>USA</c:v>
                  </c:pt>
                  <c:pt idx="6931">
                    <c:v>IND</c:v>
                  </c:pt>
                  <c:pt idx="6932">
                    <c:v>CHI</c:v>
                  </c:pt>
                  <c:pt idx="6933">
                    <c:v>ROW</c:v>
                  </c:pt>
                  <c:pt idx="6934">
                    <c:v>OEC</c:v>
                  </c:pt>
                  <c:pt idx="6935">
                    <c:v>BRZ</c:v>
                  </c:pt>
                  <c:pt idx="6936">
                    <c:v>RSA</c:v>
                  </c:pt>
                  <c:pt idx="6937">
                    <c:v>RUS</c:v>
                  </c:pt>
                  <c:pt idx="6938">
                    <c:v>FRA</c:v>
                  </c:pt>
                  <c:pt idx="6939">
                    <c:v>EUN</c:v>
                  </c:pt>
                  <c:pt idx="6940">
                    <c:v>EUS</c:v>
                  </c:pt>
                  <c:pt idx="6941">
                    <c:v>USA</c:v>
                  </c:pt>
                  <c:pt idx="6942">
                    <c:v>IND</c:v>
                  </c:pt>
                  <c:pt idx="6943">
                    <c:v>CHI</c:v>
                  </c:pt>
                  <c:pt idx="6944">
                    <c:v>ROW</c:v>
                  </c:pt>
                  <c:pt idx="6945">
                    <c:v>OEC</c:v>
                  </c:pt>
                  <c:pt idx="6946">
                    <c:v>BRZ</c:v>
                  </c:pt>
                  <c:pt idx="6947">
                    <c:v>RSA</c:v>
                  </c:pt>
                  <c:pt idx="6948">
                    <c:v>RUS</c:v>
                  </c:pt>
                  <c:pt idx="6949">
                    <c:v>FRA</c:v>
                  </c:pt>
                  <c:pt idx="6950">
                    <c:v>EUN</c:v>
                  </c:pt>
                  <c:pt idx="6951">
                    <c:v>EUS</c:v>
                  </c:pt>
                  <c:pt idx="6952">
                    <c:v>USA</c:v>
                  </c:pt>
                  <c:pt idx="6953">
                    <c:v>IND</c:v>
                  </c:pt>
                  <c:pt idx="6954">
                    <c:v>CHI</c:v>
                  </c:pt>
                  <c:pt idx="6955">
                    <c:v>ROW</c:v>
                  </c:pt>
                  <c:pt idx="6956">
                    <c:v>OEC</c:v>
                  </c:pt>
                  <c:pt idx="6957">
                    <c:v>BRZ</c:v>
                  </c:pt>
                  <c:pt idx="6958">
                    <c:v>RSA</c:v>
                  </c:pt>
                  <c:pt idx="6959">
                    <c:v>RUS</c:v>
                  </c:pt>
                  <c:pt idx="6960">
                    <c:v>FRA</c:v>
                  </c:pt>
                  <c:pt idx="6961">
                    <c:v>EUN</c:v>
                  </c:pt>
                  <c:pt idx="6962">
                    <c:v>EUS</c:v>
                  </c:pt>
                  <c:pt idx="6963">
                    <c:v>USA</c:v>
                  </c:pt>
                  <c:pt idx="6964">
                    <c:v>IND</c:v>
                  </c:pt>
                  <c:pt idx="6965">
                    <c:v>CHI</c:v>
                  </c:pt>
                  <c:pt idx="6966">
                    <c:v>ROW</c:v>
                  </c:pt>
                  <c:pt idx="6967">
                    <c:v>OEC</c:v>
                  </c:pt>
                  <c:pt idx="6968">
                    <c:v>BRZ</c:v>
                  </c:pt>
                  <c:pt idx="6969">
                    <c:v>RUS</c:v>
                  </c:pt>
                  <c:pt idx="6970">
                    <c:v>FRA</c:v>
                  </c:pt>
                  <c:pt idx="6971">
                    <c:v>EUN</c:v>
                  </c:pt>
                  <c:pt idx="6972">
                    <c:v>EUS</c:v>
                  </c:pt>
                  <c:pt idx="6973">
                    <c:v>USA</c:v>
                  </c:pt>
                  <c:pt idx="6974">
                    <c:v>IND</c:v>
                  </c:pt>
                  <c:pt idx="6975">
                    <c:v>CHI</c:v>
                  </c:pt>
                  <c:pt idx="6976">
                    <c:v>ROW</c:v>
                  </c:pt>
                  <c:pt idx="6977">
                    <c:v>OEC</c:v>
                  </c:pt>
                  <c:pt idx="6978">
                    <c:v>BRZ</c:v>
                  </c:pt>
                  <c:pt idx="6979">
                    <c:v>RSA</c:v>
                  </c:pt>
                  <c:pt idx="6980">
                    <c:v>RUS</c:v>
                  </c:pt>
                  <c:pt idx="6981">
                    <c:v>FRA</c:v>
                  </c:pt>
                  <c:pt idx="6982">
                    <c:v>EUN</c:v>
                  </c:pt>
                  <c:pt idx="6983">
                    <c:v>EUS</c:v>
                  </c:pt>
                  <c:pt idx="6984">
                    <c:v>USA</c:v>
                  </c:pt>
                  <c:pt idx="6985">
                    <c:v>IND</c:v>
                  </c:pt>
                  <c:pt idx="6986">
                    <c:v>CHI</c:v>
                  </c:pt>
                  <c:pt idx="6987">
                    <c:v>ROW</c:v>
                  </c:pt>
                  <c:pt idx="6988">
                    <c:v>OEC</c:v>
                  </c:pt>
                  <c:pt idx="6989">
                    <c:v>BRZ</c:v>
                  </c:pt>
                  <c:pt idx="6990">
                    <c:v>RSA</c:v>
                  </c:pt>
                  <c:pt idx="6991">
                    <c:v>RUS</c:v>
                  </c:pt>
                  <c:pt idx="6992">
                    <c:v>FRA</c:v>
                  </c:pt>
                  <c:pt idx="6993">
                    <c:v>EUN</c:v>
                  </c:pt>
                  <c:pt idx="6994">
                    <c:v>EUS</c:v>
                  </c:pt>
                  <c:pt idx="6995">
                    <c:v>IND</c:v>
                  </c:pt>
                  <c:pt idx="6996">
                    <c:v>CHI</c:v>
                  </c:pt>
                  <c:pt idx="6997">
                    <c:v>ROW</c:v>
                  </c:pt>
                  <c:pt idx="6998">
                    <c:v>OEC</c:v>
                  </c:pt>
                  <c:pt idx="6999">
                    <c:v>BRZ</c:v>
                  </c:pt>
                  <c:pt idx="7000">
                    <c:v>RSA</c:v>
                  </c:pt>
                  <c:pt idx="7001">
                    <c:v>FRA</c:v>
                  </c:pt>
                  <c:pt idx="7002">
                    <c:v>EUN</c:v>
                  </c:pt>
                  <c:pt idx="7003">
                    <c:v>EUS</c:v>
                  </c:pt>
                  <c:pt idx="7004">
                    <c:v>USA</c:v>
                  </c:pt>
                  <c:pt idx="7005">
                    <c:v>IND</c:v>
                  </c:pt>
                  <c:pt idx="7006">
                    <c:v>CHI</c:v>
                  </c:pt>
                  <c:pt idx="7007">
                    <c:v>ROW</c:v>
                  </c:pt>
                  <c:pt idx="7008">
                    <c:v>OEC</c:v>
                  </c:pt>
                  <c:pt idx="7009">
                    <c:v>BRZ</c:v>
                  </c:pt>
                  <c:pt idx="7010">
                    <c:v>RSA</c:v>
                  </c:pt>
                  <c:pt idx="7011">
                    <c:v>RUS</c:v>
                  </c:pt>
                  <c:pt idx="7012">
                    <c:v>FRA</c:v>
                  </c:pt>
                  <c:pt idx="7013">
                    <c:v>EUN</c:v>
                  </c:pt>
                  <c:pt idx="7014">
                    <c:v>EUS</c:v>
                  </c:pt>
                  <c:pt idx="7015">
                    <c:v>USA</c:v>
                  </c:pt>
                  <c:pt idx="7016">
                    <c:v>IND</c:v>
                  </c:pt>
                  <c:pt idx="7017">
                    <c:v>CHI</c:v>
                  </c:pt>
                  <c:pt idx="7018">
                    <c:v>ROW</c:v>
                  </c:pt>
                  <c:pt idx="7019">
                    <c:v>OEC</c:v>
                  </c:pt>
                  <c:pt idx="7020">
                    <c:v>BRZ</c:v>
                  </c:pt>
                  <c:pt idx="7021">
                    <c:v>RSA</c:v>
                  </c:pt>
                  <c:pt idx="7022">
                    <c:v>RUS</c:v>
                  </c:pt>
                  <c:pt idx="7023">
                    <c:v>FRA</c:v>
                  </c:pt>
                  <c:pt idx="7024">
                    <c:v>EUN</c:v>
                  </c:pt>
                  <c:pt idx="7025">
                    <c:v>EUS</c:v>
                  </c:pt>
                  <c:pt idx="7026">
                    <c:v>USA</c:v>
                  </c:pt>
                  <c:pt idx="7027">
                    <c:v>IND</c:v>
                  </c:pt>
                  <c:pt idx="7028">
                    <c:v>CHI</c:v>
                  </c:pt>
                  <c:pt idx="7029">
                    <c:v>ROW</c:v>
                  </c:pt>
                  <c:pt idx="7030">
                    <c:v>OEC</c:v>
                  </c:pt>
                  <c:pt idx="7031">
                    <c:v>BRZ</c:v>
                  </c:pt>
                  <c:pt idx="7032">
                    <c:v>RSA</c:v>
                  </c:pt>
                  <c:pt idx="7033">
                    <c:v>RUS</c:v>
                  </c:pt>
                  <c:pt idx="7034">
                    <c:v>FRA</c:v>
                  </c:pt>
                  <c:pt idx="7035">
                    <c:v>EUN</c:v>
                  </c:pt>
                  <c:pt idx="7036">
                    <c:v>EUS</c:v>
                  </c:pt>
                  <c:pt idx="7037">
                    <c:v>USA</c:v>
                  </c:pt>
                  <c:pt idx="7038">
                    <c:v>IND</c:v>
                  </c:pt>
                  <c:pt idx="7039">
                    <c:v>CHI</c:v>
                  </c:pt>
                  <c:pt idx="7040">
                    <c:v>ROW</c:v>
                  </c:pt>
                  <c:pt idx="7041">
                    <c:v>OEC</c:v>
                  </c:pt>
                  <c:pt idx="7042">
                    <c:v>BRZ</c:v>
                  </c:pt>
                  <c:pt idx="7043">
                    <c:v>RUS</c:v>
                  </c:pt>
                  <c:pt idx="7044">
                    <c:v>FRA</c:v>
                  </c:pt>
                  <c:pt idx="7045">
                    <c:v>EUN</c:v>
                  </c:pt>
                  <c:pt idx="7046">
                    <c:v>EUS</c:v>
                  </c:pt>
                  <c:pt idx="7047">
                    <c:v>USA</c:v>
                  </c:pt>
                  <c:pt idx="7048">
                    <c:v>IND</c:v>
                  </c:pt>
                  <c:pt idx="7049">
                    <c:v>CHI</c:v>
                  </c:pt>
                  <c:pt idx="7050">
                    <c:v>ROW</c:v>
                  </c:pt>
                  <c:pt idx="7051">
                    <c:v>OEC</c:v>
                  </c:pt>
                  <c:pt idx="7052">
                    <c:v>BRZ</c:v>
                  </c:pt>
                  <c:pt idx="7053">
                    <c:v>RSA</c:v>
                  </c:pt>
                  <c:pt idx="7054">
                    <c:v>RUS</c:v>
                  </c:pt>
                  <c:pt idx="7055">
                    <c:v>FRA</c:v>
                  </c:pt>
                  <c:pt idx="7056">
                    <c:v>EUN</c:v>
                  </c:pt>
                  <c:pt idx="7057">
                    <c:v>EUS</c:v>
                  </c:pt>
                  <c:pt idx="7058">
                    <c:v>USA</c:v>
                  </c:pt>
                  <c:pt idx="7059">
                    <c:v>IND</c:v>
                  </c:pt>
                  <c:pt idx="7060">
                    <c:v>CHI</c:v>
                  </c:pt>
                  <c:pt idx="7061">
                    <c:v>ROW</c:v>
                  </c:pt>
                  <c:pt idx="7062">
                    <c:v>OEC</c:v>
                  </c:pt>
                  <c:pt idx="7063">
                    <c:v>BRZ</c:v>
                  </c:pt>
                  <c:pt idx="7064">
                    <c:v>RSA</c:v>
                  </c:pt>
                  <c:pt idx="7065">
                    <c:v>RUS</c:v>
                  </c:pt>
                  <c:pt idx="7066">
                    <c:v>FRA</c:v>
                  </c:pt>
                  <c:pt idx="7067">
                    <c:v>EUN</c:v>
                  </c:pt>
                  <c:pt idx="7068">
                    <c:v>EUS</c:v>
                  </c:pt>
                  <c:pt idx="7069">
                    <c:v>USA</c:v>
                  </c:pt>
                  <c:pt idx="7070">
                    <c:v>IND</c:v>
                  </c:pt>
                  <c:pt idx="7071">
                    <c:v>CHI</c:v>
                  </c:pt>
                  <c:pt idx="7072">
                    <c:v>ROW</c:v>
                  </c:pt>
                  <c:pt idx="7073">
                    <c:v>OEC</c:v>
                  </c:pt>
                  <c:pt idx="7074">
                    <c:v>BRZ</c:v>
                  </c:pt>
                  <c:pt idx="7075">
                    <c:v>RSA</c:v>
                  </c:pt>
                  <c:pt idx="7076">
                    <c:v>RUS</c:v>
                  </c:pt>
                  <c:pt idx="7077">
                    <c:v>FRA</c:v>
                  </c:pt>
                  <c:pt idx="7078">
                    <c:v>EUN</c:v>
                  </c:pt>
                  <c:pt idx="7079">
                    <c:v>EUS</c:v>
                  </c:pt>
                  <c:pt idx="7080">
                    <c:v>USA</c:v>
                  </c:pt>
                  <c:pt idx="7081">
                    <c:v>IND</c:v>
                  </c:pt>
                  <c:pt idx="7082">
                    <c:v>CHI</c:v>
                  </c:pt>
                  <c:pt idx="7083">
                    <c:v>ROW</c:v>
                  </c:pt>
                  <c:pt idx="7084">
                    <c:v>OEC</c:v>
                  </c:pt>
                  <c:pt idx="7085">
                    <c:v>BRZ</c:v>
                  </c:pt>
                  <c:pt idx="7086">
                    <c:v>RSA</c:v>
                  </c:pt>
                  <c:pt idx="7087">
                    <c:v>RUS</c:v>
                  </c:pt>
                  <c:pt idx="7088">
                    <c:v>FRA</c:v>
                  </c:pt>
                  <c:pt idx="7089">
                    <c:v>EUN</c:v>
                  </c:pt>
                  <c:pt idx="7090">
                    <c:v>EUS</c:v>
                  </c:pt>
                  <c:pt idx="7091">
                    <c:v>USA</c:v>
                  </c:pt>
                  <c:pt idx="7092">
                    <c:v>IND</c:v>
                  </c:pt>
                  <c:pt idx="7093">
                    <c:v>CHI</c:v>
                  </c:pt>
                  <c:pt idx="7094">
                    <c:v>ROW</c:v>
                  </c:pt>
                  <c:pt idx="7095">
                    <c:v>OEC</c:v>
                  </c:pt>
                  <c:pt idx="7096">
                    <c:v>BRZ</c:v>
                  </c:pt>
                  <c:pt idx="7097">
                    <c:v>RSA</c:v>
                  </c:pt>
                  <c:pt idx="7098">
                    <c:v>RUS</c:v>
                  </c:pt>
                  <c:pt idx="7099">
                    <c:v>FRA</c:v>
                  </c:pt>
                  <c:pt idx="7100">
                    <c:v>EUN</c:v>
                  </c:pt>
                  <c:pt idx="7101">
                    <c:v>EUS</c:v>
                  </c:pt>
                  <c:pt idx="7102">
                    <c:v>USA</c:v>
                  </c:pt>
                  <c:pt idx="7103">
                    <c:v>IND</c:v>
                  </c:pt>
                  <c:pt idx="7104">
                    <c:v>CHI</c:v>
                  </c:pt>
                  <c:pt idx="7105">
                    <c:v>ROW</c:v>
                  </c:pt>
                  <c:pt idx="7106">
                    <c:v>OEC</c:v>
                  </c:pt>
                  <c:pt idx="7107">
                    <c:v>BRZ</c:v>
                  </c:pt>
                  <c:pt idx="7108">
                    <c:v>RSA</c:v>
                  </c:pt>
                  <c:pt idx="7109">
                    <c:v>RUS</c:v>
                  </c:pt>
                  <c:pt idx="7110">
                    <c:v>FRA</c:v>
                  </c:pt>
                  <c:pt idx="7111">
                    <c:v>EUN</c:v>
                  </c:pt>
                  <c:pt idx="7112">
                    <c:v>EUS</c:v>
                  </c:pt>
                  <c:pt idx="7113">
                    <c:v>USA</c:v>
                  </c:pt>
                  <c:pt idx="7114">
                    <c:v>IND</c:v>
                  </c:pt>
                  <c:pt idx="7115">
                    <c:v>CHI</c:v>
                  </c:pt>
                  <c:pt idx="7116">
                    <c:v>ROW</c:v>
                  </c:pt>
                  <c:pt idx="7117">
                    <c:v>OEC</c:v>
                  </c:pt>
                  <c:pt idx="7118">
                    <c:v>BRZ</c:v>
                  </c:pt>
                  <c:pt idx="7119">
                    <c:v>RSA</c:v>
                  </c:pt>
                  <c:pt idx="7120">
                    <c:v>RUS</c:v>
                  </c:pt>
                  <c:pt idx="7121">
                    <c:v>FRA</c:v>
                  </c:pt>
                  <c:pt idx="7122">
                    <c:v>EUN</c:v>
                  </c:pt>
                  <c:pt idx="7123">
                    <c:v>EUS</c:v>
                  </c:pt>
                  <c:pt idx="7124">
                    <c:v>USA</c:v>
                  </c:pt>
                  <c:pt idx="7125">
                    <c:v>IND</c:v>
                  </c:pt>
                  <c:pt idx="7126">
                    <c:v>CHI</c:v>
                  </c:pt>
                  <c:pt idx="7127">
                    <c:v>ROW</c:v>
                  </c:pt>
                  <c:pt idx="7128">
                    <c:v>OEC</c:v>
                  </c:pt>
                  <c:pt idx="7129">
                    <c:v>BRZ</c:v>
                  </c:pt>
                  <c:pt idx="7130">
                    <c:v>RSA</c:v>
                  </c:pt>
                  <c:pt idx="7131">
                    <c:v>RUS</c:v>
                  </c:pt>
                  <c:pt idx="7132">
                    <c:v>FRA</c:v>
                  </c:pt>
                  <c:pt idx="7133">
                    <c:v>EUN</c:v>
                  </c:pt>
                  <c:pt idx="7134">
                    <c:v>EUS</c:v>
                  </c:pt>
                  <c:pt idx="7135">
                    <c:v>USA</c:v>
                  </c:pt>
                  <c:pt idx="7136">
                    <c:v>IND</c:v>
                  </c:pt>
                  <c:pt idx="7137">
                    <c:v>CHI</c:v>
                  </c:pt>
                  <c:pt idx="7138">
                    <c:v>ROW</c:v>
                  </c:pt>
                  <c:pt idx="7139">
                    <c:v>OEC</c:v>
                  </c:pt>
                  <c:pt idx="7140">
                    <c:v>BRZ</c:v>
                  </c:pt>
                  <c:pt idx="7141">
                    <c:v>RSA</c:v>
                  </c:pt>
                  <c:pt idx="7142">
                    <c:v>RUS</c:v>
                  </c:pt>
                  <c:pt idx="7143">
                    <c:v>FRA</c:v>
                  </c:pt>
                  <c:pt idx="7144">
                    <c:v>EUN</c:v>
                  </c:pt>
                  <c:pt idx="7145">
                    <c:v>EUS</c:v>
                  </c:pt>
                  <c:pt idx="7146">
                    <c:v>USA</c:v>
                  </c:pt>
                  <c:pt idx="7147">
                    <c:v>IND</c:v>
                  </c:pt>
                  <c:pt idx="7148">
                    <c:v>CHI</c:v>
                  </c:pt>
                  <c:pt idx="7149">
                    <c:v>ROW</c:v>
                  </c:pt>
                  <c:pt idx="7150">
                    <c:v>OEC</c:v>
                  </c:pt>
                  <c:pt idx="7151">
                    <c:v>BRZ</c:v>
                  </c:pt>
                  <c:pt idx="7152">
                    <c:v>RSA</c:v>
                  </c:pt>
                  <c:pt idx="7153">
                    <c:v>RUS</c:v>
                  </c:pt>
                  <c:pt idx="7154">
                    <c:v>FRA</c:v>
                  </c:pt>
                  <c:pt idx="7155">
                    <c:v>EUN</c:v>
                  </c:pt>
                  <c:pt idx="7156">
                    <c:v>EUS</c:v>
                  </c:pt>
                  <c:pt idx="7157">
                    <c:v>USA</c:v>
                  </c:pt>
                  <c:pt idx="7158">
                    <c:v>IND</c:v>
                  </c:pt>
                  <c:pt idx="7159">
                    <c:v>CHI</c:v>
                  </c:pt>
                  <c:pt idx="7160">
                    <c:v>ROW</c:v>
                  </c:pt>
                  <c:pt idx="7161">
                    <c:v>OEC</c:v>
                  </c:pt>
                  <c:pt idx="7162">
                    <c:v>BRZ</c:v>
                  </c:pt>
                  <c:pt idx="7163">
                    <c:v>RSA</c:v>
                  </c:pt>
                  <c:pt idx="7164">
                    <c:v>RUS</c:v>
                  </c:pt>
                  <c:pt idx="7165">
                    <c:v>FRA</c:v>
                  </c:pt>
                  <c:pt idx="7166">
                    <c:v>EUN</c:v>
                  </c:pt>
                  <c:pt idx="7167">
                    <c:v>EUS</c:v>
                  </c:pt>
                  <c:pt idx="7168">
                    <c:v>USA</c:v>
                  </c:pt>
                  <c:pt idx="7169">
                    <c:v>IND</c:v>
                  </c:pt>
                  <c:pt idx="7170">
                    <c:v>CHI</c:v>
                  </c:pt>
                  <c:pt idx="7171">
                    <c:v>ROW</c:v>
                  </c:pt>
                  <c:pt idx="7172">
                    <c:v>OEC</c:v>
                  </c:pt>
                  <c:pt idx="7173">
                    <c:v>BRZ</c:v>
                  </c:pt>
                  <c:pt idx="7174">
                    <c:v>RUS</c:v>
                  </c:pt>
                  <c:pt idx="7175">
                    <c:v>FRA</c:v>
                  </c:pt>
                  <c:pt idx="7176">
                    <c:v>EUN</c:v>
                  </c:pt>
                  <c:pt idx="7177">
                    <c:v>EUS</c:v>
                  </c:pt>
                  <c:pt idx="7178">
                    <c:v>USA</c:v>
                  </c:pt>
                  <c:pt idx="7179">
                    <c:v>IND</c:v>
                  </c:pt>
                  <c:pt idx="7180">
                    <c:v>CHI</c:v>
                  </c:pt>
                  <c:pt idx="7181">
                    <c:v>ROW</c:v>
                  </c:pt>
                  <c:pt idx="7182">
                    <c:v>OEC</c:v>
                  </c:pt>
                  <c:pt idx="7183">
                    <c:v>BRZ</c:v>
                  </c:pt>
                  <c:pt idx="7184">
                    <c:v>RSA</c:v>
                  </c:pt>
                  <c:pt idx="7185">
                    <c:v>RUS</c:v>
                  </c:pt>
                  <c:pt idx="7186">
                    <c:v>FRA</c:v>
                  </c:pt>
                  <c:pt idx="7187">
                    <c:v>EUN</c:v>
                  </c:pt>
                  <c:pt idx="7188">
                    <c:v>EUS</c:v>
                  </c:pt>
                  <c:pt idx="7189">
                    <c:v>USA</c:v>
                  </c:pt>
                  <c:pt idx="7190">
                    <c:v>IND</c:v>
                  </c:pt>
                  <c:pt idx="7191">
                    <c:v>CHI</c:v>
                  </c:pt>
                  <c:pt idx="7192">
                    <c:v>ROW</c:v>
                  </c:pt>
                  <c:pt idx="7193">
                    <c:v>OEC</c:v>
                  </c:pt>
                  <c:pt idx="7194">
                    <c:v>BRZ</c:v>
                  </c:pt>
                  <c:pt idx="7195">
                    <c:v>RSA</c:v>
                  </c:pt>
                  <c:pt idx="7196">
                    <c:v>RUS</c:v>
                  </c:pt>
                  <c:pt idx="7197">
                    <c:v>FRA</c:v>
                  </c:pt>
                  <c:pt idx="7198">
                    <c:v>EUN</c:v>
                  </c:pt>
                  <c:pt idx="7199">
                    <c:v>EUS</c:v>
                  </c:pt>
                  <c:pt idx="7200">
                    <c:v>USA</c:v>
                  </c:pt>
                  <c:pt idx="7201">
                    <c:v>IND</c:v>
                  </c:pt>
                  <c:pt idx="7202">
                    <c:v>CHI</c:v>
                  </c:pt>
                  <c:pt idx="7203">
                    <c:v>ROW</c:v>
                  </c:pt>
                  <c:pt idx="7204">
                    <c:v>OEC</c:v>
                  </c:pt>
                  <c:pt idx="7205">
                    <c:v>BRZ</c:v>
                  </c:pt>
                  <c:pt idx="7206">
                    <c:v>RSA</c:v>
                  </c:pt>
                  <c:pt idx="7207">
                    <c:v>RUS</c:v>
                  </c:pt>
                  <c:pt idx="7208">
                    <c:v>FRA</c:v>
                  </c:pt>
                  <c:pt idx="7209">
                    <c:v>EUN</c:v>
                  </c:pt>
                  <c:pt idx="7210">
                    <c:v>EUS</c:v>
                  </c:pt>
                  <c:pt idx="7211">
                    <c:v>USA</c:v>
                  </c:pt>
                  <c:pt idx="7212">
                    <c:v>IND</c:v>
                  </c:pt>
                  <c:pt idx="7213">
                    <c:v>CHI</c:v>
                  </c:pt>
                  <c:pt idx="7214">
                    <c:v>ROW</c:v>
                  </c:pt>
                  <c:pt idx="7215">
                    <c:v>OEC</c:v>
                  </c:pt>
                  <c:pt idx="7216">
                    <c:v>BRZ</c:v>
                  </c:pt>
                  <c:pt idx="7217">
                    <c:v>RSA</c:v>
                  </c:pt>
                  <c:pt idx="7218">
                    <c:v>RUS</c:v>
                  </c:pt>
                  <c:pt idx="7219">
                    <c:v>FRA</c:v>
                  </c:pt>
                  <c:pt idx="7220">
                    <c:v>EUN</c:v>
                  </c:pt>
                  <c:pt idx="7221">
                    <c:v>EUS</c:v>
                  </c:pt>
                  <c:pt idx="7222">
                    <c:v>USA</c:v>
                  </c:pt>
                  <c:pt idx="7223">
                    <c:v>IND</c:v>
                  </c:pt>
                  <c:pt idx="7224">
                    <c:v>CHI</c:v>
                  </c:pt>
                  <c:pt idx="7225">
                    <c:v>ROW</c:v>
                  </c:pt>
                  <c:pt idx="7226">
                    <c:v>OEC</c:v>
                  </c:pt>
                  <c:pt idx="7227">
                    <c:v>BRZ</c:v>
                  </c:pt>
                  <c:pt idx="7228">
                    <c:v>RSA</c:v>
                  </c:pt>
                  <c:pt idx="7229">
                    <c:v>RUS</c:v>
                  </c:pt>
                  <c:pt idx="7230">
                    <c:v>FRA</c:v>
                  </c:pt>
                  <c:pt idx="7231">
                    <c:v>EUN</c:v>
                  </c:pt>
                  <c:pt idx="7232">
                    <c:v>EUS</c:v>
                  </c:pt>
                  <c:pt idx="7233">
                    <c:v>USA</c:v>
                  </c:pt>
                  <c:pt idx="7234">
                    <c:v>IND</c:v>
                  </c:pt>
                  <c:pt idx="7235">
                    <c:v>CHI</c:v>
                  </c:pt>
                  <c:pt idx="7236">
                    <c:v>ROW</c:v>
                  </c:pt>
                  <c:pt idx="7237">
                    <c:v>OEC</c:v>
                  </c:pt>
                  <c:pt idx="7238">
                    <c:v>BRZ</c:v>
                  </c:pt>
                  <c:pt idx="7239">
                    <c:v>RSA</c:v>
                  </c:pt>
                  <c:pt idx="7240">
                    <c:v>RUS</c:v>
                  </c:pt>
                  <c:pt idx="7241">
                    <c:v>FRA</c:v>
                  </c:pt>
                  <c:pt idx="7242">
                    <c:v>EUN</c:v>
                  </c:pt>
                  <c:pt idx="7243">
                    <c:v>EUS</c:v>
                  </c:pt>
                  <c:pt idx="7244">
                    <c:v>USA</c:v>
                  </c:pt>
                  <c:pt idx="7245">
                    <c:v>IND</c:v>
                  </c:pt>
                  <c:pt idx="7246">
                    <c:v>CHI</c:v>
                  </c:pt>
                  <c:pt idx="7247">
                    <c:v>ROW</c:v>
                  </c:pt>
                  <c:pt idx="7248">
                    <c:v>OEC</c:v>
                  </c:pt>
                  <c:pt idx="7249">
                    <c:v>BRZ</c:v>
                  </c:pt>
                  <c:pt idx="7250">
                    <c:v>RSA</c:v>
                  </c:pt>
                  <c:pt idx="7251">
                    <c:v>RUS</c:v>
                  </c:pt>
                  <c:pt idx="7252">
                    <c:v>FRA</c:v>
                  </c:pt>
                  <c:pt idx="7253">
                    <c:v>EUN</c:v>
                  </c:pt>
                  <c:pt idx="7254">
                    <c:v>EUS</c:v>
                  </c:pt>
                  <c:pt idx="7255">
                    <c:v>USA</c:v>
                  </c:pt>
                  <c:pt idx="7256">
                    <c:v>IND</c:v>
                  </c:pt>
                  <c:pt idx="7257">
                    <c:v>CHI</c:v>
                  </c:pt>
                  <c:pt idx="7258">
                    <c:v>ROW</c:v>
                  </c:pt>
                  <c:pt idx="7259">
                    <c:v>OEC</c:v>
                  </c:pt>
                  <c:pt idx="7260">
                    <c:v>BRZ</c:v>
                  </c:pt>
                  <c:pt idx="7261">
                    <c:v>RSA</c:v>
                  </c:pt>
                  <c:pt idx="7262">
                    <c:v>RUS</c:v>
                  </c:pt>
                  <c:pt idx="7263">
                    <c:v>FRA</c:v>
                  </c:pt>
                  <c:pt idx="7264">
                    <c:v>EUN</c:v>
                  </c:pt>
                  <c:pt idx="7265">
                    <c:v>EUS</c:v>
                  </c:pt>
                  <c:pt idx="7266">
                    <c:v>USA</c:v>
                  </c:pt>
                  <c:pt idx="7267">
                    <c:v>IND</c:v>
                  </c:pt>
                  <c:pt idx="7268">
                    <c:v>CHI</c:v>
                  </c:pt>
                  <c:pt idx="7269">
                    <c:v>ROW</c:v>
                  </c:pt>
                  <c:pt idx="7270">
                    <c:v>OEC</c:v>
                  </c:pt>
                  <c:pt idx="7271">
                    <c:v>BRZ</c:v>
                  </c:pt>
                  <c:pt idx="7272">
                    <c:v>RSA</c:v>
                  </c:pt>
                  <c:pt idx="7273">
                    <c:v>RUS</c:v>
                  </c:pt>
                  <c:pt idx="7274">
                    <c:v>FRA</c:v>
                  </c:pt>
                  <c:pt idx="7275">
                    <c:v>EUN</c:v>
                  </c:pt>
                  <c:pt idx="7276">
                    <c:v>EUS</c:v>
                  </c:pt>
                  <c:pt idx="7277">
                    <c:v>USA</c:v>
                  </c:pt>
                  <c:pt idx="7278">
                    <c:v>IND</c:v>
                  </c:pt>
                  <c:pt idx="7279">
                    <c:v>CHI</c:v>
                  </c:pt>
                  <c:pt idx="7280">
                    <c:v>ROW</c:v>
                  </c:pt>
                  <c:pt idx="7281">
                    <c:v>OEC</c:v>
                  </c:pt>
                  <c:pt idx="7282">
                    <c:v>BRZ</c:v>
                  </c:pt>
                  <c:pt idx="7283">
                    <c:v>RSA</c:v>
                  </c:pt>
                  <c:pt idx="7284">
                    <c:v>RUS</c:v>
                  </c:pt>
                  <c:pt idx="7285">
                    <c:v>FRA</c:v>
                  </c:pt>
                  <c:pt idx="7286">
                    <c:v>EUN</c:v>
                  </c:pt>
                  <c:pt idx="7287">
                    <c:v>EUS</c:v>
                  </c:pt>
                  <c:pt idx="7288">
                    <c:v>USA</c:v>
                  </c:pt>
                  <c:pt idx="7289">
                    <c:v>IND</c:v>
                  </c:pt>
                  <c:pt idx="7290">
                    <c:v>CHI</c:v>
                  </c:pt>
                  <c:pt idx="7291">
                    <c:v>ROW</c:v>
                  </c:pt>
                  <c:pt idx="7292">
                    <c:v>OEC</c:v>
                  </c:pt>
                  <c:pt idx="7293">
                    <c:v>BRZ</c:v>
                  </c:pt>
                  <c:pt idx="7294">
                    <c:v>RSA</c:v>
                  </c:pt>
                  <c:pt idx="7295">
                    <c:v>RUS</c:v>
                  </c:pt>
                  <c:pt idx="7296">
                    <c:v>FRA</c:v>
                  </c:pt>
                  <c:pt idx="7297">
                    <c:v>EUN</c:v>
                  </c:pt>
                  <c:pt idx="7298">
                    <c:v>EUS</c:v>
                  </c:pt>
                  <c:pt idx="7299">
                    <c:v>USA</c:v>
                  </c:pt>
                  <c:pt idx="7300">
                    <c:v>IND</c:v>
                  </c:pt>
                  <c:pt idx="7301">
                    <c:v>CHI</c:v>
                  </c:pt>
                  <c:pt idx="7302">
                    <c:v>ROW</c:v>
                  </c:pt>
                  <c:pt idx="7303">
                    <c:v>OEC</c:v>
                  </c:pt>
                  <c:pt idx="7304">
                    <c:v>BRZ</c:v>
                  </c:pt>
                  <c:pt idx="7305">
                    <c:v>RSA</c:v>
                  </c:pt>
                  <c:pt idx="7306">
                    <c:v>RUS</c:v>
                  </c:pt>
                  <c:pt idx="7307">
                    <c:v>FRA</c:v>
                  </c:pt>
                  <c:pt idx="7308">
                    <c:v>EUN</c:v>
                  </c:pt>
                  <c:pt idx="7309">
                    <c:v>EUS</c:v>
                  </c:pt>
                  <c:pt idx="7310">
                    <c:v>USA</c:v>
                  </c:pt>
                  <c:pt idx="7311">
                    <c:v>IND</c:v>
                  </c:pt>
                  <c:pt idx="7312">
                    <c:v>CHI</c:v>
                  </c:pt>
                  <c:pt idx="7313">
                    <c:v>ROW</c:v>
                  </c:pt>
                  <c:pt idx="7314">
                    <c:v>OEC</c:v>
                  </c:pt>
                  <c:pt idx="7315">
                    <c:v>BRZ</c:v>
                  </c:pt>
                  <c:pt idx="7316">
                    <c:v>RSA</c:v>
                  </c:pt>
                  <c:pt idx="7317">
                    <c:v>RUS</c:v>
                  </c:pt>
                  <c:pt idx="7318">
                    <c:v>FRA</c:v>
                  </c:pt>
                  <c:pt idx="7319">
                    <c:v>EUN</c:v>
                  </c:pt>
                  <c:pt idx="7320">
                    <c:v>EUS</c:v>
                  </c:pt>
                  <c:pt idx="7321">
                    <c:v>USA</c:v>
                  </c:pt>
                  <c:pt idx="7322">
                    <c:v>IND</c:v>
                  </c:pt>
                  <c:pt idx="7323">
                    <c:v>CHI</c:v>
                  </c:pt>
                  <c:pt idx="7324">
                    <c:v>ROW</c:v>
                  </c:pt>
                  <c:pt idx="7325">
                    <c:v>OEC</c:v>
                  </c:pt>
                  <c:pt idx="7326">
                    <c:v>BRZ</c:v>
                  </c:pt>
                  <c:pt idx="7327">
                    <c:v>RSA</c:v>
                  </c:pt>
                  <c:pt idx="7328">
                    <c:v>RUS</c:v>
                  </c:pt>
                  <c:pt idx="7329">
                    <c:v>FRA</c:v>
                  </c:pt>
                  <c:pt idx="7330">
                    <c:v>EUN</c:v>
                  </c:pt>
                  <c:pt idx="7331">
                    <c:v>EUS</c:v>
                  </c:pt>
                  <c:pt idx="7332">
                    <c:v>USA</c:v>
                  </c:pt>
                  <c:pt idx="7333">
                    <c:v>IND</c:v>
                  </c:pt>
                  <c:pt idx="7334">
                    <c:v>CHI</c:v>
                  </c:pt>
                  <c:pt idx="7335">
                    <c:v>ROW</c:v>
                  </c:pt>
                  <c:pt idx="7336">
                    <c:v>OEC</c:v>
                  </c:pt>
                  <c:pt idx="7337">
                    <c:v>BRZ</c:v>
                  </c:pt>
                  <c:pt idx="7338">
                    <c:v>RSA</c:v>
                  </c:pt>
                  <c:pt idx="7339">
                    <c:v>RUS</c:v>
                  </c:pt>
                  <c:pt idx="7340">
                    <c:v>EUN</c:v>
                  </c:pt>
                  <c:pt idx="7341">
                    <c:v>EUS</c:v>
                  </c:pt>
                  <c:pt idx="7342">
                    <c:v>USA</c:v>
                  </c:pt>
                  <c:pt idx="7343">
                    <c:v>IND</c:v>
                  </c:pt>
                  <c:pt idx="7344">
                    <c:v>CHI</c:v>
                  </c:pt>
                  <c:pt idx="7345">
                    <c:v>ROW</c:v>
                  </c:pt>
                  <c:pt idx="7346">
                    <c:v>OEC</c:v>
                  </c:pt>
                  <c:pt idx="7347">
                    <c:v>BRZ</c:v>
                  </c:pt>
                  <c:pt idx="7348">
                    <c:v>RUS</c:v>
                  </c:pt>
                  <c:pt idx="7349">
                    <c:v>EUN</c:v>
                  </c:pt>
                  <c:pt idx="7350">
                    <c:v>EUS</c:v>
                  </c:pt>
                  <c:pt idx="7351">
                    <c:v>USA</c:v>
                  </c:pt>
                  <c:pt idx="7352">
                    <c:v>IND</c:v>
                  </c:pt>
                  <c:pt idx="7353">
                    <c:v>CHI</c:v>
                  </c:pt>
                  <c:pt idx="7354">
                    <c:v>ROW</c:v>
                  </c:pt>
                  <c:pt idx="7355">
                    <c:v>OEC</c:v>
                  </c:pt>
                  <c:pt idx="7356">
                    <c:v>BRZ</c:v>
                  </c:pt>
                  <c:pt idx="7357">
                    <c:v>RSA</c:v>
                  </c:pt>
                  <c:pt idx="7358">
                    <c:v>RUS</c:v>
                  </c:pt>
                  <c:pt idx="7359">
                    <c:v>EUN</c:v>
                  </c:pt>
                  <c:pt idx="7360">
                    <c:v>EUS</c:v>
                  </c:pt>
                  <c:pt idx="7361">
                    <c:v>USA</c:v>
                  </c:pt>
                  <c:pt idx="7362">
                    <c:v>IND</c:v>
                  </c:pt>
                  <c:pt idx="7363">
                    <c:v>CHI</c:v>
                  </c:pt>
                  <c:pt idx="7364">
                    <c:v>ROW</c:v>
                  </c:pt>
                  <c:pt idx="7365">
                    <c:v>OEC</c:v>
                  </c:pt>
                  <c:pt idx="7366">
                    <c:v>BRZ</c:v>
                  </c:pt>
                  <c:pt idx="7367">
                    <c:v>RSA</c:v>
                  </c:pt>
                  <c:pt idx="7368">
                    <c:v>RUS</c:v>
                  </c:pt>
                  <c:pt idx="7369">
                    <c:v>EUN</c:v>
                  </c:pt>
                  <c:pt idx="7370">
                    <c:v>EUS</c:v>
                  </c:pt>
                  <c:pt idx="7371">
                    <c:v>USA</c:v>
                  </c:pt>
                  <c:pt idx="7372">
                    <c:v>IND</c:v>
                  </c:pt>
                  <c:pt idx="7373">
                    <c:v>CHI</c:v>
                  </c:pt>
                  <c:pt idx="7374">
                    <c:v>ROW</c:v>
                  </c:pt>
                  <c:pt idx="7375">
                    <c:v>OEC</c:v>
                  </c:pt>
                  <c:pt idx="7376">
                    <c:v>BRZ</c:v>
                  </c:pt>
                  <c:pt idx="7377">
                    <c:v>RSA</c:v>
                  </c:pt>
                  <c:pt idx="7378">
                    <c:v>RUS</c:v>
                  </c:pt>
                  <c:pt idx="7379">
                    <c:v>EUN</c:v>
                  </c:pt>
                  <c:pt idx="7380">
                    <c:v>EUS</c:v>
                  </c:pt>
                  <c:pt idx="7381">
                    <c:v>USA</c:v>
                  </c:pt>
                  <c:pt idx="7382">
                    <c:v>IND</c:v>
                  </c:pt>
                  <c:pt idx="7383">
                    <c:v>CHI</c:v>
                  </c:pt>
                  <c:pt idx="7384">
                    <c:v>ROW</c:v>
                  </c:pt>
                  <c:pt idx="7385">
                    <c:v>OEC</c:v>
                  </c:pt>
                  <c:pt idx="7386">
                    <c:v>BRZ</c:v>
                  </c:pt>
                  <c:pt idx="7387">
                    <c:v>RSA</c:v>
                  </c:pt>
                  <c:pt idx="7388">
                    <c:v>RUS</c:v>
                  </c:pt>
                  <c:pt idx="7389">
                    <c:v>EUN</c:v>
                  </c:pt>
                  <c:pt idx="7390">
                    <c:v>EUS</c:v>
                  </c:pt>
                  <c:pt idx="7391">
                    <c:v>USA</c:v>
                  </c:pt>
                  <c:pt idx="7392">
                    <c:v>IND</c:v>
                  </c:pt>
                  <c:pt idx="7393">
                    <c:v>CHI</c:v>
                  </c:pt>
                  <c:pt idx="7394">
                    <c:v>ROW</c:v>
                  </c:pt>
                  <c:pt idx="7395">
                    <c:v>OEC</c:v>
                  </c:pt>
                  <c:pt idx="7396">
                    <c:v>BRZ</c:v>
                  </c:pt>
                  <c:pt idx="7397">
                    <c:v>RSA</c:v>
                  </c:pt>
                  <c:pt idx="7398">
                    <c:v>RUS</c:v>
                  </c:pt>
                  <c:pt idx="7399">
                    <c:v>EUN</c:v>
                  </c:pt>
                  <c:pt idx="7400">
                    <c:v>EUS</c:v>
                  </c:pt>
                  <c:pt idx="7401">
                    <c:v>USA</c:v>
                  </c:pt>
                  <c:pt idx="7402">
                    <c:v>IND</c:v>
                  </c:pt>
                  <c:pt idx="7403">
                    <c:v>CHI</c:v>
                  </c:pt>
                  <c:pt idx="7404">
                    <c:v>ROW</c:v>
                  </c:pt>
                  <c:pt idx="7405">
                    <c:v>OEC</c:v>
                  </c:pt>
                  <c:pt idx="7406">
                    <c:v>BRZ</c:v>
                  </c:pt>
                  <c:pt idx="7407">
                    <c:v>RSA</c:v>
                  </c:pt>
                  <c:pt idx="7408">
                    <c:v>RUS</c:v>
                  </c:pt>
                  <c:pt idx="7409">
                    <c:v>EUN</c:v>
                  </c:pt>
                  <c:pt idx="7410">
                    <c:v>EUS</c:v>
                  </c:pt>
                  <c:pt idx="7411">
                    <c:v>USA</c:v>
                  </c:pt>
                  <c:pt idx="7412">
                    <c:v>IND</c:v>
                  </c:pt>
                  <c:pt idx="7413">
                    <c:v>CHI</c:v>
                  </c:pt>
                  <c:pt idx="7414">
                    <c:v>ROW</c:v>
                  </c:pt>
                  <c:pt idx="7415">
                    <c:v>OEC</c:v>
                  </c:pt>
                  <c:pt idx="7416">
                    <c:v>BRZ</c:v>
                  </c:pt>
                  <c:pt idx="7417">
                    <c:v>RSA</c:v>
                  </c:pt>
                  <c:pt idx="7418">
                    <c:v>RUS</c:v>
                  </c:pt>
                  <c:pt idx="7419">
                    <c:v>EUN</c:v>
                  </c:pt>
                  <c:pt idx="7420">
                    <c:v>EUS</c:v>
                  </c:pt>
                  <c:pt idx="7421">
                    <c:v>USA</c:v>
                  </c:pt>
                  <c:pt idx="7422">
                    <c:v>IND</c:v>
                  </c:pt>
                  <c:pt idx="7423">
                    <c:v>CHI</c:v>
                  </c:pt>
                  <c:pt idx="7424">
                    <c:v>ROW</c:v>
                  </c:pt>
                  <c:pt idx="7425">
                    <c:v>OEC</c:v>
                  </c:pt>
                  <c:pt idx="7426">
                    <c:v>BRZ</c:v>
                  </c:pt>
                  <c:pt idx="7427">
                    <c:v>RSA</c:v>
                  </c:pt>
                  <c:pt idx="7428">
                    <c:v>RUS</c:v>
                  </c:pt>
                  <c:pt idx="7429">
                    <c:v>EUN</c:v>
                  </c:pt>
                  <c:pt idx="7430">
                    <c:v>EUS</c:v>
                  </c:pt>
                  <c:pt idx="7431">
                    <c:v>USA</c:v>
                  </c:pt>
                  <c:pt idx="7432">
                    <c:v>IND</c:v>
                  </c:pt>
                  <c:pt idx="7433">
                    <c:v>CHI</c:v>
                  </c:pt>
                  <c:pt idx="7434">
                    <c:v>ROW</c:v>
                  </c:pt>
                  <c:pt idx="7435">
                    <c:v>OEC</c:v>
                  </c:pt>
                  <c:pt idx="7436">
                    <c:v>BRZ</c:v>
                  </c:pt>
                  <c:pt idx="7437">
                    <c:v>RSA</c:v>
                  </c:pt>
                  <c:pt idx="7438">
                    <c:v>RUS</c:v>
                  </c:pt>
                  <c:pt idx="7439">
                    <c:v>EUN</c:v>
                  </c:pt>
                  <c:pt idx="7440">
                    <c:v>EUS</c:v>
                  </c:pt>
                  <c:pt idx="7441">
                    <c:v>USA</c:v>
                  </c:pt>
                  <c:pt idx="7442">
                    <c:v>IND</c:v>
                  </c:pt>
                  <c:pt idx="7443">
                    <c:v>CHI</c:v>
                  </c:pt>
                  <c:pt idx="7444">
                    <c:v>ROW</c:v>
                  </c:pt>
                  <c:pt idx="7445">
                    <c:v>OEC</c:v>
                  </c:pt>
                  <c:pt idx="7446">
                    <c:v>BRZ</c:v>
                  </c:pt>
                  <c:pt idx="7447">
                    <c:v>RSA</c:v>
                  </c:pt>
                  <c:pt idx="7448">
                    <c:v>RUS</c:v>
                  </c:pt>
                  <c:pt idx="7449">
                    <c:v>EUN</c:v>
                  </c:pt>
                  <c:pt idx="7450">
                    <c:v>EUS</c:v>
                  </c:pt>
                  <c:pt idx="7451">
                    <c:v>USA</c:v>
                  </c:pt>
                  <c:pt idx="7452">
                    <c:v>IND</c:v>
                  </c:pt>
                  <c:pt idx="7453">
                    <c:v>CHI</c:v>
                  </c:pt>
                  <c:pt idx="7454">
                    <c:v>ROW</c:v>
                  </c:pt>
                  <c:pt idx="7455">
                    <c:v>OEC</c:v>
                  </c:pt>
                  <c:pt idx="7456">
                    <c:v>BRZ</c:v>
                  </c:pt>
                  <c:pt idx="7457">
                    <c:v>RSA</c:v>
                  </c:pt>
                  <c:pt idx="7458">
                    <c:v>RUS</c:v>
                  </c:pt>
                  <c:pt idx="7459">
                    <c:v>EUN</c:v>
                  </c:pt>
                  <c:pt idx="7460">
                    <c:v>EUS</c:v>
                  </c:pt>
                  <c:pt idx="7461">
                    <c:v>USA</c:v>
                  </c:pt>
                  <c:pt idx="7462">
                    <c:v>IND</c:v>
                  </c:pt>
                  <c:pt idx="7463">
                    <c:v>CHI</c:v>
                  </c:pt>
                  <c:pt idx="7464">
                    <c:v>ROW</c:v>
                  </c:pt>
                  <c:pt idx="7465">
                    <c:v>OEC</c:v>
                  </c:pt>
                  <c:pt idx="7466">
                    <c:v>BRZ</c:v>
                  </c:pt>
                  <c:pt idx="7467">
                    <c:v>RSA</c:v>
                  </c:pt>
                  <c:pt idx="7468">
                    <c:v>RUS</c:v>
                  </c:pt>
                  <c:pt idx="7469">
                    <c:v>EUN</c:v>
                  </c:pt>
                  <c:pt idx="7470">
                    <c:v>EUS</c:v>
                  </c:pt>
                  <c:pt idx="7471">
                    <c:v>USA</c:v>
                  </c:pt>
                  <c:pt idx="7472">
                    <c:v>IND</c:v>
                  </c:pt>
                  <c:pt idx="7473">
                    <c:v>CHI</c:v>
                  </c:pt>
                  <c:pt idx="7474">
                    <c:v>ROW</c:v>
                  </c:pt>
                  <c:pt idx="7475">
                    <c:v>OEC</c:v>
                  </c:pt>
                  <c:pt idx="7476">
                    <c:v>BRZ</c:v>
                  </c:pt>
                  <c:pt idx="7477">
                    <c:v>RSA</c:v>
                  </c:pt>
                  <c:pt idx="7478">
                    <c:v>RUS</c:v>
                  </c:pt>
                  <c:pt idx="7479">
                    <c:v>EUN</c:v>
                  </c:pt>
                  <c:pt idx="7480">
                    <c:v>EUS</c:v>
                  </c:pt>
                  <c:pt idx="7481">
                    <c:v>USA</c:v>
                  </c:pt>
                  <c:pt idx="7482">
                    <c:v>IND</c:v>
                  </c:pt>
                  <c:pt idx="7483">
                    <c:v>CHI</c:v>
                  </c:pt>
                  <c:pt idx="7484">
                    <c:v>ROW</c:v>
                  </c:pt>
                  <c:pt idx="7485">
                    <c:v>OEC</c:v>
                  </c:pt>
                  <c:pt idx="7486">
                    <c:v>BRZ</c:v>
                  </c:pt>
                  <c:pt idx="7487">
                    <c:v>RSA</c:v>
                  </c:pt>
                  <c:pt idx="7488">
                    <c:v>RUS</c:v>
                  </c:pt>
                  <c:pt idx="7489">
                    <c:v>EUN</c:v>
                  </c:pt>
                  <c:pt idx="7490">
                    <c:v>EUS</c:v>
                  </c:pt>
                  <c:pt idx="7491">
                    <c:v>USA</c:v>
                  </c:pt>
                  <c:pt idx="7492">
                    <c:v>IND</c:v>
                  </c:pt>
                  <c:pt idx="7493">
                    <c:v>CHI</c:v>
                  </c:pt>
                  <c:pt idx="7494">
                    <c:v>ROW</c:v>
                  </c:pt>
                  <c:pt idx="7495">
                    <c:v>OEC</c:v>
                  </c:pt>
                  <c:pt idx="7496">
                    <c:v>BRZ</c:v>
                  </c:pt>
                  <c:pt idx="7497">
                    <c:v>RSA</c:v>
                  </c:pt>
                  <c:pt idx="7498">
                    <c:v>RUS</c:v>
                  </c:pt>
                  <c:pt idx="7499">
                    <c:v>FRA</c:v>
                  </c:pt>
                  <c:pt idx="7500">
                    <c:v>EUS</c:v>
                  </c:pt>
                  <c:pt idx="7501">
                    <c:v>USA</c:v>
                  </c:pt>
                  <c:pt idx="7502">
                    <c:v>IND</c:v>
                  </c:pt>
                  <c:pt idx="7503">
                    <c:v>CHI</c:v>
                  </c:pt>
                  <c:pt idx="7504">
                    <c:v>ROW</c:v>
                  </c:pt>
                  <c:pt idx="7505">
                    <c:v>OEC</c:v>
                  </c:pt>
                  <c:pt idx="7506">
                    <c:v>BRZ</c:v>
                  </c:pt>
                  <c:pt idx="7507">
                    <c:v>RUS</c:v>
                  </c:pt>
                  <c:pt idx="7508">
                    <c:v>FRA</c:v>
                  </c:pt>
                  <c:pt idx="7509">
                    <c:v>EUS</c:v>
                  </c:pt>
                  <c:pt idx="7510">
                    <c:v>USA</c:v>
                  </c:pt>
                  <c:pt idx="7511">
                    <c:v>IND</c:v>
                  </c:pt>
                  <c:pt idx="7512">
                    <c:v>CHI</c:v>
                  </c:pt>
                  <c:pt idx="7513">
                    <c:v>ROW</c:v>
                  </c:pt>
                  <c:pt idx="7514">
                    <c:v>OEC</c:v>
                  </c:pt>
                  <c:pt idx="7515">
                    <c:v>BRZ</c:v>
                  </c:pt>
                  <c:pt idx="7516">
                    <c:v>RSA</c:v>
                  </c:pt>
                  <c:pt idx="7517">
                    <c:v>RUS</c:v>
                  </c:pt>
                  <c:pt idx="7518">
                    <c:v>FRA</c:v>
                  </c:pt>
                  <c:pt idx="7519">
                    <c:v>EUS</c:v>
                  </c:pt>
                  <c:pt idx="7520">
                    <c:v>USA</c:v>
                  </c:pt>
                  <c:pt idx="7521">
                    <c:v>IND</c:v>
                  </c:pt>
                  <c:pt idx="7522">
                    <c:v>CHI</c:v>
                  </c:pt>
                  <c:pt idx="7523">
                    <c:v>ROW</c:v>
                  </c:pt>
                  <c:pt idx="7524">
                    <c:v>OEC</c:v>
                  </c:pt>
                  <c:pt idx="7525">
                    <c:v>BRZ</c:v>
                  </c:pt>
                  <c:pt idx="7526">
                    <c:v>RSA</c:v>
                  </c:pt>
                  <c:pt idx="7527">
                    <c:v>FRA</c:v>
                  </c:pt>
                  <c:pt idx="7528">
                    <c:v>EUS</c:v>
                  </c:pt>
                  <c:pt idx="7529">
                    <c:v>USA</c:v>
                  </c:pt>
                  <c:pt idx="7530">
                    <c:v>IND</c:v>
                  </c:pt>
                  <c:pt idx="7531">
                    <c:v>CHI</c:v>
                  </c:pt>
                  <c:pt idx="7532">
                    <c:v>ROW</c:v>
                  </c:pt>
                  <c:pt idx="7533">
                    <c:v>OEC</c:v>
                  </c:pt>
                  <c:pt idx="7534">
                    <c:v>BRZ</c:v>
                  </c:pt>
                  <c:pt idx="7535">
                    <c:v>RSA</c:v>
                  </c:pt>
                  <c:pt idx="7536">
                    <c:v>RUS</c:v>
                  </c:pt>
                  <c:pt idx="7537">
                    <c:v>FRA</c:v>
                  </c:pt>
                  <c:pt idx="7538">
                    <c:v>EUS</c:v>
                  </c:pt>
                  <c:pt idx="7539">
                    <c:v>USA</c:v>
                  </c:pt>
                  <c:pt idx="7540">
                    <c:v>IND</c:v>
                  </c:pt>
                  <c:pt idx="7541">
                    <c:v>CHI</c:v>
                  </c:pt>
                  <c:pt idx="7542">
                    <c:v>ROW</c:v>
                  </c:pt>
                  <c:pt idx="7543">
                    <c:v>OEC</c:v>
                  </c:pt>
                  <c:pt idx="7544">
                    <c:v>BRZ</c:v>
                  </c:pt>
                  <c:pt idx="7545">
                    <c:v>RSA</c:v>
                  </c:pt>
                  <c:pt idx="7546">
                    <c:v>RUS</c:v>
                  </c:pt>
                  <c:pt idx="7547">
                    <c:v>FRA</c:v>
                  </c:pt>
                  <c:pt idx="7548">
                    <c:v>EUS</c:v>
                  </c:pt>
                  <c:pt idx="7549">
                    <c:v>USA</c:v>
                  </c:pt>
                  <c:pt idx="7550">
                    <c:v>IND</c:v>
                  </c:pt>
                  <c:pt idx="7551">
                    <c:v>CHI</c:v>
                  </c:pt>
                  <c:pt idx="7552">
                    <c:v>ROW</c:v>
                  </c:pt>
                  <c:pt idx="7553">
                    <c:v>OEC</c:v>
                  </c:pt>
                  <c:pt idx="7554">
                    <c:v>BRZ</c:v>
                  </c:pt>
                  <c:pt idx="7555">
                    <c:v>RSA</c:v>
                  </c:pt>
                  <c:pt idx="7556">
                    <c:v>RUS</c:v>
                  </c:pt>
                  <c:pt idx="7557">
                    <c:v>FRA</c:v>
                  </c:pt>
                  <c:pt idx="7558">
                    <c:v>EUS</c:v>
                  </c:pt>
                  <c:pt idx="7559">
                    <c:v>USA</c:v>
                  </c:pt>
                  <c:pt idx="7560">
                    <c:v>IND</c:v>
                  </c:pt>
                  <c:pt idx="7561">
                    <c:v>CHI</c:v>
                  </c:pt>
                  <c:pt idx="7562">
                    <c:v>ROW</c:v>
                  </c:pt>
                  <c:pt idx="7563">
                    <c:v>OEC</c:v>
                  </c:pt>
                  <c:pt idx="7564">
                    <c:v>BRZ</c:v>
                  </c:pt>
                  <c:pt idx="7565">
                    <c:v>RSA</c:v>
                  </c:pt>
                  <c:pt idx="7566">
                    <c:v>RUS</c:v>
                  </c:pt>
                  <c:pt idx="7567">
                    <c:v>FRA</c:v>
                  </c:pt>
                  <c:pt idx="7568">
                    <c:v>EUS</c:v>
                  </c:pt>
                  <c:pt idx="7569">
                    <c:v>USA</c:v>
                  </c:pt>
                  <c:pt idx="7570">
                    <c:v>IND</c:v>
                  </c:pt>
                  <c:pt idx="7571">
                    <c:v>CHI</c:v>
                  </c:pt>
                  <c:pt idx="7572">
                    <c:v>ROW</c:v>
                  </c:pt>
                  <c:pt idx="7573">
                    <c:v>OEC</c:v>
                  </c:pt>
                  <c:pt idx="7574">
                    <c:v>BRZ</c:v>
                  </c:pt>
                  <c:pt idx="7575">
                    <c:v>RSA</c:v>
                  </c:pt>
                  <c:pt idx="7576">
                    <c:v>RUS</c:v>
                  </c:pt>
                  <c:pt idx="7577">
                    <c:v>FRA</c:v>
                  </c:pt>
                  <c:pt idx="7578">
                    <c:v>EUS</c:v>
                  </c:pt>
                  <c:pt idx="7579">
                    <c:v>USA</c:v>
                  </c:pt>
                  <c:pt idx="7580">
                    <c:v>IND</c:v>
                  </c:pt>
                  <c:pt idx="7581">
                    <c:v>CHI</c:v>
                  </c:pt>
                  <c:pt idx="7582">
                    <c:v>ROW</c:v>
                  </c:pt>
                  <c:pt idx="7583">
                    <c:v>OEC</c:v>
                  </c:pt>
                  <c:pt idx="7584">
                    <c:v>BRZ</c:v>
                  </c:pt>
                  <c:pt idx="7585">
                    <c:v>RSA</c:v>
                  </c:pt>
                  <c:pt idx="7586">
                    <c:v>RUS</c:v>
                  </c:pt>
                  <c:pt idx="7587">
                    <c:v>FRA</c:v>
                  </c:pt>
                  <c:pt idx="7588">
                    <c:v>EUS</c:v>
                  </c:pt>
                  <c:pt idx="7589">
                    <c:v>USA</c:v>
                  </c:pt>
                  <c:pt idx="7590">
                    <c:v>IND</c:v>
                  </c:pt>
                  <c:pt idx="7591">
                    <c:v>CHI</c:v>
                  </c:pt>
                  <c:pt idx="7592">
                    <c:v>ROW</c:v>
                  </c:pt>
                  <c:pt idx="7593">
                    <c:v>OEC</c:v>
                  </c:pt>
                  <c:pt idx="7594">
                    <c:v>BRZ</c:v>
                  </c:pt>
                  <c:pt idx="7595">
                    <c:v>RSA</c:v>
                  </c:pt>
                  <c:pt idx="7596">
                    <c:v>RUS</c:v>
                  </c:pt>
                  <c:pt idx="7597">
                    <c:v>FRA</c:v>
                  </c:pt>
                  <c:pt idx="7598">
                    <c:v>EUS</c:v>
                  </c:pt>
                  <c:pt idx="7599">
                    <c:v>USA</c:v>
                  </c:pt>
                  <c:pt idx="7600">
                    <c:v>IND</c:v>
                  </c:pt>
                  <c:pt idx="7601">
                    <c:v>CHI</c:v>
                  </c:pt>
                  <c:pt idx="7602">
                    <c:v>ROW</c:v>
                  </c:pt>
                  <c:pt idx="7603">
                    <c:v>OEC</c:v>
                  </c:pt>
                  <c:pt idx="7604">
                    <c:v>BRZ</c:v>
                  </c:pt>
                  <c:pt idx="7605">
                    <c:v>RSA</c:v>
                  </c:pt>
                  <c:pt idx="7606">
                    <c:v>RUS</c:v>
                  </c:pt>
                  <c:pt idx="7607">
                    <c:v>FRA</c:v>
                  </c:pt>
                  <c:pt idx="7608">
                    <c:v>EUS</c:v>
                  </c:pt>
                  <c:pt idx="7609">
                    <c:v>USA</c:v>
                  </c:pt>
                  <c:pt idx="7610">
                    <c:v>IND</c:v>
                  </c:pt>
                  <c:pt idx="7611">
                    <c:v>CHI</c:v>
                  </c:pt>
                  <c:pt idx="7612">
                    <c:v>ROW</c:v>
                  </c:pt>
                  <c:pt idx="7613">
                    <c:v>OEC</c:v>
                  </c:pt>
                  <c:pt idx="7614">
                    <c:v>BRZ</c:v>
                  </c:pt>
                  <c:pt idx="7615">
                    <c:v>RSA</c:v>
                  </c:pt>
                  <c:pt idx="7616">
                    <c:v>RUS</c:v>
                  </c:pt>
                  <c:pt idx="7617">
                    <c:v>FRA</c:v>
                  </c:pt>
                  <c:pt idx="7618">
                    <c:v>EUS</c:v>
                  </c:pt>
                  <c:pt idx="7619">
                    <c:v>USA</c:v>
                  </c:pt>
                  <c:pt idx="7620">
                    <c:v>IND</c:v>
                  </c:pt>
                  <c:pt idx="7621">
                    <c:v>CHI</c:v>
                  </c:pt>
                  <c:pt idx="7622">
                    <c:v>ROW</c:v>
                  </c:pt>
                  <c:pt idx="7623">
                    <c:v>OEC</c:v>
                  </c:pt>
                  <c:pt idx="7624">
                    <c:v>BRZ</c:v>
                  </c:pt>
                  <c:pt idx="7625">
                    <c:v>RSA</c:v>
                  </c:pt>
                  <c:pt idx="7626">
                    <c:v>RUS</c:v>
                  </c:pt>
                  <c:pt idx="7627">
                    <c:v>FRA</c:v>
                  </c:pt>
                  <c:pt idx="7628">
                    <c:v>EUS</c:v>
                  </c:pt>
                  <c:pt idx="7629">
                    <c:v>USA</c:v>
                  </c:pt>
                  <c:pt idx="7630">
                    <c:v>IND</c:v>
                  </c:pt>
                  <c:pt idx="7631">
                    <c:v>CHI</c:v>
                  </c:pt>
                  <c:pt idx="7632">
                    <c:v>ROW</c:v>
                  </c:pt>
                  <c:pt idx="7633">
                    <c:v>OEC</c:v>
                  </c:pt>
                  <c:pt idx="7634">
                    <c:v>BRZ</c:v>
                  </c:pt>
                  <c:pt idx="7635">
                    <c:v>RSA</c:v>
                  </c:pt>
                  <c:pt idx="7636">
                    <c:v>RUS</c:v>
                  </c:pt>
                  <c:pt idx="7637">
                    <c:v>FRA</c:v>
                  </c:pt>
                  <c:pt idx="7638">
                    <c:v>EUS</c:v>
                  </c:pt>
                  <c:pt idx="7639">
                    <c:v>USA</c:v>
                  </c:pt>
                  <c:pt idx="7640">
                    <c:v>IND</c:v>
                  </c:pt>
                  <c:pt idx="7641">
                    <c:v>CHI</c:v>
                  </c:pt>
                  <c:pt idx="7642">
                    <c:v>ROW</c:v>
                  </c:pt>
                  <c:pt idx="7643">
                    <c:v>OEC</c:v>
                  </c:pt>
                  <c:pt idx="7644">
                    <c:v>BRZ</c:v>
                  </c:pt>
                  <c:pt idx="7645">
                    <c:v>RSA</c:v>
                  </c:pt>
                  <c:pt idx="7646">
                    <c:v>RUS</c:v>
                  </c:pt>
                  <c:pt idx="7647">
                    <c:v>FRA</c:v>
                  </c:pt>
                  <c:pt idx="7648">
                    <c:v>EUS</c:v>
                  </c:pt>
                  <c:pt idx="7649">
                    <c:v>USA</c:v>
                  </c:pt>
                  <c:pt idx="7650">
                    <c:v>IND</c:v>
                  </c:pt>
                  <c:pt idx="7651">
                    <c:v>CHI</c:v>
                  </c:pt>
                  <c:pt idx="7652">
                    <c:v>ROW</c:v>
                  </c:pt>
                  <c:pt idx="7653">
                    <c:v>OEC</c:v>
                  </c:pt>
                  <c:pt idx="7654">
                    <c:v>BRZ</c:v>
                  </c:pt>
                  <c:pt idx="7655">
                    <c:v>RSA</c:v>
                  </c:pt>
                  <c:pt idx="7656">
                    <c:v>RUS</c:v>
                  </c:pt>
                  <c:pt idx="7657">
                    <c:v>FRA</c:v>
                  </c:pt>
                  <c:pt idx="7658">
                    <c:v>EUS</c:v>
                  </c:pt>
                  <c:pt idx="7659">
                    <c:v>USA</c:v>
                  </c:pt>
                  <c:pt idx="7660">
                    <c:v>IND</c:v>
                  </c:pt>
                  <c:pt idx="7661">
                    <c:v>CHI</c:v>
                  </c:pt>
                  <c:pt idx="7662">
                    <c:v>ROW</c:v>
                  </c:pt>
                  <c:pt idx="7663">
                    <c:v>OEC</c:v>
                  </c:pt>
                  <c:pt idx="7664">
                    <c:v>BRZ</c:v>
                  </c:pt>
                  <c:pt idx="7665">
                    <c:v>RSA</c:v>
                  </c:pt>
                  <c:pt idx="7666">
                    <c:v>RUS</c:v>
                  </c:pt>
                  <c:pt idx="7667">
                    <c:v>FRA</c:v>
                  </c:pt>
                  <c:pt idx="7668">
                    <c:v>EUS</c:v>
                  </c:pt>
                  <c:pt idx="7669">
                    <c:v>USA</c:v>
                  </c:pt>
                  <c:pt idx="7670">
                    <c:v>IND</c:v>
                  </c:pt>
                  <c:pt idx="7671">
                    <c:v>CHI</c:v>
                  </c:pt>
                  <c:pt idx="7672">
                    <c:v>ROW</c:v>
                  </c:pt>
                  <c:pt idx="7673">
                    <c:v>OEC</c:v>
                  </c:pt>
                  <c:pt idx="7674">
                    <c:v>BRZ</c:v>
                  </c:pt>
                  <c:pt idx="7675">
                    <c:v>RSA</c:v>
                  </c:pt>
                  <c:pt idx="7676">
                    <c:v>RUS</c:v>
                  </c:pt>
                  <c:pt idx="7677">
                    <c:v>FRA</c:v>
                  </c:pt>
                  <c:pt idx="7678">
                    <c:v>EUN</c:v>
                  </c:pt>
                  <c:pt idx="7679">
                    <c:v>USA</c:v>
                  </c:pt>
                  <c:pt idx="7680">
                    <c:v>IND</c:v>
                  </c:pt>
                  <c:pt idx="7681">
                    <c:v>CHI</c:v>
                  </c:pt>
                  <c:pt idx="7682">
                    <c:v>ROW</c:v>
                  </c:pt>
                  <c:pt idx="7683">
                    <c:v>OEC</c:v>
                  </c:pt>
                  <c:pt idx="7684">
                    <c:v>BRZ</c:v>
                  </c:pt>
                  <c:pt idx="7685">
                    <c:v>RUS</c:v>
                  </c:pt>
                  <c:pt idx="7686">
                    <c:v>FRA</c:v>
                  </c:pt>
                  <c:pt idx="7687">
                    <c:v>EUN</c:v>
                  </c:pt>
                  <c:pt idx="7688">
                    <c:v>USA</c:v>
                  </c:pt>
                  <c:pt idx="7689">
                    <c:v>IND</c:v>
                  </c:pt>
                  <c:pt idx="7690">
                    <c:v>CHI</c:v>
                  </c:pt>
                  <c:pt idx="7691">
                    <c:v>ROW</c:v>
                  </c:pt>
                  <c:pt idx="7692">
                    <c:v>OEC</c:v>
                  </c:pt>
                  <c:pt idx="7693">
                    <c:v>BRZ</c:v>
                  </c:pt>
                  <c:pt idx="7694">
                    <c:v>RSA</c:v>
                  </c:pt>
                  <c:pt idx="7695">
                    <c:v>RUS</c:v>
                  </c:pt>
                  <c:pt idx="7696">
                    <c:v>FRA</c:v>
                  </c:pt>
                  <c:pt idx="7697">
                    <c:v>EUN</c:v>
                  </c:pt>
                  <c:pt idx="7698">
                    <c:v>USA</c:v>
                  </c:pt>
                  <c:pt idx="7699">
                    <c:v>IND</c:v>
                  </c:pt>
                  <c:pt idx="7700">
                    <c:v>CHI</c:v>
                  </c:pt>
                  <c:pt idx="7701">
                    <c:v>ROW</c:v>
                  </c:pt>
                  <c:pt idx="7702">
                    <c:v>OEC</c:v>
                  </c:pt>
                  <c:pt idx="7703">
                    <c:v>BRZ</c:v>
                  </c:pt>
                  <c:pt idx="7704">
                    <c:v>RSA</c:v>
                  </c:pt>
                  <c:pt idx="7705">
                    <c:v>RUS</c:v>
                  </c:pt>
                  <c:pt idx="7706">
                    <c:v>FRA</c:v>
                  </c:pt>
                  <c:pt idx="7707">
                    <c:v>EUN</c:v>
                  </c:pt>
                  <c:pt idx="7708">
                    <c:v>IND</c:v>
                  </c:pt>
                  <c:pt idx="7709">
                    <c:v>CHI</c:v>
                  </c:pt>
                  <c:pt idx="7710">
                    <c:v>ROW</c:v>
                  </c:pt>
                  <c:pt idx="7711">
                    <c:v>OEC</c:v>
                  </c:pt>
                  <c:pt idx="7712">
                    <c:v>BRZ</c:v>
                  </c:pt>
                  <c:pt idx="7713">
                    <c:v>RSA</c:v>
                  </c:pt>
                  <c:pt idx="7714">
                    <c:v>RUS</c:v>
                  </c:pt>
                  <c:pt idx="7715">
                    <c:v>FRA</c:v>
                  </c:pt>
                  <c:pt idx="7716">
                    <c:v>EUN</c:v>
                  </c:pt>
                  <c:pt idx="7717">
                    <c:v>USA</c:v>
                  </c:pt>
                  <c:pt idx="7718">
                    <c:v>IND</c:v>
                  </c:pt>
                  <c:pt idx="7719">
                    <c:v>CHI</c:v>
                  </c:pt>
                  <c:pt idx="7720">
                    <c:v>ROW</c:v>
                  </c:pt>
                  <c:pt idx="7721">
                    <c:v>OEC</c:v>
                  </c:pt>
                  <c:pt idx="7722">
                    <c:v>BRZ</c:v>
                  </c:pt>
                  <c:pt idx="7723">
                    <c:v>RSA</c:v>
                  </c:pt>
                  <c:pt idx="7724">
                    <c:v>RUS</c:v>
                  </c:pt>
                  <c:pt idx="7725">
                    <c:v>FRA</c:v>
                  </c:pt>
                  <c:pt idx="7726">
                    <c:v>EUN</c:v>
                  </c:pt>
                  <c:pt idx="7727">
                    <c:v>USA</c:v>
                  </c:pt>
                  <c:pt idx="7728">
                    <c:v>IND</c:v>
                  </c:pt>
                  <c:pt idx="7729">
                    <c:v>CHI</c:v>
                  </c:pt>
                  <c:pt idx="7730">
                    <c:v>ROW</c:v>
                  </c:pt>
                  <c:pt idx="7731">
                    <c:v>OEC</c:v>
                  </c:pt>
                  <c:pt idx="7732">
                    <c:v>BRZ</c:v>
                  </c:pt>
                  <c:pt idx="7733">
                    <c:v>RSA</c:v>
                  </c:pt>
                  <c:pt idx="7734">
                    <c:v>RUS</c:v>
                  </c:pt>
                  <c:pt idx="7735">
                    <c:v>FRA</c:v>
                  </c:pt>
                  <c:pt idx="7736">
                    <c:v>EUN</c:v>
                  </c:pt>
                  <c:pt idx="7737">
                    <c:v>USA</c:v>
                  </c:pt>
                  <c:pt idx="7738">
                    <c:v>IND</c:v>
                  </c:pt>
                  <c:pt idx="7739">
                    <c:v>CHI</c:v>
                  </c:pt>
                  <c:pt idx="7740">
                    <c:v>ROW</c:v>
                  </c:pt>
                  <c:pt idx="7741">
                    <c:v>OEC</c:v>
                  </c:pt>
                  <c:pt idx="7742">
                    <c:v>BRZ</c:v>
                  </c:pt>
                  <c:pt idx="7743">
                    <c:v>RSA</c:v>
                  </c:pt>
                  <c:pt idx="7744">
                    <c:v>RUS</c:v>
                  </c:pt>
                  <c:pt idx="7745">
                    <c:v>FRA</c:v>
                  </c:pt>
                  <c:pt idx="7746">
                    <c:v>EUN</c:v>
                  </c:pt>
                  <c:pt idx="7747">
                    <c:v>USA</c:v>
                  </c:pt>
                  <c:pt idx="7748">
                    <c:v>IND</c:v>
                  </c:pt>
                  <c:pt idx="7749">
                    <c:v>CHI</c:v>
                  </c:pt>
                  <c:pt idx="7750">
                    <c:v>ROW</c:v>
                  </c:pt>
                  <c:pt idx="7751">
                    <c:v>OEC</c:v>
                  </c:pt>
                  <c:pt idx="7752">
                    <c:v>BRZ</c:v>
                  </c:pt>
                  <c:pt idx="7753">
                    <c:v>RSA</c:v>
                  </c:pt>
                  <c:pt idx="7754">
                    <c:v>RUS</c:v>
                  </c:pt>
                  <c:pt idx="7755">
                    <c:v>FRA</c:v>
                  </c:pt>
                  <c:pt idx="7756">
                    <c:v>EUN</c:v>
                  </c:pt>
                  <c:pt idx="7757">
                    <c:v>USA</c:v>
                  </c:pt>
                  <c:pt idx="7758">
                    <c:v>IND</c:v>
                  </c:pt>
                  <c:pt idx="7759">
                    <c:v>CHI</c:v>
                  </c:pt>
                  <c:pt idx="7760">
                    <c:v>ROW</c:v>
                  </c:pt>
                  <c:pt idx="7761">
                    <c:v>OEC</c:v>
                  </c:pt>
                  <c:pt idx="7762">
                    <c:v>BRZ</c:v>
                  </c:pt>
                  <c:pt idx="7763">
                    <c:v>RSA</c:v>
                  </c:pt>
                  <c:pt idx="7764">
                    <c:v>RUS</c:v>
                  </c:pt>
                  <c:pt idx="7765">
                    <c:v>FRA</c:v>
                  </c:pt>
                  <c:pt idx="7766">
                    <c:v>EUN</c:v>
                  </c:pt>
                  <c:pt idx="7767">
                    <c:v>USA</c:v>
                  </c:pt>
                  <c:pt idx="7768">
                    <c:v>IND</c:v>
                  </c:pt>
                  <c:pt idx="7769">
                    <c:v>CHI</c:v>
                  </c:pt>
                  <c:pt idx="7770">
                    <c:v>ROW</c:v>
                  </c:pt>
                  <c:pt idx="7771">
                    <c:v>OEC</c:v>
                  </c:pt>
                  <c:pt idx="7772">
                    <c:v>BRZ</c:v>
                  </c:pt>
                  <c:pt idx="7773">
                    <c:v>RSA</c:v>
                  </c:pt>
                  <c:pt idx="7774">
                    <c:v>RUS</c:v>
                  </c:pt>
                  <c:pt idx="7775">
                    <c:v>FRA</c:v>
                  </c:pt>
                  <c:pt idx="7776">
                    <c:v>EUN</c:v>
                  </c:pt>
                  <c:pt idx="7777">
                    <c:v>USA</c:v>
                  </c:pt>
                  <c:pt idx="7778">
                    <c:v>IND</c:v>
                  </c:pt>
                  <c:pt idx="7779">
                    <c:v>CHI</c:v>
                  </c:pt>
                  <c:pt idx="7780">
                    <c:v>ROW</c:v>
                  </c:pt>
                  <c:pt idx="7781">
                    <c:v>OEC</c:v>
                  </c:pt>
                  <c:pt idx="7782">
                    <c:v>BRZ</c:v>
                  </c:pt>
                  <c:pt idx="7783">
                    <c:v>RSA</c:v>
                  </c:pt>
                  <c:pt idx="7784">
                    <c:v>RUS</c:v>
                  </c:pt>
                  <c:pt idx="7785">
                    <c:v>FRA</c:v>
                  </c:pt>
                  <c:pt idx="7786">
                    <c:v>EUN</c:v>
                  </c:pt>
                  <c:pt idx="7787">
                    <c:v>USA</c:v>
                  </c:pt>
                  <c:pt idx="7788">
                    <c:v>IND</c:v>
                  </c:pt>
                  <c:pt idx="7789">
                    <c:v>CHI</c:v>
                  </c:pt>
                  <c:pt idx="7790">
                    <c:v>ROW</c:v>
                  </c:pt>
                  <c:pt idx="7791">
                    <c:v>OEC</c:v>
                  </c:pt>
                  <c:pt idx="7792">
                    <c:v>BRZ</c:v>
                  </c:pt>
                  <c:pt idx="7793">
                    <c:v>RSA</c:v>
                  </c:pt>
                  <c:pt idx="7794">
                    <c:v>RUS</c:v>
                  </c:pt>
                  <c:pt idx="7795">
                    <c:v>FRA</c:v>
                  </c:pt>
                  <c:pt idx="7796">
                    <c:v>EUN</c:v>
                  </c:pt>
                  <c:pt idx="7797">
                    <c:v>USA</c:v>
                  </c:pt>
                  <c:pt idx="7798">
                    <c:v>IND</c:v>
                  </c:pt>
                  <c:pt idx="7799">
                    <c:v>CHI</c:v>
                  </c:pt>
                  <c:pt idx="7800">
                    <c:v>ROW</c:v>
                  </c:pt>
                  <c:pt idx="7801">
                    <c:v>OEC</c:v>
                  </c:pt>
                  <c:pt idx="7802">
                    <c:v>BRZ</c:v>
                  </c:pt>
                  <c:pt idx="7803">
                    <c:v>RSA</c:v>
                  </c:pt>
                  <c:pt idx="7804">
                    <c:v>RUS</c:v>
                  </c:pt>
                  <c:pt idx="7805">
                    <c:v>FRA</c:v>
                  </c:pt>
                  <c:pt idx="7806">
                    <c:v>EUN</c:v>
                  </c:pt>
                  <c:pt idx="7807">
                    <c:v>USA</c:v>
                  </c:pt>
                  <c:pt idx="7808">
                    <c:v>IND</c:v>
                  </c:pt>
                  <c:pt idx="7809">
                    <c:v>CHI</c:v>
                  </c:pt>
                  <c:pt idx="7810">
                    <c:v>ROW</c:v>
                  </c:pt>
                  <c:pt idx="7811">
                    <c:v>OEC</c:v>
                  </c:pt>
                  <c:pt idx="7812">
                    <c:v>BRZ</c:v>
                  </c:pt>
                  <c:pt idx="7813">
                    <c:v>RSA</c:v>
                  </c:pt>
                  <c:pt idx="7814">
                    <c:v>RUS</c:v>
                  </c:pt>
                  <c:pt idx="7815">
                    <c:v>FRA</c:v>
                  </c:pt>
                  <c:pt idx="7816">
                    <c:v>EUN</c:v>
                  </c:pt>
                  <c:pt idx="7817">
                    <c:v>USA</c:v>
                  </c:pt>
                  <c:pt idx="7818">
                    <c:v>IND</c:v>
                  </c:pt>
                  <c:pt idx="7819">
                    <c:v>CHI</c:v>
                  </c:pt>
                  <c:pt idx="7820">
                    <c:v>ROW</c:v>
                  </c:pt>
                  <c:pt idx="7821">
                    <c:v>OEC</c:v>
                  </c:pt>
                  <c:pt idx="7822">
                    <c:v>BRZ</c:v>
                  </c:pt>
                  <c:pt idx="7823">
                    <c:v>RSA</c:v>
                  </c:pt>
                  <c:pt idx="7824">
                    <c:v>RUS</c:v>
                  </c:pt>
                  <c:pt idx="7825">
                    <c:v>FRA</c:v>
                  </c:pt>
                  <c:pt idx="7826">
                    <c:v>EUN</c:v>
                  </c:pt>
                  <c:pt idx="7827">
                    <c:v>USA</c:v>
                  </c:pt>
                  <c:pt idx="7828">
                    <c:v>IND</c:v>
                  </c:pt>
                  <c:pt idx="7829">
                    <c:v>CHI</c:v>
                  </c:pt>
                  <c:pt idx="7830">
                    <c:v>ROW</c:v>
                  </c:pt>
                  <c:pt idx="7831">
                    <c:v>OEC</c:v>
                  </c:pt>
                  <c:pt idx="7832">
                    <c:v>BRZ</c:v>
                  </c:pt>
                  <c:pt idx="7833">
                    <c:v>RSA</c:v>
                  </c:pt>
                  <c:pt idx="7834">
                    <c:v>RUS</c:v>
                  </c:pt>
                  <c:pt idx="7835">
                    <c:v>FRA</c:v>
                  </c:pt>
                  <c:pt idx="7836">
                    <c:v>EUN</c:v>
                  </c:pt>
                  <c:pt idx="7837">
                    <c:v>USA</c:v>
                  </c:pt>
                  <c:pt idx="7838">
                    <c:v>IND</c:v>
                  </c:pt>
                  <c:pt idx="7839">
                    <c:v>CHI</c:v>
                  </c:pt>
                  <c:pt idx="7840">
                    <c:v>ROW</c:v>
                  </c:pt>
                  <c:pt idx="7841">
                    <c:v>OEC</c:v>
                  </c:pt>
                  <c:pt idx="7842">
                    <c:v>BRZ</c:v>
                  </c:pt>
                  <c:pt idx="7843">
                    <c:v>RSA</c:v>
                  </c:pt>
                  <c:pt idx="7844">
                    <c:v>RUS</c:v>
                  </c:pt>
                  <c:pt idx="7845">
                    <c:v>FRA</c:v>
                  </c:pt>
                  <c:pt idx="7846">
                    <c:v>EUN</c:v>
                  </c:pt>
                  <c:pt idx="7847">
                    <c:v>USA</c:v>
                  </c:pt>
                  <c:pt idx="7848">
                    <c:v>IND</c:v>
                  </c:pt>
                  <c:pt idx="7849">
                    <c:v>CHI</c:v>
                  </c:pt>
                  <c:pt idx="7850">
                    <c:v>ROW</c:v>
                  </c:pt>
                  <c:pt idx="7851">
                    <c:v>OEC</c:v>
                  </c:pt>
                  <c:pt idx="7852">
                    <c:v>BRZ</c:v>
                  </c:pt>
                  <c:pt idx="7853">
                    <c:v>RSA</c:v>
                  </c:pt>
                  <c:pt idx="7854">
                    <c:v>RUS</c:v>
                  </c:pt>
                  <c:pt idx="7855">
                    <c:v>FRA</c:v>
                  </c:pt>
                  <c:pt idx="7856">
                    <c:v>EUN</c:v>
                  </c:pt>
                  <c:pt idx="7857">
                    <c:v>EUS</c:v>
                  </c:pt>
                  <c:pt idx="7858">
                    <c:v>USA</c:v>
                  </c:pt>
                  <c:pt idx="7859">
                    <c:v>IND</c:v>
                  </c:pt>
                  <c:pt idx="7860">
                    <c:v>CHI</c:v>
                  </c:pt>
                  <c:pt idx="7861">
                    <c:v>ROW</c:v>
                  </c:pt>
                  <c:pt idx="7862">
                    <c:v>OEC</c:v>
                  </c:pt>
                  <c:pt idx="7863">
                    <c:v>BRZ</c:v>
                  </c:pt>
                  <c:pt idx="7864">
                    <c:v>RUS</c:v>
                  </c:pt>
                  <c:pt idx="7865">
                    <c:v>FRA</c:v>
                  </c:pt>
                  <c:pt idx="7866">
                    <c:v>EUN</c:v>
                  </c:pt>
                  <c:pt idx="7867">
                    <c:v>EUS</c:v>
                  </c:pt>
                  <c:pt idx="7868">
                    <c:v>USA</c:v>
                  </c:pt>
                  <c:pt idx="7869">
                    <c:v>IND</c:v>
                  </c:pt>
                  <c:pt idx="7870">
                    <c:v>CHI</c:v>
                  </c:pt>
                  <c:pt idx="7871">
                    <c:v>ROW</c:v>
                  </c:pt>
                  <c:pt idx="7872">
                    <c:v>OEC</c:v>
                  </c:pt>
                  <c:pt idx="7873">
                    <c:v>BRZ</c:v>
                  </c:pt>
                  <c:pt idx="7874">
                    <c:v>RSA</c:v>
                  </c:pt>
                  <c:pt idx="7875">
                    <c:v>RUS</c:v>
                  </c:pt>
                  <c:pt idx="7876">
                    <c:v>FRA</c:v>
                  </c:pt>
                  <c:pt idx="7877">
                    <c:v>EUN</c:v>
                  </c:pt>
                  <c:pt idx="7878">
                    <c:v>EUS</c:v>
                  </c:pt>
                  <c:pt idx="7879">
                    <c:v>USA</c:v>
                  </c:pt>
                  <c:pt idx="7880">
                    <c:v>IND</c:v>
                  </c:pt>
                  <c:pt idx="7881">
                    <c:v>CHI</c:v>
                  </c:pt>
                  <c:pt idx="7882">
                    <c:v>ROW</c:v>
                  </c:pt>
                  <c:pt idx="7883">
                    <c:v>OEC</c:v>
                  </c:pt>
                  <c:pt idx="7884">
                    <c:v>BRZ</c:v>
                  </c:pt>
                  <c:pt idx="7885">
                    <c:v>RSA</c:v>
                  </c:pt>
                  <c:pt idx="7886">
                    <c:v>RUS</c:v>
                  </c:pt>
                  <c:pt idx="7887">
                    <c:v>FRA</c:v>
                  </c:pt>
                  <c:pt idx="7888">
                    <c:v>EUN</c:v>
                  </c:pt>
                  <c:pt idx="7889">
                    <c:v>EUS</c:v>
                  </c:pt>
                  <c:pt idx="7890">
                    <c:v>IND</c:v>
                  </c:pt>
                  <c:pt idx="7891">
                    <c:v>CHI</c:v>
                  </c:pt>
                  <c:pt idx="7892">
                    <c:v>ROW</c:v>
                  </c:pt>
                  <c:pt idx="7893">
                    <c:v>OEC</c:v>
                  </c:pt>
                  <c:pt idx="7894">
                    <c:v>BRZ</c:v>
                  </c:pt>
                  <c:pt idx="7895">
                    <c:v>RSA</c:v>
                  </c:pt>
                  <c:pt idx="7896">
                    <c:v>FRA</c:v>
                  </c:pt>
                  <c:pt idx="7897">
                    <c:v>EUN</c:v>
                  </c:pt>
                  <c:pt idx="7898">
                    <c:v>EUS</c:v>
                  </c:pt>
                  <c:pt idx="7899">
                    <c:v>USA</c:v>
                  </c:pt>
                  <c:pt idx="7900">
                    <c:v>IND</c:v>
                  </c:pt>
                  <c:pt idx="7901">
                    <c:v>CHI</c:v>
                  </c:pt>
                  <c:pt idx="7902">
                    <c:v>ROW</c:v>
                  </c:pt>
                  <c:pt idx="7903">
                    <c:v>OEC</c:v>
                  </c:pt>
                  <c:pt idx="7904">
                    <c:v>BRZ</c:v>
                  </c:pt>
                  <c:pt idx="7905">
                    <c:v>RSA</c:v>
                  </c:pt>
                  <c:pt idx="7906">
                    <c:v>RUS</c:v>
                  </c:pt>
                  <c:pt idx="7907">
                    <c:v>FRA</c:v>
                  </c:pt>
                  <c:pt idx="7908">
                    <c:v>EUN</c:v>
                  </c:pt>
                  <c:pt idx="7909">
                    <c:v>EUS</c:v>
                  </c:pt>
                  <c:pt idx="7910">
                    <c:v>USA</c:v>
                  </c:pt>
                  <c:pt idx="7911">
                    <c:v>IND</c:v>
                  </c:pt>
                  <c:pt idx="7912">
                    <c:v>CHI</c:v>
                  </c:pt>
                  <c:pt idx="7913">
                    <c:v>ROW</c:v>
                  </c:pt>
                  <c:pt idx="7914">
                    <c:v>OEC</c:v>
                  </c:pt>
                  <c:pt idx="7915">
                    <c:v>BRZ</c:v>
                  </c:pt>
                  <c:pt idx="7916">
                    <c:v>RSA</c:v>
                  </c:pt>
                  <c:pt idx="7917">
                    <c:v>RUS</c:v>
                  </c:pt>
                  <c:pt idx="7918">
                    <c:v>FRA</c:v>
                  </c:pt>
                  <c:pt idx="7919">
                    <c:v>EUN</c:v>
                  </c:pt>
                  <c:pt idx="7920">
                    <c:v>EUS</c:v>
                  </c:pt>
                  <c:pt idx="7921">
                    <c:v>USA</c:v>
                  </c:pt>
                  <c:pt idx="7922">
                    <c:v>IND</c:v>
                  </c:pt>
                  <c:pt idx="7923">
                    <c:v>CHI</c:v>
                  </c:pt>
                  <c:pt idx="7924">
                    <c:v>ROW</c:v>
                  </c:pt>
                  <c:pt idx="7925">
                    <c:v>OEC</c:v>
                  </c:pt>
                  <c:pt idx="7926">
                    <c:v>BRZ</c:v>
                  </c:pt>
                  <c:pt idx="7927">
                    <c:v>RSA</c:v>
                  </c:pt>
                  <c:pt idx="7928">
                    <c:v>RUS</c:v>
                  </c:pt>
                  <c:pt idx="7929">
                    <c:v>FRA</c:v>
                  </c:pt>
                  <c:pt idx="7930">
                    <c:v>EUN</c:v>
                  </c:pt>
                  <c:pt idx="7931">
                    <c:v>EUS</c:v>
                  </c:pt>
                  <c:pt idx="7932">
                    <c:v>USA</c:v>
                  </c:pt>
                  <c:pt idx="7933">
                    <c:v>IND</c:v>
                  </c:pt>
                  <c:pt idx="7934">
                    <c:v>CHI</c:v>
                  </c:pt>
                  <c:pt idx="7935">
                    <c:v>ROW</c:v>
                  </c:pt>
                  <c:pt idx="7936">
                    <c:v>OEC</c:v>
                  </c:pt>
                  <c:pt idx="7937">
                    <c:v>BRZ</c:v>
                  </c:pt>
                  <c:pt idx="7938">
                    <c:v>RSA</c:v>
                  </c:pt>
                  <c:pt idx="7939">
                    <c:v>RUS</c:v>
                  </c:pt>
                  <c:pt idx="7940">
                    <c:v>FRA</c:v>
                  </c:pt>
                  <c:pt idx="7941">
                    <c:v>EUN</c:v>
                  </c:pt>
                  <c:pt idx="7942">
                    <c:v>EUS</c:v>
                  </c:pt>
                  <c:pt idx="7943">
                    <c:v>USA</c:v>
                  </c:pt>
                  <c:pt idx="7944">
                    <c:v>IND</c:v>
                  </c:pt>
                  <c:pt idx="7945">
                    <c:v>CHI</c:v>
                  </c:pt>
                  <c:pt idx="7946">
                    <c:v>ROW</c:v>
                  </c:pt>
                  <c:pt idx="7947">
                    <c:v>OEC</c:v>
                  </c:pt>
                  <c:pt idx="7948">
                    <c:v>BRZ</c:v>
                  </c:pt>
                  <c:pt idx="7949">
                    <c:v>RSA</c:v>
                  </c:pt>
                  <c:pt idx="7950">
                    <c:v>RUS</c:v>
                  </c:pt>
                  <c:pt idx="7951">
                    <c:v>FRA</c:v>
                  </c:pt>
                  <c:pt idx="7952">
                    <c:v>EUN</c:v>
                  </c:pt>
                  <c:pt idx="7953">
                    <c:v>EUS</c:v>
                  </c:pt>
                  <c:pt idx="7954">
                    <c:v>USA</c:v>
                  </c:pt>
                  <c:pt idx="7955">
                    <c:v>IND</c:v>
                  </c:pt>
                  <c:pt idx="7956">
                    <c:v>CHI</c:v>
                  </c:pt>
                  <c:pt idx="7957">
                    <c:v>ROW</c:v>
                  </c:pt>
                  <c:pt idx="7958">
                    <c:v>OEC</c:v>
                  </c:pt>
                  <c:pt idx="7959">
                    <c:v>BRZ</c:v>
                  </c:pt>
                  <c:pt idx="7960">
                    <c:v>RSA</c:v>
                  </c:pt>
                  <c:pt idx="7961">
                    <c:v>RUS</c:v>
                  </c:pt>
                  <c:pt idx="7962">
                    <c:v>FRA</c:v>
                  </c:pt>
                  <c:pt idx="7963">
                    <c:v>EUN</c:v>
                  </c:pt>
                  <c:pt idx="7964">
                    <c:v>EUS</c:v>
                  </c:pt>
                  <c:pt idx="7965">
                    <c:v>USA</c:v>
                  </c:pt>
                  <c:pt idx="7966">
                    <c:v>IND</c:v>
                  </c:pt>
                  <c:pt idx="7967">
                    <c:v>CHI</c:v>
                  </c:pt>
                  <c:pt idx="7968">
                    <c:v>ROW</c:v>
                  </c:pt>
                  <c:pt idx="7969">
                    <c:v>OEC</c:v>
                  </c:pt>
                  <c:pt idx="7970">
                    <c:v>BRZ</c:v>
                  </c:pt>
                  <c:pt idx="7971">
                    <c:v>RSA</c:v>
                  </c:pt>
                  <c:pt idx="7972">
                    <c:v>RUS</c:v>
                  </c:pt>
                  <c:pt idx="7973">
                    <c:v>FRA</c:v>
                  </c:pt>
                  <c:pt idx="7974">
                    <c:v>EUN</c:v>
                  </c:pt>
                  <c:pt idx="7975">
                    <c:v>EUS</c:v>
                  </c:pt>
                  <c:pt idx="7976">
                    <c:v>USA</c:v>
                  </c:pt>
                  <c:pt idx="7977">
                    <c:v>IND</c:v>
                  </c:pt>
                  <c:pt idx="7978">
                    <c:v>CHI</c:v>
                  </c:pt>
                  <c:pt idx="7979">
                    <c:v>ROW</c:v>
                  </c:pt>
                  <c:pt idx="7980">
                    <c:v>OEC</c:v>
                  </c:pt>
                  <c:pt idx="7981">
                    <c:v>BRZ</c:v>
                  </c:pt>
                  <c:pt idx="7982">
                    <c:v>RSA</c:v>
                  </c:pt>
                  <c:pt idx="7983">
                    <c:v>RUS</c:v>
                  </c:pt>
                  <c:pt idx="7984">
                    <c:v>FRA</c:v>
                  </c:pt>
                  <c:pt idx="7985">
                    <c:v>EUN</c:v>
                  </c:pt>
                  <c:pt idx="7986">
                    <c:v>EUS</c:v>
                  </c:pt>
                  <c:pt idx="7987">
                    <c:v>USA</c:v>
                  </c:pt>
                  <c:pt idx="7988">
                    <c:v>IND</c:v>
                  </c:pt>
                  <c:pt idx="7989">
                    <c:v>CHI</c:v>
                  </c:pt>
                  <c:pt idx="7990">
                    <c:v>ROW</c:v>
                  </c:pt>
                  <c:pt idx="7991">
                    <c:v>OEC</c:v>
                  </c:pt>
                  <c:pt idx="7992">
                    <c:v>BRZ</c:v>
                  </c:pt>
                  <c:pt idx="7993">
                    <c:v>RSA</c:v>
                  </c:pt>
                  <c:pt idx="7994">
                    <c:v>RUS</c:v>
                  </c:pt>
                  <c:pt idx="7995">
                    <c:v>FRA</c:v>
                  </c:pt>
                  <c:pt idx="7996">
                    <c:v>EUN</c:v>
                  </c:pt>
                  <c:pt idx="7997">
                    <c:v>EUS</c:v>
                  </c:pt>
                  <c:pt idx="7998">
                    <c:v>USA</c:v>
                  </c:pt>
                  <c:pt idx="7999">
                    <c:v>IND</c:v>
                  </c:pt>
                  <c:pt idx="8000">
                    <c:v>CHI</c:v>
                  </c:pt>
                  <c:pt idx="8001">
                    <c:v>ROW</c:v>
                  </c:pt>
                  <c:pt idx="8002">
                    <c:v>OEC</c:v>
                  </c:pt>
                  <c:pt idx="8003">
                    <c:v>BRZ</c:v>
                  </c:pt>
                  <c:pt idx="8004">
                    <c:v>RSA</c:v>
                  </c:pt>
                  <c:pt idx="8005">
                    <c:v>RUS</c:v>
                  </c:pt>
                  <c:pt idx="8006">
                    <c:v>FRA</c:v>
                  </c:pt>
                  <c:pt idx="8007">
                    <c:v>EUN</c:v>
                  </c:pt>
                  <c:pt idx="8008">
                    <c:v>EUS</c:v>
                  </c:pt>
                  <c:pt idx="8009">
                    <c:v>USA</c:v>
                  </c:pt>
                  <c:pt idx="8010">
                    <c:v>IND</c:v>
                  </c:pt>
                  <c:pt idx="8011">
                    <c:v>CHI</c:v>
                  </c:pt>
                  <c:pt idx="8012">
                    <c:v>ROW</c:v>
                  </c:pt>
                  <c:pt idx="8013">
                    <c:v>OEC</c:v>
                  </c:pt>
                  <c:pt idx="8014">
                    <c:v>BRZ</c:v>
                  </c:pt>
                  <c:pt idx="8015">
                    <c:v>RSA</c:v>
                  </c:pt>
                  <c:pt idx="8016">
                    <c:v>RUS</c:v>
                  </c:pt>
                  <c:pt idx="8017">
                    <c:v>FRA</c:v>
                  </c:pt>
                  <c:pt idx="8018">
                    <c:v>EUN</c:v>
                  </c:pt>
                  <c:pt idx="8019">
                    <c:v>EUS</c:v>
                  </c:pt>
                  <c:pt idx="8020">
                    <c:v>USA</c:v>
                  </c:pt>
                  <c:pt idx="8021">
                    <c:v>IND</c:v>
                  </c:pt>
                  <c:pt idx="8022">
                    <c:v>CHI</c:v>
                  </c:pt>
                  <c:pt idx="8023">
                    <c:v>ROW</c:v>
                  </c:pt>
                  <c:pt idx="8024">
                    <c:v>OEC</c:v>
                  </c:pt>
                  <c:pt idx="8025">
                    <c:v>BRZ</c:v>
                  </c:pt>
                  <c:pt idx="8026">
                    <c:v>RSA</c:v>
                  </c:pt>
                  <c:pt idx="8027">
                    <c:v>RUS</c:v>
                  </c:pt>
                  <c:pt idx="8028">
                    <c:v>FRA</c:v>
                  </c:pt>
                  <c:pt idx="8029">
                    <c:v>EUN</c:v>
                  </c:pt>
                  <c:pt idx="8030">
                    <c:v>EUS</c:v>
                  </c:pt>
                  <c:pt idx="8031">
                    <c:v>USA</c:v>
                  </c:pt>
                  <c:pt idx="8032">
                    <c:v>IND</c:v>
                  </c:pt>
                  <c:pt idx="8033">
                    <c:v>CHI</c:v>
                  </c:pt>
                  <c:pt idx="8034">
                    <c:v>ROW</c:v>
                  </c:pt>
                  <c:pt idx="8035">
                    <c:v>OEC</c:v>
                  </c:pt>
                  <c:pt idx="8036">
                    <c:v>BRZ</c:v>
                  </c:pt>
                  <c:pt idx="8037">
                    <c:v>RSA</c:v>
                  </c:pt>
                  <c:pt idx="8038">
                    <c:v>RUS</c:v>
                  </c:pt>
                  <c:pt idx="8039">
                    <c:v>FRA</c:v>
                  </c:pt>
                  <c:pt idx="8040">
                    <c:v>EUN</c:v>
                  </c:pt>
                  <c:pt idx="8041">
                    <c:v>EUS</c:v>
                  </c:pt>
                  <c:pt idx="8042">
                    <c:v>USA</c:v>
                  </c:pt>
                  <c:pt idx="8043">
                    <c:v>IND</c:v>
                  </c:pt>
                  <c:pt idx="8044">
                    <c:v>CHI</c:v>
                  </c:pt>
                  <c:pt idx="8045">
                    <c:v>ROW</c:v>
                  </c:pt>
                  <c:pt idx="8046">
                    <c:v>OEC</c:v>
                  </c:pt>
                  <c:pt idx="8047">
                    <c:v>BRZ</c:v>
                  </c:pt>
                  <c:pt idx="8048">
                    <c:v>RSA</c:v>
                  </c:pt>
                  <c:pt idx="8049">
                    <c:v>RUS</c:v>
                  </c:pt>
                  <c:pt idx="8050">
                    <c:v>FRA</c:v>
                  </c:pt>
                  <c:pt idx="8051">
                    <c:v>EUN</c:v>
                  </c:pt>
                  <c:pt idx="8052">
                    <c:v>EUS</c:v>
                  </c:pt>
                  <c:pt idx="8053">
                    <c:v>USA</c:v>
                  </c:pt>
                  <c:pt idx="8054">
                    <c:v>IND</c:v>
                  </c:pt>
                  <c:pt idx="8055">
                    <c:v>CHI</c:v>
                  </c:pt>
                  <c:pt idx="8056">
                    <c:v>ROW</c:v>
                  </c:pt>
                  <c:pt idx="8057">
                    <c:v>OEC</c:v>
                  </c:pt>
                  <c:pt idx="8058">
                    <c:v>BRZ</c:v>
                  </c:pt>
                  <c:pt idx="8059">
                    <c:v>RSA</c:v>
                  </c:pt>
                  <c:pt idx="8060">
                    <c:v>RUS</c:v>
                  </c:pt>
                  <c:pt idx="8061">
                    <c:v>FRA</c:v>
                  </c:pt>
                  <c:pt idx="8062">
                    <c:v>EUN</c:v>
                  </c:pt>
                  <c:pt idx="8063">
                    <c:v>EUS</c:v>
                  </c:pt>
                  <c:pt idx="8064">
                    <c:v>IND</c:v>
                  </c:pt>
                  <c:pt idx="8065">
                    <c:v>CHI</c:v>
                  </c:pt>
                  <c:pt idx="8066">
                    <c:v>ROW</c:v>
                  </c:pt>
                  <c:pt idx="8067">
                    <c:v>OEC</c:v>
                  </c:pt>
                  <c:pt idx="8068">
                    <c:v>RUS</c:v>
                  </c:pt>
                  <c:pt idx="8069">
                    <c:v>FRA</c:v>
                  </c:pt>
                  <c:pt idx="8070">
                    <c:v>EUN</c:v>
                  </c:pt>
                  <c:pt idx="8071">
                    <c:v>EUS</c:v>
                  </c:pt>
                  <c:pt idx="8072">
                    <c:v>IND</c:v>
                  </c:pt>
                  <c:pt idx="8073">
                    <c:v>CHI</c:v>
                  </c:pt>
                  <c:pt idx="8074">
                    <c:v>ROW</c:v>
                  </c:pt>
                  <c:pt idx="8075">
                    <c:v>OEC</c:v>
                  </c:pt>
                  <c:pt idx="8076">
                    <c:v>BRZ</c:v>
                  </c:pt>
                  <c:pt idx="8077">
                    <c:v>RSA</c:v>
                  </c:pt>
                  <c:pt idx="8078">
                    <c:v>RUS</c:v>
                  </c:pt>
                  <c:pt idx="8079">
                    <c:v>FRA</c:v>
                  </c:pt>
                  <c:pt idx="8080">
                    <c:v>EUN</c:v>
                  </c:pt>
                  <c:pt idx="8081">
                    <c:v>EUS</c:v>
                  </c:pt>
                  <c:pt idx="8082">
                    <c:v>IND</c:v>
                  </c:pt>
                  <c:pt idx="8083">
                    <c:v>CHI</c:v>
                  </c:pt>
                  <c:pt idx="8084">
                    <c:v>ROW</c:v>
                  </c:pt>
                  <c:pt idx="8085">
                    <c:v>OEC</c:v>
                  </c:pt>
                  <c:pt idx="8086">
                    <c:v>BRZ</c:v>
                  </c:pt>
                  <c:pt idx="8087">
                    <c:v>RSA</c:v>
                  </c:pt>
                  <c:pt idx="8088">
                    <c:v>RUS</c:v>
                  </c:pt>
                  <c:pt idx="8089">
                    <c:v>FRA</c:v>
                  </c:pt>
                  <c:pt idx="8090">
                    <c:v>EUN</c:v>
                  </c:pt>
                  <c:pt idx="8091">
                    <c:v>EUS</c:v>
                  </c:pt>
                  <c:pt idx="8092">
                    <c:v>IND</c:v>
                  </c:pt>
                  <c:pt idx="8093">
                    <c:v>CHI</c:v>
                  </c:pt>
                  <c:pt idx="8094">
                    <c:v>ROW</c:v>
                  </c:pt>
                  <c:pt idx="8095">
                    <c:v>OEC</c:v>
                  </c:pt>
                  <c:pt idx="8096">
                    <c:v>BRZ</c:v>
                  </c:pt>
                  <c:pt idx="8097">
                    <c:v>RSA</c:v>
                  </c:pt>
                  <c:pt idx="8098">
                    <c:v>RUS</c:v>
                  </c:pt>
                  <c:pt idx="8099">
                    <c:v>FRA</c:v>
                  </c:pt>
                  <c:pt idx="8100">
                    <c:v>EUN</c:v>
                  </c:pt>
                  <c:pt idx="8101">
                    <c:v>EUS</c:v>
                  </c:pt>
                  <c:pt idx="8102">
                    <c:v>IND</c:v>
                  </c:pt>
                  <c:pt idx="8103">
                    <c:v>CHI</c:v>
                  </c:pt>
                  <c:pt idx="8104">
                    <c:v>ROW</c:v>
                  </c:pt>
                  <c:pt idx="8105">
                    <c:v>OEC</c:v>
                  </c:pt>
                  <c:pt idx="8106">
                    <c:v>BRZ</c:v>
                  </c:pt>
                  <c:pt idx="8107">
                    <c:v>RSA</c:v>
                  </c:pt>
                  <c:pt idx="8108">
                    <c:v>RUS</c:v>
                  </c:pt>
                  <c:pt idx="8109">
                    <c:v>FRA</c:v>
                  </c:pt>
                  <c:pt idx="8110">
                    <c:v>EUN</c:v>
                  </c:pt>
                  <c:pt idx="8111">
                    <c:v>EUS</c:v>
                  </c:pt>
                  <c:pt idx="8112">
                    <c:v>IND</c:v>
                  </c:pt>
                  <c:pt idx="8113">
                    <c:v>CHI</c:v>
                  </c:pt>
                  <c:pt idx="8114">
                    <c:v>ROW</c:v>
                  </c:pt>
                  <c:pt idx="8115">
                    <c:v>OEC</c:v>
                  </c:pt>
                  <c:pt idx="8116">
                    <c:v>BRZ</c:v>
                  </c:pt>
                  <c:pt idx="8117">
                    <c:v>RSA</c:v>
                  </c:pt>
                  <c:pt idx="8118">
                    <c:v>RUS</c:v>
                  </c:pt>
                  <c:pt idx="8119">
                    <c:v>FRA</c:v>
                  </c:pt>
                  <c:pt idx="8120">
                    <c:v>EUN</c:v>
                  </c:pt>
                  <c:pt idx="8121">
                    <c:v>EUS</c:v>
                  </c:pt>
                  <c:pt idx="8122">
                    <c:v>IND</c:v>
                  </c:pt>
                  <c:pt idx="8123">
                    <c:v>CHI</c:v>
                  </c:pt>
                  <c:pt idx="8124">
                    <c:v>ROW</c:v>
                  </c:pt>
                  <c:pt idx="8125">
                    <c:v>OEC</c:v>
                  </c:pt>
                  <c:pt idx="8126">
                    <c:v>BRZ</c:v>
                  </c:pt>
                  <c:pt idx="8127">
                    <c:v>RSA</c:v>
                  </c:pt>
                  <c:pt idx="8128">
                    <c:v>RUS</c:v>
                  </c:pt>
                  <c:pt idx="8129">
                    <c:v>FRA</c:v>
                  </c:pt>
                  <c:pt idx="8130">
                    <c:v>EUN</c:v>
                  </c:pt>
                  <c:pt idx="8131">
                    <c:v>EUS</c:v>
                  </c:pt>
                  <c:pt idx="8132">
                    <c:v>IND</c:v>
                  </c:pt>
                  <c:pt idx="8133">
                    <c:v>CHI</c:v>
                  </c:pt>
                  <c:pt idx="8134">
                    <c:v>ROW</c:v>
                  </c:pt>
                  <c:pt idx="8135">
                    <c:v>OEC</c:v>
                  </c:pt>
                  <c:pt idx="8136">
                    <c:v>BRZ</c:v>
                  </c:pt>
                  <c:pt idx="8137">
                    <c:v>RSA</c:v>
                  </c:pt>
                  <c:pt idx="8138">
                    <c:v>RUS</c:v>
                  </c:pt>
                  <c:pt idx="8139">
                    <c:v>FRA</c:v>
                  </c:pt>
                  <c:pt idx="8140">
                    <c:v>EUN</c:v>
                  </c:pt>
                  <c:pt idx="8141">
                    <c:v>EUS</c:v>
                  </c:pt>
                  <c:pt idx="8142">
                    <c:v>IND</c:v>
                  </c:pt>
                  <c:pt idx="8143">
                    <c:v>CHI</c:v>
                  </c:pt>
                  <c:pt idx="8144">
                    <c:v>ROW</c:v>
                  </c:pt>
                  <c:pt idx="8145">
                    <c:v>OEC</c:v>
                  </c:pt>
                  <c:pt idx="8146">
                    <c:v>BRZ</c:v>
                  </c:pt>
                  <c:pt idx="8147">
                    <c:v>RSA</c:v>
                  </c:pt>
                  <c:pt idx="8148">
                    <c:v>RUS</c:v>
                  </c:pt>
                  <c:pt idx="8149">
                    <c:v>FRA</c:v>
                  </c:pt>
                  <c:pt idx="8150">
                    <c:v>EUN</c:v>
                  </c:pt>
                  <c:pt idx="8151">
                    <c:v>EUS</c:v>
                  </c:pt>
                  <c:pt idx="8152">
                    <c:v>IND</c:v>
                  </c:pt>
                  <c:pt idx="8153">
                    <c:v>CHI</c:v>
                  </c:pt>
                  <c:pt idx="8154">
                    <c:v>ROW</c:v>
                  </c:pt>
                  <c:pt idx="8155">
                    <c:v>OEC</c:v>
                  </c:pt>
                  <c:pt idx="8156">
                    <c:v>BRZ</c:v>
                  </c:pt>
                  <c:pt idx="8157">
                    <c:v>RSA</c:v>
                  </c:pt>
                  <c:pt idx="8158">
                    <c:v>RUS</c:v>
                  </c:pt>
                  <c:pt idx="8159">
                    <c:v>FRA</c:v>
                  </c:pt>
                  <c:pt idx="8160">
                    <c:v>EUN</c:v>
                  </c:pt>
                  <c:pt idx="8161">
                    <c:v>EUS</c:v>
                  </c:pt>
                  <c:pt idx="8162">
                    <c:v>IND</c:v>
                  </c:pt>
                  <c:pt idx="8163">
                    <c:v>CHI</c:v>
                  </c:pt>
                  <c:pt idx="8164">
                    <c:v>ROW</c:v>
                  </c:pt>
                  <c:pt idx="8165">
                    <c:v>OEC</c:v>
                  </c:pt>
                  <c:pt idx="8166">
                    <c:v>BRZ</c:v>
                  </c:pt>
                  <c:pt idx="8167">
                    <c:v>RSA</c:v>
                  </c:pt>
                  <c:pt idx="8168">
                    <c:v>RUS</c:v>
                  </c:pt>
                  <c:pt idx="8169">
                    <c:v>FRA</c:v>
                  </c:pt>
                  <c:pt idx="8170">
                    <c:v>EUN</c:v>
                  </c:pt>
                  <c:pt idx="8171">
                    <c:v>EUS</c:v>
                  </c:pt>
                  <c:pt idx="8172">
                    <c:v>IND</c:v>
                  </c:pt>
                  <c:pt idx="8173">
                    <c:v>CHI</c:v>
                  </c:pt>
                  <c:pt idx="8174">
                    <c:v>ROW</c:v>
                  </c:pt>
                  <c:pt idx="8175">
                    <c:v>OEC</c:v>
                  </c:pt>
                  <c:pt idx="8176">
                    <c:v>BRZ</c:v>
                  </c:pt>
                  <c:pt idx="8177">
                    <c:v>RSA</c:v>
                  </c:pt>
                  <c:pt idx="8178">
                    <c:v>RUS</c:v>
                  </c:pt>
                  <c:pt idx="8179">
                    <c:v>FRA</c:v>
                  </c:pt>
                  <c:pt idx="8180">
                    <c:v>EUN</c:v>
                  </c:pt>
                  <c:pt idx="8181">
                    <c:v>EUS</c:v>
                  </c:pt>
                  <c:pt idx="8182">
                    <c:v>IND</c:v>
                  </c:pt>
                  <c:pt idx="8183">
                    <c:v>CHI</c:v>
                  </c:pt>
                  <c:pt idx="8184">
                    <c:v>ROW</c:v>
                  </c:pt>
                  <c:pt idx="8185">
                    <c:v>OEC</c:v>
                  </c:pt>
                  <c:pt idx="8186">
                    <c:v>BRZ</c:v>
                  </c:pt>
                  <c:pt idx="8187">
                    <c:v>RSA</c:v>
                  </c:pt>
                  <c:pt idx="8188">
                    <c:v>RUS</c:v>
                  </c:pt>
                  <c:pt idx="8189">
                    <c:v>FRA</c:v>
                  </c:pt>
                  <c:pt idx="8190">
                    <c:v>EUN</c:v>
                  </c:pt>
                  <c:pt idx="8191">
                    <c:v>EUS</c:v>
                  </c:pt>
                  <c:pt idx="8192">
                    <c:v>IND</c:v>
                  </c:pt>
                  <c:pt idx="8193">
                    <c:v>CHI</c:v>
                  </c:pt>
                  <c:pt idx="8194">
                    <c:v>ROW</c:v>
                  </c:pt>
                  <c:pt idx="8195">
                    <c:v>OEC</c:v>
                  </c:pt>
                  <c:pt idx="8196">
                    <c:v>BRZ</c:v>
                  </c:pt>
                  <c:pt idx="8197">
                    <c:v>RSA</c:v>
                  </c:pt>
                  <c:pt idx="8198">
                    <c:v>RUS</c:v>
                  </c:pt>
                  <c:pt idx="8199">
                    <c:v>FRA</c:v>
                  </c:pt>
                  <c:pt idx="8200">
                    <c:v>EUN</c:v>
                  </c:pt>
                  <c:pt idx="8201">
                    <c:v>EUS</c:v>
                  </c:pt>
                  <c:pt idx="8202">
                    <c:v>IND</c:v>
                  </c:pt>
                  <c:pt idx="8203">
                    <c:v>CHI</c:v>
                  </c:pt>
                  <c:pt idx="8204">
                    <c:v>ROW</c:v>
                  </c:pt>
                  <c:pt idx="8205">
                    <c:v>OEC</c:v>
                  </c:pt>
                  <c:pt idx="8206">
                    <c:v>BRZ</c:v>
                  </c:pt>
                  <c:pt idx="8207">
                    <c:v>RSA</c:v>
                  </c:pt>
                  <c:pt idx="8208">
                    <c:v>RUS</c:v>
                  </c:pt>
                  <c:pt idx="8209">
                    <c:v>FRA</c:v>
                  </c:pt>
                  <c:pt idx="8210">
                    <c:v>EUN</c:v>
                  </c:pt>
                  <c:pt idx="8211">
                    <c:v>EUS</c:v>
                  </c:pt>
                  <c:pt idx="8212">
                    <c:v>IND</c:v>
                  </c:pt>
                  <c:pt idx="8213">
                    <c:v>CHI</c:v>
                  </c:pt>
                  <c:pt idx="8214">
                    <c:v>ROW</c:v>
                  </c:pt>
                  <c:pt idx="8215">
                    <c:v>OEC</c:v>
                  </c:pt>
                  <c:pt idx="8216">
                    <c:v>BRZ</c:v>
                  </c:pt>
                  <c:pt idx="8217">
                    <c:v>RSA</c:v>
                  </c:pt>
                  <c:pt idx="8218">
                    <c:v>RUS</c:v>
                  </c:pt>
                  <c:pt idx="8219">
                    <c:v>FRA</c:v>
                  </c:pt>
                  <c:pt idx="8220">
                    <c:v>EUN</c:v>
                  </c:pt>
                  <c:pt idx="8221">
                    <c:v>EUS</c:v>
                  </c:pt>
                  <c:pt idx="8222">
                    <c:v>IND</c:v>
                  </c:pt>
                  <c:pt idx="8223">
                    <c:v>CHI</c:v>
                  </c:pt>
                  <c:pt idx="8224">
                    <c:v>ROW</c:v>
                  </c:pt>
                  <c:pt idx="8225">
                    <c:v>OEC</c:v>
                  </c:pt>
                  <c:pt idx="8226">
                    <c:v>BRZ</c:v>
                  </c:pt>
                  <c:pt idx="8227">
                    <c:v>RSA</c:v>
                  </c:pt>
                  <c:pt idx="8228">
                    <c:v>RUS</c:v>
                  </c:pt>
                  <c:pt idx="8229">
                    <c:v>FRA</c:v>
                  </c:pt>
                  <c:pt idx="8230">
                    <c:v>EUN</c:v>
                  </c:pt>
                  <c:pt idx="8231">
                    <c:v>EUS</c:v>
                  </c:pt>
                  <c:pt idx="8232">
                    <c:v>IND</c:v>
                  </c:pt>
                  <c:pt idx="8233">
                    <c:v>CHI</c:v>
                  </c:pt>
                  <c:pt idx="8234">
                    <c:v>ROW</c:v>
                  </c:pt>
                  <c:pt idx="8235">
                    <c:v>OEC</c:v>
                  </c:pt>
                  <c:pt idx="8236">
                    <c:v>BRZ</c:v>
                  </c:pt>
                  <c:pt idx="8237">
                    <c:v>RSA</c:v>
                  </c:pt>
                  <c:pt idx="8238">
                    <c:v>RUS</c:v>
                  </c:pt>
                  <c:pt idx="8239">
                    <c:v>FRA</c:v>
                  </c:pt>
                  <c:pt idx="8240">
                    <c:v>EUN</c:v>
                  </c:pt>
                  <c:pt idx="8241">
                    <c:v>EUS</c:v>
                  </c:pt>
                  <c:pt idx="8242">
                    <c:v>USA</c:v>
                  </c:pt>
                  <c:pt idx="8243">
                    <c:v>IND</c:v>
                  </c:pt>
                  <c:pt idx="8244">
                    <c:v>CHI</c:v>
                  </c:pt>
                  <c:pt idx="8245">
                    <c:v>ROW</c:v>
                  </c:pt>
                  <c:pt idx="8246">
                    <c:v>RUS</c:v>
                  </c:pt>
                  <c:pt idx="8247">
                    <c:v>FRA</c:v>
                  </c:pt>
                  <c:pt idx="8248">
                    <c:v>EUN</c:v>
                  </c:pt>
                  <c:pt idx="8249">
                    <c:v>EUS</c:v>
                  </c:pt>
                  <c:pt idx="8250">
                    <c:v>USA</c:v>
                  </c:pt>
                  <c:pt idx="8251">
                    <c:v>IND</c:v>
                  </c:pt>
                  <c:pt idx="8252">
                    <c:v>CHI</c:v>
                  </c:pt>
                  <c:pt idx="8253">
                    <c:v>ROW</c:v>
                  </c:pt>
                  <c:pt idx="8254">
                    <c:v>BRZ</c:v>
                  </c:pt>
                  <c:pt idx="8255">
                    <c:v>RSA</c:v>
                  </c:pt>
                  <c:pt idx="8256">
                    <c:v>RUS</c:v>
                  </c:pt>
                  <c:pt idx="8257">
                    <c:v>FRA</c:v>
                  </c:pt>
                  <c:pt idx="8258">
                    <c:v>EUN</c:v>
                  </c:pt>
                  <c:pt idx="8259">
                    <c:v>EUS</c:v>
                  </c:pt>
                  <c:pt idx="8260">
                    <c:v>USA</c:v>
                  </c:pt>
                  <c:pt idx="8261">
                    <c:v>IND</c:v>
                  </c:pt>
                  <c:pt idx="8262">
                    <c:v>CHI</c:v>
                  </c:pt>
                  <c:pt idx="8263">
                    <c:v>ROW</c:v>
                  </c:pt>
                  <c:pt idx="8264">
                    <c:v>BRZ</c:v>
                  </c:pt>
                  <c:pt idx="8265">
                    <c:v>RSA</c:v>
                  </c:pt>
                  <c:pt idx="8266">
                    <c:v>RUS</c:v>
                  </c:pt>
                  <c:pt idx="8267">
                    <c:v>FRA</c:v>
                  </c:pt>
                  <c:pt idx="8268">
                    <c:v>EUN</c:v>
                  </c:pt>
                  <c:pt idx="8269">
                    <c:v>EUS</c:v>
                  </c:pt>
                  <c:pt idx="8270">
                    <c:v>IND</c:v>
                  </c:pt>
                  <c:pt idx="8271">
                    <c:v>CHI</c:v>
                  </c:pt>
                  <c:pt idx="8272">
                    <c:v>ROW</c:v>
                  </c:pt>
                  <c:pt idx="8273">
                    <c:v>BRZ</c:v>
                  </c:pt>
                  <c:pt idx="8274">
                    <c:v>RSA</c:v>
                  </c:pt>
                  <c:pt idx="8275">
                    <c:v>FRA</c:v>
                  </c:pt>
                  <c:pt idx="8276">
                    <c:v>EUN</c:v>
                  </c:pt>
                  <c:pt idx="8277">
                    <c:v>EUS</c:v>
                  </c:pt>
                  <c:pt idx="8278">
                    <c:v>USA</c:v>
                  </c:pt>
                  <c:pt idx="8279">
                    <c:v>IND</c:v>
                  </c:pt>
                  <c:pt idx="8280">
                    <c:v>CHI</c:v>
                  </c:pt>
                  <c:pt idx="8281">
                    <c:v>ROW</c:v>
                  </c:pt>
                  <c:pt idx="8282">
                    <c:v>BRZ</c:v>
                  </c:pt>
                  <c:pt idx="8283">
                    <c:v>RSA</c:v>
                  </c:pt>
                  <c:pt idx="8284">
                    <c:v>RUS</c:v>
                  </c:pt>
                  <c:pt idx="8285">
                    <c:v>FRA</c:v>
                  </c:pt>
                  <c:pt idx="8286">
                    <c:v>EUN</c:v>
                  </c:pt>
                  <c:pt idx="8287">
                    <c:v>EUS</c:v>
                  </c:pt>
                  <c:pt idx="8288">
                    <c:v>USA</c:v>
                  </c:pt>
                  <c:pt idx="8289">
                    <c:v>IND</c:v>
                  </c:pt>
                  <c:pt idx="8290">
                    <c:v>CHI</c:v>
                  </c:pt>
                  <c:pt idx="8291">
                    <c:v>ROW</c:v>
                  </c:pt>
                  <c:pt idx="8292">
                    <c:v>BRZ</c:v>
                  </c:pt>
                  <c:pt idx="8293">
                    <c:v>RSA</c:v>
                  </c:pt>
                  <c:pt idx="8294">
                    <c:v>RUS</c:v>
                  </c:pt>
                  <c:pt idx="8295">
                    <c:v>FRA</c:v>
                  </c:pt>
                  <c:pt idx="8296">
                    <c:v>EUN</c:v>
                  </c:pt>
                  <c:pt idx="8297">
                    <c:v>EUS</c:v>
                  </c:pt>
                  <c:pt idx="8298">
                    <c:v>USA</c:v>
                  </c:pt>
                  <c:pt idx="8299">
                    <c:v>IND</c:v>
                  </c:pt>
                  <c:pt idx="8300">
                    <c:v>CHI</c:v>
                  </c:pt>
                  <c:pt idx="8301">
                    <c:v>ROW</c:v>
                  </c:pt>
                  <c:pt idx="8302">
                    <c:v>BRZ</c:v>
                  </c:pt>
                  <c:pt idx="8303">
                    <c:v>RSA</c:v>
                  </c:pt>
                  <c:pt idx="8304">
                    <c:v>RUS</c:v>
                  </c:pt>
                  <c:pt idx="8305">
                    <c:v>FRA</c:v>
                  </c:pt>
                  <c:pt idx="8306">
                    <c:v>EUN</c:v>
                  </c:pt>
                  <c:pt idx="8307">
                    <c:v>EUS</c:v>
                  </c:pt>
                  <c:pt idx="8308">
                    <c:v>USA</c:v>
                  </c:pt>
                  <c:pt idx="8309">
                    <c:v>IND</c:v>
                  </c:pt>
                  <c:pt idx="8310">
                    <c:v>CHI</c:v>
                  </c:pt>
                  <c:pt idx="8311">
                    <c:v>ROW</c:v>
                  </c:pt>
                  <c:pt idx="8312">
                    <c:v>BRZ</c:v>
                  </c:pt>
                  <c:pt idx="8313">
                    <c:v>RSA</c:v>
                  </c:pt>
                  <c:pt idx="8314">
                    <c:v>RUS</c:v>
                  </c:pt>
                  <c:pt idx="8315">
                    <c:v>FRA</c:v>
                  </c:pt>
                  <c:pt idx="8316">
                    <c:v>EUN</c:v>
                  </c:pt>
                  <c:pt idx="8317">
                    <c:v>EUS</c:v>
                  </c:pt>
                  <c:pt idx="8318">
                    <c:v>USA</c:v>
                  </c:pt>
                  <c:pt idx="8319">
                    <c:v>IND</c:v>
                  </c:pt>
                  <c:pt idx="8320">
                    <c:v>CHI</c:v>
                  </c:pt>
                  <c:pt idx="8321">
                    <c:v>ROW</c:v>
                  </c:pt>
                  <c:pt idx="8322">
                    <c:v>BRZ</c:v>
                  </c:pt>
                  <c:pt idx="8323">
                    <c:v>RSA</c:v>
                  </c:pt>
                  <c:pt idx="8324">
                    <c:v>RUS</c:v>
                  </c:pt>
                  <c:pt idx="8325">
                    <c:v>FRA</c:v>
                  </c:pt>
                  <c:pt idx="8326">
                    <c:v>EUN</c:v>
                  </c:pt>
                  <c:pt idx="8327">
                    <c:v>EUS</c:v>
                  </c:pt>
                  <c:pt idx="8328">
                    <c:v>USA</c:v>
                  </c:pt>
                  <c:pt idx="8329">
                    <c:v>IND</c:v>
                  </c:pt>
                  <c:pt idx="8330">
                    <c:v>CHI</c:v>
                  </c:pt>
                  <c:pt idx="8331">
                    <c:v>ROW</c:v>
                  </c:pt>
                  <c:pt idx="8332">
                    <c:v>BRZ</c:v>
                  </c:pt>
                  <c:pt idx="8333">
                    <c:v>RSA</c:v>
                  </c:pt>
                  <c:pt idx="8334">
                    <c:v>RUS</c:v>
                  </c:pt>
                  <c:pt idx="8335">
                    <c:v>FRA</c:v>
                  </c:pt>
                  <c:pt idx="8336">
                    <c:v>EUN</c:v>
                  </c:pt>
                  <c:pt idx="8337">
                    <c:v>EUS</c:v>
                  </c:pt>
                  <c:pt idx="8338">
                    <c:v>USA</c:v>
                  </c:pt>
                  <c:pt idx="8339">
                    <c:v>IND</c:v>
                  </c:pt>
                  <c:pt idx="8340">
                    <c:v>CHI</c:v>
                  </c:pt>
                  <c:pt idx="8341">
                    <c:v>ROW</c:v>
                  </c:pt>
                  <c:pt idx="8342">
                    <c:v>BRZ</c:v>
                  </c:pt>
                  <c:pt idx="8343">
                    <c:v>RSA</c:v>
                  </c:pt>
                  <c:pt idx="8344">
                    <c:v>RUS</c:v>
                  </c:pt>
                  <c:pt idx="8345">
                    <c:v>FRA</c:v>
                  </c:pt>
                  <c:pt idx="8346">
                    <c:v>EUN</c:v>
                  </c:pt>
                  <c:pt idx="8347">
                    <c:v>EUS</c:v>
                  </c:pt>
                  <c:pt idx="8348">
                    <c:v>USA</c:v>
                  </c:pt>
                  <c:pt idx="8349">
                    <c:v>IND</c:v>
                  </c:pt>
                  <c:pt idx="8350">
                    <c:v>CHI</c:v>
                  </c:pt>
                  <c:pt idx="8351">
                    <c:v>ROW</c:v>
                  </c:pt>
                  <c:pt idx="8352">
                    <c:v>BRZ</c:v>
                  </c:pt>
                  <c:pt idx="8353">
                    <c:v>RSA</c:v>
                  </c:pt>
                  <c:pt idx="8354">
                    <c:v>RUS</c:v>
                  </c:pt>
                  <c:pt idx="8355">
                    <c:v>FRA</c:v>
                  </c:pt>
                  <c:pt idx="8356">
                    <c:v>EUN</c:v>
                  </c:pt>
                  <c:pt idx="8357">
                    <c:v>EUS</c:v>
                  </c:pt>
                  <c:pt idx="8358">
                    <c:v>USA</c:v>
                  </c:pt>
                  <c:pt idx="8359">
                    <c:v>IND</c:v>
                  </c:pt>
                  <c:pt idx="8360">
                    <c:v>CHI</c:v>
                  </c:pt>
                  <c:pt idx="8361">
                    <c:v>ROW</c:v>
                  </c:pt>
                  <c:pt idx="8362">
                    <c:v>BRZ</c:v>
                  </c:pt>
                  <c:pt idx="8363">
                    <c:v>RSA</c:v>
                  </c:pt>
                  <c:pt idx="8364">
                    <c:v>RUS</c:v>
                  </c:pt>
                  <c:pt idx="8365">
                    <c:v>FRA</c:v>
                  </c:pt>
                  <c:pt idx="8366">
                    <c:v>EUN</c:v>
                  </c:pt>
                  <c:pt idx="8367">
                    <c:v>EUS</c:v>
                  </c:pt>
                  <c:pt idx="8368">
                    <c:v>USA</c:v>
                  </c:pt>
                  <c:pt idx="8369">
                    <c:v>IND</c:v>
                  </c:pt>
                  <c:pt idx="8370">
                    <c:v>CHI</c:v>
                  </c:pt>
                  <c:pt idx="8371">
                    <c:v>ROW</c:v>
                  </c:pt>
                  <c:pt idx="8372">
                    <c:v>BRZ</c:v>
                  </c:pt>
                  <c:pt idx="8373">
                    <c:v>RSA</c:v>
                  </c:pt>
                  <c:pt idx="8374">
                    <c:v>RUS</c:v>
                  </c:pt>
                  <c:pt idx="8375">
                    <c:v>FRA</c:v>
                  </c:pt>
                  <c:pt idx="8376">
                    <c:v>EUN</c:v>
                  </c:pt>
                  <c:pt idx="8377">
                    <c:v>EUS</c:v>
                  </c:pt>
                  <c:pt idx="8378">
                    <c:v>USA</c:v>
                  </c:pt>
                  <c:pt idx="8379">
                    <c:v>IND</c:v>
                  </c:pt>
                  <c:pt idx="8380">
                    <c:v>CHI</c:v>
                  </c:pt>
                  <c:pt idx="8381">
                    <c:v>ROW</c:v>
                  </c:pt>
                  <c:pt idx="8382">
                    <c:v>BRZ</c:v>
                  </c:pt>
                  <c:pt idx="8383">
                    <c:v>RSA</c:v>
                  </c:pt>
                  <c:pt idx="8384">
                    <c:v>RUS</c:v>
                  </c:pt>
                  <c:pt idx="8385">
                    <c:v>FRA</c:v>
                  </c:pt>
                  <c:pt idx="8386">
                    <c:v>EUN</c:v>
                  </c:pt>
                  <c:pt idx="8387">
                    <c:v>EUS</c:v>
                  </c:pt>
                  <c:pt idx="8388">
                    <c:v>USA</c:v>
                  </c:pt>
                  <c:pt idx="8389">
                    <c:v>IND</c:v>
                  </c:pt>
                  <c:pt idx="8390">
                    <c:v>CHI</c:v>
                  </c:pt>
                  <c:pt idx="8391">
                    <c:v>ROW</c:v>
                  </c:pt>
                  <c:pt idx="8392">
                    <c:v>BRZ</c:v>
                  </c:pt>
                  <c:pt idx="8393">
                    <c:v>RSA</c:v>
                  </c:pt>
                  <c:pt idx="8394">
                    <c:v>RUS</c:v>
                  </c:pt>
                  <c:pt idx="8395">
                    <c:v>FRA</c:v>
                  </c:pt>
                  <c:pt idx="8396">
                    <c:v>EUN</c:v>
                  </c:pt>
                  <c:pt idx="8397">
                    <c:v>EUS</c:v>
                  </c:pt>
                  <c:pt idx="8398">
                    <c:v>USA</c:v>
                  </c:pt>
                  <c:pt idx="8399">
                    <c:v>IND</c:v>
                  </c:pt>
                  <c:pt idx="8400">
                    <c:v>CHI</c:v>
                  </c:pt>
                  <c:pt idx="8401">
                    <c:v>ROW</c:v>
                  </c:pt>
                  <c:pt idx="8402">
                    <c:v>BRZ</c:v>
                  </c:pt>
                  <c:pt idx="8403">
                    <c:v>RSA</c:v>
                  </c:pt>
                  <c:pt idx="8404">
                    <c:v>RUS</c:v>
                  </c:pt>
                  <c:pt idx="8405">
                    <c:v>FRA</c:v>
                  </c:pt>
                  <c:pt idx="8406">
                    <c:v>EUN</c:v>
                  </c:pt>
                  <c:pt idx="8407">
                    <c:v>EUS</c:v>
                  </c:pt>
                  <c:pt idx="8408">
                    <c:v>USA</c:v>
                  </c:pt>
                  <c:pt idx="8409">
                    <c:v>IND</c:v>
                  </c:pt>
                  <c:pt idx="8410">
                    <c:v>CHI</c:v>
                  </c:pt>
                  <c:pt idx="8411">
                    <c:v>ROW</c:v>
                  </c:pt>
                  <c:pt idx="8412">
                    <c:v>BRZ</c:v>
                  </c:pt>
                  <c:pt idx="8413">
                    <c:v>RSA</c:v>
                  </c:pt>
                  <c:pt idx="8414">
                    <c:v>RUS</c:v>
                  </c:pt>
                  <c:pt idx="8415">
                    <c:v>FRA</c:v>
                  </c:pt>
                  <c:pt idx="8416">
                    <c:v>EUN</c:v>
                  </c:pt>
                  <c:pt idx="8417">
                    <c:v>EUS</c:v>
                  </c:pt>
                  <c:pt idx="8418">
                    <c:v>USA</c:v>
                  </c:pt>
                  <c:pt idx="8419">
                    <c:v>IND</c:v>
                  </c:pt>
                  <c:pt idx="8420">
                    <c:v>CHI</c:v>
                  </c:pt>
                  <c:pt idx="8421">
                    <c:v>ROW</c:v>
                  </c:pt>
                  <c:pt idx="8422">
                    <c:v>RSA</c:v>
                  </c:pt>
                  <c:pt idx="8423">
                    <c:v>RUS</c:v>
                  </c:pt>
                  <c:pt idx="8424">
                    <c:v>FRA</c:v>
                  </c:pt>
                  <c:pt idx="8425">
                    <c:v>EUN</c:v>
                  </c:pt>
                  <c:pt idx="8426">
                    <c:v>EUS</c:v>
                  </c:pt>
                  <c:pt idx="8427">
                    <c:v>USA</c:v>
                  </c:pt>
                  <c:pt idx="8428">
                    <c:v>IND</c:v>
                  </c:pt>
                  <c:pt idx="8429">
                    <c:v>CHI</c:v>
                  </c:pt>
                  <c:pt idx="8430">
                    <c:v>ROW</c:v>
                  </c:pt>
                  <c:pt idx="8431">
                    <c:v>OEC</c:v>
                  </c:pt>
                  <c:pt idx="8432">
                    <c:v>RSA</c:v>
                  </c:pt>
                  <c:pt idx="8433">
                    <c:v>RUS</c:v>
                  </c:pt>
                  <c:pt idx="8434">
                    <c:v>FRA</c:v>
                  </c:pt>
                  <c:pt idx="8435">
                    <c:v>EUN</c:v>
                  </c:pt>
                  <c:pt idx="8436">
                    <c:v>EUS</c:v>
                  </c:pt>
                  <c:pt idx="8437">
                    <c:v>USA</c:v>
                  </c:pt>
                  <c:pt idx="8438">
                    <c:v>IND</c:v>
                  </c:pt>
                  <c:pt idx="8439">
                    <c:v>CHI</c:v>
                  </c:pt>
                  <c:pt idx="8440">
                    <c:v>ROW</c:v>
                  </c:pt>
                  <c:pt idx="8441">
                    <c:v>OEC</c:v>
                  </c:pt>
                  <c:pt idx="8442">
                    <c:v>RSA</c:v>
                  </c:pt>
                  <c:pt idx="8443">
                    <c:v>FRA</c:v>
                  </c:pt>
                  <c:pt idx="8444">
                    <c:v>EUN</c:v>
                  </c:pt>
                  <c:pt idx="8445">
                    <c:v>EUS</c:v>
                  </c:pt>
                  <c:pt idx="8446">
                    <c:v>USA</c:v>
                  </c:pt>
                  <c:pt idx="8447">
                    <c:v>IND</c:v>
                  </c:pt>
                  <c:pt idx="8448">
                    <c:v>CHI</c:v>
                  </c:pt>
                  <c:pt idx="8449">
                    <c:v>ROW</c:v>
                  </c:pt>
                  <c:pt idx="8450">
                    <c:v>OEC</c:v>
                  </c:pt>
                  <c:pt idx="8451">
                    <c:v>RSA</c:v>
                  </c:pt>
                  <c:pt idx="8452">
                    <c:v>RUS</c:v>
                  </c:pt>
                  <c:pt idx="8453">
                    <c:v>FRA</c:v>
                  </c:pt>
                  <c:pt idx="8454">
                    <c:v>EUN</c:v>
                  </c:pt>
                  <c:pt idx="8455">
                    <c:v>EUS</c:v>
                  </c:pt>
                  <c:pt idx="8456">
                    <c:v>USA</c:v>
                  </c:pt>
                  <c:pt idx="8457">
                    <c:v>IND</c:v>
                  </c:pt>
                  <c:pt idx="8458">
                    <c:v>CHI</c:v>
                  </c:pt>
                  <c:pt idx="8459">
                    <c:v>ROW</c:v>
                  </c:pt>
                  <c:pt idx="8460">
                    <c:v>OEC</c:v>
                  </c:pt>
                  <c:pt idx="8461">
                    <c:v>RSA</c:v>
                  </c:pt>
                  <c:pt idx="8462">
                    <c:v>RUS</c:v>
                  </c:pt>
                  <c:pt idx="8463">
                    <c:v>FRA</c:v>
                  </c:pt>
                  <c:pt idx="8464">
                    <c:v>EUN</c:v>
                  </c:pt>
                  <c:pt idx="8465">
                    <c:v>EUS</c:v>
                  </c:pt>
                  <c:pt idx="8466">
                    <c:v>USA</c:v>
                  </c:pt>
                  <c:pt idx="8467">
                    <c:v>IND</c:v>
                  </c:pt>
                  <c:pt idx="8468">
                    <c:v>CHI</c:v>
                  </c:pt>
                  <c:pt idx="8469">
                    <c:v>ROW</c:v>
                  </c:pt>
                  <c:pt idx="8470">
                    <c:v>OEC</c:v>
                  </c:pt>
                  <c:pt idx="8471">
                    <c:v>RSA</c:v>
                  </c:pt>
                  <c:pt idx="8472">
                    <c:v>FRA</c:v>
                  </c:pt>
                  <c:pt idx="8473">
                    <c:v>EUN</c:v>
                  </c:pt>
                  <c:pt idx="8474">
                    <c:v>EUS</c:v>
                  </c:pt>
                  <c:pt idx="8475">
                    <c:v>USA</c:v>
                  </c:pt>
                  <c:pt idx="8476">
                    <c:v>IND</c:v>
                  </c:pt>
                  <c:pt idx="8477">
                    <c:v>CHI</c:v>
                  </c:pt>
                  <c:pt idx="8478">
                    <c:v>ROW</c:v>
                  </c:pt>
                  <c:pt idx="8479">
                    <c:v>OEC</c:v>
                  </c:pt>
                  <c:pt idx="8480">
                    <c:v>RSA</c:v>
                  </c:pt>
                  <c:pt idx="8481">
                    <c:v>RUS</c:v>
                  </c:pt>
                  <c:pt idx="8482">
                    <c:v>FRA</c:v>
                  </c:pt>
                  <c:pt idx="8483">
                    <c:v>EUN</c:v>
                  </c:pt>
                  <c:pt idx="8484">
                    <c:v>EUS</c:v>
                  </c:pt>
                  <c:pt idx="8485">
                    <c:v>USA</c:v>
                  </c:pt>
                  <c:pt idx="8486">
                    <c:v>IND</c:v>
                  </c:pt>
                  <c:pt idx="8487">
                    <c:v>CHI</c:v>
                  </c:pt>
                  <c:pt idx="8488">
                    <c:v>ROW</c:v>
                  </c:pt>
                  <c:pt idx="8489">
                    <c:v>OEC</c:v>
                  </c:pt>
                  <c:pt idx="8490">
                    <c:v>RSA</c:v>
                  </c:pt>
                  <c:pt idx="8491">
                    <c:v>FRA</c:v>
                  </c:pt>
                  <c:pt idx="8492">
                    <c:v>EUN</c:v>
                  </c:pt>
                  <c:pt idx="8493">
                    <c:v>EUS</c:v>
                  </c:pt>
                  <c:pt idx="8494">
                    <c:v>USA</c:v>
                  </c:pt>
                  <c:pt idx="8495">
                    <c:v>IND</c:v>
                  </c:pt>
                  <c:pt idx="8496">
                    <c:v>CHI</c:v>
                  </c:pt>
                  <c:pt idx="8497">
                    <c:v>ROW</c:v>
                  </c:pt>
                  <c:pt idx="8498">
                    <c:v>OEC</c:v>
                  </c:pt>
                  <c:pt idx="8499">
                    <c:v>RSA</c:v>
                  </c:pt>
                  <c:pt idx="8500">
                    <c:v>FRA</c:v>
                  </c:pt>
                  <c:pt idx="8501">
                    <c:v>EUN</c:v>
                  </c:pt>
                  <c:pt idx="8502">
                    <c:v>EUS</c:v>
                  </c:pt>
                  <c:pt idx="8503">
                    <c:v>USA</c:v>
                  </c:pt>
                  <c:pt idx="8504">
                    <c:v>IND</c:v>
                  </c:pt>
                  <c:pt idx="8505">
                    <c:v>CHI</c:v>
                  </c:pt>
                  <c:pt idx="8506">
                    <c:v>ROW</c:v>
                  </c:pt>
                  <c:pt idx="8507">
                    <c:v>OEC</c:v>
                  </c:pt>
                  <c:pt idx="8508">
                    <c:v>RSA</c:v>
                  </c:pt>
                  <c:pt idx="8509">
                    <c:v>RUS</c:v>
                  </c:pt>
                  <c:pt idx="8510">
                    <c:v>FRA</c:v>
                  </c:pt>
                  <c:pt idx="8511">
                    <c:v>EUN</c:v>
                  </c:pt>
                  <c:pt idx="8512">
                    <c:v>EUS</c:v>
                  </c:pt>
                  <c:pt idx="8513">
                    <c:v>USA</c:v>
                  </c:pt>
                  <c:pt idx="8514">
                    <c:v>IND</c:v>
                  </c:pt>
                  <c:pt idx="8515">
                    <c:v>CHI</c:v>
                  </c:pt>
                  <c:pt idx="8516">
                    <c:v>ROW</c:v>
                  </c:pt>
                  <c:pt idx="8517">
                    <c:v>OEC</c:v>
                  </c:pt>
                  <c:pt idx="8518">
                    <c:v>RSA</c:v>
                  </c:pt>
                  <c:pt idx="8519">
                    <c:v>RUS</c:v>
                  </c:pt>
                  <c:pt idx="8520">
                    <c:v>FRA</c:v>
                  </c:pt>
                  <c:pt idx="8521">
                    <c:v>EUN</c:v>
                  </c:pt>
                  <c:pt idx="8522">
                    <c:v>EUS</c:v>
                  </c:pt>
                  <c:pt idx="8523">
                    <c:v>USA</c:v>
                  </c:pt>
                  <c:pt idx="8524">
                    <c:v>IND</c:v>
                  </c:pt>
                  <c:pt idx="8525">
                    <c:v>CHI</c:v>
                  </c:pt>
                  <c:pt idx="8526">
                    <c:v>ROW</c:v>
                  </c:pt>
                  <c:pt idx="8527">
                    <c:v>OEC</c:v>
                  </c:pt>
                  <c:pt idx="8528">
                    <c:v>RSA</c:v>
                  </c:pt>
                  <c:pt idx="8529">
                    <c:v>FRA</c:v>
                  </c:pt>
                  <c:pt idx="8530">
                    <c:v>EUN</c:v>
                  </c:pt>
                  <c:pt idx="8531">
                    <c:v>EUS</c:v>
                  </c:pt>
                  <c:pt idx="8532">
                    <c:v>USA</c:v>
                  </c:pt>
                  <c:pt idx="8533">
                    <c:v>IND</c:v>
                  </c:pt>
                  <c:pt idx="8534">
                    <c:v>CHI</c:v>
                  </c:pt>
                  <c:pt idx="8535">
                    <c:v>ROW</c:v>
                  </c:pt>
                  <c:pt idx="8536">
                    <c:v>OEC</c:v>
                  </c:pt>
                  <c:pt idx="8537">
                    <c:v>RSA</c:v>
                  </c:pt>
                  <c:pt idx="8538">
                    <c:v>RUS</c:v>
                  </c:pt>
                  <c:pt idx="8539">
                    <c:v>FRA</c:v>
                  </c:pt>
                  <c:pt idx="8540">
                    <c:v>EUN</c:v>
                  </c:pt>
                  <c:pt idx="8541">
                    <c:v>EUS</c:v>
                  </c:pt>
                  <c:pt idx="8542">
                    <c:v>USA</c:v>
                  </c:pt>
                  <c:pt idx="8543">
                    <c:v>IND</c:v>
                  </c:pt>
                  <c:pt idx="8544">
                    <c:v>CHI</c:v>
                  </c:pt>
                  <c:pt idx="8545">
                    <c:v>ROW</c:v>
                  </c:pt>
                  <c:pt idx="8546">
                    <c:v>OEC</c:v>
                  </c:pt>
                  <c:pt idx="8547">
                    <c:v>RSA</c:v>
                  </c:pt>
                  <c:pt idx="8548">
                    <c:v>RUS</c:v>
                  </c:pt>
                  <c:pt idx="8549">
                    <c:v>FRA</c:v>
                  </c:pt>
                  <c:pt idx="8550">
                    <c:v>EUN</c:v>
                  </c:pt>
                  <c:pt idx="8551">
                    <c:v>EUS</c:v>
                  </c:pt>
                  <c:pt idx="8552">
                    <c:v>USA</c:v>
                  </c:pt>
                  <c:pt idx="8553">
                    <c:v>IND</c:v>
                  </c:pt>
                  <c:pt idx="8554">
                    <c:v>CHI</c:v>
                  </c:pt>
                  <c:pt idx="8555">
                    <c:v>ROW</c:v>
                  </c:pt>
                  <c:pt idx="8556">
                    <c:v>OEC</c:v>
                  </c:pt>
                  <c:pt idx="8557">
                    <c:v>RSA</c:v>
                  </c:pt>
                  <c:pt idx="8558">
                    <c:v>RUS</c:v>
                  </c:pt>
                  <c:pt idx="8559">
                    <c:v>FRA</c:v>
                  </c:pt>
                  <c:pt idx="8560">
                    <c:v>EUN</c:v>
                  </c:pt>
                  <c:pt idx="8561">
                    <c:v>EUS</c:v>
                  </c:pt>
                  <c:pt idx="8562">
                    <c:v>USA</c:v>
                  </c:pt>
                  <c:pt idx="8563">
                    <c:v>IND</c:v>
                  </c:pt>
                  <c:pt idx="8564">
                    <c:v>CHI</c:v>
                  </c:pt>
                  <c:pt idx="8565">
                    <c:v>ROW</c:v>
                  </c:pt>
                  <c:pt idx="8566">
                    <c:v>OEC</c:v>
                  </c:pt>
                  <c:pt idx="8567">
                    <c:v>RSA</c:v>
                  </c:pt>
                  <c:pt idx="8568">
                    <c:v>RUS</c:v>
                  </c:pt>
                  <c:pt idx="8569">
                    <c:v>FRA</c:v>
                  </c:pt>
                  <c:pt idx="8570">
                    <c:v>EUN</c:v>
                  </c:pt>
                  <c:pt idx="8571">
                    <c:v>EUS</c:v>
                  </c:pt>
                  <c:pt idx="8572">
                    <c:v>USA</c:v>
                  </c:pt>
                  <c:pt idx="8573">
                    <c:v>IND</c:v>
                  </c:pt>
                  <c:pt idx="8574">
                    <c:v>CHI</c:v>
                  </c:pt>
                  <c:pt idx="8575">
                    <c:v>ROW</c:v>
                  </c:pt>
                  <c:pt idx="8576">
                    <c:v>OEC</c:v>
                  </c:pt>
                  <c:pt idx="8577">
                    <c:v>BRZ</c:v>
                  </c:pt>
                  <c:pt idx="8578">
                    <c:v>RSA</c:v>
                  </c:pt>
                  <c:pt idx="8579">
                    <c:v>FRA</c:v>
                  </c:pt>
                  <c:pt idx="8580">
                    <c:v>EUN</c:v>
                  </c:pt>
                  <c:pt idx="8581">
                    <c:v>EUS</c:v>
                  </c:pt>
                  <c:pt idx="8582">
                    <c:v>USA</c:v>
                  </c:pt>
                  <c:pt idx="8583">
                    <c:v>IND</c:v>
                  </c:pt>
                  <c:pt idx="8584">
                    <c:v>CHI</c:v>
                  </c:pt>
                  <c:pt idx="8585">
                    <c:v>ROW</c:v>
                  </c:pt>
                  <c:pt idx="8586">
                    <c:v>OEC</c:v>
                  </c:pt>
                  <c:pt idx="8587">
                    <c:v>BRZ</c:v>
                  </c:pt>
                  <c:pt idx="8588">
                    <c:v>FRA</c:v>
                  </c:pt>
                  <c:pt idx="8589">
                    <c:v>EUN</c:v>
                  </c:pt>
                  <c:pt idx="8590">
                    <c:v>EUS</c:v>
                  </c:pt>
                  <c:pt idx="8591">
                    <c:v>USA</c:v>
                  </c:pt>
                  <c:pt idx="8592">
                    <c:v>IND</c:v>
                  </c:pt>
                  <c:pt idx="8593">
                    <c:v>CHI</c:v>
                  </c:pt>
                  <c:pt idx="8594">
                    <c:v>ROW</c:v>
                  </c:pt>
                  <c:pt idx="8595">
                    <c:v>OEC</c:v>
                  </c:pt>
                  <c:pt idx="8596">
                    <c:v>BRZ</c:v>
                  </c:pt>
                  <c:pt idx="8597">
                    <c:v>RSA</c:v>
                  </c:pt>
                  <c:pt idx="8598">
                    <c:v>FRA</c:v>
                  </c:pt>
                  <c:pt idx="8599">
                    <c:v>EUN</c:v>
                  </c:pt>
                  <c:pt idx="8600">
                    <c:v>EUS</c:v>
                  </c:pt>
                  <c:pt idx="8601">
                    <c:v>USA</c:v>
                  </c:pt>
                  <c:pt idx="8602">
                    <c:v>IND</c:v>
                  </c:pt>
                  <c:pt idx="8603">
                    <c:v>CHI</c:v>
                  </c:pt>
                  <c:pt idx="8604">
                    <c:v>ROW</c:v>
                  </c:pt>
                  <c:pt idx="8605">
                    <c:v>OEC</c:v>
                  </c:pt>
                  <c:pt idx="8606">
                    <c:v>BRZ</c:v>
                  </c:pt>
                  <c:pt idx="8607">
                    <c:v>RSA</c:v>
                  </c:pt>
                  <c:pt idx="8608">
                    <c:v>FRA</c:v>
                  </c:pt>
                  <c:pt idx="8609">
                    <c:v>EUN</c:v>
                  </c:pt>
                  <c:pt idx="8610">
                    <c:v>EUS</c:v>
                  </c:pt>
                  <c:pt idx="8611">
                    <c:v>IND</c:v>
                  </c:pt>
                  <c:pt idx="8612">
                    <c:v>CHI</c:v>
                  </c:pt>
                  <c:pt idx="8613">
                    <c:v>ROW</c:v>
                  </c:pt>
                  <c:pt idx="8614">
                    <c:v>OEC</c:v>
                  </c:pt>
                  <c:pt idx="8615">
                    <c:v>BRZ</c:v>
                  </c:pt>
                  <c:pt idx="8616">
                    <c:v>RSA</c:v>
                  </c:pt>
                  <c:pt idx="8617">
                    <c:v>FRA</c:v>
                  </c:pt>
                  <c:pt idx="8618">
                    <c:v>EUN</c:v>
                  </c:pt>
                  <c:pt idx="8619">
                    <c:v>EUS</c:v>
                  </c:pt>
                  <c:pt idx="8620">
                    <c:v>USA</c:v>
                  </c:pt>
                  <c:pt idx="8621">
                    <c:v>IND</c:v>
                  </c:pt>
                  <c:pt idx="8622">
                    <c:v>CHI</c:v>
                  </c:pt>
                  <c:pt idx="8623">
                    <c:v>ROW</c:v>
                  </c:pt>
                  <c:pt idx="8624">
                    <c:v>OEC</c:v>
                  </c:pt>
                  <c:pt idx="8625">
                    <c:v>BRZ</c:v>
                  </c:pt>
                  <c:pt idx="8626">
                    <c:v>RSA</c:v>
                  </c:pt>
                  <c:pt idx="8627">
                    <c:v>FRA</c:v>
                  </c:pt>
                  <c:pt idx="8628">
                    <c:v>EUN</c:v>
                  </c:pt>
                  <c:pt idx="8629">
                    <c:v>EUS</c:v>
                  </c:pt>
                  <c:pt idx="8630">
                    <c:v>USA</c:v>
                  </c:pt>
                  <c:pt idx="8631">
                    <c:v>IND</c:v>
                  </c:pt>
                  <c:pt idx="8632">
                    <c:v>CHI</c:v>
                  </c:pt>
                  <c:pt idx="8633">
                    <c:v>ROW</c:v>
                  </c:pt>
                  <c:pt idx="8634">
                    <c:v>OEC</c:v>
                  </c:pt>
                  <c:pt idx="8635">
                    <c:v>BRZ</c:v>
                  </c:pt>
                  <c:pt idx="8636">
                    <c:v>RSA</c:v>
                  </c:pt>
                  <c:pt idx="8637">
                    <c:v>FRA</c:v>
                  </c:pt>
                  <c:pt idx="8638">
                    <c:v>EUN</c:v>
                  </c:pt>
                  <c:pt idx="8639">
                    <c:v>EUS</c:v>
                  </c:pt>
                  <c:pt idx="8640">
                    <c:v>USA</c:v>
                  </c:pt>
                  <c:pt idx="8641">
                    <c:v>CHI</c:v>
                  </c:pt>
                  <c:pt idx="8642">
                    <c:v>ROW</c:v>
                  </c:pt>
                  <c:pt idx="8643">
                    <c:v>OEC</c:v>
                  </c:pt>
                  <c:pt idx="8644">
                    <c:v>BRZ</c:v>
                  </c:pt>
                  <c:pt idx="8645">
                    <c:v>RSA</c:v>
                  </c:pt>
                  <c:pt idx="8646">
                    <c:v>FRA</c:v>
                  </c:pt>
                  <c:pt idx="8647">
                    <c:v>EUN</c:v>
                  </c:pt>
                  <c:pt idx="8648">
                    <c:v>EUS</c:v>
                  </c:pt>
                  <c:pt idx="8649">
                    <c:v>USA</c:v>
                  </c:pt>
                  <c:pt idx="8650">
                    <c:v>IND</c:v>
                  </c:pt>
                  <c:pt idx="8651">
                    <c:v>CHI</c:v>
                  </c:pt>
                  <c:pt idx="8652">
                    <c:v>ROW</c:v>
                  </c:pt>
                  <c:pt idx="8653">
                    <c:v>OEC</c:v>
                  </c:pt>
                  <c:pt idx="8654">
                    <c:v>BRZ</c:v>
                  </c:pt>
                  <c:pt idx="8655">
                    <c:v>FRA</c:v>
                  </c:pt>
                  <c:pt idx="8656">
                    <c:v>EUN</c:v>
                  </c:pt>
                  <c:pt idx="8657">
                    <c:v>EUS</c:v>
                  </c:pt>
                  <c:pt idx="8658">
                    <c:v>USA</c:v>
                  </c:pt>
                  <c:pt idx="8659">
                    <c:v>IND</c:v>
                  </c:pt>
                  <c:pt idx="8660">
                    <c:v>CHI</c:v>
                  </c:pt>
                  <c:pt idx="8661">
                    <c:v>ROW</c:v>
                  </c:pt>
                  <c:pt idx="8662">
                    <c:v>OEC</c:v>
                  </c:pt>
                  <c:pt idx="8663">
                    <c:v>BRZ</c:v>
                  </c:pt>
                  <c:pt idx="8664">
                    <c:v>RSA</c:v>
                  </c:pt>
                  <c:pt idx="8665">
                    <c:v>FRA</c:v>
                  </c:pt>
                  <c:pt idx="8666">
                    <c:v>EUN</c:v>
                  </c:pt>
                  <c:pt idx="8667">
                    <c:v>EUS</c:v>
                  </c:pt>
                  <c:pt idx="8668">
                    <c:v>USA</c:v>
                  </c:pt>
                  <c:pt idx="8669">
                    <c:v>IND</c:v>
                  </c:pt>
                  <c:pt idx="8670">
                    <c:v>CHI</c:v>
                  </c:pt>
                  <c:pt idx="8671">
                    <c:v>ROW</c:v>
                  </c:pt>
                  <c:pt idx="8672">
                    <c:v>OEC</c:v>
                  </c:pt>
                  <c:pt idx="8673">
                    <c:v>BRZ</c:v>
                  </c:pt>
                  <c:pt idx="8674">
                    <c:v>RSA</c:v>
                  </c:pt>
                  <c:pt idx="8675">
                    <c:v>FRA</c:v>
                  </c:pt>
                  <c:pt idx="8676">
                    <c:v>EUN</c:v>
                  </c:pt>
                  <c:pt idx="8677">
                    <c:v>EUS</c:v>
                  </c:pt>
                  <c:pt idx="8678">
                    <c:v>USA</c:v>
                  </c:pt>
                  <c:pt idx="8679">
                    <c:v>IND</c:v>
                  </c:pt>
                  <c:pt idx="8680">
                    <c:v>CHI</c:v>
                  </c:pt>
                  <c:pt idx="8681">
                    <c:v>ROW</c:v>
                  </c:pt>
                  <c:pt idx="8682">
                    <c:v>OEC</c:v>
                  </c:pt>
                  <c:pt idx="8683">
                    <c:v>RSA</c:v>
                  </c:pt>
                  <c:pt idx="8684">
                    <c:v>FRA</c:v>
                  </c:pt>
                  <c:pt idx="8685">
                    <c:v>EUN</c:v>
                  </c:pt>
                  <c:pt idx="8686">
                    <c:v>EUS</c:v>
                  </c:pt>
                  <c:pt idx="8687">
                    <c:v>USA</c:v>
                  </c:pt>
                  <c:pt idx="8688">
                    <c:v>IND</c:v>
                  </c:pt>
                  <c:pt idx="8689">
                    <c:v>CHI</c:v>
                  </c:pt>
                  <c:pt idx="8690">
                    <c:v>ROW</c:v>
                  </c:pt>
                  <c:pt idx="8691">
                    <c:v>OEC</c:v>
                  </c:pt>
                  <c:pt idx="8692">
                    <c:v>BRZ</c:v>
                  </c:pt>
                  <c:pt idx="8693">
                    <c:v>RSA</c:v>
                  </c:pt>
                  <c:pt idx="8694">
                    <c:v>FRA</c:v>
                  </c:pt>
                  <c:pt idx="8695">
                    <c:v>EUN</c:v>
                  </c:pt>
                  <c:pt idx="8696">
                    <c:v>EUS</c:v>
                  </c:pt>
                  <c:pt idx="8697">
                    <c:v>USA</c:v>
                  </c:pt>
                  <c:pt idx="8698">
                    <c:v>IND</c:v>
                  </c:pt>
                  <c:pt idx="8699">
                    <c:v>CHI</c:v>
                  </c:pt>
                  <c:pt idx="8700">
                    <c:v>ROW</c:v>
                  </c:pt>
                  <c:pt idx="8701">
                    <c:v>OEC</c:v>
                  </c:pt>
                  <c:pt idx="8702">
                    <c:v>BRZ</c:v>
                  </c:pt>
                  <c:pt idx="8703">
                    <c:v>RSA</c:v>
                  </c:pt>
                  <c:pt idx="8704">
                    <c:v>FRA</c:v>
                  </c:pt>
                  <c:pt idx="8705">
                    <c:v>EUN</c:v>
                  </c:pt>
                  <c:pt idx="8706">
                    <c:v>EUS</c:v>
                  </c:pt>
                  <c:pt idx="8707">
                    <c:v>USA</c:v>
                  </c:pt>
                  <c:pt idx="8708">
                    <c:v>IND</c:v>
                  </c:pt>
                  <c:pt idx="8709">
                    <c:v>CHI</c:v>
                  </c:pt>
                  <c:pt idx="8710">
                    <c:v>ROW</c:v>
                  </c:pt>
                  <c:pt idx="8711">
                    <c:v>OEC</c:v>
                  </c:pt>
                  <c:pt idx="8712">
                    <c:v>BRZ</c:v>
                  </c:pt>
                  <c:pt idx="8713">
                    <c:v>RSA</c:v>
                  </c:pt>
                  <c:pt idx="8714">
                    <c:v>FRA</c:v>
                  </c:pt>
                  <c:pt idx="8715">
                    <c:v>EUN</c:v>
                  </c:pt>
                  <c:pt idx="8716">
                    <c:v>EUS</c:v>
                  </c:pt>
                  <c:pt idx="8717">
                    <c:v>USA</c:v>
                  </c:pt>
                  <c:pt idx="8718">
                    <c:v>IND</c:v>
                  </c:pt>
                  <c:pt idx="8719">
                    <c:v>CHI</c:v>
                  </c:pt>
                  <c:pt idx="8720">
                    <c:v>ROW</c:v>
                  </c:pt>
                  <c:pt idx="8721">
                    <c:v>OEC</c:v>
                  </c:pt>
                  <c:pt idx="8722">
                    <c:v>BRZ</c:v>
                  </c:pt>
                  <c:pt idx="8723">
                    <c:v>RSA</c:v>
                  </c:pt>
                  <c:pt idx="8724">
                    <c:v>FRA</c:v>
                  </c:pt>
                  <c:pt idx="8725">
                    <c:v>EUN</c:v>
                  </c:pt>
                  <c:pt idx="8726">
                    <c:v>EUS</c:v>
                  </c:pt>
                  <c:pt idx="8727">
                    <c:v>USA</c:v>
                  </c:pt>
                  <c:pt idx="8728">
                    <c:v>IND</c:v>
                  </c:pt>
                  <c:pt idx="8729">
                    <c:v>CHI</c:v>
                  </c:pt>
                  <c:pt idx="8730">
                    <c:v>ROW</c:v>
                  </c:pt>
                  <c:pt idx="8731">
                    <c:v>OEC</c:v>
                  </c:pt>
                  <c:pt idx="8732">
                    <c:v>BRZ</c:v>
                  </c:pt>
                  <c:pt idx="8733">
                    <c:v>RSA</c:v>
                  </c:pt>
                  <c:pt idx="8734">
                    <c:v>FRA</c:v>
                  </c:pt>
                  <c:pt idx="8735">
                    <c:v>EUN</c:v>
                  </c:pt>
                  <c:pt idx="8736">
                    <c:v>EUS</c:v>
                  </c:pt>
                  <c:pt idx="8737">
                    <c:v>USA</c:v>
                  </c:pt>
                  <c:pt idx="8738">
                    <c:v>IND</c:v>
                  </c:pt>
                  <c:pt idx="8739">
                    <c:v>CHI</c:v>
                  </c:pt>
                  <c:pt idx="8740">
                    <c:v>ROW</c:v>
                  </c:pt>
                  <c:pt idx="8741">
                    <c:v>OEC</c:v>
                  </c:pt>
                  <c:pt idx="8742">
                    <c:v>BRZ</c:v>
                  </c:pt>
                  <c:pt idx="8743">
                    <c:v>RSA</c:v>
                  </c:pt>
                  <c:pt idx="8744">
                    <c:v>FRA</c:v>
                  </c:pt>
                  <c:pt idx="8745">
                    <c:v>EUN</c:v>
                  </c:pt>
                  <c:pt idx="8746">
                    <c:v>EUS</c:v>
                  </c:pt>
                  <c:pt idx="8747">
                    <c:v>USA</c:v>
                  </c:pt>
                  <c:pt idx="8748">
                    <c:v>IND</c:v>
                  </c:pt>
                  <c:pt idx="8749">
                    <c:v>CHI</c:v>
                  </c:pt>
                  <c:pt idx="8750">
                    <c:v>ROW</c:v>
                  </c:pt>
                  <c:pt idx="8751">
                    <c:v>OEC</c:v>
                  </c:pt>
                  <c:pt idx="8752">
                    <c:v>BRZ</c:v>
                  </c:pt>
                  <c:pt idx="8753">
                    <c:v>RSA</c:v>
                  </c:pt>
                  <c:pt idx="8754">
                    <c:v>RUS</c:v>
                  </c:pt>
                  <c:pt idx="8755">
                    <c:v>FRA</c:v>
                  </c:pt>
                  <c:pt idx="8756">
                    <c:v>EUN</c:v>
                  </c:pt>
                  <c:pt idx="8757">
                    <c:v>EUS</c:v>
                  </c:pt>
                  <c:pt idx="8758">
                    <c:v>USA</c:v>
                  </c:pt>
                  <c:pt idx="8759">
                    <c:v>CHI</c:v>
                  </c:pt>
                  <c:pt idx="8760">
                    <c:v>ROW</c:v>
                  </c:pt>
                  <c:pt idx="8761">
                    <c:v>OEC</c:v>
                  </c:pt>
                  <c:pt idx="8762">
                    <c:v>RUS</c:v>
                  </c:pt>
                  <c:pt idx="8763">
                    <c:v>FRA</c:v>
                  </c:pt>
                  <c:pt idx="8764">
                    <c:v>EUN</c:v>
                  </c:pt>
                  <c:pt idx="8765">
                    <c:v>EUS</c:v>
                  </c:pt>
                  <c:pt idx="8766">
                    <c:v>USA</c:v>
                  </c:pt>
                  <c:pt idx="8767">
                    <c:v>CHI</c:v>
                  </c:pt>
                  <c:pt idx="8768">
                    <c:v>ROW</c:v>
                  </c:pt>
                  <c:pt idx="8769">
                    <c:v>OEC</c:v>
                  </c:pt>
                  <c:pt idx="8770">
                    <c:v>BRZ</c:v>
                  </c:pt>
                  <c:pt idx="8771">
                    <c:v>RSA</c:v>
                  </c:pt>
                  <c:pt idx="8772">
                    <c:v>RUS</c:v>
                  </c:pt>
                  <c:pt idx="8773">
                    <c:v>FRA</c:v>
                  </c:pt>
                  <c:pt idx="8774">
                    <c:v>EUN</c:v>
                  </c:pt>
                  <c:pt idx="8775">
                    <c:v>EUS</c:v>
                  </c:pt>
                  <c:pt idx="8776">
                    <c:v>USA</c:v>
                  </c:pt>
                  <c:pt idx="8777">
                    <c:v>CHI</c:v>
                  </c:pt>
                  <c:pt idx="8778">
                    <c:v>ROW</c:v>
                  </c:pt>
                  <c:pt idx="8779">
                    <c:v>OEC</c:v>
                  </c:pt>
                  <c:pt idx="8780">
                    <c:v>BRZ</c:v>
                  </c:pt>
                  <c:pt idx="8781">
                    <c:v>RSA</c:v>
                  </c:pt>
                  <c:pt idx="8782">
                    <c:v>RUS</c:v>
                  </c:pt>
                  <c:pt idx="8783">
                    <c:v>FRA</c:v>
                  </c:pt>
                  <c:pt idx="8784">
                    <c:v>EUN</c:v>
                  </c:pt>
                  <c:pt idx="8785">
                    <c:v>EUS</c:v>
                  </c:pt>
                  <c:pt idx="8786">
                    <c:v>USA</c:v>
                  </c:pt>
                  <c:pt idx="8787">
                    <c:v>CHI</c:v>
                  </c:pt>
                  <c:pt idx="8788">
                    <c:v>ROW</c:v>
                  </c:pt>
                  <c:pt idx="8789">
                    <c:v>OEC</c:v>
                  </c:pt>
                  <c:pt idx="8790">
                    <c:v>BRZ</c:v>
                  </c:pt>
                  <c:pt idx="8791">
                    <c:v>RSA</c:v>
                  </c:pt>
                  <c:pt idx="8792">
                    <c:v>RUS</c:v>
                  </c:pt>
                  <c:pt idx="8793">
                    <c:v>FRA</c:v>
                  </c:pt>
                  <c:pt idx="8794">
                    <c:v>EUN</c:v>
                  </c:pt>
                  <c:pt idx="8795">
                    <c:v>EUS</c:v>
                  </c:pt>
                  <c:pt idx="8796">
                    <c:v>USA</c:v>
                  </c:pt>
                  <c:pt idx="8797">
                    <c:v>CHI</c:v>
                  </c:pt>
                  <c:pt idx="8798">
                    <c:v>ROW</c:v>
                  </c:pt>
                  <c:pt idx="8799">
                    <c:v>OEC</c:v>
                  </c:pt>
                  <c:pt idx="8800">
                    <c:v>BRZ</c:v>
                  </c:pt>
                  <c:pt idx="8801">
                    <c:v>RSA</c:v>
                  </c:pt>
                  <c:pt idx="8802">
                    <c:v>RUS</c:v>
                  </c:pt>
                  <c:pt idx="8803">
                    <c:v>FRA</c:v>
                  </c:pt>
                  <c:pt idx="8804">
                    <c:v>EUN</c:v>
                  </c:pt>
                  <c:pt idx="8805">
                    <c:v>EUS</c:v>
                  </c:pt>
                  <c:pt idx="8806">
                    <c:v>USA</c:v>
                  </c:pt>
                  <c:pt idx="8807">
                    <c:v>CHI</c:v>
                  </c:pt>
                  <c:pt idx="8808">
                    <c:v>ROW</c:v>
                  </c:pt>
                  <c:pt idx="8809">
                    <c:v>OEC</c:v>
                  </c:pt>
                  <c:pt idx="8810">
                    <c:v>BRZ</c:v>
                  </c:pt>
                  <c:pt idx="8811">
                    <c:v>RSA</c:v>
                  </c:pt>
                  <c:pt idx="8812">
                    <c:v>RUS</c:v>
                  </c:pt>
                  <c:pt idx="8813">
                    <c:v>FRA</c:v>
                  </c:pt>
                  <c:pt idx="8814">
                    <c:v>EUN</c:v>
                  </c:pt>
                  <c:pt idx="8815">
                    <c:v>EUS</c:v>
                  </c:pt>
                  <c:pt idx="8816">
                    <c:v>USA</c:v>
                  </c:pt>
                  <c:pt idx="8817">
                    <c:v>CHI</c:v>
                  </c:pt>
                  <c:pt idx="8818">
                    <c:v>ROW</c:v>
                  </c:pt>
                  <c:pt idx="8819">
                    <c:v>OEC</c:v>
                  </c:pt>
                  <c:pt idx="8820">
                    <c:v>BRZ</c:v>
                  </c:pt>
                  <c:pt idx="8821">
                    <c:v>RSA</c:v>
                  </c:pt>
                  <c:pt idx="8822">
                    <c:v>FRA</c:v>
                  </c:pt>
                  <c:pt idx="8823">
                    <c:v>EUN</c:v>
                  </c:pt>
                  <c:pt idx="8824">
                    <c:v>EUS</c:v>
                  </c:pt>
                  <c:pt idx="8825">
                    <c:v>USA</c:v>
                  </c:pt>
                  <c:pt idx="8826">
                    <c:v>CHI</c:v>
                  </c:pt>
                  <c:pt idx="8827">
                    <c:v>ROW</c:v>
                  </c:pt>
                  <c:pt idx="8828">
                    <c:v>OEC</c:v>
                  </c:pt>
                  <c:pt idx="8829">
                    <c:v>BRZ</c:v>
                  </c:pt>
                  <c:pt idx="8830">
                    <c:v>RSA</c:v>
                  </c:pt>
                  <c:pt idx="8831">
                    <c:v>RUS</c:v>
                  </c:pt>
                  <c:pt idx="8832">
                    <c:v>FRA</c:v>
                  </c:pt>
                  <c:pt idx="8833">
                    <c:v>EUN</c:v>
                  </c:pt>
                  <c:pt idx="8834">
                    <c:v>EUS</c:v>
                  </c:pt>
                  <c:pt idx="8835">
                    <c:v>USA</c:v>
                  </c:pt>
                  <c:pt idx="8836">
                    <c:v>CHI</c:v>
                  </c:pt>
                  <c:pt idx="8837">
                    <c:v>ROW</c:v>
                  </c:pt>
                  <c:pt idx="8838">
                    <c:v>OEC</c:v>
                  </c:pt>
                  <c:pt idx="8839">
                    <c:v>BRZ</c:v>
                  </c:pt>
                  <c:pt idx="8840">
                    <c:v>RSA</c:v>
                  </c:pt>
                  <c:pt idx="8841">
                    <c:v>RUS</c:v>
                  </c:pt>
                  <c:pt idx="8842">
                    <c:v>FRA</c:v>
                  </c:pt>
                  <c:pt idx="8843">
                    <c:v>EUN</c:v>
                  </c:pt>
                  <c:pt idx="8844">
                    <c:v>EUS</c:v>
                  </c:pt>
                  <c:pt idx="8845">
                    <c:v>USA</c:v>
                  </c:pt>
                  <c:pt idx="8846">
                    <c:v>CHI</c:v>
                  </c:pt>
                  <c:pt idx="8847">
                    <c:v>ROW</c:v>
                  </c:pt>
                  <c:pt idx="8848">
                    <c:v>OEC</c:v>
                  </c:pt>
                  <c:pt idx="8849">
                    <c:v>BRZ</c:v>
                  </c:pt>
                  <c:pt idx="8850">
                    <c:v>RSA</c:v>
                  </c:pt>
                  <c:pt idx="8851">
                    <c:v>RUS</c:v>
                  </c:pt>
                  <c:pt idx="8852">
                    <c:v>FRA</c:v>
                  </c:pt>
                  <c:pt idx="8853">
                    <c:v>EUN</c:v>
                  </c:pt>
                  <c:pt idx="8854">
                    <c:v>EUS</c:v>
                  </c:pt>
                  <c:pt idx="8855">
                    <c:v>USA</c:v>
                  </c:pt>
                  <c:pt idx="8856">
                    <c:v>CHI</c:v>
                  </c:pt>
                  <c:pt idx="8857">
                    <c:v>ROW</c:v>
                  </c:pt>
                  <c:pt idx="8858">
                    <c:v>OEC</c:v>
                  </c:pt>
                  <c:pt idx="8859">
                    <c:v>BRZ</c:v>
                  </c:pt>
                  <c:pt idx="8860">
                    <c:v>RSA</c:v>
                  </c:pt>
                  <c:pt idx="8861">
                    <c:v>RUS</c:v>
                  </c:pt>
                  <c:pt idx="8862">
                    <c:v>FRA</c:v>
                  </c:pt>
                  <c:pt idx="8863">
                    <c:v>EUN</c:v>
                  </c:pt>
                  <c:pt idx="8864">
                    <c:v>EUS</c:v>
                  </c:pt>
                  <c:pt idx="8865">
                    <c:v>USA</c:v>
                  </c:pt>
                  <c:pt idx="8866">
                    <c:v>CHI</c:v>
                  </c:pt>
                  <c:pt idx="8867">
                    <c:v>ROW</c:v>
                  </c:pt>
                  <c:pt idx="8868">
                    <c:v>OEC</c:v>
                  </c:pt>
                  <c:pt idx="8869">
                    <c:v>BRZ</c:v>
                  </c:pt>
                  <c:pt idx="8870">
                    <c:v>RSA</c:v>
                  </c:pt>
                  <c:pt idx="8871">
                    <c:v>RUS</c:v>
                  </c:pt>
                  <c:pt idx="8872">
                    <c:v>FRA</c:v>
                  </c:pt>
                  <c:pt idx="8873">
                    <c:v>EUN</c:v>
                  </c:pt>
                  <c:pt idx="8874">
                    <c:v>EUS</c:v>
                  </c:pt>
                  <c:pt idx="8875">
                    <c:v>USA</c:v>
                  </c:pt>
                  <c:pt idx="8876">
                    <c:v>CHI</c:v>
                  </c:pt>
                  <c:pt idx="8877">
                    <c:v>ROW</c:v>
                  </c:pt>
                  <c:pt idx="8878">
                    <c:v>OEC</c:v>
                  </c:pt>
                  <c:pt idx="8879">
                    <c:v>BRZ</c:v>
                  </c:pt>
                  <c:pt idx="8880">
                    <c:v>RSA</c:v>
                  </c:pt>
                  <c:pt idx="8881">
                    <c:v>RUS</c:v>
                  </c:pt>
                  <c:pt idx="8882">
                    <c:v>FRA</c:v>
                  </c:pt>
                  <c:pt idx="8883">
                    <c:v>EUN</c:v>
                  </c:pt>
                  <c:pt idx="8884">
                    <c:v>EUS</c:v>
                  </c:pt>
                  <c:pt idx="8885">
                    <c:v>USA</c:v>
                  </c:pt>
                  <c:pt idx="8886">
                    <c:v>CHI</c:v>
                  </c:pt>
                  <c:pt idx="8887">
                    <c:v>ROW</c:v>
                  </c:pt>
                  <c:pt idx="8888">
                    <c:v>OEC</c:v>
                  </c:pt>
                  <c:pt idx="8889">
                    <c:v>BRZ</c:v>
                  </c:pt>
                  <c:pt idx="8890">
                    <c:v>RSA</c:v>
                  </c:pt>
                  <c:pt idx="8891">
                    <c:v>RUS</c:v>
                  </c:pt>
                  <c:pt idx="8892">
                    <c:v>FRA</c:v>
                  </c:pt>
                  <c:pt idx="8893">
                    <c:v>EUN</c:v>
                  </c:pt>
                  <c:pt idx="8894">
                    <c:v>EUS</c:v>
                  </c:pt>
                  <c:pt idx="8895">
                    <c:v>USA</c:v>
                  </c:pt>
                  <c:pt idx="8896">
                    <c:v>CHI</c:v>
                  </c:pt>
                  <c:pt idx="8897">
                    <c:v>ROW</c:v>
                  </c:pt>
                  <c:pt idx="8898">
                    <c:v>OEC</c:v>
                  </c:pt>
                  <c:pt idx="8899">
                    <c:v>BRZ</c:v>
                  </c:pt>
                  <c:pt idx="8900">
                    <c:v>RSA</c:v>
                  </c:pt>
                  <c:pt idx="8901">
                    <c:v>RUS</c:v>
                  </c:pt>
                  <c:pt idx="8902">
                    <c:v>FRA</c:v>
                  </c:pt>
                  <c:pt idx="8903">
                    <c:v>EUN</c:v>
                  </c:pt>
                  <c:pt idx="8904">
                    <c:v>EUS</c:v>
                  </c:pt>
                  <c:pt idx="8905">
                    <c:v>USA</c:v>
                  </c:pt>
                  <c:pt idx="8906">
                    <c:v>IND</c:v>
                  </c:pt>
                  <c:pt idx="8907">
                    <c:v>ROW</c:v>
                  </c:pt>
                  <c:pt idx="8908">
                    <c:v>OEC</c:v>
                  </c:pt>
                  <c:pt idx="8909">
                    <c:v>BRZ</c:v>
                  </c:pt>
                  <c:pt idx="8910">
                    <c:v>RUS</c:v>
                  </c:pt>
                  <c:pt idx="8911">
                    <c:v>FRA</c:v>
                  </c:pt>
                  <c:pt idx="8912">
                    <c:v>EUN</c:v>
                  </c:pt>
                  <c:pt idx="8913">
                    <c:v>EUS</c:v>
                  </c:pt>
                  <c:pt idx="8914">
                    <c:v>USA</c:v>
                  </c:pt>
                  <c:pt idx="8915">
                    <c:v>IND</c:v>
                  </c:pt>
                  <c:pt idx="8916">
                    <c:v>ROW</c:v>
                  </c:pt>
                  <c:pt idx="8917">
                    <c:v>OEC</c:v>
                  </c:pt>
                  <c:pt idx="8918">
                    <c:v>BRZ</c:v>
                  </c:pt>
                  <c:pt idx="8919">
                    <c:v>RSA</c:v>
                  </c:pt>
                  <c:pt idx="8920">
                    <c:v>RUS</c:v>
                  </c:pt>
                  <c:pt idx="8921">
                    <c:v>FRA</c:v>
                  </c:pt>
                  <c:pt idx="8922">
                    <c:v>EUN</c:v>
                  </c:pt>
                  <c:pt idx="8923">
                    <c:v>EUS</c:v>
                  </c:pt>
                  <c:pt idx="8924">
                    <c:v>USA</c:v>
                  </c:pt>
                  <c:pt idx="8925">
                    <c:v>IND</c:v>
                  </c:pt>
                  <c:pt idx="8926">
                    <c:v>ROW</c:v>
                  </c:pt>
                  <c:pt idx="8927">
                    <c:v>OEC</c:v>
                  </c:pt>
                  <c:pt idx="8928">
                    <c:v>BRZ</c:v>
                  </c:pt>
                  <c:pt idx="8929">
                    <c:v>RSA</c:v>
                  </c:pt>
                  <c:pt idx="8930">
                    <c:v>RUS</c:v>
                  </c:pt>
                  <c:pt idx="8931">
                    <c:v>FRA</c:v>
                  </c:pt>
                  <c:pt idx="8932">
                    <c:v>EUN</c:v>
                  </c:pt>
                  <c:pt idx="8933">
                    <c:v>EUS</c:v>
                  </c:pt>
                  <c:pt idx="8934">
                    <c:v>IND</c:v>
                  </c:pt>
                  <c:pt idx="8935">
                    <c:v>ROW</c:v>
                  </c:pt>
                  <c:pt idx="8936">
                    <c:v>OEC</c:v>
                  </c:pt>
                  <c:pt idx="8937">
                    <c:v>BRZ</c:v>
                  </c:pt>
                  <c:pt idx="8938">
                    <c:v>RSA</c:v>
                  </c:pt>
                  <c:pt idx="8939">
                    <c:v>RUS</c:v>
                  </c:pt>
                  <c:pt idx="8940">
                    <c:v>FRA</c:v>
                  </c:pt>
                  <c:pt idx="8941">
                    <c:v>EUN</c:v>
                  </c:pt>
                  <c:pt idx="8942">
                    <c:v>EUS</c:v>
                  </c:pt>
                  <c:pt idx="8943">
                    <c:v>USA</c:v>
                  </c:pt>
                  <c:pt idx="8944">
                    <c:v>IND</c:v>
                  </c:pt>
                  <c:pt idx="8945">
                    <c:v>ROW</c:v>
                  </c:pt>
                  <c:pt idx="8946">
                    <c:v>OEC</c:v>
                  </c:pt>
                  <c:pt idx="8947">
                    <c:v>BRZ</c:v>
                  </c:pt>
                  <c:pt idx="8948">
                    <c:v>RSA</c:v>
                  </c:pt>
                  <c:pt idx="8949">
                    <c:v>RUS</c:v>
                  </c:pt>
                  <c:pt idx="8950">
                    <c:v>FRA</c:v>
                  </c:pt>
                  <c:pt idx="8951">
                    <c:v>EUN</c:v>
                  </c:pt>
                  <c:pt idx="8952">
                    <c:v>EUS</c:v>
                  </c:pt>
                  <c:pt idx="8953">
                    <c:v>USA</c:v>
                  </c:pt>
                  <c:pt idx="8954">
                    <c:v>IND</c:v>
                  </c:pt>
                  <c:pt idx="8955">
                    <c:v>ROW</c:v>
                  </c:pt>
                  <c:pt idx="8956">
                    <c:v>OEC</c:v>
                  </c:pt>
                  <c:pt idx="8957">
                    <c:v>BRZ</c:v>
                  </c:pt>
                  <c:pt idx="8958">
                    <c:v>RSA</c:v>
                  </c:pt>
                  <c:pt idx="8959">
                    <c:v>RUS</c:v>
                  </c:pt>
                  <c:pt idx="8960">
                    <c:v>FRA</c:v>
                  </c:pt>
                  <c:pt idx="8961">
                    <c:v>EUN</c:v>
                  </c:pt>
                  <c:pt idx="8962">
                    <c:v>EUS</c:v>
                  </c:pt>
                  <c:pt idx="8963">
                    <c:v>USA</c:v>
                  </c:pt>
                  <c:pt idx="8964">
                    <c:v>IND</c:v>
                  </c:pt>
                  <c:pt idx="8965">
                    <c:v>ROW</c:v>
                  </c:pt>
                  <c:pt idx="8966">
                    <c:v>OEC</c:v>
                  </c:pt>
                  <c:pt idx="8967">
                    <c:v>BRZ</c:v>
                  </c:pt>
                  <c:pt idx="8968">
                    <c:v>RSA</c:v>
                  </c:pt>
                  <c:pt idx="8969">
                    <c:v>RUS</c:v>
                  </c:pt>
                  <c:pt idx="8970">
                    <c:v>FRA</c:v>
                  </c:pt>
                  <c:pt idx="8971">
                    <c:v>EUN</c:v>
                  </c:pt>
                  <c:pt idx="8972">
                    <c:v>EUS</c:v>
                  </c:pt>
                  <c:pt idx="8973">
                    <c:v>USA</c:v>
                  </c:pt>
                  <c:pt idx="8974">
                    <c:v>IND</c:v>
                  </c:pt>
                  <c:pt idx="8975">
                    <c:v>ROW</c:v>
                  </c:pt>
                  <c:pt idx="8976">
                    <c:v>OEC</c:v>
                  </c:pt>
                  <c:pt idx="8977">
                    <c:v>BRZ</c:v>
                  </c:pt>
                  <c:pt idx="8978">
                    <c:v>RSA</c:v>
                  </c:pt>
                  <c:pt idx="8979">
                    <c:v>RUS</c:v>
                  </c:pt>
                  <c:pt idx="8980">
                    <c:v>FRA</c:v>
                  </c:pt>
                  <c:pt idx="8981">
                    <c:v>EUN</c:v>
                  </c:pt>
                  <c:pt idx="8982">
                    <c:v>EUS</c:v>
                  </c:pt>
                  <c:pt idx="8983">
                    <c:v>USA</c:v>
                  </c:pt>
                  <c:pt idx="8984">
                    <c:v>IND</c:v>
                  </c:pt>
                  <c:pt idx="8985">
                    <c:v>ROW</c:v>
                  </c:pt>
                  <c:pt idx="8986">
                    <c:v>OEC</c:v>
                  </c:pt>
                  <c:pt idx="8987">
                    <c:v>BRZ</c:v>
                  </c:pt>
                  <c:pt idx="8988">
                    <c:v>RSA</c:v>
                  </c:pt>
                  <c:pt idx="8989">
                    <c:v>RUS</c:v>
                  </c:pt>
                  <c:pt idx="8990">
                    <c:v>FRA</c:v>
                  </c:pt>
                  <c:pt idx="8991">
                    <c:v>EUN</c:v>
                  </c:pt>
                  <c:pt idx="8992">
                    <c:v>EUS</c:v>
                  </c:pt>
                  <c:pt idx="8993">
                    <c:v>USA</c:v>
                  </c:pt>
                  <c:pt idx="8994">
                    <c:v>IND</c:v>
                  </c:pt>
                  <c:pt idx="8995">
                    <c:v>ROW</c:v>
                  </c:pt>
                  <c:pt idx="8996">
                    <c:v>OEC</c:v>
                  </c:pt>
                  <c:pt idx="8997">
                    <c:v>BRZ</c:v>
                  </c:pt>
                  <c:pt idx="8998">
                    <c:v>RSA</c:v>
                  </c:pt>
                  <c:pt idx="8999">
                    <c:v>RUS</c:v>
                  </c:pt>
                  <c:pt idx="9000">
                    <c:v>FRA</c:v>
                  </c:pt>
                  <c:pt idx="9001">
                    <c:v>EUN</c:v>
                  </c:pt>
                  <c:pt idx="9002">
                    <c:v>EUS</c:v>
                  </c:pt>
                  <c:pt idx="9003">
                    <c:v>USA</c:v>
                  </c:pt>
                  <c:pt idx="9004">
                    <c:v>IND</c:v>
                  </c:pt>
                  <c:pt idx="9005">
                    <c:v>ROW</c:v>
                  </c:pt>
                  <c:pt idx="9006">
                    <c:v>OEC</c:v>
                  </c:pt>
                  <c:pt idx="9007">
                    <c:v>BRZ</c:v>
                  </c:pt>
                  <c:pt idx="9008">
                    <c:v>RSA</c:v>
                  </c:pt>
                  <c:pt idx="9009">
                    <c:v>RUS</c:v>
                  </c:pt>
                  <c:pt idx="9010">
                    <c:v>FRA</c:v>
                  </c:pt>
                  <c:pt idx="9011">
                    <c:v>EUN</c:v>
                  </c:pt>
                  <c:pt idx="9012">
                    <c:v>EUS</c:v>
                  </c:pt>
                  <c:pt idx="9013">
                    <c:v>USA</c:v>
                  </c:pt>
                  <c:pt idx="9014">
                    <c:v>IND</c:v>
                  </c:pt>
                  <c:pt idx="9015">
                    <c:v>ROW</c:v>
                  </c:pt>
                  <c:pt idx="9016">
                    <c:v>OEC</c:v>
                  </c:pt>
                  <c:pt idx="9017">
                    <c:v>BRZ</c:v>
                  </c:pt>
                  <c:pt idx="9018">
                    <c:v>RSA</c:v>
                  </c:pt>
                  <c:pt idx="9019">
                    <c:v>RUS</c:v>
                  </c:pt>
                  <c:pt idx="9020">
                    <c:v>FRA</c:v>
                  </c:pt>
                  <c:pt idx="9021">
                    <c:v>EUN</c:v>
                  </c:pt>
                  <c:pt idx="9022">
                    <c:v>EUS</c:v>
                  </c:pt>
                  <c:pt idx="9023">
                    <c:v>USA</c:v>
                  </c:pt>
                  <c:pt idx="9024">
                    <c:v>IND</c:v>
                  </c:pt>
                  <c:pt idx="9025">
                    <c:v>ROW</c:v>
                  </c:pt>
                  <c:pt idx="9026">
                    <c:v>OEC</c:v>
                  </c:pt>
                  <c:pt idx="9027">
                    <c:v>BRZ</c:v>
                  </c:pt>
                  <c:pt idx="9028">
                    <c:v>RSA</c:v>
                  </c:pt>
                  <c:pt idx="9029">
                    <c:v>RUS</c:v>
                  </c:pt>
                  <c:pt idx="9030">
                    <c:v>FRA</c:v>
                  </c:pt>
                  <c:pt idx="9031">
                    <c:v>EUN</c:v>
                  </c:pt>
                  <c:pt idx="9032">
                    <c:v>EUS</c:v>
                  </c:pt>
                  <c:pt idx="9033">
                    <c:v>USA</c:v>
                  </c:pt>
                  <c:pt idx="9034">
                    <c:v>IND</c:v>
                  </c:pt>
                  <c:pt idx="9035">
                    <c:v>ROW</c:v>
                  </c:pt>
                  <c:pt idx="9036">
                    <c:v>OEC</c:v>
                  </c:pt>
                  <c:pt idx="9037">
                    <c:v>BRZ</c:v>
                  </c:pt>
                  <c:pt idx="9038">
                    <c:v>RSA</c:v>
                  </c:pt>
                  <c:pt idx="9039">
                    <c:v>RUS</c:v>
                  </c:pt>
                  <c:pt idx="9040">
                    <c:v>FRA</c:v>
                  </c:pt>
                  <c:pt idx="9041">
                    <c:v>EUN</c:v>
                  </c:pt>
                  <c:pt idx="9042">
                    <c:v>EUS</c:v>
                  </c:pt>
                  <c:pt idx="9043">
                    <c:v>USA</c:v>
                  </c:pt>
                  <c:pt idx="9044">
                    <c:v>IND</c:v>
                  </c:pt>
                  <c:pt idx="9045">
                    <c:v>ROW</c:v>
                  </c:pt>
                  <c:pt idx="9046">
                    <c:v>OEC</c:v>
                  </c:pt>
                  <c:pt idx="9047">
                    <c:v>BRZ</c:v>
                  </c:pt>
                  <c:pt idx="9048">
                    <c:v>RSA</c:v>
                  </c:pt>
                  <c:pt idx="9049">
                    <c:v>RUS</c:v>
                  </c:pt>
                  <c:pt idx="9050">
                    <c:v>FRA</c:v>
                  </c:pt>
                  <c:pt idx="9051">
                    <c:v>EUN</c:v>
                  </c:pt>
                  <c:pt idx="9052">
                    <c:v>EUS</c:v>
                  </c:pt>
                  <c:pt idx="9053">
                    <c:v>USA</c:v>
                  </c:pt>
                  <c:pt idx="9054">
                    <c:v>IND</c:v>
                  </c:pt>
                  <c:pt idx="9055">
                    <c:v>ROW</c:v>
                  </c:pt>
                  <c:pt idx="9056">
                    <c:v>OEC</c:v>
                  </c:pt>
                  <c:pt idx="9057">
                    <c:v>BRZ</c:v>
                  </c:pt>
                  <c:pt idx="9058">
                    <c:v>RSA</c:v>
                  </c:pt>
                  <c:pt idx="9059">
                    <c:v>RUS</c:v>
                  </c:pt>
                  <c:pt idx="9060">
                    <c:v>FRA</c:v>
                  </c:pt>
                  <c:pt idx="9061">
                    <c:v>EUN</c:v>
                  </c:pt>
                  <c:pt idx="9062">
                    <c:v>EUS</c:v>
                  </c:pt>
                  <c:pt idx="9063">
                    <c:v>USA</c:v>
                  </c:pt>
                  <c:pt idx="9064">
                    <c:v>IND</c:v>
                  </c:pt>
                  <c:pt idx="9065">
                    <c:v>ROW</c:v>
                  </c:pt>
                  <c:pt idx="9066">
                    <c:v>OEC</c:v>
                  </c:pt>
                  <c:pt idx="9067">
                    <c:v>BRZ</c:v>
                  </c:pt>
                  <c:pt idx="9068">
                    <c:v>RUS</c:v>
                  </c:pt>
                  <c:pt idx="9069">
                    <c:v>FRA</c:v>
                  </c:pt>
                  <c:pt idx="9070">
                    <c:v>EUN</c:v>
                  </c:pt>
                  <c:pt idx="9071">
                    <c:v>EUS</c:v>
                  </c:pt>
                  <c:pt idx="9072">
                    <c:v>USA</c:v>
                  </c:pt>
                  <c:pt idx="9073">
                    <c:v>IND</c:v>
                  </c:pt>
                  <c:pt idx="9074">
                    <c:v>CHI</c:v>
                  </c:pt>
                  <c:pt idx="9075">
                    <c:v>ROW</c:v>
                  </c:pt>
                  <c:pt idx="9076">
                    <c:v>OEC</c:v>
                  </c:pt>
                  <c:pt idx="9077">
                    <c:v>RUS</c:v>
                  </c:pt>
                  <c:pt idx="9078">
                    <c:v>FRA</c:v>
                  </c:pt>
                  <c:pt idx="9079">
                    <c:v>EUN</c:v>
                  </c:pt>
                  <c:pt idx="9080">
                    <c:v>USA</c:v>
                  </c:pt>
                  <c:pt idx="9081">
                    <c:v>CHI</c:v>
                  </c:pt>
                  <c:pt idx="9082">
                    <c:v>ROW</c:v>
                  </c:pt>
                  <c:pt idx="9083">
                    <c:v>OEC</c:v>
                  </c:pt>
                  <c:pt idx="9084">
                    <c:v>BRZ</c:v>
                  </c:pt>
                  <c:pt idx="9085">
                    <c:v>RUS</c:v>
                  </c:pt>
                  <c:pt idx="9086">
                    <c:v>FRA</c:v>
                  </c:pt>
                  <c:pt idx="9087">
                    <c:v>EUN</c:v>
                  </c:pt>
                  <c:pt idx="9088">
                    <c:v>EUS</c:v>
                  </c:pt>
                  <c:pt idx="9089">
                    <c:v>USA</c:v>
                  </c:pt>
                  <c:pt idx="9090">
                    <c:v>IND</c:v>
                  </c:pt>
                  <c:pt idx="9091">
                    <c:v>CHI</c:v>
                  </c:pt>
                  <c:pt idx="9092">
                    <c:v>ROW</c:v>
                  </c:pt>
                  <c:pt idx="9093">
                    <c:v>OEC</c:v>
                  </c:pt>
                  <c:pt idx="9094">
                    <c:v>BRZ</c:v>
                  </c:pt>
                  <c:pt idx="9095">
                    <c:v>RUS</c:v>
                  </c:pt>
                  <c:pt idx="9096">
                    <c:v>FRA</c:v>
                  </c:pt>
                  <c:pt idx="9097">
                    <c:v>EUN</c:v>
                  </c:pt>
                  <c:pt idx="9098">
                    <c:v>EUS</c:v>
                  </c:pt>
                  <c:pt idx="9099">
                    <c:v>IND</c:v>
                  </c:pt>
                  <c:pt idx="9100">
                    <c:v>CHI</c:v>
                  </c:pt>
                  <c:pt idx="9101">
                    <c:v>ROW</c:v>
                  </c:pt>
                  <c:pt idx="9102">
                    <c:v>OEC</c:v>
                  </c:pt>
                  <c:pt idx="9103">
                    <c:v>BRZ</c:v>
                  </c:pt>
                  <c:pt idx="9104">
                    <c:v>RUS</c:v>
                  </c:pt>
                  <c:pt idx="9105">
                    <c:v>FRA</c:v>
                  </c:pt>
                  <c:pt idx="9106">
                    <c:v>EUN</c:v>
                  </c:pt>
                  <c:pt idx="9107">
                    <c:v>EUS</c:v>
                  </c:pt>
                  <c:pt idx="9108">
                    <c:v>USA</c:v>
                  </c:pt>
                  <c:pt idx="9109">
                    <c:v>IND</c:v>
                  </c:pt>
                  <c:pt idx="9110">
                    <c:v>CHI</c:v>
                  </c:pt>
                  <c:pt idx="9111">
                    <c:v>ROW</c:v>
                  </c:pt>
                  <c:pt idx="9112">
                    <c:v>OEC</c:v>
                  </c:pt>
                  <c:pt idx="9113">
                    <c:v>BRZ</c:v>
                  </c:pt>
                  <c:pt idx="9114">
                    <c:v>RUS</c:v>
                  </c:pt>
                  <c:pt idx="9115">
                    <c:v>FRA</c:v>
                  </c:pt>
                  <c:pt idx="9116">
                    <c:v>EUN</c:v>
                  </c:pt>
                  <c:pt idx="9117">
                    <c:v>EUS</c:v>
                  </c:pt>
                  <c:pt idx="9118">
                    <c:v>USA</c:v>
                  </c:pt>
                  <c:pt idx="9119">
                    <c:v>IND</c:v>
                  </c:pt>
                  <c:pt idx="9120">
                    <c:v>CHI</c:v>
                  </c:pt>
                  <c:pt idx="9121">
                    <c:v>ROW</c:v>
                  </c:pt>
                  <c:pt idx="9122">
                    <c:v>OEC</c:v>
                  </c:pt>
                  <c:pt idx="9123">
                    <c:v>BRZ</c:v>
                  </c:pt>
                  <c:pt idx="9124">
                    <c:v>RUS</c:v>
                  </c:pt>
                  <c:pt idx="9125">
                    <c:v>FRA</c:v>
                  </c:pt>
                  <c:pt idx="9126">
                    <c:v>EUN</c:v>
                  </c:pt>
                  <c:pt idx="9127">
                    <c:v>EUS</c:v>
                  </c:pt>
                  <c:pt idx="9128">
                    <c:v>USA</c:v>
                  </c:pt>
                  <c:pt idx="9129">
                    <c:v>IND</c:v>
                  </c:pt>
                  <c:pt idx="9130">
                    <c:v>CHI</c:v>
                  </c:pt>
                  <c:pt idx="9131">
                    <c:v>ROW</c:v>
                  </c:pt>
                  <c:pt idx="9132">
                    <c:v>OEC</c:v>
                  </c:pt>
                  <c:pt idx="9133">
                    <c:v>BRZ</c:v>
                  </c:pt>
                  <c:pt idx="9134">
                    <c:v>RUS</c:v>
                  </c:pt>
                  <c:pt idx="9135">
                    <c:v>FRA</c:v>
                  </c:pt>
                  <c:pt idx="9136">
                    <c:v>EUN</c:v>
                  </c:pt>
                  <c:pt idx="9137">
                    <c:v>EUS</c:v>
                  </c:pt>
                  <c:pt idx="9138">
                    <c:v>USA</c:v>
                  </c:pt>
                  <c:pt idx="9139">
                    <c:v>IND</c:v>
                  </c:pt>
                  <c:pt idx="9140">
                    <c:v>CHI</c:v>
                  </c:pt>
                  <c:pt idx="9141">
                    <c:v>ROW</c:v>
                  </c:pt>
                  <c:pt idx="9142">
                    <c:v>OEC</c:v>
                  </c:pt>
                  <c:pt idx="9143">
                    <c:v>BRZ</c:v>
                  </c:pt>
                  <c:pt idx="9144">
                    <c:v>RUS</c:v>
                  </c:pt>
                  <c:pt idx="9145">
                    <c:v>FRA</c:v>
                  </c:pt>
                  <c:pt idx="9146">
                    <c:v>EUN</c:v>
                  </c:pt>
                  <c:pt idx="9147">
                    <c:v>EUS</c:v>
                  </c:pt>
                  <c:pt idx="9148">
                    <c:v>USA</c:v>
                  </c:pt>
                  <c:pt idx="9149">
                    <c:v>IND</c:v>
                  </c:pt>
                  <c:pt idx="9150">
                    <c:v>CHI</c:v>
                  </c:pt>
                  <c:pt idx="9151">
                    <c:v>ROW</c:v>
                  </c:pt>
                  <c:pt idx="9152">
                    <c:v>OEC</c:v>
                  </c:pt>
                  <c:pt idx="9153">
                    <c:v>BRZ</c:v>
                  </c:pt>
                  <c:pt idx="9154">
                    <c:v>RUS</c:v>
                  </c:pt>
                  <c:pt idx="9155">
                    <c:v>FRA</c:v>
                  </c:pt>
                  <c:pt idx="9156">
                    <c:v>EUN</c:v>
                  </c:pt>
                  <c:pt idx="9157">
                    <c:v>EUS</c:v>
                  </c:pt>
                  <c:pt idx="9158">
                    <c:v>USA</c:v>
                  </c:pt>
                  <c:pt idx="9159">
                    <c:v>IND</c:v>
                  </c:pt>
                  <c:pt idx="9160">
                    <c:v>CHI</c:v>
                  </c:pt>
                  <c:pt idx="9161">
                    <c:v>ROW</c:v>
                  </c:pt>
                  <c:pt idx="9162">
                    <c:v>OEC</c:v>
                  </c:pt>
                  <c:pt idx="9163">
                    <c:v>BRZ</c:v>
                  </c:pt>
                  <c:pt idx="9164">
                    <c:v>FRA</c:v>
                  </c:pt>
                  <c:pt idx="9165">
                    <c:v>EUN</c:v>
                  </c:pt>
                  <c:pt idx="9166">
                    <c:v>EUS</c:v>
                  </c:pt>
                  <c:pt idx="9167">
                    <c:v>USA</c:v>
                  </c:pt>
                  <c:pt idx="9168">
                    <c:v>IND</c:v>
                  </c:pt>
                  <c:pt idx="9169">
                    <c:v>CHI</c:v>
                  </c:pt>
                  <c:pt idx="9170">
                    <c:v>ROW</c:v>
                  </c:pt>
                  <c:pt idx="9171">
                    <c:v>OEC</c:v>
                  </c:pt>
                  <c:pt idx="9172">
                    <c:v>BRZ</c:v>
                  </c:pt>
                  <c:pt idx="9173">
                    <c:v>RUS</c:v>
                  </c:pt>
                  <c:pt idx="9174">
                    <c:v>FRA</c:v>
                  </c:pt>
                  <c:pt idx="9175">
                    <c:v>EUN</c:v>
                  </c:pt>
                  <c:pt idx="9176">
                    <c:v>EUS</c:v>
                  </c:pt>
                  <c:pt idx="9177">
                    <c:v>USA</c:v>
                  </c:pt>
                  <c:pt idx="9178">
                    <c:v>IND</c:v>
                  </c:pt>
                  <c:pt idx="9179">
                    <c:v>CHI</c:v>
                  </c:pt>
                  <c:pt idx="9180">
                    <c:v>ROW</c:v>
                  </c:pt>
                  <c:pt idx="9181">
                    <c:v>OEC</c:v>
                  </c:pt>
                  <c:pt idx="9182">
                    <c:v>BRZ</c:v>
                  </c:pt>
                  <c:pt idx="9183">
                    <c:v>FRA</c:v>
                  </c:pt>
                  <c:pt idx="9184">
                    <c:v>EUN</c:v>
                  </c:pt>
                  <c:pt idx="9185">
                    <c:v>USA</c:v>
                  </c:pt>
                  <c:pt idx="9186">
                    <c:v>IND</c:v>
                  </c:pt>
                  <c:pt idx="9187">
                    <c:v>CHI</c:v>
                  </c:pt>
                  <c:pt idx="9188">
                    <c:v>ROW</c:v>
                  </c:pt>
                  <c:pt idx="9189">
                    <c:v>OEC</c:v>
                  </c:pt>
                  <c:pt idx="9190">
                    <c:v>BRZ</c:v>
                  </c:pt>
                  <c:pt idx="9191">
                    <c:v>RUS</c:v>
                  </c:pt>
                  <c:pt idx="9192">
                    <c:v>FRA</c:v>
                  </c:pt>
                  <c:pt idx="9193">
                    <c:v>EUN</c:v>
                  </c:pt>
                  <c:pt idx="9194">
                    <c:v>EUS</c:v>
                  </c:pt>
                  <c:pt idx="9195">
                    <c:v>USA</c:v>
                  </c:pt>
                  <c:pt idx="9196">
                    <c:v>IND</c:v>
                  </c:pt>
                  <c:pt idx="9197">
                    <c:v>CHI</c:v>
                  </c:pt>
                  <c:pt idx="9198">
                    <c:v>ROW</c:v>
                  </c:pt>
                  <c:pt idx="9199">
                    <c:v>OEC</c:v>
                  </c:pt>
                  <c:pt idx="9200">
                    <c:v>BRZ</c:v>
                  </c:pt>
                  <c:pt idx="9201">
                    <c:v>RUS</c:v>
                  </c:pt>
                  <c:pt idx="9202">
                    <c:v>FRA</c:v>
                  </c:pt>
                  <c:pt idx="9203">
                    <c:v>EUN</c:v>
                  </c:pt>
                  <c:pt idx="9204">
                    <c:v>EUS</c:v>
                  </c:pt>
                  <c:pt idx="9205">
                    <c:v>USA</c:v>
                  </c:pt>
                  <c:pt idx="9206">
                    <c:v>IND</c:v>
                  </c:pt>
                  <c:pt idx="9207">
                    <c:v>CHI</c:v>
                  </c:pt>
                  <c:pt idx="9208">
                    <c:v>ROW</c:v>
                  </c:pt>
                  <c:pt idx="9209">
                    <c:v>OEC</c:v>
                  </c:pt>
                  <c:pt idx="9210">
                    <c:v>BRZ</c:v>
                  </c:pt>
                  <c:pt idx="9211">
                    <c:v>RUS</c:v>
                  </c:pt>
                  <c:pt idx="9212">
                    <c:v>FRA</c:v>
                  </c:pt>
                  <c:pt idx="9213">
                    <c:v>EUN</c:v>
                  </c:pt>
                  <c:pt idx="9214">
                    <c:v>EUS</c:v>
                  </c:pt>
                  <c:pt idx="9215">
                    <c:v>USA</c:v>
                  </c:pt>
                  <c:pt idx="9216">
                    <c:v>IND</c:v>
                  </c:pt>
                  <c:pt idx="9217">
                    <c:v>CHI</c:v>
                  </c:pt>
                  <c:pt idx="9218">
                    <c:v>ROW</c:v>
                  </c:pt>
                  <c:pt idx="9219">
                    <c:v>OEC</c:v>
                  </c:pt>
                  <c:pt idx="9220">
                    <c:v>BRZ</c:v>
                  </c:pt>
                  <c:pt idx="9221">
                    <c:v>RUS</c:v>
                  </c:pt>
                  <c:pt idx="9222">
                    <c:v>FRA</c:v>
                  </c:pt>
                  <c:pt idx="9223">
                    <c:v>EUN</c:v>
                  </c:pt>
                  <c:pt idx="9224">
                    <c:v>EUS</c:v>
                  </c:pt>
                  <c:pt idx="9225">
                    <c:v>USA</c:v>
                  </c:pt>
                  <c:pt idx="9226">
                    <c:v>IND</c:v>
                  </c:pt>
                  <c:pt idx="9227">
                    <c:v>CHI</c:v>
                  </c:pt>
                  <c:pt idx="9228">
                    <c:v>ROW</c:v>
                  </c:pt>
                  <c:pt idx="9229">
                    <c:v>OEC</c:v>
                  </c:pt>
                  <c:pt idx="9230">
                    <c:v>BRZ</c:v>
                  </c:pt>
                  <c:pt idx="9231">
                    <c:v>RSA</c:v>
                  </c:pt>
                  <c:pt idx="9232">
                    <c:v>RUS</c:v>
                  </c:pt>
                  <c:pt idx="9233">
                    <c:v>FRA</c:v>
                  </c:pt>
                  <c:pt idx="9234">
                    <c:v>EUN</c:v>
                  </c:pt>
                  <c:pt idx="9235">
                    <c:v>EUS</c:v>
                  </c:pt>
                  <c:pt idx="9236">
                    <c:v>USA</c:v>
                  </c:pt>
                  <c:pt idx="9237">
                    <c:v>IND</c:v>
                  </c:pt>
                  <c:pt idx="9238">
                    <c:v>CHI</c:v>
                  </c:pt>
                  <c:pt idx="9239">
                    <c:v>OEC</c:v>
                  </c:pt>
                  <c:pt idx="9240">
                    <c:v>BRZ</c:v>
                  </c:pt>
                  <c:pt idx="9241">
                    <c:v>RUS</c:v>
                  </c:pt>
                  <c:pt idx="9242">
                    <c:v>FRA</c:v>
                  </c:pt>
                  <c:pt idx="9243">
                    <c:v>EUN</c:v>
                  </c:pt>
                  <c:pt idx="9244">
                    <c:v>EUS</c:v>
                  </c:pt>
                  <c:pt idx="9245">
                    <c:v>USA</c:v>
                  </c:pt>
                  <c:pt idx="9246">
                    <c:v>IND</c:v>
                  </c:pt>
                  <c:pt idx="9247">
                    <c:v>CHI</c:v>
                  </c:pt>
                  <c:pt idx="9248">
                    <c:v>OEC</c:v>
                  </c:pt>
                  <c:pt idx="9249">
                    <c:v>BRZ</c:v>
                  </c:pt>
                  <c:pt idx="9250">
                    <c:v>RSA</c:v>
                  </c:pt>
                  <c:pt idx="9251">
                    <c:v>RUS</c:v>
                  </c:pt>
                  <c:pt idx="9252">
                    <c:v>FRA</c:v>
                  </c:pt>
                  <c:pt idx="9253">
                    <c:v>EUN</c:v>
                  </c:pt>
                  <c:pt idx="9254">
                    <c:v>EUS</c:v>
                  </c:pt>
                  <c:pt idx="9255">
                    <c:v>USA</c:v>
                  </c:pt>
                  <c:pt idx="9256">
                    <c:v>IND</c:v>
                  </c:pt>
                  <c:pt idx="9257">
                    <c:v>CHI</c:v>
                  </c:pt>
                  <c:pt idx="9258">
                    <c:v>OEC</c:v>
                  </c:pt>
                  <c:pt idx="9259">
                    <c:v>BRZ</c:v>
                  </c:pt>
                  <c:pt idx="9260">
                    <c:v>RSA</c:v>
                  </c:pt>
                  <c:pt idx="9261">
                    <c:v>RUS</c:v>
                  </c:pt>
                  <c:pt idx="9262">
                    <c:v>FRA</c:v>
                  </c:pt>
                  <c:pt idx="9263">
                    <c:v>EUN</c:v>
                  </c:pt>
                  <c:pt idx="9264">
                    <c:v>EUS</c:v>
                  </c:pt>
                  <c:pt idx="9265">
                    <c:v>IND</c:v>
                  </c:pt>
                  <c:pt idx="9266">
                    <c:v>CHI</c:v>
                  </c:pt>
                  <c:pt idx="9267">
                    <c:v>OEC</c:v>
                  </c:pt>
                  <c:pt idx="9268">
                    <c:v>BRZ</c:v>
                  </c:pt>
                  <c:pt idx="9269">
                    <c:v>RSA</c:v>
                  </c:pt>
                  <c:pt idx="9270">
                    <c:v>FRA</c:v>
                  </c:pt>
                  <c:pt idx="9271">
                    <c:v>EUN</c:v>
                  </c:pt>
                  <c:pt idx="9272">
                    <c:v>EUS</c:v>
                  </c:pt>
                  <c:pt idx="9273">
                    <c:v>USA</c:v>
                  </c:pt>
                  <c:pt idx="9274">
                    <c:v>IND</c:v>
                  </c:pt>
                  <c:pt idx="9275">
                    <c:v>CHI</c:v>
                  </c:pt>
                  <c:pt idx="9276">
                    <c:v>OEC</c:v>
                  </c:pt>
                  <c:pt idx="9277">
                    <c:v>BRZ</c:v>
                  </c:pt>
                  <c:pt idx="9278">
                    <c:v>RSA</c:v>
                  </c:pt>
                  <c:pt idx="9279">
                    <c:v>RUS</c:v>
                  </c:pt>
                  <c:pt idx="9280">
                    <c:v>FRA</c:v>
                  </c:pt>
                  <c:pt idx="9281">
                    <c:v>EUN</c:v>
                  </c:pt>
                  <c:pt idx="9282">
                    <c:v>EUS</c:v>
                  </c:pt>
                  <c:pt idx="9283">
                    <c:v>USA</c:v>
                  </c:pt>
                  <c:pt idx="9284">
                    <c:v>IND</c:v>
                  </c:pt>
                  <c:pt idx="9285">
                    <c:v>CHI</c:v>
                  </c:pt>
                  <c:pt idx="9286">
                    <c:v>OEC</c:v>
                  </c:pt>
                  <c:pt idx="9287">
                    <c:v>BRZ</c:v>
                  </c:pt>
                  <c:pt idx="9288">
                    <c:v>RSA</c:v>
                  </c:pt>
                  <c:pt idx="9289">
                    <c:v>RUS</c:v>
                  </c:pt>
                  <c:pt idx="9290">
                    <c:v>FRA</c:v>
                  </c:pt>
                  <c:pt idx="9291">
                    <c:v>EUN</c:v>
                  </c:pt>
                  <c:pt idx="9292">
                    <c:v>EUS</c:v>
                  </c:pt>
                  <c:pt idx="9293">
                    <c:v>USA</c:v>
                  </c:pt>
                  <c:pt idx="9294">
                    <c:v>IND</c:v>
                  </c:pt>
                  <c:pt idx="9295">
                    <c:v>CHI</c:v>
                  </c:pt>
                  <c:pt idx="9296">
                    <c:v>OEC</c:v>
                  </c:pt>
                  <c:pt idx="9297">
                    <c:v>BRZ</c:v>
                  </c:pt>
                  <c:pt idx="9298">
                    <c:v>RSA</c:v>
                  </c:pt>
                  <c:pt idx="9299">
                    <c:v>RUS</c:v>
                  </c:pt>
                  <c:pt idx="9300">
                    <c:v>FRA</c:v>
                  </c:pt>
                  <c:pt idx="9301">
                    <c:v>EUN</c:v>
                  </c:pt>
                  <c:pt idx="9302">
                    <c:v>EUS</c:v>
                  </c:pt>
                  <c:pt idx="9303">
                    <c:v>USA</c:v>
                  </c:pt>
                  <c:pt idx="9304">
                    <c:v>IND</c:v>
                  </c:pt>
                  <c:pt idx="9305">
                    <c:v>CHI</c:v>
                  </c:pt>
                  <c:pt idx="9306">
                    <c:v>OEC</c:v>
                  </c:pt>
                  <c:pt idx="9307">
                    <c:v>BRZ</c:v>
                  </c:pt>
                  <c:pt idx="9308">
                    <c:v>RSA</c:v>
                  </c:pt>
                  <c:pt idx="9309">
                    <c:v>RUS</c:v>
                  </c:pt>
                  <c:pt idx="9310">
                    <c:v>FRA</c:v>
                  </c:pt>
                  <c:pt idx="9311">
                    <c:v>EUN</c:v>
                  </c:pt>
                  <c:pt idx="9312">
                    <c:v>EUS</c:v>
                  </c:pt>
                  <c:pt idx="9313">
                    <c:v>USA</c:v>
                  </c:pt>
                  <c:pt idx="9314">
                    <c:v>IND</c:v>
                  </c:pt>
                  <c:pt idx="9315">
                    <c:v>CHI</c:v>
                  </c:pt>
                  <c:pt idx="9316">
                    <c:v>OEC</c:v>
                  </c:pt>
                  <c:pt idx="9317">
                    <c:v>BRZ</c:v>
                  </c:pt>
                  <c:pt idx="9318">
                    <c:v>RSA</c:v>
                  </c:pt>
                  <c:pt idx="9319">
                    <c:v>RUS</c:v>
                  </c:pt>
                  <c:pt idx="9320">
                    <c:v>FRA</c:v>
                  </c:pt>
                  <c:pt idx="9321">
                    <c:v>EUN</c:v>
                  </c:pt>
                  <c:pt idx="9322">
                    <c:v>EUS</c:v>
                  </c:pt>
                  <c:pt idx="9323">
                    <c:v>USA</c:v>
                  </c:pt>
                  <c:pt idx="9324">
                    <c:v>IND</c:v>
                  </c:pt>
                  <c:pt idx="9325">
                    <c:v>CHI</c:v>
                  </c:pt>
                  <c:pt idx="9326">
                    <c:v>OEC</c:v>
                  </c:pt>
                  <c:pt idx="9327">
                    <c:v>BRZ</c:v>
                  </c:pt>
                  <c:pt idx="9328">
                    <c:v>RSA</c:v>
                  </c:pt>
                  <c:pt idx="9329">
                    <c:v>RUS</c:v>
                  </c:pt>
                  <c:pt idx="9330">
                    <c:v>FRA</c:v>
                  </c:pt>
                  <c:pt idx="9331">
                    <c:v>EUN</c:v>
                  </c:pt>
                  <c:pt idx="9332">
                    <c:v>EUS</c:v>
                  </c:pt>
                  <c:pt idx="9333">
                    <c:v>USA</c:v>
                  </c:pt>
                  <c:pt idx="9334">
                    <c:v>IND</c:v>
                  </c:pt>
                  <c:pt idx="9335">
                    <c:v>CHI</c:v>
                  </c:pt>
                  <c:pt idx="9336">
                    <c:v>OEC</c:v>
                  </c:pt>
                  <c:pt idx="9337">
                    <c:v>BRZ</c:v>
                  </c:pt>
                  <c:pt idx="9338">
                    <c:v>RSA</c:v>
                  </c:pt>
                  <c:pt idx="9339">
                    <c:v>RUS</c:v>
                  </c:pt>
                  <c:pt idx="9340">
                    <c:v>FRA</c:v>
                  </c:pt>
                  <c:pt idx="9341">
                    <c:v>EUN</c:v>
                  </c:pt>
                  <c:pt idx="9342">
                    <c:v>EUS</c:v>
                  </c:pt>
                  <c:pt idx="9343">
                    <c:v>USA</c:v>
                  </c:pt>
                  <c:pt idx="9344">
                    <c:v>IND</c:v>
                  </c:pt>
                  <c:pt idx="9345">
                    <c:v>CHI</c:v>
                  </c:pt>
                  <c:pt idx="9346">
                    <c:v>OEC</c:v>
                  </c:pt>
                  <c:pt idx="9347">
                    <c:v>BRZ</c:v>
                  </c:pt>
                  <c:pt idx="9348">
                    <c:v>RSA</c:v>
                  </c:pt>
                  <c:pt idx="9349">
                    <c:v>RUS</c:v>
                  </c:pt>
                  <c:pt idx="9350">
                    <c:v>FRA</c:v>
                  </c:pt>
                  <c:pt idx="9351">
                    <c:v>EUN</c:v>
                  </c:pt>
                  <c:pt idx="9352">
                    <c:v>EUS</c:v>
                  </c:pt>
                  <c:pt idx="9353">
                    <c:v>USA</c:v>
                  </c:pt>
                  <c:pt idx="9354">
                    <c:v>IND</c:v>
                  </c:pt>
                  <c:pt idx="9355">
                    <c:v>CHI</c:v>
                  </c:pt>
                  <c:pt idx="9356">
                    <c:v>OEC</c:v>
                  </c:pt>
                  <c:pt idx="9357">
                    <c:v>BRZ</c:v>
                  </c:pt>
                  <c:pt idx="9358">
                    <c:v>RSA</c:v>
                  </c:pt>
                  <c:pt idx="9359">
                    <c:v>RUS</c:v>
                  </c:pt>
                  <c:pt idx="9360">
                    <c:v>FRA</c:v>
                  </c:pt>
                  <c:pt idx="9361">
                    <c:v>EUN</c:v>
                  </c:pt>
                  <c:pt idx="9362">
                    <c:v>EUS</c:v>
                  </c:pt>
                  <c:pt idx="9363">
                    <c:v>USA</c:v>
                  </c:pt>
                  <c:pt idx="9364">
                    <c:v>IND</c:v>
                  </c:pt>
                  <c:pt idx="9365">
                    <c:v>CHI</c:v>
                  </c:pt>
                  <c:pt idx="9366">
                    <c:v>OEC</c:v>
                  </c:pt>
                  <c:pt idx="9367">
                    <c:v>BRZ</c:v>
                  </c:pt>
                  <c:pt idx="9368">
                    <c:v>RSA</c:v>
                  </c:pt>
                  <c:pt idx="9369">
                    <c:v>RUS</c:v>
                  </c:pt>
                  <c:pt idx="9370">
                    <c:v>FRA</c:v>
                  </c:pt>
                  <c:pt idx="9371">
                    <c:v>EUN</c:v>
                  </c:pt>
                  <c:pt idx="9372">
                    <c:v>EUS</c:v>
                  </c:pt>
                  <c:pt idx="9373">
                    <c:v>USA</c:v>
                  </c:pt>
                  <c:pt idx="9374">
                    <c:v>IND</c:v>
                  </c:pt>
                  <c:pt idx="9375">
                    <c:v>CHI</c:v>
                  </c:pt>
                  <c:pt idx="9376">
                    <c:v>OEC</c:v>
                  </c:pt>
                  <c:pt idx="9377">
                    <c:v>BRZ</c:v>
                  </c:pt>
                  <c:pt idx="9378">
                    <c:v>RSA</c:v>
                  </c:pt>
                  <c:pt idx="9379">
                    <c:v>RUS</c:v>
                  </c:pt>
                  <c:pt idx="9380">
                    <c:v>FRA</c:v>
                  </c:pt>
                  <c:pt idx="9381">
                    <c:v>EUN</c:v>
                  </c:pt>
                  <c:pt idx="9382">
                    <c:v>EUS</c:v>
                  </c:pt>
                  <c:pt idx="9383">
                    <c:v>USA</c:v>
                  </c:pt>
                  <c:pt idx="9384">
                    <c:v>IND</c:v>
                  </c:pt>
                  <c:pt idx="9385">
                    <c:v>CHI</c:v>
                  </c:pt>
                  <c:pt idx="9386">
                    <c:v>OEC</c:v>
                  </c:pt>
                  <c:pt idx="9387">
                    <c:v>BRZ</c:v>
                  </c:pt>
                  <c:pt idx="9388">
                    <c:v>RSA</c:v>
                  </c:pt>
                  <c:pt idx="9389">
                    <c:v>RUS</c:v>
                  </c:pt>
                  <c:pt idx="9390">
                    <c:v>FRA</c:v>
                  </c:pt>
                  <c:pt idx="9391">
                    <c:v>EUN</c:v>
                  </c:pt>
                  <c:pt idx="9392">
                    <c:v>EUS</c:v>
                  </c:pt>
                  <c:pt idx="9393">
                    <c:v>USA</c:v>
                  </c:pt>
                  <c:pt idx="9394">
                    <c:v>IND</c:v>
                  </c:pt>
                  <c:pt idx="9395">
                    <c:v>CHI</c:v>
                  </c:pt>
                  <c:pt idx="9396">
                    <c:v>OEC</c:v>
                  </c:pt>
                  <c:pt idx="9397">
                    <c:v>BRZ</c:v>
                  </c:pt>
                  <c:pt idx="9398">
                    <c:v>RSA</c:v>
                  </c:pt>
                  <c:pt idx="9399">
                    <c:v>RUS</c:v>
                  </c:pt>
                  <c:pt idx="9400">
                    <c:v>FRA</c:v>
                  </c:pt>
                  <c:pt idx="9401">
                    <c:v>EUN</c:v>
                  </c:pt>
                  <c:pt idx="9402">
                    <c:v>EUS</c:v>
                  </c:pt>
                  <c:pt idx="9403">
                    <c:v>USA</c:v>
                  </c:pt>
                  <c:pt idx="9404">
                    <c:v>IND</c:v>
                  </c:pt>
                  <c:pt idx="9405">
                    <c:v>CHI</c:v>
                  </c:pt>
                  <c:pt idx="9406">
                    <c:v>OEC</c:v>
                  </c:pt>
                  <c:pt idx="9407">
                    <c:v>BRZ</c:v>
                  </c:pt>
                  <c:pt idx="9408">
                    <c:v>RSA</c:v>
                  </c:pt>
                  <c:pt idx="9409">
                    <c:v>RUS</c:v>
                  </c:pt>
                  <c:pt idx="9410">
                    <c:v>FRA</c:v>
                  </c:pt>
                  <c:pt idx="9411">
                    <c:v>EUN</c:v>
                  </c:pt>
                  <c:pt idx="9412">
                    <c:v>EUS</c:v>
                  </c:pt>
                  <c:pt idx="9413">
                    <c:v>USA</c:v>
                  </c:pt>
                  <c:pt idx="9414">
                    <c:v>IND</c:v>
                  </c:pt>
                  <c:pt idx="9415">
                    <c:v>CHI</c:v>
                  </c:pt>
                  <c:pt idx="9416">
                    <c:v>OEC</c:v>
                  </c:pt>
                  <c:pt idx="9417">
                    <c:v>BRZ</c:v>
                  </c:pt>
                  <c:pt idx="9418">
                    <c:v>RSA</c:v>
                  </c:pt>
                  <c:pt idx="9419">
                    <c:v>RUS</c:v>
                  </c:pt>
                  <c:pt idx="9420">
                    <c:v>FRA</c:v>
                  </c:pt>
                  <c:pt idx="9421">
                    <c:v>EUN</c:v>
                  </c:pt>
                  <c:pt idx="9422">
                    <c:v>EUS</c:v>
                  </c:pt>
                  <c:pt idx="9423">
                    <c:v>USA</c:v>
                  </c:pt>
                  <c:pt idx="9424">
                    <c:v>IND</c:v>
                  </c:pt>
                  <c:pt idx="9425">
                    <c:v>CHI</c:v>
                  </c:pt>
                  <c:pt idx="9426">
                    <c:v>ROW</c:v>
                  </c:pt>
                  <c:pt idx="9427">
                    <c:v>OEC</c:v>
                  </c:pt>
                  <c:pt idx="9428">
                    <c:v>BRZ</c:v>
                  </c:pt>
                  <c:pt idx="9429">
                    <c:v>RUS</c:v>
                  </c:pt>
                  <c:pt idx="9430">
                    <c:v>FRA</c:v>
                  </c:pt>
                  <c:pt idx="9431">
                    <c:v>EUN</c:v>
                  </c:pt>
                  <c:pt idx="9432">
                    <c:v>EUS</c:v>
                  </c:pt>
                  <c:pt idx="9433">
                    <c:v>USA</c:v>
                  </c:pt>
                  <c:pt idx="9434">
                    <c:v>IND</c:v>
                  </c:pt>
                  <c:pt idx="9435">
                    <c:v>CHI</c:v>
                  </c:pt>
                  <c:pt idx="9436">
                    <c:v>ROW</c:v>
                  </c:pt>
                  <c:pt idx="9437">
                    <c:v>OEC</c:v>
                  </c:pt>
                  <c:pt idx="9438">
                    <c:v>BRZ</c:v>
                  </c:pt>
                  <c:pt idx="9439">
                    <c:v>RSA</c:v>
                  </c:pt>
                  <c:pt idx="9440">
                    <c:v>RUS</c:v>
                  </c:pt>
                  <c:pt idx="9441">
                    <c:v>FRA</c:v>
                  </c:pt>
                  <c:pt idx="9442">
                    <c:v>EUN</c:v>
                  </c:pt>
                  <c:pt idx="9443">
                    <c:v>EUS</c:v>
                  </c:pt>
                  <c:pt idx="9444">
                    <c:v>USA</c:v>
                  </c:pt>
                  <c:pt idx="9445">
                    <c:v>IND</c:v>
                  </c:pt>
                  <c:pt idx="9446">
                    <c:v>CHI</c:v>
                  </c:pt>
                  <c:pt idx="9447">
                    <c:v>ROW</c:v>
                  </c:pt>
                  <c:pt idx="9448">
                    <c:v>OEC</c:v>
                  </c:pt>
                  <c:pt idx="9449">
                    <c:v>BRZ</c:v>
                  </c:pt>
                  <c:pt idx="9450">
                    <c:v>RSA</c:v>
                  </c:pt>
                  <c:pt idx="9451">
                    <c:v>RUS</c:v>
                  </c:pt>
                  <c:pt idx="9452">
                    <c:v>FRA</c:v>
                  </c:pt>
                  <c:pt idx="9453">
                    <c:v>EUN</c:v>
                  </c:pt>
                  <c:pt idx="9454">
                    <c:v>EUS</c:v>
                  </c:pt>
                  <c:pt idx="9455">
                    <c:v>IND</c:v>
                  </c:pt>
                  <c:pt idx="9456">
                    <c:v>CHI</c:v>
                  </c:pt>
                  <c:pt idx="9457">
                    <c:v>ROW</c:v>
                  </c:pt>
                  <c:pt idx="9458">
                    <c:v>OEC</c:v>
                  </c:pt>
                  <c:pt idx="9459">
                    <c:v>BRZ</c:v>
                  </c:pt>
                  <c:pt idx="9460">
                    <c:v>RSA</c:v>
                  </c:pt>
                  <c:pt idx="9461">
                    <c:v>FRA</c:v>
                  </c:pt>
                  <c:pt idx="9462">
                    <c:v>EUN</c:v>
                  </c:pt>
                  <c:pt idx="9463">
                    <c:v>EUS</c:v>
                  </c:pt>
                  <c:pt idx="9464">
                    <c:v>USA</c:v>
                  </c:pt>
                  <c:pt idx="9465">
                    <c:v>IND</c:v>
                  </c:pt>
                  <c:pt idx="9466">
                    <c:v>CHI</c:v>
                  </c:pt>
                  <c:pt idx="9467">
                    <c:v>ROW</c:v>
                  </c:pt>
                  <c:pt idx="9468">
                    <c:v>OEC</c:v>
                  </c:pt>
                  <c:pt idx="9469">
                    <c:v>BRZ</c:v>
                  </c:pt>
                  <c:pt idx="9470">
                    <c:v>RSA</c:v>
                  </c:pt>
                  <c:pt idx="9471">
                    <c:v>RUS</c:v>
                  </c:pt>
                  <c:pt idx="9472">
                    <c:v>FRA</c:v>
                  </c:pt>
                  <c:pt idx="9473">
                    <c:v>EUN</c:v>
                  </c:pt>
                  <c:pt idx="9474">
                    <c:v>EUS</c:v>
                  </c:pt>
                  <c:pt idx="9475">
                    <c:v>USA</c:v>
                  </c:pt>
                  <c:pt idx="9476">
                    <c:v>IND</c:v>
                  </c:pt>
                  <c:pt idx="9477">
                    <c:v>CHI</c:v>
                  </c:pt>
                  <c:pt idx="9478">
                    <c:v>ROW</c:v>
                  </c:pt>
                  <c:pt idx="9479">
                    <c:v>OEC</c:v>
                  </c:pt>
                  <c:pt idx="9480">
                    <c:v>BRZ</c:v>
                  </c:pt>
                  <c:pt idx="9481">
                    <c:v>RSA</c:v>
                  </c:pt>
                  <c:pt idx="9482">
                    <c:v>RUS</c:v>
                  </c:pt>
                  <c:pt idx="9483">
                    <c:v>FRA</c:v>
                  </c:pt>
                  <c:pt idx="9484">
                    <c:v>EUN</c:v>
                  </c:pt>
                  <c:pt idx="9485">
                    <c:v>EUS</c:v>
                  </c:pt>
                  <c:pt idx="9486">
                    <c:v>USA</c:v>
                  </c:pt>
                  <c:pt idx="9487">
                    <c:v>IND</c:v>
                  </c:pt>
                  <c:pt idx="9488">
                    <c:v>CHI</c:v>
                  </c:pt>
                  <c:pt idx="9489">
                    <c:v>ROW</c:v>
                  </c:pt>
                  <c:pt idx="9490">
                    <c:v>OEC</c:v>
                  </c:pt>
                  <c:pt idx="9491">
                    <c:v>BRZ</c:v>
                  </c:pt>
                  <c:pt idx="9492">
                    <c:v>RSA</c:v>
                  </c:pt>
                  <c:pt idx="9493">
                    <c:v>RUS</c:v>
                  </c:pt>
                  <c:pt idx="9494">
                    <c:v>FRA</c:v>
                  </c:pt>
                  <c:pt idx="9495">
                    <c:v>EUN</c:v>
                  </c:pt>
                  <c:pt idx="9496">
                    <c:v>EUS</c:v>
                  </c:pt>
                  <c:pt idx="9497">
                    <c:v>USA</c:v>
                  </c:pt>
                  <c:pt idx="9498">
                    <c:v>IND</c:v>
                  </c:pt>
                  <c:pt idx="9499">
                    <c:v>CHI</c:v>
                  </c:pt>
                  <c:pt idx="9500">
                    <c:v>ROW</c:v>
                  </c:pt>
                  <c:pt idx="9501">
                    <c:v>OEC</c:v>
                  </c:pt>
                  <c:pt idx="9502">
                    <c:v>BRZ</c:v>
                  </c:pt>
                  <c:pt idx="9503">
                    <c:v>RSA</c:v>
                  </c:pt>
                  <c:pt idx="9504">
                    <c:v>RUS</c:v>
                  </c:pt>
                  <c:pt idx="9505">
                    <c:v>FRA</c:v>
                  </c:pt>
                  <c:pt idx="9506">
                    <c:v>EUN</c:v>
                  </c:pt>
                  <c:pt idx="9507">
                    <c:v>EUS</c:v>
                  </c:pt>
                  <c:pt idx="9508">
                    <c:v>USA</c:v>
                  </c:pt>
                  <c:pt idx="9509">
                    <c:v>IND</c:v>
                  </c:pt>
                  <c:pt idx="9510">
                    <c:v>CHI</c:v>
                  </c:pt>
                  <c:pt idx="9511">
                    <c:v>ROW</c:v>
                  </c:pt>
                  <c:pt idx="9512">
                    <c:v>OEC</c:v>
                  </c:pt>
                  <c:pt idx="9513">
                    <c:v>BRZ</c:v>
                  </c:pt>
                  <c:pt idx="9514">
                    <c:v>RSA</c:v>
                  </c:pt>
                  <c:pt idx="9515">
                    <c:v>RUS</c:v>
                  </c:pt>
                  <c:pt idx="9516">
                    <c:v>FRA</c:v>
                  </c:pt>
                  <c:pt idx="9517">
                    <c:v>EUN</c:v>
                  </c:pt>
                  <c:pt idx="9518">
                    <c:v>EUS</c:v>
                  </c:pt>
                  <c:pt idx="9519">
                    <c:v>USA</c:v>
                  </c:pt>
                  <c:pt idx="9520">
                    <c:v>IND</c:v>
                  </c:pt>
                  <c:pt idx="9521">
                    <c:v>CHI</c:v>
                  </c:pt>
                  <c:pt idx="9522">
                    <c:v>ROW</c:v>
                  </c:pt>
                  <c:pt idx="9523">
                    <c:v>OEC</c:v>
                  </c:pt>
                  <c:pt idx="9524">
                    <c:v>BRZ</c:v>
                  </c:pt>
                  <c:pt idx="9525">
                    <c:v>RSA</c:v>
                  </c:pt>
                  <c:pt idx="9526">
                    <c:v>RUS</c:v>
                  </c:pt>
                  <c:pt idx="9527">
                    <c:v>FRA</c:v>
                  </c:pt>
                  <c:pt idx="9528">
                    <c:v>EUN</c:v>
                  </c:pt>
                  <c:pt idx="9529">
                    <c:v>EUS</c:v>
                  </c:pt>
                  <c:pt idx="9530">
                    <c:v>USA</c:v>
                  </c:pt>
                  <c:pt idx="9531">
                    <c:v>IND</c:v>
                  </c:pt>
                  <c:pt idx="9532">
                    <c:v>CHI</c:v>
                  </c:pt>
                  <c:pt idx="9533">
                    <c:v>ROW</c:v>
                  </c:pt>
                  <c:pt idx="9534">
                    <c:v>OEC</c:v>
                  </c:pt>
                  <c:pt idx="9535">
                    <c:v>BRZ</c:v>
                  </c:pt>
                  <c:pt idx="9536">
                    <c:v>RSA</c:v>
                  </c:pt>
                  <c:pt idx="9537">
                    <c:v>RUS</c:v>
                  </c:pt>
                  <c:pt idx="9538">
                    <c:v>FRA</c:v>
                  </c:pt>
                  <c:pt idx="9539">
                    <c:v>EUN</c:v>
                  </c:pt>
                  <c:pt idx="9540">
                    <c:v>EUS</c:v>
                  </c:pt>
                  <c:pt idx="9541">
                    <c:v>USA</c:v>
                  </c:pt>
                  <c:pt idx="9542">
                    <c:v>IND</c:v>
                  </c:pt>
                  <c:pt idx="9543">
                    <c:v>CHI</c:v>
                  </c:pt>
                  <c:pt idx="9544">
                    <c:v>ROW</c:v>
                  </c:pt>
                  <c:pt idx="9545">
                    <c:v>OEC</c:v>
                  </c:pt>
                  <c:pt idx="9546">
                    <c:v>BRZ</c:v>
                  </c:pt>
                  <c:pt idx="9547">
                    <c:v>RSA</c:v>
                  </c:pt>
                  <c:pt idx="9548">
                    <c:v>RUS</c:v>
                  </c:pt>
                  <c:pt idx="9549">
                    <c:v>FRA</c:v>
                  </c:pt>
                  <c:pt idx="9550">
                    <c:v>EUN</c:v>
                  </c:pt>
                  <c:pt idx="9551">
                    <c:v>EUS</c:v>
                  </c:pt>
                  <c:pt idx="9552">
                    <c:v>USA</c:v>
                  </c:pt>
                  <c:pt idx="9553">
                    <c:v>IND</c:v>
                  </c:pt>
                  <c:pt idx="9554">
                    <c:v>CHI</c:v>
                  </c:pt>
                  <c:pt idx="9555">
                    <c:v>ROW</c:v>
                  </c:pt>
                  <c:pt idx="9556">
                    <c:v>OEC</c:v>
                  </c:pt>
                  <c:pt idx="9557">
                    <c:v>BRZ</c:v>
                  </c:pt>
                  <c:pt idx="9558">
                    <c:v>RSA</c:v>
                  </c:pt>
                  <c:pt idx="9559">
                    <c:v>RUS</c:v>
                  </c:pt>
                  <c:pt idx="9560">
                    <c:v>FRA</c:v>
                  </c:pt>
                  <c:pt idx="9561">
                    <c:v>EUN</c:v>
                  </c:pt>
                  <c:pt idx="9562">
                    <c:v>EUS</c:v>
                  </c:pt>
                  <c:pt idx="9563">
                    <c:v>USA</c:v>
                  </c:pt>
                  <c:pt idx="9564">
                    <c:v>IND</c:v>
                  </c:pt>
                  <c:pt idx="9565">
                    <c:v>CHI</c:v>
                  </c:pt>
                  <c:pt idx="9566">
                    <c:v>ROW</c:v>
                  </c:pt>
                  <c:pt idx="9567">
                    <c:v>OEC</c:v>
                  </c:pt>
                  <c:pt idx="9568">
                    <c:v>BRZ</c:v>
                  </c:pt>
                  <c:pt idx="9569">
                    <c:v>RSA</c:v>
                  </c:pt>
                  <c:pt idx="9570">
                    <c:v>RUS</c:v>
                  </c:pt>
                  <c:pt idx="9571">
                    <c:v>FRA</c:v>
                  </c:pt>
                  <c:pt idx="9572">
                    <c:v>EUN</c:v>
                  </c:pt>
                  <c:pt idx="9573">
                    <c:v>EUS</c:v>
                  </c:pt>
                  <c:pt idx="9574">
                    <c:v>USA</c:v>
                  </c:pt>
                  <c:pt idx="9575">
                    <c:v>IND</c:v>
                  </c:pt>
                  <c:pt idx="9576">
                    <c:v>CHI</c:v>
                  </c:pt>
                  <c:pt idx="9577">
                    <c:v>ROW</c:v>
                  </c:pt>
                  <c:pt idx="9578">
                    <c:v>OEC</c:v>
                  </c:pt>
                  <c:pt idx="9579">
                    <c:v>BRZ</c:v>
                  </c:pt>
                  <c:pt idx="9580">
                    <c:v>RSA</c:v>
                  </c:pt>
                  <c:pt idx="9581">
                    <c:v>RUS</c:v>
                  </c:pt>
                  <c:pt idx="9582">
                    <c:v>FRA</c:v>
                  </c:pt>
                  <c:pt idx="9583">
                    <c:v>EUN</c:v>
                  </c:pt>
                  <c:pt idx="9584">
                    <c:v>EUS</c:v>
                  </c:pt>
                  <c:pt idx="9585">
                    <c:v>USA</c:v>
                  </c:pt>
                  <c:pt idx="9586">
                    <c:v>IND</c:v>
                  </c:pt>
                  <c:pt idx="9587">
                    <c:v>CHI</c:v>
                  </c:pt>
                  <c:pt idx="9588">
                    <c:v>ROW</c:v>
                  </c:pt>
                  <c:pt idx="9589">
                    <c:v>OEC</c:v>
                  </c:pt>
                  <c:pt idx="9590">
                    <c:v>BRZ</c:v>
                  </c:pt>
                  <c:pt idx="9591">
                    <c:v>RSA</c:v>
                  </c:pt>
                  <c:pt idx="9592">
                    <c:v>RUS</c:v>
                  </c:pt>
                  <c:pt idx="9593">
                    <c:v>FRA</c:v>
                  </c:pt>
                  <c:pt idx="9594">
                    <c:v>EUN</c:v>
                  </c:pt>
                  <c:pt idx="9595">
                    <c:v>EUS</c:v>
                  </c:pt>
                  <c:pt idx="9596">
                    <c:v>USA</c:v>
                  </c:pt>
                  <c:pt idx="9597">
                    <c:v>IND</c:v>
                  </c:pt>
                  <c:pt idx="9598">
                    <c:v>CHI</c:v>
                  </c:pt>
                  <c:pt idx="9599">
                    <c:v>ROW</c:v>
                  </c:pt>
                  <c:pt idx="9600">
                    <c:v>OEC</c:v>
                  </c:pt>
                  <c:pt idx="9601">
                    <c:v>BRZ</c:v>
                  </c:pt>
                  <c:pt idx="9602">
                    <c:v>RSA</c:v>
                  </c:pt>
                  <c:pt idx="9603">
                    <c:v>RUS</c:v>
                  </c:pt>
                  <c:pt idx="9604">
                    <c:v>FRA</c:v>
                  </c:pt>
                  <c:pt idx="9605">
                    <c:v>EUN</c:v>
                  </c:pt>
                  <c:pt idx="9606">
                    <c:v>EUS</c:v>
                  </c:pt>
                  <c:pt idx="9607">
                    <c:v>USA</c:v>
                  </c:pt>
                  <c:pt idx="9608">
                    <c:v>IND</c:v>
                  </c:pt>
                  <c:pt idx="9609">
                    <c:v>CHI</c:v>
                  </c:pt>
                  <c:pt idx="9610">
                    <c:v>ROW</c:v>
                  </c:pt>
                  <c:pt idx="9611">
                    <c:v>OEC</c:v>
                  </c:pt>
                  <c:pt idx="9612">
                    <c:v>BRZ</c:v>
                  </c:pt>
                  <c:pt idx="9613">
                    <c:v>RSA</c:v>
                  </c:pt>
                  <c:pt idx="9614">
                    <c:v>RUS</c:v>
                  </c:pt>
                  <c:pt idx="9615">
                    <c:v>FRA</c:v>
                  </c:pt>
                  <c:pt idx="9616">
                    <c:v>EUN</c:v>
                  </c:pt>
                  <c:pt idx="9617">
                    <c:v>EUS</c:v>
                  </c:pt>
                  <c:pt idx="9618">
                    <c:v>USA</c:v>
                  </c:pt>
                  <c:pt idx="9619">
                    <c:v>IND</c:v>
                  </c:pt>
                  <c:pt idx="9620">
                    <c:v>CHI</c:v>
                  </c:pt>
                  <c:pt idx="9621">
                    <c:v>ROW</c:v>
                  </c:pt>
                  <c:pt idx="9622">
                    <c:v>OEC</c:v>
                  </c:pt>
                  <c:pt idx="9623">
                    <c:v>BRZ</c:v>
                  </c:pt>
                  <c:pt idx="9624">
                    <c:v>RSA</c:v>
                  </c:pt>
                  <c:pt idx="9625">
                    <c:v>RUS</c:v>
                  </c:pt>
                  <c:pt idx="9626">
                    <c:v>FRA</c:v>
                  </c:pt>
                  <c:pt idx="9627">
                    <c:v>EUN</c:v>
                  </c:pt>
                  <c:pt idx="9628">
                    <c:v>EUS</c:v>
                  </c:pt>
                  <c:pt idx="9629">
                    <c:v>USA</c:v>
                  </c:pt>
                  <c:pt idx="9630">
                    <c:v>IND</c:v>
                  </c:pt>
                  <c:pt idx="9631">
                    <c:v>CHI</c:v>
                  </c:pt>
                  <c:pt idx="9632">
                    <c:v>ROW</c:v>
                  </c:pt>
                  <c:pt idx="9633">
                    <c:v>OEC</c:v>
                  </c:pt>
                  <c:pt idx="9634">
                    <c:v>BRZ</c:v>
                  </c:pt>
                  <c:pt idx="9635">
                    <c:v>RUS</c:v>
                  </c:pt>
                  <c:pt idx="9636">
                    <c:v>FRA</c:v>
                  </c:pt>
                  <c:pt idx="9637">
                    <c:v>EUN</c:v>
                  </c:pt>
                  <c:pt idx="9638">
                    <c:v>EUS</c:v>
                  </c:pt>
                  <c:pt idx="9639">
                    <c:v>USA</c:v>
                  </c:pt>
                  <c:pt idx="9640">
                    <c:v>IND</c:v>
                  </c:pt>
                  <c:pt idx="9641">
                    <c:v>CHI</c:v>
                  </c:pt>
                  <c:pt idx="9642">
                    <c:v>ROW</c:v>
                  </c:pt>
                  <c:pt idx="9643">
                    <c:v>OEC</c:v>
                  </c:pt>
                  <c:pt idx="9644">
                    <c:v>BRZ</c:v>
                  </c:pt>
                  <c:pt idx="9645">
                    <c:v>RSA</c:v>
                  </c:pt>
                  <c:pt idx="9646">
                    <c:v>RUS</c:v>
                  </c:pt>
                  <c:pt idx="9647">
                    <c:v>FRA</c:v>
                  </c:pt>
                  <c:pt idx="9648">
                    <c:v>EUN</c:v>
                  </c:pt>
                  <c:pt idx="9649">
                    <c:v>EUS</c:v>
                  </c:pt>
                  <c:pt idx="9650">
                    <c:v>USA</c:v>
                  </c:pt>
                  <c:pt idx="9651">
                    <c:v>IND</c:v>
                  </c:pt>
                  <c:pt idx="9652">
                    <c:v>CHI</c:v>
                  </c:pt>
                  <c:pt idx="9653">
                    <c:v>ROW</c:v>
                  </c:pt>
                  <c:pt idx="9654">
                    <c:v>OEC</c:v>
                  </c:pt>
                  <c:pt idx="9655">
                    <c:v>BRZ</c:v>
                  </c:pt>
                  <c:pt idx="9656">
                    <c:v>RSA</c:v>
                  </c:pt>
                  <c:pt idx="9657">
                    <c:v>RUS</c:v>
                  </c:pt>
                  <c:pt idx="9658">
                    <c:v>FRA</c:v>
                  </c:pt>
                  <c:pt idx="9659">
                    <c:v>EUN</c:v>
                  </c:pt>
                  <c:pt idx="9660">
                    <c:v>EUS</c:v>
                  </c:pt>
                  <c:pt idx="9661">
                    <c:v>USA</c:v>
                  </c:pt>
                  <c:pt idx="9662">
                    <c:v>IND</c:v>
                  </c:pt>
                  <c:pt idx="9663">
                    <c:v>CHI</c:v>
                  </c:pt>
                  <c:pt idx="9664">
                    <c:v>ROW</c:v>
                  </c:pt>
                  <c:pt idx="9665">
                    <c:v>OEC</c:v>
                  </c:pt>
                  <c:pt idx="9666">
                    <c:v>BRZ</c:v>
                  </c:pt>
                  <c:pt idx="9667">
                    <c:v>RSA</c:v>
                  </c:pt>
                  <c:pt idx="9668">
                    <c:v>RUS</c:v>
                  </c:pt>
                  <c:pt idx="9669">
                    <c:v>FRA</c:v>
                  </c:pt>
                  <c:pt idx="9670">
                    <c:v>EUN</c:v>
                  </c:pt>
                  <c:pt idx="9671">
                    <c:v>EUS</c:v>
                  </c:pt>
                  <c:pt idx="9672">
                    <c:v>USA</c:v>
                  </c:pt>
                  <c:pt idx="9673">
                    <c:v>IND</c:v>
                  </c:pt>
                  <c:pt idx="9674">
                    <c:v>CHI</c:v>
                  </c:pt>
                  <c:pt idx="9675">
                    <c:v>ROW</c:v>
                  </c:pt>
                  <c:pt idx="9676">
                    <c:v>OEC</c:v>
                  </c:pt>
                  <c:pt idx="9677">
                    <c:v>BRZ</c:v>
                  </c:pt>
                  <c:pt idx="9678">
                    <c:v>RSA</c:v>
                  </c:pt>
                  <c:pt idx="9679">
                    <c:v>RUS</c:v>
                  </c:pt>
                  <c:pt idx="9680">
                    <c:v>FRA</c:v>
                  </c:pt>
                  <c:pt idx="9681">
                    <c:v>EUN</c:v>
                  </c:pt>
                  <c:pt idx="9682">
                    <c:v>EUS</c:v>
                  </c:pt>
                  <c:pt idx="9683">
                    <c:v>USA</c:v>
                  </c:pt>
                  <c:pt idx="9684">
                    <c:v>IND</c:v>
                  </c:pt>
                  <c:pt idx="9685">
                    <c:v>CHI</c:v>
                  </c:pt>
                  <c:pt idx="9686">
                    <c:v>ROW</c:v>
                  </c:pt>
                  <c:pt idx="9687">
                    <c:v>OEC</c:v>
                  </c:pt>
                  <c:pt idx="9688">
                    <c:v>BRZ</c:v>
                  </c:pt>
                  <c:pt idx="9689">
                    <c:v>RSA</c:v>
                  </c:pt>
                  <c:pt idx="9690">
                    <c:v>RUS</c:v>
                  </c:pt>
                  <c:pt idx="9691">
                    <c:v>FRA</c:v>
                  </c:pt>
                  <c:pt idx="9692">
                    <c:v>EUN</c:v>
                  </c:pt>
                  <c:pt idx="9693">
                    <c:v>EUS</c:v>
                  </c:pt>
                  <c:pt idx="9694">
                    <c:v>USA</c:v>
                  </c:pt>
                  <c:pt idx="9695">
                    <c:v>IND</c:v>
                  </c:pt>
                  <c:pt idx="9696">
                    <c:v>CHI</c:v>
                  </c:pt>
                  <c:pt idx="9697">
                    <c:v>ROW</c:v>
                  </c:pt>
                  <c:pt idx="9698">
                    <c:v>OEC</c:v>
                  </c:pt>
                  <c:pt idx="9699">
                    <c:v>BRZ</c:v>
                  </c:pt>
                  <c:pt idx="9700">
                    <c:v>RSA</c:v>
                  </c:pt>
                  <c:pt idx="9701">
                    <c:v>RUS</c:v>
                  </c:pt>
                  <c:pt idx="9702">
                    <c:v>FRA</c:v>
                  </c:pt>
                  <c:pt idx="9703">
                    <c:v>EUN</c:v>
                  </c:pt>
                  <c:pt idx="9704">
                    <c:v>EUS</c:v>
                  </c:pt>
                  <c:pt idx="9705">
                    <c:v>USA</c:v>
                  </c:pt>
                  <c:pt idx="9706">
                    <c:v>IND</c:v>
                  </c:pt>
                  <c:pt idx="9707">
                    <c:v>CHI</c:v>
                  </c:pt>
                  <c:pt idx="9708">
                    <c:v>ROW</c:v>
                  </c:pt>
                  <c:pt idx="9709">
                    <c:v>OEC</c:v>
                  </c:pt>
                  <c:pt idx="9710">
                    <c:v>BRZ</c:v>
                  </c:pt>
                  <c:pt idx="9711">
                    <c:v>RSA</c:v>
                  </c:pt>
                  <c:pt idx="9712">
                    <c:v>RUS</c:v>
                  </c:pt>
                  <c:pt idx="9713">
                    <c:v>FRA</c:v>
                  </c:pt>
                  <c:pt idx="9714">
                    <c:v>EUN</c:v>
                  </c:pt>
                  <c:pt idx="9715">
                    <c:v>EUS</c:v>
                  </c:pt>
                  <c:pt idx="9716">
                    <c:v>USA</c:v>
                  </c:pt>
                  <c:pt idx="9717">
                    <c:v>IND</c:v>
                  </c:pt>
                  <c:pt idx="9718">
                    <c:v>CHI</c:v>
                  </c:pt>
                  <c:pt idx="9719">
                    <c:v>ROW</c:v>
                  </c:pt>
                  <c:pt idx="9720">
                    <c:v>OEC</c:v>
                  </c:pt>
                  <c:pt idx="9721">
                    <c:v>BRZ</c:v>
                  </c:pt>
                  <c:pt idx="9722">
                    <c:v>RSA</c:v>
                  </c:pt>
                  <c:pt idx="9723">
                    <c:v>RUS</c:v>
                  </c:pt>
                  <c:pt idx="9724">
                    <c:v>FRA</c:v>
                  </c:pt>
                  <c:pt idx="9725">
                    <c:v>EUN</c:v>
                  </c:pt>
                  <c:pt idx="9726">
                    <c:v>EUS</c:v>
                  </c:pt>
                  <c:pt idx="9727">
                    <c:v>USA</c:v>
                  </c:pt>
                  <c:pt idx="9728">
                    <c:v>IND</c:v>
                  </c:pt>
                  <c:pt idx="9729">
                    <c:v>CHI</c:v>
                  </c:pt>
                  <c:pt idx="9730">
                    <c:v>ROW</c:v>
                  </c:pt>
                  <c:pt idx="9731">
                    <c:v>OEC</c:v>
                  </c:pt>
                  <c:pt idx="9732">
                    <c:v>BRZ</c:v>
                  </c:pt>
                  <c:pt idx="9733">
                    <c:v>RSA</c:v>
                  </c:pt>
                  <c:pt idx="9734">
                    <c:v>RUS</c:v>
                  </c:pt>
                  <c:pt idx="9735">
                    <c:v>FRA</c:v>
                  </c:pt>
                  <c:pt idx="9736">
                    <c:v>EUN</c:v>
                  </c:pt>
                  <c:pt idx="9737">
                    <c:v>EUS</c:v>
                  </c:pt>
                  <c:pt idx="9738">
                    <c:v>USA</c:v>
                  </c:pt>
                  <c:pt idx="9739">
                    <c:v>IND</c:v>
                  </c:pt>
                  <c:pt idx="9740">
                    <c:v>CHI</c:v>
                  </c:pt>
                  <c:pt idx="9741">
                    <c:v>ROW</c:v>
                  </c:pt>
                  <c:pt idx="9742">
                    <c:v>OEC</c:v>
                  </c:pt>
                  <c:pt idx="9743">
                    <c:v>BRZ</c:v>
                  </c:pt>
                  <c:pt idx="9744">
                    <c:v>RSA</c:v>
                  </c:pt>
                  <c:pt idx="9745">
                    <c:v>RUS</c:v>
                  </c:pt>
                  <c:pt idx="9746">
                    <c:v>FRA</c:v>
                  </c:pt>
                  <c:pt idx="9747">
                    <c:v>EUN</c:v>
                  </c:pt>
                  <c:pt idx="9748">
                    <c:v>EUS</c:v>
                  </c:pt>
                  <c:pt idx="9749">
                    <c:v>USA</c:v>
                  </c:pt>
                  <c:pt idx="9750">
                    <c:v>IND</c:v>
                  </c:pt>
                  <c:pt idx="9751">
                    <c:v>CHI</c:v>
                  </c:pt>
                  <c:pt idx="9752">
                    <c:v>ROW</c:v>
                  </c:pt>
                  <c:pt idx="9753">
                    <c:v>OEC</c:v>
                  </c:pt>
                  <c:pt idx="9754">
                    <c:v>BRZ</c:v>
                  </c:pt>
                  <c:pt idx="9755">
                    <c:v>RSA</c:v>
                  </c:pt>
                  <c:pt idx="9756">
                    <c:v>RUS</c:v>
                  </c:pt>
                  <c:pt idx="9757">
                    <c:v>FRA</c:v>
                  </c:pt>
                  <c:pt idx="9758">
                    <c:v>EUN</c:v>
                  </c:pt>
                  <c:pt idx="9759">
                    <c:v>EUS</c:v>
                  </c:pt>
                  <c:pt idx="9760">
                    <c:v>USA</c:v>
                  </c:pt>
                  <c:pt idx="9761">
                    <c:v>IND</c:v>
                  </c:pt>
                  <c:pt idx="9762">
                    <c:v>CHI</c:v>
                  </c:pt>
                  <c:pt idx="9763">
                    <c:v>ROW</c:v>
                  </c:pt>
                  <c:pt idx="9764">
                    <c:v>OEC</c:v>
                  </c:pt>
                  <c:pt idx="9765">
                    <c:v>BRZ</c:v>
                  </c:pt>
                  <c:pt idx="9766">
                    <c:v>RSA</c:v>
                  </c:pt>
                  <c:pt idx="9767">
                    <c:v>RUS</c:v>
                  </c:pt>
                  <c:pt idx="9768">
                    <c:v>FRA</c:v>
                  </c:pt>
                  <c:pt idx="9769">
                    <c:v>EUN</c:v>
                  </c:pt>
                  <c:pt idx="9770">
                    <c:v>EUS</c:v>
                  </c:pt>
                  <c:pt idx="9771">
                    <c:v>USA</c:v>
                  </c:pt>
                  <c:pt idx="9772">
                    <c:v>IND</c:v>
                  </c:pt>
                  <c:pt idx="9773">
                    <c:v>CHI</c:v>
                  </c:pt>
                  <c:pt idx="9774">
                    <c:v>ROW</c:v>
                  </c:pt>
                  <c:pt idx="9775">
                    <c:v>OEC</c:v>
                  </c:pt>
                  <c:pt idx="9776">
                    <c:v>BRZ</c:v>
                  </c:pt>
                  <c:pt idx="9777">
                    <c:v>RSA</c:v>
                  </c:pt>
                  <c:pt idx="9778">
                    <c:v>RUS</c:v>
                  </c:pt>
                  <c:pt idx="9779">
                    <c:v>FRA</c:v>
                  </c:pt>
                  <c:pt idx="9780">
                    <c:v>EUN</c:v>
                  </c:pt>
                  <c:pt idx="9781">
                    <c:v>EUS</c:v>
                  </c:pt>
                  <c:pt idx="9782">
                    <c:v>USA</c:v>
                  </c:pt>
                  <c:pt idx="9783">
                    <c:v>IND</c:v>
                  </c:pt>
                  <c:pt idx="9784">
                    <c:v>CHI</c:v>
                  </c:pt>
                  <c:pt idx="9785">
                    <c:v>ROW</c:v>
                  </c:pt>
                  <c:pt idx="9786">
                    <c:v>OEC</c:v>
                  </c:pt>
                  <c:pt idx="9787">
                    <c:v>BRZ</c:v>
                  </c:pt>
                  <c:pt idx="9788">
                    <c:v>RSA</c:v>
                  </c:pt>
                  <c:pt idx="9789">
                    <c:v>RUS</c:v>
                  </c:pt>
                  <c:pt idx="9790">
                    <c:v>FRA</c:v>
                  </c:pt>
                  <c:pt idx="9791">
                    <c:v>EUN</c:v>
                  </c:pt>
                  <c:pt idx="9792">
                    <c:v>EUS</c:v>
                  </c:pt>
                  <c:pt idx="9793">
                    <c:v>USA</c:v>
                  </c:pt>
                  <c:pt idx="9794">
                    <c:v>IND</c:v>
                  </c:pt>
                  <c:pt idx="9795">
                    <c:v>CHI</c:v>
                  </c:pt>
                  <c:pt idx="9796">
                    <c:v>ROW</c:v>
                  </c:pt>
                  <c:pt idx="9797">
                    <c:v>OEC</c:v>
                  </c:pt>
                  <c:pt idx="9798">
                    <c:v>BRZ</c:v>
                  </c:pt>
                  <c:pt idx="9799">
                    <c:v>RSA</c:v>
                  </c:pt>
                  <c:pt idx="9800">
                    <c:v>RUS</c:v>
                  </c:pt>
                  <c:pt idx="9801">
                    <c:v>FRA</c:v>
                  </c:pt>
                  <c:pt idx="9802">
                    <c:v>EUN</c:v>
                  </c:pt>
                  <c:pt idx="9803">
                    <c:v>EUS</c:v>
                  </c:pt>
                  <c:pt idx="9804">
                    <c:v>USA</c:v>
                  </c:pt>
                  <c:pt idx="9805">
                    <c:v>IND</c:v>
                  </c:pt>
                  <c:pt idx="9806">
                    <c:v>CHI</c:v>
                  </c:pt>
                  <c:pt idx="9807">
                    <c:v>ROW</c:v>
                  </c:pt>
                  <c:pt idx="9808">
                    <c:v>OEC</c:v>
                  </c:pt>
                  <c:pt idx="9809">
                    <c:v>BRZ</c:v>
                  </c:pt>
                  <c:pt idx="9810">
                    <c:v>RUS</c:v>
                  </c:pt>
                  <c:pt idx="9811">
                    <c:v>FRA</c:v>
                  </c:pt>
                  <c:pt idx="9812">
                    <c:v>EUN</c:v>
                  </c:pt>
                  <c:pt idx="9813">
                    <c:v>EUS</c:v>
                  </c:pt>
                  <c:pt idx="9814">
                    <c:v>USA</c:v>
                  </c:pt>
                  <c:pt idx="9815">
                    <c:v>IND</c:v>
                  </c:pt>
                  <c:pt idx="9816">
                    <c:v>CHI</c:v>
                  </c:pt>
                  <c:pt idx="9817">
                    <c:v>ROW</c:v>
                  </c:pt>
                  <c:pt idx="9818">
                    <c:v>OEC</c:v>
                  </c:pt>
                  <c:pt idx="9819">
                    <c:v>BRZ</c:v>
                  </c:pt>
                  <c:pt idx="9820">
                    <c:v>RSA</c:v>
                  </c:pt>
                  <c:pt idx="9821">
                    <c:v>RUS</c:v>
                  </c:pt>
                  <c:pt idx="9822">
                    <c:v>FRA</c:v>
                  </c:pt>
                  <c:pt idx="9823">
                    <c:v>EUN</c:v>
                  </c:pt>
                  <c:pt idx="9824">
                    <c:v>EUS</c:v>
                  </c:pt>
                  <c:pt idx="9825">
                    <c:v>USA</c:v>
                  </c:pt>
                  <c:pt idx="9826">
                    <c:v>IND</c:v>
                  </c:pt>
                  <c:pt idx="9827">
                    <c:v>CHI</c:v>
                  </c:pt>
                  <c:pt idx="9828">
                    <c:v>ROW</c:v>
                  </c:pt>
                  <c:pt idx="9829">
                    <c:v>OEC</c:v>
                  </c:pt>
                  <c:pt idx="9830">
                    <c:v>BRZ</c:v>
                  </c:pt>
                  <c:pt idx="9831">
                    <c:v>RSA</c:v>
                  </c:pt>
                  <c:pt idx="9832">
                    <c:v>RUS</c:v>
                  </c:pt>
                  <c:pt idx="9833">
                    <c:v>FRA</c:v>
                  </c:pt>
                  <c:pt idx="9834">
                    <c:v>EUN</c:v>
                  </c:pt>
                  <c:pt idx="9835">
                    <c:v>EUS</c:v>
                  </c:pt>
                  <c:pt idx="9836">
                    <c:v>IND</c:v>
                  </c:pt>
                  <c:pt idx="9837">
                    <c:v>CHI</c:v>
                  </c:pt>
                  <c:pt idx="9838">
                    <c:v>ROW</c:v>
                  </c:pt>
                  <c:pt idx="9839">
                    <c:v>OEC</c:v>
                  </c:pt>
                  <c:pt idx="9840">
                    <c:v>BRZ</c:v>
                  </c:pt>
                  <c:pt idx="9841">
                    <c:v>RSA</c:v>
                  </c:pt>
                  <c:pt idx="9842">
                    <c:v>RUS</c:v>
                  </c:pt>
                  <c:pt idx="9843">
                    <c:v>FRA</c:v>
                  </c:pt>
                  <c:pt idx="9844">
                    <c:v>EUN</c:v>
                  </c:pt>
                  <c:pt idx="9845">
                    <c:v>EUS</c:v>
                  </c:pt>
                  <c:pt idx="9846">
                    <c:v>USA</c:v>
                  </c:pt>
                  <c:pt idx="9847">
                    <c:v>IND</c:v>
                  </c:pt>
                  <c:pt idx="9848">
                    <c:v>CHI</c:v>
                  </c:pt>
                  <c:pt idx="9849">
                    <c:v>ROW</c:v>
                  </c:pt>
                  <c:pt idx="9850">
                    <c:v>OEC</c:v>
                  </c:pt>
                  <c:pt idx="9851">
                    <c:v>BRZ</c:v>
                  </c:pt>
                  <c:pt idx="9852">
                    <c:v>RSA</c:v>
                  </c:pt>
                  <c:pt idx="9853">
                    <c:v>RUS</c:v>
                  </c:pt>
                  <c:pt idx="9854">
                    <c:v>FRA</c:v>
                  </c:pt>
                  <c:pt idx="9855">
                    <c:v>EUN</c:v>
                  </c:pt>
                  <c:pt idx="9856">
                    <c:v>EUS</c:v>
                  </c:pt>
                  <c:pt idx="9857">
                    <c:v>USA</c:v>
                  </c:pt>
                  <c:pt idx="9858">
                    <c:v>IND</c:v>
                  </c:pt>
                  <c:pt idx="9859">
                    <c:v>CHI</c:v>
                  </c:pt>
                  <c:pt idx="9860">
                    <c:v>ROW</c:v>
                  </c:pt>
                  <c:pt idx="9861">
                    <c:v>OEC</c:v>
                  </c:pt>
                  <c:pt idx="9862">
                    <c:v>BRZ</c:v>
                  </c:pt>
                  <c:pt idx="9863">
                    <c:v>RSA</c:v>
                  </c:pt>
                  <c:pt idx="9864">
                    <c:v>RUS</c:v>
                  </c:pt>
                  <c:pt idx="9865">
                    <c:v>FRA</c:v>
                  </c:pt>
                  <c:pt idx="9866">
                    <c:v>EUN</c:v>
                  </c:pt>
                  <c:pt idx="9867">
                    <c:v>EUS</c:v>
                  </c:pt>
                  <c:pt idx="9868">
                    <c:v>USA</c:v>
                  </c:pt>
                  <c:pt idx="9869">
                    <c:v>IND</c:v>
                  </c:pt>
                  <c:pt idx="9870">
                    <c:v>CHI</c:v>
                  </c:pt>
                  <c:pt idx="9871">
                    <c:v>ROW</c:v>
                  </c:pt>
                  <c:pt idx="9872">
                    <c:v>OEC</c:v>
                  </c:pt>
                  <c:pt idx="9873">
                    <c:v>BRZ</c:v>
                  </c:pt>
                  <c:pt idx="9874">
                    <c:v>RSA</c:v>
                  </c:pt>
                  <c:pt idx="9875">
                    <c:v>RUS</c:v>
                  </c:pt>
                  <c:pt idx="9876">
                    <c:v>FRA</c:v>
                  </c:pt>
                  <c:pt idx="9877">
                    <c:v>EUN</c:v>
                  </c:pt>
                  <c:pt idx="9878">
                    <c:v>EUS</c:v>
                  </c:pt>
                  <c:pt idx="9879">
                    <c:v>USA</c:v>
                  </c:pt>
                  <c:pt idx="9880">
                    <c:v>IND</c:v>
                  </c:pt>
                  <c:pt idx="9881">
                    <c:v>CHI</c:v>
                  </c:pt>
                  <c:pt idx="9882">
                    <c:v>ROW</c:v>
                  </c:pt>
                  <c:pt idx="9883">
                    <c:v>OEC</c:v>
                  </c:pt>
                  <c:pt idx="9884">
                    <c:v>BRZ</c:v>
                  </c:pt>
                  <c:pt idx="9885">
                    <c:v>RSA</c:v>
                  </c:pt>
                  <c:pt idx="9886">
                    <c:v>RUS</c:v>
                  </c:pt>
                  <c:pt idx="9887">
                    <c:v>FRA</c:v>
                  </c:pt>
                  <c:pt idx="9888">
                    <c:v>EUN</c:v>
                  </c:pt>
                  <c:pt idx="9889">
                    <c:v>EUS</c:v>
                  </c:pt>
                  <c:pt idx="9890">
                    <c:v>USA</c:v>
                  </c:pt>
                  <c:pt idx="9891">
                    <c:v>IND</c:v>
                  </c:pt>
                  <c:pt idx="9892">
                    <c:v>CHI</c:v>
                  </c:pt>
                  <c:pt idx="9893">
                    <c:v>ROW</c:v>
                  </c:pt>
                  <c:pt idx="9894">
                    <c:v>OEC</c:v>
                  </c:pt>
                  <c:pt idx="9895">
                    <c:v>RUS</c:v>
                  </c:pt>
                  <c:pt idx="9896">
                    <c:v>FRA</c:v>
                  </c:pt>
                  <c:pt idx="9897">
                    <c:v>EUN</c:v>
                  </c:pt>
                  <c:pt idx="9898">
                    <c:v>EUS</c:v>
                  </c:pt>
                  <c:pt idx="9899">
                    <c:v>USA</c:v>
                  </c:pt>
                  <c:pt idx="9900">
                    <c:v>IND</c:v>
                  </c:pt>
                  <c:pt idx="9901">
                    <c:v>CHI</c:v>
                  </c:pt>
                  <c:pt idx="9902">
                    <c:v>ROW</c:v>
                  </c:pt>
                  <c:pt idx="9903">
                    <c:v>OEC</c:v>
                  </c:pt>
                  <c:pt idx="9904">
                    <c:v>BRZ</c:v>
                  </c:pt>
                  <c:pt idx="9905">
                    <c:v>RSA</c:v>
                  </c:pt>
                  <c:pt idx="9906">
                    <c:v>RUS</c:v>
                  </c:pt>
                  <c:pt idx="9907">
                    <c:v>FRA</c:v>
                  </c:pt>
                  <c:pt idx="9908">
                    <c:v>EUN</c:v>
                  </c:pt>
                  <c:pt idx="9909">
                    <c:v>EUS</c:v>
                  </c:pt>
                  <c:pt idx="9910">
                    <c:v>USA</c:v>
                  </c:pt>
                  <c:pt idx="9911">
                    <c:v>IND</c:v>
                  </c:pt>
                  <c:pt idx="9912">
                    <c:v>CHI</c:v>
                  </c:pt>
                  <c:pt idx="9913">
                    <c:v>ROW</c:v>
                  </c:pt>
                  <c:pt idx="9914">
                    <c:v>OEC</c:v>
                  </c:pt>
                  <c:pt idx="9915">
                    <c:v>BRZ</c:v>
                  </c:pt>
                  <c:pt idx="9916">
                    <c:v>RSA</c:v>
                  </c:pt>
                  <c:pt idx="9917">
                    <c:v>RUS</c:v>
                  </c:pt>
                  <c:pt idx="9918">
                    <c:v>FRA</c:v>
                  </c:pt>
                  <c:pt idx="9919">
                    <c:v>EUN</c:v>
                  </c:pt>
                  <c:pt idx="9920">
                    <c:v>EUS</c:v>
                  </c:pt>
                  <c:pt idx="9921">
                    <c:v>USA</c:v>
                  </c:pt>
                  <c:pt idx="9922">
                    <c:v>IND</c:v>
                  </c:pt>
                  <c:pt idx="9923">
                    <c:v>CHI</c:v>
                  </c:pt>
                  <c:pt idx="9924">
                    <c:v>ROW</c:v>
                  </c:pt>
                  <c:pt idx="9925">
                    <c:v>OEC</c:v>
                  </c:pt>
                  <c:pt idx="9926">
                    <c:v>BRZ</c:v>
                  </c:pt>
                  <c:pt idx="9927">
                    <c:v>RSA</c:v>
                  </c:pt>
                  <c:pt idx="9928">
                    <c:v>RUS</c:v>
                  </c:pt>
                  <c:pt idx="9929">
                    <c:v>FRA</c:v>
                  </c:pt>
                  <c:pt idx="9930">
                    <c:v>EUN</c:v>
                  </c:pt>
                  <c:pt idx="9931">
                    <c:v>EUS</c:v>
                  </c:pt>
                  <c:pt idx="9932">
                    <c:v>USA</c:v>
                  </c:pt>
                  <c:pt idx="9933">
                    <c:v>IND</c:v>
                  </c:pt>
                  <c:pt idx="9934">
                    <c:v>CHI</c:v>
                  </c:pt>
                  <c:pt idx="9935">
                    <c:v>ROW</c:v>
                  </c:pt>
                  <c:pt idx="9936">
                    <c:v>OEC</c:v>
                  </c:pt>
                  <c:pt idx="9937">
                    <c:v>BRZ</c:v>
                  </c:pt>
                  <c:pt idx="9938">
                    <c:v>RSA</c:v>
                  </c:pt>
                  <c:pt idx="9939">
                    <c:v>RUS</c:v>
                  </c:pt>
                  <c:pt idx="9940">
                    <c:v>FRA</c:v>
                  </c:pt>
                  <c:pt idx="9941">
                    <c:v>EUN</c:v>
                  </c:pt>
                  <c:pt idx="9942">
                    <c:v>EUS</c:v>
                  </c:pt>
                  <c:pt idx="9943">
                    <c:v>USA</c:v>
                  </c:pt>
                  <c:pt idx="9944">
                    <c:v>IND</c:v>
                  </c:pt>
                  <c:pt idx="9945">
                    <c:v>CHI</c:v>
                  </c:pt>
                  <c:pt idx="9946">
                    <c:v>ROW</c:v>
                  </c:pt>
                  <c:pt idx="9947">
                    <c:v>OEC</c:v>
                  </c:pt>
                  <c:pt idx="9948">
                    <c:v>BRZ</c:v>
                  </c:pt>
                  <c:pt idx="9949">
                    <c:v>RSA</c:v>
                  </c:pt>
                  <c:pt idx="9950">
                    <c:v>RUS</c:v>
                  </c:pt>
                  <c:pt idx="9951">
                    <c:v>FRA</c:v>
                  </c:pt>
                  <c:pt idx="9952">
                    <c:v>EUN</c:v>
                  </c:pt>
                  <c:pt idx="9953">
                    <c:v>EUS</c:v>
                  </c:pt>
                  <c:pt idx="9954">
                    <c:v>USA</c:v>
                  </c:pt>
                  <c:pt idx="9955">
                    <c:v>IND</c:v>
                  </c:pt>
                  <c:pt idx="9956">
                    <c:v>CHI</c:v>
                  </c:pt>
                  <c:pt idx="9957">
                    <c:v>ROW</c:v>
                  </c:pt>
                  <c:pt idx="9958">
                    <c:v>OEC</c:v>
                  </c:pt>
                  <c:pt idx="9959">
                    <c:v>BRZ</c:v>
                  </c:pt>
                  <c:pt idx="9960">
                    <c:v>RSA</c:v>
                  </c:pt>
                  <c:pt idx="9961">
                    <c:v>RUS</c:v>
                  </c:pt>
                  <c:pt idx="9962">
                    <c:v>FRA</c:v>
                  </c:pt>
                  <c:pt idx="9963">
                    <c:v>EUN</c:v>
                  </c:pt>
                  <c:pt idx="9964">
                    <c:v>EUS</c:v>
                  </c:pt>
                  <c:pt idx="9965">
                    <c:v>USA</c:v>
                  </c:pt>
                  <c:pt idx="9966">
                    <c:v>IND</c:v>
                  </c:pt>
                  <c:pt idx="9967">
                    <c:v>CHI</c:v>
                  </c:pt>
                  <c:pt idx="9968">
                    <c:v>ROW</c:v>
                  </c:pt>
                  <c:pt idx="9969">
                    <c:v>OEC</c:v>
                  </c:pt>
                  <c:pt idx="9970">
                    <c:v>BRZ</c:v>
                  </c:pt>
                  <c:pt idx="9971">
                    <c:v>RSA</c:v>
                  </c:pt>
                  <c:pt idx="9972">
                    <c:v>RUS</c:v>
                  </c:pt>
                  <c:pt idx="9973">
                    <c:v>FRA</c:v>
                  </c:pt>
                  <c:pt idx="9974">
                    <c:v>EUN</c:v>
                  </c:pt>
                  <c:pt idx="9975">
                    <c:v>EUS</c:v>
                  </c:pt>
                  <c:pt idx="9976">
                    <c:v>USA</c:v>
                  </c:pt>
                  <c:pt idx="9977">
                    <c:v>IND</c:v>
                  </c:pt>
                  <c:pt idx="9978">
                    <c:v>CHI</c:v>
                  </c:pt>
                  <c:pt idx="9979">
                    <c:v>ROW</c:v>
                  </c:pt>
                  <c:pt idx="9980">
                    <c:v>OEC</c:v>
                  </c:pt>
                  <c:pt idx="9981">
                    <c:v>BRZ</c:v>
                  </c:pt>
                  <c:pt idx="9982">
                    <c:v>RSA</c:v>
                  </c:pt>
                  <c:pt idx="9983">
                    <c:v>RUS</c:v>
                  </c:pt>
                  <c:pt idx="9984">
                    <c:v>FRA</c:v>
                  </c:pt>
                  <c:pt idx="9985">
                    <c:v>EUN</c:v>
                  </c:pt>
                  <c:pt idx="9986">
                    <c:v>EUS</c:v>
                  </c:pt>
                  <c:pt idx="9987">
                    <c:v>USA</c:v>
                  </c:pt>
                  <c:pt idx="9988">
                    <c:v>IND</c:v>
                  </c:pt>
                  <c:pt idx="9989">
                    <c:v>CHI</c:v>
                  </c:pt>
                  <c:pt idx="9990">
                    <c:v>ROW</c:v>
                  </c:pt>
                  <c:pt idx="9991">
                    <c:v>OEC</c:v>
                  </c:pt>
                  <c:pt idx="9992">
                    <c:v>BRZ</c:v>
                  </c:pt>
                  <c:pt idx="9993">
                    <c:v>RUS</c:v>
                  </c:pt>
                  <c:pt idx="9994">
                    <c:v>FRA</c:v>
                  </c:pt>
                  <c:pt idx="9995">
                    <c:v>EUN</c:v>
                  </c:pt>
                  <c:pt idx="9996">
                    <c:v>EUS</c:v>
                  </c:pt>
                  <c:pt idx="9997">
                    <c:v>USA</c:v>
                  </c:pt>
                  <c:pt idx="9998">
                    <c:v>IND</c:v>
                  </c:pt>
                  <c:pt idx="9999">
                    <c:v>CHI</c:v>
                  </c:pt>
                  <c:pt idx="10000">
                    <c:v>ROW</c:v>
                  </c:pt>
                  <c:pt idx="10001">
                    <c:v>OEC</c:v>
                  </c:pt>
                  <c:pt idx="10002">
                    <c:v>BRZ</c:v>
                  </c:pt>
                  <c:pt idx="10003">
                    <c:v>RSA</c:v>
                  </c:pt>
                  <c:pt idx="10004">
                    <c:v>RUS</c:v>
                  </c:pt>
                  <c:pt idx="10005">
                    <c:v>FRA</c:v>
                  </c:pt>
                  <c:pt idx="10006">
                    <c:v>EUN</c:v>
                  </c:pt>
                  <c:pt idx="10007">
                    <c:v>EUS</c:v>
                  </c:pt>
                  <c:pt idx="10008">
                    <c:v>USA</c:v>
                  </c:pt>
                  <c:pt idx="10009">
                    <c:v>IND</c:v>
                  </c:pt>
                  <c:pt idx="10010">
                    <c:v>CHI</c:v>
                  </c:pt>
                  <c:pt idx="10011">
                    <c:v>ROW</c:v>
                  </c:pt>
                  <c:pt idx="10012">
                    <c:v>OEC</c:v>
                  </c:pt>
                  <c:pt idx="10013">
                    <c:v>BRZ</c:v>
                  </c:pt>
                  <c:pt idx="10014">
                    <c:v>RSA</c:v>
                  </c:pt>
                  <c:pt idx="10015">
                    <c:v>RUS</c:v>
                  </c:pt>
                  <c:pt idx="10016">
                    <c:v>FRA</c:v>
                  </c:pt>
                  <c:pt idx="10017">
                    <c:v>EUN</c:v>
                  </c:pt>
                  <c:pt idx="10018">
                    <c:v>EUS</c:v>
                  </c:pt>
                  <c:pt idx="10019">
                    <c:v>USA</c:v>
                  </c:pt>
                  <c:pt idx="10020">
                    <c:v>IND</c:v>
                  </c:pt>
                  <c:pt idx="10021">
                    <c:v>CHI</c:v>
                  </c:pt>
                  <c:pt idx="10022">
                    <c:v>ROW</c:v>
                  </c:pt>
                  <c:pt idx="10023">
                    <c:v>OEC</c:v>
                  </c:pt>
                  <c:pt idx="10024">
                    <c:v>BRZ</c:v>
                  </c:pt>
                  <c:pt idx="10025">
                    <c:v>RSA</c:v>
                  </c:pt>
                  <c:pt idx="10026">
                    <c:v>RUS</c:v>
                  </c:pt>
                  <c:pt idx="10027">
                    <c:v>FRA</c:v>
                  </c:pt>
                  <c:pt idx="10028">
                    <c:v>EUN</c:v>
                  </c:pt>
                  <c:pt idx="10029">
                    <c:v>EUS</c:v>
                  </c:pt>
                  <c:pt idx="10030">
                    <c:v>USA</c:v>
                  </c:pt>
                  <c:pt idx="10031">
                    <c:v>IND</c:v>
                  </c:pt>
                  <c:pt idx="10032">
                    <c:v>CHI</c:v>
                  </c:pt>
                  <c:pt idx="10033">
                    <c:v>ROW</c:v>
                  </c:pt>
                  <c:pt idx="10034">
                    <c:v>OEC</c:v>
                  </c:pt>
                  <c:pt idx="10035">
                    <c:v>BRZ</c:v>
                  </c:pt>
                  <c:pt idx="10036">
                    <c:v>RSA</c:v>
                  </c:pt>
                  <c:pt idx="10037">
                    <c:v>RUS</c:v>
                  </c:pt>
                  <c:pt idx="10038">
                    <c:v>FRA</c:v>
                  </c:pt>
                  <c:pt idx="10039">
                    <c:v>EUN</c:v>
                  </c:pt>
                  <c:pt idx="10040">
                    <c:v>EUS</c:v>
                  </c:pt>
                  <c:pt idx="10041">
                    <c:v>USA</c:v>
                  </c:pt>
                  <c:pt idx="10042">
                    <c:v>IND</c:v>
                  </c:pt>
                  <c:pt idx="10043">
                    <c:v>CHI</c:v>
                  </c:pt>
                  <c:pt idx="10044">
                    <c:v>ROW</c:v>
                  </c:pt>
                  <c:pt idx="10045">
                    <c:v>OEC</c:v>
                  </c:pt>
                  <c:pt idx="10046">
                    <c:v>BRZ</c:v>
                  </c:pt>
                  <c:pt idx="10047">
                    <c:v>RSA</c:v>
                  </c:pt>
                  <c:pt idx="10048">
                    <c:v>RUS</c:v>
                  </c:pt>
                  <c:pt idx="10049">
                    <c:v>FRA</c:v>
                  </c:pt>
                  <c:pt idx="10050">
                    <c:v>EUN</c:v>
                  </c:pt>
                  <c:pt idx="10051">
                    <c:v>EUS</c:v>
                  </c:pt>
                  <c:pt idx="10052">
                    <c:v>USA</c:v>
                  </c:pt>
                  <c:pt idx="10053">
                    <c:v>IND</c:v>
                  </c:pt>
                  <c:pt idx="10054">
                    <c:v>CHI</c:v>
                  </c:pt>
                  <c:pt idx="10055">
                    <c:v>ROW</c:v>
                  </c:pt>
                  <c:pt idx="10056">
                    <c:v>OEC</c:v>
                  </c:pt>
                  <c:pt idx="10057">
                    <c:v>BRZ</c:v>
                  </c:pt>
                  <c:pt idx="10058">
                    <c:v>RSA</c:v>
                  </c:pt>
                  <c:pt idx="10059">
                    <c:v>RUS</c:v>
                  </c:pt>
                  <c:pt idx="10060">
                    <c:v>FRA</c:v>
                  </c:pt>
                  <c:pt idx="10061">
                    <c:v>EUN</c:v>
                  </c:pt>
                  <c:pt idx="10062">
                    <c:v>EUS</c:v>
                  </c:pt>
                  <c:pt idx="10063">
                    <c:v>USA</c:v>
                  </c:pt>
                  <c:pt idx="10064">
                    <c:v>IND</c:v>
                  </c:pt>
                  <c:pt idx="10065">
                    <c:v>CHI</c:v>
                  </c:pt>
                  <c:pt idx="10066">
                    <c:v>ROW</c:v>
                  </c:pt>
                  <c:pt idx="10067">
                    <c:v>OEC</c:v>
                  </c:pt>
                  <c:pt idx="10068">
                    <c:v>BRZ</c:v>
                  </c:pt>
                  <c:pt idx="10069">
                    <c:v>RSA</c:v>
                  </c:pt>
                  <c:pt idx="10070">
                    <c:v>RUS</c:v>
                  </c:pt>
                  <c:pt idx="10071">
                    <c:v>FRA</c:v>
                  </c:pt>
                  <c:pt idx="10072">
                    <c:v>EUN</c:v>
                  </c:pt>
                  <c:pt idx="10073">
                    <c:v>EUS</c:v>
                  </c:pt>
                  <c:pt idx="10074">
                    <c:v>USA</c:v>
                  </c:pt>
                  <c:pt idx="10075">
                    <c:v>IND</c:v>
                  </c:pt>
                  <c:pt idx="10076">
                    <c:v>CHI</c:v>
                  </c:pt>
                  <c:pt idx="10077">
                    <c:v>ROW</c:v>
                  </c:pt>
                  <c:pt idx="10078">
                    <c:v>OEC</c:v>
                  </c:pt>
                  <c:pt idx="10079">
                    <c:v>BRZ</c:v>
                  </c:pt>
                  <c:pt idx="10080">
                    <c:v>RSA</c:v>
                  </c:pt>
                  <c:pt idx="10081">
                    <c:v>RUS</c:v>
                  </c:pt>
                  <c:pt idx="10082">
                    <c:v>FRA</c:v>
                  </c:pt>
                  <c:pt idx="10083">
                    <c:v>EUN</c:v>
                  </c:pt>
                  <c:pt idx="10084">
                    <c:v>EUS</c:v>
                  </c:pt>
                  <c:pt idx="10085">
                    <c:v>USA</c:v>
                  </c:pt>
                  <c:pt idx="10086">
                    <c:v>IND</c:v>
                  </c:pt>
                  <c:pt idx="10087">
                    <c:v>CHI</c:v>
                  </c:pt>
                  <c:pt idx="10088">
                    <c:v>ROW</c:v>
                  </c:pt>
                  <c:pt idx="10089">
                    <c:v>OEC</c:v>
                  </c:pt>
                  <c:pt idx="10090">
                    <c:v>BRZ</c:v>
                  </c:pt>
                  <c:pt idx="10091">
                    <c:v>RSA</c:v>
                  </c:pt>
                  <c:pt idx="10092">
                    <c:v>RUS</c:v>
                  </c:pt>
                  <c:pt idx="10093">
                    <c:v>FRA</c:v>
                  </c:pt>
                  <c:pt idx="10094">
                    <c:v>EUN</c:v>
                  </c:pt>
                  <c:pt idx="10095">
                    <c:v>EUS</c:v>
                  </c:pt>
                  <c:pt idx="10096">
                    <c:v>USA</c:v>
                  </c:pt>
                  <c:pt idx="10097">
                    <c:v>IND</c:v>
                  </c:pt>
                  <c:pt idx="10098">
                    <c:v>CHI</c:v>
                  </c:pt>
                  <c:pt idx="10099">
                    <c:v>ROW</c:v>
                  </c:pt>
                  <c:pt idx="10100">
                    <c:v>OEC</c:v>
                  </c:pt>
                  <c:pt idx="10101">
                    <c:v>BRZ</c:v>
                  </c:pt>
                  <c:pt idx="10102">
                    <c:v>RSA</c:v>
                  </c:pt>
                  <c:pt idx="10103">
                    <c:v>RUS</c:v>
                  </c:pt>
                  <c:pt idx="10104">
                    <c:v>FRA</c:v>
                  </c:pt>
                  <c:pt idx="10105">
                    <c:v>EUN</c:v>
                  </c:pt>
                  <c:pt idx="10106">
                    <c:v>EUS</c:v>
                  </c:pt>
                  <c:pt idx="10107">
                    <c:v>USA</c:v>
                  </c:pt>
                  <c:pt idx="10108">
                    <c:v>IND</c:v>
                  </c:pt>
                  <c:pt idx="10109">
                    <c:v>CHI</c:v>
                  </c:pt>
                  <c:pt idx="10110">
                    <c:v>ROW</c:v>
                  </c:pt>
                  <c:pt idx="10111">
                    <c:v>OEC</c:v>
                  </c:pt>
                  <c:pt idx="10112">
                    <c:v>BRZ</c:v>
                  </c:pt>
                  <c:pt idx="10113">
                    <c:v>RSA</c:v>
                  </c:pt>
                  <c:pt idx="10114">
                    <c:v>RUS</c:v>
                  </c:pt>
                  <c:pt idx="10115">
                    <c:v>FRA</c:v>
                  </c:pt>
                  <c:pt idx="10116">
                    <c:v>EUN</c:v>
                  </c:pt>
                  <c:pt idx="10117">
                    <c:v>EUS</c:v>
                  </c:pt>
                  <c:pt idx="10118">
                    <c:v>USA</c:v>
                  </c:pt>
                  <c:pt idx="10119">
                    <c:v>IND</c:v>
                  </c:pt>
                  <c:pt idx="10120">
                    <c:v>CHI</c:v>
                  </c:pt>
                  <c:pt idx="10121">
                    <c:v>ROW</c:v>
                  </c:pt>
                  <c:pt idx="10122">
                    <c:v>OEC</c:v>
                  </c:pt>
                  <c:pt idx="10123">
                    <c:v>BRZ</c:v>
                  </c:pt>
                  <c:pt idx="10124">
                    <c:v>RSA</c:v>
                  </c:pt>
                  <c:pt idx="10125">
                    <c:v>RUS</c:v>
                  </c:pt>
                  <c:pt idx="10126">
                    <c:v>FRA</c:v>
                  </c:pt>
                  <c:pt idx="10127">
                    <c:v>EUN</c:v>
                  </c:pt>
                  <c:pt idx="10128">
                    <c:v>EUS</c:v>
                  </c:pt>
                  <c:pt idx="10129">
                    <c:v>USA</c:v>
                  </c:pt>
                  <c:pt idx="10130">
                    <c:v>IND</c:v>
                  </c:pt>
                  <c:pt idx="10131">
                    <c:v>CHI</c:v>
                  </c:pt>
                  <c:pt idx="10132">
                    <c:v>ROW</c:v>
                  </c:pt>
                  <c:pt idx="10133">
                    <c:v>OEC</c:v>
                  </c:pt>
                  <c:pt idx="10134">
                    <c:v>BRZ</c:v>
                  </c:pt>
                  <c:pt idx="10135">
                    <c:v>RSA</c:v>
                  </c:pt>
                  <c:pt idx="10136">
                    <c:v>RUS</c:v>
                  </c:pt>
                  <c:pt idx="10137">
                    <c:v>FRA</c:v>
                  </c:pt>
                  <c:pt idx="10138">
                    <c:v>EUN</c:v>
                  </c:pt>
                  <c:pt idx="10139">
                    <c:v>EUS</c:v>
                  </c:pt>
                  <c:pt idx="10140">
                    <c:v>USA</c:v>
                  </c:pt>
                  <c:pt idx="10141">
                    <c:v>IND</c:v>
                  </c:pt>
                  <c:pt idx="10142">
                    <c:v>CHI</c:v>
                  </c:pt>
                  <c:pt idx="10143">
                    <c:v>ROW</c:v>
                  </c:pt>
                  <c:pt idx="10144">
                    <c:v>OEC</c:v>
                  </c:pt>
                  <c:pt idx="10145">
                    <c:v>BRZ</c:v>
                  </c:pt>
                  <c:pt idx="10146">
                    <c:v>RSA</c:v>
                  </c:pt>
                  <c:pt idx="10147">
                    <c:v>RUS</c:v>
                  </c:pt>
                  <c:pt idx="10148">
                    <c:v>FRA</c:v>
                  </c:pt>
                  <c:pt idx="10149">
                    <c:v>EUN</c:v>
                  </c:pt>
                  <c:pt idx="10150">
                    <c:v>EUS</c:v>
                  </c:pt>
                  <c:pt idx="10151">
                    <c:v>USA</c:v>
                  </c:pt>
                  <c:pt idx="10152">
                    <c:v>IND</c:v>
                  </c:pt>
                  <c:pt idx="10153">
                    <c:v>CHI</c:v>
                  </c:pt>
                  <c:pt idx="10154">
                    <c:v>ROW</c:v>
                  </c:pt>
                  <c:pt idx="10155">
                    <c:v>OEC</c:v>
                  </c:pt>
                  <c:pt idx="10156">
                    <c:v>BRZ</c:v>
                  </c:pt>
                  <c:pt idx="10157">
                    <c:v>RSA</c:v>
                  </c:pt>
                  <c:pt idx="10158">
                    <c:v>RUS</c:v>
                  </c:pt>
                  <c:pt idx="10159">
                    <c:v>FRA</c:v>
                  </c:pt>
                  <c:pt idx="10160">
                    <c:v>EUN</c:v>
                  </c:pt>
                  <c:pt idx="10161">
                    <c:v>EUS</c:v>
                  </c:pt>
                  <c:pt idx="10162">
                    <c:v>USA</c:v>
                  </c:pt>
                  <c:pt idx="10163">
                    <c:v>IND</c:v>
                  </c:pt>
                  <c:pt idx="10164">
                    <c:v>CHI</c:v>
                  </c:pt>
                  <c:pt idx="10165">
                    <c:v>ROW</c:v>
                  </c:pt>
                  <c:pt idx="10166">
                    <c:v>OEC</c:v>
                  </c:pt>
                  <c:pt idx="10167">
                    <c:v>BRZ</c:v>
                  </c:pt>
                  <c:pt idx="10168">
                    <c:v>RUS</c:v>
                  </c:pt>
                  <c:pt idx="10169">
                    <c:v>FRA</c:v>
                  </c:pt>
                  <c:pt idx="10170">
                    <c:v>EUN</c:v>
                  </c:pt>
                  <c:pt idx="10171">
                    <c:v>EUS</c:v>
                  </c:pt>
                  <c:pt idx="10172">
                    <c:v>USA</c:v>
                  </c:pt>
                  <c:pt idx="10173">
                    <c:v>IND</c:v>
                  </c:pt>
                  <c:pt idx="10174">
                    <c:v>CHI</c:v>
                  </c:pt>
                  <c:pt idx="10175">
                    <c:v>ROW</c:v>
                  </c:pt>
                  <c:pt idx="10176">
                    <c:v>OEC</c:v>
                  </c:pt>
                  <c:pt idx="10177">
                    <c:v>BRZ</c:v>
                  </c:pt>
                  <c:pt idx="10178">
                    <c:v>RSA</c:v>
                  </c:pt>
                  <c:pt idx="10179">
                    <c:v>RUS</c:v>
                  </c:pt>
                  <c:pt idx="10180">
                    <c:v>FRA</c:v>
                  </c:pt>
                  <c:pt idx="10181">
                    <c:v>EUN</c:v>
                  </c:pt>
                  <c:pt idx="10182">
                    <c:v>EUS</c:v>
                  </c:pt>
                  <c:pt idx="10183">
                    <c:v>USA</c:v>
                  </c:pt>
                  <c:pt idx="10184">
                    <c:v>IND</c:v>
                  </c:pt>
                  <c:pt idx="10185">
                    <c:v>CHI</c:v>
                  </c:pt>
                  <c:pt idx="10186">
                    <c:v>ROW</c:v>
                  </c:pt>
                  <c:pt idx="10187">
                    <c:v>OEC</c:v>
                  </c:pt>
                  <c:pt idx="10188">
                    <c:v>BRZ</c:v>
                  </c:pt>
                  <c:pt idx="10189">
                    <c:v>RSA</c:v>
                  </c:pt>
                  <c:pt idx="10190">
                    <c:v>FRA</c:v>
                  </c:pt>
                  <c:pt idx="10191">
                    <c:v>EUN</c:v>
                  </c:pt>
                  <c:pt idx="10192">
                    <c:v>EUS</c:v>
                  </c:pt>
                  <c:pt idx="10193">
                    <c:v>USA</c:v>
                  </c:pt>
                  <c:pt idx="10194">
                    <c:v>IND</c:v>
                  </c:pt>
                  <c:pt idx="10195">
                    <c:v>CHI</c:v>
                  </c:pt>
                  <c:pt idx="10196">
                    <c:v>ROW</c:v>
                  </c:pt>
                  <c:pt idx="10197">
                    <c:v>OEC</c:v>
                  </c:pt>
                  <c:pt idx="10198">
                    <c:v>BRZ</c:v>
                  </c:pt>
                  <c:pt idx="10199">
                    <c:v>RSA</c:v>
                  </c:pt>
                  <c:pt idx="10200">
                    <c:v>RUS</c:v>
                  </c:pt>
                  <c:pt idx="10201">
                    <c:v>FRA</c:v>
                  </c:pt>
                  <c:pt idx="10202">
                    <c:v>EUN</c:v>
                  </c:pt>
                  <c:pt idx="10203">
                    <c:v>EUS</c:v>
                  </c:pt>
                  <c:pt idx="10204">
                    <c:v>USA</c:v>
                  </c:pt>
                  <c:pt idx="10205">
                    <c:v>IND</c:v>
                  </c:pt>
                  <c:pt idx="10206">
                    <c:v>CHI</c:v>
                  </c:pt>
                  <c:pt idx="10207">
                    <c:v>ROW</c:v>
                  </c:pt>
                  <c:pt idx="10208">
                    <c:v>OEC</c:v>
                  </c:pt>
                  <c:pt idx="10209">
                    <c:v>BRZ</c:v>
                  </c:pt>
                  <c:pt idx="10210">
                    <c:v>RSA</c:v>
                  </c:pt>
                  <c:pt idx="10211">
                    <c:v>RUS</c:v>
                  </c:pt>
                  <c:pt idx="10212">
                    <c:v>FRA</c:v>
                  </c:pt>
                  <c:pt idx="10213">
                    <c:v>EUN</c:v>
                  </c:pt>
                  <c:pt idx="10214">
                    <c:v>EUS</c:v>
                  </c:pt>
                  <c:pt idx="10215">
                    <c:v>USA</c:v>
                  </c:pt>
                  <c:pt idx="10216">
                    <c:v>IND</c:v>
                  </c:pt>
                  <c:pt idx="10217">
                    <c:v>CHI</c:v>
                  </c:pt>
                  <c:pt idx="10218">
                    <c:v>ROW</c:v>
                  </c:pt>
                  <c:pt idx="10219">
                    <c:v>OEC</c:v>
                  </c:pt>
                  <c:pt idx="10220">
                    <c:v>BRZ</c:v>
                  </c:pt>
                  <c:pt idx="10221">
                    <c:v>RSA</c:v>
                  </c:pt>
                  <c:pt idx="10222">
                    <c:v>RUS</c:v>
                  </c:pt>
                  <c:pt idx="10223">
                    <c:v>FRA</c:v>
                  </c:pt>
                  <c:pt idx="10224">
                    <c:v>EUN</c:v>
                  </c:pt>
                  <c:pt idx="10225">
                    <c:v>EUS</c:v>
                  </c:pt>
                  <c:pt idx="10226">
                    <c:v>USA</c:v>
                  </c:pt>
                  <c:pt idx="10227">
                    <c:v>IND</c:v>
                  </c:pt>
                  <c:pt idx="10228">
                    <c:v>CHI</c:v>
                  </c:pt>
                  <c:pt idx="10229">
                    <c:v>ROW</c:v>
                  </c:pt>
                  <c:pt idx="10230">
                    <c:v>OEC</c:v>
                  </c:pt>
                  <c:pt idx="10231">
                    <c:v>BRZ</c:v>
                  </c:pt>
                  <c:pt idx="10232">
                    <c:v>RSA</c:v>
                  </c:pt>
                  <c:pt idx="10233">
                    <c:v>RUS</c:v>
                  </c:pt>
                  <c:pt idx="10234">
                    <c:v>FRA</c:v>
                  </c:pt>
                  <c:pt idx="10235">
                    <c:v>EUN</c:v>
                  </c:pt>
                  <c:pt idx="10236">
                    <c:v>EUS</c:v>
                  </c:pt>
                  <c:pt idx="10237">
                    <c:v>USA</c:v>
                  </c:pt>
                  <c:pt idx="10238">
                    <c:v>IND</c:v>
                  </c:pt>
                  <c:pt idx="10239">
                    <c:v>CHI</c:v>
                  </c:pt>
                  <c:pt idx="10240">
                    <c:v>ROW</c:v>
                  </c:pt>
                  <c:pt idx="10241">
                    <c:v>OEC</c:v>
                  </c:pt>
                  <c:pt idx="10242">
                    <c:v>BRZ</c:v>
                  </c:pt>
                  <c:pt idx="10243">
                    <c:v>RSA</c:v>
                  </c:pt>
                  <c:pt idx="10244">
                    <c:v>RUS</c:v>
                  </c:pt>
                  <c:pt idx="10245">
                    <c:v>FRA</c:v>
                  </c:pt>
                  <c:pt idx="10246">
                    <c:v>EUN</c:v>
                  </c:pt>
                  <c:pt idx="10247">
                    <c:v>EUS</c:v>
                  </c:pt>
                  <c:pt idx="10248">
                    <c:v>USA</c:v>
                  </c:pt>
                  <c:pt idx="10249">
                    <c:v>IND</c:v>
                  </c:pt>
                  <c:pt idx="10250">
                    <c:v>CHI</c:v>
                  </c:pt>
                  <c:pt idx="10251">
                    <c:v>ROW</c:v>
                  </c:pt>
                  <c:pt idx="10252">
                    <c:v>OEC</c:v>
                  </c:pt>
                  <c:pt idx="10253">
                    <c:v>BRZ</c:v>
                  </c:pt>
                  <c:pt idx="10254">
                    <c:v>RSA</c:v>
                  </c:pt>
                  <c:pt idx="10255">
                    <c:v>RUS</c:v>
                  </c:pt>
                  <c:pt idx="10256">
                    <c:v>FRA</c:v>
                  </c:pt>
                  <c:pt idx="10257">
                    <c:v>EUN</c:v>
                  </c:pt>
                  <c:pt idx="10258">
                    <c:v>EUS</c:v>
                  </c:pt>
                  <c:pt idx="10259">
                    <c:v>USA</c:v>
                  </c:pt>
                  <c:pt idx="10260">
                    <c:v>IND</c:v>
                  </c:pt>
                  <c:pt idx="10261">
                    <c:v>CHI</c:v>
                  </c:pt>
                  <c:pt idx="10262">
                    <c:v>ROW</c:v>
                  </c:pt>
                  <c:pt idx="10263">
                    <c:v>OEC</c:v>
                  </c:pt>
                  <c:pt idx="10264">
                    <c:v>BRZ</c:v>
                  </c:pt>
                  <c:pt idx="10265">
                    <c:v>RSA</c:v>
                  </c:pt>
                  <c:pt idx="10266">
                    <c:v>RUS</c:v>
                  </c:pt>
                  <c:pt idx="10267">
                    <c:v>FRA</c:v>
                  </c:pt>
                  <c:pt idx="10268">
                    <c:v>EUN</c:v>
                  </c:pt>
                  <c:pt idx="10269">
                    <c:v>EUS</c:v>
                  </c:pt>
                  <c:pt idx="10270">
                    <c:v>USA</c:v>
                  </c:pt>
                  <c:pt idx="10271">
                    <c:v>IND</c:v>
                  </c:pt>
                  <c:pt idx="10272">
                    <c:v>CHI</c:v>
                  </c:pt>
                  <c:pt idx="10273">
                    <c:v>ROW</c:v>
                  </c:pt>
                  <c:pt idx="10274">
                    <c:v>OEC</c:v>
                  </c:pt>
                  <c:pt idx="10275">
                    <c:v>BRZ</c:v>
                  </c:pt>
                  <c:pt idx="10276">
                    <c:v>RSA</c:v>
                  </c:pt>
                  <c:pt idx="10277">
                    <c:v>RUS</c:v>
                  </c:pt>
                  <c:pt idx="10278">
                    <c:v>FRA</c:v>
                  </c:pt>
                  <c:pt idx="10279">
                    <c:v>EUN</c:v>
                  </c:pt>
                  <c:pt idx="10280">
                    <c:v>EUS</c:v>
                  </c:pt>
                  <c:pt idx="10281">
                    <c:v>USA</c:v>
                  </c:pt>
                  <c:pt idx="10282">
                    <c:v>IND</c:v>
                  </c:pt>
                  <c:pt idx="10283">
                    <c:v>CHI</c:v>
                  </c:pt>
                  <c:pt idx="10284">
                    <c:v>ROW</c:v>
                  </c:pt>
                  <c:pt idx="10285">
                    <c:v>OEC</c:v>
                  </c:pt>
                  <c:pt idx="10286">
                    <c:v>BRZ</c:v>
                  </c:pt>
                  <c:pt idx="10287">
                    <c:v>RSA</c:v>
                  </c:pt>
                  <c:pt idx="10288">
                    <c:v>RUS</c:v>
                  </c:pt>
                  <c:pt idx="10289">
                    <c:v>FRA</c:v>
                  </c:pt>
                  <c:pt idx="10290">
                    <c:v>EUN</c:v>
                  </c:pt>
                  <c:pt idx="10291">
                    <c:v>EUS</c:v>
                  </c:pt>
                  <c:pt idx="10292">
                    <c:v>USA</c:v>
                  </c:pt>
                  <c:pt idx="10293">
                    <c:v>IND</c:v>
                  </c:pt>
                  <c:pt idx="10294">
                    <c:v>CHI</c:v>
                  </c:pt>
                  <c:pt idx="10295">
                    <c:v>ROW</c:v>
                  </c:pt>
                  <c:pt idx="10296">
                    <c:v>OEC</c:v>
                  </c:pt>
                  <c:pt idx="10297">
                    <c:v>BRZ</c:v>
                  </c:pt>
                  <c:pt idx="10298">
                    <c:v>RSA</c:v>
                  </c:pt>
                  <c:pt idx="10299">
                    <c:v>RUS</c:v>
                  </c:pt>
                  <c:pt idx="10300">
                    <c:v>FRA</c:v>
                  </c:pt>
                  <c:pt idx="10301">
                    <c:v>EUN</c:v>
                  </c:pt>
                  <c:pt idx="10302">
                    <c:v>EUS</c:v>
                  </c:pt>
                  <c:pt idx="10303">
                    <c:v>USA</c:v>
                  </c:pt>
                  <c:pt idx="10304">
                    <c:v>IND</c:v>
                  </c:pt>
                  <c:pt idx="10305">
                    <c:v>CHI</c:v>
                  </c:pt>
                  <c:pt idx="10306">
                    <c:v>ROW</c:v>
                  </c:pt>
                  <c:pt idx="10307">
                    <c:v>OEC</c:v>
                  </c:pt>
                  <c:pt idx="10308">
                    <c:v>BRZ</c:v>
                  </c:pt>
                  <c:pt idx="10309">
                    <c:v>RSA</c:v>
                  </c:pt>
                  <c:pt idx="10310">
                    <c:v>RUS</c:v>
                  </c:pt>
                  <c:pt idx="10311">
                    <c:v>FRA</c:v>
                  </c:pt>
                  <c:pt idx="10312">
                    <c:v>EUN</c:v>
                  </c:pt>
                  <c:pt idx="10313">
                    <c:v>EUS</c:v>
                  </c:pt>
                  <c:pt idx="10314">
                    <c:v>USA</c:v>
                  </c:pt>
                  <c:pt idx="10315">
                    <c:v>IND</c:v>
                  </c:pt>
                  <c:pt idx="10316">
                    <c:v>CHI</c:v>
                  </c:pt>
                  <c:pt idx="10317">
                    <c:v>ROW</c:v>
                  </c:pt>
                  <c:pt idx="10318">
                    <c:v>OEC</c:v>
                  </c:pt>
                  <c:pt idx="10319">
                    <c:v>BRZ</c:v>
                  </c:pt>
                  <c:pt idx="10320">
                    <c:v>RSA</c:v>
                  </c:pt>
                  <c:pt idx="10321">
                    <c:v>RUS</c:v>
                  </c:pt>
                  <c:pt idx="10322">
                    <c:v>FRA</c:v>
                  </c:pt>
                  <c:pt idx="10323">
                    <c:v>EUN</c:v>
                  </c:pt>
                  <c:pt idx="10324">
                    <c:v>EUS</c:v>
                  </c:pt>
                  <c:pt idx="10325">
                    <c:v>USA</c:v>
                  </c:pt>
                  <c:pt idx="10326">
                    <c:v>IND</c:v>
                  </c:pt>
                  <c:pt idx="10327">
                    <c:v>CHI</c:v>
                  </c:pt>
                  <c:pt idx="10328">
                    <c:v>ROW</c:v>
                  </c:pt>
                  <c:pt idx="10329">
                    <c:v>OEC</c:v>
                  </c:pt>
                  <c:pt idx="10330">
                    <c:v>BRZ</c:v>
                  </c:pt>
                  <c:pt idx="10331">
                    <c:v>RSA</c:v>
                  </c:pt>
                  <c:pt idx="10332">
                    <c:v>RUS</c:v>
                  </c:pt>
                  <c:pt idx="10333">
                    <c:v>FRA</c:v>
                  </c:pt>
                  <c:pt idx="10334">
                    <c:v>EUN</c:v>
                  </c:pt>
                  <c:pt idx="10335">
                    <c:v>EUS</c:v>
                  </c:pt>
                  <c:pt idx="10336">
                    <c:v>USA</c:v>
                  </c:pt>
                  <c:pt idx="10337">
                    <c:v>IND</c:v>
                  </c:pt>
                  <c:pt idx="10338">
                    <c:v>CHI</c:v>
                  </c:pt>
                  <c:pt idx="10339">
                    <c:v>ROW</c:v>
                  </c:pt>
                  <c:pt idx="10340">
                    <c:v>OEC</c:v>
                  </c:pt>
                  <c:pt idx="10341">
                    <c:v>BRZ</c:v>
                  </c:pt>
                  <c:pt idx="10342">
                    <c:v>RSA</c:v>
                  </c:pt>
                  <c:pt idx="10343">
                    <c:v>RUS</c:v>
                  </c:pt>
                  <c:pt idx="10344">
                    <c:v>FRA</c:v>
                  </c:pt>
                  <c:pt idx="10345">
                    <c:v>EUN</c:v>
                  </c:pt>
                  <c:pt idx="10346">
                    <c:v>EUS</c:v>
                  </c:pt>
                  <c:pt idx="10347">
                    <c:v>USA</c:v>
                  </c:pt>
                  <c:pt idx="10348">
                    <c:v>IND</c:v>
                  </c:pt>
                  <c:pt idx="10349">
                    <c:v>CHI</c:v>
                  </c:pt>
                  <c:pt idx="10350">
                    <c:v>ROW</c:v>
                  </c:pt>
                  <c:pt idx="10351">
                    <c:v>OEC</c:v>
                  </c:pt>
                  <c:pt idx="10352">
                    <c:v>BRZ</c:v>
                  </c:pt>
                  <c:pt idx="10353">
                    <c:v>RSA</c:v>
                  </c:pt>
                  <c:pt idx="10354">
                    <c:v>RUS</c:v>
                  </c:pt>
                  <c:pt idx="10355">
                    <c:v>FRA</c:v>
                  </c:pt>
                  <c:pt idx="10356">
                    <c:v>EUN</c:v>
                  </c:pt>
                  <c:pt idx="10357">
                    <c:v>EUS</c:v>
                  </c:pt>
                  <c:pt idx="10358">
                    <c:v>USA</c:v>
                  </c:pt>
                  <c:pt idx="10359">
                    <c:v>IND</c:v>
                  </c:pt>
                  <c:pt idx="10360">
                    <c:v>CHI</c:v>
                  </c:pt>
                  <c:pt idx="10361">
                    <c:v>ROW</c:v>
                  </c:pt>
                  <c:pt idx="10362">
                    <c:v>OEC</c:v>
                  </c:pt>
                  <c:pt idx="10363">
                    <c:v>BRZ</c:v>
                  </c:pt>
                  <c:pt idx="10364">
                    <c:v>RUS</c:v>
                  </c:pt>
                  <c:pt idx="10365">
                    <c:v>FRA</c:v>
                  </c:pt>
                  <c:pt idx="10366">
                    <c:v>EUN</c:v>
                  </c:pt>
                  <c:pt idx="10367">
                    <c:v>EUS</c:v>
                  </c:pt>
                  <c:pt idx="10368">
                    <c:v>USA</c:v>
                  </c:pt>
                  <c:pt idx="10369">
                    <c:v>IND</c:v>
                  </c:pt>
                  <c:pt idx="10370">
                    <c:v>CHI</c:v>
                  </c:pt>
                  <c:pt idx="10371">
                    <c:v>ROW</c:v>
                  </c:pt>
                  <c:pt idx="10372">
                    <c:v>OEC</c:v>
                  </c:pt>
                  <c:pt idx="10373">
                    <c:v>BRZ</c:v>
                  </c:pt>
                  <c:pt idx="10374">
                    <c:v>RSA</c:v>
                  </c:pt>
                  <c:pt idx="10375">
                    <c:v>RUS</c:v>
                  </c:pt>
                  <c:pt idx="10376">
                    <c:v>FRA</c:v>
                  </c:pt>
                  <c:pt idx="10377">
                    <c:v>EUN</c:v>
                  </c:pt>
                  <c:pt idx="10378">
                    <c:v>EUS</c:v>
                  </c:pt>
                  <c:pt idx="10379">
                    <c:v>USA</c:v>
                  </c:pt>
                  <c:pt idx="10380">
                    <c:v>IND</c:v>
                  </c:pt>
                  <c:pt idx="10381">
                    <c:v>CHI</c:v>
                  </c:pt>
                  <c:pt idx="10382">
                    <c:v>ROW</c:v>
                  </c:pt>
                  <c:pt idx="10383">
                    <c:v>OEC</c:v>
                  </c:pt>
                  <c:pt idx="10384">
                    <c:v>BRZ</c:v>
                  </c:pt>
                  <c:pt idx="10385">
                    <c:v>RSA</c:v>
                  </c:pt>
                  <c:pt idx="10386">
                    <c:v>RUS</c:v>
                  </c:pt>
                  <c:pt idx="10387">
                    <c:v>FRA</c:v>
                  </c:pt>
                  <c:pt idx="10388">
                    <c:v>EUN</c:v>
                  </c:pt>
                  <c:pt idx="10389">
                    <c:v>EUS</c:v>
                  </c:pt>
                  <c:pt idx="10390">
                    <c:v>USA</c:v>
                  </c:pt>
                  <c:pt idx="10391">
                    <c:v>IND</c:v>
                  </c:pt>
                  <c:pt idx="10392">
                    <c:v>CHI</c:v>
                  </c:pt>
                  <c:pt idx="10393">
                    <c:v>ROW</c:v>
                  </c:pt>
                  <c:pt idx="10394">
                    <c:v>OEC</c:v>
                  </c:pt>
                  <c:pt idx="10395">
                    <c:v>BRZ</c:v>
                  </c:pt>
                  <c:pt idx="10396">
                    <c:v>RSA</c:v>
                  </c:pt>
                  <c:pt idx="10397">
                    <c:v>RUS</c:v>
                  </c:pt>
                  <c:pt idx="10398">
                    <c:v>FRA</c:v>
                  </c:pt>
                  <c:pt idx="10399">
                    <c:v>EUN</c:v>
                  </c:pt>
                  <c:pt idx="10400">
                    <c:v>EUS</c:v>
                  </c:pt>
                  <c:pt idx="10401">
                    <c:v>USA</c:v>
                  </c:pt>
                  <c:pt idx="10402">
                    <c:v>IND</c:v>
                  </c:pt>
                  <c:pt idx="10403">
                    <c:v>CHI</c:v>
                  </c:pt>
                  <c:pt idx="10404">
                    <c:v>ROW</c:v>
                  </c:pt>
                  <c:pt idx="10405">
                    <c:v>OEC</c:v>
                  </c:pt>
                  <c:pt idx="10406">
                    <c:v>BRZ</c:v>
                  </c:pt>
                  <c:pt idx="10407">
                    <c:v>RSA</c:v>
                  </c:pt>
                  <c:pt idx="10408">
                    <c:v>RUS</c:v>
                  </c:pt>
                  <c:pt idx="10409">
                    <c:v>FRA</c:v>
                  </c:pt>
                  <c:pt idx="10410">
                    <c:v>EUN</c:v>
                  </c:pt>
                  <c:pt idx="10411">
                    <c:v>EUS</c:v>
                  </c:pt>
                  <c:pt idx="10412">
                    <c:v>USA</c:v>
                  </c:pt>
                  <c:pt idx="10413">
                    <c:v>IND</c:v>
                  </c:pt>
                  <c:pt idx="10414">
                    <c:v>CHI</c:v>
                  </c:pt>
                  <c:pt idx="10415">
                    <c:v>ROW</c:v>
                  </c:pt>
                  <c:pt idx="10416">
                    <c:v>OEC</c:v>
                  </c:pt>
                  <c:pt idx="10417">
                    <c:v>BRZ</c:v>
                  </c:pt>
                  <c:pt idx="10418">
                    <c:v>RSA</c:v>
                  </c:pt>
                  <c:pt idx="10419">
                    <c:v>RUS</c:v>
                  </c:pt>
                  <c:pt idx="10420">
                    <c:v>FRA</c:v>
                  </c:pt>
                  <c:pt idx="10421">
                    <c:v>EUN</c:v>
                  </c:pt>
                  <c:pt idx="10422">
                    <c:v>EUS</c:v>
                  </c:pt>
                  <c:pt idx="10423">
                    <c:v>USA</c:v>
                  </c:pt>
                  <c:pt idx="10424">
                    <c:v>IND</c:v>
                  </c:pt>
                  <c:pt idx="10425">
                    <c:v>CHI</c:v>
                  </c:pt>
                  <c:pt idx="10426">
                    <c:v>ROW</c:v>
                  </c:pt>
                  <c:pt idx="10427">
                    <c:v>OEC</c:v>
                  </c:pt>
                  <c:pt idx="10428">
                    <c:v>BRZ</c:v>
                  </c:pt>
                  <c:pt idx="10429">
                    <c:v>RSA</c:v>
                  </c:pt>
                  <c:pt idx="10430">
                    <c:v>RUS</c:v>
                  </c:pt>
                  <c:pt idx="10431">
                    <c:v>FRA</c:v>
                  </c:pt>
                  <c:pt idx="10432">
                    <c:v>EUN</c:v>
                  </c:pt>
                  <c:pt idx="10433">
                    <c:v>EUS</c:v>
                  </c:pt>
                  <c:pt idx="10434">
                    <c:v>USA</c:v>
                  </c:pt>
                  <c:pt idx="10435">
                    <c:v>IND</c:v>
                  </c:pt>
                  <c:pt idx="10436">
                    <c:v>CHI</c:v>
                  </c:pt>
                  <c:pt idx="10437">
                    <c:v>ROW</c:v>
                  </c:pt>
                  <c:pt idx="10438">
                    <c:v>OEC</c:v>
                  </c:pt>
                  <c:pt idx="10439">
                    <c:v>BRZ</c:v>
                  </c:pt>
                  <c:pt idx="10440">
                    <c:v>RSA</c:v>
                  </c:pt>
                  <c:pt idx="10441">
                    <c:v>RUS</c:v>
                  </c:pt>
                  <c:pt idx="10442">
                    <c:v>FRA</c:v>
                  </c:pt>
                  <c:pt idx="10443">
                    <c:v>EUN</c:v>
                  </c:pt>
                  <c:pt idx="10444">
                    <c:v>EUS</c:v>
                  </c:pt>
                  <c:pt idx="10445">
                    <c:v>USA</c:v>
                  </c:pt>
                  <c:pt idx="10446">
                    <c:v>IND</c:v>
                  </c:pt>
                  <c:pt idx="10447">
                    <c:v>CHI</c:v>
                  </c:pt>
                  <c:pt idx="10448">
                    <c:v>ROW</c:v>
                  </c:pt>
                  <c:pt idx="10449">
                    <c:v>OEC</c:v>
                  </c:pt>
                  <c:pt idx="10450">
                    <c:v>BRZ</c:v>
                  </c:pt>
                  <c:pt idx="10451">
                    <c:v>RSA</c:v>
                  </c:pt>
                  <c:pt idx="10452">
                    <c:v>RUS</c:v>
                  </c:pt>
                  <c:pt idx="10453">
                    <c:v>FRA</c:v>
                  </c:pt>
                  <c:pt idx="10454">
                    <c:v>EUN</c:v>
                  </c:pt>
                  <c:pt idx="10455">
                    <c:v>EUS</c:v>
                  </c:pt>
                  <c:pt idx="10456">
                    <c:v>USA</c:v>
                  </c:pt>
                  <c:pt idx="10457">
                    <c:v>IND</c:v>
                  </c:pt>
                  <c:pt idx="10458">
                    <c:v>CHI</c:v>
                  </c:pt>
                  <c:pt idx="10459">
                    <c:v>ROW</c:v>
                  </c:pt>
                  <c:pt idx="10460">
                    <c:v>OEC</c:v>
                  </c:pt>
                  <c:pt idx="10461">
                    <c:v>BRZ</c:v>
                  </c:pt>
                  <c:pt idx="10462">
                    <c:v>RSA</c:v>
                  </c:pt>
                  <c:pt idx="10463">
                    <c:v>RUS</c:v>
                  </c:pt>
                  <c:pt idx="10464">
                    <c:v>FRA</c:v>
                  </c:pt>
                  <c:pt idx="10465">
                    <c:v>EUN</c:v>
                  </c:pt>
                  <c:pt idx="10466">
                    <c:v>EUS</c:v>
                  </c:pt>
                  <c:pt idx="10467">
                    <c:v>USA</c:v>
                  </c:pt>
                  <c:pt idx="10468">
                    <c:v>IND</c:v>
                  </c:pt>
                  <c:pt idx="10469">
                    <c:v>CHI</c:v>
                  </c:pt>
                  <c:pt idx="10470">
                    <c:v>ROW</c:v>
                  </c:pt>
                  <c:pt idx="10471">
                    <c:v>OEC</c:v>
                  </c:pt>
                  <c:pt idx="10472">
                    <c:v>BRZ</c:v>
                  </c:pt>
                  <c:pt idx="10473">
                    <c:v>RSA</c:v>
                  </c:pt>
                  <c:pt idx="10474">
                    <c:v>RUS</c:v>
                  </c:pt>
                  <c:pt idx="10475">
                    <c:v>FRA</c:v>
                  </c:pt>
                  <c:pt idx="10476">
                    <c:v>EUN</c:v>
                  </c:pt>
                  <c:pt idx="10477">
                    <c:v>EUS</c:v>
                  </c:pt>
                  <c:pt idx="10478">
                    <c:v>USA</c:v>
                  </c:pt>
                  <c:pt idx="10479">
                    <c:v>IND</c:v>
                  </c:pt>
                  <c:pt idx="10480">
                    <c:v>CHI</c:v>
                  </c:pt>
                  <c:pt idx="10481">
                    <c:v>ROW</c:v>
                  </c:pt>
                  <c:pt idx="10482">
                    <c:v>OEC</c:v>
                  </c:pt>
                  <c:pt idx="10483">
                    <c:v>BRZ</c:v>
                  </c:pt>
                  <c:pt idx="10484">
                    <c:v>RSA</c:v>
                  </c:pt>
                  <c:pt idx="10485">
                    <c:v>RUS</c:v>
                  </c:pt>
                  <c:pt idx="10486">
                    <c:v>FRA</c:v>
                  </c:pt>
                  <c:pt idx="10487">
                    <c:v>EUN</c:v>
                  </c:pt>
                  <c:pt idx="10488">
                    <c:v>EUS</c:v>
                  </c:pt>
                  <c:pt idx="10489">
                    <c:v>USA</c:v>
                  </c:pt>
                  <c:pt idx="10490">
                    <c:v>IND</c:v>
                  </c:pt>
                  <c:pt idx="10491">
                    <c:v>CHI</c:v>
                  </c:pt>
                  <c:pt idx="10492">
                    <c:v>ROW</c:v>
                  </c:pt>
                  <c:pt idx="10493">
                    <c:v>OEC</c:v>
                  </c:pt>
                  <c:pt idx="10494">
                    <c:v>BRZ</c:v>
                  </c:pt>
                  <c:pt idx="10495">
                    <c:v>RSA</c:v>
                  </c:pt>
                  <c:pt idx="10496">
                    <c:v>RUS</c:v>
                  </c:pt>
                  <c:pt idx="10497">
                    <c:v>FRA</c:v>
                  </c:pt>
                  <c:pt idx="10498">
                    <c:v>EUN</c:v>
                  </c:pt>
                  <c:pt idx="10499">
                    <c:v>EUS</c:v>
                  </c:pt>
                  <c:pt idx="10500">
                    <c:v>USA</c:v>
                  </c:pt>
                  <c:pt idx="10501">
                    <c:v>IND</c:v>
                  </c:pt>
                  <c:pt idx="10502">
                    <c:v>CHI</c:v>
                  </c:pt>
                  <c:pt idx="10503">
                    <c:v>ROW</c:v>
                  </c:pt>
                  <c:pt idx="10504">
                    <c:v>OEC</c:v>
                  </c:pt>
                  <c:pt idx="10505">
                    <c:v>BRZ</c:v>
                  </c:pt>
                  <c:pt idx="10506">
                    <c:v>RSA</c:v>
                  </c:pt>
                  <c:pt idx="10507">
                    <c:v>RUS</c:v>
                  </c:pt>
                  <c:pt idx="10508">
                    <c:v>FRA</c:v>
                  </c:pt>
                  <c:pt idx="10509">
                    <c:v>EUN</c:v>
                  </c:pt>
                  <c:pt idx="10510">
                    <c:v>EUS</c:v>
                  </c:pt>
                  <c:pt idx="10511">
                    <c:v>USA</c:v>
                  </c:pt>
                  <c:pt idx="10512">
                    <c:v>IND</c:v>
                  </c:pt>
                  <c:pt idx="10513">
                    <c:v>CHI</c:v>
                  </c:pt>
                  <c:pt idx="10514">
                    <c:v>ROW</c:v>
                  </c:pt>
                  <c:pt idx="10515">
                    <c:v>OEC</c:v>
                  </c:pt>
                  <c:pt idx="10516">
                    <c:v>BRZ</c:v>
                  </c:pt>
                  <c:pt idx="10517">
                    <c:v>RSA</c:v>
                  </c:pt>
                  <c:pt idx="10518">
                    <c:v>RUS</c:v>
                  </c:pt>
                  <c:pt idx="10519">
                    <c:v>FRA</c:v>
                  </c:pt>
                  <c:pt idx="10520">
                    <c:v>EUN</c:v>
                  </c:pt>
                  <c:pt idx="10521">
                    <c:v>EUS</c:v>
                  </c:pt>
                  <c:pt idx="10522">
                    <c:v>USA</c:v>
                  </c:pt>
                  <c:pt idx="10523">
                    <c:v>IND</c:v>
                  </c:pt>
                  <c:pt idx="10524">
                    <c:v>CHI</c:v>
                  </c:pt>
                  <c:pt idx="10525">
                    <c:v>ROW</c:v>
                  </c:pt>
                  <c:pt idx="10526">
                    <c:v>OEC</c:v>
                  </c:pt>
                  <c:pt idx="10527">
                    <c:v>BRZ</c:v>
                  </c:pt>
                  <c:pt idx="10528">
                    <c:v>RSA</c:v>
                  </c:pt>
                  <c:pt idx="10529">
                    <c:v>RUS</c:v>
                  </c:pt>
                  <c:pt idx="10530">
                    <c:v>FRA</c:v>
                  </c:pt>
                  <c:pt idx="10531">
                    <c:v>EUN</c:v>
                  </c:pt>
                  <c:pt idx="10532">
                    <c:v>EUS</c:v>
                  </c:pt>
                  <c:pt idx="10533">
                    <c:v>USA</c:v>
                  </c:pt>
                  <c:pt idx="10534">
                    <c:v>IND</c:v>
                  </c:pt>
                  <c:pt idx="10535">
                    <c:v>CHI</c:v>
                  </c:pt>
                  <c:pt idx="10536">
                    <c:v>ROW</c:v>
                  </c:pt>
                  <c:pt idx="10537">
                    <c:v>OEC</c:v>
                  </c:pt>
                  <c:pt idx="10538">
                    <c:v>BRZ</c:v>
                  </c:pt>
                  <c:pt idx="10539">
                    <c:v>RSA</c:v>
                  </c:pt>
                  <c:pt idx="10540">
                    <c:v>RUS</c:v>
                  </c:pt>
                  <c:pt idx="10541">
                    <c:v>FRA</c:v>
                  </c:pt>
                  <c:pt idx="10542">
                    <c:v>EUN</c:v>
                  </c:pt>
                  <c:pt idx="10543">
                    <c:v>EUS</c:v>
                  </c:pt>
                  <c:pt idx="10544">
                    <c:v>USA</c:v>
                  </c:pt>
                  <c:pt idx="10545">
                    <c:v>IND</c:v>
                  </c:pt>
                  <c:pt idx="10546">
                    <c:v>CHI</c:v>
                  </c:pt>
                  <c:pt idx="10547">
                    <c:v>ROW</c:v>
                  </c:pt>
                  <c:pt idx="10548">
                    <c:v>OEC</c:v>
                  </c:pt>
                  <c:pt idx="10549">
                    <c:v>BRZ</c:v>
                  </c:pt>
                  <c:pt idx="10550">
                    <c:v>RUS</c:v>
                  </c:pt>
                  <c:pt idx="10551">
                    <c:v>FRA</c:v>
                  </c:pt>
                  <c:pt idx="10552">
                    <c:v>EUN</c:v>
                  </c:pt>
                  <c:pt idx="10553">
                    <c:v>EUS</c:v>
                  </c:pt>
                  <c:pt idx="10554">
                    <c:v>USA</c:v>
                  </c:pt>
                  <c:pt idx="10555">
                    <c:v>IND</c:v>
                  </c:pt>
                  <c:pt idx="10556">
                    <c:v>CHI</c:v>
                  </c:pt>
                  <c:pt idx="10557">
                    <c:v>ROW</c:v>
                  </c:pt>
                  <c:pt idx="10558">
                    <c:v>OEC</c:v>
                  </c:pt>
                  <c:pt idx="10559">
                    <c:v>BRZ</c:v>
                  </c:pt>
                  <c:pt idx="10560">
                    <c:v>RSA</c:v>
                  </c:pt>
                  <c:pt idx="10561">
                    <c:v>RUS</c:v>
                  </c:pt>
                  <c:pt idx="10562">
                    <c:v>FRA</c:v>
                  </c:pt>
                  <c:pt idx="10563">
                    <c:v>EUN</c:v>
                  </c:pt>
                  <c:pt idx="10564">
                    <c:v>EUS</c:v>
                  </c:pt>
                  <c:pt idx="10565">
                    <c:v>USA</c:v>
                  </c:pt>
                  <c:pt idx="10566">
                    <c:v>IND</c:v>
                  </c:pt>
                  <c:pt idx="10567">
                    <c:v>CHI</c:v>
                  </c:pt>
                  <c:pt idx="10568">
                    <c:v>ROW</c:v>
                  </c:pt>
                  <c:pt idx="10569">
                    <c:v>OEC</c:v>
                  </c:pt>
                  <c:pt idx="10570">
                    <c:v>BRZ</c:v>
                  </c:pt>
                  <c:pt idx="10571">
                    <c:v>RSA</c:v>
                  </c:pt>
                  <c:pt idx="10572">
                    <c:v>RUS</c:v>
                  </c:pt>
                  <c:pt idx="10573">
                    <c:v>FRA</c:v>
                  </c:pt>
                  <c:pt idx="10574">
                    <c:v>EUN</c:v>
                  </c:pt>
                  <c:pt idx="10575">
                    <c:v>EUS</c:v>
                  </c:pt>
                  <c:pt idx="10576">
                    <c:v>IND</c:v>
                  </c:pt>
                  <c:pt idx="10577">
                    <c:v>CHI</c:v>
                  </c:pt>
                  <c:pt idx="10578">
                    <c:v>ROW</c:v>
                  </c:pt>
                  <c:pt idx="10579">
                    <c:v>OEC</c:v>
                  </c:pt>
                  <c:pt idx="10580">
                    <c:v>BRZ</c:v>
                  </c:pt>
                  <c:pt idx="10581">
                    <c:v>RSA</c:v>
                  </c:pt>
                  <c:pt idx="10582">
                    <c:v>FRA</c:v>
                  </c:pt>
                  <c:pt idx="10583">
                    <c:v>EUN</c:v>
                  </c:pt>
                  <c:pt idx="10584">
                    <c:v>EUS</c:v>
                  </c:pt>
                  <c:pt idx="10585">
                    <c:v>USA</c:v>
                  </c:pt>
                  <c:pt idx="10586">
                    <c:v>IND</c:v>
                  </c:pt>
                  <c:pt idx="10587">
                    <c:v>CHI</c:v>
                  </c:pt>
                  <c:pt idx="10588">
                    <c:v>ROW</c:v>
                  </c:pt>
                  <c:pt idx="10589">
                    <c:v>OEC</c:v>
                  </c:pt>
                  <c:pt idx="10590">
                    <c:v>BRZ</c:v>
                  </c:pt>
                  <c:pt idx="10591">
                    <c:v>RSA</c:v>
                  </c:pt>
                  <c:pt idx="10592">
                    <c:v>RUS</c:v>
                  </c:pt>
                  <c:pt idx="10593">
                    <c:v>FRA</c:v>
                  </c:pt>
                  <c:pt idx="10594">
                    <c:v>EUN</c:v>
                  </c:pt>
                  <c:pt idx="10595">
                    <c:v>EUS</c:v>
                  </c:pt>
                  <c:pt idx="10596">
                    <c:v>USA</c:v>
                  </c:pt>
                  <c:pt idx="10597">
                    <c:v>IND</c:v>
                  </c:pt>
                  <c:pt idx="10598">
                    <c:v>CHI</c:v>
                  </c:pt>
                  <c:pt idx="10599">
                    <c:v>ROW</c:v>
                  </c:pt>
                  <c:pt idx="10600">
                    <c:v>OEC</c:v>
                  </c:pt>
                  <c:pt idx="10601">
                    <c:v>BRZ</c:v>
                  </c:pt>
                  <c:pt idx="10602">
                    <c:v>RSA</c:v>
                  </c:pt>
                  <c:pt idx="10603">
                    <c:v>RUS</c:v>
                  </c:pt>
                  <c:pt idx="10604">
                    <c:v>FRA</c:v>
                  </c:pt>
                  <c:pt idx="10605">
                    <c:v>EUN</c:v>
                  </c:pt>
                  <c:pt idx="10606">
                    <c:v>EUS</c:v>
                  </c:pt>
                  <c:pt idx="10607">
                    <c:v>USA</c:v>
                  </c:pt>
                  <c:pt idx="10608">
                    <c:v>IND</c:v>
                  </c:pt>
                  <c:pt idx="10609">
                    <c:v>CHI</c:v>
                  </c:pt>
                  <c:pt idx="10610">
                    <c:v>ROW</c:v>
                  </c:pt>
                  <c:pt idx="10611">
                    <c:v>OEC</c:v>
                  </c:pt>
                  <c:pt idx="10612">
                    <c:v>BRZ</c:v>
                  </c:pt>
                  <c:pt idx="10613">
                    <c:v>RSA</c:v>
                  </c:pt>
                  <c:pt idx="10614">
                    <c:v>RUS</c:v>
                  </c:pt>
                  <c:pt idx="10615">
                    <c:v>FRA</c:v>
                  </c:pt>
                  <c:pt idx="10616">
                    <c:v>EUN</c:v>
                  </c:pt>
                  <c:pt idx="10617">
                    <c:v>EUS</c:v>
                  </c:pt>
                  <c:pt idx="10618">
                    <c:v>USA</c:v>
                  </c:pt>
                  <c:pt idx="10619">
                    <c:v>IND</c:v>
                  </c:pt>
                  <c:pt idx="10620">
                    <c:v>CHI</c:v>
                  </c:pt>
                  <c:pt idx="10621">
                    <c:v>ROW</c:v>
                  </c:pt>
                  <c:pt idx="10622">
                    <c:v>OEC</c:v>
                  </c:pt>
                  <c:pt idx="10623">
                    <c:v>BRZ</c:v>
                  </c:pt>
                  <c:pt idx="10624">
                    <c:v>RUS</c:v>
                  </c:pt>
                  <c:pt idx="10625">
                    <c:v>FRA</c:v>
                  </c:pt>
                  <c:pt idx="10626">
                    <c:v>EUN</c:v>
                  </c:pt>
                  <c:pt idx="10627">
                    <c:v>EUS</c:v>
                  </c:pt>
                  <c:pt idx="10628">
                    <c:v>USA</c:v>
                  </c:pt>
                  <c:pt idx="10629">
                    <c:v>IND</c:v>
                  </c:pt>
                  <c:pt idx="10630">
                    <c:v>CHI</c:v>
                  </c:pt>
                  <c:pt idx="10631">
                    <c:v>ROW</c:v>
                  </c:pt>
                  <c:pt idx="10632">
                    <c:v>OEC</c:v>
                  </c:pt>
                  <c:pt idx="10633">
                    <c:v>BRZ</c:v>
                  </c:pt>
                  <c:pt idx="10634">
                    <c:v>RSA</c:v>
                  </c:pt>
                  <c:pt idx="10635">
                    <c:v>RUS</c:v>
                  </c:pt>
                  <c:pt idx="10636">
                    <c:v>FRA</c:v>
                  </c:pt>
                  <c:pt idx="10637">
                    <c:v>EUN</c:v>
                  </c:pt>
                  <c:pt idx="10638">
                    <c:v>EUS</c:v>
                  </c:pt>
                  <c:pt idx="10639">
                    <c:v>USA</c:v>
                  </c:pt>
                  <c:pt idx="10640">
                    <c:v>IND</c:v>
                  </c:pt>
                  <c:pt idx="10641">
                    <c:v>CHI</c:v>
                  </c:pt>
                  <c:pt idx="10642">
                    <c:v>ROW</c:v>
                  </c:pt>
                  <c:pt idx="10643">
                    <c:v>OEC</c:v>
                  </c:pt>
                  <c:pt idx="10644">
                    <c:v>BRZ</c:v>
                  </c:pt>
                  <c:pt idx="10645">
                    <c:v>RSA</c:v>
                  </c:pt>
                  <c:pt idx="10646">
                    <c:v>RUS</c:v>
                  </c:pt>
                  <c:pt idx="10647">
                    <c:v>FRA</c:v>
                  </c:pt>
                  <c:pt idx="10648">
                    <c:v>EUN</c:v>
                  </c:pt>
                  <c:pt idx="10649">
                    <c:v>EUS</c:v>
                  </c:pt>
                  <c:pt idx="10650">
                    <c:v>USA</c:v>
                  </c:pt>
                  <c:pt idx="10651">
                    <c:v>IND</c:v>
                  </c:pt>
                  <c:pt idx="10652">
                    <c:v>CHI</c:v>
                  </c:pt>
                  <c:pt idx="10653">
                    <c:v>ROW</c:v>
                  </c:pt>
                  <c:pt idx="10654">
                    <c:v>OEC</c:v>
                  </c:pt>
                  <c:pt idx="10655">
                    <c:v>BRZ</c:v>
                  </c:pt>
                  <c:pt idx="10656">
                    <c:v>RSA</c:v>
                  </c:pt>
                  <c:pt idx="10657">
                    <c:v>RUS</c:v>
                  </c:pt>
                  <c:pt idx="10658">
                    <c:v>FRA</c:v>
                  </c:pt>
                  <c:pt idx="10659">
                    <c:v>EUN</c:v>
                  </c:pt>
                  <c:pt idx="10660">
                    <c:v>EUS</c:v>
                  </c:pt>
                  <c:pt idx="10661">
                    <c:v>USA</c:v>
                  </c:pt>
                  <c:pt idx="10662">
                    <c:v>IND</c:v>
                  </c:pt>
                  <c:pt idx="10663">
                    <c:v>CHI</c:v>
                  </c:pt>
                  <c:pt idx="10664">
                    <c:v>ROW</c:v>
                  </c:pt>
                  <c:pt idx="10665">
                    <c:v>OEC</c:v>
                  </c:pt>
                  <c:pt idx="10666">
                    <c:v>BRZ</c:v>
                  </c:pt>
                  <c:pt idx="10667">
                    <c:v>RSA</c:v>
                  </c:pt>
                  <c:pt idx="10668">
                    <c:v>RUS</c:v>
                  </c:pt>
                  <c:pt idx="10669">
                    <c:v>FRA</c:v>
                  </c:pt>
                  <c:pt idx="10670">
                    <c:v>EUN</c:v>
                  </c:pt>
                  <c:pt idx="10671">
                    <c:v>EUS</c:v>
                  </c:pt>
                  <c:pt idx="10672">
                    <c:v>USA</c:v>
                  </c:pt>
                  <c:pt idx="10673">
                    <c:v>IND</c:v>
                  </c:pt>
                  <c:pt idx="10674">
                    <c:v>CHI</c:v>
                  </c:pt>
                  <c:pt idx="10675">
                    <c:v>ROW</c:v>
                  </c:pt>
                  <c:pt idx="10676">
                    <c:v>OEC</c:v>
                  </c:pt>
                  <c:pt idx="10677">
                    <c:v>BRZ</c:v>
                  </c:pt>
                  <c:pt idx="10678">
                    <c:v>RSA</c:v>
                  </c:pt>
                  <c:pt idx="10679">
                    <c:v>RUS</c:v>
                  </c:pt>
                  <c:pt idx="10680">
                    <c:v>FRA</c:v>
                  </c:pt>
                  <c:pt idx="10681">
                    <c:v>EUN</c:v>
                  </c:pt>
                  <c:pt idx="10682">
                    <c:v>EUS</c:v>
                  </c:pt>
                  <c:pt idx="10683">
                    <c:v>USA</c:v>
                  </c:pt>
                  <c:pt idx="10684">
                    <c:v>IND</c:v>
                  </c:pt>
                  <c:pt idx="10685">
                    <c:v>CHI</c:v>
                  </c:pt>
                  <c:pt idx="10686">
                    <c:v>ROW</c:v>
                  </c:pt>
                  <c:pt idx="10687">
                    <c:v>OEC</c:v>
                  </c:pt>
                  <c:pt idx="10688">
                    <c:v>BRZ</c:v>
                  </c:pt>
                  <c:pt idx="10689">
                    <c:v>RSA</c:v>
                  </c:pt>
                  <c:pt idx="10690">
                    <c:v>RUS</c:v>
                  </c:pt>
                  <c:pt idx="10691">
                    <c:v>FRA</c:v>
                  </c:pt>
                  <c:pt idx="10692">
                    <c:v>EUN</c:v>
                  </c:pt>
                  <c:pt idx="10693">
                    <c:v>EUS</c:v>
                  </c:pt>
                  <c:pt idx="10694">
                    <c:v>USA</c:v>
                  </c:pt>
                  <c:pt idx="10695">
                    <c:v>IND</c:v>
                  </c:pt>
                  <c:pt idx="10696">
                    <c:v>CHI</c:v>
                  </c:pt>
                  <c:pt idx="10697">
                    <c:v>ROW</c:v>
                  </c:pt>
                  <c:pt idx="10698">
                    <c:v>OEC</c:v>
                  </c:pt>
                  <c:pt idx="10699">
                    <c:v>BRZ</c:v>
                  </c:pt>
                  <c:pt idx="10700">
                    <c:v>RSA</c:v>
                  </c:pt>
                  <c:pt idx="10701">
                    <c:v>RUS</c:v>
                  </c:pt>
                  <c:pt idx="10702">
                    <c:v>FRA</c:v>
                  </c:pt>
                  <c:pt idx="10703">
                    <c:v>EUN</c:v>
                  </c:pt>
                  <c:pt idx="10704">
                    <c:v>EUS</c:v>
                  </c:pt>
                  <c:pt idx="10705">
                    <c:v>USA</c:v>
                  </c:pt>
                  <c:pt idx="10706">
                    <c:v>IND</c:v>
                  </c:pt>
                  <c:pt idx="10707">
                    <c:v>CHI</c:v>
                  </c:pt>
                  <c:pt idx="10708">
                    <c:v>ROW</c:v>
                  </c:pt>
                  <c:pt idx="10709">
                    <c:v>OEC</c:v>
                  </c:pt>
                  <c:pt idx="10710">
                    <c:v>BRZ</c:v>
                  </c:pt>
                  <c:pt idx="10711">
                    <c:v>RSA</c:v>
                  </c:pt>
                  <c:pt idx="10712">
                    <c:v>RUS</c:v>
                  </c:pt>
                  <c:pt idx="10713">
                    <c:v>FRA</c:v>
                  </c:pt>
                  <c:pt idx="10714">
                    <c:v>EUN</c:v>
                  </c:pt>
                  <c:pt idx="10715">
                    <c:v>EUS</c:v>
                  </c:pt>
                  <c:pt idx="10716">
                    <c:v>USA</c:v>
                  </c:pt>
                  <c:pt idx="10717">
                    <c:v>IND</c:v>
                  </c:pt>
                  <c:pt idx="10718">
                    <c:v>CHI</c:v>
                  </c:pt>
                  <c:pt idx="10719">
                    <c:v>ROW</c:v>
                  </c:pt>
                  <c:pt idx="10720">
                    <c:v>OEC</c:v>
                  </c:pt>
                  <c:pt idx="10721">
                    <c:v>BRZ</c:v>
                  </c:pt>
                  <c:pt idx="10722">
                    <c:v>RSA</c:v>
                  </c:pt>
                  <c:pt idx="10723">
                    <c:v>RUS</c:v>
                  </c:pt>
                  <c:pt idx="10724">
                    <c:v>FRA</c:v>
                  </c:pt>
                  <c:pt idx="10725">
                    <c:v>EUN</c:v>
                  </c:pt>
                  <c:pt idx="10726">
                    <c:v>EUS</c:v>
                  </c:pt>
                  <c:pt idx="10727">
                    <c:v>USA</c:v>
                  </c:pt>
                  <c:pt idx="10728">
                    <c:v>IND</c:v>
                  </c:pt>
                  <c:pt idx="10729">
                    <c:v>CHI</c:v>
                  </c:pt>
                  <c:pt idx="10730">
                    <c:v>ROW</c:v>
                  </c:pt>
                  <c:pt idx="10731">
                    <c:v>OEC</c:v>
                  </c:pt>
                  <c:pt idx="10732">
                    <c:v>BRZ</c:v>
                  </c:pt>
                  <c:pt idx="10733">
                    <c:v>RSA</c:v>
                  </c:pt>
                  <c:pt idx="10734">
                    <c:v>RUS</c:v>
                  </c:pt>
                  <c:pt idx="10735">
                    <c:v>FRA</c:v>
                  </c:pt>
                  <c:pt idx="10736">
                    <c:v>EUN</c:v>
                  </c:pt>
                  <c:pt idx="10737">
                    <c:v>EUS</c:v>
                  </c:pt>
                  <c:pt idx="10738">
                    <c:v>USA</c:v>
                  </c:pt>
                  <c:pt idx="10739">
                    <c:v>IND</c:v>
                  </c:pt>
                  <c:pt idx="10740">
                    <c:v>CHI</c:v>
                  </c:pt>
                  <c:pt idx="10741">
                    <c:v>ROW</c:v>
                  </c:pt>
                  <c:pt idx="10742">
                    <c:v>OEC</c:v>
                  </c:pt>
                  <c:pt idx="10743">
                    <c:v>BRZ</c:v>
                  </c:pt>
                  <c:pt idx="10744">
                    <c:v>RSA</c:v>
                  </c:pt>
                  <c:pt idx="10745">
                    <c:v>RUS</c:v>
                  </c:pt>
                  <c:pt idx="10746">
                    <c:v>FRA</c:v>
                  </c:pt>
                  <c:pt idx="10747">
                    <c:v>EUN</c:v>
                  </c:pt>
                  <c:pt idx="10748">
                    <c:v>EUS</c:v>
                  </c:pt>
                  <c:pt idx="10749">
                    <c:v>USA</c:v>
                  </c:pt>
                  <c:pt idx="10750">
                    <c:v>IND</c:v>
                  </c:pt>
                  <c:pt idx="10751">
                    <c:v>CHI</c:v>
                  </c:pt>
                  <c:pt idx="10752">
                    <c:v>ROW</c:v>
                  </c:pt>
                  <c:pt idx="10753">
                    <c:v>OEC</c:v>
                  </c:pt>
                  <c:pt idx="10754">
                    <c:v>BRZ</c:v>
                  </c:pt>
                  <c:pt idx="10755">
                    <c:v>RUS</c:v>
                  </c:pt>
                  <c:pt idx="10756">
                    <c:v>FRA</c:v>
                  </c:pt>
                  <c:pt idx="10757">
                    <c:v>EUN</c:v>
                  </c:pt>
                  <c:pt idx="10758">
                    <c:v>EUS</c:v>
                  </c:pt>
                  <c:pt idx="10759">
                    <c:v>USA</c:v>
                  </c:pt>
                  <c:pt idx="10760">
                    <c:v>IND</c:v>
                  </c:pt>
                  <c:pt idx="10761">
                    <c:v>CHI</c:v>
                  </c:pt>
                  <c:pt idx="10762">
                    <c:v>ROW</c:v>
                  </c:pt>
                  <c:pt idx="10763">
                    <c:v>OEC</c:v>
                  </c:pt>
                  <c:pt idx="10764">
                    <c:v>BRZ</c:v>
                  </c:pt>
                  <c:pt idx="10765">
                    <c:v>RSA</c:v>
                  </c:pt>
                  <c:pt idx="10766">
                    <c:v>RUS</c:v>
                  </c:pt>
                  <c:pt idx="10767">
                    <c:v>FRA</c:v>
                  </c:pt>
                  <c:pt idx="10768">
                    <c:v>EUN</c:v>
                  </c:pt>
                  <c:pt idx="10769">
                    <c:v>EUS</c:v>
                  </c:pt>
                  <c:pt idx="10770">
                    <c:v>USA</c:v>
                  </c:pt>
                  <c:pt idx="10771">
                    <c:v>IND</c:v>
                  </c:pt>
                  <c:pt idx="10772">
                    <c:v>CHI</c:v>
                  </c:pt>
                  <c:pt idx="10773">
                    <c:v>ROW</c:v>
                  </c:pt>
                  <c:pt idx="10774">
                    <c:v>OEC</c:v>
                  </c:pt>
                  <c:pt idx="10775">
                    <c:v>BRZ</c:v>
                  </c:pt>
                  <c:pt idx="10776">
                    <c:v>RSA</c:v>
                  </c:pt>
                  <c:pt idx="10777">
                    <c:v>RUS</c:v>
                  </c:pt>
                  <c:pt idx="10778">
                    <c:v>FRA</c:v>
                  </c:pt>
                  <c:pt idx="10779">
                    <c:v>EUN</c:v>
                  </c:pt>
                  <c:pt idx="10780">
                    <c:v>EUS</c:v>
                  </c:pt>
                  <c:pt idx="10781">
                    <c:v>USA</c:v>
                  </c:pt>
                  <c:pt idx="10782">
                    <c:v>IND</c:v>
                  </c:pt>
                  <c:pt idx="10783">
                    <c:v>CHI</c:v>
                  </c:pt>
                  <c:pt idx="10784">
                    <c:v>ROW</c:v>
                  </c:pt>
                  <c:pt idx="10785">
                    <c:v>OEC</c:v>
                  </c:pt>
                  <c:pt idx="10786">
                    <c:v>BRZ</c:v>
                  </c:pt>
                  <c:pt idx="10787">
                    <c:v>RSA</c:v>
                  </c:pt>
                  <c:pt idx="10788">
                    <c:v>RUS</c:v>
                  </c:pt>
                  <c:pt idx="10789">
                    <c:v>FRA</c:v>
                  </c:pt>
                  <c:pt idx="10790">
                    <c:v>EUN</c:v>
                  </c:pt>
                  <c:pt idx="10791">
                    <c:v>EUS</c:v>
                  </c:pt>
                  <c:pt idx="10792">
                    <c:v>USA</c:v>
                  </c:pt>
                  <c:pt idx="10793">
                    <c:v>IND</c:v>
                  </c:pt>
                  <c:pt idx="10794">
                    <c:v>CHI</c:v>
                  </c:pt>
                  <c:pt idx="10795">
                    <c:v>ROW</c:v>
                  </c:pt>
                  <c:pt idx="10796">
                    <c:v>OEC</c:v>
                  </c:pt>
                  <c:pt idx="10797">
                    <c:v>BRZ</c:v>
                  </c:pt>
                  <c:pt idx="10798">
                    <c:v>RSA</c:v>
                  </c:pt>
                  <c:pt idx="10799">
                    <c:v>RUS</c:v>
                  </c:pt>
                  <c:pt idx="10800">
                    <c:v>FRA</c:v>
                  </c:pt>
                  <c:pt idx="10801">
                    <c:v>EUN</c:v>
                  </c:pt>
                  <c:pt idx="10802">
                    <c:v>EUS</c:v>
                  </c:pt>
                  <c:pt idx="10803">
                    <c:v>USA</c:v>
                  </c:pt>
                  <c:pt idx="10804">
                    <c:v>IND</c:v>
                  </c:pt>
                  <c:pt idx="10805">
                    <c:v>CHI</c:v>
                  </c:pt>
                  <c:pt idx="10806">
                    <c:v>ROW</c:v>
                  </c:pt>
                  <c:pt idx="10807">
                    <c:v>OEC</c:v>
                  </c:pt>
                  <c:pt idx="10808">
                    <c:v>BRZ</c:v>
                  </c:pt>
                  <c:pt idx="10809">
                    <c:v>RSA</c:v>
                  </c:pt>
                  <c:pt idx="10810">
                    <c:v>RUS</c:v>
                  </c:pt>
                  <c:pt idx="10811">
                    <c:v>FRA</c:v>
                  </c:pt>
                  <c:pt idx="10812">
                    <c:v>EUN</c:v>
                  </c:pt>
                  <c:pt idx="10813">
                    <c:v>EUS</c:v>
                  </c:pt>
                  <c:pt idx="10814">
                    <c:v>USA</c:v>
                  </c:pt>
                  <c:pt idx="10815">
                    <c:v>IND</c:v>
                  </c:pt>
                  <c:pt idx="10816">
                    <c:v>CHI</c:v>
                  </c:pt>
                  <c:pt idx="10817">
                    <c:v>ROW</c:v>
                  </c:pt>
                  <c:pt idx="10818">
                    <c:v>OEC</c:v>
                  </c:pt>
                  <c:pt idx="10819">
                    <c:v>BRZ</c:v>
                  </c:pt>
                  <c:pt idx="10820">
                    <c:v>RSA</c:v>
                  </c:pt>
                  <c:pt idx="10821">
                    <c:v>RUS</c:v>
                  </c:pt>
                  <c:pt idx="10822">
                    <c:v>FRA</c:v>
                  </c:pt>
                  <c:pt idx="10823">
                    <c:v>EUN</c:v>
                  </c:pt>
                  <c:pt idx="10824">
                    <c:v>EUS</c:v>
                  </c:pt>
                  <c:pt idx="10825">
                    <c:v>USA</c:v>
                  </c:pt>
                  <c:pt idx="10826">
                    <c:v>IND</c:v>
                  </c:pt>
                  <c:pt idx="10827">
                    <c:v>CHI</c:v>
                  </c:pt>
                  <c:pt idx="10828">
                    <c:v>ROW</c:v>
                  </c:pt>
                  <c:pt idx="10829">
                    <c:v>OEC</c:v>
                  </c:pt>
                  <c:pt idx="10830">
                    <c:v>BRZ</c:v>
                  </c:pt>
                  <c:pt idx="10831">
                    <c:v>RSA</c:v>
                  </c:pt>
                  <c:pt idx="10832">
                    <c:v>RUS</c:v>
                  </c:pt>
                  <c:pt idx="10833">
                    <c:v>FRA</c:v>
                  </c:pt>
                  <c:pt idx="10834">
                    <c:v>EUN</c:v>
                  </c:pt>
                  <c:pt idx="10835">
                    <c:v>EUS</c:v>
                  </c:pt>
                  <c:pt idx="10836">
                    <c:v>USA</c:v>
                  </c:pt>
                  <c:pt idx="10837">
                    <c:v>IND</c:v>
                  </c:pt>
                  <c:pt idx="10838">
                    <c:v>CHI</c:v>
                  </c:pt>
                  <c:pt idx="10839">
                    <c:v>ROW</c:v>
                  </c:pt>
                  <c:pt idx="10840">
                    <c:v>OEC</c:v>
                  </c:pt>
                  <c:pt idx="10841">
                    <c:v>BRZ</c:v>
                  </c:pt>
                  <c:pt idx="10842">
                    <c:v>RSA</c:v>
                  </c:pt>
                  <c:pt idx="10843">
                    <c:v>RUS</c:v>
                  </c:pt>
                  <c:pt idx="10844">
                    <c:v>FRA</c:v>
                  </c:pt>
                  <c:pt idx="10845">
                    <c:v>EUN</c:v>
                  </c:pt>
                  <c:pt idx="10846">
                    <c:v>EUS</c:v>
                  </c:pt>
                  <c:pt idx="10847">
                    <c:v>USA</c:v>
                  </c:pt>
                  <c:pt idx="10848">
                    <c:v>IND</c:v>
                  </c:pt>
                  <c:pt idx="10849">
                    <c:v>CHI</c:v>
                  </c:pt>
                  <c:pt idx="10850">
                    <c:v>ROW</c:v>
                  </c:pt>
                  <c:pt idx="10851">
                    <c:v>OEC</c:v>
                  </c:pt>
                  <c:pt idx="10852">
                    <c:v>BRZ</c:v>
                  </c:pt>
                  <c:pt idx="10853">
                    <c:v>RSA</c:v>
                  </c:pt>
                  <c:pt idx="10854">
                    <c:v>RUS</c:v>
                  </c:pt>
                  <c:pt idx="10855">
                    <c:v>FRA</c:v>
                  </c:pt>
                  <c:pt idx="10856">
                    <c:v>EUN</c:v>
                  </c:pt>
                  <c:pt idx="10857">
                    <c:v>EUS</c:v>
                  </c:pt>
                  <c:pt idx="10858">
                    <c:v>USA</c:v>
                  </c:pt>
                  <c:pt idx="10859">
                    <c:v>IND</c:v>
                  </c:pt>
                  <c:pt idx="10860">
                    <c:v>CHI</c:v>
                  </c:pt>
                  <c:pt idx="10861">
                    <c:v>ROW</c:v>
                  </c:pt>
                  <c:pt idx="10862">
                    <c:v>OEC</c:v>
                  </c:pt>
                  <c:pt idx="10863">
                    <c:v>BRZ</c:v>
                  </c:pt>
                  <c:pt idx="10864">
                    <c:v>RSA</c:v>
                  </c:pt>
                  <c:pt idx="10865">
                    <c:v>RUS</c:v>
                  </c:pt>
                  <c:pt idx="10866">
                    <c:v>FRA</c:v>
                  </c:pt>
                  <c:pt idx="10867">
                    <c:v>EUN</c:v>
                  </c:pt>
                  <c:pt idx="10868">
                    <c:v>EUS</c:v>
                  </c:pt>
                  <c:pt idx="10869">
                    <c:v>USA</c:v>
                  </c:pt>
                  <c:pt idx="10870">
                    <c:v>IND</c:v>
                  </c:pt>
                  <c:pt idx="10871">
                    <c:v>CHI</c:v>
                  </c:pt>
                  <c:pt idx="10872">
                    <c:v>ROW</c:v>
                  </c:pt>
                  <c:pt idx="10873">
                    <c:v>OEC</c:v>
                  </c:pt>
                  <c:pt idx="10874">
                    <c:v>BRZ</c:v>
                  </c:pt>
                  <c:pt idx="10875">
                    <c:v>RSA</c:v>
                  </c:pt>
                  <c:pt idx="10876">
                    <c:v>RUS</c:v>
                  </c:pt>
                  <c:pt idx="10877">
                    <c:v>FRA</c:v>
                  </c:pt>
                  <c:pt idx="10878">
                    <c:v>EUN</c:v>
                  </c:pt>
                  <c:pt idx="10879">
                    <c:v>EUS</c:v>
                  </c:pt>
                  <c:pt idx="10880">
                    <c:v>USA</c:v>
                  </c:pt>
                  <c:pt idx="10881">
                    <c:v>IND</c:v>
                  </c:pt>
                  <c:pt idx="10882">
                    <c:v>CHI</c:v>
                  </c:pt>
                  <c:pt idx="10883">
                    <c:v>ROW</c:v>
                  </c:pt>
                  <c:pt idx="10884">
                    <c:v>OEC</c:v>
                  </c:pt>
                  <c:pt idx="10885">
                    <c:v>BRZ</c:v>
                  </c:pt>
                  <c:pt idx="10886">
                    <c:v>RSA</c:v>
                  </c:pt>
                  <c:pt idx="10887">
                    <c:v>RUS</c:v>
                  </c:pt>
                  <c:pt idx="10888">
                    <c:v>FRA</c:v>
                  </c:pt>
                  <c:pt idx="10889">
                    <c:v>EUN</c:v>
                  </c:pt>
                  <c:pt idx="10890">
                    <c:v>EUS</c:v>
                  </c:pt>
                  <c:pt idx="10891">
                    <c:v>USA</c:v>
                  </c:pt>
                  <c:pt idx="10892">
                    <c:v>IND</c:v>
                  </c:pt>
                  <c:pt idx="10893">
                    <c:v>CHI</c:v>
                  </c:pt>
                  <c:pt idx="10894">
                    <c:v>ROW</c:v>
                  </c:pt>
                  <c:pt idx="10895">
                    <c:v>OEC</c:v>
                  </c:pt>
                  <c:pt idx="10896">
                    <c:v>BRZ</c:v>
                  </c:pt>
                  <c:pt idx="10897">
                    <c:v>RSA</c:v>
                  </c:pt>
                  <c:pt idx="10898">
                    <c:v>RUS</c:v>
                  </c:pt>
                  <c:pt idx="10899">
                    <c:v>FRA</c:v>
                  </c:pt>
                  <c:pt idx="10900">
                    <c:v>EUN</c:v>
                  </c:pt>
                  <c:pt idx="10901">
                    <c:v>EUS</c:v>
                  </c:pt>
                  <c:pt idx="10902">
                    <c:v>USA</c:v>
                  </c:pt>
                  <c:pt idx="10903">
                    <c:v>IND</c:v>
                  </c:pt>
                  <c:pt idx="10904">
                    <c:v>CHI</c:v>
                  </c:pt>
                  <c:pt idx="10905">
                    <c:v>ROW</c:v>
                  </c:pt>
                  <c:pt idx="10906">
                    <c:v>OEC</c:v>
                  </c:pt>
                  <c:pt idx="10907">
                    <c:v>BRZ</c:v>
                  </c:pt>
                  <c:pt idx="10908">
                    <c:v>RSA</c:v>
                  </c:pt>
                  <c:pt idx="10909">
                    <c:v>RUS</c:v>
                  </c:pt>
                  <c:pt idx="10910">
                    <c:v>FRA</c:v>
                  </c:pt>
                  <c:pt idx="10911">
                    <c:v>EUN</c:v>
                  </c:pt>
                  <c:pt idx="10912">
                    <c:v>EUS</c:v>
                  </c:pt>
                  <c:pt idx="10913">
                    <c:v>USA</c:v>
                  </c:pt>
                  <c:pt idx="10914">
                    <c:v>IND</c:v>
                  </c:pt>
                  <c:pt idx="10915">
                    <c:v>CHI</c:v>
                  </c:pt>
                  <c:pt idx="10916">
                    <c:v>ROW</c:v>
                  </c:pt>
                  <c:pt idx="10917">
                    <c:v>OEC</c:v>
                  </c:pt>
                  <c:pt idx="10918">
                    <c:v>BRZ</c:v>
                  </c:pt>
                  <c:pt idx="10919">
                    <c:v>RSA</c:v>
                  </c:pt>
                  <c:pt idx="10920">
                    <c:v>RUS</c:v>
                  </c:pt>
                  <c:pt idx="10921">
                    <c:v>EUN</c:v>
                  </c:pt>
                  <c:pt idx="10922">
                    <c:v>EUS</c:v>
                  </c:pt>
                  <c:pt idx="10923">
                    <c:v>USA</c:v>
                  </c:pt>
                  <c:pt idx="10924">
                    <c:v>IND</c:v>
                  </c:pt>
                  <c:pt idx="10925">
                    <c:v>CHI</c:v>
                  </c:pt>
                  <c:pt idx="10926">
                    <c:v>ROW</c:v>
                  </c:pt>
                  <c:pt idx="10927">
                    <c:v>OEC</c:v>
                  </c:pt>
                  <c:pt idx="10928">
                    <c:v>BRZ</c:v>
                  </c:pt>
                  <c:pt idx="10929">
                    <c:v>RUS</c:v>
                  </c:pt>
                  <c:pt idx="10930">
                    <c:v>EUN</c:v>
                  </c:pt>
                  <c:pt idx="10931">
                    <c:v>EUS</c:v>
                  </c:pt>
                  <c:pt idx="10932">
                    <c:v>USA</c:v>
                  </c:pt>
                  <c:pt idx="10933">
                    <c:v>IND</c:v>
                  </c:pt>
                  <c:pt idx="10934">
                    <c:v>CHI</c:v>
                  </c:pt>
                  <c:pt idx="10935">
                    <c:v>ROW</c:v>
                  </c:pt>
                  <c:pt idx="10936">
                    <c:v>OEC</c:v>
                  </c:pt>
                  <c:pt idx="10937">
                    <c:v>BRZ</c:v>
                  </c:pt>
                  <c:pt idx="10938">
                    <c:v>RSA</c:v>
                  </c:pt>
                  <c:pt idx="10939">
                    <c:v>RUS</c:v>
                  </c:pt>
                  <c:pt idx="10940">
                    <c:v>EUN</c:v>
                  </c:pt>
                  <c:pt idx="10941">
                    <c:v>EUS</c:v>
                  </c:pt>
                  <c:pt idx="10942">
                    <c:v>USA</c:v>
                  </c:pt>
                  <c:pt idx="10943">
                    <c:v>IND</c:v>
                  </c:pt>
                  <c:pt idx="10944">
                    <c:v>CHI</c:v>
                  </c:pt>
                  <c:pt idx="10945">
                    <c:v>ROW</c:v>
                  </c:pt>
                  <c:pt idx="10946">
                    <c:v>OEC</c:v>
                  </c:pt>
                  <c:pt idx="10947">
                    <c:v>BRZ</c:v>
                  </c:pt>
                  <c:pt idx="10948">
                    <c:v>RSA</c:v>
                  </c:pt>
                  <c:pt idx="10949">
                    <c:v>RUS</c:v>
                  </c:pt>
                  <c:pt idx="10950">
                    <c:v>EUN</c:v>
                  </c:pt>
                  <c:pt idx="10951">
                    <c:v>EUS</c:v>
                  </c:pt>
                  <c:pt idx="10952">
                    <c:v>USA</c:v>
                  </c:pt>
                  <c:pt idx="10953">
                    <c:v>IND</c:v>
                  </c:pt>
                  <c:pt idx="10954">
                    <c:v>CHI</c:v>
                  </c:pt>
                  <c:pt idx="10955">
                    <c:v>ROW</c:v>
                  </c:pt>
                  <c:pt idx="10956">
                    <c:v>OEC</c:v>
                  </c:pt>
                  <c:pt idx="10957">
                    <c:v>BRZ</c:v>
                  </c:pt>
                  <c:pt idx="10958">
                    <c:v>RSA</c:v>
                  </c:pt>
                  <c:pt idx="10959">
                    <c:v>RUS</c:v>
                  </c:pt>
                  <c:pt idx="10960">
                    <c:v>EUN</c:v>
                  </c:pt>
                  <c:pt idx="10961">
                    <c:v>EUS</c:v>
                  </c:pt>
                  <c:pt idx="10962">
                    <c:v>USA</c:v>
                  </c:pt>
                  <c:pt idx="10963">
                    <c:v>IND</c:v>
                  </c:pt>
                  <c:pt idx="10964">
                    <c:v>CHI</c:v>
                  </c:pt>
                  <c:pt idx="10965">
                    <c:v>ROW</c:v>
                  </c:pt>
                  <c:pt idx="10966">
                    <c:v>OEC</c:v>
                  </c:pt>
                  <c:pt idx="10967">
                    <c:v>BRZ</c:v>
                  </c:pt>
                  <c:pt idx="10968">
                    <c:v>RSA</c:v>
                  </c:pt>
                  <c:pt idx="10969">
                    <c:v>RUS</c:v>
                  </c:pt>
                  <c:pt idx="10970">
                    <c:v>EUN</c:v>
                  </c:pt>
                  <c:pt idx="10971">
                    <c:v>EUS</c:v>
                  </c:pt>
                  <c:pt idx="10972">
                    <c:v>USA</c:v>
                  </c:pt>
                  <c:pt idx="10973">
                    <c:v>IND</c:v>
                  </c:pt>
                  <c:pt idx="10974">
                    <c:v>CHI</c:v>
                  </c:pt>
                  <c:pt idx="10975">
                    <c:v>ROW</c:v>
                  </c:pt>
                  <c:pt idx="10976">
                    <c:v>OEC</c:v>
                  </c:pt>
                  <c:pt idx="10977">
                    <c:v>BRZ</c:v>
                  </c:pt>
                  <c:pt idx="10978">
                    <c:v>RSA</c:v>
                  </c:pt>
                  <c:pt idx="10979">
                    <c:v>RUS</c:v>
                  </c:pt>
                  <c:pt idx="10980">
                    <c:v>EUN</c:v>
                  </c:pt>
                  <c:pt idx="10981">
                    <c:v>EUS</c:v>
                  </c:pt>
                  <c:pt idx="10982">
                    <c:v>USA</c:v>
                  </c:pt>
                  <c:pt idx="10983">
                    <c:v>IND</c:v>
                  </c:pt>
                  <c:pt idx="10984">
                    <c:v>CHI</c:v>
                  </c:pt>
                  <c:pt idx="10985">
                    <c:v>ROW</c:v>
                  </c:pt>
                  <c:pt idx="10986">
                    <c:v>OEC</c:v>
                  </c:pt>
                  <c:pt idx="10987">
                    <c:v>BRZ</c:v>
                  </c:pt>
                  <c:pt idx="10988">
                    <c:v>RSA</c:v>
                  </c:pt>
                  <c:pt idx="10989">
                    <c:v>RUS</c:v>
                  </c:pt>
                  <c:pt idx="10990">
                    <c:v>EUN</c:v>
                  </c:pt>
                  <c:pt idx="10991">
                    <c:v>EUS</c:v>
                  </c:pt>
                  <c:pt idx="10992">
                    <c:v>USA</c:v>
                  </c:pt>
                  <c:pt idx="10993">
                    <c:v>IND</c:v>
                  </c:pt>
                  <c:pt idx="10994">
                    <c:v>CHI</c:v>
                  </c:pt>
                  <c:pt idx="10995">
                    <c:v>ROW</c:v>
                  </c:pt>
                  <c:pt idx="10996">
                    <c:v>OEC</c:v>
                  </c:pt>
                  <c:pt idx="10997">
                    <c:v>BRZ</c:v>
                  </c:pt>
                  <c:pt idx="10998">
                    <c:v>RSA</c:v>
                  </c:pt>
                  <c:pt idx="10999">
                    <c:v>RUS</c:v>
                  </c:pt>
                  <c:pt idx="11000">
                    <c:v>EUN</c:v>
                  </c:pt>
                  <c:pt idx="11001">
                    <c:v>EUS</c:v>
                  </c:pt>
                  <c:pt idx="11002">
                    <c:v>USA</c:v>
                  </c:pt>
                  <c:pt idx="11003">
                    <c:v>IND</c:v>
                  </c:pt>
                  <c:pt idx="11004">
                    <c:v>CHI</c:v>
                  </c:pt>
                  <c:pt idx="11005">
                    <c:v>ROW</c:v>
                  </c:pt>
                  <c:pt idx="11006">
                    <c:v>OEC</c:v>
                  </c:pt>
                  <c:pt idx="11007">
                    <c:v>BRZ</c:v>
                  </c:pt>
                  <c:pt idx="11008">
                    <c:v>RSA</c:v>
                  </c:pt>
                  <c:pt idx="11009">
                    <c:v>RUS</c:v>
                  </c:pt>
                  <c:pt idx="11010">
                    <c:v>EUN</c:v>
                  </c:pt>
                  <c:pt idx="11011">
                    <c:v>EUS</c:v>
                  </c:pt>
                  <c:pt idx="11012">
                    <c:v>USA</c:v>
                  </c:pt>
                  <c:pt idx="11013">
                    <c:v>IND</c:v>
                  </c:pt>
                  <c:pt idx="11014">
                    <c:v>CHI</c:v>
                  </c:pt>
                  <c:pt idx="11015">
                    <c:v>ROW</c:v>
                  </c:pt>
                  <c:pt idx="11016">
                    <c:v>OEC</c:v>
                  </c:pt>
                  <c:pt idx="11017">
                    <c:v>BRZ</c:v>
                  </c:pt>
                  <c:pt idx="11018">
                    <c:v>RSA</c:v>
                  </c:pt>
                  <c:pt idx="11019">
                    <c:v>RUS</c:v>
                  </c:pt>
                  <c:pt idx="11020">
                    <c:v>EUN</c:v>
                  </c:pt>
                  <c:pt idx="11021">
                    <c:v>EUS</c:v>
                  </c:pt>
                  <c:pt idx="11022">
                    <c:v>USA</c:v>
                  </c:pt>
                  <c:pt idx="11023">
                    <c:v>IND</c:v>
                  </c:pt>
                  <c:pt idx="11024">
                    <c:v>CHI</c:v>
                  </c:pt>
                  <c:pt idx="11025">
                    <c:v>ROW</c:v>
                  </c:pt>
                  <c:pt idx="11026">
                    <c:v>OEC</c:v>
                  </c:pt>
                  <c:pt idx="11027">
                    <c:v>BRZ</c:v>
                  </c:pt>
                  <c:pt idx="11028">
                    <c:v>RSA</c:v>
                  </c:pt>
                  <c:pt idx="11029">
                    <c:v>RUS</c:v>
                  </c:pt>
                  <c:pt idx="11030">
                    <c:v>EUN</c:v>
                  </c:pt>
                  <c:pt idx="11031">
                    <c:v>EUS</c:v>
                  </c:pt>
                  <c:pt idx="11032">
                    <c:v>USA</c:v>
                  </c:pt>
                  <c:pt idx="11033">
                    <c:v>IND</c:v>
                  </c:pt>
                  <c:pt idx="11034">
                    <c:v>CHI</c:v>
                  </c:pt>
                  <c:pt idx="11035">
                    <c:v>ROW</c:v>
                  </c:pt>
                  <c:pt idx="11036">
                    <c:v>OEC</c:v>
                  </c:pt>
                  <c:pt idx="11037">
                    <c:v>BRZ</c:v>
                  </c:pt>
                  <c:pt idx="11038">
                    <c:v>RSA</c:v>
                  </c:pt>
                  <c:pt idx="11039">
                    <c:v>RUS</c:v>
                  </c:pt>
                  <c:pt idx="11040">
                    <c:v>EUN</c:v>
                  </c:pt>
                  <c:pt idx="11041">
                    <c:v>EUS</c:v>
                  </c:pt>
                  <c:pt idx="11042">
                    <c:v>USA</c:v>
                  </c:pt>
                  <c:pt idx="11043">
                    <c:v>IND</c:v>
                  </c:pt>
                  <c:pt idx="11044">
                    <c:v>CHI</c:v>
                  </c:pt>
                  <c:pt idx="11045">
                    <c:v>ROW</c:v>
                  </c:pt>
                  <c:pt idx="11046">
                    <c:v>OEC</c:v>
                  </c:pt>
                  <c:pt idx="11047">
                    <c:v>BRZ</c:v>
                  </c:pt>
                  <c:pt idx="11048">
                    <c:v>RSA</c:v>
                  </c:pt>
                  <c:pt idx="11049">
                    <c:v>RUS</c:v>
                  </c:pt>
                  <c:pt idx="11050">
                    <c:v>EUN</c:v>
                  </c:pt>
                  <c:pt idx="11051">
                    <c:v>EUS</c:v>
                  </c:pt>
                  <c:pt idx="11052">
                    <c:v>USA</c:v>
                  </c:pt>
                  <c:pt idx="11053">
                    <c:v>IND</c:v>
                  </c:pt>
                  <c:pt idx="11054">
                    <c:v>CHI</c:v>
                  </c:pt>
                  <c:pt idx="11055">
                    <c:v>ROW</c:v>
                  </c:pt>
                  <c:pt idx="11056">
                    <c:v>OEC</c:v>
                  </c:pt>
                  <c:pt idx="11057">
                    <c:v>BRZ</c:v>
                  </c:pt>
                  <c:pt idx="11058">
                    <c:v>RSA</c:v>
                  </c:pt>
                  <c:pt idx="11059">
                    <c:v>RUS</c:v>
                  </c:pt>
                  <c:pt idx="11060">
                    <c:v>EUN</c:v>
                  </c:pt>
                  <c:pt idx="11061">
                    <c:v>EUS</c:v>
                  </c:pt>
                  <c:pt idx="11062">
                    <c:v>USA</c:v>
                  </c:pt>
                  <c:pt idx="11063">
                    <c:v>IND</c:v>
                  </c:pt>
                  <c:pt idx="11064">
                    <c:v>CHI</c:v>
                  </c:pt>
                  <c:pt idx="11065">
                    <c:v>ROW</c:v>
                  </c:pt>
                  <c:pt idx="11066">
                    <c:v>OEC</c:v>
                  </c:pt>
                  <c:pt idx="11067">
                    <c:v>BRZ</c:v>
                  </c:pt>
                  <c:pt idx="11068">
                    <c:v>RSA</c:v>
                  </c:pt>
                  <c:pt idx="11069">
                    <c:v>RUS</c:v>
                  </c:pt>
                  <c:pt idx="11070">
                    <c:v>EUN</c:v>
                  </c:pt>
                  <c:pt idx="11071">
                    <c:v>EUS</c:v>
                  </c:pt>
                  <c:pt idx="11072">
                    <c:v>USA</c:v>
                  </c:pt>
                  <c:pt idx="11073">
                    <c:v>IND</c:v>
                  </c:pt>
                  <c:pt idx="11074">
                    <c:v>CHI</c:v>
                  </c:pt>
                  <c:pt idx="11075">
                    <c:v>ROW</c:v>
                  </c:pt>
                  <c:pt idx="11076">
                    <c:v>OEC</c:v>
                  </c:pt>
                  <c:pt idx="11077">
                    <c:v>BRZ</c:v>
                  </c:pt>
                  <c:pt idx="11078">
                    <c:v>RSA</c:v>
                  </c:pt>
                  <c:pt idx="11079">
                    <c:v>RUS</c:v>
                  </c:pt>
                  <c:pt idx="11080">
                    <c:v>FRA</c:v>
                  </c:pt>
                  <c:pt idx="11081">
                    <c:v>EUS</c:v>
                  </c:pt>
                  <c:pt idx="11082">
                    <c:v>USA</c:v>
                  </c:pt>
                  <c:pt idx="11083">
                    <c:v>IND</c:v>
                  </c:pt>
                  <c:pt idx="11084">
                    <c:v>CHI</c:v>
                  </c:pt>
                  <c:pt idx="11085">
                    <c:v>ROW</c:v>
                  </c:pt>
                  <c:pt idx="11086">
                    <c:v>OEC</c:v>
                  </c:pt>
                  <c:pt idx="11087">
                    <c:v>BRZ</c:v>
                  </c:pt>
                  <c:pt idx="11088">
                    <c:v>RUS</c:v>
                  </c:pt>
                  <c:pt idx="11089">
                    <c:v>FRA</c:v>
                  </c:pt>
                  <c:pt idx="11090">
                    <c:v>EUS</c:v>
                  </c:pt>
                  <c:pt idx="11091">
                    <c:v>USA</c:v>
                  </c:pt>
                  <c:pt idx="11092">
                    <c:v>IND</c:v>
                  </c:pt>
                  <c:pt idx="11093">
                    <c:v>CHI</c:v>
                  </c:pt>
                  <c:pt idx="11094">
                    <c:v>ROW</c:v>
                  </c:pt>
                  <c:pt idx="11095">
                    <c:v>OEC</c:v>
                  </c:pt>
                  <c:pt idx="11096">
                    <c:v>BRZ</c:v>
                  </c:pt>
                  <c:pt idx="11097">
                    <c:v>RSA</c:v>
                  </c:pt>
                  <c:pt idx="11098">
                    <c:v>RUS</c:v>
                  </c:pt>
                  <c:pt idx="11099">
                    <c:v>FRA</c:v>
                  </c:pt>
                  <c:pt idx="11100">
                    <c:v>EUS</c:v>
                  </c:pt>
                  <c:pt idx="11101">
                    <c:v>USA</c:v>
                  </c:pt>
                  <c:pt idx="11102">
                    <c:v>IND</c:v>
                  </c:pt>
                  <c:pt idx="11103">
                    <c:v>CHI</c:v>
                  </c:pt>
                  <c:pt idx="11104">
                    <c:v>ROW</c:v>
                  </c:pt>
                  <c:pt idx="11105">
                    <c:v>OEC</c:v>
                  </c:pt>
                  <c:pt idx="11106">
                    <c:v>BRZ</c:v>
                  </c:pt>
                  <c:pt idx="11107">
                    <c:v>RSA</c:v>
                  </c:pt>
                  <c:pt idx="11108">
                    <c:v>FRA</c:v>
                  </c:pt>
                  <c:pt idx="11109">
                    <c:v>EUS</c:v>
                  </c:pt>
                  <c:pt idx="11110">
                    <c:v>USA</c:v>
                  </c:pt>
                  <c:pt idx="11111">
                    <c:v>IND</c:v>
                  </c:pt>
                  <c:pt idx="11112">
                    <c:v>CHI</c:v>
                  </c:pt>
                  <c:pt idx="11113">
                    <c:v>ROW</c:v>
                  </c:pt>
                  <c:pt idx="11114">
                    <c:v>OEC</c:v>
                  </c:pt>
                  <c:pt idx="11115">
                    <c:v>BRZ</c:v>
                  </c:pt>
                  <c:pt idx="11116">
                    <c:v>RSA</c:v>
                  </c:pt>
                  <c:pt idx="11117">
                    <c:v>RUS</c:v>
                  </c:pt>
                  <c:pt idx="11118">
                    <c:v>FRA</c:v>
                  </c:pt>
                  <c:pt idx="11119">
                    <c:v>EUS</c:v>
                  </c:pt>
                  <c:pt idx="11120">
                    <c:v>USA</c:v>
                  </c:pt>
                  <c:pt idx="11121">
                    <c:v>IND</c:v>
                  </c:pt>
                  <c:pt idx="11122">
                    <c:v>CHI</c:v>
                  </c:pt>
                  <c:pt idx="11123">
                    <c:v>ROW</c:v>
                  </c:pt>
                  <c:pt idx="11124">
                    <c:v>OEC</c:v>
                  </c:pt>
                  <c:pt idx="11125">
                    <c:v>BRZ</c:v>
                  </c:pt>
                  <c:pt idx="11126">
                    <c:v>RSA</c:v>
                  </c:pt>
                  <c:pt idx="11127">
                    <c:v>RUS</c:v>
                  </c:pt>
                  <c:pt idx="11128">
                    <c:v>FRA</c:v>
                  </c:pt>
                  <c:pt idx="11129">
                    <c:v>EUS</c:v>
                  </c:pt>
                  <c:pt idx="11130">
                    <c:v>USA</c:v>
                  </c:pt>
                  <c:pt idx="11131">
                    <c:v>IND</c:v>
                  </c:pt>
                  <c:pt idx="11132">
                    <c:v>CHI</c:v>
                  </c:pt>
                  <c:pt idx="11133">
                    <c:v>ROW</c:v>
                  </c:pt>
                  <c:pt idx="11134">
                    <c:v>OEC</c:v>
                  </c:pt>
                  <c:pt idx="11135">
                    <c:v>BRZ</c:v>
                  </c:pt>
                  <c:pt idx="11136">
                    <c:v>RSA</c:v>
                  </c:pt>
                  <c:pt idx="11137">
                    <c:v>RUS</c:v>
                  </c:pt>
                  <c:pt idx="11138">
                    <c:v>FRA</c:v>
                  </c:pt>
                  <c:pt idx="11139">
                    <c:v>EUS</c:v>
                  </c:pt>
                  <c:pt idx="11140">
                    <c:v>USA</c:v>
                  </c:pt>
                  <c:pt idx="11141">
                    <c:v>IND</c:v>
                  </c:pt>
                  <c:pt idx="11142">
                    <c:v>CHI</c:v>
                  </c:pt>
                  <c:pt idx="11143">
                    <c:v>ROW</c:v>
                  </c:pt>
                  <c:pt idx="11144">
                    <c:v>OEC</c:v>
                  </c:pt>
                  <c:pt idx="11145">
                    <c:v>BRZ</c:v>
                  </c:pt>
                  <c:pt idx="11146">
                    <c:v>RSA</c:v>
                  </c:pt>
                  <c:pt idx="11147">
                    <c:v>RUS</c:v>
                  </c:pt>
                  <c:pt idx="11148">
                    <c:v>FRA</c:v>
                  </c:pt>
                  <c:pt idx="11149">
                    <c:v>EUS</c:v>
                  </c:pt>
                  <c:pt idx="11150">
                    <c:v>USA</c:v>
                  </c:pt>
                  <c:pt idx="11151">
                    <c:v>IND</c:v>
                  </c:pt>
                  <c:pt idx="11152">
                    <c:v>CHI</c:v>
                  </c:pt>
                  <c:pt idx="11153">
                    <c:v>ROW</c:v>
                  </c:pt>
                  <c:pt idx="11154">
                    <c:v>OEC</c:v>
                  </c:pt>
                  <c:pt idx="11155">
                    <c:v>BRZ</c:v>
                  </c:pt>
                  <c:pt idx="11156">
                    <c:v>RSA</c:v>
                  </c:pt>
                  <c:pt idx="11157">
                    <c:v>RUS</c:v>
                  </c:pt>
                  <c:pt idx="11158">
                    <c:v>FRA</c:v>
                  </c:pt>
                  <c:pt idx="11159">
                    <c:v>EUS</c:v>
                  </c:pt>
                  <c:pt idx="11160">
                    <c:v>USA</c:v>
                  </c:pt>
                  <c:pt idx="11161">
                    <c:v>IND</c:v>
                  </c:pt>
                  <c:pt idx="11162">
                    <c:v>CHI</c:v>
                  </c:pt>
                  <c:pt idx="11163">
                    <c:v>ROW</c:v>
                  </c:pt>
                  <c:pt idx="11164">
                    <c:v>OEC</c:v>
                  </c:pt>
                  <c:pt idx="11165">
                    <c:v>BRZ</c:v>
                  </c:pt>
                  <c:pt idx="11166">
                    <c:v>RSA</c:v>
                  </c:pt>
                  <c:pt idx="11167">
                    <c:v>RUS</c:v>
                  </c:pt>
                  <c:pt idx="11168">
                    <c:v>FRA</c:v>
                  </c:pt>
                  <c:pt idx="11169">
                    <c:v>EUS</c:v>
                  </c:pt>
                  <c:pt idx="11170">
                    <c:v>USA</c:v>
                  </c:pt>
                  <c:pt idx="11171">
                    <c:v>IND</c:v>
                  </c:pt>
                  <c:pt idx="11172">
                    <c:v>CHI</c:v>
                  </c:pt>
                  <c:pt idx="11173">
                    <c:v>ROW</c:v>
                  </c:pt>
                  <c:pt idx="11174">
                    <c:v>OEC</c:v>
                  </c:pt>
                  <c:pt idx="11175">
                    <c:v>BRZ</c:v>
                  </c:pt>
                  <c:pt idx="11176">
                    <c:v>RSA</c:v>
                  </c:pt>
                  <c:pt idx="11177">
                    <c:v>RUS</c:v>
                  </c:pt>
                  <c:pt idx="11178">
                    <c:v>FRA</c:v>
                  </c:pt>
                  <c:pt idx="11179">
                    <c:v>EUS</c:v>
                  </c:pt>
                  <c:pt idx="11180">
                    <c:v>USA</c:v>
                  </c:pt>
                  <c:pt idx="11181">
                    <c:v>IND</c:v>
                  </c:pt>
                  <c:pt idx="11182">
                    <c:v>CHI</c:v>
                  </c:pt>
                  <c:pt idx="11183">
                    <c:v>ROW</c:v>
                  </c:pt>
                  <c:pt idx="11184">
                    <c:v>OEC</c:v>
                  </c:pt>
                  <c:pt idx="11185">
                    <c:v>BRZ</c:v>
                  </c:pt>
                  <c:pt idx="11186">
                    <c:v>RSA</c:v>
                  </c:pt>
                  <c:pt idx="11187">
                    <c:v>RUS</c:v>
                  </c:pt>
                  <c:pt idx="11188">
                    <c:v>FRA</c:v>
                  </c:pt>
                  <c:pt idx="11189">
                    <c:v>EUS</c:v>
                  </c:pt>
                  <c:pt idx="11190">
                    <c:v>USA</c:v>
                  </c:pt>
                  <c:pt idx="11191">
                    <c:v>IND</c:v>
                  </c:pt>
                  <c:pt idx="11192">
                    <c:v>CHI</c:v>
                  </c:pt>
                  <c:pt idx="11193">
                    <c:v>ROW</c:v>
                  </c:pt>
                  <c:pt idx="11194">
                    <c:v>OEC</c:v>
                  </c:pt>
                  <c:pt idx="11195">
                    <c:v>BRZ</c:v>
                  </c:pt>
                  <c:pt idx="11196">
                    <c:v>RSA</c:v>
                  </c:pt>
                  <c:pt idx="11197">
                    <c:v>RUS</c:v>
                  </c:pt>
                  <c:pt idx="11198">
                    <c:v>FRA</c:v>
                  </c:pt>
                  <c:pt idx="11199">
                    <c:v>EUS</c:v>
                  </c:pt>
                  <c:pt idx="11200">
                    <c:v>USA</c:v>
                  </c:pt>
                  <c:pt idx="11201">
                    <c:v>IND</c:v>
                  </c:pt>
                  <c:pt idx="11202">
                    <c:v>CHI</c:v>
                  </c:pt>
                  <c:pt idx="11203">
                    <c:v>ROW</c:v>
                  </c:pt>
                  <c:pt idx="11204">
                    <c:v>OEC</c:v>
                  </c:pt>
                  <c:pt idx="11205">
                    <c:v>BRZ</c:v>
                  </c:pt>
                  <c:pt idx="11206">
                    <c:v>RSA</c:v>
                  </c:pt>
                  <c:pt idx="11207">
                    <c:v>RUS</c:v>
                  </c:pt>
                  <c:pt idx="11208">
                    <c:v>FRA</c:v>
                  </c:pt>
                  <c:pt idx="11209">
                    <c:v>EUS</c:v>
                  </c:pt>
                  <c:pt idx="11210">
                    <c:v>USA</c:v>
                  </c:pt>
                  <c:pt idx="11211">
                    <c:v>IND</c:v>
                  </c:pt>
                  <c:pt idx="11212">
                    <c:v>CHI</c:v>
                  </c:pt>
                  <c:pt idx="11213">
                    <c:v>ROW</c:v>
                  </c:pt>
                  <c:pt idx="11214">
                    <c:v>OEC</c:v>
                  </c:pt>
                  <c:pt idx="11215">
                    <c:v>BRZ</c:v>
                  </c:pt>
                  <c:pt idx="11216">
                    <c:v>RSA</c:v>
                  </c:pt>
                  <c:pt idx="11217">
                    <c:v>RUS</c:v>
                  </c:pt>
                  <c:pt idx="11218">
                    <c:v>FRA</c:v>
                  </c:pt>
                  <c:pt idx="11219">
                    <c:v>EUS</c:v>
                  </c:pt>
                  <c:pt idx="11220">
                    <c:v>USA</c:v>
                  </c:pt>
                  <c:pt idx="11221">
                    <c:v>IND</c:v>
                  </c:pt>
                  <c:pt idx="11222">
                    <c:v>CHI</c:v>
                  </c:pt>
                  <c:pt idx="11223">
                    <c:v>ROW</c:v>
                  </c:pt>
                  <c:pt idx="11224">
                    <c:v>OEC</c:v>
                  </c:pt>
                  <c:pt idx="11225">
                    <c:v>BRZ</c:v>
                  </c:pt>
                  <c:pt idx="11226">
                    <c:v>RSA</c:v>
                  </c:pt>
                  <c:pt idx="11227">
                    <c:v>RUS</c:v>
                  </c:pt>
                  <c:pt idx="11228">
                    <c:v>FRA</c:v>
                  </c:pt>
                  <c:pt idx="11229">
                    <c:v>EUS</c:v>
                  </c:pt>
                  <c:pt idx="11230">
                    <c:v>USA</c:v>
                  </c:pt>
                  <c:pt idx="11231">
                    <c:v>IND</c:v>
                  </c:pt>
                  <c:pt idx="11232">
                    <c:v>CHI</c:v>
                  </c:pt>
                  <c:pt idx="11233">
                    <c:v>ROW</c:v>
                  </c:pt>
                  <c:pt idx="11234">
                    <c:v>OEC</c:v>
                  </c:pt>
                  <c:pt idx="11235">
                    <c:v>BRZ</c:v>
                  </c:pt>
                  <c:pt idx="11236">
                    <c:v>RSA</c:v>
                  </c:pt>
                  <c:pt idx="11237">
                    <c:v>RUS</c:v>
                  </c:pt>
                  <c:pt idx="11238">
                    <c:v>FRA</c:v>
                  </c:pt>
                  <c:pt idx="11239">
                    <c:v>EUS</c:v>
                  </c:pt>
                  <c:pt idx="11240">
                    <c:v>USA</c:v>
                  </c:pt>
                  <c:pt idx="11241">
                    <c:v>IND</c:v>
                  </c:pt>
                  <c:pt idx="11242">
                    <c:v>CHI</c:v>
                  </c:pt>
                  <c:pt idx="11243">
                    <c:v>ROW</c:v>
                  </c:pt>
                  <c:pt idx="11244">
                    <c:v>OEC</c:v>
                  </c:pt>
                  <c:pt idx="11245">
                    <c:v>BRZ</c:v>
                  </c:pt>
                  <c:pt idx="11246">
                    <c:v>RSA</c:v>
                  </c:pt>
                  <c:pt idx="11247">
                    <c:v>RUS</c:v>
                  </c:pt>
                  <c:pt idx="11248">
                    <c:v>FRA</c:v>
                  </c:pt>
                  <c:pt idx="11249">
                    <c:v>EUS</c:v>
                  </c:pt>
                  <c:pt idx="11250">
                    <c:v>USA</c:v>
                  </c:pt>
                  <c:pt idx="11251">
                    <c:v>IND</c:v>
                  </c:pt>
                  <c:pt idx="11252">
                    <c:v>CHI</c:v>
                  </c:pt>
                  <c:pt idx="11253">
                    <c:v>ROW</c:v>
                  </c:pt>
                  <c:pt idx="11254">
                    <c:v>OEC</c:v>
                  </c:pt>
                  <c:pt idx="11255">
                    <c:v>BRZ</c:v>
                  </c:pt>
                  <c:pt idx="11256">
                    <c:v>RSA</c:v>
                  </c:pt>
                  <c:pt idx="11257">
                    <c:v>RUS</c:v>
                  </c:pt>
                  <c:pt idx="11258">
                    <c:v>FRA</c:v>
                  </c:pt>
                  <c:pt idx="11259">
                    <c:v>EUN</c:v>
                  </c:pt>
                  <c:pt idx="11260">
                    <c:v>USA</c:v>
                  </c:pt>
                  <c:pt idx="11261">
                    <c:v>IND</c:v>
                  </c:pt>
                  <c:pt idx="11262">
                    <c:v>CHI</c:v>
                  </c:pt>
                  <c:pt idx="11263">
                    <c:v>ROW</c:v>
                  </c:pt>
                  <c:pt idx="11264">
                    <c:v>OEC</c:v>
                  </c:pt>
                  <c:pt idx="11265">
                    <c:v>BRZ</c:v>
                  </c:pt>
                  <c:pt idx="11266">
                    <c:v>RUS</c:v>
                  </c:pt>
                  <c:pt idx="11267">
                    <c:v>FRA</c:v>
                  </c:pt>
                  <c:pt idx="11268">
                    <c:v>EUN</c:v>
                  </c:pt>
                  <c:pt idx="11269">
                    <c:v>USA</c:v>
                  </c:pt>
                  <c:pt idx="11270">
                    <c:v>IND</c:v>
                  </c:pt>
                  <c:pt idx="11271">
                    <c:v>CHI</c:v>
                  </c:pt>
                  <c:pt idx="11272">
                    <c:v>ROW</c:v>
                  </c:pt>
                  <c:pt idx="11273">
                    <c:v>OEC</c:v>
                  </c:pt>
                  <c:pt idx="11274">
                    <c:v>BRZ</c:v>
                  </c:pt>
                  <c:pt idx="11275">
                    <c:v>RSA</c:v>
                  </c:pt>
                  <c:pt idx="11276">
                    <c:v>RUS</c:v>
                  </c:pt>
                  <c:pt idx="11277">
                    <c:v>FRA</c:v>
                  </c:pt>
                  <c:pt idx="11278">
                    <c:v>EUN</c:v>
                  </c:pt>
                  <c:pt idx="11279">
                    <c:v>USA</c:v>
                  </c:pt>
                  <c:pt idx="11280">
                    <c:v>IND</c:v>
                  </c:pt>
                  <c:pt idx="11281">
                    <c:v>CHI</c:v>
                  </c:pt>
                  <c:pt idx="11282">
                    <c:v>ROW</c:v>
                  </c:pt>
                  <c:pt idx="11283">
                    <c:v>OEC</c:v>
                  </c:pt>
                  <c:pt idx="11284">
                    <c:v>BRZ</c:v>
                  </c:pt>
                  <c:pt idx="11285">
                    <c:v>RSA</c:v>
                  </c:pt>
                  <c:pt idx="11286">
                    <c:v>RUS</c:v>
                  </c:pt>
                  <c:pt idx="11287">
                    <c:v>FRA</c:v>
                  </c:pt>
                  <c:pt idx="11288">
                    <c:v>EUN</c:v>
                  </c:pt>
                  <c:pt idx="11289">
                    <c:v>IND</c:v>
                  </c:pt>
                  <c:pt idx="11290">
                    <c:v>CHI</c:v>
                  </c:pt>
                  <c:pt idx="11291">
                    <c:v>ROW</c:v>
                  </c:pt>
                  <c:pt idx="11292">
                    <c:v>OEC</c:v>
                  </c:pt>
                  <c:pt idx="11293">
                    <c:v>BRZ</c:v>
                  </c:pt>
                  <c:pt idx="11294">
                    <c:v>RSA</c:v>
                  </c:pt>
                  <c:pt idx="11295">
                    <c:v>RUS</c:v>
                  </c:pt>
                  <c:pt idx="11296">
                    <c:v>FRA</c:v>
                  </c:pt>
                  <c:pt idx="11297">
                    <c:v>EUN</c:v>
                  </c:pt>
                  <c:pt idx="11298">
                    <c:v>USA</c:v>
                  </c:pt>
                  <c:pt idx="11299">
                    <c:v>IND</c:v>
                  </c:pt>
                  <c:pt idx="11300">
                    <c:v>CHI</c:v>
                  </c:pt>
                  <c:pt idx="11301">
                    <c:v>ROW</c:v>
                  </c:pt>
                  <c:pt idx="11302">
                    <c:v>OEC</c:v>
                  </c:pt>
                  <c:pt idx="11303">
                    <c:v>BRZ</c:v>
                  </c:pt>
                  <c:pt idx="11304">
                    <c:v>RSA</c:v>
                  </c:pt>
                  <c:pt idx="11305">
                    <c:v>RUS</c:v>
                  </c:pt>
                  <c:pt idx="11306">
                    <c:v>FRA</c:v>
                  </c:pt>
                  <c:pt idx="11307">
                    <c:v>EUN</c:v>
                  </c:pt>
                  <c:pt idx="11308">
                    <c:v>USA</c:v>
                  </c:pt>
                  <c:pt idx="11309">
                    <c:v>IND</c:v>
                  </c:pt>
                  <c:pt idx="11310">
                    <c:v>CHI</c:v>
                  </c:pt>
                  <c:pt idx="11311">
                    <c:v>ROW</c:v>
                  </c:pt>
                  <c:pt idx="11312">
                    <c:v>OEC</c:v>
                  </c:pt>
                  <c:pt idx="11313">
                    <c:v>BRZ</c:v>
                  </c:pt>
                  <c:pt idx="11314">
                    <c:v>RSA</c:v>
                  </c:pt>
                  <c:pt idx="11315">
                    <c:v>RUS</c:v>
                  </c:pt>
                  <c:pt idx="11316">
                    <c:v>FRA</c:v>
                  </c:pt>
                  <c:pt idx="11317">
                    <c:v>EUN</c:v>
                  </c:pt>
                  <c:pt idx="11318">
                    <c:v>USA</c:v>
                  </c:pt>
                  <c:pt idx="11319">
                    <c:v>IND</c:v>
                  </c:pt>
                  <c:pt idx="11320">
                    <c:v>CHI</c:v>
                  </c:pt>
                  <c:pt idx="11321">
                    <c:v>ROW</c:v>
                  </c:pt>
                  <c:pt idx="11322">
                    <c:v>OEC</c:v>
                  </c:pt>
                  <c:pt idx="11323">
                    <c:v>BRZ</c:v>
                  </c:pt>
                  <c:pt idx="11324">
                    <c:v>RSA</c:v>
                  </c:pt>
                  <c:pt idx="11325">
                    <c:v>RUS</c:v>
                  </c:pt>
                  <c:pt idx="11326">
                    <c:v>FRA</c:v>
                  </c:pt>
                  <c:pt idx="11327">
                    <c:v>EUN</c:v>
                  </c:pt>
                  <c:pt idx="11328">
                    <c:v>USA</c:v>
                  </c:pt>
                  <c:pt idx="11329">
                    <c:v>IND</c:v>
                  </c:pt>
                  <c:pt idx="11330">
                    <c:v>CHI</c:v>
                  </c:pt>
                  <c:pt idx="11331">
                    <c:v>ROW</c:v>
                  </c:pt>
                  <c:pt idx="11332">
                    <c:v>OEC</c:v>
                  </c:pt>
                  <c:pt idx="11333">
                    <c:v>BRZ</c:v>
                  </c:pt>
                  <c:pt idx="11334">
                    <c:v>RSA</c:v>
                  </c:pt>
                  <c:pt idx="11335">
                    <c:v>RUS</c:v>
                  </c:pt>
                  <c:pt idx="11336">
                    <c:v>FRA</c:v>
                  </c:pt>
                  <c:pt idx="11337">
                    <c:v>EUN</c:v>
                  </c:pt>
                  <c:pt idx="11338">
                    <c:v>USA</c:v>
                  </c:pt>
                  <c:pt idx="11339">
                    <c:v>IND</c:v>
                  </c:pt>
                  <c:pt idx="11340">
                    <c:v>CHI</c:v>
                  </c:pt>
                  <c:pt idx="11341">
                    <c:v>ROW</c:v>
                  </c:pt>
                  <c:pt idx="11342">
                    <c:v>OEC</c:v>
                  </c:pt>
                  <c:pt idx="11343">
                    <c:v>BRZ</c:v>
                  </c:pt>
                  <c:pt idx="11344">
                    <c:v>RSA</c:v>
                  </c:pt>
                  <c:pt idx="11345">
                    <c:v>RUS</c:v>
                  </c:pt>
                  <c:pt idx="11346">
                    <c:v>FRA</c:v>
                  </c:pt>
                  <c:pt idx="11347">
                    <c:v>EUN</c:v>
                  </c:pt>
                  <c:pt idx="11348">
                    <c:v>USA</c:v>
                  </c:pt>
                  <c:pt idx="11349">
                    <c:v>IND</c:v>
                  </c:pt>
                  <c:pt idx="11350">
                    <c:v>CHI</c:v>
                  </c:pt>
                  <c:pt idx="11351">
                    <c:v>ROW</c:v>
                  </c:pt>
                  <c:pt idx="11352">
                    <c:v>OEC</c:v>
                  </c:pt>
                  <c:pt idx="11353">
                    <c:v>BRZ</c:v>
                  </c:pt>
                  <c:pt idx="11354">
                    <c:v>RSA</c:v>
                  </c:pt>
                  <c:pt idx="11355">
                    <c:v>RUS</c:v>
                  </c:pt>
                  <c:pt idx="11356">
                    <c:v>FRA</c:v>
                  </c:pt>
                  <c:pt idx="11357">
                    <c:v>EUN</c:v>
                  </c:pt>
                  <c:pt idx="11358">
                    <c:v>USA</c:v>
                  </c:pt>
                  <c:pt idx="11359">
                    <c:v>IND</c:v>
                  </c:pt>
                  <c:pt idx="11360">
                    <c:v>CHI</c:v>
                  </c:pt>
                  <c:pt idx="11361">
                    <c:v>ROW</c:v>
                  </c:pt>
                  <c:pt idx="11362">
                    <c:v>OEC</c:v>
                  </c:pt>
                  <c:pt idx="11363">
                    <c:v>BRZ</c:v>
                  </c:pt>
                  <c:pt idx="11364">
                    <c:v>RSA</c:v>
                  </c:pt>
                  <c:pt idx="11365">
                    <c:v>RUS</c:v>
                  </c:pt>
                  <c:pt idx="11366">
                    <c:v>FRA</c:v>
                  </c:pt>
                  <c:pt idx="11367">
                    <c:v>EUN</c:v>
                  </c:pt>
                  <c:pt idx="11368">
                    <c:v>USA</c:v>
                  </c:pt>
                  <c:pt idx="11369">
                    <c:v>IND</c:v>
                  </c:pt>
                  <c:pt idx="11370">
                    <c:v>CHI</c:v>
                  </c:pt>
                  <c:pt idx="11371">
                    <c:v>ROW</c:v>
                  </c:pt>
                  <c:pt idx="11372">
                    <c:v>OEC</c:v>
                  </c:pt>
                  <c:pt idx="11373">
                    <c:v>BRZ</c:v>
                  </c:pt>
                  <c:pt idx="11374">
                    <c:v>RSA</c:v>
                  </c:pt>
                  <c:pt idx="11375">
                    <c:v>RUS</c:v>
                  </c:pt>
                  <c:pt idx="11376">
                    <c:v>FRA</c:v>
                  </c:pt>
                  <c:pt idx="11377">
                    <c:v>EUN</c:v>
                  </c:pt>
                  <c:pt idx="11378">
                    <c:v>USA</c:v>
                  </c:pt>
                  <c:pt idx="11379">
                    <c:v>IND</c:v>
                  </c:pt>
                  <c:pt idx="11380">
                    <c:v>CHI</c:v>
                  </c:pt>
                  <c:pt idx="11381">
                    <c:v>ROW</c:v>
                  </c:pt>
                  <c:pt idx="11382">
                    <c:v>OEC</c:v>
                  </c:pt>
                  <c:pt idx="11383">
                    <c:v>BRZ</c:v>
                  </c:pt>
                  <c:pt idx="11384">
                    <c:v>RSA</c:v>
                  </c:pt>
                  <c:pt idx="11385">
                    <c:v>RUS</c:v>
                  </c:pt>
                  <c:pt idx="11386">
                    <c:v>FRA</c:v>
                  </c:pt>
                  <c:pt idx="11387">
                    <c:v>EUN</c:v>
                  </c:pt>
                  <c:pt idx="11388">
                    <c:v>USA</c:v>
                  </c:pt>
                  <c:pt idx="11389">
                    <c:v>IND</c:v>
                  </c:pt>
                  <c:pt idx="11390">
                    <c:v>CHI</c:v>
                  </c:pt>
                  <c:pt idx="11391">
                    <c:v>ROW</c:v>
                  </c:pt>
                  <c:pt idx="11392">
                    <c:v>OEC</c:v>
                  </c:pt>
                  <c:pt idx="11393">
                    <c:v>BRZ</c:v>
                  </c:pt>
                  <c:pt idx="11394">
                    <c:v>RSA</c:v>
                  </c:pt>
                  <c:pt idx="11395">
                    <c:v>RUS</c:v>
                  </c:pt>
                  <c:pt idx="11396">
                    <c:v>FRA</c:v>
                  </c:pt>
                  <c:pt idx="11397">
                    <c:v>EUN</c:v>
                  </c:pt>
                  <c:pt idx="11398">
                    <c:v>USA</c:v>
                  </c:pt>
                  <c:pt idx="11399">
                    <c:v>IND</c:v>
                  </c:pt>
                  <c:pt idx="11400">
                    <c:v>CHI</c:v>
                  </c:pt>
                  <c:pt idx="11401">
                    <c:v>ROW</c:v>
                  </c:pt>
                  <c:pt idx="11402">
                    <c:v>OEC</c:v>
                  </c:pt>
                  <c:pt idx="11403">
                    <c:v>BRZ</c:v>
                  </c:pt>
                  <c:pt idx="11404">
                    <c:v>RSA</c:v>
                  </c:pt>
                  <c:pt idx="11405">
                    <c:v>RUS</c:v>
                  </c:pt>
                  <c:pt idx="11406">
                    <c:v>FRA</c:v>
                  </c:pt>
                  <c:pt idx="11407">
                    <c:v>EUN</c:v>
                  </c:pt>
                  <c:pt idx="11408">
                    <c:v>USA</c:v>
                  </c:pt>
                  <c:pt idx="11409">
                    <c:v>IND</c:v>
                  </c:pt>
                  <c:pt idx="11410">
                    <c:v>CHI</c:v>
                  </c:pt>
                  <c:pt idx="11411">
                    <c:v>ROW</c:v>
                  </c:pt>
                  <c:pt idx="11412">
                    <c:v>OEC</c:v>
                  </c:pt>
                  <c:pt idx="11413">
                    <c:v>BRZ</c:v>
                  </c:pt>
                  <c:pt idx="11414">
                    <c:v>RSA</c:v>
                  </c:pt>
                  <c:pt idx="11415">
                    <c:v>RUS</c:v>
                  </c:pt>
                  <c:pt idx="11416">
                    <c:v>FRA</c:v>
                  </c:pt>
                  <c:pt idx="11417">
                    <c:v>EUN</c:v>
                  </c:pt>
                  <c:pt idx="11418">
                    <c:v>USA</c:v>
                  </c:pt>
                  <c:pt idx="11419">
                    <c:v>IND</c:v>
                  </c:pt>
                  <c:pt idx="11420">
                    <c:v>CHI</c:v>
                  </c:pt>
                  <c:pt idx="11421">
                    <c:v>ROW</c:v>
                  </c:pt>
                  <c:pt idx="11422">
                    <c:v>OEC</c:v>
                  </c:pt>
                  <c:pt idx="11423">
                    <c:v>BRZ</c:v>
                  </c:pt>
                  <c:pt idx="11424">
                    <c:v>RSA</c:v>
                  </c:pt>
                  <c:pt idx="11425">
                    <c:v>RUS</c:v>
                  </c:pt>
                  <c:pt idx="11426">
                    <c:v>FRA</c:v>
                  </c:pt>
                  <c:pt idx="11427">
                    <c:v>EUN</c:v>
                  </c:pt>
                  <c:pt idx="11428">
                    <c:v>USA</c:v>
                  </c:pt>
                  <c:pt idx="11429">
                    <c:v>IND</c:v>
                  </c:pt>
                  <c:pt idx="11430">
                    <c:v>CHI</c:v>
                  </c:pt>
                  <c:pt idx="11431">
                    <c:v>ROW</c:v>
                  </c:pt>
                  <c:pt idx="11432">
                    <c:v>OEC</c:v>
                  </c:pt>
                  <c:pt idx="11433">
                    <c:v>BRZ</c:v>
                  </c:pt>
                  <c:pt idx="11434">
                    <c:v>RSA</c:v>
                  </c:pt>
                  <c:pt idx="11435">
                    <c:v>RUS</c:v>
                  </c:pt>
                  <c:pt idx="11436">
                    <c:v>FRA</c:v>
                  </c:pt>
                  <c:pt idx="11437">
                    <c:v>EUN</c:v>
                  </c:pt>
                  <c:pt idx="11438">
                    <c:v>EUS</c:v>
                  </c:pt>
                  <c:pt idx="11439">
                    <c:v>USA</c:v>
                  </c:pt>
                  <c:pt idx="11440">
                    <c:v>IND</c:v>
                  </c:pt>
                  <c:pt idx="11441">
                    <c:v>CHI</c:v>
                  </c:pt>
                  <c:pt idx="11442">
                    <c:v>ROW</c:v>
                  </c:pt>
                  <c:pt idx="11443">
                    <c:v>OEC</c:v>
                  </c:pt>
                  <c:pt idx="11444">
                    <c:v>BRZ</c:v>
                  </c:pt>
                  <c:pt idx="11445">
                    <c:v>RUS</c:v>
                  </c:pt>
                  <c:pt idx="11446">
                    <c:v>FRA</c:v>
                  </c:pt>
                  <c:pt idx="11447">
                    <c:v>EUN</c:v>
                  </c:pt>
                  <c:pt idx="11448">
                    <c:v>EUS</c:v>
                  </c:pt>
                  <c:pt idx="11449">
                    <c:v>USA</c:v>
                  </c:pt>
                  <c:pt idx="11450">
                    <c:v>IND</c:v>
                  </c:pt>
                  <c:pt idx="11451">
                    <c:v>CHI</c:v>
                  </c:pt>
                  <c:pt idx="11452">
                    <c:v>ROW</c:v>
                  </c:pt>
                  <c:pt idx="11453">
                    <c:v>OEC</c:v>
                  </c:pt>
                  <c:pt idx="11454">
                    <c:v>BRZ</c:v>
                  </c:pt>
                  <c:pt idx="11455">
                    <c:v>RSA</c:v>
                  </c:pt>
                  <c:pt idx="11456">
                    <c:v>RUS</c:v>
                  </c:pt>
                  <c:pt idx="11457">
                    <c:v>FRA</c:v>
                  </c:pt>
                  <c:pt idx="11458">
                    <c:v>EUN</c:v>
                  </c:pt>
                  <c:pt idx="11459">
                    <c:v>EUS</c:v>
                  </c:pt>
                  <c:pt idx="11460">
                    <c:v>USA</c:v>
                  </c:pt>
                  <c:pt idx="11461">
                    <c:v>IND</c:v>
                  </c:pt>
                  <c:pt idx="11462">
                    <c:v>CHI</c:v>
                  </c:pt>
                  <c:pt idx="11463">
                    <c:v>ROW</c:v>
                  </c:pt>
                  <c:pt idx="11464">
                    <c:v>OEC</c:v>
                  </c:pt>
                  <c:pt idx="11465">
                    <c:v>BRZ</c:v>
                  </c:pt>
                  <c:pt idx="11466">
                    <c:v>RSA</c:v>
                  </c:pt>
                  <c:pt idx="11467">
                    <c:v>RUS</c:v>
                  </c:pt>
                  <c:pt idx="11468">
                    <c:v>FRA</c:v>
                  </c:pt>
                  <c:pt idx="11469">
                    <c:v>EUN</c:v>
                  </c:pt>
                  <c:pt idx="11470">
                    <c:v>EUS</c:v>
                  </c:pt>
                  <c:pt idx="11471">
                    <c:v>IND</c:v>
                  </c:pt>
                  <c:pt idx="11472">
                    <c:v>CHI</c:v>
                  </c:pt>
                  <c:pt idx="11473">
                    <c:v>ROW</c:v>
                  </c:pt>
                  <c:pt idx="11474">
                    <c:v>OEC</c:v>
                  </c:pt>
                  <c:pt idx="11475">
                    <c:v>BRZ</c:v>
                  </c:pt>
                  <c:pt idx="11476">
                    <c:v>RSA</c:v>
                  </c:pt>
                  <c:pt idx="11477">
                    <c:v>FRA</c:v>
                  </c:pt>
                  <c:pt idx="11478">
                    <c:v>EUN</c:v>
                  </c:pt>
                  <c:pt idx="11479">
                    <c:v>EUS</c:v>
                  </c:pt>
                  <c:pt idx="11480">
                    <c:v>USA</c:v>
                  </c:pt>
                  <c:pt idx="11481">
                    <c:v>IND</c:v>
                  </c:pt>
                  <c:pt idx="11482">
                    <c:v>CHI</c:v>
                  </c:pt>
                  <c:pt idx="11483">
                    <c:v>ROW</c:v>
                  </c:pt>
                  <c:pt idx="11484">
                    <c:v>OEC</c:v>
                  </c:pt>
                  <c:pt idx="11485">
                    <c:v>BRZ</c:v>
                  </c:pt>
                  <c:pt idx="11486">
                    <c:v>RSA</c:v>
                  </c:pt>
                  <c:pt idx="11487">
                    <c:v>RUS</c:v>
                  </c:pt>
                  <c:pt idx="11488">
                    <c:v>FRA</c:v>
                  </c:pt>
                  <c:pt idx="11489">
                    <c:v>EUN</c:v>
                  </c:pt>
                  <c:pt idx="11490">
                    <c:v>EUS</c:v>
                  </c:pt>
                  <c:pt idx="11491">
                    <c:v>USA</c:v>
                  </c:pt>
                  <c:pt idx="11492">
                    <c:v>IND</c:v>
                  </c:pt>
                  <c:pt idx="11493">
                    <c:v>CHI</c:v>
                  </c:pt>
                  <c:pt idx="11494">
                    <c:v>ROW</c:v>
                  </c:pt>
                  <c:pt idx="11495">
                    <c:v>OEC</c:v>
                  </c:pt>
                  <c:pt idx="11496">
                    <c:v>BRZ</c:v>
                  </c:pt>
                  <c:pt idx="11497">
                    <c:v>RSA</c:v>
                  </c:pt>
                  <c:pt idx="11498">
                    <c:v>RUS</c:v>
                  </c:pt>
                  <c:pt idx="11499">
                    <c:v>FRA</c:v>
                  </c:pt>
                  <c:pt idx="11500">
                    <c:v>EUN</c:v>
                  </c:pt>
                  <c:pt idx="11501">
                    <c:v>EUS</c:v>
                  </c:pt>
                  <c:pt idx="11502">
                    <c:v>USA</c:v>
                  </c:pt>
                  <c:pt idx="11503">
                    <c:v>IND</c:v>
                  </c:pt>
                  <c:pt idx="11504">
                    <c:v>CHI</c:v>
                  </c:pt>
                  <c:pt idx="11505">
                    <c:v>ROW</c:v>
                  </c:pt>
                  <c:pt idx="11506">
                    <c:v>OEC</c:v>
                  </c:pt>
                  <c:pt idx="11507">
                    <c:v>BRZ</c:v>
                  </c:pt>
                  <c:pt idx="11508">
                    <c:v>RSA</c:v>
                  </c:pt>
                  <c:pt idx="11509">
                    <c:v>RUS</c:v>
                  </c:pt>
                  <c:pt idx="11510">
                    <c:v>FRA</c:v>
                  </c:pt>
                  <c:pt idx="11511">
                    <c:v>EUN</c:v>
                  </c:pt>
                  <c:pt idx="11512">
                    <c:v>EUS</c:v>
                  </c:pt>
                  <c:pt idx="11513">
                    <c:v>USA</c:v>
                  </c:pt>
                  <c:pt idx="11514">
                    <c:v>IND</c:v>
                  </c:pt>
                  <c:pt idx="11515">
                    <c:v>CHI</c:v>
                  </c:pt>
                  <c:pt idx="11516">
                    <c:v>ROW</c:v>
                  </c:pt>
                  <c:pt idx="11517">
                    <c:v>OEC</c:v>
                  </c:pt>
                  <c:pt idx="11518">
                    <c:v>BRZ</c:v>
                  </c:pt>
                  <c:pt idx="11519">
                    <c:v>RSA</c:v>
                  </c:pt>
                  <c:pt idx="11520">
                    <c:v>RUS</c:v>
                  </c:pt>
                  <c:pt idx="11521">
                    <c:v>FRA</c:v>
                  </c:pt>
                  <c:pt idx="11522">
                    <c:v>EUN</c:v>
                  </c:pt>
                  <c:pt idx="11523">
                    <c:v>EUS</c:v>
                  </c:pt>
                  <c:pt idx="11524">
                    <c:v>USA</c:v>
                  </c:pt>
                  <c:pt idx="11525">
                    <c:v>IND</c:v>
                  </c:pt>
                  <c:pt idx="11526">
                    <c:v>CHI</c:v>
                  </c:pt>
                  <c:pt idx="11527">
                    <c:v>ROW</c:v>
                  </c:pt>
                  <c:pt idx="11528">
                    <c:v>OEC</c:v>
                  </c:pt>
                  <c:pt idx="11529">
                    <c:v>BRZ</c:v>
                  </c:pt>
                  <c:pt idx="11530">
                    <c:v>RSA</c:v>
                  </c:pt>
                  <c:pt idx="11531">
                    <c:v>RUS</c:v>
                  </c:pt>
                  <c:pt idx="11532">
                    <c:v>FRA</c:v>
                  </c:pt>
                  <c:pt idx="11533">
                    <c:v>EUN</c:v>
                  </c:pt>
                  <c:pt idx="11534">
                    <c:v>EUS</c:v>
                  </c:pt>
                  <c:pt idx="11535">
                    <c:v>USA</c:v>
                  </c:pt>
                  <c:pt idx="11536">
                    <c:v>IND</c:v>
                  </c:pt>
                  <c:pt idx="11537">
                    <c:v>CHI</c:v>
                  </c:pt>
                  <c:pt idx="11538">
                    <c:v>ROW</c:v>
                  </c:pt>
                  <c:pt idx="11539">
                    <c:v>OEC</c:v>
                  </c:pt>
                  <c:pt idx="11540">
                    <c:v>BRZ</c:v>
                  </c:pt>
                  <c:pt idx="11541">
                    <c:v>RSA</c:v>
                  </c:pt>
                  <c:pt idx="11542">
                    <c:v>RUS</c:v>
                  </c:pt>
                  <c:pt idx="11543">
                    <c:v>FRA</c:v>
                  </c:pt>
                  <c:pt idx="11544">
                    <c:v>EUN</c:v>
                  </c:pt>
                  <c:pt idx="11545">
                    <c:v>EUS</c:v>
                  </c:pt>
                  <c:pt idx="11546">
                    <c:v>USA</c:v>
                  </c:pt>
                  <c:pt idx="11547">
                    <c:v>IND</c:v>
                  </c:pt>
                  <c:pt idx="11548">
                    <c:v>CHI</c:v>
                  </c:pt>
                  <c:pt idx="11549">
                    <c:v>ROW</c:v>
                  </c:pt>
                  <c:pt idx="11550">
                    <c:v>OEC</c:v>
                  </c:pt>
                  <c:pt idx="11551">
                    <c:v>BRZ</c:v>
                  </c:pt>
                  <c:pt idx="11552">
                    <c:v>RSA</c:v>
                  </c:pt>
                  <c:pt idx="11553">
                    <c:v>RUS</c:v>
                  </c:pt>
                  <c:pt idx="11554">
                    <c:v>FRA</c:v>
                  </c:pt>
                  <c:pt idx="11555">
                    <c:v>EUN</c:v>
                  </c:pt>
                  <c:pt idx="11556">
                    <c:v>EUS</c:v>
                  </c:pt>
                  <c:pt idx="11557">
                    <c:v>USA</c:v>
                  </c:pt>
                  <c:pt idx="11558">
                    <c:v>IND</c:v>
                  </c:pt>
                  <c:pt idx="11559">
                    <c:v>CHI</c:v>
                  </c:pt>
                  <c:pt idx="11560">
                    <c:v>ROW</c:v>
                  </c:pt>
                  <c:pt idx="11561">
                    <c:v>OEC</c:v>
                  </c:pt>
                  <c:pt idx="11562">
                    <c:v>BRZ</c:v>
                  </c:pt>
                  <c:pt idx="11563">
                    <c:v>RSA</c:v>
                  </c:pt>
                  <c:pt idx="11564">
                    <c:v>RUS</c:v>
                  </c:pt>
                  <c:pt idx="11565">
                    <c:v>FRA</c:v>
                  </c:pt>
                  <c:pt idx="11566">
                    <c:v>EUN</c:v>
                  </c:pt>
                  <c:pt idx="11567">
                    <c:v>EUS</c:v>
                  </c:pt>
                  <c:pt idx="11568">
                    <c:v>USA</c:v>
                  </c:pt>
                  <c:pt idx="11569">
                    <c:v>IND</c:v>
                  </c:pt>
                  <c:pt idx="11570">
                    <c:v>CHI</c:v>
                  </c:pt>
                  <c:pt idx="11571">
                    <c:v>ROW</c:v>
                  </c:pt>
                  <c:pt idx="11572">
                    <c:v>OEC</c:v>
                  </c:pt>
                  <c:pt idx="11573">
                    <c:v>BRZ</c:v>
                  </c:pt>
                  <c:pt idx="11574">
                    <c:v>RSA</c:v>
                  </c:pt>
                  <c:pt idx="11575">
                    <c:v>RUS</c:v>
                  </c:pt>
                  <c:pt idx="11576">
                    <c:v>FRA</c:v>
                  </c:pt>
                  <c:pt idx="11577">
                    <c:v>EUN</c:v>
                  </c:pt>
                  <c:pt idx="11578">
                    <c:v>EUS</c:v>
                  </c:pt>
                  <c:pt idx="11579">
                    <c:v>USA</c:v>
                  </c:pt>
                  <c:pt idx="11580">
                    <c:v>IND</c:v>
                  </c:pt>
                  <c:pt idx="11581">
                    <c:v>CHI</c:v>
                  </c:pt>
                  <c:pt idx="11582">
                    <c:v>ROW</c:v>
                  </c:pt>
                  <c:pt idx="11583">
                    <c:v>OEC</c:v>
                  </c:pt>
                  <c:pt idx="11584">
                    <c:v>BRZ</c:v>
                  </c:pt>
                  <c:pt idx="11585">
                    <c:v>RSA</c:v>
                  </c:pt>
                  <c:pt idx="11586">
                    <c:v>RUS</c:v>
                  </c:pt>
                  <c:pt idx="11587">
                    <c:v>FRA</c:v>
                  </c:pt>
                  <c:pt idx="11588">
                    <c:v>EUN</c:v>
                  </c:pt>
                  <c:pt idx="11589">
                    <c:v>EUS</c:v>
                  </c:pt>
                  <c:pt idx="11590">
                    <c:v>USA</c:v>
                  </c:pt>
                  <c:pt idx="11591">
                    <c:v>IND</c:v>
                  </c:pt>
                  <c:pt idx="11592">
                    <c:v>CHI</c:v>
                  </c:pt>
                  <c:pt idx="11593">
                    <c:v>ROW</c:v>
                  </c:pt>
                  <c:pt idx="11594">
                    <c:v>OEC</c:v>
                  </c:pt>
                  <c:pt idx="11595">
                    <c:v>BRZ</c:v>
                  </c:pt>
                  <c:pt idx="11596">
                    <c:v>RSA</c:v>
                  </c:pt>
                  <c:pt idx="11597">
                    <c:v>RUS</c:v>
                  </c:pt>
                  <c:pt idx="11598">
                    <c:v>FRA</c:v>
                  </c:pt>
                  <c:pt idx="11599">
                    <c:v>EUN</c:v>
                  </c:pt>
                  <c:pt idx="11600">
                    <c:v>EUS</c:v>
                  </c:pt>
                  <c:pt idx="11601">
                    <c:v>USA</c:v>
                  </c:pt>
                  <c:pt idx="11602">
                    <c:v>IND</c:v>
                  </c:pt>
                  <c:pt idx="11603">
                    <c:v>CHI</c:v>
                  </c:pt>
                  <c:pt idx="11604">
                    <c:v>ROW</c:v>
                  </c:pt>
                  <c:pt idx="11605">
                    <c:v>OEC</c:v>
                  </c:pt>
                  <c:pt idx="11606">
                    <c:v>BRZ</c:v>
                  </c:pt>
                  <c:pt idx="11607">
                    <c:v>RSA</c:v>
                  </c:pt>
                  <c:pt idx="11608">
                    <c:v>RUS</c:v>
                  </c:pt>
                  <c:pt idx="11609">
                    <c:v>FRA</c:v>
                  </c:pt>
                  <c:pt idx="11610">
                    <c:v>EUN</c:v>
                  </c:pt>
                  <c:pt idx="11611">
                    <c:v>EUS</c:v>
                  </c:pt>
                  <c:pt idx="11612">
                    <c:v>USA</c:v>
                  </c:pt>
                  <c:pt idx="11613">
                    <c:v>IND</c:v>
                  </c:pt>
                  <c:pt idx="11614">
                    <c:v>CHI</c:v>
                  </c:pt>
                  <c:pt idx="11615">
                    <c:v>ROW</c:v>
                  </c:pt>
                  <c:pt idx="11616">
                    <c:v>OEC</c:v>
                  </c:pt>
                  <c:pt idx="11617">
                    <c:v>BRZ</c:v>
                  </c:pt>
                  <c:pt idx="11618">
                    <c:v>RSA</c:v>
                  </c:pt>
                  <c:pt idx="11619">
                    <c:v>RUS</c:v>
                  </c:pt>
                  <c:pt idx="11620">
                    <c:v>FRA</c:v>
                  </c:pt>
                  <c:pt idx="11621">
                    <c:v>EUN</c:v>
                  </c:pt>
                  <c:pt idx="11622">
                    <c:v>EUS</c:v>
                  </c:pt>
                  <c:pt idx="11623">
                    <c:v>USA</c:v>
                  </c:pt>
                  <c:pt idx="11624">
                    <c:v>IND</c:v>
                  </c:pt>
                  <c:pt idx="11625">
                    <c:v>CHI</c:v>
                  </c:pt>
                  <c:pt idx="11626">
                    <c:v>ROW</c:v>
                  </c:pt>
                  <c:pt idx="11627">
                    <c:v>OEC</c:v>
                  </c:pt>
                  <c:pt idx="11628">
                    <c:v>BRZ</c:v>
                  </c:pt>
                  <c:pt idx="11629">
                    <c:v>RSA</c:v>
                  </c:pt>
                  <c:pt idx="11630">
                    <c:v>RUS</c:v>
                  </c:pt>
                  <c:pt idx="11631">
                    <c:v>FRA</c:v>
                  </c:pt>
                  <c:pt idx="11632">
                    <c:v>EUN</c:v>
                  </c:pt>
                  <c:pt idx="11633">
                    <c:v>EUS</c:v>
                  </c:pt>
                  <c:pt idx="11634">
                    <c:v>USA</c:v>
                  </c:pt>
                  <c:pt idx="11635">
                    <c:v>IND</c:v>
                  </c:pt>
                  <c:pt idx="11636">
                    <c:v>CHI</c:v>
                  </c:pt>
                  <c:pt idx="11637">
                    <c:v>ROW</c:v>
                  </c:pt>
                  <c:pt idx="11638">
                    <c:v>OEC</c:v>
                  </c:pt>
                  <c:pt idx="11639">
                    <c:v>BRZ</c:v>
                  </c:pt>
                  <c:pt idx="11640">
                    <c:v>RSA</c:v>
                  </c:pt>
                  <c:pt idx="11641">
                    <c:v>RUS</c:v>
                  </c:pt>
                  <c:pt idx="11642">
                    <c:v>FRA</c:v>
                  </c:pt>
                  <c:pt idx="11643">
                    <c:v>EUN</c:v>
                  </c:pt>
                  <c:pt idx="11644">
                    <c:v>EUS</c:v>
                  </c:pt>
                  <c:pt idx="11645">
                    <c:v>IND</c:v>
                  </c:pt>
                  <c:pt idx="11646">
                    <c:v>CHI</c:v>
                  </c:pt>
                  <c:pt idx="11647">
                    <c:v>ROW</c:v>
                  </c:pt>
                  <c:pt idx="11648">
                    <c:v>OEC</c:v>
                  </c:pt>
                  <c:pt idx="11649">
                    <c:v>RUS</c:v>
                  </c:pt>
                  <c:pt idx="11650">
                    <c:v>FRA</c:v>
                  </c:pt>
                  <c:pt idx="11651">
                    <c:v>EUN</c:v>
                  </c:pt>
                  <c:pt idx="11652">
                    <c:v>EUS</c:v>
                  </c:pt>
                  <c:pt idx="11653">
                    <c:v>IND</c:v>
                  </c:pt>
                  <c:pt idx="11654">
                    <c:v>CHI</c:v>
                  </c:pt>
                  <c:pt idx="11655">
                    <c:v>ROW</c:v>
                  </c:pt>
                  <c:pt idx="11656">
                    <c:v>OEC</c:v>
                  </c:pt>
                  <c:pt idx="11657">
                    <c:v>BRZ</c:v>
                  </c:pt>
                  <c:pt idx="11658">
                    <c:v>RSA</c:v>
                  </c:pt>
                  <c:pt idx="11659">
                    <c:v>RUS</c:v>
                  </c:pt>
                  <c:pt idx="11660">
                    <c:v>FRA</c:v>
                  </c:pt>
                  <c:pt idx="11661">
                    <c:v>EUN</c:v>
                  </c:pt>
                  <c:pt idx="11662">
                    <c:v>EUS</c:v>
                  </c:pt>
                  <c:pt idx="11663">
                    <c:v>IND</c:v>
                  </c:pt>
                  <c:pt idx="11664">
                    <c:v>CHI</c:v>
                  </c:pt>
                  <c:pt idx="11665">
                    <c:v>ROW</c:v>
                  </c:pt>
                  <c:pt idx="11666">
                    <c:v>OEC</c:v>
                  </c:pt>
                  <c:pt idx="11667">
                    <c:v>BRZ</c:v>
                  </c:pt>
                  <c:pt idx="11668">
                    <c:v>RSA</c:v>
                  </c:pt>
                  <c:pt idx="11669">
                    <c:v>RUS</c:v>
                  </c:pt>
                  <c:pt idx="11670">
                    <c:v>FRA</c:v>
                  </c:pt>
                  <c:pt idx="11671">
                    <c:v>EUN</c:v>
                  </c:pt>
                  <c:pt idx="11672">
                    <c:v>EUS</c:v>
                  </c:pt>
                  <c:pt idx="11673">
                    <c:v>IND</c:v>
                  </c:pt>
                  <c:pt idx="11674">
                    <c:v>CHI</c:v>
                  </c:pt>
                  <c:pt idx="11675">
                    <c:v>ROW</c:v>
                  </c:pt>
                  <c:pt idx="11676">
                    <c:v>OEC</c:v>
                  </c:pt>
                  <c:pt idx="11677">
                    <c:v>BRZ</c:v>
                  </c:pt>
                  <c:pt idx="11678">
                    <c:v>RSA</c:v>
                  </c:pt>
                  <c:pt idx="11679">
                    <c:v>RUS</c:v>
                  </c:pt>
                  <c:pt idx="11680">
                    <c:v>FRA</c:v>
                  </c:pt>
                  <c:pt idx="11681">
                    <c:v>EUN</c:v>
                  </c:pt>
                  <c:pt idx="11682">
                    <c:v>EUS</c:v>
                  </c:pt>
                  <c:pt idx="11683">
                    <c:v>IND</c:v>
                  </c:pt>
                  <c:pt idx="11684">
                    <c:v>CHI</c:v>
                  </c:pt>
                  <c:pt idx="11685">
                    <c:v>ROW</c:v>
                  </c:pt>
                  <c:pt idx="11686">
                    <c:v>OEC</c:v>
                  </c:pt>
                  <c:pt idx="11687">
                    <c:v>BRZ</c:v>
                  </c:pt>
                  <c:pt idx="11688">
                    <c:v>RSA</c:v>
                  </c:pt>
                  <c:pt idx="11689">
                    <c:v>RUS</c:v>
                  </c:pt>
                  <c:pt idx="11690">
                    <c:v>FRA</c:v>
                  </c:pt>
                  <c:pt idx="11691">
                    <c:v>EUN</c:v>
                  </c:pt>
                  <c:pt idx="11692">
                    <c:v>EUS</c:v>
                  </c:pt>
                  <c:pt idx="11693">
                    <c:v>IND</c:v>
                  </c:pt>
                  <c:pt idx="11694">
                    <c:v>CHI</c:v>
                  </c:pt>
                  <c:pt idx="11695">
                    <c:v>ROW</c:v>
                  </c:pt>
                  <c:pt idx="11696">
                    <c:v>OEC</c:v>
                  </c:pt>
                  <c:pt idx="11697">
                    <c:v>BRZ</c:v>
                  </c:pt>
                  <c:pt idx="11698">
                    <c:v>RSA</c:v>
                  </c:pt>
                  <c:pt idx="11699">
                    <c:v>RUS</c:v>
                  </c:pt>
                  <c:pt idx="11700">
                    <c:v>FRA</c:v>
                  </c:pt>
                  <c:pt idx="11701">
                    <c:v>EUN</c:v>
                  </c:pt>
                  <c:pt idx="11702">
                    <c:v>EUS</c:v>
                  </c:pt>
                  <c:pt idx="11703">
                    <c:v>IND</c:v>
                  </c:pt>
                  <c:pt idx="11704">
                    <c:v>CHI</c:v>
                  </c:pt>
                  <c:pt idx="11705">
                    <c:v>ROW</c:v>
                  </c:pt>
                  <c:pt idx="11706">
                    <c:v>OEC</c:v>
                  </c:pt>
                  <c:pt idx="11707">
                    <c:v>BRZ</c:v>
                  </c:pt>
                  <c:pt idx="11708">
                    <c:v>RSA</c:v>
                  </c:pt>
                  <c:pt idx="11709">
                    <c:v>RUS</c:v>
                  </c:pt>
                  <c:pt idx="11710">
                    <c:v>FRA</c:v>
                  </c:pt>
                  <c:pt idx="11711">
                    <c:v>EUN</c:v>
                  </c:pt>
                  <c:pt idx="11712">
                    <c:v>EUS</c:v>
                  </c:pt>
                  <c:pt idx="11713">
                    <c:v>IND</c:v>
                  </c:pt>
                  <c:pt idx="11714">
                    <c:v>CHI</c:v>
                  </c:pt>
                  <c:pt idx="11715">
                    <c:v>ROW</c:v>
                  </c:pt>
                  <c:pt idx="11716">
                    <c:v>OEC</c:v>
                  </c:pt>
                  <c:pt idx="11717">
                    <c:v>BRZ</c:v>
                  </c:pt>
                  <c:pt idx="11718">
                    <c:v>RSA</c:v>
                  </c:pt>
                  <c:pt idx="11719">
                    <c:v>RUS</c:v>
                  </c:pt>
                  <c:pt idx="11720">
                    <c:v>FRA</c:v>
                  </c:pt>
                  <c:pt idx="11721">
                    <c:v>EUN</c:v>
                  </c:pt>
                  <c:pt idx="11722">
                    <c:v>EUS</c:v>
                  </c:pt>
                  <c:pt idx="11723">
                    <c:v>IND</c:v>
                  </c:pt>
                  <c:pt idx="11724">
                    <c:v>CHI</c:v>
                  </c:pt>
                  <c:pt idx="11725">
                    <c:v>ROW</c:v>
                  </c:pt>
                  <c:pt idx="11726">
                    <c:v>OEC</c:v>
                  </c:pt>
                  <c:pt idx="11727">
                    <c:v>BRZ</c:v>
                  </c:pt>
                  <c:pt idx="11728">
                    <c:v>RSA</c:v>
                  </c:pt>
                  <c:pt idx="11729">
                    <c:v>RUS</c:v>
                  </c:pt>
                  <c:pt idx="11730">
                    <c:v>FRA</c:v>
                  </c:pt>
                  <c:pt idx="11731">
                    <c:v>EUN</c:v>
                  </c:pt>
                  <c:pt idx="11732">
                    <c:v>EUS</c:v>
                  </c:pt>
                  <c:pt idx="11733">
                    <c:v>IND</c:v>
                  </c:pt>
                  <c:pt idx="11734">
                    <c:v>CHI</c:v>
                  </c:pt>
                  <c:pt idx="11735">
                    <c:v>ROW</c:v>
                  </c:pt>
                  <c:pt idx="11736">
                    <c:v>OEC</c:v>
                  </c:pt>
                  <c:pt idx="11737">
                    <c:v>BRZ</c:v>
                  </c:pt>
                  <c:pt idx="11738">
                    <c:v>RSA</c:v>
                  </c:pt>
                  <c:pt idx="11739">
                    <c:v>RUS</c:v>
                  </c:pt>
                  <c:pt idx="11740">
                    <c:v>FRA</c:v>
                  </c:pt>
                  <c:pt idx="11741">
                    <c:v>EUN</c:v>
                  </c:pt>
                  <c:pt idx="11742">
                    <c:v>EUS</c:v>
                  </c:pt>
                  <c:pt idx="11743">
                    <c:v>IND</c:v>
                  </c:pt>
                  <c:pt idx="11744">
                    <c:v>CHI</c:v>
                  </c:pt>
                  <c:pt idx="11745">
                    <c:v>ROW</c:v>
                  </c:pt>
                  <c:pt idx="11746">
                    <c:v>OEC</c:v>
                  </c:pt>
                  <c:pt idx="11747">
                    <c:v>BRZ</c:v>
                  </c:pt>
                  <c:pt idx="11748">
                    <c:v>RSA</c:v>
                  </c:pt>
                  <c:pt idx="11749">
                    <c:v>RUS</c:v>
                  </c:pt>
                  <c:pt idx="11750">
                    <c:v>FRA</c:v>
                  </c:pt>
                  <c:pt idx="11751">
                    <c:v>EUN</c:v>
                  </c:pt>
                  <c:pt idx="11752">
                    <c:v>EUS</c:v>
                  </c:pt>
                  <c:pt idx="11753">
                    <c:v>IND</c:v>
                  </c:pt>
                  <c:pt idx="11754">
                    <c:v>CHI</c:v>
                  </c:pt>
                  <c:pt idx="11755">
                    <c:v>ROW</c:v>
                  </c:pt>
                  <c:pt idx="11756">
                    <c:v>OEC</c:v>
                  </c:pt>
                  <c:pt idx="11757">
                    <c:v>BRZ</c:v>
                  </c:pt>
                  <c:pt idx="11758">
                    <c:v>RSA</c:v>
                  </c:pt>
                  <c:pt idx="11759">
                    <c:v>RUS</c:v>
                  </c:pt>
                  <c:pt idx="11760">
                    <c:v>FRA</c:v>
                  </c:pt>
                  <c:pt idx="11761">
                    <c:v>EUN</c:v>
                  </c:pt>
                  <c:pt idx="11762">
                    <c:v>EUS</c:v>
                  </c:pt>
                  <c:pt idx="11763">
                    <c:v>IND</c:v>
                  </c:pt>
                  <c:pt idx="11764">
                    <c:v>CHI</c:v>
                  </c:pt>
                  <c:pt idx="11765">
                    <c:v>ROW</c:v>
                  </c:pt>
                  <c:pt idx="11766">
                    <c:v>OEC</c:v>
                  </c:pt>
                  <c:pt idx="11767">
                    <c:v>BRZ</c:v>
                  </c:pt>
                  <c:pt idx="11768">
                    <c:v>RSA</c:v>
                  </c:pt>
                  <c:pt idx="11769">
                    <c:v>RUS</c:v>
                  </c:pt>
                  <c:pt idx="11770">
                    <c:v>FRA</c:v>
                  </c:pt>
                  <c:pt idx="11771">
                    <c:v>EUN</c:v>
                  </c:pt>
                  <c:pt idx="11772">
                    <c:v>EUS</c:v>
                  </c:pt>
                  <c:pt idx="11773">
                    <c:v>IND</c:v>
                  </c:pt>
                  <c:pt idx="11774">
                    <c:v>CHI</c:v>
                  </c:pt>
                  <c:pt idx="11775">
                    <c:v>ROW</c:v>
                  </c:pt>
                  <c:pt idx="11776">
                    <c:v>OEC</c:v>
                  </c:pt>
                  <c:pt idx="11777">
                    <c:v>BRZ</c:v>
                  </c:pt>
                  <c:pt idx="11778">
                    <c:v>RSA</c:v>
                  </c:pt>
                  <c:pt idx="11779">
                    <c:v>RUS</c:v>
                  </c:pt>
                  <c:pt idx="11780">
                    <c:v>FRA</c:v>
                  </c:pt>
                  <c:pt idx="11781">
                    <c:v>EUN</c:v>
                  </c:pt>
                  <c:pt idx="11782">
                    <c:v>EUS</c:v>
                  </c:pt>
                  <c:pt idx="11783">
                    <c:v>IND</c:v>
                  </c:pt>
                  <c:pt idx="11784">
                    <c:v>CHI</c:v>
                  </c:pt>
                  <c:pt idx="11785">
                    <c:v>ROW</c:v>
                  </c:pt>
                  <c:pt idx="11786">
                    <c:v>OEC</c:v>
                  </c:pt>
                  <c:pt idx="11787">
                    <c:v>BRZ</c:v>
                  </c:pt>
                  <c:pt idx="11788">
                    <c:v>RSA</c:v>
                  </c:pt>
                  <c:pt idx="11789">
                    <c:v>RUS</c:v>
                  </c:pt>
                  <c:pt idx="11790">
                    <c:v>FRA</c:v>
                  </c:pt>
                  <c:pt idx="11791">
                    <c:v>EUN</c:v>
                  </c:pt>
                  <c:pt idx="11792">
                    <c:v>EUS</c:v>
                  </c:pt>
                  <c:pt idx="11793">
                    <c:v>IND</c:v>
                  </c:pt>
                  <c:pt idx="11794">
                    <c:v>CHI</c:v>
                  </c:pt>
                  <c:pt idx="11795">
                    <c:v>ROW</c:v>
                  </c:pt>
                  <c:pt idx="11796">
                    <c:v>OEC</c:v>
                  </c:pt>
                  <c:pt idx="11797">
                    <c:v>BRZ</c:v>
                  </c:pt>
                  <c:pt idx="11798">
                    <c:v>RSA</c:v>
                  </c:pt>
                  <c:pt idx="11799">
                    <c:v>RUS</c:v>
                  </c:pt>
                  <c:pt idx="11800">
                    <c:v>FRA</c:v>
                  </c:pt>
                  <c:pt idx="11801">
                    <c:v>EUN</c:v>
                  </c:pt>
                  <c:pt idx="11802">
                    <c:v>EUS</c:v>
                  </c:pt>
                  <c:pt idx="11803">
                    <c:v>IND</c:v>
                  </c:pt>
                  <c:pt idx="11804">
                    <c:v>CHI</c:v>
                  </c:pt>
                  <c:pt idx="11805">
                    <c:v>ROW</c:v>
                  </c:pt>
                  <c:pt idx="11806">
                    <c:v>OEC</c:v>
                  </c:pt>
                  <c:pt idx="11807">
                    <c:v>BRZ</c:v>
                  </c:pt>
                  <c:pt idx="11808">
                    <c:v>RSA</c:v>
                  </c:pt>
                  <c:pt idx="11809">
                    <c:v>RUS</c:v>
                  </c:pt>
                  <c:pt idx="11810">
                    <c:v>FRA</c:v>
                  </c:pt>
                  <c:pt idx="11811">
                    <c:v>EUN</c:v>
                  </c:pt>
                  <c:pt idx="11812">
                    <c:v>EUS</c:v>
                  </c:pt>
                  <c:pt idx="11813">
                    <c:v>IND</c:v>
                  </c:pt>
                  <c:pt idx="11814">
                    <c:v>CHI</c:v>
                  </c:pt>
                  <c:pt idx="11815">
                    <c:v>ROW</c:v>
                  </c:pt>
                  <c:pt idx="11816">
                    <c:v>OEC</c:v>
                  </c:pt>
                  <c:pt idx="11817">
                    <c:v>BRZ</c:v>
                  </c:pt>
                  <c:pt idx="11818">
                    <c:v>RSA</c:v>
                  </c:pt>
                  <c:pt idx="11819">
                    <c:v>RUS</c:v>
                  </c:pt>
                  <c:pt idx="11820">
                    <c:v>FRA</c:v>
                  </c:pt>
                  <c:pt idx="11821">
                    <c:v>EUN</c:v>
                  </c:pt>
                  <c:pt idx="11822">
                    <c:v>EUS</c:v>
                  </c:pt>
                  <c:pt idx="11823">
                    <c:v>USA</c:v>
                  </c:pt>
                  <c:pt idx="11824">
                    <c:v>IND</c:v>
                  </c:pt>
                  <c:pt idx="11825">
                    <c:v>CHI</c:v>
                  </c:pt>
                  <c:pt idx="11826">
                    <c:v>ROW</c:v>
                  </c:pt>
                  <c:pt idx="11827">
                    <c:v>RUS</c:v>
                  </c:pt>
                  <c:pt idx="11828">
                    <c:v>FRA</c:v>
                  </c:pt>
                  <c:pt idx="11829">
                    <c:v>EUN</c:v>
                  </c:pt>
                  <c:pt idx="11830">
                    <c:v>EUS</c:v>
                  </c:pt>
                  <c:pt idx="11831">
                    <c:v>USA</c:v>
                  </c:pt>
                  <c:pt idx="11832">
                    <c:v>IND</c:v>
                  </c:pt>
                  <c:pt idx="11833">
                    <c:v>CHI</c:v>
                  </c:pt>
                  <c:pt idx="11834">
                    <c:v>ROW</c:v>
                  </c:pt>
                  <c:pt idx="11835">
                    <c:v>BRZ</c:v>
                  </c:pt>
                  <c:pt idx="11836">
                    <c:v>RSA</c:v>
                  </c:pt>
                  <c:pt idx="11837">
                    <c:v>RUS</c:v>
                  </c:pt>
                  <c:pt idx="11838">
                    <c:v>FRA</c:v>
                  </c:pt>
                  <c:pt idx="11839">
                    <c:v>EUN</c:v>
                  </c:pt>
                  <c:pt idx="11840">
                    <c:v>EUS</c:v>
                  </c:pt>
                  <c:pt idx="11841">
                    <c:v>USA</c:v>
                  </c:pt>
                  <c:pt idx="11842">
                    <c:v>IND</c:v>
                  </c:pt>
                  <c:pt idx="11843">
                    <c:v>CHI</c:v>
                  </c:pt>
                  <c:pt idx="11844">
                    <c:v>ROW</c:v>
                  </c:pt>
                  <c:pt idx="11845">
                    <c:v>BRZ</c:v>
                  </c:pt>
                  <c:pt idx="11846">
                    <c:v>RSA</c:v>
                  </c:pt>
                  <c:pt idx="11847">
                    <c:v>RUS</c:v>
                  </c:pt>
                  <c:pt idx="11848">
                    <c:v>FRA</c:v>
                  </c:pt>
                  <c:pt idx="11849">
                    <c:v>EUN</c:v>
                  </c:pt>
                  <c:pt idx="11850">
                    <c:v>EUS</c:v>
                  </c:pt>
                  <c:pt idx="11851">
                    <c:v>IND</c:v>
                  </c:pt>
                  <c:pt idx="11852">
                    <c:v>CHI</c:v>
                  </c:pt>
                  <c:pt idx="11853">
                    <c:v>ROW</c:v>
                  </c:pt>
                  <c:pt idx="11854">
                    <c:v>BRZ</c:v>
                  </c:pt>
                  <c:pt idx="11855">
                    <c:v>RSA</c:v>
                  </c:pt>
                  <c:pt idx="11856">
                    <c:v>FRA</c:v>
                  </c:pt>
                  <c:pt idx="11857">
                    <c:v>EUN</c:v>
                  </c:pt>
                  <c:pt idx="11858">
                    <c:v>EUS</c:v>
                  </c:pt>
                  <c:pt idx="11859">
                    <c:v>USA</c:v>
                  </c:pt>
                  <c:pt idx="11860">
                    <c:v>IND</c:v>
                  </c:pt>
                  <c:pt idx="11861">
                    <c:v>CHI</c:v>
                  </c:pt>
                  <c:pt idx="11862">
                    <c:v>ROW</c:v>
                  </c:pt>
                  <c:pt idx="11863">
                    <c:v>BRZ</c:v>
                  </c:pt>
                  <c:pt idx="11864">
                    <c:v>RSA</c:v>
                  </c:pt>
                  <c:pt idx="11865">
                    <c:v>RUS</c:v>
                  </c:pt>
                  <c:pt idx="11866">
                    <c:v>FRA</c:v>
                  </c:pt>
                  <c:pt idx="11867">
                    <c:v>EUN</c:v>
                  </c:pt>
                  <c:pt idx="11868">
                    <c:v>EUS</c:v>
                  </c:pt>
                  <c:pt idx="11869">
                    <c:v>USA</c:v>
                  </c:pt>
                  <c:pt idx="11870">
                    <c:v>IND</c:v>
                  </c:pt>
                  <c:pt idx="11871">
                    <c:v>CHI</c:v>
                  </c:pt>
                  <c:pt idx="11872">
                    <c:v>ROW</c:v>
                  </c:pt>
                  <c:pt idx="11873">
                    <c:v>BRZ</c:v>
                  </c:pt>
                  <c:pt idx="11874">
                    <c:v>RSA</c:v>
                  </c:pt>
                  <c:pt idx="11875">
                    <c:v>RUS</c:v>
                  </c:pt>
                  <c:pt idx="11876">
                    <c:v>FRA</c:v>
                  </c:pt>
                  <c:pt idx="11877">
                    <c:v>EUN</c:v>
                  </c:pt>
                  <c:pt idx="11878">
                    <c:v>EUS</c:v>
                  </c:pt>
                  <c:pt idx="11879">
                    <c:v>USA</c:v>
                  </c:pt>
                  <c:pt idx="11880">
                    <c:v>IND</c:v>
                  </c:pt>
                  <c:pt idx="11881">
                    <c:v>CHI</c:v>
                  </c:pt>
                  <c:pt idx="11882">
                    <c:v>ROW</c:v>
                  </c:pt>
                  <c:pt idx="11883">
                    <c:v>BRZ</c:v>
                  </c:pt>
                  <c:pt idx="11884">
                    <c:v>RSA</c:v>
                  </c:pt>
                  <c:pt idx="11885">
                    <c:v>RUS</c:v>
                  </c:pt>
                  <c:pt idx="11886">
                    <c:v>FRA</c:v>
                  </c:pt>
                  <c:pt idx="11887">
                    <c:v>EUN</c:v>
                  </c:pt>
                  <c:pt idx="11888">
                    <c:v>EUS</c:v>
                  </c:pt>
                  <c:pt idx="11889">
                    <c:v>USA</c:v>
                  </c:pt>
                  <c:pt idx="11890">
                    <c:v>IND</c:v>
                  </c:pt>
                  <c:pt idx="11891">
                    <c:v>CHI</c:v>
                  </c:pt>
                  <c:pt idx="11892">
                    <c:v>ROW</c:v>
                  </c:pt>
                  <c:pt idx="11893">
                    <c:v>BRZ</c:v>
                  </c:pt>
                  <c:pt idx="11894">
                    <c:v>RSA</c:v>
                  </c:pt>
                  <c:pt idx="11895">
                    <c:v>RUS</c:v>
                  </c:pt>
                  <c:pt idx="11896">
                    <c:v>FRA</c:v>
                  </c:pt>
                  <c:pt idx="11897">
                    <c:v>EUN</c:v>
                  </c:pt>
                  <c:pt idx="11898">
                    <c:v>EUS</c:v>
                  </c:pt>
                  <c:pt idx="11899">
                    <c:v>USA</c:v>
                  </c:pt>
                  <c:pt idx="11900">
                    <c:v>IND</c:v>
                  </c:pt>
                  <c:pt idx="11901">
                    <c:v>CHI</c:v>
                  </c:pt>
                  <c:pt idx="11902">
                    <c:v>ROW</c:v>
                  </c:pt>
                  <c:pt idx="11903">
                    <c:v>BRZ</c:v>
                  </c:pt>
                  <c:pt idx="11904">
                    <c:v>RSA</c:v>
                  </c:pt>
                  <c:pt idx="11905">
                    <c:v>RUS</c:v>
                  </c:pt>
                  <c:pt idx="11906">
                    <c:v>FRA</c:v>
                  </c:pt>
                  <c:pt idx="11907">
                    <c:v>EUN</c:v>
                  </c:pt>
                  <c:pt idx="11908">
                    <c:v>EUS</c:v>
                  </c:pt>
                  <c:pt idx="11909">
                    <c:v>USA</c:v>
                  </c:pt>
                  <c:pt idx="11910">
                    <c:v>IND</c:v>
                  </c:pt>
                  <c:pt idx="11911">
                    <c:v>CHI</c:v>
                  </c:pt>
                  <c:pt idx="11912">
                    <c:v>ROW</c:v>
                  </c:pt>
                  <c:pt idx="11913">
                    <c:v>BRZ</c:v>
                  </c:pt>
                  <c:pt idx="11914">
                    <c:v>RSA</c:v>
                  </c:pt>
                  <c:pt idx="11915">
                    <c:v>RUS</c:v>
                  </c:pt>
                  <c:pt idx="11916">
                    <c:v>FRA</c:v>
                  </c:pt>
                  <c:pt idx="11917">
                    <c:v>EUN</c:v>
                  </c:pt>
                  <c:pt idx="11918">
                    <c:v>EUS</c:v>
                  </c:pt>
                  <c:pt idx="11919">
                    <c:v>USA</c:v>
                  </c:pt>
                  <c:pt idx="11920">
                    <c:v>IND</c:v>
                  </c:pt>
                  <c:pt idx="11921">
                    <c:v>CHI</c:v>
                  </c:pt>
                  <c:pt idx="11922">
                    <c:v>ROW</c:v>
                  </c:pt>
                  <c:pt idx="11923">
                    <c:v>BRZ</c:v>
                  </c:pt>
                  <c:pt idx="11924">
                    <c:v>RSA</c:v>
                  </c:pt>
                  <c:pt idx="11925">
                    <c:v>RUS</c:v>
                  </c:pt>
                  <c:pt idx="11926">
                    <c:v>FRA</c:v>
                  </c:pt>
                  <c:pt idx="11927">
                    <c:v>EUN</c:v>
                  </c:pt>
                  <c:pt idx="11928">
                    <c:v>EUS</c:v>
                  </c:pt>
                  <c:pt idx="11929">
                    <c:v>USA</c:v>
                  </c:pt>
                  <c:pt idx="11930">
                    <c:v>IND</c:v>
                  </c:pt>
                  <c:pt idx="11931">
                    <c:v>CHI</c:v>
                  </c:pt>
                  <c:pt idx="11932">
                    <c:v>ROW</c:v>
                  </c:pt>
                  <c:pt idx="11933">
                    <c:v>BRZ</c:v>
                  </c:pt>
                  <c:pt idx="11934">
                    <c:v>RSA</c:v>
                  </c:pt>
                  <c:pt idx="11935">
                    <c:v>RUS</c:v>
                  </c:pt>
                  <c:pt idx="11936">
                    <c:v>FRA</c:v>
                  </c:pt>
                  <c:pt idx="11937">
                    <c:v>EUN</c:v>
                  </c:pt>
                  <c:pt idx="11938">
                    <c:v>EUS</c:v>
                  </c:pt>
                  <c:pt idx="11939">
                    <c:v>USA</c:v>
                  </c:pt>
                  <c:pt idx="11940">
                    <c:v>IND</c:v>
                  </c:pt>
                  <c:pt idx="11941">
                    <c:v>CHI</c:v>
                  </c:pt>
                  <c:pt idx="11942">
                    <c:v>ROW</c:v>
                  </c:pt>
                  <c:pt idx="11943">
                    <c:v>BRZ</c:v>
                  </c:pt>
                  <c:pt idx="11944">
                    <c:v>RSA</c:v>
                  </c:pt>
                  <c:pt idx="11945">
                    <c:v>RUS</c:v>
                  </c:pt>
                  <c:pt idx="11946">
                    <c:v>FRA</c:v>
                  </c:pt>
                  <c:pt idx="11947">
                    <c:v>EUN</c:v>
                  </c:pt>
                  <c:pt idx="11948">
                    <c:v>EUS</c:v>
                  </c:pt>
                  <c:pt idx="11949">
                    <c:v>USA</c:v>
                  </c:pt>
                  <c:pt idx="11950">
                    <c:v>IND</c:v>
                  </c:pt>
                  <c:pt idx="11951">
                    <c:v>CHI</c:v>
                  </c:pt>
                  <c:pt idx="11952">
                    <c:v>ROW</c:v>
                  </c:pt>
                  <c:pt idx="11953">
                    <c:v>BRZ</c:v>
                  </c:pt>
                  <c:pt idx="11954">
                    <c:v>RSA</c:v>
                  </c:pt>
                  <c:pt idx="11955">
                    <c:v>RUS</c:v>
                  </c:pt>
                  <c:pt idx="11956">
                    <c:v>FRA</c:v>
                  </c:pt>
                  <c:pt idx="11957">
                    <c:v>EUN</c:v>
                  </c:pt>
                  <c:pt idx="11958">
                    <c:v>EUS</c:v>
                  </c:pt>
                  <c:pt idx="11959">
                    <c:v>USA</c:v>
                  </c:pt>
                  <c:pt idx="11960">
                    <c:v>IND</c:v>
                  </c:pt>
                  <c:pt idx="11961">
                    <c:v>CHI</c:v>
                  </c:pt>
                  <c:pt idx="11962">
                    <c:v>ROW</c:v>
                  </c:pt>
                  <c:pt idx="11963">
                    <c:v>BRZ</c:v>
                  </c:pt>
                  <c:pt idx="11964">
                    <c:v>RSA</c:v>
                  </c:pt>
                  <c:pt idx="11965">
                    <c:v>RUS</c:v>
                  </c:pt>
                  <c:pt idx="11966">
                    <c:v>FRA</c:v>
                  </c:pt>
                  <c:pt idx="11967">
                    <c:v>EUN</c:v>
                  </c:pt>
                  <c:pt idx="11968">
                    <c:v>EUS</c:v>
                  </c:pt>
                  <c:pt idx="11969">
                    <c:v>USA</c:v>
                  </c:pt>
                  <c:pt idx="11970">
                    <c:v>IND</c:v>
                  </c:pt>
                  <c:pt idx="11971">
                    <c:v>CHI</c:v>
                  </c:pt>
                  <c:pt idx="11972">
                    <c:v>ROW</c:v>
                  </c:pt>
                  <c:pt idx="11973">
                    <c:v>BRZ</c:v>
                  </c:pt>
                  <c:pt idx="11974">
                    <c:v>RSA</c:v>
                  </c:pt>
                  <c:pt idx="11975">
                    <c:v>RUS</c:v>
                  </c:pt>
                  <c:pt idx="11976">
                    <c:v>FRA</c:v>
                  </c:pt>
                  <c:pt idx="11977">
                    <c:v>EUN</c:v>
                  </c:pt>
                  <c:pt idx="11978">
                    <c:v>EUS</c:v>
                  </c:pt>
                  <c:pt idx="11979">
                    <c:v>USA</c:v>
                  </c:pt>
                  <c:pt idx="11980">
                    <c:v>IND</c:v>
                  </c:pt>
                  <c:pt idx="11981">
                    <c:v>CHI</c:v>
                  </c:pt>
                  <c:pt idx="11982">
                    <c:v>ROW</c:v>
                  </c:pt>
                  <c:pt idx="11983">
                    <c:v>BRZ</c:v>
                  </c:pt>
                  <c:pt idx="11984">
                    <c:v>RSA</c:v>
                  </c:pt>
                  <c:pt idx="11985">
                    <c:v>RUS</c:v>
                  </c:pt>
                  <c:pt idx="11986">
                    <c:v>FRA</c:v>
                  </c:pt>
                  <c:pt idx="11987">
                    <c:v>EUN</c:v>
                  </c:pt>
                  <c:pt idx="11988">
                    <c:v>EUS</c:v>
                  </c:pt>
                  <c:pt idx="11989">
                    <c:v>USA</c:v>
                  </c:pt>
                  <c:pt idx="11990">
                    <c:v>IND</c:v>
                  </c:pt>
                  <c:pt idx="11991">
                    <c:v>CHI</c:v>
                  </c:pt>
                  <c:pt idx="11992">
                    <c:v>ROW</c:v>
                  </c:pt>
                  <c:pt idx="11993">
                    <c:v>BRZ</c:v>
                  </c:pt>
                  <c:pt idx="11994">
                    <c:v>RSA</c:v>
                  </c:pt>
                  <c:pt idx="11995">
                    <c:v>RUS</c:v>
                  </c:pt>
                  <c:pt idx="11996">
                    <c:v>FRA</c:v>
                  </c:pt>
                  <c:pt idx="11997">
                    <c:v>EUN</c:v>
                  </c:pt>
                  <c:pt idx="11998">
                    <c:v>EUS</c:v>
                  </c:pt>
                  <c:pt idx="11999">
                    <c:v>USA</c:v>
                  </c:pt>
                  <c:pt idx="12000">
                    <c:v>IND</c:v>
                  </c:pt>
                  <c:pt idx="12001">
                    <c:v>CHI</c:v>
                  </c:pt>
                  <c:pt idx="12002">
                    <c:v>ROW</c:v>
                  </c:pt>
                  <c:pt idx="12003">
                    <c:v>RSA</c:v>
                  </c:pt>
                  <c:pt idx="12004">
                    <c:v>RUS</c:v>
                  </c:pt>
                  <c:pt idx="12005">
                    <c:v>FRA</c:v>
                  </c:pt>
                  <c:pt idx="12006">
                    <c:v>EUN</c:v>
                  </c:pt>
                  <c:pt idx="12007">
                    <c:v>EUS</c:v>
                  </c:pt>
                  <c:pt idx="12008">
                    <c:v>USA</c:v>
                  </c:pt>
                  <c:pt idx="12009">
                    <c:v>IND</c:v>
                  </c:pt>
                  <c:pt idx="12010">
                    <c:v>CHI</c:v>
                  </c:pt>
                  <c:pt idx="12011">
                    <c:v>ROW</c:v>
                  </c:pt>
                  <c:pt idx="12012">
                    <c:v>OEC</c:v>
                  </c:pt>
                  <c:pt idx="12013">
                    <c:v>RSA</c:v>
                  </c:pt>
                  <c:pt idx="12014">
                    <c:v>RUS</c:v>
                  </c:pt>
                  <c:pt idx="12015">
                    <c:v>FRA</c:v>
                  </c:pt>
                  <c:pt idx="12016">
                    <c:v>EUN</c:v>
                  </c:pt>
                  <c:pt idx="12017">
                    <c:v>EUS</c:v>
                  </c:pt>
                  <c:pt idx="12018">
                    <c:v>USA</c:v>
                  </c:pt>
                  <c:pt idx="12019">
                    <c:v>IND</c:v>
                  </c:pt>
                  <c:pt idx="12020">
                    <c:v>CHI</c:v>
                  </c:pt>
                  <c:pt idx="12021">
                    <c:v>ROW</c:v>
                  </c:pt>
                  <c:pt idx="12022">
                    <c:v>OEC</c:v>
                  </c:pt>
                  <c:pt idx="12023">
                    <c:v>RSA</c:v>
                  </c:pt>
                  <c:pt idx="12024">
                    <c:v>FRA</c:v>
                  </c:pt>
                  <c:pt idx="12025">
                    <c:v>EUN</c:v>
                  </c:pt>
                  <c:pt idx="12026">
                    <c:v>EUS</c:v>
                  </c:pt>
                  <c:pt idx="12027">
                    <c:v>USA</c:v>
                  </c:pt>
                  <c:pt idx="12028">
                    <c:v>IND</c:v>
                  </c:pt>
                  <c:pt idx="12029">
                    <c:v>CHI</c:v>
                  </c:pt>
                  <c:pt idx="12030">
                    <c:v>ROW</c:v>
                  </c:pt>
                  <c:pt idx="12031">
                    <c:v>OEC</c:v>
                  </c:pt>
                  <c:pt idx="12032">
                    <c:v>RSA</c:v>
                  </c:pt>
                  <c:pt idx="12033">
                    <c:v>RUS</c:v>
                  </c:pt>
                  <c:pt idx="12034">
                    <c:v>FRA</c:v>
                  </c:pt>
                  <c:pt idx="12035">
                    <c:v>EUN</c:v>
                  </c:pt>
                  <c:pt idx="12036">
                    <c:v>EUS</c:v>
                  </c:pt>
                  <c:pt idx="12037">
                    <c:v>USA</c:v>
                  </c:pt>
                  <c:pt idx="12038">
                    <c:v>IND</c:v>
                  </c:pt>
                  <c:pt idx="12039">
                    <c:v>CHI</c:v>
                  </c:pt>
                  <c:pt idx="12040">
                    <c:v>ROW</c:v>
                  </c:pt>
                  <c:pt idx="12041">
                    <c:v>OEC</c:v>
                  </c:pt>
                  <c:pt idx="12042">
                    <c:v>RSA</c:v>
                  </c:pt>
                  <c:pt idx="12043">
                    <c:v>RUS</c:v>
                  </c:pt>
                  <c:pt idx="12044">
                    <c:v>FRA</c:v>
                  </c:pt>
                  <c:pt idx="12045">
                    <c:v>EUN</c:v>
                  </c:pt>
                  <c:pt idx="12046">
                    <c:v>EUS</c:v>
                  </c:pt>
                  <c:pt idx="12047">
                    <c:v>USA</c:v>
                  </c:pt>
                  <c:pt idx="12048">
                    <c:v>IND</c:v>
                  </c:pt>
                  <c:pt idx="12049">
                    <c:v>CHI</c:v>
                  </c:pt>
                  <c:pt idx="12050">
                    <c:v>ROW</c:v>
                  </c:pt>
                  <c:pt idx="12051">
                    <c:v>OEC</c:v>
                  </c:pt>
                  <c:pt idx="12052">
                    <c:v>RSA</c:v>
                  </c:pt>
                  <c:pt idx="12053">
                    <c:v>FRA</c:v>
                  </c:pt>
                  <c:pt idx="12054">
                    <c:v>EUN</c:v>
                  </c:pt>
                  <c:pt idx="12055">
                    <c:v>EUS</c:v>
                  </c:pt>
                  <c:pt idx="12056">
                    <c:v>USA</c:v>
                  </c:pt>
                  <c:pt idx="12057">
                    <c:v>IND</c:v>
                  </c:pt>
                  <c:pt idx="12058">
                    <c:v>CHI</c:v>
                  </c:pt>
                  <c:pt idx="12059">
                    <c:v>ROW</c:v>
                  </c:pt>
                  <c:pt idx="12060">
                    <c:v>OEC</c:v>
                  </c:pt>
                  <c:pt idx="12061">
                    <c:v>RSA</c:v>
                  </c:pt>
                  <c:pt idx="12062">
                    <c:v>RUS</c:v>
                  </c:pt>
                  <c:pt idx="12063">
                    <c:v>FRA</c:v>
                  </c:pt>
                  <c:pt idx="12064">
                    <c:v>EUN</c:v>
                  </c:pt>
                  <c:pt idx="12065">
                    <c:v>EUS</c:v>
                  </c:pt>
                  <c:pt idx="12066">
                    <c:v>USA</c:v>
                  </c:pt>
                  <c:pt idx="12067">
                    <c:v>IND</c:v>
                  </c:pt>
                  <c:pt idx="12068">
                    <c:v>CHI</c:v>
                  </c:pt>
                  <c:pt idx="12069">
                    <c:v>ROW</c:v>
                  </c:pt>
                  <c:pt idx="12070">
                    <c:v>OEC</c:v>
                  </c:pt>
                  <c:pt idx="12071">
                    <c:v>RSA</c:v>
                  </c:pt>
                  <c:pt idx="12072">
                    <c:v>FRA</c:v>
                  </c:pt>
                  <c:pt idx="12073">
                    <c:v>EUN</c:v>
                  </c:pt>
                  <c:pt idx="12074">
                    <c:v>EUS</c:v>
                  </c:pt>
                  <c:pt idx="12075">
                    <c:v>USA</c:v>
                  </c:pt>
                  <c:pt idx="12076">
                    <c:v>IND</c:v>
                  </c:pt>
                  <c:pt idx="12077">
                    <c:v>CHI</c:v>
                  </c:pt>
                  <c:pt idx="12078">
                    <c:v>ROW</c:v>
                  </c:pt>
                  <c:pt idx="12079">
                    <c:v>OEC</c:v>
                  </c:pt>
                  <c:pt idx="12080">
                    <c:v>RSA</c:v>
                  </c:pt>
                  <c:pt idx="12081">
                    <c:v>FRA</c:v>
                  </c:pt>
                  <c:pt idx="12082">
                    <c:v>EUN</c:v>
                  </c:pt>
                  <c:pt idx="12083">
                    <c:v>EUS</c:v>
                  </c:pt>
                  <c:pt idx="12084">
                    <c:v>USA</c:v>
                  </c:pt>
                  <c:pt idx="12085">
                    <c:v>IND</c:v>
                  </c:pt>
                  <c:pt idx="12086">
                    <c:v>CHI</c:v>
                  </c:pt>
                  <c:pt idx="12087">
                    <c:v>ROW</c:v>
                  </c:pt>
                  <c:pt idx="12088">
                    <c:v>OEC</c:v>
                  </c:pt>
                  <c:pt idx="12089">
                    <c:v>RSA</c:v>
                  </c:pt>
                  <c:pt idx="12090">
                    <c:v>RUS</c:v>
                  </c:pt>
                  <c:pt idx="12091">
                    <c:v>FRA</c:v>
                  </c:pt>
                  <c:pt idx="12092">
                    <c:v>EUN</c:v>
                  </c:pt>
                  <c:pt idx="12093">
                    <c:v>EUS</c:v>
                  </c:pt>
                  <c:pt idx="12094">
                    <c:v>USA</c:v>
                  </c:pt>
                  <c:pt idx="12095">
                    <c:v>IND</c:v>
                  </c:pt>
                  <c:pt idx="12096">
                    <c:v>CHI</c:v>
                  </c:pt>
                  <c:pt idx="12097">
                    <c:v>ROW</c:v>
                  </c:pt>
                  <c:pt idx="12098">
                    <c:v>OEC</c:v>
                  </c:pt>
                  <c:pt idx="12099">
                    <c:v>RSA</c:v>
                  </c:pt>
                  <c:pt idx="12100">
                    <c:v>RUS</c:v>
                  </c:pt>
                  <c:pt idx="12101">
                    <c:v>FRA</c:v>
                  </c:pt>
                  <c:pt idx="12102">
                    <c:v>EUN</c:v>
                  </c:pt>
                  <c:pt idx="12103">
                    <c:v>EUS</c:v>
                  </c:pt>
                  <c:pt idx="12104">
                    <c:v>USA</c:v>
                  </c:pt>
                  <c:pt idx="12105">
                    <c:v>IND</c:v>
                  </c:pt>
                  <c:pt idx="12106">
                    <c:v>CHI</c:v>
                  </c:pt>
                  <c:pt idx="12107">
                    <c:v>ROW</c:v>
                  </c:pt>
                  <c:pt idx="12108">
                    <c:v>OEC</c:v>
                  </c:pt>
                  <c:pt idx="12109">
                    <c:v>RSA</c:v>
                  </c:pt>
                  <c:pt idx="12110">
                    <c:v>FRA</c:v>
                  </c:pt>
                  <c:pt idx="12111">
                    <c:v>EUN</c:v>
                  </c:pt>
                  <c:pt idx="12112">
                    <c:v>EUS</c:v>
                  </c:pt>
                  <c:pt idx="12113">
                    <c:v>USA</c:v>
                  </c:pt>
                  <c:pt idx="12114">
                    <c:v>IND</c:v>
                  </c:pt>
                  <c:pt idx="12115">
                    <c:v>CHI</c:v>
                  </c:pt>
                  <c:pt idx="12116">
                    <c:v>ROW</c:v>
                  </c:pt>
                  <c:pt idx="12117">
                    <c:v>OEC</c:v>
                  </c:pt>
                  <c:pt idx="12118">
                    <c:v>RSA</c:v>
                  </c:pt>
                  <c:pt idx="12119">
                    <c:v>RUS</c:v>
                  </c:pt>
                  <c:pt idx="12120">
                    <c:v>FRA</c:v>
                  </c:pt>
                  <c:pt idx="12121">
                    <c:v>EUN</c:v>
                  </c:pt>
                  <c:pt idx="12122">
                    <c:v>EUS</c:v>
                  </c:pt>
                  <c:pt idx="12123">
                    <c:v>USA</c:v>
                  </c:pt>
                  <c:pt idx="12124">
                    <c:v>IND</c:v>
                  </c:pt>
                  <c:pt idx="12125">
                    <c:v>CHI</c:v>
                  </c:pt>
                  <c:pt idx="12126">
                    <c:v>ROW</c:v>
                  </c:pt>
                  <c:pt idx="12127">
                    <c:v>OEC</c:v>
                  </c:pt>
                  <c:pt idx="12128">
                    <c:v>RSA</c:v>
                  </c:pt>
                  <c:pt idx="12129">
                    <c:v>RUS</c:v>
                  </c:pt>
                  <c:pt idx="12130">
                    <c:v>FRA</c:v>
                  </c:pt>
                  <c:pt idx="12131">
                    <c:v>EUN</c:v>
                  </c:pt>
                  <c:pt idx="12132">
                    <c:v>EUS</c:v>
                  </c:pt>
                  <c:pt idx="12133">
                    <c:v>USA</c:v>
                  </c:pt>
                  <c:pt idx="12134">
                    <c:v>IND</c:v>
                  </c:pt>
                  <c:pt idx="12135">
                    <c:v>CHI</c:v>
                  </c:pt>
                  <c:pt idx="12136">
                    <c:v>ROW</c:v>
                  </c:pt>
                  <c:pt idx="12137">
                    <c:v>OEC</c:v>
                  </c:pt>
                  <c:pt idx="12138">
                    <c:v>RSA</c:v>
                  </c:pt>
                  <c:pt idx="12139">
                    <c:v>RUS</c:v>
                  </c:pt>
                  <c:pt idx="12140">
                    <c:v>FRA</c:v>
                  </c:pt>
                  <c:pt idx="12141">
                    <c:v>EUN</c:v>
                  </c:pt>
                  <c:pt idx="12142">
                    <c:v>EUS</c:v>
                  </c:pt>
                  <c:pt idx="12143">
                    <c:v>USA</c:v>
                  </c:pt>
                  <c:pt idx="12144">
                    <c:v>IND</c:v>
                  </c:pt>
                  <c:pt idx="12145">
                    <c:v>CHI</c:v>
                  </c:pt>
                  <c:pt idx="12146">
                    <c:v>ROW</c:v>
                  </c:pt>
                  <c:pt idx="12147">
                    <c:v>OEC</c:v>
                  </c:pt>
                  <c:pt idx="12148">
                    <c:v>RSA</c:v>
                  </c:pt>
                  <c:pt idx="12149">
                    <c:v>RUS</c:v>
                  </c:pt>
                  <c:pt idx="12150">
                    <c:v>FRA</c:v>
                  </c:pt>
                  <c:pt idx="12151">
                    <c:v>EUN</c:v>
                  </c:pt>
                  <c:pt idx="12152">
                    <c:v>EUS</c:v>
                  </c:pt>
                  <c:pt idx="12153">
                    <c:v>USA</c:v>
                  </c:pt>
                  <c:pt idx="12154">
                    <c:v>IND</c:v>
                  </c:pt>
                  <c:pt idx="12155">
                    <c:v>CHI</c:v>
                  </c:pt>
                  <c:pt idx="12156">
                    <c:v>ROW</c:v>
                  </c:pt>
                  <c:pt idx="12157">
                    <c:v>OEC</c:v>
                  </c:pt>
                  <c:pt idx="12158">
                    <c:v>BRZ</c:v>
                  </c:pt>
                  <c:pt idx="12159">
                    <c:v>RSA</c:v>
                  </c:pt>
                  <c:pt idx="12160">
                    <c:v>FRA</c:v>
                  </c:pt>
                  <c:pt idx="12161">
                    <c:v>EUN</c:v>
                  </c:pt>
                  <c:pt idx="12162">
                    <c:v>EUS</c:v>
                  </c:pt>
                  <c:pt idx="12163">
                    <c:v>USA</c:v>
                  </c:pt>
                  <c:pt idx="12164">
                    <c:v>IND</c:v>
                  </c:pt>
                  <c:pt idx="12165">
                    <c:v>CHI</c:v>
                  </c:pt>
                  <c:pt idx="12166">
                    <c:v>ROW</c:v>
                  </c:pt>
                  <c:pt idx="12167">
                    <c:v>OEC</c:v>
                  </c:pt>
                  <c:pt idx="12168">
                    <c:v>BRZ</c:v>
                  </c:pt>
                  <c:pt idx="12169">
                    <c:v>FRA</c:v>
                  </c:pt>
                  <c:pt idx="12170">
                    <c:v>EUN</c:v>
                  </c:pt>
                  <c:pt idx="12171">
                    <c:v>EUS</c:v>
                  </c:pt>
                  <c:pt idx="12172">
                    <c:v>USA</c:v>
                  </c:pt>
                  <c:pt idx="12173">
                    <c:v>IND</c:v>
                  </c:pt>
                  <c:pt idx="12174">
                    <c:v>CHI</c:v>
                  </c:pt>
                  <c:pt idx="12175">
                    <c:v>ROW</c:v>
                  </c:pt>
                  <c:pt idx="12176">
                    <c:v>OEC</c:v>
                  </c:pt>
                  <c:pt idx="12177">
                    <c:v>BRZ</c:v>
                  </c:pt>
                  <c:pt idx="12178">
                    <c:v>RSA</c:v>
                  </c:pt>
                  <c:pt idx="12179">
                    <c:v>FRA</c:v>
                  </c:pt>
                  <c:pt idx="12180">
                    <c:v>EUN</c:v>
                  </c:pt>
                  <c:pt idx="12181">
                    <c:v>EUS</c:v>
                  </c:pt>
                  <c:pt idx="12182">
                    <c:v>USA</c:v>
                  </c:pt>
                  <c:pt idx="12183">
                    <c:v>IND</c:v>
                  </c:pt>
                  <c:pt idx="12184">
                    <c:v>CHI</c:v>
                  </c:pt>
                  <c:pt idx="12185">
                    <c:v>ROW</c:v>
                  </c:pt>
                  <c:pt idx="12186">
                    <c:v>OEC</c:v>
                  </c:pt>
                  <c:pt idx="12187">
                    <c:v>BRZ</c:v>
                  </c:pt>
                  <c:pt idx="12188">
                    <c:v>RSA</c:v>
                  </c:pt>
                  <c:pt idx="12189">
                    <c:v>FRA</c:v>
                  </c:pt>
                  <c:pt idx="12190">
                    <c:v>EUN</c:v>
                  </c:pt>
                  <c:pt idx="12191">
                    <c:v>EUS</c:v>
                  </c:pt>
                  <c:pt idx="12192">
                    <c:v>IND</c:v>
                  </c:pt>
                  <c:pt idx="12193">
                    <c:v>CHI</c:v>
                  </c:pt>
                  <c:pt idx="12194">
                    <c:v>ROW</c:v>
                  </c:pt>
                  <c:pt idx="12195">
                    <c:v>OEC</c:v>
                  </c:pt>
                  <c:pt idx="12196">
                    <c:v>BRZ</c:v>
                  </c:pt>
                  <c:pt idx="12197">
                    <c:v>RSA</c:v>
                  </c:pt>
                  <c:pt idx="12198">
                    <c:v>FRA</c:v>
                  </c:pt>
                  <c:pt idx="12199">
                    <c:v>EUN</c:v>
                  </c:pt>
                  <c:pt idx="12200">
                    <c:v>EUS</c:v>
                  </c:pt>
                  <c:pt idx="12201">
                    <c:v>USA</c:v>
                  </c:pt>
                  <c:pt idx="12202">
                    <c:v>IND</c:v>
                  </c:pt>
                  <c:pt idx="12203">
                    <c:v>CHI</c:v>
                  </c:pt>
                  <c:pt idx="12204">
                    <c:v>ROW</c:v>
                  </c:pt>
                  <c:pt idx="12205">
                    <c:v>OEC</c:v>
                  </c:pt>
                  <c:pt idx="12206">
                    <c:v>BRZ</c:v>
                  </c:pt>
                  <c:pt idx="12207">
                    <c:v>RSA</c:v>
                  </c:pt>
                  <c:pt idx="12208">
                    <c:v>FRA</c:v>
                  </c:pt>
                  <c:pt idx="12209">
                    <c:v>EUN</c:v>
                  </c:pt>
                  <c:pt idx="12210">
                    <c:v>EUS</c:v>
                  </c:pt>
                  <c:pt idx="12211">
                    <c:v>USA</c:v>
                  </c:pt>
                  <c:pt idx="12212">
                    <c:v>IND</c:v>
                  </c:pt>
                  <c:pt idx="12213">
                    <c:v>CHI</c:v>
                  </c:pt>
                  <c:pt idx="12214">
                    <c:v>ROW</c:v>
                  </c:pt>
                  <c:pt idx="12215">
                    <c:v>OEC</c:v>
                  </c:pt>
                  <c:pt idx="12216">
                    <c:v>BRZ</c:v>
                  </c:pt>
                  <c:pt idx="12217">
                    <c:v>RSA</c:v>
                  </c:pt>
                  <c:pt idx="12218">
                    <c:v>FRA</c:v>
                  </c:pt>
                  <c:pt idx="12219">
                    <c:v>EUN</c:v>
                  </c:pt>
                  <c:pt idx="12220">
                    <c:v>EUS</c:v>
                  </c:pt>
                  <c:pt idx="12221">
                    <c:v>USA</c:v>
                  </c:pt>
                  <c:pt idx="12222">
                    <c:v>CHI</c:v>
                  </c:pt>
                  <c:pt idx="12223">
                    <c:v>ROW</c:v>
                  </c:pt>
                  <c:pt idx="12224">
                    <c:v>OEC</c:v>
                  </c:pt>
                  <c:pt idx="12225">
                    <c:v>BRZ</c:v>
                  </c:pt>
                  <c:pt idx="12226">
                    <c:v>RSA</c:v>
                  </c:pt>
                  <c:pt idx="12227">
                    <c:v>FRA</c:v>
                  </c:pt>
                  <c:pt idx="12228">
                    <c:v>EUN</c:v>
                  </c:pt>
                  <c:pt idx="12229">
                    <c:v>EUS</c:v>
                  </c:pt>
                  <c:pt idx="12230">
                    <c:v>USA</c:v>
                  </c:pt>
                  <c:pt idx="12231">
                    <c:v>IND</c:v>
                  </c:pt>
                  <c:pt idx="12232">
                    <c:v>CHI</c:v>
                  </c:pt>
                  <c:pt idx="12233">
                    <c:v>ROW</c:v>
                  </c:pt>
                  <c:pt idx="12234">
                    <c:v>OEC</c:v>
                  </c:pt>
                  <c:pt idx="12235">
                    <c:v>BRZ</c:v>
                  </c:pt>
                  <c:pt idx="12236">
                    <c:v>FRA</c:v>
                  </c:pt>
                  <c:pt idx="12237">
                    <c:v>EUN</c:v>
                  </c:pt>
                  <c:pt idx="12238">
                    <c:v>EUS</c:v>
                  </c:pt>
                  <c:pt idx="12239">
                    <c:v>USA</c:v>
                  </c:pt>
                  <c:pt idx="12240">
                    <c:v>IND</c:v>
                  </c:pt>
                  <c:pt idx="12241">
                    <c:v>CHI</c:v>
                  </c:pt>
                  <c:pt idx="12242">
                    <c:v>ROW</c:v>
                  </c:pt>
                  <c:pt idx="12243">
                    <c:v>OEC</c:v>
                  </c:pt>
                  <c:pt idx="12244">
                    <c:v>BRZ</c:v>
                  </c:pt>
                  <c:pt idx="12245">
                    <c:v>RSA</c:v>
                  </c:pt>
                  <c:pt idx="12246">
                    <c:v>FRA</c:v>
                  </c:pt>
                  <c:pt idx="12247">
                    <c:v>EUN</c:v>
                  </c:pt>
                  <c:pt idx="12248">
                    <c:v>EUS</c:v>
                  </c:pt>
                  <c:pt idx="12249">
                    <c:v>USA</c:v>
                  </c:pt>
                  <c:pt idx="12250">
                    <c:v>IND</c:v>
                  </c:pt>
                  <c:pt idx="12251">
                    <c:v>CHI</c:v>
                  </c:pt>
                  <c:pt idx="12252">
                    <c:v>ROW</c:v>
                  </c:pt>
                  <c:pt idx="12253">
                    <c:v>OEC</c:v>
                  </c:pt>
                  <c:pt idx="12254">
                    <c:v>BRZ</c:v>
                  </c:pt>
                  <c:pt idx="12255">
                    <c:v>RSA</c:v>
                  </c:pt>
                  <c:pt idx="12256">
                    <c:v>FRA</c:v>
                  </c:pt>
                  <c:pt idx="12257">
                    <c:v>EUN</c:v>
                  </c:pt>
                  <c:pt idx="12258">
                    <c:v>EUS</c:v>
                  </c:pt>
                  <c:pt idx="12259">
                    <c:v>USA</c:v>
                  </c:pt>
                  <c:pt idx="12260">
                    <c:v>IND</c:v>
                  </c:pt>
                  <c:pt idx="12261">
                    <c:v>CHI</c:v>
                  </c:pt>
                  <c:pt idx="12262">
                    <c:v>ROW</c:v>
                  </c:pt>
                  <c:pt idx="12263">
                    <c:v>OEC</c:v>
                  </c:pt>
                  <c:pt idx="12264">
                    <c:v>RSA</c:v>
                  </c:pt>
                  <c:pt idx="12265">
                    <c:v>FRA</c:v>
                  </c:pt>
                  <c:pt idx="12266">
                    <c:v>EUN</c:v>
                  </c:pt>
                  <c:pt idx="12267">
                    <c:v>EUS</c:v>
                  </c:pt>
                  <c:pt idx="12268">
                    <c:v>USA</c:v>
                  </c:pt>
                  <c:pt idx="12269">
                    <c:v>IND</c:v>
                  </c:pt>
                  <c:pt idx="12270">
                    <c:v>CHI</c:v>
                  </c:pt>
                  <c:pt idx="12271">
                    <c:v>ROW</c:v>
                  </c:pt>
                  <c:pt idx="12272">
                    <c:v>OEC</c:v>
                  </c:pt>
                  <c:pt idx="12273">
                    <c:v>BRZ</c:v>
                  </c:pt>
                  <c:pt idx="12274">
                    <c:v>RSA</c:v>
                  </c:pt>
                  <c:pt idx="12275">
                    <c:v>FRA</c:v>
                  </c:pt>
                  <c:pt idx="12276">
                    <c:v>EUN</c:v>
                  </c:pt>
                  <c:pt idx="12277">
                    <c:v>EUS</c:v>
                  </c:pt>
                  <c:pt idx="12278">
                    <c:v>USA</c:v>
                  </c:pt>
                  <c:pt idx="12279">
                    <c:v>IND</c:v>
                  </c:pt>
                  <c:pt idx="12280">
                    <c:v>CHI</c:v>
                  </c:pt>
                  <c:pt idx="12281">
                    <c:v>ROW</c:v>
                  </c:pt>
                  <c:pt idx="12282">
                    <c:v>OEC</c:v>
                  </c:pt>
                  <c:pt idx="12283">
                    <c:v>BRZ</c:v>
                  </c:pt>
                  <c:pt idx="12284">
                    <c:v>RSA</c:v>
                  </c:pt>
                  <c:pt idx="12285">
                    <c:v>FRA</c:v>
                  </c:pt>
                  <c:pt idx="12286">
                    <c:v>EUN</c:v>
                  </c:pt>
                  <c:pt idx="12287">
                    <c:v>EUS</c:v>
                  </c:pt>
                  <c:pt idx="12288">
                    <c:v>USA</c:v>
                  </c:pt>
                  <c:pt idx="12289">
                    <c:v>IND</c:v>
                  </c:pt>
                  <c:pt idx="12290">
                    <c:v>CHI</c:v>
                  </c:pt>
                  <c:pt idx="12291">
                    <c:v>ROW</c:v>
                  </c:pt>
                  <c:pt idx="12292">
                    <c:v>OEC</c:v>
                  </c:pt>
                  <c:pt idx="12293">
                    <c:v>BRZ</c:v>
                  </c:pt>
                  <c:pt idx="12294">
                    <c:v>RSA</c:v>
                  </c:pt>
                  <c:pt idx="12295">
                    <c:v>FRA</c:v>
                  </c:pt>
                  <c:pt idx="12296">
                    <c:v>EUN</c:v>
                  </c:pt>
                  <c:pt idx="12297">
                    <c:v>EUS</c:v>
                  </c:pt>
                  <c:pt idx="12298">
                    <c:v>USA</c:v>
                  </c:pt>
                  <c:pt idx="12299">
                    <c:v>IND</c:v>
                  </c:pt>
                  <c:pt idx="12300">
                    <c:v>CHI</c:v>
                  </c:pt>
                  <c:pt idx="12301">
                    <c:v>ROW</c:v>
                  </c:pt>
                  <c:pt idx="12302">
                    <c:v>OEC</c:v>
                  </c:pt>
                  <c:pt idx="12303">
                    <c:v>BRZ</c:v>
                  </c:pt>
                  <c:pt idx="12304">
                    <c:v>RSA</c:v>
                  </c:pt>
                  <c:pt idx="12305">
                    <c:v>FRA</c:v>
                  </c:pt>
                  <c:pt idx="12306">
                    <c:v>EUN</c:v>
                  </c:pt>
                  <c:pt idx="12307">
                    <c:v>EUS</c:v>
                  </c:pt>
                  <c:pt idx="12308">
                    <c:v>USA</c:v>
                  </c:pt>
                  <c:pt idx="12309">
                    <c:v>IND</c:v>
                  </c:pt>
                  <c:pt idx="12310">
                    <c:v>CHI</c:v>
                  </c:pt>
                  <c:pt idx="12311">
                    <c:v>ROW</c:v>
                  </c:pt>
                  <c:pt idx="12312">
                    <c:v>OEC</c:v>
                  </c:pt>
                  <c:pt idx="12313">
                    <c:v>BRZ</c:v>
                  </c:pt>
                  <c:pt idx="12314">
                    <c:v>RSA</c:v>
                  </c:pt>
                  <c:pt idx="12315">
                    <c:v>FRA</c:v>
                  </c:pt>
                  <c:pt idx="12316">
                    <c:v>EUN</c:v>
                  </c:pt>
                  <c:pt idx="12317">
                    <c:v>EUS</c:v>
                  </c:pt>
                  <c:pt idx="12318">
                    <c:v>USA</c:v>
                  </c:pt>
                  <c:pt idx="12319">
                    <c:v>IND</c:v>
                  </c:pt>
                  <c:pt idx="12320">
                    <c:v>CHI</c:v>
                  </c:pt>
                  <c:pt idx="12321">
                    <c:v>ROW</c:v>
                  </c:pt>
                  <c:pt idx="12322">
                    <c:v>OEC</c:v>
                  </c:pt>
                  <c:pt idx="12323">
                    <c:v>BRZ</c:v>
                  </c:pt>
                  <c:pt idx="12324">
                    <c:v>RSA</c:v>
                  </c:pt>
                  <c:pt idx="12325">
                    <c:v>FRA</c:v>
                  </c:pt>
                  <c:pt idx="12326">
                    <c:v>EUN</c:v>
                  </c:pt>
                  <c:pt idx="12327">
                    <c:v>EUS</c:v>
                  </c:pt>
                  <c:pt idx="12328">
                    <c:v>USA</c:v>
                  </c:pt>
                  <c:pt idx="12329">
                    <c:v>IND</c:v>
                  </c:pt>
                  <c:pt idx="12330">
                    <c:v>CHI</c:v>
                  </c:pt>
                  <c:pt idx="12331">
                    <c:v>ROW</c:v>
                  </c:pt>
                  <c:pt idx="12332">
                    <c:v>OEC</c:v>
                  </c:pt>
                  <c:pt idx="12333">
                    <c:v>BRZ</c:v>
                  </c:pt>
                  <c:pt idx="12334">
                    <c:v>RSA</c:v>
                  </c:pt>
                  <c:pt idx="12335">
                    <c:v>RUS</c:v>
                  </c:pt>
                  <c:pt idx="12336">
                    <c:v>FRA</c:v>
                  </c:pt>
                  <c:pt idx="12337">
                    <c:v>EUN</c:v>
                  </c:pt>
                  <c:pt idx="12338">
                    <c:v>EUS</c:v>
                  </c:pt>
                  <c:pt idx="12339">
                    <c:v>USA</c:v>
                  </c:pt>
                  <c:pt idx="12340">
                    <c:v>CHI</c:v>
                  </c:pt>
                  <c:pt idx="12341">
                    <c:v>ROW</c:v>
                  </c:pt>
                  <c:pt idx="12342">
                    <c:v>OEC</c:v>
                  </c:pt>
                  <c:pt idx="12343">
                    <c:v>RUS</c:v>
                  </c:pt>
                  <c:pt idx="12344">
                    <c:v>FRA</c:v>
                  </c:pt>
                  <c:pt idx="12345">
                    <c:v>EUN</c:v>
                  </c:pt>
                  <c:pt idx="12346">
                    <c:v>EUS</c:v>
                  </c:pt>
                  <c:pt idx="12347">
                    <c:v>USA</c:v>
                  </c:pt>
                  <c:pt idx="12348">
                    <c:v>CHI</c:v>
                  </c:pt>
                  <c:pt idx="12349">
                    <c:v>ROW</c:v>
                  </c:pt>
                  <c:pt idx="12350">
                    <c:v>OEC</c:v>
                  </c:pt>
                  <c:pt idx="12351">
                    <c:v>BRZ</c:v>
                  </c:pt>
                  <c:pt idx="12352">
                    <c:v>RSA</c:v>
                  </c:pt>
                  <c:pt idx="12353">
                    <c:v>RUS</c:v>
                  </c:pt>
                  <c:pt idx="12354">
                    <c:v>FRA</c:v>
                  </c:pt>
                  <c:pt idx="12355">
                    <c:v>EUN</c:v>
                  </c:pt>
                  <c:pt idx="12356">
                    <c:v>EUS</c:v>
                  </c:pt>
                  <c:pt idx="12357">
                    <c:v>USA</c:v>
                  </c:pt>
                  <c:pt idx="12358">
                    <c:v>CHI</c:v>
                  </c:pt>
                  <c:pt idx="12359">
                    <c:v>ROW</c:v>
                  </c:pt>
                  <c:pt idx="12360">
                    <c:v>OEC</c:v>
                  </c:pt>
                  <c:pt idx="12361">
                    <c:v>BRZ</c:v>
                  </c:pt>
                  <c:pt idx="12362">
                    <c:v>RSA</c:v>
                  </c:pt>
                  <c:pt idx="12363">
                    <c:v>RUS</c:v>
                  </c:pt>
                  <c:pt idx="12364">
                    <c:v>FRA</c:v>
                  </c:pt>
                  <c:pt idx="12365">
                    <c:v>EUN</c:v>
                  </c:pt>
                  <c:pt idx="12366">
                    <c:v>EUS</c:v>
                  </c:pt>
                  <c:pt idx="12367">
                    <c:v>USA</c:v>
                  </c:pt>
                  <c:pt idx="12368">
                    <c:v>CHI</c:v>
                  </c:pt>
                  <c:pt idx="12369">
                    <c:v>ROW</c:v>
                  </c:pt>
                  <c:pt idx="12370">
                    <c:v>OEC</c:v>
                  </c:pt>
                  <c:pt idx="12371">
                    <c:v>BRZ</c:v>
                  </c:pt>
                  <c:pt idx="12372">
                    <c:v>RSA</c:v>
                  </c:pt>
                  <c:pt idx="12373">
                    <c:v>RUS</c:v>
                  </c:pt>
                  <c:pt idx="12374">
                    <c:v>FRA</c:v>
                  </c:pt>
                  <c:pt idx="12375">
                    <c:v>EUN</c:v>
                  </c:pt>
                  <c:pt idx="12376">
                    <c:v>EUS</c:v>
                  </c:pt>
                  <c:pt idx="12377">
                    <c:v>USA</c:v>
                  </c:pt>
                  <c:pt idx="12378">
                    <c:v>CHI</c:v>
                  </c:pt>
                  <c:pt idx="12379">
                    <c:v>ROW</c:v>
                  </c:pt>
                  <c:pt idx="12380">
                    <c:v>OEC</c:v>
                  </c:pt>
                  <c:pt idx="12381">
                    <c:v>BRZ</c:v>
                  </c:pt>
                  <c:pt idx="12382">
                    <c:v>RSA</c:v>
                  </c:pt>
                  <c:pt idx="12383">
                    <c:v>RUS</c:v>
                  </c:pt>
                  <c:pt idx="12384">
                    <c:v>FRA</c:v>
                  </c:pt>
                  <c:pt idx="12385">
                    <c:v>EUN</c:v>
                  </c:pt>
                  <c:pt idx="12386">
                    <c:v>EUS</c:v>
                  </c:pt>
                  <c:pt idx="12387">
                    <c:v>USA</c:v>
                  </c:pt>
                  <c:pt idx="12388">
                    <c:v>CHI</c:v>
                  </c:pt>
                  <c:pt idx="12389">
                    <c:v>ROW</c:v>
                  </c:pt>
                  <c:pt idx="12390">
                    <c:v>OEC</c:v>
                  </c:pt>
                  <c:pt idx="12391">
                    <c:v>BRZ</c:v>
                  </c:pt>
                  <c:pt idx="12392">
                    <c:v>RSA</c:v>
                  </c:pt>
                  <c:pt idx="12393">
                    <c:v>RUS</c:v>
                  </c:pt>
                  <c:pt idx="12394">
                    <c:v>FRA</c:v>
                  </c:pt>
                  <c:pt idx="12395">
                    <c:v>EUN</c:v>
                  </c:pt>
                  <c:pt idx="12396">
                    <c:v>EUS</c:v>
                  </c:pt>
                  <c:pt idx="12397">
                    <c:v>USA</c:v>
                  </c:pt>
                  <c:pt idx="12398">
                    <c:v>CHI</c:v>
                  </c:pt>
                  <c:pt idx="12399">
                    <c:v>ROW</c:v>
                  </c:pt>
                  <c:pt idx="12400">
                    <c:v>OEC</c:v>
                  </c:pt>
                  <c:pt idx="12401">
                    <c:v>BRZ</c:v>
                  </c:pt>
                  <c:pt idx="12402">
                    <c:v>RSA</c:v>
                  </c:pt>
                  <c:pt idx="12403">
                    <c:v>FRA</c:v>
                  </c:pt>
                  <c:pt idx="12404">
                    <c:v>EUN</c:v>
                  </c:pt>
                  <c:pt idx="12405">
                    <c:v>EUS</c:v>
                  </c:pt>
                  <c:pt idx="12406">
                    <c:v>USA</c:v>
                  </c:pt>
                  <c:pt idx="12407">
                    <c:v>CHI</c:v>
                  </c:pt>
                  <c:pt idx="12408">
                    <c:v>ROW</c:v>
                  </c:pt>
                  <c:pt idx="12409">
                    <c:v>OEC</c:v>
                  </c:pt>
                  <c:pt idx="12410">
                    <c:v>BRZ</c:v>
                  </c:pt>
                  <c:pt idx="12411">
                    <c:v>RSA</c:v>
                  </c:pt>
                  <c:pt idx="12412">
                    <c:v>RUS</c:v>
                  </c:pt>
                  <c:pt idx="12413">
                    <c:v>FRA</c:v>
                  </c:pt>
                  <c:pt idx="12414">
                    <c:v>EUN</c:v>
                  </c:pt>
                  <c:pt idx="12415">
                    <c:v>EUS</c:v>
                  </c:pt>
                  <c:pt idx="12416">
                    <c:v>USA</c:v>
                  </c:pt>
                  <c:pt idx="12417">
                    <c:v>CHI</c:v>
                  </c:pt>
                  <c:pt idx="12418">
                    <c:v>ROW</c:v>
                  </c:pt>
                  <c:pt idx="12419">
                    <c:v>OEC</c:v>
                  </c:pt>
                  <c:pt idx="12420">
                    <c:v>BRZ</c:v>
                  </c:pt>
                  <c:pt idx="12421">
                    <c:v>RSA</c:v>
                  </c:pt>
                  <c:pt idx="12422">
                    <c:v>RUS</c:v>
                  </c:pt>
                  <c:pt idx="12423">
                    <c:v>FRA</c:v>
                  </c:pt>
                  <c:pt idx="12424">
                    <c:v>EUN</c:v>
                  </c:pt>
                  <c:pt idx="12425">
                    <c:v>EUS</c:v>
                  </c:pt>
                  <c:pt idx="12426">
                    <c:v>USA</c:v>
                  </c:pt>
                  <c:pt idx="12427">
                    <c:v>CHI</c:v>
                  </c:pt>
                  <c:pt idx="12428">
                    <c:v>ROW</c:v>
                  </c:pt>
                  <c:pt idx="12429">
                    <c:v>OEC</c:v>
                  </c:pt>
                  <c:pt idx="12430">
                    <c:v>BRZ</c:v>
                  </c:pt>
                  <c:pt idx="12431">
                    <c:v>RSA</c:v>
                  </c:pt>
                  <c:pt idx="12432">
                    <c:v>RUS</c:v>
                  </c:pt>
                  <c:pt idx="12433">
                    <c:v>FRA</c:v>
                  </c:pt>
                  <c:pt idx="12434">
                    <c:v>EUN</c:v>
                  </c:pt>
                  <c:pt idx="12435">
                    <c:v>EUS</c:v>
                  </c:pt>
                  <c:pt idx="12436">
                    <c:v>USA</c:v>
                  </c:pt>
                  <c:pt idx="12437">
                    <c:v>CHI</c:v>
                  </c:pt>
                  <c:pt idx="12438">
                    <c:v>ROW</c:v>
                  </c:pt>
                  <c:pt idx="12439">
                    <c:v>OEC</c:v>
                  </c:pt>
                  <c:pt idx="12440">
                    <c:v>BRZ</c:v>
                  </c:pt>
                  <c:pt idx="12441">
                    <c:v>RSA</c:v>
                  </c:pt>
                  <c:pt idx="12442">
                    <c:v>RUS</c:v>
                  </c:pt>
                  <c:pt idx="12443">
                    <c:v>FRA</c:v>
                  </c:pt>
                  <c:pt idx="12444">
                    <c:v>EUN</c:v>
                  </c:pt>
                  <c:pt idx="12445">
                    <c:v>EUS</c:v>
                  </c:pt>
                  <c:pt idx="12446">
                    <c:v>USA</c:v>
                  </c:pt>
                  <c:pt idx="12447">
                    <c:v>CHI</c:v>
                  </c:pt>
                  <c:pt idx="12448">
                    <c:v>ROW</c:v>
                  </c:pt>
                  <c:pt idx="12449">
                    <c:v>OEC</c:v>
                  </c:pt>
                  <c:pt idx="12450">
                    <c:v>BRZ</c:v>
                  </c:pt>
                  <c:pt idx="12451">
                    <c:v>RSA</c:v>
                  </c:pt>
                  <c:pt idx="12452">
                    <c:v>RUS</c:v>
                  </c:pt>
                  <c:pt idx="12453">
                    <c:v>FRA</c:v>
                  </c:pt>
                  <c:pt idx="12454">
                    <c:v>EUN</c:v>
                  </c:pt>
                  <c:pt idx="12455">
                    <c:v>EUS</c:v>
                  </c:pt>
                  <c:pt idx="12456">
                    <c:v>USA</c:v>
                  </c:pt>
                  <c:pt idx="12457">
                    <c:v>CHI</c:v>
                  </c:pt>
                  <c:pt idx="12458">
                    <c:v>ROW</c:v>
                  </c:pt>
                  <c:pt idx="12459">
                    <c:v>OEC</c:v>
                  </c:pt>
                  <c:pt idx="12460">
                    <c:v>BRZ</c:v>
                  </c:pt>
                  <c:pt idx="12461">
                    <c:v>RSA</c:v>
                  </c:pt>
                  <c:pt idx="12462">
                    <c:v>RUS</c:v>
                  </c:pt>
                  <c:pt idx="12463">
                    <c:v>FRA</c:v>
                  </c:pt>
                  <c:pt idx="12464">
                    <c:v>EUN</c:v>
                  </c:pt>
                  <c:pt idx="12465">
                    <c:v>EUS</c:v>
                  </c:pt>
                  <c:pt idx="12466">
                    <c:v>USA</c:v>
                  </c:pt>
                  <c:pt idx="12467">
                    <c:v>CHI</c:v>
                  </c:pt>
                  <c:pt idx="12468">
                    <c:v>ROW</c:v>
                  </c:pt>
                  <c:pt idx="12469">
                    <c:v>OEC</c:v>
                  </c:pt>
                  <c:pt idx="12470">
                    <c:v>BRZ</c:v>
                  </c:pt>
                  <c:pt idx="12471">
                    <c:v>RSA</c:v>
                  </c:pt>
                  <c:pt idx="12472">
                    <c:v>RUS</c:v>
                  </c:pt>
                  <c:pt idx="12473">
                    <c:v>FRA</c:v>
                  </c:pt>
                  <c:pt idx="12474">
                    <c:v>EUN</c:v>
                  </c:pt>
                  <c:pt idx="12475">
                    <c:v>EUS</c:v>
                  </c:pt>
                  <c:pt idx="12476">
                    <c:v>USA</c:v>
                  </c:pt>
                  <c:pt idx="12477">
                    <c:v>CHI</c:v>
                  </c:pt>
                  <c:pt idx="12478">
                    <c:v>ROW</c:v>
                  </c:pt>
                  <c:pt idx="12479">
                    <c:v>OEC</c:v>
                  </c:pt>
                  <c:pt idx="12480">
                    <c:v>BRZ</c:v>
                  </c:pt>
                  <c:pt idx="12481">
                    <c:v>RSA</c:v>
                  </c:pt>
                  <c:pt idx="12482">
                    <c:v>RUS</c:v>
                  </c:pt>
                  <c:pt idx="12483">
                    <c:v>FRA</c:v>
                  </c:pt>
                  <c:pt idx="12484">
                    <c:v>EUN</c:v>
                  </c:pt>
                  <c:pt idx="12485">
                    <c:v>EUS</c:v>
                  </c:pt>
                  <c:pt idx="12486">
                    <c:v>USA</c:v>
                  </c:pt>
                  <c:pt idx="12487">
                    <c:v>IND</c:v>
                  </c:pt>
                  <c:pt idx="12488">
                    <c:v>ROW</c:v>
                  </c:pt>
                  <c:pt idx="12489">
                    <c:v>OEC</c:v>
                  </c:pt>
                  <c:pt idx="12490">
                    <c:v>BRZ</c:v>
                  </c:pt>
                  <c:pt idx="12491">
                    <c:v>RUS</c:v>
                  </c:pt>
                  <c:pt idx="12492">
                    <c:v>FRA</c:v>
                  </c:pt>
                  <c:pt idx="12493">
                    <c:v>EUN</c:v>
                  </c:pt>
                  <c:pt idx="12494">
                    <c:v>EUS</c:v>
                  </c:pt>
                  <c:pt idx="12495">
                    <c:v>USA</c:v>
                  </c:pt>
                  <c:pt idx="12496">
                    <c:v>IND</c:v>
                  </c:pt>
                  <c:pt idx="12497">
                    <c:v>ROW</c:v>
                  </c:pt>
                  <c:pt idx="12498">
                    <c:v>OEC</c:v>
                  </c:pt>
                  <c:pt idx="12499">
                    <c:v>BRZ</c:v>
                  </c:pt>
                  <c:pt idx="12500">
                    <c:v>RSA</c:v>
                  </c:pt>
                  <c:pt idx="12501">
                    <c:v>RUS</c:v>
                  </c:pt>
                  <c:pt idx="12502">
                    <c:v>FRA</c:v>
                  </c:pt>
                  <c:pt idx="12503">
                    <c:v>EUN</c:v>
                  </c:pt>
                  <c:pt idx="12504">
                    <c:v>EUS</c:v>
                  </c:pt>
                  <c:pt idx="12505">
                    <c:v>USA</c:v>
                  </c:pt>
                  <c:pt idx="12506">
                    <c:v>IND</c:v>
                  </c:pt>
                  <c:pt idx="12507">
                    <c:v>ROW</c:v>
                  </c:pt>
                  <c:pt idx="12508">
                    <c:v>OEC</c:v>
                  </c:pt>
                  <c:pt idx="12509">
                    <c:v>BRZ</c:v>
                  </c:pt>
                  <c:pt idx="12510">
                    <c:v>RSA</c:v>
                  </c:pt>
                  <c:pt idx="12511">
                    <c:v>RUS</c:v>
                  </c:pt>
                  <c:pt idx="12512">
                    <c:v>FRA</c:v>
                  </c:pt>
                  <c:pt idx="12513">
                    <c:v>EUN</c:v>
                  </c:pt>
                  <c:pt idx="12514">
                    <c:v>EUS</c:v>
                  </c:pt>
                  <c:pt idx="12515">
                    <c:v>IND</c:v>
                  </c:pt>
                  <c:pt idx="12516">
                    <c:v>ROW</c:v>
                  </c:pt>
                  <c:pt idx="12517">
                    <c:v>OEC</c:v>
                  </c:pt>
                  <c:pt idx="12518">
                    <c:v>BRZ</c:v>
                  </c:pt>
                  <c:pt idx="12519">
                    <c:v>RSA</c:v>
                  </c:pt>
                  <c:pt idx="12520">
                    <c:v>RUS</c:v>
                  </c:pt>
                  <c:pt idx="12521">
                    <c:v>FRA</c:v>
                  </c:pt>
                  <c:pt idx="12522">
                    <c:v>EUN</c:v>
                  </c:pt>
                  <c:pt idx="12523">
                    <c:v>EUS</c:v>
                  </c:pt>
                  <c:pt idx="12524">
                    <c:v>USA</c:v>
                  </c:pt>
                  <c:pt idx="12525">
                    <c:v>IND</c:v>
                  </c:pt>
                  <c:pt idx="12526">
                    <c:v>ROW</c:v>
                  </c:pt>
                  <c:pt idx="12527">
                    <c:v>OEC</c:v>
                  </c:pt>
                  <c:pt idx="12528">
                    <c:v>BRZ</c:v>
                  </c:pt>
                  <c:pt idx="12529">
                    <c:v>RSA</c:v>
                  </c:pt>
                  <c:pt idx="12530">
                    <c:v>RUS</c:v>
                  </c:pt>
                  <c:pt idx="12531">
                    <c:v>FRA</c:v>
                  </c:pt>
                  <c:pt idx="12532">
                    <c:v>EUN</c:v>
                  </c:pt>
                  <c:pt idx="12533">
                    <c:v>EUS</c:v>
                  </c:pt>
                  <c:pt idx="12534">
                    <c:v>USA</c:v>
                  </c:pt>
                  <c:pt idx="12535">
                    <c:v>IND</c:v>
                  </c:pt>
                  <c:pt idx="12536">
                    <c:v>ROW</c:v>
                  </c:pt>
                  <c:pt idx="12537">
                    <c:v>OEC</c:v>
                  </c:pt>
                  <c:pt idx="12538">
                    <c:v>BRZ</c:v>
                  </c:pt>
                  <c:pt idx="12539">
                    <c:v>RSA</c:v>
                  </c:pt>
                  <c:pt idx="12540">
                    <c:v>RUS</c:v>
                  </c:pt>
                  <c:pt idx="12541">
                    <c:v>FRA</c:v>
                  </c:pt>
                  <c:pt idx="12542">
                    <c:v>EUN</c:v>
                  </c:pt>
                  <c:pt idx="12543">
                    <c:v>EUS</c:v>
                  </c:pt>
                  <c:pt idx="12544">
                    <c:v>USA</c:v>
                  </c:pt>
                  <c:pt idx="12545">
                    <c:v>IND</c:v>
                  </c:pt>
                  <c:pt idx="12546">
                    <c:v>ROW</c:v>
                  </c:pt>
                  <c:pt idx="12547">
                    <c:v>OEC</c:v>
                  </c:pt>
                  <c:pt idx="12548">
                    <c:v>BRZ</c:v>
                  </c:pt>
                  <c:pt idx="12549">
                    <c:v>RSA</c:v>
                  </c:pt>
                  <c:pt idx="12550">
                    <c:v>RUS</c:v>
                  </c:pt>
                  <c:pt idx="12551">
                    <c:v>FRA</c:v>
                  </c:pt>
                  <c:pt idx="12552">
                    <c:v>EUN</c:v>
                  </c:pt>
                  <c:pt idx="12553">
                    <c:v>EUS</c:v>
                  </c:pt>
                  <c:pt idx="12554">
                    <c:v>USA</c:v>
                  </c:pt>
                  <c:pt idx="12555">
                    <c:v>IND</c:v>
                  </c:pt>
                  <c:pt idx="12556">
                    <c:v>ROW</c:v>
                  </c:pt>
                  <c:pt idx="12557">
                    <c:v>OEC</c:v>
                  </c:pt>
                  <c:pt idx="12558">
                    <c:v>BRZ</c:v>
                  </c:pt>
                  <c:pt idx="12559">
                    <c:v>RSA</c:v>
                  </c:pt>
                  <c:pt idx="12560">
                    <c:v>RUS</c:v>
                  </c:pt>
                  <c:pt idx="12561">
                    <c:v>FRA</c:v>
                  </c:pt>
                  <c:pt idx="12562">
                    <c:v>EUN</c:v>
                  </c:pt>
                  <c:pt idx="12563">
                    <c:v>EUS</c:v>
                  </c:pt>
                  <c:pt idx="12564">
                    <c:v>USA</c:v>
                  </c:pt>
                  <c:pt idx="12565">
                    <c:v>IND</c:v>
                  </c:pt>
                  <c:pt idx="12566">
                    <c:v>ROW</c:v>
                  </c:pt>
                  <c:pt idx="12567">
                    <c:v>OEC</c:v>
                  </c:pt>
                  <c:pt idx="12568">
                    <c:v>BRZ</c:v>
                  </c:pt>
                  <c:pt idx="12569">
                    <c:v>RSA</c:v>
                  </c:pt>
                  <c:pt idx="12570">
                    <c:v>RUS</c:v>
                  </c:pt>
                  <c:pt idx="12571">
                    <c:v>FRA</c:v>
                  </c:pt>
                  <c:pt idx="12572">
                    <c:v>EUN</c:v>
                  </c:pt>
                  <c:pt idx="12573">
                    <c:v>EUS</c:v>
                  </c:pt>
                  <c:pt idx="12574">
                    <c:v>USA</c:v>
                  </c:pt>
                  <c:pt idx="12575">
                    <c:v>IND</c:v>
                  </c:pt>
                  <c:pt idx="12576">
                    <c:v>ROW</c:v>
                  </c:pt>
                  <c:pt idx="12577">
                    <c:v>OEC</c:v>
                  </c:pt>
                  <c:pt idx="12578">
                    <c:v>BRZ</c:v>
                  </c:pt>
                  <c:pt idx="12579">
                    <c:v>RSA</c:v>
                  </c:pt>
                  <c:pt idx="12580">
                    <c:v>RUS</c:v>
                  </c:pt>
                  <c:pt idx="12581">
                    <c:v>FRA</c:v>
                  </c:pt>
                  <c:pt idx="12582">
                    <c:v>EUN</c:v>
                  </c:pt>
                  <c:pt idx="12583">
                    <c:v>EUS</c:v>
                  </c:pt>
                  <c:pt idx="12584">
                    <c:v>USA</c:v>
                  </c:pt>
                  <c:pt idx="12585">
                    <c:v>IND</c:v>
                  </c:pt>
                  <c:pt idx="12586">
                    <c:v>ROW</c:v>
                  </c:pt>
                  <c:pt idx="12587">
                    <c:v>OEC</c:v>
                  </c:pt>
                  <c:pt idx="12588">
                    <c:v>BRZ</c:v>
                  </c:pt>
                  <c:pt idx="12589">
                    <c:v>RSA</c:v>
                  </c:pt>
                  <c:pt idx="12590">
                    <c:v>RUS</c:v>
                  </c:pt>
                  <c:pt idx="12591">
                    <c:v>FRA</c:v>
                  </c:pt>
                  <c:pt idx="12592">
                    <c:v>EUN</c:v>
                  </c:pt>
                  <c:pt idx="12593">
                    <c:v>EUS</c:v>
                  </c:pt>
                  <c:pt idx="12594">
                    <c:v>USA</c:v>
                  </c:pt>
                  <c:pt idx="12595">
                    <c:v>IND</c:v>
                  </c:pt>
                  <c:pt idx="12596">
                    <c:v>ROW</c:v>
                  </c:pt>
                  <c:pt idx="12597">
                    <c:v>OEC</c:v>
                  </c:pt>
                  <c:pt idx="12598">
                    <c:v>BRZ</c:v>
                  </c:pt>
                  <c:pt idx="12599">
                    <c:v>RSA</c:v>
                  </c:pt>
                  <c:pt idx="12600">
                    <c:v>RUS</c:v>
                  </c:pt>
                  <c:pt idx="12601">
                    <c:v>FRA</c:v>
                  </c:pt>
                  <c:pt idx="12602">
                    <c:v>EUN</c:v>
                  </c:pt>
                  <c:pt idx="12603">
                    <c:v>EUS</c:v>
                  </c:pt>
                  <c:pt idx="12604">
                    <c:v>USA</c:v>
                  </c:pt>
                  <c:pt idx="12605">
                    <c:v>IND</c:v>
                  </c:pt>
                  <c:pt idx="12606">
                    <c:v>ROW</c:v>
                  </c:pt>
                  <c:pt idx="12607">
                    <c:v>OEC</c:v>
                  </c:pt>
                  <c:pt idx="12608">
                    <c:v>BRZ</c:v>
                  </c:pt>
                  <c:pt idx="12609">
                    <c:v>RSA</c:v>
                  </c:pt>
                  <c:pt idx="12610">
                    <c:v>RUS</c:v>
                  </c:pt>
                  <c:pt idx="12611">
                    <c:v>FRA</c:v>
                  </c:pt>
                  <c:pt idx="12612">
                    <c:v>EUN</c:v>
                  </c:pt>
                  <c:pt idx="12613">
                    <c:v>EUS</c:v>
                  </c:pt>
                  <c:pt idx="12614">
                    <c:v>USA</c:v>
                  </c:pt>
                  <c:pt idx="12615">
                    <c:v>IND</c:v>
                  </c:pt>
                  <c:pt idx="12616">
                    <c:v>ROW</c:v>
                  </c:pt>
                  <c:pt idx="12617">
                    <c:v>OEC</c:v>
                  </c:pt>
                  <c:pt idx="12618">
                    <c:v>BRZ</c:v>
                  </c:pt>
                  <c:pt idx="12619">
                    <c:v>RSA</c:v>
                  </c:pt>
                  <c:pt idx="12620">
                    <c:v>RUS</c:v>
                  </c:pt>
                  <c:pt idx="12621">
                    <c:v>FRA</c:v>
                  </c:pt>
                  <c:pt idx="12622">
                    <c:v>EUN</c:v>
                  </c:pt>
                  <c:pt idx="12623">
                    <c:v>EUS</c:v>
                  </c:pt>
                  <c:pt idx="12624">
                    <c:v>USA</c:v>
                  </c:pt>
                  <c:pt idx="12625">
                    <c:v>IND</c:v>
                  </c:pt>
                  <c:pt idx="12626">
                    <c:v>ROW</c:v>
                  </c:pt>
                  <c:pt idx="12627">
                    <c:v>OEC</c:v>
                  </c:pt>
                  <c:pt idx="12628">
                    <c:v>BRZ</c:v>
                  </c:pt>
                  <c:pt idx="12629">
                    <c:v>RSA</c:v>
                  </c:pt>
                  <c:pt idx="12630">
                    <c:v>RUS</c:v>
                  </c:pt>
                  <c:pt idx="12631">
                    <c:v>FRA</c:v>
                  </c:pt>
                  <c:pt idx="12632">
                    <c:v>EUN</c:v>
                  </c:pt>
                  <c:pt idx="12633">
                    <c:v>EUS</c:v>
                  </c:pt>
                  <c:pt idx="12634">
                    <c:v>USA</c:v>
                  </c:pt>
                  <c:pt idx="12635">
                    <c:v>IND</c:v>
                  </c:pt>
                  <c:pt idx="12636">
                    <c:v>ROW</c:v>
                  </c:pt>
                  <c:pt idx="12637">
                    <c:v>OEC</c:v>
                  </c:pt>
                  <c:pt idx="12638">
                    <c:v>BRZ</c:v>
                  </c:pt>
                  <c:pt idx="12639">
                    <c:v>RSA</c:v>
                  </c:pt>
                  <c:pt idx="12640">
                    <c:v>RUS</c:v>
                  </c:pt>
                  <c:pt idx="12641">
                    <c:v>FRA</c:v>
                  </c:pt>
                  <c:pt idx="12642">
                    <c:v>EUN</c:v>
                  </c:pt>
                  <c:pt idx="12643">
                    <c:v>EUS</c:v>
                  </c:pt>
                  <c:pt idx="12644">
                    <c:v>USA</c:v>
                  </c:pt>
                  <c:pt idx="12645">
                    <c:v>IND</c:v>
                  </c:pt>
                  <c:pt idx="12646">
                    <c:v>ROW</c:v>
                  </c:pt>
                  <c:pt idx="12647">
                    <c:v>OEC</c:v>
                  </c:pt>
                  <c:pt idx="12648">
                    <c:v>BRZ</c:v>
                  </c:pt>
                  <c:pt idx="12649">
                    <c:v>RUS</c:v>
                  </c:pt>
                  <c:pt idx="12650">
                    <c:v>FRA</c:v>
                  </c:pt>
                  <c:pt idx="12651">
                    <c:v>EUN</c:v>
                  </c:pt>
                  <c:pt idx="12652">
                    <c:v>EUS</c:v>
                  </c:pt>
                  <c:pt idx="12653">
                    <c:v>USA</c:v>
                  </c:pt>
                  <c:pt idx="12654">
                    <c:v>IND</c:v>
                  </c:pt>
                  <c:pt idx="12655">
                    <c:v>CHI</c:v>
                  </c:pt>
                  <c:pt idx="12656">
                    <c:v>ROW</c:v>
                  </c:pt>
                  <c:pt idx="12657">
                    <c:v>OEC</c:v>
                  </c:pt>
                  <c:pt idx="12658">
                    <c:v>RUS</c:v>
                  </c:pt>
                  <c:pt idx="12659">
                    <c:v>FRA</c:v>
                  </c:pt>
                  <c:pt idx="12660">
                    <c:v>EUN</c:v>
                  </c:pt>
                  <c:pt idx="12661">
                    <c:v>USA</c:v>
                  </c:pt>
                  <c:pt idx="12662">
                    <c:v>CHI</c:v>
                  </c:pt>
                  <c:pt idx="12663">
                    <c:v>ROW</c:v>
                  </c:pt>
                  <c:pt idx="12664">
                    <c:v>OEC</c:v>
                  </c:pt>
                  <c:pt idx="12665">
                    <c:v>BRZ</c:v>
                  </c:pt>
                  <c:pt idx="12666">
                    <c:v>RUS</c:v>
                  </c:pt>
                  <c:pt idx="12667">
                    <c:v>FRA</c:v>
                  </c:pt>
                  <c:pt idx="12668">
                    <c:v>EUN</c:v>
                  </c:pt>
                  <c:pt idx="12669">
                    <c:v>EUS</c:v>
                  </c:pt>
                  <c:pt idx="12670">
                    <c:v>USA</c:v>
                  </c:pt>
                  <c:pt idx="12671">
                    <c:v>IND</c:v>
                  </c:pt>
                  <c:pt idx="12672">
                    <c:v>CHI</c:v>
                  </c:pt>
                  <c:pt idx="12673">
                    <c:v>ROW</c:v>
                  </c:pt>
                  <c:pt idx="12674">
                    <c:v>OEC</c:v>
                  </c:pt>
                  <c:pt idx="12675">
                    <c:v>BRZ</c:v>
                  </c:pt>
                  <c:pt idx="12676">
                    <c:v>RUS</c:v>
                  </c:pt>
                  <c:pt idx="12677">
                    <c:v>FRA</c:v>
                  </c:pt>
                  <c:pt idx="12678">
                    <c:v>EUN</c:v>
                  </c:pt>
                  <c:pt idx="12679">
                    <c:v>EUS</c:v>
                  </c:pt>
                  <c:pt idx="12680">
                    <c:v>IND</c:v>
                  </c:pt>
                  <c:pt idx="12681">
                    <c:v>CHI</c:v>
                  </c:pt>
                  <c:pt idx="12682">
                    <c:v>ROW</c:v>
                  </c:pt>
                  <c:pt idx="12683">
                    <c:v>OEC</c:v>
                  </c:pt>
                  <c:pt idx="12684">
                    <c:v>BRZ</c:v>
                  </c:pt>
                  <c:pt idx="12685">
                    <c:v>RUS</c:v>
                  </c:pt>
                  <c:pt idx="12686">
                    <c:v>FRA</c:v>
                  </c:pt>
                  <c:pt idx="12687">
                    <c:v>EUN</c:v>
                  </c:pt>
                  <c:pt idx="12688">
                    <c:v>EUS</c:v>
                  </c:pt>
                  <c:pt idx="12689">
                    <c:v>USA</c:v>
                  </c:pt>
                  <c:pt idx="12690">
                    <c:v>IND</c:v>
                  </c:pt>
                  <c:pt idx="12691">
                    <c:v>CHI</c:v>
                  </c:pt>
                  <c:pt idx="12692">
                    <c:v>ROW</c:v>
                  </c:pt>
                  <c:pt idx="12693">
                    <c:v>OEC</c:v>
                  </c:pt>
                  <c:pt idx="12694">
                    <c:v>BRZ</c:v>
                  </c:pt>
                  <c:pt idx="12695">
                    <c:v>RUS</c:v>
                  </c:pt>
                  <c:pt idx="12696">
                    <c:v>FRA</c:v>
                  </c:pt>
                  <c:pt idx="12697">
                    <c:v>EUN</c:v>
                  </c:pt>
                  <c:pt idx="12698">
                    <c:v>EUS</c:v>
                  </c:pt>
                  <c:pt idx="12699">
                    <c:v>USA</c:v>
                  </c:pt>
                  <c:pt idx="12700">
                    <c:v>IND</c:v>
                  </c:pt>
                  <c:pt idx="12701">
                    <c:v>CHI</c:v>
                  </c:pt>
                  <c:pt idx="12702">
                    <c:v>ROW</c:v>
                  </c:pt>
                  <c:pt idx="12703">
                    <c:v>OEC</c:v>
                  </c:pt>
                  <c:pt idx="12704">
                    <c:v>BRZ</c:v>
                  </c:pt>
                  <c:pt idx="12705">
                    <c:v>RUS</c:v>
                  </c:pt>
                  <c:pt idx="12706">
                    <c:v>FRA</c:v>
                  </c:pt>
                  <c:pt idx="12707">
                    <c:v>EUN</c:v>
                  </c:pt>
                  <c:pt idx="12708">
                    <c:v>EUS</c:v>
                  </c:pt>
                  <c:pt idx="12709">
                    <c:v>USA</c:v>
                  </c:pt>
                  <c:pt idx="12710">
                    <c:v>IND</c:v>
                  </c:pt>
                  <c:pt idx="12711">
                    <c:v>CHI</c:v>
                  </c:pt>
                  <c:pt idx="12712">
                    <c:v>ROW</c:v>
                  </c:pt>
                  <c:pt idx="12713">
                    <c:v>OEC</c:v>
                  </c:pt>
                  <c:pt idx="12714">
                    <c:v>BRZ</c:v>
                  </c:pt>
                  <c:pt idx="12715">
                    <c:v>RUS</c:v>
                  </c:pt>
                  <c:pt idx="12716">
                    <c:v>FRA</c:v>
                  </c:pt>
                  <c:pt idx="12717">
                    <c:v>EUN</c:v>
                  </c:pt>
                  <c:pt idx="12718">
                    <c:v>EUS</c:v>
                  </c:pt>
                  <c:pt idx="12719">
                    <c:v>USA</c:v>
                  </c:pt>
                  <c:pt idx="12720">
                    <c:v>IND</c:v>
                  </c:pt>
                  <c:pt idx="12721">
                    <c:v>CHI</c:v>
                  </c:pt>
                  <c:pt idx="12722">
                    <c:v>ROW</c:v>
                  </c:pt>
                  <c:pt idx="12723">
                    <c:v>OEC</c:v>
                  </c:pt>
                  <c:pt idx="12724">
                    <c:v>BRZ</c:v>
                  </c:pt>
                  <c:pt idx="12725">
                    <c:v>RUS</c:v>
                  </c:pt>
                  <c:pt idx="12726">
                    <c:v>FRA</c:v>
                  </c:pt>
                  <c:pt idx="12727">
                    <c:v>EUN</c:v>
                  </c:pt>
                  <c:pt idx="12728">
                    <c:v>EUS</c:v>
                  </c:pt>
                  <c:pt idx="12729">
                    <c:v>USA</c:v>
                  </c:pt>
                  <c:pt idx="12730">
                    <c:v>IND</c:v>
                  </c:pt>
                  <c:pt idx="12731">
                    <c:v>CHI</c:v>
                  </c:pt>
                  <c:pt idx="12732">
                    <c:v>ROW</c:v>
                  </c:pt>
                  <c:pt idx="12733">
                    <c:v>OEC</c:v>
                  </c:pt>
                  <c:pt idx="12734">
                    <c:v>BRZ</c:v>
                  </c:pt>
                  <c:pt idx="12735">
                    <c:v>RUS</c:v>
                  </c:pt>
                  <c:pt idx="12736">
                    <c:v>FRA</c:v>
                  </c:pt>
                  <c:pt idx="12737">
                    <c:v>EUN</c:v>
                  </c:pt>
                  <c:pt idx="12738">
                    <c:v>EUS</c:v>
                  </c:pt>
                  <c:pt idx="12739">
                    <c:v>USA</c:v>
                  </c:pt>
                  <c:pt idx="12740">
                    <c:v>IND</c:v>
                  </c:pt>
                  <c:pt idx="12741">
                    <c:v>CHI</c:v>
                  </c:pt>
                  <c:pt idx="12742">
                    <c:v>ROW</c:v>
                  </c:pt>
                  <c:pt idx="12743">
                    <c:v>OEC</c:v>
                  </c:pt>
                  <c:pt idx="12744">
                    <c:v>BRZ</c:v>
                  </c:pt>
                  <c:pt idx="12745">
                    <c:v>FRA</c:v>
                  </c:pt>
                  <c:pt idx="12746">
                    <c:v>EUN</c:v>
                  </c:pt>
                  <c:pt idx="12747">
                    <c:v>EUS</c:v>
                  </c:pt>
                  <c:pt idx="12748">
                    <c:v>USA</c:v>
                  </c:pt>
                  <c:pt idx="12749">
                    <c:v>IND</c:v>
                  </c:pt>
                  <c:pt idx="12750">
                    <c:v>CHI</c:v>
                  </c:pt>
                  <c:pt idx="12751">
                    <c:v>ROW</c:v>
                  </c:pt>
                  <c:pt idx="12752">
                    <c:v>OEC</c:v>
                  </c:pt>
                  <c:pt idx="12753">
                    <c:v>BRZ</c:v>
                  </c:pt>
                  <c:pt idx="12754">
                    <c:v>RUS</c:v>
                  </c:pt>
                  <c:pt idx="12755">
                    <c:v>FRA</c:v>
                  </c:pt>
                  <c:pt idx="12756">
                    <c:v>EUN</c:v>
                  </c:pt>
                  <c:pt idx="12757">
                    <c:v>EUS</c:v>
                  </c:pt>
                  <c:pt idx="12758">
                    <c:v>USA</c:v>
                  </c:pt>
                  <c:pt idx="12759">
                    <c:v>IND</c:v>
                  </c:pt>
                  <c:pt idx="12760">
                    <c:v>CHI</c:v>
                  </c:pt>
                  <c:pt idx="12761">
                    <c:v>ROW</c:v>
                  </c:pt>
                  <c:pt idx="12762">
                    <c:v>OEC</c:v>
                  </c:pt>
                  <c:pt idx="12763">
                    <c:v>BRZ</c:v>
                  </c:pt>
                  <c:pt idx="12764">
                    <c:v>FRA</c:v>
                  </c:pt>
                  <c:pt idx="12765">
                    <c:v>EUN</c:v>
                  </c:pt>
                  <c:pt idx="12766">
                    <c:v>USA</c:v>
                  </c:pt>
                  <c:pt idx="12767">
                    <c:v>IND</c:v>
                  </c:pt>
                  <c:pt idx="12768">
                    <c:v>CHI</c:v>
                  </c:pt>
                  <c:pt idx="12769">
                    <c:v>ROW</c:v>
                  </c:pt>
                  <c:pt idx="12770">
                    <c:v>OEC</c:v>
                  </c:pt>
                  <c:pt idx="12771">
                    <c:v>BRZ</c:v>
                  </c:pt>
                  <c:pt idx="12772">
                    <c:v>RUS</c:v>
                  </c:pt>
                  <c:pt idx="12773">
                    <c:v>FRA</c:v>
                  </c:pt>
                  <c:pt idx="12774">
                    <c:v>EUN</c:v>
                  </c:pt>
                  <c:pt idx="12775">
                    <c:v>EUS</c:v>
                  </c:pt>
                  <c:pt idx="12776">
                    <c:v>USA</c:v>
                  </c:pt>
                  <c:pt idx="12777">
                    <c:v>IND</c:v>
                  </c:pt>
                  <c:pt idx="12778">
                    <c:v>CHI</c:v>
                  </c:pt>
                  <c:pt idx="12779">
                    <c:v>ROW</c:v>
                  </c:pt>
                  <c:pt idx="12780">
                    <c:v>OEC</c:v>
                  </c:pt>
                  <c:pt idx="12781">
                    <c:v>BRZ</c:v>
                  </c:pt>
                  <c:pt idx="12782">
                    <c:v>RUS</c:v>
                  </c:pt>
                  <c:pt idx="12783">
                    <c:v>FRA</c:v>
                  </c:pt>
                  <c:pt idx="12784">
                    <c:v>EUN</c:v>
                  </c:pt>
                  <c:pt idx="12785">
                    <c:v>EUS</c:v>
                  </c:pt>
                  <c:pt idx="12786">
                    <c:v>USA</c:v>
                  </c:pt>
                  <c:pt idx="12787">
                    <c:v>IND</c:v>
                  </c:pt>
                  <c:pt idx="12788">
                    <c:v>CHI</c:v>
                  </c:pt>
                  <c:pt idx="12789">
                    <c:v>ROW</c:v>
                  </c:pt>
                  <c:pt idx="12790">
                    <c:v>OEC</c:v>
                  </c:pt>
                  <c:pt idx="12791">
                    <c:v>BRZ</c:v>
                  </c:pt>
                  <c:pt idx="12792">
                    <c:v>RUS</c:v>
                  </c:pt>
                  <c:pt idx="12793">
                    <c:v>FRA</c:v>
                  </c:pt>
                  <c:pt idx="12794">
                    <c:v>EUN</c:v>
                  </c:pt>
                  <c:pt idx="12795">
                    <c:v>EUS</c:v>
                  </c:pt>
                  <c:pt idx="12796">
                    <c:v>USA</c:v>
                  </c:pt>
                  <c:pt idx="12797">
                    <c:v>IND</c:v>
                  </c:pt>
                  <c:pt idx="12798">
                    <c:v>CHI</c:v>
                  </c:pt>
                  <c:pt idx="12799">
                    <c:v>ROW</c:v>
                  </c:pt>
                  <c:pt idx="12800">
                    <c:v>OEC</c:v>
                  </c:pt>
                  <c:pt idx="12801">
                    <c:v>BRZ</c:v>
                  </c:pt>
                  <c:pt idx="12802">
                    <c:v>RUS</c:v>
                  </c:pt>
                  <c:pt idx="12803">
                    <c:v>FRA</c:v>
                  </c:pt>
                  <c:pt idx="12804">
                    <c:v>EUN</c:v>
                  </c:pt>
                  <c:pt idx="12805">
                    <c:v>EUS</c:v>
                  </c:pt>
                  <c:pt idx="12806">
                    <c:v>USA</c:v>
                  </c:pt>
                  <c:pt idx="12807">
                    <c:v>IND</c:v>
                  </c:pt>
                  <c:pt idx="12808">
                    <c:v>CHI</c:v>
                  </c:pt>
                  <c:pt idx="12809">
                    <c:v>ROW</c:v>
                  </c:pt>
                  <c:pt idx="12810">
                    <c:v>OEC</c:v>
                  </c:pt>
                  <c:pt idx="12811">
                    <c:v>BRZ</c:v>
                  </c:pt>
                  <c:pt idx="12812">
                    <c:v>RSA</c:v>
                  </c:pt>
                  <c:pt idx="12813">
                    <c:v>RUS</c:v>
                  </c:pt>
                  <c:pt idx="12814">
                    <c:v>FRA</c:v>
                  </c:pt>
                  <c:pt idx="12815">
                    <c:v>EUN</c:v>
                  </c:pt>
                  <c:pt idx="12816">
                    <c:v>EUS</c:v>
                  </c:pt>
                  <c:pt idx="12817">
                    <c:v>USA</c:v>
                  </c:pt>
                  <c:pt idx="12818">
                    <c:v>IND</c:v>
                  </c:pt>
                  <c:pt idx="12819">
                    <c:v>CHI</c:v>
                  </c:pt>
                  <c:pt idx="12820">
                    <c:v>OEC</c:v>
                  </c:pt>
                  <c:pt idx="12821">
                    <c:v>BRZ</c:v>
                  </c:pt>
                  <c:pt idx="12822">
                    <c:v>RUS</c:v>
                  </c:pt>
                  <c:pt idx="12823">
                    <c:v>FRA</c:v>
                  </c:pt>
                  <c:pt idx="12824">
                    <c:v>EUN</c:v>
                  </c:pt>
                  <c:pt idx="12825">
                    <c:v>EUS</c:v>
                  </c:pt>
                  <c:pt idx="12826">
                    <c:v>USA</c:v>
                  </c:pt>
                  <c:pt idx="12827">
                    <c:v>IND</c:v>
                  </c:pt>
                  <c:pt idx="12828">
                    <c:v>CHI</c:v>
                  </c:pt>
                  <c:pt idx="12829">
                    <c:v>OEC</c:v>
                  </c:pt>
                  <c:pt idx="12830">
                    <c:v>BRZ</c:v>
                  </c:pt>
                  <c:pt idx="12831">
                    <c:v>RSA</c:v>
                  </c:pt>
                  <c:pt idx="12832">
                    <c:v>RUS</c:v>
                  </c:pt>
                  <c:pt idx="12833">
                    <c:v>FRA</c:v>
                  </c:pt>
                  <c:pt idx="12834">
                    <c:v>EUN</c:v>
                  </c:pt>
                  <c:pt idx="12835">
                    <c:v>EUS</c:v>
                  </c:pt>
                  <c:pt idx="12836">
                    <c:v>USA</c:v>
                  </c:pt>
                  <c:pt idx="12837">
                    <c:v>IND</c:v>
                  </c:pt>
                  <c:pt idx="12838">
                    <c:v>CHI</c:v>
                  </c:pt>
                  <c:pt idx="12839">
                    <c:v>OEC</c:v>
                  </c:pt>
                  <c:pt idx="12840">
                    <c:v>BRZ</c:v>
                  </c:pt>
                  <c:pt idx="12841">
                    <c:v>RSA</c:v>
                  </c:pt>
                  <c:pt idx="12842">
                    <c:v>RUS</c:v>
                  </c:pt>
                  <c:pt idx="12843">
                    <c:v>FRA</c:v>
                  </c:pt>
                  <c:pt idx="12844">
                    <c:v>EUN</c:v>
                  </c:pt>
                  <c:pt idx="12845">
                    <c:v>EUS</c:v>
                  </c:pt>
                  <c:pt idx="12846">
                    <c:v>IND</c:v>
                  </c:pt>
                  <c:pt idx="12847">
                    <c:v>CHI</c:v>
                  </c:pt>
                  <c:pt idx="12848">
                    <c:v>OEC</c:v>
                  </c:pt>
                  <c:pt idx="12849">
                    <c:v>BRZ</c:v>
                  </c:pt>
                  <c:pt idx="12850">
                    <c:v>RSA</c:v>
                  </c:pt>
                  <c:pt idx="12851">
                    <c:v>FRA</c:v>
                  </c:pt>
                  <c:pt idx="12852">
                    <c:v>EUN</c:v>
                  </c:pt>
                  <c:pt idx="12853">
                    <c:v>EUS</c:v>
                  </c:pt>
                  <c:pt idx="12854">
                    <c:v>USA</c:v>
                  </c:pt>
                  <c:pt idx="12855">
                    <c:v>IND</c:v>
                  </c:pt>
                  <c:pt idx="12856">
                    <c:v>CHI</c:v>
                  </c:pt>
                  <c:pt idx="12857">
                    <c:v>OEC</c:v>
                  </c:pt>
                  <c:pt idx="12858">
                    <c:v>BRZ</c:v>
                  </c:pt>
                  <c:pt idx="12859">
                    <c:v>RSA</c:v>
                  </c:pt>
                  <c:pt idx="12860">
                    <c:v>RUS</c:v>
                  </c:pt>
                  <c:pt idx="12861">
                    <c:v>FRA</c:v>
                  </c:pt>
                  <c:pt idx="12862">
                    <c:v>EUN</c:v>
                  </c:pt>
                  <c:pt idx="12863">
                    <c:v>EUS</c:v>
                  </c:pt>
                  <c:pt idx="12864">
                    <c:v>USA</c:v>
                  </c:pt>
                  <c:pt idx="12865">
                    <c:v>IND</c:v>
                  </c:pt>
                  <c:pt idx="12866">
                    <c:v>CHI</c:v>
                  </c:pt>
                  <c:pt idx="12867">
                    <c:v>OEC</c:v>
                  </c:pt>
                  <c:pt idx="12868">
                    <c:v>BRZ</c:v>
                  </c:pt>
                  <c:pt idx="12869">
                    <c:v>RSA</c:v>
                  </c:pt>
                  <c:pt idx="12870">
                    <c:v>RUS</c:v>
                  </c:pt>
                  <c:pt idx="12871">
                    <c:v>FRA</c:v>
                  </c:pt>
                  <c:pt idx="12872">
                    <c:v>EUN</c:v>
                  </c:pt>
                  <c:pt idx="12873">
                    <c:v>EUS</c:v>
                  </c:pt>
                  <c:pt idx="12874">
                    <c:v>USA</c:v>
                  </c:pt>
                  <c:pt idx="12875">
                    <c:v>IND</c:v>
                  </c:pt>
                  <c:pt idx="12876">
                    <c:v>CHI</c:v>
                  </c:pt>
                  <c:pt idx="12877">
                    <c:v>OEC</c:v>
                  </c:pt>
                  <c:pt idx="12878">
                    <c:v>BRZ</c:v>
                  </c:pt>
                  <c:pt idx="12879">
                    <c:v>RSA</c:v>
                  </c:pt>
                  <c:pt idx="12880">
                    <c:v>RUS</c:v>
                  </c:pt>
                  <c:pt idx="12881">
                    <c:v>FRA</c:v>
                  </c:pt>
                  <c:pt idx="12882">
                    <c:v>EUN</c:v>
                  </c:pt>
                  <c:pt idx="12883">
                    <c:v>EUS</c:v>
                  </c:pt>
                  <c:pt idx="12884">
                    <c:v>USA</c:v>
                  </c:pt>
                  <c:pt idx="12885">
                    <c:v>IND</c:v>
                  </c:pt>
                  <c:pt idx="12886">
                    <c:v>CHI</c:v>
                  </c:pt>
                  <c:pt idx="12887">
                    <c:v>OEC</c:v>
                  </c:pt>
                  <c:pt idx="12888">
                    <c:v>BRZ</c:v>
                  </c:pt>
                  <c:pt idx="12889">
                    <c:v>RSA</c:v>
                  </c:pt>
                  <c:pt idx="12890">
                    <c:v>RUS</c:v>
                  </c:pt>
                  <c:pt idx="12891">
                    <c:v>FRA</c:v>
                  </c:pt>
                  <c:pt idx="12892">
                    <c:v>EUN</c:v>
                  </c:pt>
                  <c:pt idx="12893">
                    <c:v>EUS</c:v>
                  </c:pt>
                  <c:pt idx="12894">
                    <c:v>USA</c:v>
                  </c:pt>
                  <c:pt idx="12895">
                    <c:v>IND</c:v>
                  </c:pt>
                  <c:pt idx="12896">
                    <c:v>CHI</c:v>
                  </c:pt>
                  <c:pt idx="12897">
                    <c:v>OEC</c:v>
                  </c:pt>
                  <c:pt idx="12898">
                    <c:v>BRZ</c:v>
                  </c:pt>
                  <c:pt idx="12899">
                    <c:v>RSA</c:v>
                  </c:pt>
                  <c:pt idx="12900">
                    <c:v>RUS</c:v>
                  </c:pt>
                  <c:pt idx="12901">
                    <c:v>FRA</c:v>
                  </c:pt>
                  <c:pt idx="12902">
                    <c:v>EUN</c:v>
                  </c:pt>
                  <c:pt idx="12903">
                    <c:v>EUS</c:v>
                  </c:pt>
                  <c:pt idx="12904">
                    <c:v>USA</c:v>
                  </c:pt>
                  <c:pt idx="12905">
                    <c:v>IND</c:v>
                  </c:pt>
                  <c:pt idx="12906">
                    <c:v>CHI</c:v>
                  </c:pt>
                  <c:pt idx="12907">
                    <c:v>OEC</c:v>
                  </c:pt>
                  <c:pt idx="12908">
                    <c:v>BRZ</c:v>
                  </c:pt>
                  <c:pt idx="12909">
                    <c:v>RSA</c:v>
                  </c:pt>
                  <c:pt idx="12910">
                    <c:v>RUS</c:v>
                  </c:pt>
                  <c:pt idx="12911">
                    <c:v>FRA</c:v>
                  </c:pt>
                  <c:pt idx="12912">
                    <c:v>EUN</c:v>
                  </c:pt>
                  <c:pt idx="12913">
                    <c:v>EUS</c:v>
                  </c:pt>
                  <c:pt idx="12914">
                    <c:v>USA</c:v>
                  </c:pt>
                  <c:pt idx="12915">
                    <c:v>IND</c:v>
                  </c:pt>
                  <c:pt idx="12916">
                    <c:v>CHI</c:v>
                  </c:pt>
                  <c:pt idx="12917">
                    <c:v>OEC</c:v>
                  </c:pt>
                  <c:pt idx="12918">
                    <c:v>BRZ</c:v>
                  </c:pt>
                  <c:pt idx="12919">
                    <c:v>RSA</c:v>
                  </c:pt>
                  <c:pt idx="12920">
                    <c:v>RUS</c:v>
                  </c:pt>
                  <c:pt idx="12921">
                    <c:v>FRA</c:v>
                  </c:pt>
                  <c:pt idx="12922">
                    <c:v>EUN</c:v>
                  </c:pt>
                  <c:pt idx="12923">
                    <c:v>EUS</c:v>
                  </c:pt>
                  <c:pt idx="12924">
                    <c:v>USA</c:v>
                  </c:pt>
                  <c:pt idx="12925">
                    <c:v>IND</c:v>
                  </c:pt>
                  <c:pt idx="12926">
                    <c:v>CHI</c:v>
                  </c:pt>
                  <c:pt idx="12927">
                    <c:v>OEC</c:v>
                  </c:pt>
                  <c:pt idx="12928">
                    <c:v>BRZ</c:v>
                  </c:pt>
                  <c:pt idx="12929">
                    <c:v>RSA</c:v>
                  </c:pt>
                  <c:pt idx="12930">
                    <c:v>RUS</c:v>
                  </c:pt>
                  <c:pt idx="12931">
                    <c:v>FRA</c:v>
                  </c:pt>
                  <c:pt idx="12932">
                    <c:v>EUN</c:v>
                  </c:pt>
                  <c:pt idx="12933">
                    <c:v>EUS</c:v>
                  </c:pt>
                  <c:pt idx="12934">
                    <c:v>USA</c:v>
                  </c:pt>
                  <c:pt idx="12935">
                    <c:v>IND</c:v>
                  </c:pt>
                  <c:pt idx="12936">
                    <c:v>CHI</c:v>
                  </c:pt>
                  <c:pt idx="12937">
                    <c:v>OEC</c:v>
                  </c:pt>
                  <c:pt idx="12938">
                    <c:v>BRZ</c:v>
                  </c:pt>
                  <c:pt idx="12939">
                    <c:v>RSA</c:v>
                  </c:pt>
                  <c:pt idx="12940">
                    <c:v>RUS</c:v>
                  </c:pt>
                  <c:pt idx="12941">
                    <c:v>FRA</c:v>
                  </c:pt>
                  <c:pt idx="12942">
                    <c:v>EUN</c:v>
                  </c:pt>
                  <c:pt idx="12943">
                    <c:v>EUS</c:v>
                  </c:pt>
                  <c:pt idx="12944">
                    <c:v>USA</c:v>
                  </c:pt>
                  <c:pt idx="12945">
                    <c:v>IND</c:v>
                  </c:pt>
                  <c:pt idx="12946">
                    <c:v>CHI</c:v>
                  </c:pt>
                  <c:pt idx="12947">
                    <c:v>OEC</c:v>
                  </c:pt>
                  <c:pt idx="12948">
                    <c:v>BRZ</c:v>
                  </c:pt>
                  <c:pt idx="12949">
                    <c:v>RSA</c:v>
                  </c:pt>
                  <c:pt idx="12950">
                    <c:v>RUS</c:v>
                  </c:pt>
                  <c:pt idx="12951">
                    <c:v>FRA</c:v>
                  </c:pt>
                  <c:pt idx="12952">
                    <c:v>EUN</c:v>
                  </c:pt>
                  <c:pt idx="12953">
                    <c:v>EUS</c:v>
                  </c:pt>
                  <c:pt idx="12954">
                    <c:v>USA</c:v>
                  </c:pt>
                  <c:pt idx="12955">
                    <c:v>IND</c:v>
                  </c:pt>
                  <c:pt idx="12956">
                    <c:v>CHI</c:v>
                  </c:pt>
                  <c:pt idx="12957">
                    <c:v>OEC</c:v>
                  </c:pt>
                  <c:pt idx="12958">
                    <c:v>BRZ</c:v>
                  </c:pt>
                  <c:pt idx="12959">
                    <c:v>RSA</c:v>
                  </c:pt>
                  <c:pt idx="12960">
                    <c:v>RUS</c:v>
                  </c:pt>
                  <c:pt idx="12961">
                    <c:v>FRA</c:v>
                  </c:pt>
                  <c:pt idx="12962">
                    <c:v>EUN</c:v>
                  </c:pt>
                  <c:pt idx="12963">
                    <c:v>EUS</c:v>
                  </c:pt>
                  <c:pt idx="12964">
                    <c:v>USA</c:v>
                  </c:pt>
                  <c:pt idx="12965">
                    <c:v>IND</c:v>
                  </c:pt>
                  <c:pt idx="12966">
                    <c:v>CHI</c:v>
                  </c:pt>
                  <c:pt idx="12967">
                    <c:v>OEC</c:v>
                  </c:pt>
                  <c:pt idx="12968">
                    <c:v>BRZ</c:v>
                  </c:pt>
                  <c:pt idx="12969">
                    <c:v>RSA</c:v>
                  </c:pt>
                  <c:pt idx="12970">
                    <c:v>RUS</c:v>
                  </c:pt>
                  <c:pt idx="12971">
                    <c:v>FRA</c:v>
                  </c:pt>
                  <c:pt idx="12972">
                    <c:v>EUN</c:v>
                  </c:pt>
                  <c:pt idx="12973">
                    <c:v>EUS</c:v>
                  </c:pt>
                  <c:pt idx="12974">
                    <c:v>USA</c:v>
                  </c:pt>
                  <c:pt idx="12975">
                    <c:v>IND</c:v>
                  </c:pt>
                  <c:pt idx="12976">
                    <c:v>CHI</c:v>
                  </c:pt>
                  <c:pt idx="12977">
                    <c:v>OEC</c:v>
                  </c:pt>
                  <c:pt idx="12978">
                    <c:v>BRZ</c:v>
                  </c:pt>
                  <c:pt idx="12979">
                    <c:v>RSA</c:v>
                  </c:pt>
                  <c:pt idx="12980">
                    <c:v>RUS</c:v>
                  </c:pt>
                  <c:pt idx="12981">
                    <c:v>FRA</c:v>
                  </c:pt>
                  <c:pt idx="12982">
                    <c:v>EUN</c:v>
                  </c:pt>
                  <c:pt idx="12983">
                    <c:v>EUS</c:v>
                  </c:pt>
                  <c:pt idx="12984">
                    <c:v>USA</c:v>
                  </c:pt>
                  <c:pt idx="12985">
                    <c:v>IND</c:v>
                  </c:pt>
                  <c:pt idx="12986">
                    <c:v>CHI</c:v>
                  </c:pt>
                  <c:pt idx="12987">
                    <c:v>OEC</c:v>
                  </c:pt>
                  <c:pt idx="12988">
                    <c:v>BRZ</c:v>
                  </c:pt>
                  <c:pt idx="12989">
                    <c:v>RSA</c:v>
                  </c:pt>
                  <c:pt idx="12990">
                    <c:v>RUS</c:v>
                  </c:pt>
                  <c:pt idx="12991">
                    <c:v>FRA</c:v>
                  </c:pt>
                  <c:pt idx="12992">
                    <c:v>EUN</c:v>
                  </c:pt>
                  <c:pt idx="12993">
                    <c:v>EUS</c:v>
                  </c:pt>
                  <c:pt idx="12994">
                    <c:v>USA</c:v>
                  </c:pt>
                  <c:pt idx="12995">
                    <c:v>IND</c:v>
                  </c:pt>
                  <c:pt idx="12996">
                    <c:v>CHI</c:v>
                  </c:pt>
                  <c:pt idx="12997">
                    <c:v>OEC</c:v>
                  </c:pt>
                  <c:pt idx="12998">
                    <c:v>BRZ</c:v>
                  </c:pt>
                  <c:pt idx="12999">
                    <c:v>RSA</c:v>
                  </c:pt>
                  <c:pt idx="13000">
                    <c:v>RUS</c:v>
                  </c:pt>
                  <c:pt idx="13001">
                    <c:v>FRA</c:v>
                  </c:pt>
                  <c:pt idx="13002">
                    <c:v>EUN</c:v>
                  </c:pt>
                  <c:pt idx="13003">
                    <c:v>EUS</c:v>
                  </c:pt>
                  <c:pt idx="13004">
                    <c:v>USA</c:v>
                  </c:pt>
                  <c:pt idx="13005">
                    <c:v>IND</c:v>
                  </c:pt>
                  <c:pt idx="13006">
                    <c:v>CHI</c:v>
                  </c:pt>
                  <c:pt idx="13007">
                    <c:v>ROW</c:v>
                  </c:pt>
                  <c:pt idx="13008">
                    <c:v>OEC</c:v>
                  </c:pt>
                  <c:pt idx="13009">
                    <c:v>BRZ</c:v>
                  </c:pt>
                  <c:pt idx="13010">
                    <c:v>RUS</c:v>
                  </c:pt>
                  <c:pt idx="13011">
                    <c:v>FRA</c:v>
                  </c:pt>
                  <c:pt idx="13012">
                    <c:v>EUN</c:v>
                  </c:pt>
                  <c:pt idx="13013">
                    <c:v>EUS</c:v>
                  </c:pt>
                  <c:pt idx="13014">
                    <c:v>USA</c:v>
                  </c:pt>
                  <c:pt idx="13015">
                    <c:v>IND</c:v>
                  </c:pt>
                  <c:pt idx="13016">
                    <c:v>CHI</c:v>
                  </c:pt>
                  <c:pt idx="13017">
                    <c:v>ROW</c:v>
                  </c:pt>
                  <c:pt idx="13018">
                    <c:v>OEC</c:v>
                  </c:pt>
                  <c:pt idx="13019">
                    <c:v>BRZ</c:v>
                  </c:pt>
                  <c:pt idx="13020">
                    <c:v>RSA</c:v>
                  </c:pt>
                  <c:pt idx="13021">
                    <c:v>RUS</c:v>
                  </c:pt>
                  <c:pt idx="13022">
                    <c:v>FRA</c:v>
                  </c:pt>
                  <c:pt idx="13023">
                    <c:v>EUN</c:v>
                  </c:pt>
                  <c:pt idx="13024">
                    <c:v>EUS</c:v>
                  </c:pt>
                  <c:pt idx="13025">
                    <c:v>USA</c:v>
                  </c:pt>
                  <c:pt idx="13026">
                    <c:v>IND</c:v>
                  </c:pt>
                  <c:pt idx="13027">
                    <c:v>CHI</c:v>
                  </c:pt>
                  <c:pt idx="13028">
                    <c:v>ROW</c:v>
                  </c:pt>
                  <c:pt idx="13029">
                    <c:v>OEC</c:v>
                  </c:pt>
                  <c:pt idx="13030">
                    <c:v>BRZ</c:v>
                  </c:pt>
                  <c:pt idx="13031">
                    <c:v>RSA</c:v>
                  </c:pt>
                  <c:pt idx="13032">
                    <c:v>RUS</c:v>
                  </c:pt>
                  <c:pt idx="13033">
                    <c:v>FRA</c:v>
                  </c:pt>
                  <c:pt idx="13034">
                    <c:v>EUN</c:v>
                  </c:pt>
                  <c:pt idx="13035">
                    <c:v>EUS</c:v>
                  </c:pt>
                  <c:pt idx="13036">
                    <c:v>IND</c:v>
                  </c:pt>
                  <c:pt idx="13037">
                    <c:v>CHI</c:v>
                  </c:pt>
                  <c:pt idx="13038">
                    <c:v>ROW</c:v>
                  </c:pt>
                  <c:pt idx="13039">
                    <c:v>OEC</c:v>
                  </c:pt>
                  <c:pt idx="13040">
                    <c:v>BRZ</c:v>
                  </c:pt>
                  <c:pt idx="13041">
                    <c:v>RSA</c:v>
                  </c:pt>
                  <c:pt idx="13042">
                    <c:v>FRA</c:v>
                  </c:pt>
                  <c:pt idx="13043">
                    <c:v>EUN</c:v>
                  </c:pt>
                  <c:pt idx="13044">
                    <c:v>EUS</c:v>
                  </c:pt>
                  <c:pt idx="13045">
                    <c:v>USA</c:v>
                  </c:pt>
                  <c:pt idx="13046">
                    <c:v>IND</c:v>
                  </c:pt>
                  <c:pt idx="13047">
                    <c:v>CHI</c:v>
                  </c:pt>
                  <c:pt idx="13048">
                    <c:v>ROW</c:v>
                  </c:pt>
                  <c:pt idx="13049">
                    <c:v>OEC</c:v>
                  </c:pt>
                  <c:pt idx="13050">
                    <c:v>BRZ</c:v>
                  </c:pt>
                  <c:pt idx="13051">
                    <c:v>RSA</c:v>
                  </c:pt>
                  <c:pt idx="13052">
                    <c:v>RUS</c:v>
                  </c:pt>
                  <c:pt idx="13053">
                    <c:v>FRA</c:v>
                  </c:pt>
                  <c:pt idx="13054">
                    <c:v>EUN</c:v>
                  </c:pt>
                  <c:pt idx="13055">
                    <c:v>EUS</c:v>
                  </c:pt>
                  <c:pt idx="13056">
                    <c:v>USA</c:v>
                  </c:pt>
                  <c:pt idx="13057">
                    <c:v>IND</c:v>
                  </c:pt>
                  <c:pt idx="13058">
                    <c:v>CHI</c:v>
                  </c:pt>
                  <c:pt idx="13059">
                    <c:v>ROW</c:v>
                  </c:pt>
                  <c:pt idx="13060">
                    <c:v>OEC</c:v>
                  </c:pt>
                  <c:pt idx="13061">
                    <c:v>BRZ</c:v>
                  </c:pt>
                  <c:pt idx="13062">
                    <c:v>RSA</c:v>
                  </c:pt>
                  <c:pt idx="13063">
                    <c:v>RUS</c:v>
                  </c:pt>
                  <c:pt idx="13064">
                    <c:v>FRA</c:v>
                  </c:pt>
                  <c:pt idx="13065">
                    <c:v>EUN</c:v>
                  </c:pt>
                  <c:pt idx="13066">
                    <c:v>EUS</c:v>
                  </c:pt>
                  <c:pt idx="13067">
                    <c:v>USA</c:v>
                  </c:pt>
                  <c:pt idx="13068">
                    <c:v>IND</c:v>
                  </c:pt>
                  <c:pt idx="13069">
                    <c:v>CHI</c:v>
                  </c:pt>
                  <c:pt idx="13070">
                    <c:v>ROW</c:v>
                  </c:pt>
                  <c:pt idx="13071">
                    <c:v>OEC</c:v>
                  </c:pt>
                  <c:pt idx="13072">
                    <c:v>BRZ</c:v>
                  </c:pt>
                  <c:pt idx="13073">
                    <c:v>RSA</c:v>
                  </c:pt>
                  <c:pt idx="13074">
                    <c:v>RUS</c:v>
                  </c:pt>
                  <c:pt idx="13075">
                    <c:v>FRA</c:v>
                  </c:pt>
                  <c:pt idx="13076">
                    <c:v>EUN</c:v>
                  </c:pt>
                  <c:pt idx="13077">
                    <c:v>EUS</c:v>
                  </c:pt>
                  <c:pt idx="13078">
                    <c:v>USA</c:v>
                  </c:pt>
                  <c:pt idx="13079">
                    <c:v>IND</c:v>
                  </c:pt>
                  <c:pt idx="13080">
                    <c:v>CHI</c:v>
                  </c:pt>
                  <c:pt idx="13081">
                    <c:v>ROW</c:v>
                  </c:pt>
                  <c:pt idx="13082">
                    <c:v>OEC</c:v>
                  </c:pt>
                  <c:pt idx="13083">
                    <c:v>BRZ</c:v>
                  </c:pt>
                  <c:pt idx="13084">
                    <c:v>RSA</c:v>
                  </c:pt>
                  <c:pt idx="13085">
                    <c:v>RUS</c:v>
                  </c:pt>
                  <c:pt idx="13086">
                    <c:v>FRA</c:v>
                  </c:pt>
                  <c:pt idx="13087">
                    <c:v>EUN</c:v>
                  </c:pt>
                  <c:pt idx="13088">
                    <c:v>EUS</c:v>
                  </c:pt>
                  <c:pt idx="13089">
                    <c:v>USA</c:v>
                  </c:pt>
                  <c:pt idx="13090">
                    <c:v>IND</c:v>
                  </c:pt>
                  <c:pt idx="13091">
                    <c:v>CHI</c:v>
                  </c:pt>
                  <c:pt idx="13092">
                    <c:v>ROW</c:v>
                  </c:pt>
                  <c:pt idx="13093">
                    <c:v>OEC</c:v>
                  </c:pt>
                  <c:pt idx="13094">
                    <c:v>BRZ</c:v>
                  </c:pt>
                  <c:pt idx="13095">
                    <c:v>RSA</c:v>
                  </c:pt>
                  <c:pt idx="13096">
                    <c:v>RUS</c:v>
                  </c:pt>
                  <c:pt idx="13097">
                    <c:v>FRA</c:v>
                  </c:pt>
                  <c:pt idx="13098">
                    <c:v>EUN</c:v>
                  </c:pt>
                  <c:pt idx="13099">
                    <c:v>EUS</c:v>
                  </c:pt>
                  <c:pt idx="13100">
                    <c:v>USA</c:v>
                  </c:pt>
                  <c:pt idx="13101">
                    <c:v>IND</c:v>
                  </c:pt>
                  <c:pt idx="13102">
                    <c:v>CHI</c:v>
                  </c:pt>
                  <c:pt idx="13103">
                    <c:v>ROW</c:v>
                  </c:pt>
                  <c:pt idx="13104">
                    <c:v>OEC</c:v>
                  </c:pt>
                  <c:pt idx="13105">
                    <c:v>BRZ</c:v>
                  </c:pt>
                  <c:pt idx="13106">
                    <c:v>RSA</c:v>
                  </c:pt>
                  <c:pt idx="13107">
                    <c:v>RUS</c:v>
                  </c:pt>
                  <c:pt idx="13108">
                    <c:v>FRA</c:v>
                  </c:pt>
                  <c:pt idx="13109">
                    <c:v>EUN</c:v>
                  </c:pt>
                  <c:pt idx="13110">
                    <c:v>EUS</c:v>
                  </c:pt>
                  <c:pt idx="13111">
                    <c:v>USA</c:v>
                  </c:pt>
                  <c:pt idx="13112">
                    <c:v>IND</c:v>
                  </c:pt>
                  <c:pt idx="13113">
                    <c:v>CHI</c:v>
                  </c:pt>
                  <c:pt idx="13114">
                    <c:v>ROW</c:v>
                  </c:pt>
                  <c:pt idx="13115">
                    <c:v>OEC</c:v>
                  </c:pt>
                  <c:pt idx="13116">
                    <c:v>BRZ</c:v>
                  </c:pt>
                  <c:pt idx="13117">
                    <c:v>RSA</c:v>
                  </c:pt>
                  <c:pt idx="13118">
                    <c:v>RUS</c:v>
                  </c:pt>
                  <c:pt idx="13119">
                    <c:v>FRA</c:v>
                  </c:pt>
                  <c:pt idx="13120">
                    <c:v>EUN</c:v>
                  </c:pt>
                  <c:pt idx="13121">
                    <c:v>EUS</c:v>
                  </c:pt>
                  <c:pt idx="13122">
                    <c:v>USA</c:v>
                  </c:pt>
                  <c:pt idx="13123">
                    <c:v>IND</c:v>
                  </c:pt>
                  <c:pt idx="13124">
                    <c:v>CHI</c:v>
                  </c:pt>
                  <c:pt idx="13125">
                    <c:v>ROW</c:v>
                  </c:pt>
                  <c:pt idx="13126">
                    <c:v>OEC</c:v>
                  </c:pt>
                  <c:pt idx="13127">
                    <c:v>BRZ</c:v>
                  </c:pt>
                  <c:pt idx="13128">
                    <c:v>RSA</c:v>
                  </c:pt>
                  <c:pt idx="13129">
                    <c:v>RUS</c:v>
                  </c:pt>
                  <c:pt idx="13130">
                    <c:v>FRA</c:v>
                  </c:pt>
                  <c:pt idx="13131">
                    <c:v>EUN</c:v>
                  </c:pt>
                  <c:pt idx="13132">
                    <c:v>EUS</c:v>
                  </c:pt>
                  <c:pt idx="13133">
                    <c:v>USA</c:v>
                  </c:pt>
                  <c:pt idx="13134">
                    <c:v>IND</c:v>
                  </c:pt>
                  <c:pt idx="13135">
                    <c:v>CHI</c:v>
                  </c:pt>
                  <c:pt idx="13136">
                    <c:v>ROW</c:v>
                  </c:pt>
                  <c:pt idx="13137">
                    <c:v>OEC</c:v>
                  </c:pt>
                  <c:pt idx="13138">
                    <c:v>BRZ</c:v>
                  </c:pt>
                  <c:pt idx="13139">
                    <c:v>RSA</c:v>
                  </c:pt>
                  <c:pt idx="13140">
                    <c:v>RUS</c:v>
                  </c:pt>
                  <c:pt idx="13141">
                    <c:v>FRA</c:v>
                  </c:pt>
                  <c:pt idx="13142">
                    <c:v>EUN</c:v>
                  </c:pt>
                  <c:pt idx="13143">
                    <c:v>EUS</c:v>
                  </c:pt>
                  <c:pt idx="13144">
                    <c:v>USA</c:v>
                  </c:pt>
                  <c:pt idx="13145">
                    <c:v>IND</c:v>
                  </c:pt>
                  <c:pt idx="13146">
                    <c:v>CHI</c:v>
                  </c:pt>
                  <c:pt idx="13147">
                    <c:v>ROW</c:v>
                  </c:pt>
                  <c:pt idx="13148">
                    <c:v>OEC</c:v>
                  </c:pt>
                  <c:pt idx="13149">
                    <c:v>BRZ</c:v>
                  </c:pt>
                  <c:pt idx="13150">
                    <c:v>RSA</c:v>
                  </c:pt>
                  <c:pt idx="13151">
                    <c:v>RUS</c:v>
                  </c:pt>
                  <c:pt idx="13152">
                    <c:v>FRA</c:v>
                  </c:pt>
                  <c:pt idx="13153">
                    <c:v>EUN</c:v>
                  </c:pt>
                  <c:pt idx="13154">
                    <c:v>EUS</c:v>
                  </c:pt>
                  <c:pt idx="13155">
                    <c:v>USA</c:v>
                  </c:pt>
                  <c:pt idx="13156">
                    <c:v>IND</c:v>
                  </c:pt>
                  <c:pt idx="13157">
                    <c:v>CHI</c:v>
                  </c:pt>
                  <c:pt idx="13158">
                    <c:v>ROW</c:v>
                  </c:pt>
                  <c:pt idx="13159">
                    <c:v>OEC</c:v>
                  </c:pt>
                  <c:pt idx="13160">
                    <c:v>BRZ</c:v>
                  </c:pt>
                  <c:pt idx="13161">
                    <c:v>RSA</c:v>
                  </c:pt>
                  <c:pt idx="13162">
                    <c:v>RUS</c:v>
                  </c:pt>
                  <c:pt idx="13163">
                    <c:v>FRA</c:v>
                  </c:pt>
                  <c:pt idx="13164">
                    <c:v>EUN</c:v>
                  </c:pt>
                  <c:pt idx="13165">
                    <c:v>EUS</c:v>
                  </c:pt>
                  <c:pt idx="13166">
                    <c:v>USA</c:v>
                  </c:pt>
                  <c:pt idx="13167">
                    <c:v>IND</c:v>
                  </c:pt>
                  <c:pt idx="13168">
                    <c:v>CHI</c:v>
                  </c:pt>
                  <c:pt idx="13169">
                    <c:v>ROW</c:v>
                  </c:pt>
                  <c:pt idx="13170">
                    <c:v>OEC</c:v>
                  </c:pt>
                  <c:pt idx="13171">
                    <c:v>BRZ</c:v>
                  </c:pt>
                  <c:pt idx="13172">
                    <c:v>RSA</c:v>
                  </c:pt>
                  <c:pt idx="13173">
                    <c:v>RUS</c:v>
                  </c:pt>
                  <c:pt idx="13174">
                    <c:v>FRA</c:v>
                  </c:pt>
                  <c:pt idx="13175">
                    <c:v>EUN</c:v>
                  </c:pt>
                  <c:pt idx="13176">
                    <c:v>EUS</c:v>
                  </c:pt>
                  <c:pt idx="13177">
                    <c:v>USA</c:v>
                  </c:pt>
                  <c:pt idx="13178">
                    <c:v>IND</c:v>
                  </c:pt>
                  <c:pt idx="13179">
                    <c:v>CHI</c:v>
                  </c:pt>
                  <c:pt idx="13180">
                    <c:v>ROW</c:v>
                  </c:pt>
                  <c:pt idx="13181">
                    <c:v>OEC</c:v>
                  </c:pt>
                  <c:pt idx="13182">
                    <c:v>BRZ</c:v>
                  </c:pt>
                  <c:pt idx="13183">
                    <c:v>RSA</c:v>
                  </c:pt>
                  <c:pt idx="13184">
                    <c:v>RUS</c:v>
                  </c:pt>
                  <c:pt idx="13185">
                    <c:v>FRA</c:v>
                  </c:pt>
                  <c:pt idx="13186">
                    <c:v>EUN</c:v>
                  </c:pt>
                  <c:pt idx="13187">
                    <c:v>EUS</c:v>
                  </c:pt>
                  <c:pt idx="13188">
                    <c:v>USA</c:v>
                  </c:pt>
                  <c:pt idx="13189">
                    <c:v>IND</c:v>
                  </c:pt>
                  <c:pt idx="13190">
                    <c:v>CHI</c:v>
                  </c:pt>
                  <c:pt idx="13191">
                    <c:v>ROW</c:v>
                  </c:pt>
                  <c:pt idx="13192">
                    <c:v>OEC</c:v>
                  </c:pt>
                  <c:pt idx="13193">
                    <c:v>BRZ</c:v>
                  </c:pt>
                  <c:pt idx="13194">
                    <c:v>RSA</c:v>
                  </c:pt>
                  <c:pt idx="13195">
                    <c:v>RUS</c:v>
                  </c:pt>
                  <c:pt idx="13196">
                    <c:v>FRA</c:v>
                  </c:pt>
                  <c:pt idx="13197">
                    <c:v>EUN</c:v>
                  </c:pt>
                  <c:pt idx="13198">
                    <c:v>EUS</c:v>
                  </c:pt>
                  <c:pt idx="13199">
                    <c:v>USA</c:v>
                  </c:pt>
                  <c:pt idx="13200">
                    <c:v>IND</c:v>
                  </c:pt>
                  <c:pt idx="13201">
                    <c:v>CHI</c:v>
                  </c:pt>
                  <c:pt idx="13202">
                    <c:v>ROW</c:v>
                  </c:pt>
                  <c:pt idx="13203">
                    <c:v>OEC</c:v>
                  </c:pt>
                  <c:pt idx="13204">
                    <c:v>BRZ</c:v>
                  </c:pt>
                  <c:pt idx="13205">
                    <c:v>RSA</c:v>
                  </c:pt>
                  <c:pt idx="13206">
                    <c:v>RUS</c:v>
                  </c:pt>
                  <c:pt idx="13207">
                    <c:v>FRA</c:v>
                  </c:pt>
                  <c:pt idx="13208">
                    <c:v>EUN</c:v>
                  </c:pt>
                  <c:pt idx="13209">
                    <c:v>EUS</c:v>
                  </c:pt>
                  <c:pt idx="13210">
                    <c:v>USA</c:v>
                  </c:pt>
                  <c:pt idx="13211">
                    <c:v>IND</c:v>
                  </c:pt>
                  <c:pt idx="13212">
                    <c:v>CHI</c:v>
                  </c:pt>
                  <c:pt idx="13213">
                    <c:v>ROW</c:v>
                  </c:pt>
                  <c:pt idx="13214">
                    <c:v>OEC</c:v>
                  </c:pt>
                  <c:pt idx="13215">
                    <c:v>BRZ</c:v>
                  </c:pt>
                  <c:pt idx="13216">
                    <c:v>RUS</c:v>
                  </c:pt>
                  <c:pt idx="13217">
                    <c:v>FRA</c:v>
                  </c:pt>
                  <c:pt idx="13218">
                    <c:v>EUN</c:v>
                  </c:pt>
                  <c:pt idx="13219">
                    <c:v>EUS</c:v>
                  </c:pt>
                  <c:pt idx="13220">
                    <c:v>USA</c:v>
                  </c:pt>
                  <c:pt idx="13221">
                    <c:v>IND</c:v>
                  </c:pt>
                  <c:pt idx="13222">
                    <c:v>CHI</c:v>
                  </c:pt>
                  <c:pt idx="13223">
                    <c:v>ROW</c:v>
                  </c:pt>
                  <c:pt idx="13224">
                    <c:v>OEC</c:v>
                  </c:pt>
                  <c:pt idx="13225">
                    <c:v>BRZ</c:v>
                  </c:pt>
                  <c:pt idx="13226">
                    <c:v>RSA</c:v>
                  </c:pt>
                  <c:pt idx="13227">
                    <c:v>RUS</c:v>
                  </c:pt>
                  <c:pt idx="13228">
                    <c:v>FRA</c:v>
                  </c:pt>
                  <c:pt idx="13229">
                    <c:v>EUN</c:v>
                  </c:pt>
                  <c:pt idx="13230">
                    <c:v>EUS</c:v>
                  </c:pt>
                  <c:pt idx="13231">
                    <c:v>USA</c:v>
                  </c:pt>
                  <c:pt idx="13232">
                    <c:v>IND</c:v>
                  </c:pt>
                  <c:pt idx="13233">
                    <c:v>CHI</c:v>
                  </c:pt>
                  <c:pt idx="13234">
                    <c:v>ROW</c:v>
                  </c:pt>
                  <c:pt idx="13235">
                    <c:v>OEC</c:v>
                  </c:pt>
                  <c:pt idx="13236">
                    <c:v>BRZ</c:v>
                  </c:pt>
                  <c:pt idx="13237">
                    <c:v>RSA</c:v>
                  </c:pt>
                  <c:pt idx="13238">
                    <c:v>RUS</c:v>
                  </c:pt>
                  <c:pt idx="13239">
                    <c:v>FRA</c:v>
                  </c:pt>
                  <c:pt idx="13240">
                    <c:v>EUN</c:v>
                  </c:pt>
                  <c:pt idx="13241">
                    <c:v>EUS</c:v>
                  </c:pt>
                  <c:pt idx="13242">
                    <c:v>USA</c:v>
                  </c:pt>
                  <c:pt idx="13243">
                    <c:v>IND</c:v>
                  </c:pt>
                  <c:pt idx="13244">
                    <c:v>CHI</c:v>
                  </c:pt>
                  <c:pt idx="13245">
                    <c:v>ROW</c:v>
                  </c:pt>
                  <c:pt idx="13246">
                    <c:v>OEC</c:v>
                  </c:pt>
                  <c:pt idx="13247">
                    <c:v>BRZ</c:v>
                  </c:pt>
                  <c:pt idx="13248">
                    <c:v>RSA</c:v>
                  </c:pt>
                  <c:pt idx="13249">
                    <c:v>RUS</c:v>
                  </c:pt>
                  <c:pt idx="13250">
                    <c:v>FRA</c:v>
                  </c:pt>
                  <c:pt idx="13251">
                    <c:v>EUN</c:v>
                  </c:pt>
                  <c:pt idx="13252">
                    <c:v>EUS</c:v>
                  </c:pt>
                  <c:pt idx="13253">
                    <c:v>USA</c:v>
                  </c:pt>
                  <c:pt idx="13254">
                    <c:v>IND</c:v>
                  </c:pt>
                  <c:pt idx="13255">
                    <c:v>CHI</c:v>
                  </c:pt>
                  <c:pt idx="13256">
                    <c:v>ROW</c:v>
                  </c:pt>
                  <c:pt idx="13257">
                    <c:v>OEC</c:v>
                  </c:pt>
                  <c:pt idx="13258">
                    <c:v>BRZ</c:v>
                  </c:pt>
                  <c:pt idx="13259">
                    <c:v>RSA</c:v>
                  </c:pt>
                  <c:pt idx="13260">
                    <c:v>RUS</c:v>
                  </c:pt>
                  <c:pt idx="13261">
                    <c:v>FRA</c:v>
                  </c:pt>
                  <c:pt idx="13262">
                    <c:v>EUN</c:v>
                  </c:pt>
                  <c:pt idx="13263">
                    <c:v>EUS</c:v>
                  </c:pt>
                  <c:pt idx="13264">
                    <c:v>USA</c:v>
                  </c:pt>
                  <c:pt idx="13265">
                    <c:v>IND</c:v>
                  </c:pt>
                  <c:pt idx="13266">
                    <c:v>CHI</c:v>
                  </c:pt>
                  <c:pt idx="13267">
                    <c:v>ROW</c:v>
                  </c:pt>
                  <c:pt idx="13268">
                    <c:v>OEC</c:v>
                  </c:pt>
                  <c:pt idx="13269">
                    <c:v>BRZ</c:v>
                  </c:pt>
                  <c:pt idx="13270">
                    <c:v>RSA</c:v>
                  </c:pt>
                  <c:pt idx="13271">
                    <c:v>RUS</c:v>
                  </c:pt>
                  <c:pt idx="13272">
                    <c:v>FRA</c:v>
                  </c:pt>
                  <c:pt idx="13273">
                    <c:v>EUN</c:v>
                  </c:pt>
                  <c:pt idx="13274">
                    <c:v>EUS</c:v>
                  </c:pt>
                  <c:pt idx="13275">
                    <c:v>USA</c:v>
                  </c:pt>
                  <c:pt idx="13276">
                    <c:v>IND</c:v>
                  </c:pt>
                  <c:pt idx="13277">
                    <c:v>CHI</c:v>
                  </c:pt>
                  <c:pt idx="13278">
                    <c:v>ROW</c:v>
                  </c:pt>
                  <c:pt idx="13279">
                    <c:v>OEC</c:v>
                  </c:pt>
                  <c:pt idx="13280">
                    <c:v>BRZ</c:v>
                  </c:pt>
                  <c:pt idx="13281">
                    <c:v>RSA</c:v>
                  </c:pt>
                  <c:pt idx="13282">
                    <c:v>RUS</c:v>
                  </c:pt>
                  <c:pt idx="13283">
                    <c:v>FRA</c:v>
                  </c:pt>
                  <c:pt idx="13284">
                    <c:v>EUN</c:v>
                  </c:pt>
                  <c:pt idx="13285">
                    <c:v>EUS</c:v>
                  </c:pt>
                  <c:pt idx="13286">
                    <c:v>USA</c:v>
                  </c:pt>
                  <c:pt idx="13287">
                    <c:v>IND</c:v>
                  </c:pt>
                  <c:pt idx="13288">
                    <c:v>CHI</c:v>
                  </c:pt>
                  <c:pt idx="13289">
                    <c:v>ROW</c:v>
                  </c:pt>
                  <c:pt idx="13290">
                    <c:v>OEC</c:v>
                  </c:pt>
                  <c:pt idx="13291">
                    <c:v>BRZ</c:v>
                  </c:pt>
                  <c:pt idx="13292">
                    <c:v>RSA</c:v>
                  </c:pt>
                  <c:pt idx="13293">
                    <c:v>RUS</c:v>
                  </c:pt>
                  <c:pt idx="13294">
                    <c:v>FRA</c:v>
                  </c:pt>
                  <c:pt idx="13295">
                    <c:v>EUN</c:v>
                  </c:pt>
                  <c:pt idx="13296">
                    <c:v>EUS</c:v>
                  </c:pt>
                  <c:pt idx="13297">
                    <c:v>USA</c:v>
                  </c:pt>
                  <c:pt idx="13298">
                    <c:v>IND</c:v>
                  </c:pt>
                  <c:pt idx="13299">
                    <c:v>CHI</c:v>
                  </c:pt>
                  <c:pt idx="13300">
                    <c:v>ROW</c:v>
                  </c:pt>
                  <c:pt idx="13301">
                    <c:v>OEC</c:v>
                  </c:pt>
                  <c:pt idx="13302">
                    <c:v>BRZ</c:v>
                  </c:pt>
                  <c:pt idx="13303">
                    <c:v>RSA</c:v>
                  </c:pt>
                  <c:pt idx="13304">
                    <c:v>RUS</c:v>
                  </c:pt>
                  <c:pt idx="13305">
                    <c:v>FRA</c:v>
                  </c:pt>
                  <c:pt idx="13306">
                    <c:v>EUN</c:v>
                  </c:pt>
                  <c:pt idx="13307">
                    <c:v>EUS</c:v>
                  </c:pt>
                  <c:pt idx="13308">
                    <c:v>USA</c:v>
                  </c:pt>
                  <c:pt idx="13309">
                    <c:v>IND</c:v>
                  </c:pt>
                  <c:pt idx="13310">
                    <c:v>CHI</c:v>
                  </c:pt>
                  <c:pt idx="13311">
                    <c:v>ROW</c:v>
                  </c:pt>
                  <c:pt idx="13312">
                    <c:v>OEC</c:v>
                  </c:pt>
                  <c:pt idx="13313">
                    <c:v>BRZ</c:v>
                  </c:pt>
                  <c:pt idx="13314">
                    <c:v>RSA</c:v>
                  </c:pt>
                  <c:pt idx="13315">
                    <c:v>RUS</c:v>
                  </c:pt>
                  <c:pt idx="13316">
                    <c:v>FRA</c:v>
                  </c:pt>
                  <c:pt idx="13317">
                    <c:v>EUN</c:v>
                  </c:pt>
                  <c:pt idx="13318">
                    <c:v>EUS</c:v>
                  </c:pt>
                  <c:pt idx="13319">
                    <c:v>USA</c:v>
                  </c:pt>
                  <c:pt idx="13320">
                    <c:v>IND</c:v>
                  </c:pt>
                  <c:pt idx="13321">
                    <c:v>CHI</c:v>
                  </c:pt>
                  <c:pt idx="13322">
                    <c:v>ROW</c:v>
                  </c:pt>
                  <c:pt idx="13323">
                    <c:v>OEC</c:v>
                  </c:pt>
                  <c:pt idx="13324">
                    <c:v>BRZ</c:v>
                  </c:pt>
                  <c:pt idx="13325">
                    <c:v>RSA</c:v>
                  </c:pt>
                  <c:pt idx="13326">
                    <c:v>RUS</c:v>
                  </c:pt>
                  <c:pt idx="13327">
                    <c:v>FRA</c:v>
                  </c:pt>
                  <c:pt idx="13328">
                    <c:v>EUN</c:v>
                  </c:pt>
                  <c:pt idx="13329">
                    <c:v>EUS</c:v>
                  </c:pt>
                  <c:pt idx="13330">
                    <c:v>USA</c:v>
                  </c:pt>
                  <c:pt idx="13331">
                    <c:v>IND</c:v>
                  </c:pt>
                  <c:pt idx="13332">
                    <c:v>CHI</c:v>
                  </c:pt>
                  <c:pt idx="13333">
                    <c:v>ROW</c:v>
                  </c:pt>
                  <c:pt idx="13334">
                    <c:v>OEC</c:v>
                  </c:pt>
                  <c:pt idx="13335">
                    <c:v>BRZ</c:v>
                  </c:pt>
                  <c:pt idx="13336">
                    <c:v>RSA</c:v>
                  </c:pt>
                  <c:pt idx="13337">
                    <c:v>RUS</c:v>
                  </c:pt>
                  <c:pt idx="13338">
                    <c:v>FRA</c:v>
                  </c:pt>
                  <c:pt idx="13339">
                    <c:v>EUN</c:v>
                  </c:pt>
                  <c:pt idx="13340">
                    <c:v>EUS</c:v>
                  </c:pt>
                  <c:pt idx="13341">
                    <c:v>USA</c:v>
                  </c:pt>
                  <c:pt idx="13342">
                    <c:v>IND</c:v>
                  </c:pt>
                  <c:pt idx="13343">
                    <c:v>CHI</c:v>
                  </c:pt>
                  <c:pt idx="13344">
                    <c:v>ROW</c:v>
                  </c:pt>
                  <c:pt idx="13345">
                    <c:v>OEC</c:v>
                  </c:pt>
                  <c:pt idx="13346">
                    <c:v>BRZ</c:v>
                  </c:pt>
                  <c:pt idx="13347">
                    <c:v>RSA</c:v>
                  </c:pt>
                  <c:pt idx="13348">
                    <c:v>RUS</c:v>
                  </c:pt>
                  <c:pt idx="13349">
                    <c:v>FRA</c:v>
                  </c:pt>
                  <c:pt idx="13350">
                    <c:v>EUN</c:v>
                  </c:pt>
                  <c:pt idx="13351">
                    <c:v>EUS</c:v>
                  </c:pt>
                  <c:pt idx="13352">
                    <c:v>USA</c:v>
                  </c:pt>
                  <c:pt idx="13353">
                    <c:v>IND</c:v>
                  </c:pt>
                  <c:pt idx="13354">
                    <c:v>CHI</c:v>
                  </c:pt>
                  <c:pt idx="13355">
                    <c:v>ROW</c:v>
                  </c:pt>
                  <c:pt idx="13356">
                    <c:v>OEC</c:v>
                  </c:pt>
                  <c:pt idx="13357">
                    <c:v>BRZ</c:v>
                  </c:pt>
                  <c:pt idx="13358">
                    <c:v>RSA</c:v>
                  </c:pt>
                  <c:pt idx="13359">
                    <c:v>RUS</c:v>
                  </c:pt>
                  <c:pt idx="13360">
                    <c:v>FRA</c:v>
                  </c:pt>
                  <c:pt idx="13361">
                    <c:v>EUN</c:v>
                  </c:pt>
                  <c:pt idx="13362">
                    <c:v>EUS</c:v>
                  </c:pt>
                  <c:pt idx="13363">
                    <c:v>USA</c:v>
                  </c:pt>
                  <c:pt idx="13364">
                    <c:v>IND</c:v>
                  </c:pt>
                  <c:pt idx="13365">
                    <c:v>CHI</c:v>
                  </c:pt>
                  <c:pt idx="13366">
                    <c:v>ROW</c:v>
                  </c:pt>
                  <c:pt idx="13367">
                    <c:v>OEC</c:v>
                  </c:pt>
                  <c:pt idx="13368">
                    <c:v>BRZ</c:v>
                  </c:pt>
                  <c:pt idx="13369">
                    <c:v>RSA</c:v>
                  </c:pt>
                  <c:pt idx="13370">
                    <c:v>RUS</c:v>
                  </c:pt>
                  <c:pt idx="13371">
                    <c:v>FRA</c:v>
                  </c:pt>
                  <c:pt idx="13372">
                    <c:v>EUN</c:v>
                  </c:pt>
                  <c:pt idx="13373">
                    <c:v>EUS</c:v>
                  </c:pt>
                  <c:pt idx="13374">
                    <c:v>USA</c:v>
                  </c:pt>
                  <c:pt idx="13375">
                    <c:v>IND</c:v>
                  </c:pt>
                  <c:pt idx="13376">
                    <c:v>CHI</c:v>
                  </c:pt>
                  <c:pt idx="13377">
                    <c:v>ROW</c:v>
                  </c:pt>
                  <c:pt idx="13378">
                    <c:v>OEC</c:v>
                  </c:pt>
                  <c:pt idx="13379">
                    <c:v>BRZ</c:v>
                  </c:pt>
                  <c:pt idx="13380">
                    <c:v>RSA</c:v>
                  </c:pt>
                  <c:pt idx="13381">
                    <c:v>RUS</c:v>
                  </c:pt>
                  <c:pt idx="13382">
                    <c:v>FRA</c:v>
                  </c:pt>
                  <c:pt idx="13383">
                    <c:v>EUN</c:v>
                  </c:pt>
                  <c:pt idx="13384">
                    <c:v>EUS</c:v>
                  </c:pt>
                  <c:pt idx="13385">
                    <c:v>USA</c:v>
                  </c:pt>
                  <c:pt idx="13386">
                    <c:v>IND</c:v>
                  </c:pt>
                  <c:pt idx="13387">
                    <c:v>CHI</c:v>
                  </c:pt>
                  <c:pt idx="13388">
                    <c:v>ROW</c:v>
                  </c:pt>
                  <c:pt idx="13389">
                    <c:v>OEC</c:v>
                  </c:pt>
                  <c:pt idx="13390">
                    <c:v>BRZ</c:v>
                  </c:pt>
                  <c:pt idx="13391">
                    <c:v>RUS</c:v>
                  </c:pt>
                  <c:pt idx="13392">
                    <c:v>FRA</c:v>
                  </c:pt>
                  <c:pt idx="13393">
                    <c:v>EUN</c:v>
                  </c:pt>
                  <c:pt idx="13394">
                    <c:v>EUS</c:v>
                  </c:pt>
                  <c:pt idx="13395">
                    <c:v>USA</c:v>
                  </c:pt>
                  <c:pt idx="13396">
                    <c:v>IND</c:v>
                  </c:pt>
                  <c:pt idx="13397">
                    <c:v>CHI</c:v>
                  </c:pt>
                  <c:pt idx="13398">
                    <c:v>ROW</c:v>
                  </c:pt>
                  <c:pt idx="13399">
                    <c:v>OEC</c:v>
                  </c:pt>
                  <c:pt idx="13400">
                    <c:v>BRZ</c:v>
                  </c:pt>
                  <c:pt idx="13401">
                    <c:v>RSA</c:v>
                  </c:pt>
                  <c:pt idx="13402">
                    <c:v>RUS</c:v>
                  </c:pt>
                  <c:pt idx="13403">
                    <c:v>FRA</c:v>
                  </c:pt>
                  <c:pt idx="13404">
                    <c:v>EUN</c:v>
                  </c:pt>
                  <c:pt idx="13405">
                    <c:v>EUS</c:v>
                  </c:pt>
                  <c:pt idx="13406">
                    <c:v>USA</c:v>
                  </c:pt>
                  <c:pt idx="13407">
                    <c:v>IND</c:v>
                  </c:pt>
                  <c:pt idx="13408">
                    <c:v>CHI</c:v>
                  </c:pt>
                  <c:pt idx="13409">
                    <c:v>ROW</c:v>
                  </c:pt>
                  <c:pt idx="13410">
                    <c:v>OEC</c:v>
                  </c:pt>
                  <c:pt idx="13411">
                    <c:v>BRZ</c:v>
                  </c:pt>
                  <c:pt idx="13412">
                    <c:v>RSA</c:v>
                  </c:pt>
                  <c:pt idx="13413">
                    <c:v>RUS</c:v>
                  </c:pt>
                  <c:pt idx="13414">
                    <c:v>FRA</c:v>
                  </c:pt>
                  <c:pt idx="13415">
                    <c:v>EUN</c:v>
                  </c:pt>
                  <c:pt idx="13416">
                    <c:v>EUS</c:v>
                  </c:pt>
                  <c:pt idx="13417">
                    <c:v>IND</c:v>
                  </c:pt>
                  <c:pt idx="13418">
                    <c:v>CHI</c:v>
                  </c:pt>
                  <c:pt idx="13419">
                    <c:v>ROW</c:v>
                  </c:pt>
                  <c:pt idx="13420">
                    <c:v>OEC</c:v>
                  </c:pt>
                  <c:pt idx="13421">
                    <c:v>BRZ</c:v>
                  </c:pt>
                  <c:pt idx="13422">
                    <c:v>RSA</c:v>
                  </c:pt>
                  <c:pt idx="13423">
                    <c:v>RUS</c:v>
                  </c:pt>
                  <c:pt idx="13424">
                    <c:v>FRA</c:v>
                  </c:pt>
                  <c:pt idx="13425">
                    <c:v>EUN</c:v>
                  </c:pt>
                  <c:pt idx="13426">
                    <c:v>EUS</c:v>
                  </c:pt>
                  <c:pt idx="13427">
                    <c:v>USA</c:v>
                  </c:pt>
                  <c:pt idx="13428">
                    <c:v>IND</c:v>
                  </c:pt>
                  <c:pt idx="13429">
                    <c:v>CHI</c:v>
                  </c:pt>
                  <c:pt idx="13430">
                    <c:v>ROW</c:v>
                  </c:pt>
                  <c:pt idx="13431">
                    <c:v>OEC</c:v>
                  </c:pt>
                  <c:pt idx="13432">
                    <c:v>BRZ</c:v>
                  </c:pt>
                  <c:pt idx="13433">
                    <c:v>RSA</c:v>
                  </c:pt>
                  <c:pt idx="13434">
                    <c:v>RUS</c:v>
                  </c:pt>
                  <c:pt idx="13435">
                    <c:v>FRA</c:v>
                  </c:pt>
                  <c:pt idx="13436">
                    <c:v>EUN</c:v>
                  </c:pt>
                  <c:pt idx="13437">
                    <c:v>EUS</c:v>
                  </c:pt>
                  <c:pt idx="13438">
                    <c:v>USA</c:v>
                  </c:pt>
                  <c:pt idx="13439">
                    <c:v>IND</c:v>
                  </c:pt>
                  <c:pt idx="13440">
                    <c:v>CHI</c:v>
                  </c:pt>
                  <c:pt idx="13441">
                    <c:v>ROW</c:v>
                  </c:pt>
                  <c:pt idx="13442">
                    <c:v>OEC</c:v>
                  </c:pt>
                  <c:pt idx="13443">
                    <c:v>BRZ</c:v>
                  </c:pt>
                  <c:pt idx="13444">
                    <c:v>RSA</c:v>
                  </c:pt>
                  <c:pt idx="13445">
                    <c:v>RUS</c:v>
                  </c:pt>
                  <c:pt idx="13446">
                    <c:v>FRA</c:v>
                  </c:pt>
                  <c:pt idx="13447">
                    <c:v>EUN</c:v>
                  </c:pt>
                  <c:pt idx="13448">
                    <c:v>EUS</c:v>
                  </c:pt>
                  <c:pt idx="13449">
                    <c:v>USA</c:v>
                  </c:pt>
                  <c:pt idx="13450">
                    <c:v>IND</c:v>
                  </c:pt>
                  <c:pt idx="13451">
                    <c:v>CHI</c:v>
                  </c:pt>
                  <c:pt idx="13452">
                    <c:v>ROW</c:v>
                  </c:pt>
                  <c:pt idx="13453">
                    <c:v>OEC</c:v>
                  </c:pt>
                  <c:pt idx="13454">
                    <c:v>BRZ</c:v>
                  </c:pt>
                  <c:pt idx="13455">
                    <c:v>RSA</c:v>
                  </c:pt>
                  <c:pt idx="13456">
                    <c:v>RUS</c:v>
                  </c:pt>
                  <c:pt idx="13457">
                    <c:v>FRA</c:v>
                  </c:pt>
                  <c:pt idx="13458">
                    <c:v>EUN</c:v>
                  </c:pt>
                  <c:pt idx="13459">
                    <c:v>EUS</c:v>
                  </c:pt>
                  <c:pt idx="13460">
                    <c:v>USA</c:v>
                  </c:pt>
                  <c:pt idx="13461">
                    <c:v>IND</c:v>
                  </c:pt>
                  <c:pt idx="13462">
                    <c:v>CHI</c:v>
                  </c:pt>
                  <c:pt idx="13463">
                    <c:v>ROW</c:v>
                  </c:pt>
                  <c:pt idx="13464">
                    <c:v>OEC</c:v>
                  </c:pt>
                  <c:pt idx="13465">
                    <c:v>BRZ</c:v>
                  </c:pt>
                  <c:pt idx="13466">
                    <c:v>RSA</c:v>
                  </c:pt>
                  <c:pt idx="13467">
                    <c:v>RUS</c:v>
                  </c:pt>
                  <c:pt idx="13468">
                    <c:v>FRA</c:v>
                  </c:pt>
                  <c:pt idx="13469">
                    <c:v>EUN</c:v>
                  </c:pt>
                  <c:pt idx="13470">
                    <c:v>EUS</c:v>
                  </c:pt>
                  <c:pt idx="13471">
                    <c:v>USA</c:v>
                  </c:pt>
                  <c:pt idx="13472">
                    <c:v>IND</c:v>
                  </c:pt>
                  <c:pt idx="13473">
                    <c:v>CHI</c:v>
                  </c:pt>
                  <c:pt idx="13474">
                    <c:v>ROW</c:v>
                  </c:pt>
                  <c:pt idx="13475">
                    <c:v>OEC</c:v>
                  </c:pt>
                  <c:pt idx="13476">
                    <c:v>RUS</c:v>
                  </c:pt>
                  <c:pt idx="13477">
                    <c:v>FRA</c:v>
                  </c:pt>
                  <c:pt idx="13478">
                    <c:v>EUN</c:v>
                  </c:pt>
                  <c:pt idx="13479">
                    <c:v>EUS</c:v>
                  </c:pt>
                  <c:pt idx="13480">
                    <c:v>USA</c:v>
                  </c:pt>
                  <c:pt idx="13481">
                    <c:v>IND</c:v>
                  </c:pt>
                  <c:pt idx="13482">
                    <c:v>CHI</c:v>
                  </c:pt>
                  <c:pt idx="13483">
                    <c:v>ROW</c:v>
                  </c:pt>
                  <c:pt idx="13484">
                    <c:v>OEC</c:v>
                  </c:pt>
                  <c:pt idx="13485">
                    <c:v>BRZ</c:v>
                  </c:pt>
                  <c:pt idx="13486">
                    <c:v>RSA</c:v>
                  </c:pt>
                  <c:pt idx="13487">
                    <c:v>RUS</c:v>
                  </c:pt>
                  <c:pt idx="13488">
                    <c:v>FRA</c:v>
                  </c:pt>
                  <c:pt idx="13489">
                    <c:v>EUN</c:v>
                  </c:pt>
                  <c:pt idx="13490">
                    <c:v>EUS</c:v>
                  </c:pt>
                  <c:pt idx="13491">
                    <c:v>USA</c:v>
                  </c:pt>
                  <c:pt idx="13492">
                    <c:v>IND</c:v>
                  </c:pt>
                  <c:pt idx="13493">
                    <c:v>CHI</c:v>
                  </c:pt>
                  <c:pt idx="13494">
                    <c:v>ROW</c:v>
                  </c:pt>
                  <c:pt idx="13495">
                    <c:v>OEC</c:v>
                  </c:pt>
                  <c:pt idx="13496">
                    <c:v>BRZ</c:v>
                  </c:pt>
                  <c:pt idx="13497">
                    <c:v>RSA</c:v>
                  </c:pt>
                  <c:pt idx="13498">
                    <c:v>RUS</c:v>
                  </c:pt>
                  <c:pt idx="13499">
                    <c:v>FRA</c:v>
                  </c:pt>
                  <c:pt idx="13500">
                    <c:v>EUN</c:v>
                  </c:pt>
                  <c:pt idx="13501">
                    <c:v>EUS</c:v>
                  </c:pt>
                  <c:pt idx="13502">
                    <c:v>USA</c:v>
                  </c:pt>
                  <c:pt idx="13503">
                    <c:v>IND</c:v>
                  </c:pt>
                  <c:pt idx="13504">
                    <c:v>CHI</c:v>
                  </c:pt>
                  <c:pt idx="13505">
                    <c:v>ROW</c:v>
                  </c:pt>
                  <c:pt idx="13506">
                    <c:v>OEC</c:v>
                  </c:pt>
                  <c:pt idx="13507">
                    <c:v>BRZ</c:v>
                  </c:pt>
                  <c:pt idx="13508">
                    <c:v>RSA</c:v>
                  </c:pt>
                  <c:pt idx="13509">
                    <c:v>RUS</c:v>
                  </c:pt>
                  <c:pt idx="13510">
                    <c:v>FRA</c:v>
                  </c:pt>
                  <c:pt idx="13511">
                    <c:v>EUN</c:v>
                  </c:pt>
                  <c:pt idx="13512">
                    <c:v>EUS</c:v>
                  </c:pt>
                  <c:pt idx="13513">
                    <c:v>USA</c:v>
                  </c:pt>
                  <c:pt idx="13514">
                    <c:v>IND</c:v>
                  </c:pt>
                  <c:pt idx="13515">
                    <c:v>CHI</c:v>
                  </c:pt>
                  <c:pt idx="13516">
                    <c:v>ROW</c:v>
                  </c:pt>
                  <c:pt idx="13517">
                    <c:v>OEC</c:v>
                  </c:pt>
                  <c:pt idx="13518">
                    <c:v>BRZ</c:v>
                  </c:pt>
                  <c:pt idx="13519">
                    <c:v>RSA</c:v>
                  </c:pt>
                  <c:pt idx="13520">
                    <c:v>RUS</c:v>
                  </c:pt>
                  <c:pt idx="13521">
                    <c:v>FRA</c:v>
                  </c:pt>
                  <c:pt idx="13522">
                    <c:v>EUN</c:v>
                  </c:pt>
                  <c:pt idx="13523">
                    <c:v>EUS</c:v>
                  </c:pt>
                  <c:pt idx="13524">
                    <c:v>USA</c:v>
                  </c:pt>
                  <c:pt idx="13525">
                    <c:v>IND</c:v>
                  </c:pt>
                  <c:pt idx="13526">
                    <c:v>CHI</c:v>
                  </c:pt>
                  <c:pt idx="13527">
                    <c:v>ROW</c:v>
                  </c:pt>
                  <c:pt idx="13528">
                    <c:v>OEC</c:v>
                  </c:pt>
                  <c:pt idx="13529">
                    <c:v>BRZ</c:v>
                  </c:pt>
                  <c:pt idx="13530">
                    <c:v>RSA</c:v>
                  </c:pt>
                  <c:pt idx="13531">
                    <c:v>RUS</c:v>
                  </c:pt>
                  <c:pt idx="13532">
                    <c:v>FRA</c:v>
                  </c:pt>
                  <c:pt idx="13533">
                    <c:v>EUN</c:v>
                  </c:pt>
                  <c:pt idx="13534">
                    <c:v>EUS</c:v>
                  </c:pt>
                  <c:pt idx="13535">
                    <c:v>USA</c:v>
                  </c:pt>
                  <c:pt idx="13536">
                    <c:v>IND</c:v>
                  </c:pt>
                  <c:pt idx="13537">
                    <c:v>CHI</c:v>
                  </c:pt>
                  <c:pt idx="13538">
                    <c:v>ROW</c:v>
                  </c:pt>
                  <c:pt idx="13539">
                    <c:v>OEC</c:v>
                  </c:pt>
                  <c:pt idx="13540">
                    <c:v>BRZ</c:v>
                  </c:pt>
                  <c:pt idx="13541">
                    <c:v>RSA</c:v>
                  </c:pt>
                  <c:pt idx="13542">
                    <c:v>RUS</c:v>
                  </c:pt>
                  <c:pt idx="13543">
                    <c:v>FRA</c:v>
                  </c:pt>
                  <c:pt idx="13544">
                    <c:v>EUN</c:v>
                  </c:pt>
                  <c:pt idx="13545">
                    <c:v>EUS</c:v>
                  </c:pt>
                  <c:pt idx="13546">
                    <c:v>USA</c:v>
                  </c:pt>
                  <c:pt idx="13547">
                    <c:v>IND</c:v>
                  </c:pt>
                  <c:pt idx="13548">
                    <c:v>CHI</c:v>
                  </c:pt>
                  <c:pt idx="13549">
                    <c:v>ROW</c:v>
                  </c:pt>
                  <c:pt idx="13550">
                    <c:v>OEC</c:v>
                  </c:pt>
                  <c:pt idx="13551">
                    <c:v>BRZ</c:v>
                  </c:pt>
                  <c:pt idx="13552">
                    <c:v>RSA</c:v>
                  </c:pt>
                  <c:pt idx="13553">
                    <c:v>RUS</c:v>
                  </c:pt>
                  <c:pt idx="13554">
                    <c:v>FRA</c:v>
                  </c:pt>
                  <c:pt idx="13555">
                    <c:v>EUN</c:v>
                  </c:pt>
                  <c:pt idx="13556">
                    <c:v>EUS</c:v>
                  </c:pt>
                  <c:pt idx="13557">
                    <c:v>USA</c:v>
                  </c:pt>
                  <c:pt idx="13558">
                    <c:v>IND</c:v>
                  </c:pt>
                  <c:pt idx="13559">
                    <c:v>CHI</c:v>
                  </c:pt>
                  <c:pt idx="13560">
                    <c:v>ROW</c:v>
                  </c:pt>
                  <c:pt idx="13561">
                    <c:v>OEC</c:v>
                  </c:pt>
                  <c:pt idx="13562">
                    <c:v>BRZ</c:v>
                  </c:pt>
                  <c:pt idx="13563">
                    <c:v>RSA</c:v>
                  </c:pt>
                  <c:pt idx="13564">
                    <c:v>RUS</c:v>
                  </c:pt>
                  <c:pt idx="13565">
                    <c:v>FRA</c:v>
                  </c:pt>
                  <c:pt idx="13566">
                    <c:v>EUN</c:v>
                  </c:pt>
                  <c:pt idx="13567">
                    <c:v>EUS</c:v>
                  </c:pt>
                  <c:pt idx="13568">
                    <c:v>USA</c:v>
                  </c:pt>
                  <c:pt idx="13569">
                    <c:v>IND</c:v>
                  </c:pt>
                  <c:pt idx="13570">
                    <c:v>CHI</c:v>
                  </c:pt>
                  <c:pt idx="13571">
                    <c:v>ROW</c:v>
                  </c:pt>
                  <c:pt idx="13572">
                    <c:v>OEC</c:v>
                  </c:pt>
                  <c:pt idx="13573">
                    <c:v>BRZ</c:v>
                  </c:pt>
                  <c:pt idx="13574">
                    <c:v>RUS</c:v>
                  </c:pt>
                  <c:pt idx="13575">
                    <c:v>FRA</c:v>
                  </c:pt>
                  <c:pt idx="13576">
                    <c:v>EUN</c:v>
                  </c:pt>
                  <c:pt idx="13577">
                    <c:v>EUS</c:v>
                  </c:pt>
                  <c:pt idx="13578">
                    <c:v>USA</c:v>
                  </c:pt>
                  <c:pt idx="13579">
                    <c:v>IND</c:v>
                  </c:pt>
                  <c:pt idx="13580">
                    <c:v>CHI</c:v>
                  </c:pt>
                  <c:pt idx="13581">
                    <c:v>ROW</c:v>
                  </c:pt>
                  <c:pt idx="13582">
                    <c:v>OEC</c:v>
                  </c:pt>
                  <c:pt idx="13583">
                    <c:v>BRZ</c:v>
                  </c:pt>
                  <c:pt idx="13584">
                    <c:v>RSA</c:v>
                  </c:pt>
                  <c:pt idx="13585">
                    <c:v>RUS</c:v>
                  </c:pt>
                  <c:pt idx="13586">
                    <c:v>FRA</c:v>
                  </c:pt>
                  <c:pt idx="13587">
                    <c:v>EUN</c:v>
                  </c:pt>
                  <c:pt idx="13588">
                    <c:v>EUS</c:v>
                  </c:pt>
                  <c:pt idx="13589">
                    <c:v>USA</c:v>
                  </c:pt>
                  <c:pt idx="13590">
                    <c:v>IND</c:v>
                  </c:pt>
                  <c:pt idx="13591">
                    <c:v>CHI</c:v>
                  </c:pt>
                  <c:pt idx="13592">
                    <c:v>ROW</c:v>
                  </c:pt>
                  <c:pt idx="13593">
                    <c:v>OEC</c:v>
                  </c:pt>
                  <c:pt idx="13594">
                    <c:v>BRZ</c:v>
                  </c:pt>
                  <c:pt idx="13595">
                    <c:v>RSA</c:v>
                  </c:pt>
                  <c:pt idx="13596">
                    <c:v>RUS</c:v>
                  </c:pt>
                  <c:pt idx="13597">
                    <c:v>FRA</c:v>
                  </c:pt>
                  <c:pt idx="13598">
                    <c:v>EUN</c:v>
                  </c:pt>
                  <c:pt idx="13599">
                    <c:v>EUS</c:v>
                  </c:pt>
                  <c:pt idx="13600">
                    <c:v>USA</c:v>
                  </c:pt>
                  <c:pt idx="13601">
                    <c:v>IND</c:v>
                  </c:pt>
                  <c:pt idx="13602">
                    <c:v>CHI</c:v>
                  </c:pt>
                  <c:pt idx="13603">
                    <c:v>ROW</c:v>
                  </c:pt>
                  <c:pt idx="13604">
                    <c:v>OEC</c:v>
                  </c:pt>
                  <c:pt idx="13605">
                    <c:v>BRZ</c:v>
                  </c:pt>
                  <c:pt idx="13606">
                    <c:v>RSA</c:v>
                  </c:pt>
                  <c:pt idx="13607">
                    <c:v>RUS</c:v>
                  </c:pt>
                  <c:pt idx="13608">
                    <c:v>FRA</c:v>
                  </c:pt>
                  <c:pt idx="13609">
                    <c:v>EUN</c:v>
                  </c:pt>
                  <c:pt idx="13610">
                    <c:v>EUS</c:v>
                  </c:pt>
                  <c:pt idx="13611">
                    <c:v>USA</c:v>
                  </c:pt>
                  <c:pt idx="13612">
                    <c:v>IND</c:v>
                  </c:pt>
                  <c:pt idx="13613">
                    <c:v>CHI</c:v>
                  </c:pt>
                  <c:pt idx="13614">
                    <c:v>ROW</c:v>
                  </c:pt>
                  <c:pt idx="13615">
                    <c:v>OEC</c:v>
                  </c:pt>
                  <c:pt idx="13616">
                    <c:v>BRZ</c:v>
                  </c:pt>
                  <c:pt idx="13617">
                    <c:v>RSA</c:v>
                  </c:pt>
                  <c:pt idx="13618">
                    <c:v>RUS</c:v>
                  </c:pt>
                  <c:pt idx="13619">
                    <c:v>FRA</c:v>
                  </c:pt>
                  <c:pt idx="13620">
                    <c:v>EUN</c:v>
                  </c:pt>
                  <c:pt idx="13621">
                    <c:v>EUS</c:v>
                  </c:pt>
                  <c:pt idx="13622">
                    <c:v>USA</c:v>
                  </c:pt>
                  <c:pt idx="13623">
                    <c:v>IND</c:v>
                  </c:pt>
                  <c:pt idx="13624">
                    <c:v>CHI</c:v>
                  </c:pt>
                  <c:pt idx="13625">
                    <c:v>ROW</c:v>
                  </c:pt>
                  <c:pt idx="13626">
                    <c:v>OEC</c:v>
                  </c:pt>
                  <c:pt idx="13627">
                    <c:v>BRZ</c:v>
                  </c:pt>
                  <c:pt idx="13628">
                    <c:v>RSA</c:v>
                  </c:pt>
                  <c:pt idx="13629">
                    <c:v>RUS</c:v>
                  </c:pt>
                  <c:pt idx="13630">
                    <c:v>FRA</c:v>
                  </c:pt>
                  <c:pt idx="13631">
                    <c:v>EUN</c:v>
                  </c:pt>
                  <c:pt idx="13632">
                    <c:v>EUS</c:v>
                  </c:pt>
                  <c:pt idx="13633">
                    <c:v>USA</c:v>
                  </c:pt>
                  <c:pt idx="13634">
                    <c:v>IND</c:v>
                  </c:pt>
                  <c:pt idx="13635">
                    <c:v>CHI</c:v>
                  </c:pt>
                  <c:pt idx="13636">
                    <c:v>ROW</c:v>
                  </c:pt>
                  <c:pt idx="13637">
                    <c:v>OEC</c:v>
                  </c:pt>
                  <c:pt idx="13638">
                    <c:v>BRZ</c:v>
                  </c:pt>
                  <c:pt idx="13639">
                    <c:v>RSA</c:v>
                  </c:pt>
                  <c:pt idx="13640">
                    <c:v>RUS</c:v>
                  </c:pt>
                  <c:pt idx="13641">
                    <c:v>FRA</c:v>
                  </c:pt>
                  <c:pt idx="13642">
                    <c:v>EUN</c:v>
                  </c:pt>
                  <c:pt idx="13643">
                    <c:v>EUS</c:v>
                  </c:pt>
                  <c:pt idx="13644">
                    <c:v>USA</c:v>
                  </c:pt>
                  <c:pt idx="13645">
                    <c:v>IND</c:v>
                  </c:pt>
                  <c:pt idx="13646">
                    <c:v>CHI</c:v>
                  </c:pt>
                  <c:pt idx="13647">
                    <c:v>ROW</c:v>
                  </c:pt>
                  <c:pt idx="13648">
                    <c:v>OEC</c:v>
                  </c:pt>
                  <c:pt idx="13649">
                    <c:v>BRZ</c:v>
                  </c:pt>
                  <c:pt idx="13650">
                    <c:v>RSA</c:v>
                  </c:pt>
                  <c:pt idx="13651">
                    <c:v>RUS</c:v>
                  </c:pt>
                  <c:pt idx="13652">
                    <c:v>FRA</c:v>
                  </c:pt>
                  <c:pt idx="13653">
                    <c:v>EUN</c:v>
                  </c:pt>
                  <c:pt idx="13654">
                    <c:v>EUS</c:v>
                  </c:pt>
                  <c:pt idx="13655">
                    <c:v>USA</c:v>
                  </c:pt>
                  <c:pt idx="13656">
                    <c:v>IND</c:v>
                  </c:pt>
                  <c:pt idx="13657">
                    <c:v>CHI</c:v>
                  </c:pt>
                  <c:pt idx="13658">
                    <c:v>ROW</c:v>
                  </c:pt>
                  <c:pt idx="13659">
                    <c:v>OEC</c:v>
                  </c:pt>
                  <c:pt idx="13660">
                    <c:v>BRZ</c:v>
                  </c:pt>
                  <c:pt idx="13661">
                    <c:v>RSA</c:v>
                  </c:pt>
                  <c:pt idx="13662">
                    <c:v>RUS</c:v>
                  </c:pt>
                  <c:pt idx="13663">
                    <c:v>FRA</c:v>
                  </c:pt>
                  <c:pt idx="13664">
                    <c:v>EUN</c:v>
                  </c:pt>
                  <c:pt idx="13665">
                    <c:v>EUS</c:v>
                  </c:pt>
                  <c:pt idx="13666">
                    <c:v>USA</c:v>
                  </c:pt>
                  <c:pt idx="13667">
                    <c:v>IND</c:v>
                  </c:pt>
                  <c:pt idx="13668">
                    <c:v>CHI</c:v>
                  </c:pt>
                  <c:pt idx="13669">
                    <c:v>ROW</c:v>
                  </c:pt>
                  <c:pt idx="13670">
                    <c:v>OEC</c:v>
                  </c:pt>
                  <c:pt idx="13671">
                    <c:v>BRZ</c:v>
                  </c:pt>
                  <c:pt idx="13672">
                    <c:v>RSA</c:v>
                  </c:pt>
                  <c:pt idx="13673">
                    <c:v>RUS</c:v>
                  </c:pt>
                  <c:pt idx="13674">
                    <c:v>FRA</c:v>
                  </c:pt>
                  <c:pt idx="13675">
                    <c:v>EUN</c:v>
                  </c:pt>
                  <c:pt idx="13676">
                    <c:v>EUS</c:v>
                  </c:pt>
                  <c:pt idx="13677">
                    <c:v>USA</c:v>
                  </c:pt>
                  <c:pt idx="13678">
                    <c:v>IND</c:v>
                  </c:pt>
                  <c:pt idx="13679">
                    <c:v>CHI</c:v>
                  </c:pt>
                  <c:pt idx="13680">
                    <c:v>ROW</c:v>
                  </c:pt>
                  <c:pt idx="13681">
                    <c:v>OEC</c:v>
                  </c:pt>
                  <c:pt idx="13682">
                    <c:v>BRZ</c:v>
                  </c:pt>
                  <c:pt idx="13683">
                    <c:v>RSA</c:v>
                  </c:pt>
                  <c:pt idx="13684">
                    <c:v>RUS</c:v>
                  </c:pt>
                  <c:pt idx="13685">
                    <c:v>FRA</c:v>
                  </c:pt>
                  <c:pt idx="13686">
                    <c:v>EUN</c:v>
                  </c:pt>
                  <c:pt idx="13687">
                    <c:v>EUS</c:v>
                  </c:pt>
                  <c:pt idx="13688">
                    <c:v>USA</c:v>
                  </c:pt>
                  <c:pt idx="13689">
                    <c:v>IND</c:v>
                  </c:pt>
                  <c:pt idx="13690">
                    <c:v>CHI</c:v>
                  </c:pt>
                  <c:pt idx="13691">
                    <c:v>ROW</c:v>
                  </c:pt>
                  <c:pt idx="13692">
                    <c:v>OEC</c:v>
                  </c:pt>
                  <c:pt idx="13693">
                    <c:v>BRZ</c:v>
                  </c:pt>
                  <c:pt idx="13694">
                    <c:v>RSA</c:v>
                  </c:pt>
                  <c:pt idx="13695">
                    <c:v>RUS</c:v>
                  </c:pt>
                  <c:pt idx="13696">
                    <c:v>FRA</c:v>
                  </c:pt>
                  <c:pt idx="13697">
                    <c:v>EUN</c:v>
                  </c:pt>
                  <c:pt idx="13698">
                    <c:v>EUS</c:v>
                  </c:pt>
                  <c:pt idx="13699">
                    <c:v>USA</c:v>
                  </c:pt>
                  <c:pt idx="13700">
                    <c:v>IND</c:v>
                  </c:pt>
                  <c:pt idx="13701">
                    <c:v>CHI</c:v>
                  </c:pt>
                  <c:pt idx="13702">
                    <c:v>ROW</c:v>
                  </c:pt>
                  <c:pt idx="13703">
                    <c:v>OEC</c:v>
                  </c:pt>
                  <c:pt idx="13704">
                    <c:v>BRZ</c:v>
                  </c:pt>
                  <c:pt idx="13705">
                    <c:v>RSA</c:v>
                  </c:pt>
                  <c:pt idx="13706">
                    <c:v>RUS</c:v>
                  </c:pt>
                  <c:pt idx="13707">
                    <c:v>FRA</c:v>
                  </c:pt>
                  <c:pt idx="13708">
                    <c:v>EUN</c:v>
                  </c:pt>
                  <c:pt idx="13709">
                    <c:v>EUS</c:v>
                  </c:pt>
                  <c:pt idx="13710">
                    <c:v>USA</c:v>
                  </c:pt>
                  <c:pt idx="13711">
                    <c:v>IND</c:v>
                  </c:pt>
                  <c:pt idx="13712">
                    <c:v>CHI</c:v>
                  </c:pt>
                  <c:pt idx="13713">
                    <c:v>ROW</c:v>
                  </c:pt>
                  <c:pt idx="13714">
                    <c:v>OEC</c:v>
                  </c:pt>
                  <c:pt idx="13715">
                    <c:v>BRZ</c:v>
                  </c:pt>
                  <c:pt idx="13716">
                    <c:v>RSA</c:v>
                  </c:pt>
                  <c:pt idx="13717">
                    <c:v>RUS</c:v>
                  </c:pt>
                  <c:pt idx="13718">
                    <c:v>FRA</c:v>
                  </c:pt>
                  <c:pt idx="13719">
                    <c:v>EUN</c:v>
                  </c:pt>
                  <c:pt idx="13720">
                    <c:v>EUS</c:v>
                  </c:pt>
                  <c:pt idx="13721">
                    <c:v>USA</c:v>
                  </c:pt>
                  <c:pt idx="13722">
                    <c:v>IND</c:v>
                  </c:pt>
                  <c:pt idx="13723">
                    <c:v>CHI</c:v>
                  </c:pt>
                  <c:pt idx="13724">
                    <c:v>ROW</c:v>
                  </c:pt>
                  <c:pt idx="13725">
                    <c:v>OEC</c:v>
                  </c:pt>
                  <c:pt idx="13726">
                    <c:v>BRZ</c:v>
                  </c:pt>
                  <c:pt idx="13727">
                    <c:v>RSA</c:v>
                  </c:pt>
                  <c:pt idx="13728">
                    <c:v>RUS</c:v>
                  </c:pt>
                  <c:pt idx="13729">
                    <c:v>FRA</c:v>
                  </c:pt>
                  <c:pt idx="13730">
                    <c:v>EUN</c:v>
                  </c:pt>
                  <c:pt idx="13731">
                    <c:v>EUS</c:v>
                  </c:pt>
                  <c:pt idx="13732">
                    <c:v>USA</c:v>
                  </c:pt>
                  <c:pt idx="13733">
                    <c:v>IND</c:v>
                  </c:pt>
                  <c:pt idx="13734">
                    <c:v>CHI</c:v>
                  </c:pt>
                  <c:pt idx="13735">
                    <c:v>ROW</c:v>
                  </c:pt>
                  <c:pt idx="13736">
                    <c:v>OEC</c:v>
                  </c:pt>
                  <c:pt idx="13737">
                    <c:v>BRZ</c:v>
                  </c:pt>
                  <c:pt idx="13738">
                    <c:v>RSA</c:v>
                  </c:pt>
                  <c:pt idx="13739">
                    <c:v>RUS</c:v>
                  </c:pt>
                  <c:pt idx="13740">
                    <c:v>FRA</c:v>
                  </c:pt>
                  <c:pt idx="13741">
                    <c:v>EUN</c:v>
                  </c:pt>
                  <c:pt idx="13742">
                    <c:v>EUS</c:v>
                  </c:pt>
                  <c:pt idx="13743">
                    <c:v>USA</c:v>
                  </c:pt>
                  <c:pt idx="13744">
                    <c:v>IND</c:v>
                  </c:pt>
                  <c:pt idx="13745">
                    <c:v>CHI</c:v>
                  </c:pt>
                  <c:pt idx="13746">
                    <c:v>ROW</c:v>
                  </c:pt>
                  <c:pt idx="13747">
                    <c:v>OEC</c:v>
                  </c:pt>
                  <c:pt idx="13748">
                    <c:v>BRZ</c:v>
                  </c:pt>
                  <c:pt idx="13749">
                    <c:v>RUS</c:v>
                  </c:pt>
                  <c:pt idx="13750">
                    <c:v>FRA</c:v>
                  </c:pt>
                  <c:pt idx="13751">
                    <c:v>EUN</c:v>
                  </c:pt>
                  <c:pt idx="13752">
                    <c:v>EUS</c:v>
                  </c:pt>
                  <c:pt idx="13753">
                    <c:v>USA</c:v>
                  </c:pt>
                  <c:pt idx="13754">
                    <c:v>IND</c:v>
                  </c:pt>
                  <c:pt idx="13755">
                    <c:v>CHI</c:v>
                  </c:pt>
                  <c:pt idx="13756">
                    <c:v>ROW</c:v>
                  </c:pt>
                  <c:pt idx="13757">
                    <c:v>OEC</c:v>
                  </c:pt>
                  <c:pt idx="13758">
                    <c:v>BRZ</c:v>
                  </c:pt>
                  <c:pt idx="13759">
                    <c:v>RSA</c:v>
                  </c:pt>
                  <c:pt idx="13760">
                    <c:v>RUS</c:v>
                  </c:pt>
                  <c:pt idx="13761">
                    <c:v>FRA</c:v>
                  </c:pt>
                  <c:pt idx="13762">
                    <c:v>EUN</c:v>
                  </c:pt>
                  <c:pt idx="13763">
                    <c:v>EUS</c:v>
                  </c:pt>
                  <c:pt idx="13764">
                    <c:v>USA</c:v>
                  </c:pt>
                  <c:pt idx="13765">
                    <c:v>IND</c:v>
                  </c:pt>
                  <c:pt idx="13766">
                    <c:v>CHI</c:v>
                  </c:pt>
                  <c:pt idx="13767">
                    <c:v>ROW</c:v>
                  </c:pt>
                  <c:pt idx="13768">
                    <c:v>OEC</c:v>
                  </c:pt>
                  <c:pt idx="13769">
                    <c:v>BRZ</c:v>
                  </c:pt>
                  <c:pt idx="13770">
                    <c:v>RSA</c:v>
                  </c:pt>
                  <c:pt idx="13771">
                    <c:v>FRA</c:v>
                  </c:pt>
                  <c:pt idx="13772">
                    <c:v>EUN</c:v>
                  </c:pt>
                  <c:pt idx="13773">
                    <c:v>EUS</c:v>
                  </c:pt>
                  <c:pt idx="13774">
                    <c:v>USA</c:v>
                  </c:pt>
                  <c:pt idx="13775">
                    <c:v>IND</c:v>
                  </c:pt>
                  <c:pt idx="13776">
                    <c:v>CHI</c:v>
                  </c:pt>
                  <c:pt idx="13777">
                    <c:v>ROW</c:v>
                  </c:pt>
                  <c:pt idx="13778">
                    <c:v>OEC</c:v>
                  </c:pt>
                  <c:pt idx="13779">
                    <c:v>BRZ</c:v>
                  </c:pt>
                  <c:pt idx="13780">
                    <c:v>RSA</c:v>
                  </c:pt>
                  <c:pt idx="13781">
                    <c:v>RUS</c:v>
                  </c:pt>
                  <c:pt idx="13782">
                    <c:v>FRA</c:v>
                  </c:pt>
                  <c:pt idx="13783">
                    <c:v>EUN</c:v>
                  </c:pt>
                  <c:pt idx="13784">
                    <c:v>EUS</c:v>
                  </c:pt>
                  <c:pt idx="13785">
                    <c:v>USA</c:v>
                  </c:pt>
                  <c:pt idx="13786">
                    <c:v>IND</c:v>
                  </c:pt>
                  <c:pt idx="13787">
                    <c:v>CHI</c:v>
                  </c:pt>
                  <c:pt idx="13788">
                    <c:v>ROW</c:v>
                  </c:pt>
                  <c:pt idx="13789">
                    <c:v>OEC</c:v>
                  </c:pt>
                  <c:pt idx="13790">
                    <c:v>BRZ</c:v>
                  </c:pt>
                  <c:pt idx="13791">
                    <c:v>RSA</c:v>
                  </c:pt>
                  <c:pt idx="13792">
                    <c:v>RUS</c:v>
                  </c:pt>
                  <c:pt idx="13793">
                    <c:v>FRA</c:v>
                  </c:pt>
                  <c:pt idx="13794">
                    <c:v>EUN</c:v>
                  </c:pt>
                  <c:pt idx="13795">
                    <c:v>EUS</c:v>
                  </c:pt>
                  <c:pt idx="13796">
                    <c:v>USA</c:v>
                  </c:pt>
                  <c:pt idx="13797">
                    <c:v>IND</c:v>
                  </c:pt>
                  <c:pt idx="13798">
                    <c:v>CHI</c:v>
                  </c:pt>
                  <c:pt idx="13799">
                    <c:v>ROW</c:v>
                  </c:pt>
                  <c:pt idx="13800">
                    <c:v>OEC</c:v>
                  </c:pt>
                  <c:pt idx="13801">
                    <c:v>BRZ</c:v>
                  </c:pt>
                  <c:pt idx="13802">
                    <c:v>RSA</c:v>
                  </c:pt>
                  <c:pt idx="13803">
                    <c:v>RUS</c:v>
                  </c:pt>
                  <c:pt idx="13804">
                    <c:v>FRA</c:v>
                  </c:pt>
                  <c:pt idx="13805">
                    <c:v>EUN</c:v>
                  </c:pt>
                  <c:pt idx="13806">
                    <c:v>EUS</c:v>
                  </c:pt>
                  <c:pt idx="13807">
                    <c:v>USA</c:v>
                  </c:pt>
                  <c:pt idx="13808">
                    <c:v>IND</c:v>
                  </c:pt>
                  <c:pt idx="13809">
                    <c:v>CHI</c:v>
                  </c:pt>
                  <c:pt idx="13810">
                    <c:v>ROW</c:v>
                  </c:pt>
                  <c:pt idx="13811">
                    <c:v>OEC</c:v>
                  </c:pt>
                  <c:pt idx="13812">
                    <c:v>BRZ</c:v>
                  </c:pt>
                  <c:pt idx="13813">
                    <c:v>RSA</c:v>
                  </c:pt>
                  <c:pt idx="13814">
                    <c:v>RUS</c:v>
                  </c:pt>
                  <c:pt idx="13815">
                    <c:v>FRA</c:v>
                  </c:pt>
                  <c:pt idx="13816">
                    <c:v>EUN</c:v>
                  </c:pt>
                  <c:pt idx="13817">
                    <c:v>EUS</c:v>
                  </c:pt>
                  <c:pt idx="13818">
                    <c:v>USA</c:v>
                  </c:pt>
                  <c:pt idx="13819">
                    <c:v>IND</c:v>
                  </c:pt>
                  <c:pt idx="13820">
                    <c:v>CHI</c:v>
                  </c:pt>
                  <c:pt idx="13821">
                    <c:v>ROW</c:v>
                  </c:pt>
                  <c:pt idx="13822">
                    <c:v>OEC</c:v>
                  </c:pt>
                  <c:pt idx="13823">
                    <c:v>BRZ</c:v>
                  </c:pt>
                  <c:pt idx="13824">
                    <c:v>RSA</c:v>
                  </c:pt>
                  <c:pt idx="13825">
                    <c:v>RUS</c:v>
                  </c:pt>
                  <c:pt idx="13826">
                    <c:v>FRA</c:v>
                  </c:pt>
                  <c:pt idx="13827">
                    <c:v>EUN</c:v>
                  </c:pt>
                  <c:pt idx="13828">
                    <c:v>EUS</c:v>
                  </c:pt>
                  <c:pt idx="13829">
                    <c:v>USA</c:v>
                  </c:pt>
                  <c:pt idx="13830">
                    <c:v>IND</c:v>
                  </c:pt>
                  <c:pt idx="13831">
                    <c:v>CHI</c:v>
                  </c:pt>
                  <c:pt idx="13832">
                    <c:v>ROW</c:v>
                  </c:pt>
                  <c:pt idx="13833">
                    <c:v>OEC</c:v>
                  </c:pt>
                  <c:pt idx="13834">
                    <c:v>BRZ</c:v>
                  </c:pt>
                  <c:pt idx="13835">
                    <c:v>RSA</c:v>
                  </c:pt>
                  <c:pt idx="13836">
                    <c:v>RUS</c:v>
                  </c:pt>
                  <c:pt idx="13837">
                    <c:v>FRA</c:v>
                  </c:pt>
                  <c:pt idx="13838">
                    <c:v>EUN</c:v>
                  </c:pt>
                  <c:pt idx="13839">
                    <c:v>EUS</c:v>
                  </c:pt>
                  <c:pt idx="13840">
                    <c:v>USA</c:v>
                  </c:pt>
                  <c:pt idx="13841">
                    <c:v>IND</c:v>
                  </c:pt>
                  <c:pt idx="13842">
                    <c:v>CHI</c:v>
                  </c:pt>
                  <c:pt idx="13843">
                    <c:v>ROW</c:v>
                  </c:pt>
                  <c:pt idx="13844">
                    <c:v>OEC</c:v>
                  </c:pt>
                  <c:pt idx="13845">
                    <c:v>BRZ</c:v>
                  </c:pt>
                  <c:pt idx="13846">
                    <c:v>RSA</c:v>
                  </c:pt>
                  <c:pt idx="13847">
                    <c:v>RUS</c:v>
                  </c:pt>
                  <c:pt idx="13848">
                    <c:v>FRA</c:v>
                  </c:pt>
                  <c:pt idx="13849">
                    <c:v>EUN</c:v>
                  </c:pt>
                  <c:pt idx="13850">
                    <c:v>EUS</c:v>
                  </c:pt>
                  <c:pt idx="13851">
                    <c:v>USA</c:v>
                  </c:pt>
                  <c:pt idx="13852">
                    <c:v>IND</c:v>
                  </c:pt>
                  <c:pt idx="13853">
                    <c:v>CHI</c:v>
                  </c:pt>
                  <c:pt idx="13854">
                    <c:v>ROW</c:v>
                  </c:pt>
                  <c:pt idx="13855">
                    <c:v>OEC</c:v>
                  </c:pt>
                  <c:pt idx="13856">
                    <c:v>BRZ</c:v>
                  </c:pt>
                  <c:pt idx="13857">
                    <c:v>RSA</c:v>
                  </c:pt>
                  <c:pt idx="13858">
                    <c:v>RUS</c:v>
                  </c:pt>
                  <c:pt idx="13859">
                    <c:v>FRA</c:v>
                  </c:pt>
                  <c:pt idx="13860">
                    <c:v>EUN</c:v>
                  </c:pt>
                  <c:pt idx="13861">
                    <c:v>EUS</c:v>
                  </c:pt>
                  <c:pt idx="13862">
                    <c:v>USA</c:v>
                  </c:pt>
                  <c:pt idx="13863">
                    <c:v>IND</c:v>
                  </c:pt>
                  <c:pt idx="13864">
                    <c:v>CHI</c:v>
                  </c:pt>
                  <c:pt idx="13865">
                    <c:v>ROW</c:v>
                  </c:pt>
                  <c:pt idx="13866">
                    <c:v>OEC</c:v>
                  </c:pt>
                  <c:pt idx="13867">
                    <c:v>BRZ</c:v>
                  </c:pt>
                  <c:pt idx="13868">
                    <c:v>RSA</c:v>
                  </c:pt>
                  <c:pt idx="13869">
                    <c:v>RUS</c:v>
                  </c:pt>
                  <c:pt idx="13870">
                    <c:v>FRA</c:v>
                  </c:pt>
                  <c:pt idx="13871">
                    <c:v>EUN</c:v>
                  </c:pt>
                  <c:pt idx="13872">
                    <c:v>EUS</c:v>
                  </c:pt>
                  <c:pt idx="13873">
                    <c:v>USA</c:v>
                  </c:pt>
                  <c:pt idx="13874">
                    <c:v>IND</c:v>
                  </c:pt>
                  <c:pt idx="13875">
                    <c:v>CHI</c:v>
                  </c:pt>
                  <c:pt idx="13876">
                    <c:v>ROW</c:v>
                  </c:pt>
                  <c:pt idx="13877">
                    <c:v>OEC</c:v>
                  </c:pt>
                  <c:pt idx="13878">
                    <c:v>BRZ</c:v>
                  </c:pt>
                  <c:pt idx="13879">
                    <c:v>RSA</c:v>
                  </c:pt>
                  <c:pt idx="13880">
                    <c:v>RUS</c:v>
                  </c:pt>
                  <c:pt idx="13881">
                    <c:v>FRA</c:v>
                  </c:pt>
                  <c:pt idx="13882">
                    <c:v>EUN</c:v>
                  </c:pt>
                  <c:pt idx="13883">
                    <c:v>EUS</c:v>
                  </c:pt>
                  <c:pt idx="13884">
                    <c:v>USA</c:v>
                  </c:pt>
                  <c:pt idx="13885">
                    <c:v>IND</c:v>
                  </c:pt>
                  <c:pt idx="13886">
                    <c:v>CHI</c:v>
                  </c:pt>
                  <c:pt idx="13887">
                    <c:v>ROW</c:v>
                  </c:pt>
                  <c:pt idx="13888">
                    <c:v>OEC</c:v>
                  </c:pt>
                  <c:pt idx="13889">
                    <c:v>BRZ</c:v>
                  </c:pt>
                  <c:pt idx="13890">
                    <c:v>RSA</c:v>
                  </c:pt>
                  <c:pt idx="13891">
                    <c:v>RUS</c:v>
                  </c:pt>
                  <c:pt idx="13892">
                    <c:v>FRA</c:v>
                  </c:pt>
                  <c:pt idx="13893">
                    <c:v>EUN</c:v>
                  </c:pt>
                  <c:pt idx="13894">
                    <c:v>EUS</c:v>
                  </c:pt>
                  <c:pt idx="13895">
                    <c:v>USA</c:v>
                  </c:pt>
                  <c:pt idx="13896">
                    <c:v>IND</c:v>
                  </c:pt>
                  <c:pt idx="13897">
                    <c:v>CHI</c:v>
                  </c:pt>
                  <c:pt idx="13898">
                    <c:v>ROW</c:v>
                  </c:pt>
                  <c:pt idx="13899">
                    <c:v>OEC</c:v>
                  </c:pt>
                  <c:pt idx="13900">
                    <c:v>BRZ</c:v>
                  </c:pt>
                  <c:pt idx="13901">
                    <c:v>RSA</c:v>
                  </c:pt>
                  <c:pt idx="13902">
                    <c:v>RUS</c:v>
                  </c:pt>
                  <c:pt idx="13903">
                    <c:v>FRA</c:v>
                  </c:pt>
                  <c:pt idx="13904">
                    <c:v>EUN</c:v>
                  </c:pt>
                  <c:pt idx="13905">
                    <c:v>EUS</c:v>
                  </c:pt>
                  <c:pt idx="13906">
                    <c:v>USA</c:v>
                  </c:pt>
                  <c:pt idx="13907">
                    <c:v>IND</c:v>
                  </c:pt>
                  <c:pt idx="13908">
                    <c:v>CHI</c:v>
                  </c:pt>
                  <c:pt idx="13909">
                    <c:v>ROW</c:v>
                  </c:pt>
                  <c:pt idx="13910">
                    <c:v>OEC</c:v>
                  </c:pt>
                  <c:pt idx="13911">
                    <c:v>BRZ</c:v>
                  </c:pt>
                  <c:pt idx="13912">
                    <c:v>RSA</c:v>
                  </c:pt>
                  <c:pt idx="13913">
                    <c:v>RUS</c:v>
                  </c:pt>
                  <c:pt idx="13914">
                    <c:v>FRA</c:v>
                  </c:pt>
                  <c:pt idx="13915">
                    <c:v>EUN</c:v>
                  </c:pt>
                  <c:pt idx="13916">
                    <c:v>EUS</c:v>
                  </c:pt>
                  <c:pt idx="13917">
                    <c:v>USA</c:v>
                  </c:pt>
                  <c:pt idx="13918">
                    <c:v>IND</c:v>
                  </c:pt>
                  <c:pt idx="13919">
                    <c:v>CHI</c:v>
                  </c:pt>
                  <c:pt idx="13920">
                    <c:v>ROW</c:v>
                  </c:pt>
                  <c:pt idx="13921">
                    <c:v>OEC</c:v>
                  </c:pt>
                  <c:pt idx="13922">
                    <c:v>BRZ</c:v>
                  </c:pt>
                  <c:pt idx="13923">
                    <c:v>RSA</c:v>
                  </c:pt>
                  <c:pt idx="13924">
                    <c:v>RUS</c:v>
                  </c:pt>
                  <c:pt idx="13925">
                    <c:v>FRA</c:v>
                  </c:pt>
                  <c:pt idx="13926">
                    <c:v>EUN</c:v>
                  </c:pt>
                  <c:pt idx="13927">
                    <c:v>EUS</c:v>
                  </c:pt>
                  <c:pt idx="13928">
                    <c:v>USA</c:v>
                  </c:pt>
                  <c:pt idx="13929">
                    <c:v>IND</c:v>
                  </c:pt>
                  <c:pt idx="13930">
                    <c:v>CHI</c:v>
                  </c:pt>
                  <c:pt idx="13931">
                    <c:v>ROW</c:v>
                  </c:pt>
                  <c:pt idx="13932">
                    <c:v>OEC</c:v>
                  </c:pt>
                  <c:pt idx="13933">
                    <c:v>BRZ</c:v>
                  </c:pt>
                  <c:pt idx="13934">
                    <c:v>RSA</c:v>
                  </c:pt>
                  <c:pt idx="13935">
                    <c:v>RUS</c:v>
                  </c:pt>
                  <c:pt idx="13936">
                    <c:v>FRA</c:v>
                  </c:pt>
                  <c:pt idx="13937">
                    <c:v>EUN</c:v>
                  </c:pt>
                  <c:pt idx="13938">
                    <c:v>EUS</c:v>
                  </c:pt>
                  <c:pt idx="13939">
                    <c:v>USA</c:v>
                  </c:pt>
                  <c:pt idx="13940">
                    <c:v>IND</c:v>
                  </c:pt>
                  <c:pt idx="13941">
                    <c:v>CHI</c:v>
                  </c:pt>
                  <c:pt idx="13942">
                    <c:v>ROW</c:v>
                  </c:pt>
                  <c:pt idx="13943">
                    <c:v>OEC</c:v>
                  </c:pt>
                  <c:pt idx="13944">
                    <c:v>BRZ</c:v>
                  </c:pt>
                  <c:pt idx="13945">
                    <c:v>RUS</c:v>
                  </c:pt>
                  <c:pt idx="13946">
                    <c:v>FRA</c:v>
                  </c:pt>
                  <c:pt idx="13947">
                    <c:v>EUN</c:v>
                  </c:pt>
                  <c:pt idx="13948">
                    <c:v>EUS</c:v>
                  </c:pt>
                  <c:pt idx="13949">
                    <c:v>USA</c:v>
                  </c:pt>
                  <c:pt idx="13950">
                    <c:v>IND</c:v>
                  </c:pt>
                  <c:pt idx="13951">
                    <c:v>CHI</c:v>
                  </c:pt>
                  <c:pt idx="13952">
                    <c:v>ROW</c:v>
                  </c:pt>
                  <c:pt idx="13953">
                    <c:v>OEC</c:v>
                  </c:pt>
                  <c:pt idx="13954">
                    <c:v>BRZ</c:v>
                  </c:pt>
                  <c:pt idx="13955">
                    <c:v>RSA</c:v>
                  </c:pt>
                  <c:pt idx="13956">
                    <c:v>RUS</c:v>
                  </c:pt>
                  <c:pt idx="13957">
                    <c:v>FRA</c:v>
                  </c:pt>
                  <c:pt idx="13958">
                    <c:v>EUN</c:v>
                  </c:pt>
                  <c:pt idx="13959">
                    <c:v>EUS</c:v>
                  </c:pt>
                  <c:pt idx="13960">
                    <c:v>USA</c:v>
                  </c:pt>
                  <c:pt idx="13961">
                    <c:v>IND</c:v>
                  </c:pt>
                  <c:pt idx="13962">
                    <c:v>CHI</c:v>
                  </c:pt>
                  <c:pt idx="13963">
                    <c:v>ROW</c:v>
                  </c:pt>
                  <c:pt idx="13964">
                    <c:v>OEC</c:v>
                  </c:pt>
                  <c:pt idx="13965">
                    <c:v>BRZ</c:v>
                  </c:pt>
                  <c:pt idx="13966">
                    <c:v>RSA</c:v>
                  </c:pt>
                  <c:pt idx="13967">
                    <c:v>RUS</c:v>
                  </c:pt>
                  <c:pt idx="13968">
                    <c:v>FRA</c:v>
                  </c:pt>
                  <c:pt idx="13969">
                    <c:v>EUN</c:v>
                  </c:pt>
                  <c:pt idx="13970">
                    <c:v>EUS</c:v>
                  </c:pt>
                  <c:pt idx="13971">
                    <c:v>USA</c:v>
                  </c:pt>
                  <c:pt idx="13972">
                    <c:v>IND</c:v>
                  </c:pt>
                  <c:pt idx="13973">
                    <c:v>CHI</c:v>
                  </c:pt>
                  <c:pt idx="13974">
                    <c:v>ROW</c:v>
                  </c:pt>
                  <c:pt idx="13975">
                    <c:v>OEC</c:v>
                  </c:pt>
                  <c:pt idx="13976">
                    <c:v>BRZ</c:v>
                  </c:pt>
                  <c:pt idx="13977">
                    <c:v>RSA</c:v>
                  </c:pt>
                  <c:pt idx="13978">
                    <c:v>RUS</c:v>
                  </c:pt>
                  <c:pt idx="13979">
                    <c:v>FRA</c:v>
                  </c:pt>
                  <c:pt idx="13980">
                    <c:v>EUN</c:v>
                  </c:pt>
                  <c:pt idx="13981">
                    <c:v>EUS</c:v>
                  </c:pt>
                  <c:pt idx="13982">
                    <c:v>USA</c:v>
                  </c:pt>
                  <c:pt idx="13983">
                    <c:v>IND</c:v>
                  </c:pt>
                  <c:pt idx="13984">
                    <c:v>CHI</c:v>
                  </c:pt>
                  <c:pt idx="13985">
                    <c:v>ROW</c:v>
                  </c:pt>
                  <c:pt idx="13986">
                    <c:v>OEC</c:v>
                  </c:pt>
                  <c:pt idx="13987">
                    <c:v>BRZ</c:v>
                  </c:pt>
                  <c:pt idx="13988">
                    <c:v>RSA</c:v>
                  </c:pt>
                  <c:pt idx="13989">
                    <c:v>RUS</c:v>
                  </c:pt>
                  <c:pt idx="13990">
                    <c:v>FRA</c:v>
                  </c:pt>
                  <c:pt idx="13991">
                    <c:v>EUN</c:v>
                  </c:pt>
                  <c:pt idx="13992">
                    <c:v>EUS</c:v>
                  </c:pt>
                  <c:pt idx="13993">
                    <c:v>USA</c:v>
                  </c:pt>
                  <c:pt idx="13994">
                    <c:v>IND</c:v>
                  </c:pt>
                  <c:pt idx="13995">
                    <c:v>CHI</c:v>
                  </c:pt>
                  <c:pt idx="13996">
                    <c:v>ROW</c:v>
                  </c:pt>
                  <c:pt idx="13997">
                    <c:v>OEC</c:v>
                  </c:pt>
                  <c:pt idx="13998">
                    <c:v>BRZ</c:v>
                  </c:pt>
                  <c:pt idx="13999">
                    <c:v>RSA</c:v>
                  </c:pt>
                  <c:pt idx="14000">
                    <c:v>RUS</c:v>
                  </c:pt>
                  <c:pt idx="14001">
                    <c:v>FRA</c:v>
                  </c:pt>
                  <c:pt idx="14002">
                    <c:v>EUN</c:v>
                  </c:pt>
                  <c:pt idx="14003">
                    <c:v>EUS</c:v>
                  </c:pt>
                  <c:pt idx="14004">
                    <c:v>USA</c:v>
                  </c:pt>
                  <c:pt idx="14005">
                    <c:v>IND</c:v>
                  </c:pt>
                  <c:pt idx="14006">
                    <c:v>CHI</c:v>
                  </c:pt>
                  <c:pt idx="14007">
                    <c:v>ROW</c:v>
                  </c:pt>
                  <c:pt idx="14008">
                    <c:v>OEC</c:v>
                  </c:pt>
                  <c:pt idx="14009">
                    <c:v>BRZ</c:v>
                  </c:pt>
                  <c:pt idx="14010">
                    <c:v>RSA</c:v>
                  </c:pt>
                  <c:pt idx="14011">
                    <c:v>RUS</c:v>
                  </c:pt>
                  <c:pt idx="14012">
                    <c:v>FRA</c:v>
                  </c:pt>
                  <c:pt idx="14013">
                    <c:v>EUN</c:v>
                  </c:pt>
                  <c:pt idx="14014">
                    <c:v>EUS</c:v>
                  </c:pt>
                  <c:pt idx="14015">
                    <c:v>USA</c:v>
                  </c:pt>
                  <c:pt idx="14016">
                    <c:v>IND</c:v>
                  </c:pt>
                  <c:pt idx="14017">
                    <c:v>CHI</c:v>
                  </c:pt>
                  <c:pt idx="14018">
                    <c:v>ROW</c:v>
                  </c:pt>
                  <c:pt idx="14019">
                    <c:v>OEC</c:v>
                  </c:pt>
                  <c:pt idx="14020">
                    <c:v>BRZ</c:v>
                  </c:pt>
                  <c:pt idx="14021">
                    <c:v>RSA</c:v>
                  </c:pt>
                  <c:pt idx="14022">
                    <c:v>RUS</c:v>
                  </c:pt>
                  <c:pt idx="14023">
                    <c:v>FRA</c:v>
                  </c:pt>
                  <c:pt idx="14024">
                    <c:v>EUN</c:v>
                  </c:pt>
                  <c:pt idx="14025">
                    <c:v>EUS</c:v>
                  </c:pt>
                  <c:pt idx="14026">
                    <c:v>USA</c:v>
                  </c:pt>
                  <c:pt idx="14027">
                    <c:v>IND</c:v>
                  </c:pt>
                  <c:pt idx="14028">
                    <c:v>CHI</c:v>
                  </c:pt>
                  <c:pt idx="14029">
                    <c:v>ROW</c:v>
                  </c:pt>
                  <c:pt idx="14030">
                    <c:v>OEC</c:v>
                  </c:pt>
                  <c:pt idx="14031">
                    <c:v>BRZ</c:v>
                  </c:pt>
                  <c:pt idx="14032">
                    <c:v>RSA</c:v>
                  </c:pt>
                  <c:pt idx="14033">
                    <c:v>RUS</c:v>
                  </c:pt>
                  <c:pt idx="14034">
                    <c:v>FRA</c:v>
                  </c:pt>
                  <c:pt idx="14035">
                    <c:v>EUN</c:v>
                  </c:pt>
                  <c:pt idx="14036">
                    <c:v>EUS</c:v>
                  </c:pt>
                  <c:pt idx="14037">
                    <c:v>USA</c:v>
                  </c:pt>
                  <c:pt idx="14038">
                    <c:v>IND</c:v>
                  </c:pt>
                  <c:pt idx="14039">
                    <c:v>CHI</c:v>
                  </c:pt>
                  <c:pt idx="14040">
                    <c:v>ROW</c:v>
                  </c:pt>
                  <c:pt idx="14041">
                    <c:v>OEC</c:v>
                  </c:pt>
                  <c:pt idx="14042">
                    <c:v>BRZ</c:v>
                  </c:pt>
                  <c:pt idx="14043">
                    <c:v>RSA</c:v>
                  </c:pt>
                  <c:pt idx="14044">
                    <c:v>RUS</c:v>
                  </c:pt>
                  <c:pt idx="14045">
                    <c:v>FRA</c:v>
                  </c:pt>
                  <c:pt idx="14046">
                    <c:v>EUN</c:v>
                  </c:pt>
                  <c:pt idx="14047">
                    <c:v>EUS</c:v>
                  </c:pt>
                  <c:pt idx="14048">
                    <c:v>USA</c:v>
                  </c:pt>
                  <c:pt idx="14049">
                    <c:v>IND</c:v>
                  </c:pt>
                  <c:pt idx="14050">
                    <c:v>CHI</c:v>
                  </c:pt>
                  <c:pt idx="14051">
                    <c:v>ROW</c:v>
                  </c:pt>
                  <c:pt idx="14052">
                    <c:v>OEC</c:v>
                  </c:pt>
                  <c:pt idx="14053">
                    <c:v>BRZ</c:v>
                  </c:pt>
                  <c:pt idx="14054">
                    <c:v>RSA</c:v>
                  </c:pt>
                  <c:pt idx="14055">
                    <c:v>RUS</c:v>
                  </c:pt>
                  <c:pt idx="14056">
                    <c:v>FRA</c:v>
                  </c:pt>
                  <c:pt idx="14057">
                    <c:v>EUN</c:v>
                  </c:pt>
                  <c:pt idx="14058">
                    <c:v>EUS</c:v>
                  </c:pt>
                  <c:pt idx="14059">
                    <c:v>USA</c:v>
                  </c:pt>
                  <c:pt idx="14060">
                    <c:v>IND</c:v>
                  </c:pt>
                  <c:pt idx="14061">
                    <c:v>CHI</c:v>
                  </c:pt>
                  <c:pt idx="14062">
                    <c:v>ROW</c:v>
                  </c:pt>
                  <c:pt idx="14063">
                    <c:v>OEC</c:v>
                  </c:pt>
                  <c:pt idx="14064">
                    <c:v>BRZ</c:v>
                  </c:pt>
                  <c:pt idx="14065">
                    <c:v>RSA</c:v>
                  </c:pt>
                  <c:pt idx="14066">
                    <c:v>RUS</c:v>
                  </c:pt>
                  <c:pt idx="14067">
                    <c:v>FRA</c:v>
                  </c:pt>
                  <c:pt idx="14068">
                    <c:v>EUN</c:v>
                  </c:pt>
                  <c:pt idx="14069">
                    <c:v>EUS</c:v>
                  </c:pt>
                  <c:pt idx="14070">
                    <c:v>USA</c:v>
                  </c:pt>
                  <c:pt idx="14071">
                    <c:v>IND</c:v>
                  </c:pt>
                  <c:pt idx="14072">
                    <c:v>CHI</c:v>
                  </c:pt>
                  <c:pt idx="14073">
                    <c:v>ROW</c:v>
                  </c:pt>
                  <c:pt idx="14074">
                    <c:v>OEC</c:v>
                  </c:pt>
                  <c:pt idx="14075">
                    <c:v>BRZ</c:v>
                  </c:pt>
                  <c:pt idx="14076">
                    <c:v>RSA</c:v>
                  </c:pt>
                  <c:pt idx="14077">
                    <c:v>RUS</c:v>
                  </c:pt>
                  <c:pt idx="14078">
                    <c:v>FRA</c:v>
                  </c:pt>
                  <c:pt idx="14079">
                    <c:v>EUN</c:v>
                  </c:pt>
                  <c:pt idx="14080">
                    <c:v>EUS</c:v>
                  </c:pt>
                  <c:pt idx="14081">
                    <c:v>USA</c:v>
                  </c:pt>
                  <c:pt idx="14082">
                    <c:v>IND</c:v>
                  </c:pt>
                  <c:pt idx="14083">
                    <c:v>CHI</c:v>
                  </c:pt>
                  <c:pt idx="14084">
                    <c:v>ROW</c:v>
                  </c:pt>
                  <c:pt idx="14085">
                    <c:v>OEC</c:v>
                  </c:pt>
                  <c:pt idx="14086">
                    <c:v>BRZ</c:v>
                  </c:pt>
                  <c:pt idx="14087">
                    <c:v>RSA</c:v>
                  </c:pt>
                  <c:pt idx="14088">
                    <c:v>RUS</c:v>
                  </c:pt>
                  <c:pt idx="14089">
                    <c:v>FRA</c:v>
                  </c:pt>
                  <c:pt idx="14090">
                    <c:v>EUN</c:v>
                  </c:pt>
                  <c:pt idx="14091">
                    <c:v>EUS</c:v>
                  </c:pt>
                  <c:pt idx="14092">
                    <c:v>USA</c:v>
                  </c:pt>
                  <c:pt idx="14093">
                    <c:v>IND</c:v>
                  </c:pt>
                  <c:pt idx="14094">
                    <c:v>CHI</c:v>
                  </c:pt>
                  <c:pt idx="14095">
                    <c:v>ROW</c:v>
                  </c:pt>
                  <c:pt idx="14096">
                    <c:v>OEC</c:v>
                  </c:pt>
                  <c:pt idx="14097">
                    <c:v>BRZ</c:v>
                  </c:pt>
                  <c:pt idx="14098">
                    <c:v>RSA</c:v>
                  </c:pt>
                  <c:pt idx="14099">
                    <c:v>RUS</c:v>
                  </c:pt>
                  <c:pt idx="14100">
                    <c:v>FRA</c:v>
                  </c:pt>
                  <c:pt idx="14101">
                    <c:v>EUN</c:v>
                  </c:pt>
                  <c:pt idx="14102">
                    <c:v>EUS</c:v>
                  </c:pt>
                  <c:pt idx="14103">
                    <c:v>USA</c:v>
                  </c:pt>
                  <c:pt idx="14104">
                    <c:v>IND</c:v>
                  </c:pt>
                  <c:pt idx="14105">
                    <c:v>CHI</c:v>
                  </c:pt>
                  <c:pt idx="14106">
                    <c:v>ROW</c:v>
                  </c:pt>
                  <c:pt idx="14107">
                    <c:v>OEC</c:v>
                  </c:pt>
                  <c:pt idx="14108">
                    <c:v>BRZ</c:v>
                  </c:pt>
                  <c:pt idx="14109">
                    <c:v>RSA</c:v>
                  </c:pt>
                  <c:pt idx="14110">
                    <c:v>RUS</c:v>
                  </c:pt>
                  <c:pt idx="14111">
                    <c:v>FRA</c:v>
                  </c:pt>
                  <c:pt idx="14112">
                    <c:v>EUN</c:v>
                  </c:pt>
                  <c:pt idx="14113">
                    <c:v>EUS</c:v>
                  </c:pt>
                  <c:pt idx="14114">
                    <c:v>USA</c:v>
                  </c:pt>
                  <c:pt idx="14115">
                    <c:v>IND</c:v>
                  </c:pt>
                  <c:pt idx="14116">
                    <c:v>CHI</c:v>
                  </c:pt>
                  <c:pt idx="14117">
                    <c:v>ROW</c:v>
                  </c:pt>
                  <c:pt idx="14118">
                    <c:v>OEC</c:v>
                  </c:pt>
                  <c:pt idx="14119">
                    <c:v>BRZ</c:v>
                  </c:pt>
                  <c:pt idx="14120">
                    <c:v>RSA</c:v>
                  </c:pt>
                  <c:pt idx="14121">
                    <c:v>RUS</c:v>
                  </c:pt>
                  <c:pt idx="14122">
                    <c:v>FRA</c:v>
                  </c:pt>
                  <c:pt idx="14123">
                    <c:v>EUN</c:v>
                  </c:pt>
                  <c:pt idx="14124">
                    <c:v>EUS</c:v>
                  </c:pt>
                  <c:pt idx="14125">
                    <c:v>USA</c:v>
                  </c:pt>
                  <c:pt idx="14126">
                    <c:v>IND</c:v>
                  </c:pt>
                  <c:pt idx="14127">
                    <c:v>CHI</c:v>
                  </c:pt>
                  <c:pt idx="14128">
                    <c:v>ROW</c:v>
                  </c:pt>
                  <c:pt idx="14129">
                    <c:v>OEC</c:v>
                  </c:pt>
                  <c:pt idx="14130">
                    <c:v>BRZ</c:v>
                  </c:pt>
                  <c:pt idx="14131">
                    <c:v>RUS</c:v>
                  </c:pt>
                  <c:pt idx="14132">
                    <c:v>FRA</c:v>
                  </c:pt>
                  <c:pt idx="14133">
                    <c:v>EUN</c:v>
                  </c:pt>
                  <c:pt idx="14134">
                    <c:v>EUS</c:v>
                  </c:pt>
                  <c:pt idx="14135">
                    <c:v>USA</c:v>
                  </c:pt>
                  <c:pt idx="14136">
                    <c:v>IND</c:v>
                  </c:pt>
                  <c:pt idx="14137">
                    <c:v>CHI</c:v>
                  </c:pt>
                  <c:pt idx="14138">
                    <c:v>ROW</c:v>
                  </c:pt>
                  <c:pt idx="14139">
                    <c:v>OEC</c:v>
                  </c:pt>
                  <c:pt idx="14140">
                    <c:v>BRZ</c:v>
                  </c:pt>
                  <c:pt idx="14141">
                    <c:v>RSA</c:v>
                  </c:pt>
                  <c:pt idx="14142">
                    <c:v>RUS</c:v>
                  </c:pt>
                  <c:pt idx="14143">
                    <c:v>FRA</c:v>
                  </c:pt>
                  <c:pt idx="14144">
                    <c:v>EUN</c:v>
                  </c:pt>
                  <c:pt idx="14145">
                    <c:v>EUS</c:v>
                  </c:pt>
                  <c:pt idx="14146">
                    <c:v>USA</c:v>
                  </c:pt>
                  <c:pt idx="14147">
                    <c:v>IND</c:v>
                  </c:pt>
                  <c:pt idx="14148">
                    <c:v>CHI</c:v>
                  </c:pt>
                  <c:pt idx="14149">
                    <c:v>ROW</c:v>
                  </c:pt>
                  <c:pt idx="14150">
                    <c:v>OEC</c:v>
                  </c:pt>
                  <c:pt idx="14151">
                    <c:v>BRZ</c:v>
                  </c:pt>
                  <c:pt idx="14152">
                    <c:v>RSA</c:v>
                  </c:pt>
                  <c:pt idx="14153">
                    <c:v>RUS</c:v>
                  </c:pt>
                  <c:pt idx="14154">
                    <c:v>FRA</c:v>
                  </c:pt>
                  <c:pt idx="14155">
                    <c:v>EUN</c:v>
                  </c:pt>
                  <c:pt idx="14156">
                    <c:v>EUS</c:v>
                  </c:pt>
                  <c:pt idx="14157">
                    <c:v>IND</c:v>
                  </c:pt>
                  <c:pt idx="14158">
                    <c:v>CHI</c:v>
                  </c:pt>
                  <c:pt idx="14159">
                    <c:v>ROW</c:v>
                  </c:pt>
                  <c:pt idx="14160">
                    <c:v>OEC</c:v>
                  </c:pt>
                  <c:pt idx="14161">
                    <c:v>BRZ</c:v>
                  </c:pt>
                  <c:pt idx="14162">
                    <c:v>RSA</c:v>
                  </c:pt>
                  <c:pt idx="14163">
                    <c:v>FRA</c:v>
                  </c:pt>
                  <c:pt idx="14164">
                    <c:v>EUN</c:v>
                  </c:pt>
                  <c:pt idx="14165">
                    <c:v>EUS</c:v>
                  </c:pt>
                  <c:pt idx="14166">
                    <c:v>USA</c:v>
                  </c:pt>
                  <c:pt idx="14167">
                    <c:v>IND</c:v>
                  </c:pt>
                  <c:pt idx="14168">
                    <c:v>CHI</c:v>
                  </c:pt>
                  <c:pt idx="14169">
                    <c:v>ROW</c:v>
                  </c:pt>
                  <c:pt idx="14170">
                    <c:v>OEC</c:v>
                  </c:pt>
                  <c:pt idx="14171">
                    <c:v>BRZ</c:v>
                  </c:pt>
                  <c:pt idx="14172">
                    <c:v>RSA</c:v>
                  </c:pt>
                  <c:pt idx="14173">
                    <c:v>RUS</c:v>
                  </c:pt>
                  <c:pt idx="14174">
                    <c:v>FRA</c:v>
                  </c:pt>
                  <c:pt idx="14175">
                    <c:v>EUN</c:v>
                  </c:pt>
                  <c:pt idx="14176">
                    <c:v>EUS</c:v>
                  </c:pt>
                  <c:pt idx="14177">
                    <c:v>USA</c:v>
                  </c:pt>
                  <c:pt idx="14178">
                    <c:v>IND</c:v>
                  </c:pt>
                  <c:pt idx="14179">
                    <c:v>CHI</c:v>
                  </c:pt>
                  <c:pt idx="14180">
                    <c:v>ROW</c:v>
                  </c:pt>
                  <c:pt idx="14181">
                    <c:v>OEC</c:v>
                  </c:pt>
                  <c:pt idx="14182">
                    <c:v>BRZ</c:v>
                  </c:pt>
                  <c:pt idx="14183">
                    <c:v>RSA</c:v>
                  </c:pt>
                  <c:pt idx="14184">
                    <c:v>RUS</c:v>
                  </c:pt>
                  <c:pt idx="14185">
                    <c:v>FRA</c:v>
                  </c:pt>
                  <c:pt idx="14186">
                    <c:v>EUN</c:v>
                  </c:pt>
                  <c:pt idx="14187">
                    <c:v>EUS</c:v>
                  </c:pt>
                  <c:pt idx="14188">
                    <c:v>USA</c:v>
                  </c:pt>
                  <c:pt idx="14189">
                    <c:v>IND</c:v>
                  </c:pt>
                  <c:pt idx="14190">
                    <c:v>CHI</c:v>
                  </c:pt>
                  <c:pt idx="14191">
                    <c:v>ROW</c:v>
                  </c:pt>
                  <c:pt idx="14192">
                    <c:v>OEC</c:v>
                  </c:pt>
                  <c:pt idx="14193">
                    <c:v>BRZ</c:v>
                  </c:pt>
                  <c:pt idx="14194">
                    <c:v>RSA</c:v>
                  </c:pt>
                  <c:pt idx="14195">
                    <c:v>RUS</c:v>
                  </c:pt>
                  <c:pt idx="14196">
                    <c:v>FRA</c:v>
                  </c:pt>
                  <c:pt idx="14197">
                    <c:v>EUN</c:v>
                  </c:pt>
                  <c:pt idx="14198">
                    <c:v>EUS</c:v>
                  </c:pt>
                  <c:pt idx="14199">
                    <c:v>USA</c:v>
                  </c:pt>
                  <c:pt idx="14200">
                    <c:v>IND</c:v>
                  </c:pt>
                  <c:pt idx="14201">
                    <c:v>CHI</c:v>
                  </c:pt>
                  <c:pt idx="14202">
                    <c:v>ROW</c:v>
                  </c:pt>
                  <c:pt idx="14203">
                    <c:v>OEC</c:v>
                  </c:pt>
                  <c:pt idx="14204">
                    <c:v>BRZ</c:v>
                  </c:pt>
                  <c:pt idx="14205">
                    <c:v>RUS</c:v>
                  </c:pt>
                  <c:pt idx="14206">
                    <c:v>FRA</c:v>
                  </c:pt>
                  <c:pt idx="14207">
                    <c:v>EUN</c:v>
                  </c:pt>
                  <c:pt idx="14208">
                    <c:v>EUS</c:v>
                  </c:pt>
                  <c:pt idx="14209">
                    <c:v>USA</c:v>
                  </c:pt>
                  <c:pt idx="14210">
                    <c:v>IND</c:v>
                  </c:pt>
                  <c:pt idx="14211">
                    <c:v>CHI</c:v>
                  </c:pt>
                  <c:pt idx="14212">
                    <c:v>ROW</c:v>
                  </c:pt>
                  <c:pt idx="14213">
                    <c:v>OEC</c:v>
                  </c:pt>
                  <c:pt idx="14214">
                    <c:v>BRZ</c:v>
                  </c:pt>
                  <c:pt idx="14215">
                    <c:v>RSA</c:v>
                  </c:pt>
                  <c:pt idx="14216">
                    <c:v>RUS</c:v>
                  </c:pt>
                  <c:pt idx="14217">
                    <c:v>FRA</c:v>
                  </c:pt>
                  <c:pt idx="14218">
                    <c:v>EUN</c:v>
                  </c:pt>
                  <c:pt idx="14219">
                    <c:v>EUS</c:v>
                  </c:pt>
                  <c:pt idx="14220">
                    <c:v>USA</c:v>
                  </c:pt>
                  <c:pt idx="14221">
                    <c:v>IND</c:v>
                  </c:pt>
                  <c:pt idx="14222">
                    <c:v>CHI</c:v>
                  </c:pt>
                  <c:pt idx="14223">
                    <c:v>ROW</c:v>
                  </c:pt>
                  <c:pt idx="14224">
                    <c:v>OEC</c:v>
                  </c:pt>
                  <c:pt idx="14225">
                    <c:v>BRZ</c:v>
                  </c:pt>
                  <c:pt idx="14226">
                    <c:v>RSA</c:v>
                  </c:pt>
                  <c:pt idx="14227">
                    <c:v>RUS</c:v>
                  </c:pt>
                  <c:pt idx="14228">
                    <c:v>FRA</c:v>
                  </c:pt>
                  <c:pt idx="14229">
                    <c:v>EUN</c:v>
                  </c:pt>
                  <c:pt idx="14230">
                    <c:v>EUS</c:v>
                  </c:pt>
                  <c:pt idx="14231">
                    <c:v>USA</c:v>
                  </c:pt>
                  <c:pt idx="14232">
                    <c:v>IND</c:v>
                  </c:pt>
                  <c:pt idx="14233">
                    <c:v>CHI</c:v>
                  </c:pt>
                  <c:pt idx="14234">
                    <c:v>ROW</c:v>
                  </c:pt>
                  <c:pt idx="14235">
                    <c:v>OEC</c:v>
                  </c:pt>
                  <c:pt idx="14236">
                    <c:v>BRZ</c:v>
                  </c:pt>
                  <c:pt idx="14237">
                    <c:v>RSA</c:v>
                  </c:pt>
                  <c:pt idx="14238">
                    <c:v>RUS</c:v>
                  </c:pt>
                  <c:pt idx="14239">
                    <c:v>FRA</c:v>
                  </c:pt>
                  <c:pt idx="14240">
                    <c:v>EUN</c:v>
                  </c:pt>
                  <c:pt idx="14241">
                    <c:v>EUS</c:v>
                  </c:pt>
                  <c:pt idx="14242">
                    <c:v>USA</c:v>
                  </c:pt>
                  <c:pt idx="14243">
                    <c:v>IND</c:v>
                  </c:pt>
                  <c:pt idx="14244">
                    <c:v>CHI</c:v>
                  </c:pt>
                  <c:pt idx="14245">
                    <c:v>ROW</c:v>
                  </c:pt>
                  <c:pt idx="14246">
                    <c:v>OEC</c:v>
                  </c:pt>
                  <c:pt idx="14247">
                    <c:v>BRZ</c:v>
                  </c:pt>
                  <c:pt idx="14248">
                    <c:v>RSA</c:v>
                  </c:pt>
                  <c:pt idx="14249">
                    <c:v>RUS</c:v>
                  </c:pt>
                  <c:pt idx="14250">
                    <c:v>FRA</c:v>
                  </c:pt>
                  <c:pt idx="14251">
                    <c:v>EUN</c:v>
                  </c:pt>
                  <c:pt idx="14252">
                    <c:v>EUS</c:v>
                  </c:pt>
                  <c:pt idx="14253">
                    <c:v>USA</c:v>
                  </c:pt>
                  <c:pt idx="14254">
                    <c:v>IND</c:v>
                  </c:pt>
                  <c:pt idx="14255">
                    <c:v>CHI</c:v>
                  </c:pt>
                  <c:pt idx="14256">
                    <c:v>ROW</c:v>
                  </c:pt>
                  <c:pt idx="14257">
                    <c:v>OEC</c:v>
                  </c:pt>
                  <c:pt idx="14258">
                    <c:v>BRZ</c:v>
                  </c:pt>
                  <c:pt idx="14259">
                    <c:v>RSA</c:v>
                  </c:pt>
                  <c:pt idx="14260">
                    <c:v>RUS</c:v>
                  </c:pt>
                  <c:pt idx="14261">
                    <c:v>FRA</c:v>
                  </c:pt>
                  <c:pt idx="14262">
                    <c:v>EUN</c:v>
                  </c:pt>
                  <c:pt idx="14263">
                    <c:v>EUS</c:v>
                  </c:pt>
                  <c:pt idx="14264">
                    <c:v>USA</c:v>
                  </c:pt>
                  <c:pt idx="14265">
                    <c:v>IND</c:v>
                  </c:pt>
                  <c:pt idx="14266">
                    <c:v>CHI</c:v>
                  </c:pt>
                  <c:pt idx="14267">
                    <c:v>ROW</c:v>
                  </c:pt>
                  <c:pt idx="14268">
                    <c:v>OEC</c:v>
                  </c:pt>
                  <c:pt idx="14269">
                    <c:v>BRZ</c:v>
                  </c:pt>
                  <c:pt idx="14270">
                    <c:v>RSA</c:v>
                  </c:pt>
                  <c:pt idx="14271">
                    <c:v>RUS</c:v>
                  </c:pt>
                  <c:pt idx="14272">
                    <c:v>FRA</c:v>
                  </c:pt>
                  <c:pt idx="14273">
                    <c:v>EUN</c:v>
                  </c:pt>
                  <c:pt idx="14274">
                    <c:v>EUS</c:v>
                  </c:pt>
                  <c:pt idx="14275">
                    <c:v>USA</c:v>
                  </c:pt>
                  <c:pt idx="14276">
                    <c:v>IND</c:v>
                  </c:pt>
                  <c:pt idx="14277">
                    <c:v>CHI</c:v>
                  </c:pt>
                  <c:pt idx="14278">
                    <c:v>ROW</c:v>
                  </c:pt>
                  <c:pt idx="14279">
                    <c:v>OEC</c:v>
                  </c:pt>
                  <c:pt idx="14280">
                    <c:v>BRZ</c:v>
                  </c:pt>
                  <c:pt idx="14281">
                    <c:v>RSA</c:v>
                  </c:pt>
                  <c:pt idx="14282">
                    <c:v>RUS</c:v>
                  </c:pt>
                  <c:pt idx="14283">
                    <c:v>FRA</c:v>
                  </c:pt>
                  <c:pt idx="14284">
                    <c:v>EUN</c:v>
                  </c:pt>
                  <c:pt idx="14285">
                    <c:v>EUS</c:v>
                  </c:pt>
                  <c:pt idx="14286">
                    <c:v>USA</c:v>
                  </c:pt>
                  <c:pt idx="14287">
                    <c:v>IND</c:v>
                  </c:pt>
                  <c:pt idx="14288">
                    <c:v>CHI</c:v>
                  </c:pt>
                  <c:pt idx="14289">
                    <c:v>ROW</c:v>
                  </c:pt>
                  <c:pt idx="14290">
                    <c:v>OEC</c:v>
                  </c:pt>
                  <c:pt idx="14291">
                    <c:v>BRZ</c:v>
                  </c:pt>
                  <c:pt idx="14292">
                    <c:v>RSA</c:v>
                  </c:pt>
                  <c:pt idx="14293">
                    <c:v>RUS</c:v>
                  </c:pt>
                  <c:pt idx="14294">
                    <c:v>FRA</c:v>
                  </c:pt>
                  <c:pt idx="14295">
                    <c:v>EUN</c:v>
                  </c:pt>
                  <c:pt idx="14296">
                    <c:v>EUS</c:v>
                  </c:pt>
                  <c:pt idx="14297">
                    <c:v>USA</c:v>
                  </c:pt>
                  <c:pt idx="14298">
                    <c:v>IND</c:v>
                  </c:pt>
                  <c:pt idx="14299">
                    <c:v>CHI</c:v>
                  </c:pt>
                  <c:pt idx="14300">
                    <c:v>ROW</c:v>
                  </c:pt>
                  <c:pt idx="14301">
                    <c:v>OEC</c:v>
                  </c:pt>
                  <c:pt idx="14302">
                    <c:v>BRZ</c:v>
                  </c:pt>
                  <c:pt idx="14303">
                    <c:v>RSA</c:v>
                  </c:pt>
                  <c:pt idx="14304">
                    <c:v>RUS</c:v>
                  </c:pt>
                  <c:pt idx="14305">
                    <c:v>FRA</c:v>
                  </c:pt>
                  <c:pt idx="14306">
                    <c:v>EUN</c:v>
                  </c:pt>
                  <c:pt idx="14307">
                    <c:v>EUS</c:v>
                  </c:pt>
                  <c:pt idx="14308">
                    <c:v>USA</c:v>
                  </c:pt>
                  <c:pt idx="14309">
                    <c:v>IND</c:v>
                  </c:pt>
                  <c:pt idx="14310">
                    <c:v>CHI</c:v>
                  </c:pt>
                  <c:pt idx="14311">
                    <c:v>ROW</c:v>
                  </c:pt>
                  <c:pt idx="14312">
                    <c:v>OEC</c:v>
                  </c:pt>
                  <c:pt idx="14313">
                    <c:v>BRZ</c:v>
                  </c:pt>
                  <c:pt idx="14314">
                    <c:v>RSA</c:v>
                  </c:pt>
                  <c:pt idx="14315">
                    <c:v>RUS</c:v>
                  </c:pt>
                  <c:pt idx="14316">
                    <c:v>FRA</c:v>
                  </c:pt>
                  <c:pt idx="14317">
                    <c:v>EUN</c:v>
                  </c:pt>
                  <c:pt idx="14318">
                    <c:v>EUS</c:v>
                  </c:pt>
                  <c:pt idx="14319">
                    <c:v>USA</c:v>
                  </c:pt>
                  <c:pt idx="14320">
                    <c:v>IND</c:v>
                  </c:pt>
                  <c:pt idx="14321">
                    <c:v>CHI</c:v>
                  </c:pt>
                  <c:pt idx="14322">
                    <c:v>ROW</c:v>
                  </c:pt>
                  <c:pt idx="14323">
                    <c:v>OEC</c:v>
                  </c:pt>
                  <c:pt idx="14324">
                    <c:v>BRZ</c:v>
                  </c:pt>
                  <c:pt idx="14325">
                    <c:v>RSA</c:v>
                  </c:pt>
                  <c:pt idx="14326">
                    <c:v>RUS</c:v>
                  </c:pt>
                  <c:pt idx="14327">
                    <c:v>FRA</c:v>
                  </c:pt>
                  <c:pt idx="14328">
                    <c:v>EUN</c:v>
                  </c:pt>
                  <c:pt idx="14329">
                    <c:v>EUS</c:v>
                  </c:pt>
                  <c:pt idx="14330">
                    <c:v>USA</c:v>
                  </c:pt>
                  <c:pt idx="14331">
                    <c:v>IND</c:v>
                  </c:pt>
                  <c:pt idx="14332">
                    <c:v>CHI</c:v>
                  </c:pt>
                  <c:pt idx="14333">
                    <c:v>ROW</c:v>
                  </c:pt>
                  <c:pt idx="14334">
                    <c:v>OEC</c:v>
                  </c:pt>
                  <c:pt idx="14335">
                    <c:v>BRZ</c:v>
                  </c:pt>
                  <c:pt idx="14336">
                    <c:v>RUS</c:v>
                  </c:pt>
                  <c:pt idx="14337">
                    <c:v>FRA</c:v>
                  </c:pt>
                  <c:pt idx="14338">
                    <c:v>EUN</c:v>
                  </c:pt>
                  <c:pt idx="14339">
                    <c:v>EUS</c:v>
                  </c:pt>
                  <c:pt idx="14340">
                    <c:v>USA</c:v>
                  </c:pt>
                  <c:pt idx="14341">
                    <c:v>IND</c:v>
                  </c:pt>
                  <c:pt idx="14342">
                    <c:v>CHI</c:v>
                  </c:pt>
                  <c:pt idx="14343">
                    <c:v>ROW</c:v>
                  </c:pt>
                  <c:pt idx="14344">
                    <c:v>OEC</c:v>
                  </c:pt>
                  <c:pt idx="14345">
                    <c:v>BRZ</c:v>
                  </c:pt>
                  <c:pt idx="14346">
                    <c:v>RSA</c:v>
                  </c:pt>
                  <c:pt idx="14347">
                    <c:v>RUS</c:v>
                  </c:pt>
                  <c:pt idx="14348">
                    <c:v>FRA</c:v>
                  </c:pt>
                  <c:pt idx="14349">
                    <c:v>EUN</c:v>
                  </c:pt>
                  <c:pt idx="14350">
                    <c:v>EUS</c:v>
                  </c:pt>
                  <c:pt idx="14351">
                    <c:v>USA</c:v>
                  </c:pt>
                  <c:pt idx="14352">
                    <c:v>IND</c:v>
                  </c:pt>
                  <c:pt idx="14353">
                    <c:v>CHI</c:v>
                  </c:pt>
                  <c:pt idx="14354">
                    <c:v>ROW</c:v>
                  </c:pt>
                  <c:pt idx="14355">
                    <c:v>OEC</c:v>
                  </c:pt>
                  <c:pt idx="14356">
                    <c:v>BRZ</c:v>
                  </c:pt>
                  <c:pt idx="14357">
                    <c:v>RSA</c:v>
                  </c:pt>
                  <c:pt idx="14358">
                    <c:v>RUS</c:v>
                  </c:pt>
                  <c:pt idx="14359">
                    <c:v>FRA</c:v>
                  </c:pt>
                  <c:pt idx="14360">
                    <c:v>EUN</c:v>
                  </c:pt>
                  <c:pt idx="14361">
                    <c:v>EUS</c:v>
                  </c:pt>
                  <c:pt idx="14362">
                    <c:v>USA</c:v>
                  </c:pt>
                  <c:pt idx="14363">
                    <c:v>IND</c:v>
                  </c:pt>
                  <c:pt idx="14364">
                    <c:v>CHI</c:v>
                  </c:pt>
                  <c:pt idx="14365">
                    <c:v>ROW</c:v>
                  </c:pt>
                  <c:pt idx="14366">
                    <c:v>OEC</c:v>
                  </c:pt>
                  <c:pt idx="14367">
                    <c:v>BRZ</c:v>
                  </c:pt>
                  <c:pt idx="14368">
                    <c:v>RSA</c:v>
                  </c:pt>
                  <c:pt idx="14369">
                    <c:v>RUS</c:v>
                  </c:pt>
                  <c:pt idx="14370">
                    <c:v>FRA</c:v>
                  </c:pt>
                  <c:pt idx="14371">
                    <c:v>EUN</c:v>
                  </c:pt>
                  <c:pt idx="14372">
                    <c:v>EUS</c:v>
                  </c:pt>
                  <c:pt idx="14373">
                    <c:v>USA</c:v>
                  </c:pt>
                  <c:pt idx="14374">
                    <c:v>IND</c:v>
                  </c:pt>
                  <c:pt idx="14375">
                    <c:v>CHI</c:v>
                  </c:pt>
                  <c:pt idx="14376">
                    <c:v>ROW</c:v>
                  </c:pt>
                  <c:pt idx="14377">
                    <c:v>OEC</c:v>
                  </c:pt>
                  <c:pt idx="14378">
                    <c:v>BRZ</c:v>
                  </c:pt>
                  <c:pt idx="14379">
                    <c:v>RSA</c:v>
                  </c:pt>
                  <c:pt idx="14380">
                    <c:v>RUS</c:v>
                  </c:pt>
                  <c:pt idx="14381">
                    <c:v>FRA</c:v>
                  </c:pt>
                  <c:pt idx="14382">
                    <c:v>EUN</c:v>
                  </c:pt>
                  <c:pt idx="14383">
                    <c:v>EUS</c:v>
                  </c:pt>
                  <c:pt idx="14384">
                    <c:v>USA</c:v>
                  </c:pt>
                  <c:pt idx="14385">
                    <c:v>IND</c:v>
                  </c:pt>
                  <c:pt idx="14386">
                    <c:v>CHI</c:v>
                  </c:pt>
                  <c:pt idx="14387">
                    <c:v>ROW</c:v>
                  </c:pt>
                  <c:pt idx="14388">
                    <c:v>OEC</c:v>
                  </c:pt>
                  <c:pt idx="14389">
                    <c:v>BRZ</c:v>
                  </c:pt>
                  <c:pt idx="14390">
                    <c:v>RSA</c:v>
                  </c:pt>
                  <c:pt idx="14391">
                    <c:v>RUS</c:v>
                  </c:pt>
                  <c:pt idx="14392">
                    <c:v>FRA</c:v>
                  </c:pt>
                  <c:pt idx="14393">
                    <c:v>EUN</c:v>
                  </c:pt>
                  <c:pt idx="14394">
                    <c:v>EUS</c:v>
                  </c:pt>
                  <c:pt idx="14395">
                    <c:v>USA</c:v>
                  </c:pt>
                  <c:pt idx="14396">
                    <c:v>IND</c:v>
                  </c:pt>
                  <c:pt idx="14397">
                    <c:v>CHI</c:v>
                  </c:pt>
                  <c:pt idx="14398">
                    <c:v>ROW</c:v>
                  </c:pt>
                  <c:pt idx="14399">
                    <c:v>OEC</c:v>
                  </c:pt>
                  <c:pt idx="14400">
                    <c:v>BRZ</c:v>
                  </c:pt>
                  <c:pt idx="14401">
                    <c:v>RSA</c:v>
                  </c:pt>
                  <c:pt idx="14402">
                    <c:v>RUS</c:v>
                  </c:pt>
                  <c:pt idx="14403">
                    <c:v>FRA</c:v>
                  </c:pt>
                  <c:pt idx="14404">
                    <c:v>EUN</c:v>
                  </c:pt>
                  <c:pt idx="14405">
                    <c:v>EUS</c:v>
                  </c:pt>
                  <c:pt idx="14406">
                    <c:v>USA</c:v>
                  </c:pt>
                  <c:pt idx="14407">
                    <c:v>IND</c:v>
                  </c:pt>
                  <c:pt idx="14408">
                    <c:v>CHI</c:v>
                  </c:pt>
                  <c:pt idx="14409">
                    <c:v>ROW</c:v>
                  </c:pt>
                  <c:pt idx="14410">
                    <c:v>OEC</c:v>
                  </c:pt>
                  <c:pt idx="14411">
                    <c:v>BRZ</c:v>
                  </c:pt>
                  <c:pt idx="14412">
                    <c:v>RSA</c:v>
                  </c:pt>
                  <c:pt idx="14413">
                    <c:v>RUS</c:v>
                  </c:pt>
                  <c:pt idx="14414">
                    <c:v>FRA</c:v>
                  </c:pt>
                  <c:pt idx="14415">
                    <c:v>EUN</c:v>
                  </c:pt>
                  <c:pt idx="14416">
                    <c:v>EUS</c:v>
                  </c:pt>
                  <c:pt idx="14417">
                    <c:v>USA</c:v>
                  </c:pt>
                  <c:pt idx="14418">
                    <c:v>IND</c:v>
                  </c:pt>
                  <c:pt idx="14419">
                    <c:v>CHI</c:v>
                  </c:pt>
                  <c:pt idx="14420">
                    <c:v>ROW</c:v>
                  </c:pt>
                  <c:pt idx="14421">
                    <c:v>OEC</c:v>
                  </c:pt>
                  <c:pt idx="14422">
                    <c:v>BRZ</c:v>
                  </c:pt>
                  <c:pt idx="14423">
                    <c:v>RSA</c:v>
                  </c:pt>
                  <c:pt idx="14424">
                    <c:v>RUS</c:v>
                  </c:pt>
                  <c:pt idx="14425">
                    <c:v>FRA</c:v>
                  </c:pt>
                  <c:pt idx="14426">
                    <c:v>EUN</c:v>
                  </c:pt>
                  <c:pt idx="14427">
                    <c:v>EUS</c:v>
                  </c:pt>
                  <c:pt idx="14428">
                    <c:v>USA</c:v>
                  </c:pt>
                  <c:pt idx="14429">
                    <c:v>IND</c:v>
                  </c:pt>
                  <c:pt idx="14430">
                    <c:v>CHI</c:v>
                  </c:pt>
                  <c:pt idx="14431">
                    <c:v>ROW</c:v>
                  </c:pt>
                  <c:pt idx="14432">
                    <c:v>OEC</c:v>
                  </c:pt>
                  <c:pt idx="14433">
                    <c:v>BRZ</c:v>
                  </c:pt>
                  <c:pt idx="14434">
                    <c:v>RSA</c:v>
                  </c:pt>
                  <c:pt idx="14435">
                    <c:v>RUS</c:v>
                  </c:pt>
                  <c:pt idx="14436">
                    <c:v>FRA</c:v>
                  </c:pt>
                  <c:pt idx="14437">
                    <c:v>EUN</c:v>
                  </c:pt>
                  <c:pt idx="14438">
                    <c:v>EUS</c:v>
                  </c:pt>
                  <c:pt idx="14439">
                    <c:v>USA</c:v>
                  </c:pt>
                  <c:pt idx="14440">
                    <c:v>IND</c:v>
                  </c:pt>
                  <c:pt idx="14441">
                    <c:v>CHI</c:v>
                  </c:pt>
                  <c:pt idx="14442">
                    <c:v>ROW</c:v>
                  </c:pt>
                  <c:pt idx="14443">
                    <c:v>OEC</c:v>
                  </c:pt>
                  <c:pt idx="14444">
                    <c:v>BRZ</c:v>
                  </c:pt>
                  <c:pt idx="14445">
                    <c:v>RSA</c:v>
                  </c:pt>
                  <c:pt idx="14446">
                    <c:v>RUS</c:v>
                  </c:pt>
                  <c:pt idx="14447">
                    <c:v>FRA</c:v>
                  </c:pt>
                  <c:pt idx="14448">
                    <c:v>EUN</c:v>
                  </c:pt>
                  <c:pt idx="14449">
                    <c:v>EUS</c:v>
                  </c:pt>
                  <c:pt idx="14450">
                    <c:v>USA</c:v>
                  </c:pt>
                  <c:pt idx="14451">
                    <c:v>IND</c:v>
                  </c:pt>
                  <c:pt idx="14452">
                    <c:v>CHI</c:v>
                  </c:pt>
                  <c:pt idx="14453">
                    <c:v>ROW</c:v>
                  </c:pt>
                  <c:pt idx="14454">
                    <c:v>OEC</c:v>
                  </c:pt>
                  <c:pt idx="14455">
                    <c:v>BRZ</c:v>
                  </c:pt>
                  <c:pt idx="14456">
                    <c:v>RSA</c:v>
                  </c:pt>
                  <c:pt idx="14457">
                    <c:v>RUS</c:v>
                  </c:pt>
                  <c:pt idx="14458">
                    <c:v>FRA</c:v>
                  </c:pt>
                  <c:pt idx="14459">
                    <c:v>EUN</c:v>
                  </c:pt>
                  <c:pt idx="14460">
                    <c:v>EUS</c:v>
                  </c:pt>
                  <c:pt idx="14461">
                    <c:v>USA</c:v>
                  </c:pt>
                  <c:pt idx="14462">
                    <c:v>IND</c:v>
                  </c:pt>
                  <c:pt idx="14463">
                    <c:v>CHI</c:v>
                  </c:pt>
                  <c:pt idx="14464">
                    <c:v>ROW</c:v>
                  </c:pt>
                  <c:pt idx="14465">
                    <c:v>OEC</c:v>
                  </c:pt>
                  <c:pt idx="14466">
                    <c:v>BRZ</c:v>
                  </c:pt>
                  <c:pt idx="14467">
                    <c:v>RSA</c:v>
                  </c:pt>
                  <c:pt idx="14468">
                    <c:v>RUS</c:v>
                  </c:pt>
                  <c:pt idx="14469">
                    <c:v>FRA</c:v>
                  </c:pt>
                  <c:pt idx="14470">
                    <c:v>EUN</c:v>
                  </c:pt>
                  <c:pt idx="14471">
                    <c:v>EUS</c:v>
                  </c:pt>
                  <c:pt idx="14472">
                    <c:v>USA</c:v>
                  </c:pt>
                  <c:pt idx="14473">
                    <c:v>IND</c:v>
                  </c:pt>
                  <c:pt idx="14474">
                    <c:v>CHI</c:v>
                  </c:pt>
                  <c:pt idx="14475">
                    <c:v>ROW</c:v>
                  </c:pt>
                  <c:pt idx="14476">
                    <c:v>OEC</c:v>
                  </c:pt>
                  <c:pt idx="14477">
                    <c:v>BRZ</c:v>
                  </c:pt>
                  <c:pt idx="14478">
                    <c:v>RSA</c:v>
                  </c:pt>
                  <c:pt idx="14479">
                    <c:v>RUS</c:v>
                  </c:pt>
                  <c:pt idx="14480">
                    <c:v>FRA</c:v>
                  </c:pt>
                  <c:pt idx="14481">
                    <c:v>EUN</c:v>
                  </c:pt>
                  <c:pt idx="14482">
                    <c:v>EUS</c:v>
                  </c:pt>
                  <c:pt idx="14483">
                    <c:v>USA</c:v>
                  </c:pt>
                  <c:pt idx="14484">
                    <c:v>IND</c:v>
                  </c:pt>
                  <c:pt idx="14485">
                    <c:v>CHI</c:v>
                  </c:pt>
                  <c:pt idx="14486">
                    <c:v>ROW</c:v>
                  </c:pt>
                  <c:pt idx="14487">
                    <c:v>OEC</c:v>
                  </c:pt>
                  <c:pt idx="14488">
                    <c:v>BRZ</c:v>
                  </c:pt>
                  <c:pt idx="14489">
                    <c:v>RSA</c:v>
                  </c:pt>
                  <c:pt idx="14490">
                    <c:v>RUS</c:v>
                  </c:pt>
                  <c:pt idx="14491">
                    <c:v>FRA</c:v>
                  </c:pt>
                  <c:pt idx="14492">
                    <c:v>EUN</c:v>
                  </c:pt>
                  <c:pt idx="14493">
                    <c:v>EUS</c:v>
                  </c:pt>
                  <c:pt idx="14494">
                    <c:v>USA</c:v>
                  </c:pt>
                  <c:pt idx="14495">
                    <c:v>IND</c:v>
                  </c:pt>
                  <c:pt idx="14496">
                    <c:v>CHI</c:v>
                  </c:pt>
                  <c:pt idx="14497">
                    <c:v>ROW</c:v>
                  </c:pt>
                  <c:pt idx="14498">
                    <c:v>OEC</c:v>
                  </c:pt>
                  <c:pt idx="14499">
                    <c:v>BRZ</c:v>
                  </c:pt>
                  <c:pt idx="14500">
                    <c:v>RSA</c:v>
                  </c:pt>
                  <c:pt idx="14501">
                    <c:v>RUS</c:v>
                  </c:pt>
                  <c:pt idx="14502">
                    <c:v>EUN</c:v>
                  </c:pt>
                  <c:pt idx="14503">
                    <c:v>EUS</c:v>
                  </c:pt>
                  <c:pt idx="14504">
                    <c:v>USA</c:v>
                  </c:pt>
                  <c:pt idx="14505">
                    <c:v>IND</c:v>
                  </c:pt>
                  <c:pt idx="14506">
                    <c:v>CHI</c:v>
                  </c:pt>
                  <c:pt idx="14507">
                    <c:v>ROW</c:v>
                  </c:pt>
                  <c:pt idx="14508">
                    <c:v>OEC</c:v>
                  </c:pt>
                  <c:pt idx="14509">
                    <c:v>BRZ</c:v>
                  </c:pt>
                  <c:pt idx="14510">
                    <c:v>RUS</c:v>
                  </c:pt>
                  <c:pt idx="14511">
                    <c:v>EUN</c:v>
                  </c:pt>
                  <c:pt idx="14512">
                    <c:v>EUS</c:v>
                  </c:pt>
                  <c:pt idx="14513">
                    <c:v>USA</c:v>
                  </c:pt>
                  <c:pt idx="14514">
                    <c:v>IND</c:v>
                  </c:pt>
                  <c:pt idx="14515">
                    <c:v>CHI</c:v>
                  </c:pt>
                  <c:pt idx="14516">
                    <c:v>ROW</c:v>
                  </c:pt>
                  <c:pt idx="14517">
                    <c:v>OEC</c:v>
                  </c:pt>
                  <c:pt idx="14518">
                    <c:v>BRZ</c:v>
                  </c:pt>
                  <c:pt idx="14519">
                    <c:v>RSA</c:v>
                  </c:pt>
                  <c:pt idx="14520">
                    <c:v>RUS</c:v>
                  </c:pt>
                  <c:pt idx="14521">
                    <c:v>EUN</c:v>
                  </c:pt>
                  <c:pt idx="14522">
                    <c:v>EUS</c:v>
                  </c:pt>
                  <c:pt idx="14523">
                    <c:v>USA</c:v>
                  </c:pt>
                  <c:pt idx="14524">
                    <c:v>IND</c:v>
                  </c:pt>
                  <c:pt idx="14525">
                    <c:v>CHI</c:v>
                  </c:pt>
                  <c:pt idx="14526">
                    <c:v>ROW</c:v>
                  </c:pt>
                  <c:pt idx="14527">
                    <c:v>OEC</c:v>
                  </c:pt>
                  <c:pt idx="14528">
                    <c:v>BRZ</c:v>
                  </c:pt>
                  <c:pt idx="14529">
                    <c:v>RSA</c:v>
                  </c:pt>
                  <c:pt idx="14530">
                    <c:v>RUS</c:v>
                  </c:pt>
                  <c:pt idx="14531">
                    <c:v>EUN</c:v>
                  </c:pt>
                  <c:pt idx="14532">
                    <c:v>EUS</c:v>
                  </c:pt>
                  <c:pt idx="14533">
                    <c:v>USA</c:v>
                  </c:pt>
                  <c:pt idx="14534">
                    <c:v>IND</c:v>
                  </c:pt>
                  <c:pt idx="14535">
                    <c:v>CHI</c:v>
                  </c:pt>
                  <c:pt idx="14536">
                    <c:v>ROW</c:v>
                  </c:pt>
                  <c:pt idx="14537">
                    <c:v>OEC</c:v>
                  </c:pt>
                  <c:pt idx="14538">
                    <c:v>BRZ</c:v>
                  </c:pt>
                  <c:pt idx="14539">
                    <c:v>RSA</c:v>
                  </c:pt>
                  <c:pt idx="14540">
                    <c:v>RUS</c:v>
                  </c:pt>
                  <c:pt idx="14541">
                    <c:v>EUN</c:v>
                  </c:pt>
                  <c:pt idx="14542">
                    <c:v>EUS</c:v>
                  </c:pt>
                  <c:pt idx="14543">
                    <c:v>USA</c:v>
                  </c:pt>
                  <c:pt idx="14544">
                    <c:v>IND</c:v>
                  </c:pt>
                  <c:pt idx="14545">
                    <c:v>CHI</c:v>
                  </c:pt>
                  <c:pt idx="14546">
                    <c:v>ROW</c:v>
                  </c:pt>
                  <c:pt idx="14547">
                    <c:v>OEC</c:v>
                  </c:pt>
                  <c:pt idx="14548">
                    <c:v>BRZ</c:v>
                  </c:pt>
                  <c:pt idx="14549">
                    <c:v>RSA</c:v>
                  </c:pt>
                  <c:pt idx="14550">
                    <c:v>RUS</c:v>
                  </c:pt>
                  <c:pt idx="14551">
                    <c:v>EUN</c:v>
                  </c:pt>
                  <c:pt idx="14552">
                    <c:v>EUS</c:v>
                  </c:pt>
                  <c:pt idx="14553">
                    <c:v>USA</c:v>
                  </c:pt>
                  <c:pt idx="14554">
                    <c:v>IND</c:v>
                  </c:pt>
                  <c:pt idx="14555">
                    <c:v>CHI</c:v>
                  </c:pt>
                  <c:pt idx="14556">
                    <c:v>ROW</c:v>
                  </c:pt>
                  <c:pt idx="14557">
                    <c:v>OEC</c:v>
                  </c:pt>
                  <c:pt idx="14558">
                    <c:v>BRZ</c:v>
                  </c:pt>
                  <c:pt idx="14559">
                    <c:v>RSA</c:v>
                  </c:pt>
                  <c:pt idx="14560">
                    <c:v>RUS</c:v>
                  </c:pt>
                  <c:pt idx="14561">
                    <c:v>EUN</c:v>
                  </c:pt>
                  <c:pt idx="14562">
                    <c:v>EUS</c:v>
                  </c:pt>
                  <c:pt idx="14563">
                    <c:v>USA</c:v>
                  </c:pt>
                  <c:pt idx="14564">
                    <c:v>IND</c:v>
                  </c:pt>
                  <c:pt idx="14565">
                    <c:v>CHI</c:v>
                  </c:pt>
                  <c:pt idx="14566">
                    <c:v>ROW</c:v>
                  </c:pt>
                  <c:pt idx="14567">
                    <c:v>OEC</c:v>
                  </c:pt>
                  <c:pt idx="14568">
                    <c:v>BRZ</c:v>
                  </c:pt>
                  <c:pt idx="14569">
                    <c:v>RSA</c:v>
                  </c:pt>
                  <c:pt idx="14570">
                    <c:v>RUS</c:v>
                  </c:pt>
                  <c:pt idx="14571">
                    <c:v>EUN</c:v>
                  </c:pt>
                  <c:pt idx="14572">
                    <c:v>EUS</c:v>
                  </c:pt>
                  <c:pt idx="14573">
                    <c:v>USA</c:v>
                  </c:pt>
                  <c:pt idx="14574">
                    <c:v>IND</c:v>
                  </c:pt>
                  <c:pt idx="14575">
                    <c:v>CHI</c:v>
                  </c:pt>
                  <c:pt idx="14576">
                    <c:v>ROW</c:v>
                  </c:pt>
                  <c:pt idx="14577">
                    <c:v>OEC</c:v>
                  </c:pt>
                  <c:pt idx="14578">
                    <c:v>BRZ</c:v>
                  </c:pt>
                  <c:pt idx="14579">
                    <c:v>RSA</c:v>
                  </c:pt>
                  <c:pt idx="14580">
                    <c:v>RUS</c:v>
                  </c:pt>
                  <c:pt idx="14581">
                    <c:v>EUN</c:v>
                  </c:pt>
                  <c:pt idx="14582">
                    <c:v>EUS</c:v>
                  </c:pt>
                  <c:pt idx="14583">
                    <c:v>USA</c:v>
                  </c:pt>
                  <c:pt idx="14584">
                    <c:v>IND</c:v>
                  </c:pt>
                  <c:pt idx="14585">
                    <c:v>CHI</c:v>
                  </c:pt>
                  <c:pt idx="14586">
                    <c:v>ROW</c:v>
                  </c:pt>
                  <c:pt idx="14587">
                    <c:v>OEC</c:v>
                  </c:pt>
                  <c:pt idx="14588">
                    <c:v>BRZ</c:v>
                  </c:pt>
                  <c:pt idx="14589">
                    <c:v>RSA</c:v>
                  </c:pt>
                  <c:pt idx="14590">
                    <c:v>RUS</c:v>
                  </c:pt>
                  <c:pt idx="14591">
                    <c:v>EUN</c:v>
                  </c:pt>
                  <c:pt idx="14592">
                    <c:v>EUS</c:v>
                  </c:pt>
                  <c:pt idx="14593">
                    <c:v>USA</c:v>
                  </c:pt>
                  <c:pt idx="14594">
                    <c:v>IND</c:v>
                  </c:pt>
                  <c:pt idx="14595">
                    <c:v>CHI</c:v>
                  </c:pt>
                  <c:pt idx="14596">
                    <c:v>ROW</c:v>
                  </c:pt>
                  <c:pt idx="14597">
                    <c:v>OEC</c:v>
                  </c:pt>
                  <c:pt idx="14598">
                    <c:v>BRZ</c:v>
                  </c:pt>
                  <c:pt idx="14599">
                    <c:v>RSA</c:v>
                  </c:pt>
                  <c:pt idx="14600">
                    <c:v>RUS</c:v>
                  </c:pt>
                  <c:pt idx="14601">
                    <c:v>EUN</c:v>
                  </c:pt>
                  <c:pt idx="14602">
                    <c:v>EUS</c:v>
                  </c:pt>
                  <c:pt idx="14603">
                    <c:v>USA</c:v>
                  </c:pt>
                  <c:pt idx="14604">
                    <c:v>IND</c:v>
                  </c:pt>
                  <c:pt idx="14605">
                    <c:v>CHI</c:v>
                  </c:pt>
                  <c:pt idx="14606">
                    <c:v>ROW</c:v>
                  </c:pt>
                  <c:pt idx="14607">
                    <c:v>OEC</c:v>
                  </c:pt>
                  <c:pt idx="14608">
                    <c:v>BRZ</c:v>
                  </c:pt>
                  <c:pt idx="14609">
                    <c:v>RSA</c:v>
                  </c:pt>
                  <c:pt idx="14610">
                    <c:v>RUS</c:v>
                  </c:pt>
                  <c:pt idx="14611">
                    <c:v>EUN</c:v>
                  </c:pt>
                  <c:pt idx="14612">
                    <c:v>EUS</c:v>
                  </c:pt>
                  <c:pt idx="14613">
                    <c:v>USA</c:v>
                  </c:pt>
                  <c:pt idx="14614">
                    <c:v>IND</c:v>
                  </c:pt>
                  <c:pt idx="14615">
                    <c:v>CHI</c:v>
                  </c:pt>
                  <c:pt idx="14616">
                    <c:v>ROW</c:v>
                  </c:pt>
                  <c:pt idx="14617">
                    <c:v>OEC</c:v>
                  </c:pt>
                  <c:pt idx="14618">
                    <c:v>BRZ</c:v>
                  </c:pt>
                  <c:pt idx="14619">
                    <c:v>RSA</c:v>
                  </c:pt>
                  <c:pt idx="14620">
                    <c:v>RUS</c:v>
                  </c:pt>
                  <c:pt idx="14621">
                    <c:v>EUN</c:v>
                  </c:pt>
                  <c:pt idx="14622">
                    <c:v>EUS</c:v>
                  </c:pt>
                  <c:pt idx="14623">
                    <c:v>USA</c:v>
                  </c:pt>
                  <c:pt idx="14624">
                    <c:v>IND</c:v>
                  </c:pt>
                  <c:pt idx="14625">
                    <c:v>CHI</c:v>
                  </c:pt>
                  <c:pt idx="14626">
                    <c:v>ROW</c:v>
                  </c:pt>
                  <c:pt idx="14627">
                    <c:v>OEC</c:v>
                  </c:pt>
                  <c:pt idx="14628">
                    <c:v>BRZ</c:v>
                  </c:pt>
                  <c:pt idx="14629">
                    <c:v>RSA</c:v>
                  </c:pt>
                  <c:pt idx="14630">
                    <c:v>RUS</c:v>
                  </c:pt>
                  <c:pt idx="14631">
                    <c:v>EUN</c:v>
                  </c:pt>
                  <c:pt idx="14632">
                    <c:v>EUS</c:v>
                  </c:pt>
                  <c:pt idx="14633">
                    <c:v>USA</c:v>
                  </c:pt>
                  <c:pt idx="14634">
                    <c:v>IND</c:v>
                  </c:pt>
                  <c:pt idx="14635">
                    <c:v>CHI</c:v>
                  </c:pt>
                  <c:pt idx="14636">
                    <c:v>ROW</c:v>
                  </c:pt>
                  <c:pt idx="14637">
                    <c:v>OEC</c:v>
                  </c:pt>
                  <c:pt idx="14638">
                    <c:v>BRZ</c:v>
                  </c:pt>
                  <c:pt idx="14639">
                    <c:v>RSA</c:v>
                  </c:pt>
                  <c:pt idx="14640">
                    <c:v>RUS</c:v>
                  </c:pt>
                  <c:pt idx="14641">
                    <c:v>EUN</c:v>
                  </c:pt>
                  <c:pt idx="14642">
                    <c:v>EUS</c:v>
                  </c:pt>
                  <c:pt idx="14643">
                    <c:v>USA</c:v>
                  </c:pt>
                  <c:pt idx="14644">
                    <c:v>IND</c:v>
                  </c:pt>
                  <c:pt idx="14645">
                    <c:v>CHI</c:v>
                  </c:pt>
                  <c:pt idx="14646">
                    <c:v>ROW</c:v>
                  </c:pt>
                  <c:pt idx="14647">
                    <c:v>OEC</c:v>
                  </c:pt>
                  <c:pt idx="14648">
                    <c:v>BRZ</c:v>
                  </c:pt>
                  <c:pt idx="14649">
                    <c:v>RSA</c:v>
                  </c:pt>
                  <c:pt idx="14650">
                    <c:v>RUS</c:v>
                  </c:pt>
                  <c:pt idx="14651">
                    <c:v>EUN</c:v>
                  </c:pt>
                  <c:pt idx="14652">
                    <c:v>EUS</c:v>
                  </c:pt>
                  <c:pt idx="14653">
                    <c:v>USA</c:v>
                  </c:pt>
                  <c:pt idx="14654">
                    <c:v>IND</c:v>
                  </c:pt>
                  <c:pt idx="14655">
                    <c:v>CHI</c:v>
                  </c:pt>
                  <c:pt idx="14656">
                    <c:v>ROW</c:v>
                  </c:pt>
                  <c:pt idx="14657">
                    <c:v>OEC</c:v>
                  </c:pt>
                  <c:pt idx="14658">
                    <c:v>BRZ</c:v>
                  </c:pt>
                  <c:pt idx="14659">
                    <c:v>RSA</c:v>
                  </c:pt>
                  <c:pt idx="14660">
                    <c:v>RUS</c:v>
                  </c:pt>
                  <c:pt idx="14661">
                    <c:v>FRA</c:v>
                  </c:pt>
                  <c:pt idx="14662">
                    <c:v>EUS</c:v>
                  </c:pt>
                  <c:pt idx="14663">
                    <c:v>USA</c:v>
                  </c:pt>
                  <c:pt idx="14664">
                    <c:v>IND</c:v>
                  </c:pt>
                  <c:pt idx="14665">
                    <c:v>CHI</c:v>
                  </c:pt>
                  <c:pt idx="14666">
                    <c:v>ROW</c:v>
                  </c:pt>
                  <c:pt idx="14667">
                    <c:v>OEC</c:v>
                  </c:pt>
                  <c:pt idx="14668">
                    <c:v>BRZ</c:v>
                  </c:pt>
                  <c:pt idx="14669">
                    <c:v>RUS</c:v>
                  </c:pt>
                  <c:pt idx="14670">
                    <c:v>FRA</c:v>
                  </c:pt>
                  <c:pt idx="14671">
                    <c:v>EUS</c:v>
                  </c:pt>
                  <c:pt idx="14672">
                    <c:v>USA</c:v>
                  </c:pt>
                  <c:pt idx="14673">
                    <c:v>IND</c:v>
                  </c:pt>
                  <c:pt idx="14674">
                    <c:v>CHI</c:v>
                  </c:pt>
                  <c:pt idx="14675">
                    <c:v>ROW</c:v>
                  </c:pt>
                  <c:pt idx="14676">
                    <c:v>OEC</c:v>
                  </c:pt>
                  <c:pt idx="14677">
                    <c:v>BRZ</c:v>
                  </c:pt>
                  <c:pt idx="14678">
                    <c:v>RSA</c:v>
                  </c:pt>
                  <c:pt idx="14679">
                    <c:v>RUS</c:v>
                  </c:pt>
                  <c:pt idx="14680">
                    <c:v>FRA</c:v>
                  </c:pt>
                  <c:pt idx="14681">
                    <c:v>EUS</c:v>
                  </c:pt>
                  <c:pt idx="14682">
                    <c:v>USA</c:v>
                  </c:pt>
                  <c:pt idx="14683">
                    <c:v>IND</c:v>
                  </c:pt>
                  <c:pt idx="14684">
                    <c:v>CHI</c:v>
                  </c:pt>
                  <c:pt idx="14685">
                    <c:v>ROW</c:v>
                  </c:pt>
                  <c:pt idx="14686">
                    <c:v>OEC</c:v>
                  </c:pt>
                  <c:pt idx="14687">
                    <c:v>BRZ</c:v>
                  </c:pt>
                  <c:pt idx="14688">
                    <c:v>RSA</c:v>
                  </c:pt>
                  <c:pt idx="14689">
                    <c:v>FRA</c:v>
                  </c:pt>
                  <c:pt idx="14690">
                    <c:v>EUS</c:v>
                  </c:pt>
                  <c:pt idx="14691">
                    <c:v>USA</c:v>
                  </c:pt>
                  <c:pt idx="14692">
                    <c:v>IND</c:v>
                  </c:pt>
                  <c:pt idx="14693">
                    <c:v>CHI</c:v>
                  </c:pt>
                  <c:pt idx="14694">
                    <c:v>ROW</c:v>
                  </c:pt>
                  <c:pt idx="14695">
                    <c:v>OEC</c:v>
                  </c:pt>
                  <c:pt idx="14696">
                    <c:v>BRZ</c:v>
                  </c:pt>
                  <c:pt idx="14697">
                    <c:v>RSA</c:v>
                  </c:pt>
                  <c:pt idx="14698">
                    <c:v>RUS</c:v>
                  </c:pt>
                  <c:pt idx="14699">
                    <c:v>FRA</c:v>
                  </c:pt>
                  <c:pt idx="14700">
                    <c:v>EUS</c:v>
                  </c:pt>
                  <c:pt idx="14701">
                    <c:v>USA</c:v>
                  </c:pt>
                  <c:pt idx="14702">
                    <c:v>IND</c:v>
                  </c:pt>
                  <c:pt idx="14703">
                    <c:v>CHI</c:v>
                  </c:pt>
                  <c:pt idx="14704">
                    <c:v>ROW</c:v>
                  </c:pt>
                  <c:pt idx="14705">
                    <c:v>OEC</c:v>
                  </c:pt>
                  <c:pt idx="14706">
                    <c:v>BRZ</c:v>
                  </c:pt>
                  <c:pt idx="14707">
                    <c:v>RSA</c:v>
                  </c:pt>
                  <c:pt idx="14708">
                    <c:v>RUS</c:v>
                  </c:pt>
                  <c:pt idx="14709">
                    <c:v>FRA</c:v>
                  </c:pt>
                  <c:pt idx="14710">
                    <c:v>EUS</c:v>
                  </c:pt>
                  <c:pt idx="14711">
                    <c:v>USA</c:v>
                  </c:pt>
                  <c:pt idx="14712">
                    <c:v>IND</c:v>
                  </c:pt>
                  <c:pt idx="14713">
                    <c:v>CHI</c:v>
                  </c:pt>
                  <c:pt idx="14714">
                    <c:v>ROW</c:v>
                  </c:pt>
                  <c:pt idx="14715">
                    <c:v>OEC</c:v>
                  </c:pt>
                  <c:pt idx="14716">
                    <c:v>BRZ</c:v>
                  </c:pt>
                  <c:pt idx="14717">
                    <c:v>RSA</c:v>
                  </c:pt>
                  <c:pt idx="14718">
                    <c:v>RUS</c:v>
                  </c:pt>
                  <c:pt idx="14719">
                    <c:v>FRA</c:v>
                  </c:pt>
                  <c:pt idx="14720">
                    <c:v>EUS</c:v>
                  </c:pt>
                  <c:pt idx="14721">
                    <c:v>USA</c:v>
                  </c:pt>
                  <c:pt idx="14722">
                    <c:v>IND</c:v>
                  </c:pt>
                  <c:pt idx="14723">
                    <c:v>CHI</c:v>
                  </c:pt>
                  <c:pt idx="14724">
                    <c:v>ROW</c:v>
                  </c:pt>
                  <c:pt idx="14725">
                    <c:v>OEC</c:v>
                  </c:pt>
                  <c:pt idx="14726">
                    <c:v>BRZ</c:v>
                  </c:pt>
                  <c:pt idx="14727">
                    <c:v>RSA</c:v>
                  </c:pt>
                  <c:pt idx="14728">
                    <c:v>RUS</c:v>
                  </c:pt>
                  <c:pt idx="14729">
                    <c:v>FRA</c:v>
                  </c:pt>
                  <c:pt idx="14730">
                    <c:v>EUS</c:v>
                  </c:pt>
                  <c:pt idx="14731">
                    <c:v>USA</c:v>
                  </c:pt>
                  <c:pt idx="14732">
                    <c:v>IND</c:v>
                  </c:pt>
                  <c:pt idx="14733">
                    <c:v>CHI</c:v>
                  </c:pt>
                  <c:pt idx="14734">
                    <c:v>ROW</c:v>
                  </c:pt>
                  <c:pt idx="14735">
                    <c:v>OEC</c:v>
                  </c:pt>
                  <c:pt idx="14736">
                    <c:v>BRZ</c:v>
                  </c:pt>
                  <c:pt idx="14737">
                    <c:v>RSA</c:v>
                  </c:pt>
                  <c:pt idx="14738">
                    <c:v>RUS</c:v>
                  </c:pt>
                  <c:pt idx="14739">
                    <c:v>FRA</c:v>
                  </c:pt>
                  <c:pt idx="14740">
                    <c:v>EUS</c:v>
                  </c:pt>
                  <c:pt idx="14741">
                    <c:v>USA</c:v>
                  </c:pt>
                  <c:pt idx="14742">
                    <c:v>IND</c:v>
                  </c:pt>
                  <c:pt idx="14743">
                    <c:v>CHI</c:v>
                  </c:pt>
                  <c:pt idx="14744">
                    <c:v>ROW</c:v>
                  </c:pt>
                  <c:pt idx="14745">
                    <c:v>OEC</c:v>
                  </c:pt>
                  <c:pt idx="14746">
                    <c:v>BRZ</c:v>
                  </c:pt>
                  <c:pt idx="14747">
                    <c:v>RSA</c:v>
                  </c:pt>
                  <c:pt idx="14748">
                    <c:v>RUS</c:v>
                  </c:pt>
                  <c:pt idx="14749">
                    <c:v>FRA</c:v>
                  </c:pt>
                  <c:pt idx="14750">
                    <c:v>EUS</c:v>
                  </c:pt>
                  <c:pt idx="14751">
                    <c:v>USA</c:v>
                  </c:pt>
                  <c:pt idx="14752">
                    <c:v>IND</c:v>
                  </c:pt>
                  <c:pt idx="14753">
                    <c:v>CHI</c:v>
                  </c:pt>
                  <c:pt idx="14754">
                    <c:v>ROW</c:v>
                  </c:pt>
                  <c:pt idx="14755">
                    <c:v>OEC</c:v>
                  </c:pt>
                  <c:pt idx="14756">
                    <c:v>BRZ</c:v>
                  </c:pt>
                  <c:pt idx="14757">
                    <c:v>RSA</c:v>
                  </c:pt>
                  <c:pt idx="14758">
                    <c:v>RUS</c:v>
                  </c:pt>
                  <c:pt idx="14759">
                    <c:v>FRA</c:v>
                  </c:pt>
                  <c:pt idx="14760">
                    <c:v>EUS</c:v>
                  </c:pt>
                  <c:pt idx="14761">
                    <c:v>USA</c:v>
                  </c:pt>
                  <c:pt idx="14762">
                    <c:v>IND</c:v>
                  </c:pt>
                  <c:pt idx="14763">
                    <c:v>CHI</c:v>
                  </c:pt>
                  <c:pt idx="14764">
                    <c:v>ROW</c:v>
                  </c:pt>
                  <c:pt idx="14765">
                    <c:v>OEC</c:v>
                  </c:pt>
                  <c:pt idx="14766">
                    <c:v>BRZ</c:v>
                  </c:pt>
                  <c:pt idx="14767">
                    <c:v>RSA</c:v>
                  </c:pt>
                  <c:pt idx="14768">
                    <c:v>RUS</c:v>
                  </c:pt>
                  <c:pt idx="14769">
                    <c:v>FRA</c:v>
                  </c:pt>
                  <c:pt idx="14770">
                    <c:v>EUS</c:v>
                  </c:pt>
                  <c:pt idx="14771">
                    <c:v>USA</c:v>
                  </c:pt>
                  <c:pt idx="14772">
                    <c:v>IND</c:v>
                  </c:pt>
                  <c:pt idx="14773">
                    <c:v>CHI</c:v>
                  </c:pt>
                  <c:pt idx="14774">
                    <c:v>ROW</c:v>
                  </c:pt>
                  <c:pt idx="14775">
                    <c:v>OEC</c:v>
                  </c:pt>
                  <c:pt idx="14776">
                    <c:v>BRZ</c:v>
                  </c:pt>
                  <c:pt idx="14777">
                    <c:v>RSA</c:v>
                  </c:pt>
                  <c:pt idx="14778">
                    <c:v>RUS</c:v>
                  </c:pt>
                  <c:pt idx="14779">
                    <c:v>FRA</c:v>
                  </c:pt>
                  <c:pt idx="14780">
                    <c:v>EUS</c:v>
                  </c:pt>
                  <c:pt idx="14781">
                    <c:v>USA</c:v>
                  </c:pt>
                  <c:pt idx="14782">
                    <c:v>IND</c:v>
                  </c:pt>
                  <c:pt idx="14783">
                    <c:v>CHI</c:v>
                  </c:pt>
                  <c:pt idx="14784">
                    <c:v>ROW</c:v>
                  </c:pt>
                  <c:pt idx="14785">
                    <c:v>OEC</c:v>
                  </c:pt>
                  <c:pt idx="14786">
                    <c:v>BRZ</c:v>
                  </c:pt>
                  <c:pt idx="14787">
                    <c:v>RSA</c:v>
                  </c:pt>
                  <c:pt idx="14788">
                    <c:v>RUS</c:v>
                  </c:pt>
                  <c:pt idx="14789">
                    <c:v>FRA</c:v>
                  </c:pt>
                  <c:pt idx="14790">
                    <c:v>EUS</c:v>
                  </c:pt>
                  <c:pt idx="14791">
                    <c:v>USA</c:v>
                  </c:pt>
                  <c:pt idx="14792">
                    <c:v>IND</c:v>
                  </c:pt>
                  <c:pt idx="14793">
                    <c:v>CHI</c:v>
                  </c:pt>
                  <c:pt idx="14794">
                    <c:v>ROW</c:v>
                  </c:pt>
                  <c:pt idx="14795">
                    <c:v>OEC</c:v>
                  </c:pt>
                  <c:pt idx="14796">
                    <c:v>BRZ</c:v>
                  </c:pt>
                  <c:pt idx="14797">
                    <c:v>RSA</c:v>
                  </c:pt>
                  <c:pt idx="14798">
                    <c:v>RUS</c:v>
                  </c:pt>
                  <c:pt idx="14799">
                    <c:v>FRA</c:v>
                  </c:pt>
                  <c:pt idx="14800">
                    <c:v>EUS</c:v>
                  </c:pt>
                  <c:pt idx="14801">
                    <c:v>USA</c:v>
                  </c:pt>
                  <c:pt idx="14802">
                    <c:v>IND</c:v>
                  </c:pt>
                  <c:pt idx="14803">
                    <c:v>CHI</c:v>
                  </c:pt>
                  <c:pt idx="14804">
                    <c:v>ROW</c:v>
                  </c:pt>
                  <c:pt idx="14805">
                    <c:v>OEC</c:v>
                  </c:pt>
                  <c:pt idx="14806">
                    <c:v>BRZ</c:v>
                  </c:pt>
                  <c:pt idx="14807">
                    <c:v>RSA</c:v>
                  </c:pt>
                  <c:pt idx="14808">
                    <c:v>RUS</c:v>
                  </c:pt>
                  <c:pt idx="14809">
                    <c:v>FRA</c:v>
                  </c:pt>
                  <c:pt idx="14810">
                    <c:v>EUS</c:v>
                  </c:pt>
                  <c:pt idx="14811">
                    <c:v>USA</c:v>
                  </c:pt>
                  <c:pt idx="14812">
                    <c:v>IND</c:v>
                  </c:pt>
                  <c:pt idx="14813">
                    <c:v>CHI</c:v>
                  </c:pt>
                  <c:pt idx="14814">
                    <c:v>ROW</c:v>
                  </c:pt>
                  <c:pt idx="14815">
                    <c:v>OEC</c:v>
                  </c:pt>
                  <c:pt idx="14816">
                    <c:v>BRZ</c:v>
                  </c:pt>
                  <c:pt idx="14817">
                    <c:v>RSA</c:v>
                  </c:pt>
                  <c:pt idx="14818">
                    <c:v>RUS</c:v>
                  </c:pt>
                  <c:pt idx="14819">
                    <c:v>FRA</c:v>
                  </c:pt>
                  <c:pt idx="14820">
                    <c:v>EUS</c:v>
                  </c:pt>
                  <c:pt idx="14821">
                    <c:v>USA</c:v>
                  </c:pt>
                  <c:pt idx="14822">
                    <c:v>IND</c:v>
                  </c:pt>
                  <c:pt idx="14823">
                    <c:v>CHI</c:v>
                  </c:pt>
                  <c:pt idx="14824">
                    <c:v>ROW</c:v>
                  </c:pt>
                  <c:pt idx="14825">
                    <c:v>OEC</c:v>
                  </c:pt>
                  <c:pt idx="14826">
                    <c:v>BRZ</c:v>
                  </c:pt>
                  <c:pt idx="14827">
                    <c:v>RSA</c:v>
                  </c:pt>
                  <c:pt idx="14828">
                    <c:v>RUS</c:v>
                  </c:pt>
                  <c:pt idx="14829">
                    <c:v>FRA</c:v>
                  </c:pt>
                  <c:pt idx="14830">
                    <c:v>EUS</c:v>
                  </c:pt>
                  <c:pt idx="14831">
                    <c:v>USA</c:v>
                  </c:pt>
                  <c:pt idx="14832">
                    <c:v>IND</c:v>
                  </c:pt>
                  <c:pt idx="14833">
                    <c:v>CHI</c:v>
                  </c:pt>
                  <c:pt idx="14834">
                    <c:v>ROW</c:v>
                  </c:pt>
                  <c:pt idx="14835">
                    <c:v>OEC</c:v>
                  </c:pt>
                  <c:pt idx="14836">
                    <c:v>BRZ</c:v>
                  </c:pt>
                  <c:pt idx="14837">
                    <c:v>RSA</c:v>
                  </c:pt>
                  <c:pt idx="14838">
                    <c:v>RUS</c:v>
                  </c:pt>
                  <c:pt idx="14839">
                    <c:v>FRA</c:v>
                  </c:pt>
                  <c:pt idx="14840">
                    <c:v>EUN</c:v>
                  </c:pt>
                  <c:pt idx="14841">
                    <c:v>USA</c:v>
                  </c:pt>
                  <c:pt idx="14842">
                    <c:v>IND</c:v>
                  </c:pt>
                  <c:pt idx="14843">
                    <c:v>CHI</c:v>
                  </c:pt>
                  <c:pt idx="14844">
                    <c:v>ROW</c:v>
                  </c:pt>
                  <c:pt idx="14845">
                    <c:v>OEC</c:v>
                  </c:pt>
                  <c:pt idx="14846">
                    <c:v>BRZ</c:v>
                  </c:pt>
                  <c:pt idx="14847">
                    <c:v>RUS</c:v>
                  </c:pt>
                  <c:pt idx="14848">
                    <c:v>FRA</c:v>
                  </c:pt>
                  <c:pt idx="14849">
                    <c:v>EUN</c:v>
                  </c:pt>
                  <c:pt idx="14850">
                    <c:v>USA</c:v>
                  </c:pt>
                  <c:pt idx="14851">
                    <c:v>IND</c:v>
                  </c:pt>
                  <c:pt idx="14852">
                    <c:v>CHI</c:v>
                  </c:pt>
                  <c:pt idx="14853">
                    <c:v>ROW</c:v>
                  </c:pt>
                  <c:pt idx="14854">
                    <c:v>OEC</c:v>
                  </c:pt>
                  <c:pt idx="14855">
                    <c:v>BRZ</c:v>
                  </c:pt>
                  <c:pt idx="14856">
                    <c:v>RSA</c:v>
                  </c:pt>
                  <c:pt idx="14857">
                    <c:v>RUS</c:v>
                  </c:pt>
                  <c:pt idx="14858">
                    <c:v>FRA</c:v>
                  </c:pt>
                  <c:pt idx="14859">
                    <c:v>EUN</c:v>
                  </c:pt>
                  <c:pt idx="14860">
                    <c:v>USA</c:v>
                  </c:pt>
                  <c:pt idx="14861">
                    <c:v>IND</c:v>
                  </c:pt>
                  <c:pt idx="14862">
                    <c:v>CHI</c:v>
                  </c:pt>
                  <c:pt idx="14863">
                    <c:v>ROW</c:v>
                  </c:pt>
                  <c:pt idx="14864">
                    <c:v>OEC</c:v>
                  </c:pt>
                  <c:pt idx="14865">
                    <c:v>BRZ</c:v>
                  </c:pt>
                  <c:pt idx="14866">
                    <c:v>RSA</c:v>
                  </c:pt>
                  <c:pt idx="14867">
                    <c:v>RUS</c:v>
                  </c:pt>
                  <c:pt idx="14868">
                    <c:v>FRA</c:v>
                  </c:pt>
                  <c:pt idx="14869">
                    <c:v>EUN</c:v>
                  </c:pt>
                  <c:pt idx="14870">
                    <c:v>IND</c:v>
                  </c:pt>
                  <c:pt idx="14871">
                    <c:v>CHI</c:v>
                  </c:pt>
                  <c:pt idx="14872">
                    <c:v>ROW</c:v>
                  </c:pt>
                  <c:pt idx="14873">
                    <c:v>OEC</c:v>
                  </c:pt>
                  <c:pt idx="14874">
                    <c:v>BRZ</c:v>
                  </c:pt>
                  <c:pt idx="14875">
                    <c:v>RSA</c:v>
                  </c:pt>
                  <c:pt idx="14876">
                    <c:v>RUS</c:v>
                  </c:pt>
                  <c:pt idx="14877">
                    <c:v>FRA</c:v>
                  </c:pt>
                  <c:pt idx="14878">
                    <c:v>EUN</c:v>
                  </c:pt>
                  <c:pt idx="14879">
                    <c:v>USA</c:v>
                  </c:pt>
                  <c:pt idx="14880">
                    <c:v>IND</c:v>
                  </c:pt>
                  <c:pt idx="14881">
                    <c:v>CHI</c:v>
                  </c:pt>
                  <c:pt idx="14882">
                    <c:v>ROW</c:v>
                  </c:pt>
                  <c:pt idx="14883">
                    <c:v>OEC</c:v>
                  </c:pt>
                  <c:pt idx="14884">
                    <c:v>BRZ</c:v>
                  </c:pt>
                  <c:pt idx="14885">
                    <c:v>RSA</c:v>
                  </c:pt>
                  <c:pt idx="14886">
                    <c:v>RUS</c:v>
                  </c:pt>
                  <c:pt idx="14887">
                    <c:v>FRA</c:v>
                  </c:pt>
                  <c:pt idx="14888">
                    <c:v>EUN</c:v>
                  </c:pt>
                  <c:pt idx="14889">
                    <c:v>USA</c:v>
                  </c:pt>
                  <c:pt idx="14890">
                    <c:v>IND</c:v>
                  </c:pt>
                  <c:pt idx="14891">
                    <c:v>CHI</c:v>
                  </c:pt>
                  <c:pt idx="14892">
                    <c:v>ROW</c:v>
                  </c:pt>
                  <c:pt idx="14893">
                    <c:v>OEC</c:v>
                  </c:pt>
                  <c:pt idx="14894">
                    <c:v>BRZ</c:v>
                  </c:pt>
                  <c:pt idx="14895">
                    <c:v>RSA</c:v>
                  </c:pt>
                  <c:pt idx="14896">
                    <c:v>RUS</c:v>
                  </c:pt>
                  <c:pt idx="14897">
                    <c:v>FRA</c:v>
                  </c:pt>
                  <c:pt idx="14898">
                    <c:v>EUN</c:v>
                  </c:pt>
                  <c:pt idx="14899">
                    <c:v>USA</c:v>
                  </c:pt>
                  <c:pt idx="14900">
                    <c:v>IND</c:v>
                  </c:pt>
                  <c:pt idx="14901">
                    <c:v>CHI</c:v>
                  </c:pt>
                  <c:pt idx="14902">
                    <c:v>ROW</c:v>
                  </c:pt>
                  <c:pt idx="14903">
                    <c:v>OEC</c:v>
                  </c:pt>
                  <c:pt idx="14904">
                    <c:v>BRZ</c:v>
                  </c:pt>
                  <c:pt idx="14905">
                    <c:v>RSA</c:v>
                  </c:pt>
                  <c:pt idx="14906">
                    <c:v>RUS</c:v>
                  </c:pt>
                  <c:pt idx="14907">
                    <c:v>FRA</c:v>
                  </c:pt>
                  <c:pt idx="14908">
                    <c:v>EUN</c:v>
                  </c:pt>
                  <c:pt idx="14909">
                    <c:v>USA</c:v>
                  </c:pt>
                  <c:pt idx="14910">
                    <c:v>IND</c:v>
                  </c:pt>
                  <c:pt idx="14911">
                    <c:v>CHI</c:v>
                  </c:pt>
                  <c:pt idx="14912">
                    <c:v>ROW</c:v>
                  </c:pt>
                  <c:pt idx="14913">
                    <c:v>OEC</c:v>
                  </c:pt>
                  <c:pt idx="14914">
                    <c:v>BRZ</c:v>
                  </c:pt>
                  <c:pt idx="14915">
                    <c:v>RSA</c:v>
                  </c:pt>
                  <c:pt idx="14916">
                    <c:v>RUS</c:v>
                  </c:pt>
                  <c:pt idx="14917">
                    <c:v>FRA</c:v>
                  </c:pt>
                  <c:pt idx="14918">
                    <c:v>EUN</c:v>
                  </c:pt>
                  <c:pt idx="14919">
                    <c:v>USA</c:v>
                  </c:pt>
                  <c:pt idx="14920">
                    <c:v>IND</c:v>
                  </c:pt>
                  <c:pt idx="14921">
                    <c:v>CHI</c:v>
                  </c:pt>
                  <c:pt idx="14922">
                    <c:v>ROW</c:v>
                  </c:pt>
                  <c:pt idx="14923">
                    <c:v>OEC</c:v>
                  </c:pt>
                  <c:pt idx="14924">
                    <c:v>BRZ</c:v>
                  </c:pt>
                  <c:pt idx="14925">
                    <c:v>RSA</c:v>
                  </c:pt>
                  <c:pt idx="14926">
                    <c:v>RUS</c:v>
                  </c:pt>
                  <c:pt idx="14927">
                    <c:v>FRA</c:v>
                  </c:pt>
                  <c:pt idx="14928">
                    <c:v>EUN</c:v>
                  </c:pt>
                  <c:pt idx="14929">
                    <c:v>USA</c:v>
                  </c:pt>
                  <c:pt idx="14930">
                    <c:v>IND</c:v>
                  </c:pt>
                  <c:pt idx="14931">
                    <c:v>CHI</c:v>
                  </c:pt>
                  <c:pt idx="14932">
                    <c:v>ROW</c:v>
                  </c:pt>
                  <c:pt idx="14933">
                    <c:v>OEC</c:v>
                  </c:pt>
                  <c:pt idx="14934">
                    <c:v>BRZ</c:v>
                  </c:pt>
                  <c:pt idx="14935">
                    <c:v>RSA</c:v>
                  </c:pt>
                  <c:pt idx="14936">
                    <c:v>RUS</c:v>
                  </c:pt>
                  <c:pt idx="14937">
                    <c:v>FRA</c:v>
                  </c:pt>
                  <c:pt idx="14938">
                    <c:v>EUN</c:v>
                  </c:pt>
                  <c:pt idx="14939">
                    <c:v>USA</c:v>
                  </c:pt>
                  <c:pt idx="14940">
                    <c:v>IND</c:v>
                  </c:pt>
                  <c:pt idx="14941">
                    <c:v>CHI</c:v>
                  </c:pt>
                  <c:pt idx="14942">
                    <c:v>ROW</c:v>
                  </c:pt>
                  <c:pt idx="14943">
                    <c:v>OEC</c:v>
                  </c:pt>
                  <c:pt idx="14944">
                    <c:v>BRZ</c:v>
                  </c:pt>
                  <c:pt idx="14945">
                    <c:v>RSA</c:v>
                  </c:pt>
                  <c:pt idx="14946">
                    <c:v>RUS</c:v>
                  </c:pt>
                  <c:pt idx="14947">
                    <c:v>FRA</c:v>
                  </c:pt>
                  <c:pt idx="14948">
                    <c:v>EUN</c:v>
                  </c:pt>
                  <c:pt idx="14949">
                    <c:v>USA</c:v>
                  </c:pt>
                  <c:pt idx="14950">
                    <c:v>IND</c:v>
                  </c:pt>
                  <c:pt idx="14951">
                    <c:v>CHI</c:v>
                  </c:pt>
                  <c:pt idx="14952">
                    <c:v>ROW</c:v>
                  </c:pt>
                  <c:pt idx="14953">
                    <c:v>OEC</c:v>
                  </c:pt>
                  <c:pt idx="14954">
                    <c:v>BRZ</c:v>
                  </c:pt>
                  <c:pt idx="14955">
                    <c:v>RSA</c:v>
                  </c:pt>
                  <c:pt idx="14956">
                    <c:v>RUS</c:v>
                  </c:pt>
                  <c:pt idx="14957">
                    <c:v>FRA</c:v>
                  </c:pt>
                  <c:pt idx="14958">
                    <c:v>EUN</c:v>
                  </c:pt>
                  <c:pt idx="14959">
                    <c:v>USA</c:v>
                  </c:pt>
                  <c:pt idx="14960">
                    <c:v>IND</c:v>
                  </c:pt>
                  <c:pt idx="14961">
                    <c:v>CHI</c:v>
                  </c:pt>
                  <c:pt idx="14962">
                    <c:v>ROW</c:v>
                  </c:pt>
                  <c:pt idx="14963">
                    <c:v>OEC</c:v>
                  </c:pt>
                  <c:pt idx="14964">
                    <c:v>BRZ</c:v>
                  </c:pt>
                  <c:pt idx="14965">
                    <c:v>RSA</c:v>
                  </c:pt>
                  <c:pt idx="14966">
                    <c:v>RUS</c:v>
                  </c:pt>
                  <c:pt idx="14967">
                    <c:v>FRA</c:v>
                  </c:pt>
                  <c:pt idx="14968">
                    <c:v>EUN</c:v>
                  </c:pt>
                  <c:pt idx="14969">
                    <c:v>USA</c:v>
                  </c:pt>
                  <c:pt idx="14970">
                    <c:v>IND</c:v>
                  </c:pt>
                  <c:pt idx="14971">
                    <c:v>CHI</c:v>
                  </c:pt>
                  <c:pt idx="14972">
                    <c:v>ROW</c:v>
                  </c:pt>
                  <c:pt idx="14973">
                    <c:v>OEC</c:v>
                  </c:pt>
                  <c:pt idx="14974">
                    <c:v>BRZ</c:v>
                  </c:pt>
                  <c:pt idx="14975">
                    <c:v>RSA</c:v>
                  </c:pt>
                  <c:pt idx="14976">
                    <c:v>RUS</c:v>
                  </c:pt>
                  <c:pt idx="14977">
                    <c:v>FRA</c:v>
                  </c:pt>
                  <c:pt idx="14978">
                    <c:v>EUN</c:v>
                  </c:pt>
                  <c:pt idx="14979">
                    <c:v>USA</c:v>
                  </c:pt>
                  <c:pt idx="14980">
                    <c:v>IND</c:v>
                  </c:pt>
                  <c:pt idx="14981">
                    <c:v>CHI</c:v>
                  </c:pt>
                  <c:pt idx="14982">
                    <c:v>ROW</c:v>
                  </c:pt>
                  <c:pt idx="14983">
                    <c:v>OEC</c:v>
                  </c:pt>
                  <c:pt idx="14984">
                    <c:v>BRZ</c:v>
                  </c:pt>
                  <c:pt idx="14985">
                    <c:v>RSA</c:v>
                  </c:pt>
                  <c:pt idx="14986">
                    <c:v>RUS</c:v>
                  </c:pt>
                  <c:pt idx="14987">
                    <c:v>FRA</c:v>
                  </c:pt>
                  <c:pt idx="14988">
                    <c:v>EUN</c:v>
                  </c:pt>
                  <c:pt idx="14989">
                    <c:v>USA</c:v>
                  </c:pt>
                  <c:pt idx="14990">
                    <c:v>IND</c:v>
                  </c:pt>
                  <c:pt idx="14991">
                    <c:v>CHI</c:v>
                  </c:pt>
                  <c:pt idx="14992">
                    <c:v>ROW</c:v>
                  </c:pt>
                  <c:pt idx="14993">
                    <c:v>OEC</c:v>
                  </c:pt>
                  <c:pt idx="14994">
                    <c:v>BRZ</c:v>
                  </c:pt>
                  <c:pt idx="14995">
                    <c:v>RSA</c:v>
                  </c:pt>
                  <c:pt idx="14996">
                    <c:v>RUS</c:v>
                  </c:pt>
                  <c:pt idx="14997">
                    <c:v>FRA</c:v>
                  </c:pt>
                  <c:pt idx="14998">
                    <c:v>EUN</c:v>
                  </c:pt>
                  <c:pt idx="14999">
                    <c:v>USA</c:v>
                  </c:pt>
                  <c:pt idx="15000">
                    <c:v>IND</c:v>
                  </c:pt>
                  <c:pt idx="15001">
                    <c:v>CHI</c:v>
                  </c:pt>
                  <c:pt idx="15002">
                    <c:v>ROW</c:v>
                  </c:pt>
                  <c:pt idx="15003">
                    <c:v>OEC</c:v>
                  </c:pt>
                  <c:pt idx="15004">
                    <c:v>BRZ</c:v>
                  </c:pt>
                  <c:pt idx="15005">
                    <c:v>RSA</c:v>
                  </c:pt>
                  <c:pt idx="15006">
                    <c:v>RUS</c:v>
                  </c:pt>
                  <c:pt idx="15007">
                    <c:v>FRA</c:v>
                  </c:pt>
                  <c:pt idx="15008">
                    <c:v>EUN</c:v>
                  </c:pt>
                  <c:pt idx="15009">
                    <c:v>USA</c:v>
                  </c:pt>
                  <c:pt idx="15010">
                    <c:v>IND</c:v>
                  </c:pt>
                  <c:pt idx="15011">
                    <c:v>CHI</c:v>
                  </c:pt>
                  <c:pt idx="15012">
                    <c:v>ROW</c:v>
                  </c:pt>
                  <c:pt idx="15013">
                    <c:v>OEC</c:v>
                  </c:pt>
                  <c:pt idx="15014">
                    <c:v>BRZ</c:v>
                  </c:pt>
                  <c:pt idx="15015">
                    <c:v>RSA</c:v>
                  </c:pt>
                  <c:pt idx="15016">
                    <c:v>RUS</c:v>
                  </c:pt>
                  <c:pt idx="15017">
                    <c:v>FRA</c:v>
                  </c:pt>
                  <c:pt idx="15018">
                    <c:v>EUN</c:v>
                  </c:pt>
                  <c:pt idx="15019">
                    <c:v>EUS</c:v>
                  </c:pt>
                  <c:pt idx="15020">
                    <c:v>USA</c:v>
                  </c:pt>
                  <c:pt idx="15021">
                    <c:v>IND</c:v>
                  </c:pt>
                  <c:pt idx="15022">
                    <c:v>CHI</c:v>
                  </c:pt>
                  <c:pt idx="15023">
                    <c:v>ROW</c:v>
                  </c:pt>
                  <c:pt idx="15024">
                    <c:v>OEC</c:v>
                  </c:pt>
                  <c:pt idx="15025">
                    <c:v>BRZ</c:v>
                  </c:pt>
                  <c:pt idx="15026">
                    <c:v>RUS</c:v>
                  </c:pt>
                  <c:pt idx="15027">
                    <c:v>FRA</c:v>
                  </c:pt>
                  <c:pt idx="15028">
                    <c:v>EUN</c:v>
                  </c:pt>
                  <c:pt idx="15029">
                    <c:v>EUS</c:v>
                  </c:pt>
                  <c:pt idx="15030">
                    <c:v>USA</c:v>
                  </c:pt>
                  <c:pt idx="15031">
                    <c:v>IND</c:v>
                  </c:pt>
                  <c:pt idx="15032">
                    <c:v>CHI</c:v>
                  </c:pt>
                  <c:pt idx="15033">
                    <c:v>ROW</c:v>
                  </c:pt>
                  <c:pt idx="15034">
                    <c:v>OEC</c:v>
                  </c:pt>
                  <c:pt idx="15035">
                    <c:v>BRZ</c:v>
                  </c:pt>
                  <c:pt idx="15036">
                    <c:v>RSA</c:v>
                  </c:pt>
                  <c:pt idx="15037">
                    <c:v>RUS</c:v>
                  </c:pt>
                  <c:pt idx="15038">
                    <c:v>FRA</c:v>
                  </c:pt>
                  <c:pt idx="15039">
                    <c:v>EUN</c:v>
                  </c:pt>
                  <c:pt idx="15040">
                    <c:v>EUS</c:v>
                  </c:pt>
                  <c:pt idx="15041">
                    <c:v>USA</c:v>
                  </c:pt>
                  <c:pt idx="15042">
                    <c:v>IND</c:v>
                  </c:pt>
                  <c:pt idx="15043">
                    <c:v>CHI</c:v>
                  </c:pt>
                  <c:pt idx="15044">
                    <c:v>ROW</c:v>
                  </c:pt>
                  <c:pt idx="15045">
                    <c:v>OEC</c:v>
                  </c:pt>
                  <c:pt idx="15046">
                    <c:v>BRZ</c:v>
                  </c:pt>
                  <c:pt idx="15047">
                    <c:v>RSA</c:v>
                  </c:pt>
                  <c:pt idx="15048">
                    <c:v>RUS</c:v>
                  </c:pt>
                  <c:pt idx="15049">
                    <c:v>FRA</c:v>
                  </c:pt>
                  <c:pt idx="15050">
                    <c:v>EUN</c:v>
                  </c:pt>
                  <c:pt idx="15051">
                    <c:v>EUS</c:v>
                  </c:pt>
                  <c:pt idx="15052">
                    <c:v>IND</c:v>
                  </c:pt>
                  <c:pt idx="15053">
                    <c:v>CHI</c:v>
                  </c:pt>
                  <c:pt idx="15054">
                    <c:v>ROW</c:v>
                  </c:pt>
                  <c:pt idx="15055">
                    <c:v>OEC</c:v>
                  </c:pt>
                  <c:pt idx="15056">
                    <c:v>BRZ</c:v>
                  </c:pt>
                  <c:pt idx="15057">
                    <c:v>RSA</c:v>
                  </c:pt>
                  <c:pt idx="15058">
                    <c:v>FRA</c:v>
                  </c:pt>
                  <c:pt idx="15059">
                    <c:v>EUN</c:v>
                  </c:pt>
                  <c:pt idx="15060">
                    <c:v>EUS</c:v>
                  </c:pt>
                  <c:pt idx="15061">
                    <c:v>USA</c:v>
                  </c:pt>
                  <c:pt idx="15062">
                    <c:v>IND</c:v>
                  </c:pt>
                  <c:pt idx="15063">
                    <c:v>CHI</c:v>
                  </c:pt>
                  <c:pt idx="15064">
                    <c:v>ROW</c:v>
                  </c:pt>
                  <c:pt idx="15065">
                    <c:v>OEC</c:v>
                  </c:pt>
                  <c:pt idx="15066">
                    <c:v>BRZ</c:v>
                  </c:pt>
                  <c:pt idx="15067">
                    <c:v>RSA</c:v>
                  </c:pt>
                  <c:pt idx="15068">
                    <c:v>RUS</c:v>
                  </c:pt>
                  <c:pt idx="15069">
                    <c:v>FRA</c:v>
                  </c:pt>
                  <c:pt idx="15070">
                    <c:v>EUN</c:v>
                  </c:pt>
                  <c:pt idx="15071">
                    <c:v>EUS</c:v>
                  </c:pt>
                  <c:pt idx="15072">
                    <c:v>USA</c:v>
                  </c:pt>
                  <c:pt idx="15073">
                    <c:v>IND</c:v>
                  </c:pt>
                  <c:pt idx="15074">
                    <c:v>CHI</c:v>
                  </c:pt>
                  <c:pt idx="15075">
                    <c:v>ROW</c:v>
                  </c:pt>
                  <c:pt idx="15076">
                    <c:v>OEC</c:v>
                  </c:pt>
                  <c:pt idx="15077">
                    <c:v>BRZ</c:v>
                  </c:pt>
                  <c:pt idx="15078">
                    <c:v>RSA</c:v>
                  </c:pt>
                  <c:pt idx="15079">
                    <c:v>RUS</c:v>
                  </c:pt>
                  <c:pt idx="15080">
                    <c:v>FRA</c:v>
                  </c:pt>
                  <c:pt idx="15081">
                    <c:v>EUN</c:v>
                  </c:pt>
                  <c:pt idx="15082">
                    <c:v>EUS</c:v>
                  </c:pt>
                  <c:pt idx="15083">
                    <c:v>USA</c:v>
                  </c:pt>
                  <c:pt idx="15084">
                    <c:v>IND</c:v>
                  </c:pt>
                  <c:pt idx="15085">
                    <c:v>CHI</c:v>
                  </c:pt>
                  <c:pt idx="15086">
                    <c:v>ROW</c:v>
                  </c:pt>
                  <c:pt idx="15087">
                    <c:v>OEC</c:v>
                  </c:pt>
                  <c:pt idx="15088">
                    <c:v>BRZ</c:v>
                  </c:pt>
                  <c:pt idx="15089">
                    <c:v>RSA</c:v>
                  </c:pt>
                  <c:pt idx="15090">
                    <c:v>RUS</c:v>
                  </c:pt>
                  <c:pt idx="15091">
                    <c:v>FRA</c:v>
                  </c:pt>
                  <c:pt idx="15092">
                    <c:v>EUN</c:v>
                  </c:pt>
                  <c:pt idx="15093">
                    <c:v>EUS</c:v>
                  </c:pt>
                  <c:pt idx="15094">
                    <c:v>USA</c:v>
                  </c:pt>
                  <c:pt idx="15095">
                    <c:v>IND</c:v>
                  </c:pt>
                  <c:pt idx="15096">
                    <c:v>CHI</c:v>
                  </c:pt>
                  <c:pt idx="15097">
                    <c:v>ROW</c:v>
                  </c:pt>
                  <c:pt idx="15098">
                    <c:v>OEC</c:v>
                  </c:pt>
                  <c:pt idx="15099">
                    <c:v>BRZ</c:v>
                  </c:pt>
                  <c:pt idx="15100">
                    <c:v>RSA</c:v>
                  </c:pt>
                  <c:pt idx="15101">
                    <c:v>RUS</c:v>
                  </c:pt>
                  <c:pt idx="15102">
                    <c:v>FRA</c:v>
                  </c:pt>
                  <c:pt idx="15103">
                    <c:v>EUN</c:v>
                  </c:pt>
                  <c:pt idx="15104">
                    <c:v>EUS</c:v>
                  </c:pt>
                  <c:pt idx="15105">
                    <c:v>USA</c:v>
                  </c:pt>
                  <c:pt idx="15106">
                    <c:v>IND</c:v>
                  </c:pt>
                  <c:pt idx="15107">
                    <c:v>CHI</c:v>
                  </c:pt>
                  <c:pt idx="15108">
                    <c:v>ROW</c:v>
                  </c:pt>
                  <c:pt idx="15109">
                    <c:v>OEC</c:v>
                  </c:pt>
                  <c:pt idx="15110">
                    <c:v>BRZ</c:v>
                  </c:pt>
                  <c:pt idx="15111">
                    <c:v>RSA</c:v>
                  </c:pt>
                  <c:pt idx="15112">
                    <c:v>RUS</c:v>
                  </c:pt>
                  <c:pt idx="15113">
                    <c:v>FRA</c:v>
                  </c:pt>
                  <c:pt idx="15114">
                    <c:v>EUN</c:v>
                  </c:pt>
                  <c:pt idx="15115">
                    <c:v>EUS</c:v>
                  </c:pt>
                  <c:pt idx="15116">
                    <c:v>USA</c:v>
                  </c:pt>
                  <c:pt idx="15117">
                    <c:v>IND</c:v>
                  </c:pt>
                  <c:pt idx="15118">
                    <c:v>CHI</c:v>
                  </c:pt>
                  <c:pt idx="15119">
                    <c:v>ROW</c:v>
                  </c:pt>
                  <c:pt idx="15120">
                    <c:v>OEC</c:v>
                  </c:pt>
                  <c:pt idx="15121">
                    <c:v>BRZ</c:v>
                  </c:pt>
                  <c:pt idx="15122">
                    <c:v>RSA</c:v>
                  </c:pt>
                  <c:pt idx="15123">
                    <c:v>RUS</c:v>
                  </c:pt>
                  <c:pt idx="15124">
                    <c:v>FRA</c:v>
                  </c:pt>
                  <c:pt idx="15125">
                    <c:v>EUN</c:v>
                  </c:pt>
                  <c:pt idx="15126">
                    <c:v>EUS</c:v>
                  </c:pt>
                  <c:pt idx="15127">
                    <c:v>USA</c:v>
                  </c:pt>
                  <c:pt idx="15128">
                    <c:v>IND</c:v>
                  </c:pt>
                  <c:pt idx="15129">
                    <c:v>CHI</c:v>
                  </c:pt>
                  <c:pt idx="15130">
                    <c:v>ROW</c:v>
                  </c:pt>
                  <c:pt idx="15131">
                    <c:v>OEC</c:v>
                  </c:pt>
                  <c:pt idx="15132">
                    <c:v>BRZ</c:v>
                  </c:pt>
                  <c:pt idx="15133">
                    <c:v>RSA</c:v>
                  </c:pt>
                  <c:pt idx="15134">
                    <c:v>RUS</c:v>
                  </c:pt>
                  <c:pt idx="15135">
                    <c:v>FRA</c:v>
                  </c:pt>
                  <c:pt idx="15136">
                    <c:v>EUN</c:v>
                  </c:pt>
                  <c:pt idx="15137">
                    <c:v>EUS</c:v>
                  </c:pt>
                  <c:pt idx="15138">
                    <c:v>USA</c:v>
                  </c:pt>
                  <c:pt idx="15139">
                    <c:v>IND</c:v>
                  </c:pt>
                  <c:pt idx="15140">
                    <c:v>CHI</c:v>
                  </c:pt>
                  <c:pt idx="15141">
                    <c:v>ROW</c:v>
                  </c:pt>
                  <c:pt idx="15142">
                    <c:v>OEC</c:v>
                  </c:pt>
                  <c:pt idx="15143">
                    <c:v>BRZ</c:v>
                  </c:pt>
                  <c:pt idx="15144">
                    <c:v>RSA</c:v>
                  </c:pt>
                  <c:pt idx="15145">
                    <c:v>RUS</c:v>
                  </c:pt>
                  <c:pt idx="15146">
                    <c:v>FRA</c:v>
                  </c:pt>
                  <c:pt idx="15147">
                    <c:v>EUN</c:v>
                  </c:pt>
                  <c:pt idx="15148">
                    <c:v>EUS</c:v>
                  </c:pt>
                  <c:pt idx="15149">
                    <c:v>USA</c:v>
                  </c:pt>
                  <c:pt idx="15150">
                    <c:v>IND</c:v>
                  </c:pt>
                  <c:pt idx="15151">
                    <c:v>CHI</c:v>
                  </c:pt>
                  <c:pt idx="15152">
                    <c:v>ROW</c:v>
                  </c:pt>
                  <c:pt idx="15153">
                    <c:v>OEC</c:v>
                  </c:pt>
                  <c:pt idx="15154">
                    <c:v>BRZ</c:v>
                  </c:pt>
                  <c:pt idx="15155">
                    <c:v>RSA</c:v>
                  </c:pt>
                  <c:pt idx="15156">
                    <c:v>RUS</c:v>
                  </c:pt>
                  <c:pt idx="15157">
                    <c:v>FRA</c:v>
                  </c:pt>
                  <c:pt idx="15158">
                    <c:v>EUN</c:v>
                  </c:pt>
                  <c:pt idx="15159">
                    <c:v>EUS</c:v>
                  </c:pt>
                  <c:pt idx="15160">
                    <c:v>USA</c:v>
                  </c:pt>
                  <c:pt idx="15161">
                    <c:v>IND</c:v>
                  </c:pt>
                  <c:pt idx="15162">
                    <c:v>CHI</c:v>
                  </c:pt>
                  <c:pt idx="15163">
                    <c:v>ROW</c:v>
                  </c:pt>
                  <c:pt idx="15164">
                    <c:v>OEC</c:v>
                  </c:pt>
                  <c:pt idx="15165">
                    <c:v>BRZ</c:v>
                  </c:pt>
                  <c:pt idx="15166">
                    <c:v>RSA</c:v>
                  </c:pt>
                  <c:pt idx="15167">
                    <c:v>RUS</c:v>
                  </c:pt>
                  <c:pt idx="15168">
                    <c:v>FRA</c:v>
                  </c:pt>
                  <c:pt idx="15169">
                    <c:v>EUN</c:v>
                  </c:pt>
                  <c:pt idx="15170">
                    <c:v>EUS</c:v>
                  </c:pt>
                  <c:pt idx="15171">
                    <c:v>USA</c:v>
                  </c:pt>
                  <c:pt idx="15172">
                    <c:v>IND</c:v>
                  </c:pt>
                  <c:pt idx="15173">
                    <c:v>CHI</c:v>
                  </c:pt>
                  <c:pt idx="15174">
                    <c:v>ROW</c:v>
                  </c:pt>
                  <c:pt idx="15175">
                    <c:v>OEC</c:v>
                  </c:pt>
                  <c:pt idx="15176">
                    <c:v>BRZ</c:v>
                  </c:pt>
                  <c:pt idx="15177">
                    <c:v>RSA</c:v>
                  </c:pt>
                  <c:pt idx="15178">
                    <c:v>RUS</c:v>
                  </c:pt>
                  <c:pt idx="15179">
                    <c:v>FRA</c:v>
                  </c:pt>
                  <c:pt idx="15180">
                    <c:v>EUN</c:v>
                  </c:pt>
                  <c:pt idx="15181">
                    <c:v>EUS</c:v>
                  </c:pt>
                  <c:pt idx="15182">
                    <c:v>USA</c:v>
                  </c:pt>
                  <c:pt idx="15183">
                    <c:v>IND</c:v>
                  </c:pt>
                  <c:pt idx="15184">
                    <c:v>CHI</c:v>
                  </c:pt>
                  <c:pt idx="15185">
                    <c:v>ROW</c:v>
                  </c:pt>
                  <c:pt idx="15186">
                    <c:v>OEC</c:v>
                  </c:pt>
                  <c:pt idx="15187">
                    <c:v>BRZ</c:v>
                  </c:pt>
                  <c:pt idx="15188">
                    <c:v>RSA</c:v>
                  </c:pt>
                  <c:pt idx="15189">
                    <c:v>RUS</c:v>
                  </c:pt>
                  <c:pt idx="15190">
                    <c:v>FRA</c:v>
                  </c:pt>
                  <c:pt idx="15191">
                    <c:v>EUN</c:v>
                  </c:pt>
                  <c:pt idx="15192">
                    <c:v>EUS</c:v>
                  </c:pt>
                  <c:pt idx="15193">
                    <c:v>USA</c:v>
                  </c:pt>
                  <c:pt idx="15194">
                    <c:v>IND</c:v>
                  </c:pt>
                  <c:pt idx="15195">
                    <c:v>CHI</c:v>
                  </c:pt>
                  <c:pt idx="15196">
                    <c:v>ROW</c:v>
                  </c:pt>
                  <c:pt idx="15197">
                    <c:v>OEC</c:v>
                  </c:pt>
                  <c:pt idx="15198">
                    <c:v>BRZ</c:v>
                  </c:pt>
                  <c:pt idx="15199">
                    <c:v>RSA</c:v>
                  </c:pt>
                  <c:pt idx="15200">
                    <c:v>RUS</c:v>
                  </c:pt>
                  <c:pt idx="15201">
                    <c:v>FRA</c:v>
                  </c:pt>
                  <c:pt idx="15202">
                    <c:v>EUN</c:v>
                  </c:pt>
                  <c:pt idx="15203">
                    <c:v>EUS</c:v>
                  </c:pt>
                  <c:pt idx="15204">
                    <c:v>USA</c:v>
                  </c:pt>
                  <c:pt idx="15205">
                    <c:v>IND</c:v>
                  </c:pt>
                  <c:pt idx="15206">
                    <c:v>CHI</c:v>
                  </c:pt>
                  <c:pt idx="15207">
                    <c:v>ROW</c:v>
                  </c:pt>
                  <c:pt idx="15208">
                    <c:v>OEC</c:v>
                  </c:pt>
                  <c:pt idx="15209">
                    <c:v>BRZ</c:v>
                  </c:pt>
                  <c:pt idx="15210">
                    <c:v>RSA</c:v>
                  </c:pt>
                  <c:pt idx="15211">
                    <c:v>RUS</c:v>
                  </c:pt>
                  <c:pt idx="15212">
                    <c:v>FRA</c:v>
                  </c:pt>
                  <c:pt idx="15213">
                    <c:v>EUN</c:v>
                  </c:pt>
                  <c:pt idx="15214">
                    <c:v>EUS</c:v>
                  </c:pt>
                  <c:pt idx="15215">
                    <c:v>USA</c:v>
                  </c:pt>
                  <c:pt idx="15216">
                    <c:v>IND</c:v>
                  </c:pt>
                  <c:pt idx="15217">
                    <c:v>CHI</c:v>
                  </c:pt>
                  <c:pt idx="15218">
                    <c:v>ROW</c:v>
                  </c:pt>
                  <c:pt idx="15219">
                    <c:v>OEC</c:v>
                  </c:pt>
                  <c:pt idx="15220">
                    <c:v>BRZ</c:v>
                  </c:pt>
                  <c:pt idx="15221">
                    <c:v>RSA</c:v>
                  </c:pt>
                  <c:pt idx="15222">
                    <c:v>RUS</c:v>
                  </c:pt>
                  <c:pt idx="15223">
                    <c:v>FRA</c:v>
                  </c:pt>
                  <c:pt idx="15224">
                    <c:v>EUN</c:v>
                  </c:pt>
                  <c:pt idx="15225">
                    <c:v>EUS</c:v>
                  </c:pt>
                  <c:pt idx="15226">
                    <c:v>IND</c:v>
                  </c:pt>
                  <c:pt idx="15227">
                    <c:v>CHI</c:v>
                  </c:pt>
                  <c:pt idx="15228">
                    <c:v>ROW</c:v>
                  </c:pt>
                  <c:pt idx="15229">
                    <c:v>OEC</c:v>
                  </c:pt>
                  <c:pt idx="15230">
                    <c:v>RUS</c:v>
                  </c:pt>
                  <c:pt idx="15231">
                    <c:v>FRA</c:v>
                  </c:pt>
                  <c:pt idx="15232">
                    <c:v>EUN</c:v>
                  </c:pt>
                  <c:pt idx="15233">
                    <c:v>EUS</c:v>
                  </c:pt>
                  <c:pt idx="15234">
                    <c:v>IND</c:v>
                  </c:pt>
                  <c:pt idx="15235">
                    <c:v>CHI</c:v>
                  </c:pt>
                  <c:pt idx="15236">
                    <c:v>ROW</c:v>
                  </c:pt>
                  <c:pt idx="15237">
                    <c:v>OEC</c:v>
                  </c:pt>
                  <c:pt idx="15238">
                    <c:v>BRZ</c:v>
                  </c:pt>
                  <c:pt idx="15239">
                    <c:v>RSA</c:v>
                  </c:pt>
                  <c:pt idx="15240">
                    <c:v>RUS</c:v>
                  </c:pt>
                  <c:pt idx="15241">
                    <c:v>FRA</c:v>
                  </c:pt>
                  <c:pt idx="15242">
                    <c:v>EUN</c:v>
                  </c:pt>
                  <c:pt idx="15243">
                    <c:v>EUS</c:v>
                  </c:pt>
                  <c:pt idx="15244">
                    <c:v>IND</c:v>
                  </c:pt>
                  <c:pt idx="15245">
                    <c:v>CHI</c:v>
                  </c:pt>
                  <c:pt idx="15246">
                    <c:v>ROW</c:v>
                  </c:pt>
                  <c:pt idx="15247">
                    <c:v>OEC</c:v>
                  </c:pt>
                  <c:pt idx="15248">
                    <c:v>BRZ</c:v>
                  </c:pt>
                  <c:pt idx="15249">
                    <c:v>RSA</c:v>
                  </c:pt>
                  <c:pt idx="15250">
                    <c:v>RUS</c:v>
                  </c:pt>
                  <c:pt idx="15251">
                    <c:v>FRA</c:v>
                  </c:pt>
                  <c:pt idx="15252">
                    <c:v>EUN</c:v>
                  </c:pt>
                  <c:pt idx="15253">
                    <c:v>EUS</c:v>
                  </c:pt>
                  <c:pt idx="15254">
                    <c:v>IND</c:v>
                  </c:pt>
                  <c:pt idx="15255">
                    <c:v>CHI</c:v>
                  </c:pt>
                  <c:pt idx="15256">
                    <c:v>ROW</c:v>
                  </c:pt>
                  <c:pt idx="15257">
                    <c:v>OEC</c:v>
                  </c:pt>
                  <c:pt idx="15258">
                    <c:v>BRZ</c:v>
                  </c:pt>
                  <c:pt idx="15259">
                    <c:v>RSA</c:v>
                  </c:pt>
                  <c:pt idx="15260">
                    <c:v>RUS</c:v>
                  </c:pt>
                  <c:pt idx="15261">
                    <c:v>FRA</c:v>
                  </c:pt>
                  <c:pt idx="15262">
                    <c:v>EUN</c:v>
                  </c:pt>
                  <c:pt idx="15263">
                    <c:v>EUS</c:v>
                  </c:pt>
                  <c:pt idx="15264">
                    <c:v>IND</c:v>
                  </c:pt>
                  <c:pt idx="15265">
                    <c:v>CHI</c:v>
                  </c:pt>
                  <c:pt idx="15266">
                    <c:v>ROW</c:v>
                  </c:pt>
                  <c:pt idx="15267">
                    <c:v>OEC</c:v>
                  </c:pt>
                  <c:pt idx="15268">
                    <c:v>BRZ</c:v>
                  </c:pt>
                  <c:pt idx="15269">
                    <c:v>RSA</c:v>
                  </c:pt>
                  <c:pt idx="15270">
                    <c:v>RUS</c:v>
                  </c:pt>
                  <c:pt idx="15271">
                    <c:v>FRA</c:v>
                  </c:pt>
                  <c:pt idx="15272">
                    <c:v>EUN</c:v>
                  </c:pt>
                  <c:pt idx="15273">
                    <c:v>EUS</c:v>
                  </c:pt>
                  <c:pt idx="15274">
                    <c:v>IND</c:v>
                  </c:pt>
                  <c:pt idx="15275">
                    <c:v>CHI</c:v>
                  </c:pt>
                  <c:pt idx="15276">
                    <c:v>ROW</c:v>
                  </c:pt>
                  <c:pt idx="15277">
                    <c:v>OEC</c:v>
                  </c:pt>
                  <c:pt idx="15278">
                    <c:v>BRZ</c:v>
                  </c:pt>
                  <c:pt idx="15279">
                    <c:v>RSA</c:v>
                  </c:pt>
                  <c:pt idx="15280">
                    <c:v>RUS</c:v>
                  </c:pt>
                  <c:pt idx="15281">
                    <c:v>FRA</c:v>
                  </c:pt>
                  <c:pt idx="15282">
                    <c:v>EUN</c:v>
                  </c:pt>
                  <c:pt idx="15283">
                    <c:v>EUS</c:v>
                  </c:pt>
                  <c:pt idx="15284">
                    <c:v>IND</c:v>
                  </c:pt>
                  <c:pt idx="15285">
                    <c:v>CHI</c:v>
                  </c:pt>
                  <c:pt idx="15286">
                    <c:v>ROW</c:v>
                  </c:pt>
                  <c:pt idx="15287">
                    <c:v>OEC</c:v>
                  </c:pt>
                  <c:pt idx="15288">
                    <c:v>BRZ</c:v>
                  </c:pt>
                  <c:pt idx="15289">
                    <c:v>RSA</c:v>
                  </c:pt>
                  <c:pt idx="15290">
                    <c:v>RUS</c:v>
                  </c:pt>
                  <c:pt idx="15291">
                    <c:v>FRA</c:v>
                  </c:pt>
                  <c:pt idx="15292">
                    <c:v>EUN</c:v>
                  </c:pt>
                  <c:pt idx="15293">
                    <c:v>EUS</c:v>
                  </c:pt>
                  <c:pt idx="15294">
                    <c:v>IND</c:v>
                  </c:pt>
                  <c:pt idx="15295">
                    <c:v>CHI</c:v>
                  </c:pt>
                  <c:pt idx="15296">
                    <c:v>ROW</c:v>
                  </c:pt>
                  <c:pt idx="15297">
                    <c:v>OEC</c:v>
                  </c:pt>
                  <c:pt idx="15298">
                    <c:v>BRZ</c:v>
                  </c:pt>
                  <c:pt idx="15299">
                    <c:v>RSA</c:v>
                  </c:pt>
                  <c:pt idx="15300">
                    <c:v>RUS</c:v>
                  </c:pt>
                  <c:pt idx="15301">
                    <c:v>FRA</c:v>
                  </c:pt>
                  <c:pt idx="15302">
                    <c:v>EUN</c:v>
                  </c:pt>
                  <c:pt idx="15303">
                    <c:v>EUS</c:v>
                  </c:pt>
                  <c:pt idx="15304">
                    <c:v>IND</c:v>
                  </c:pt>
                  <c:pt idx="15305">
                    <c:v>CHI</c:v>
                  </c:pt>
                  <c:pt idx="15306">
                    <c:v>ROW</c:v>
                  </c:pt>
                  <c:pt idx="15307">
                    <c:v>OEC</c:v>
                  </c:pt>
                  <c:pt idx="15308">
                    <c:v>BRZ</c:v>
                  </c:pt>
                  <c:pt idx="15309">
                    <c:v>RSA</c:v>
                  </c:pt>
                  <c:pt idx="15310">
                    <c:v>RUS</c:v>
                  </c:pt>
                  <c:pt idx="15311">
                    <c:v>FRA</c:v>
                  </c:pt>
                  <c:pt idx="15312">
                    <c:v>EUN</c:v>
                  </c:pt>
                  <c:pt idx="15313">
                    <c:v>EUS</c:v>
                  </c:pt>
                  <c:pt idx="15314">
                    <c:v>IND</c:v>
                  </c:pt>
                  <c:pt idx="15315">
                    <c:v>CHI</c:v>
                  </c:pt>
                  <c:pt idx="15316">
                    <c:v>ROW</c:v>
                  </c:pt>
                  <c:pt idx="15317">
                    <c:v>OEC</c:v>
                  </c:pt>
                  <c:pt idx="15318">
                    <c:v>BRZ</c:v>
                  </c:pt>
                  <c:pt idx="15319">
                    <c:v>RSA</c:v>
                  </c:pt>
                  <c:pt idx="15320">
                    <c:v>RUS</c:v>
                  </c:pt>
                  <c:pt idx="15321">
                    <c:v>FRA</c:v>
                  </c:pt>
                  <c:pt idx="15322">
                    <c:v>EUN</c:v>
                  </c:pt>
                  <c:pt idx="15323">
                    <c:v>EUS</c:v>
                  </c:pt>
                  <c:pt idx="15324">
                    <c:v>IND</c:v>
                  </c:pt>
                  <c:pt idx="15325">
                    <c:v>CHI</c:v>
                  </c:pt>
                  <c:pt idx="15326">
                    <c:v>ROW</c:v>
                  </c:pt>
                  <c:pt idx="15327">
                    <c:v>OEC</c:v>
                  </c:pt>
                  <c:pt idx="15328">
                    <c:v>BRZ</c:v>
                  </c:pt>
                  <c:pt idx="15329">
                    <c:v>RSA</c:v>
                  </c:pt>
                  <c:pt idx="15330">
                    <c:v>RUS</c:v>
                  </c:pt>
                  <c:pt idx="15331">
                    <c:v>FRA</c:v>
                  </c:pt>
                  <c:pt idx="15332">
                    <c:v>EUN</c:v>
                  </c:pt>
                  <c:pt idx="15333">
                    <c:v>EUS</c:v>
                  </c:pt>
                  <c:pt idx="15334">
                    <c:v>IND</c:v>
                  </c:pt>
                  <c:pt idx="15335">
                    <c:v>CHI</c:v>
                  </c:pt>
                  <c:pt idx="15336">
                    <c:v>ROW</c:v>
                  </c:pt>
                  <c:pt idx="15337">
                    <c:v>OEC</c:v>
                  </c:pt>
                  <c:pt idx="15338">
                    <c:v>BRZ</c:v>
                  </c:pt>
                  <c:pt idx="15339">
                    <c:v>RSA</c:v>
                  </c:pt>
                  <c:pt idx="15340">
                    <c:v>RUS</c:v>
                  </c:pt>
                  <c:pt idx="15341">
                    <c:v>FRA</c:v>
                  </c:pt>
                  <c:pt idx="15342">
                    <c:v>EUN</c:v>
                  </c:pt>
                  <c:pt idx="15343">
                    <c:v>EUS</c:v>
                  </c:pt>
                  <c:pt idx="15344">
                    <c:v>IND</c:v>
                  </c:pt>
                  <c:pt idx="15345">
                    <c:v>CHI</c:v>
                  </c:pt>
                  <c:pt idx="15346">
                    <c:v>ROW</c:v>
                  </c:pt>
                  <c:pt idx="15347">
                    <c:v>OEC</c:v>
                  </c:pt>
                  <c:pt idx="15348">
                    <c:v>BRZ</c:v>
                  </c:pt>
                  <c:pt idx="15349">
                    <c:v>RSA</c:v>
                  </c:pt>
                  <c:pt idx="15350">
                    <c:v>RUS</c:v>
                  </c:pt>
                  <c:pt idx="15351">
                    <c:v>FRA</c:v>
                  </c:pt>
                  <c:pt idx="15352">
                    <c:v>EUN</c:v>
                  </c:pt>
                  <c:pt idx="15353">
                    <c:v>EUS</c:v>
                  </c:pt>
                  <c:pt idx="15354">
                    <c:v>IND</c:v>
                  </c:pt>
                  <c:pt idx="15355">
                    <c:v>CHI</c:v>
                  </c:pt>
                  <c:pt idx="15356">
                    <c:v>ROW</c:v>
                  </c:pt>
                  <c:pt idx="15357">
                    <c:v>OEC</c:v>
                  </c:pt>
                  <c:pt idx="15358">
                    <c:v>BRZ</c:v>
                  </c:pt>
                  <c:pt idx="15359">
                    <c:v>RSA</c:v>
                  </c:pt>
                  <c:pt idx="15360">
                    <c:v>RUS</c:v>
                  </c:pt>
                  <c:pt idx="15361">
                    <c:v>FRA</c:v>
                  </c:pt>
                  <c:pt idx="15362">
                    <c:v>EUN</c:v>
                  </c:pt>
                  <c:pt idx="15363">
                    <c:v>EUS</c:v>
                  </c:pt>
                  <c:pt idx="15364">
                    <c:v>IND</c:v>
                  </c:pt>
                  <c:pt idx="15365">
                    <c:v>CHI</c:v>
                  </c:pt>
                  <c:pt idx="15366">
                    <c:v>ROW</c:v>
                  </c:pt>
                  <c:pt idx="15367">
                    <c:v>OEC</c:v>
                  </c:pt>
                  <c:pt idx="15368">
                    <c:v>BRZ</c:v>
                  </c:pt>
                  <c:pt idx="15369">
                    <c:v>RSA</c:v>
                  </c:pt>
                  <c:pt idx="15370">
                    <c:v>RUS</c:v>
                  </c:pt>
                  <c:pt idx="15371">
                    <c:v>FRA</c:v>
                  </c:pt>
                  <c:pt idx="15372">
                    <c:v>EUN</c:v>
                  </c:pt>
                  <c:pt idx="15373">
                    <c:v>EUS</c:v>
                  </c:pt>
                  <c:pt idx="15374">
                    <c:v>IND</c:v>
                  </c:pt>
                  <c:pt idx="15375">
                    <c:v>CHI</c:v>
                  </c:pt>
                  <c:pt idx="15376">
                    <c:v>ROW</c:v>
                  </c:pt>
                  <c:pt idx="15377">
                    <c:v>OEC</c:v>
                  </c:pt>
                  <c:pt idx="15378">
                    <c:v>BRZ</c:v>
                  </c:pt>
                  <c:pt idx="15379">
                    <c:v>RSA</c:v>
                  </c:pt>
                  <c:pt idx="15380">
                    <c:v>RUS</c:v>
                  </c:pt>
                  <c:pt idx="15381">
                    <c:v>FRA</c:v>
                  </c:pt>
                  <c:pt idx="15382">
                    <c:v>EUN</c:v>
                  </c:pt>
                  <c:pt idx="15383">
                    <c:v>EUS</c:v>
                  </c:pt>
                  <c:pt idx="15384">
                    <c:v>IND</c:v>
                  </c:pt>
                  <c:pt idx="15385">
                    <c:v>CHI</c:v>
                  </c:pt>
                  <c:pt idx="15386">
                    <c:v>ROW</c:v>
                  </c:pt>
                  <c:pt idx="15387">
                    <c:v>OEC</c:v>
                  </c:pt>
                  <c:pt idx="15388">
                    <c:v>BRZ</c:v>
                  </c:pt>
                  <c:pt idx="15389">
                    <c:v>RSA</c:v>
                  </c:pt>
                  <c:pt idx="15390">
                    <c:v>RUS</c:v>
                  </c:pt>
                  <c:pt idx="15391">
                    <c:v>FRA</c:v>
                  </c:pt>
                  <c:pt idx="15392">
                    <c:v>EUN</c:v>
                  </c:pt>
                  <c:pt idx="15393">
                    <c:v>EUS</c:v>
                  </c:pt>
                  <c:pt idx="15394">
                    <c:v>IND</c:v>
                  </c:pt>
                  <c:pt idx="15395">
                    <c:v>CHI</c:v>
                  </c:pt>
                  <c:pt idx="15396">
                    <c:v>ROW</c:v>
                  </c:pt>
                  <c:pt idx="15397">
                    <c:v>OEC</c:v>
                  </c:pt>
                  <c:pt idx="15398">
                    <c:v>BRZ</c:v>
                  </c:pt>
                  <c:pt idx="15399">
                    <c:v>RSA</c:v>
                  </c:pt>
                  <c:pt idx="15400">
                    <c:v>RUS</c:v>
                  </c:pt>
                  <c:pt idx="15401">
                    <c:v>FRA</c:v>
                  </c:pt>
                  <c:pt idx="15402">
                    <c:v>EUN</c:v>
                  </c:pt>
                  <c:pt idx="15403">
                    <c:v>EUS</c:v>
                  </c:pt>
                  <c:pt idx="15404">
                    <c:v>USA</c:v>
                  </c:pt>
                  <c:pt idx="15405">
                    <c:v>IND</c:v>
                  </c:pt>
                  <c:pt idx="15406">
                    <c:v>CHI</c:v>
                  </c:pt>
                  <c:pt idx="15407">
                    <c:v>ROW</c:v>
                  </c:pt>
                  <c:pt idx="15408">
                    <c:v>RUS</c:v>
                  </c:pt>
                  <c:pt idx="15409">
                    <c:v>FRA</c:v>
                  </c:pt>
                  <c:pt idx="15410">
                    <c:v>EUN</c:v>
                  </c:pt>
                  <c:pt idx="15411">
                    <c:v>EUS</c:v>
                  </c:pt>
                  <c:pt idx="15412">
                    <c:v>USA</c:v>
                  </c:pt>
                  <c:pt idx="15413">
                    <c:v>IND</c:v>
                  </c:pt>
                  <c:pt idx="15414">
                    <c:v>CHI</c:v>
                  </c:pt>
                  <c:pt idx="15415">
                    <c:v>ROW</c:v>
                  </c:pt>
                  <c:pt idx="15416">
                    <c:v>BRZ</c:v>
                  </c:pt>
                  <c:pt idx="15417">
                    <c:v>RSA</c:v>
                  </c:pt>
                  <c:pt idx="15418">
                    <c:v>RUS</c:v>
                  </c:pt>
                  <c:pt idx="15419">
                    <c:v>FRA</c:v>
                  </c:pt>
                  <c:pt idx="15420">
                    <c:v>EUN</c:v>
                  </c:pt>
                  <c:pt idx="15421">
                    <c:v>EUS</c:v>
                  </c:pt>
                  <c:pt idx="15422">
                    <c:v>USA</c:v>
                  </c:pt>
                  <c:pt idx="15423">
                    <c:v>IND</c:v>
                  </c:pt>
                  <c:pt idx="15424">
                    <c:v>CHI</c:v>
                  </c:pt>
                  <c:pt idx="15425">
                    <c:v>ROW</c:v>
                  </c:pt>
                  <c:pt idx="15426">
                    <c:v>BRZ</c:v>
                  </c:pt>
                  <c:pt idx="15427">
                    <c:v>RSA</c:v>
                  </c:pt>
                  <c:pt idx="15428">
                    <c:v>RUS</c:v>
                  </c:pt>
                  <c:pt idx="15429">
                    <c:v>FRA</c:v>
                  </c:pt>
                  <c:pt idx="15430">
                    <c:v>EUN</c:v>
                  </c:pt>
                  <c:pt idx="15431">
                    <c:v>EUS</c:v>
                  </c:pt>
                  <c:pt idx="15432">
                    <c:v>IND</c:v>
                  </c:pt>
                  <c:pt idx="15433">
                    <c:v>CHI</c:v>
                  </c:pt>
                  <c:pt idx="15434">
                    <c:v>ROW</c:v>
                  </c:pt>
                  <c:pt idx="15435">
                    <c:v>BRZ</c:v>
                  </c:pt>
                  <c:pt idx="15436">
                    <c:v>RSA</c:v>
                  </c:pt>
                  <c:pt idx="15437">
                    <c:v>FRA</c:v>
                  </c:pt>
                  <c:pt idx="15438">
                    <c:v>EUN</c:v>
                  </c:pt>
                  <c:pt idx="15439">
                    <c:v>EUS</c:v>
                  </c:pt>
                  <c:pt idx="15440">
                    <c:v>USA</c:v>
                  </c:pt>
                  <c:pt idx="15441">
                    <c:v>IND</c:v>
                  </c:pt>
                  <c:pt idx="15442">
                    <c:v>CHI</c:v>
                  </c:pt>
                  <c:pt idx="15443">
                    <c:v>ROW</c:v>
                  </c:pt>
                  <c:pt idx="15444">
                    <c:v>BRZ</c:v>
                  </c:pt>
                  <c:pt idx="15445">
                    <c:v>RSA</c:v>
                  </c:pt>
                  <c:pt idx="15446">
                    <c:v>RUS</c:v>
                  </c:pt>
                  <c:pt idx="15447">
                    <c:v>FRA</c:v>
                  </c:pt>
                  <c:pt idx="15448">
                    <c:v>EUN</c:v>
                  </c:pt>
                  <c:pt idx="15449">
                    <c:v>EUS</c:v>
                  </c:pt>
                  <c:pt idx="15450">
                    <c:v>USA</c:v>
                  </c:pt>
                  <c:pt idx="15451">
                    <c:v>IND</c:v>
                  </c:pt>
                  <c:pt idx="15452">
                    <c:v>CHI</c:v>
                  </c:pt>
                  <c:pt idx="15453">
                    <c:v>ROW</c:v>
                  </c:pt>
                  <c:pt idx="15454">
                    <c:v>BRZ</c:v>
                  </c:pt>
                  <c:pt idx="15455">
                    <c:v>RSA</c:v>
                  </c:pt>
                  <c:pt idx="15456">
                    <c:v>RUS</c:v>
                  </c:pt>
                  <c:pt idx="15457">
                    <c:v>FRA</c:v>
                  </c:pt>
                  <c:pt idx="15458">
                    <c:v>EUN</c:v>
                  </c:pt>
                  <c:pt idx="15459">
                    <c:v>EUS</c:v>
                  </c:pt>
                  <c:pt idx="15460">
                    <c:v>USA</c:v>
                  </c:pt>
                  <c:pt idx="15461">
                    <c:v>IND</c:v>
                  </c:pt>
                  <c:pt idx="15462">
                    <c:v>CHI</c:v>
                  </c:pt>
                  <c:pt idx="15463">
                    <c:v>ROW</c:v>
                  </c:pt>
                  <c:pt idx="15464">
                    <c:v>BRZ</c:v>
                  </c:pt>
                  <c:pt idx="15465">
                    <c:v>RSA</c:v>
                  </c:pt>
                  <c:pt idx="15466">
                    <c:v>RUS</c:v>
                  </c:pt>
                  <c:pt idx="15467">
                    <c:v>FRA</c:v>
                  </c:pt>
                  <c:pt idx="15468">
                    <c:v>EUN</c:v>
                  </c:pt>
                  <c:pt idx="15469">
                    <c:v>EUS</c:v>
                  </c:pt>
                  <c:pt idx="15470">
                    <c:v>USA</c:v>
                  </c:pt>
                  <c:pt idx="15471">
                    <c:v>IND</c:v>
                  </c:pt>
                  <c:pt idx="15472">
                    <c:v>CHI</c:v>
                  </c:pt>
                  <c:pt idx="15473">
                    <c:v>ROW</c:v>
                  </c:pt>
                  <c:pt idx="15474">
                    <c:v>BRZ</c:v>
                  </c:pt>
                  <c:pt idx="15475">
                    <c:v>RSA</c:v>
                  </c:pt>
                  <c:pt idx="15476">
                    <c:v>RUS</c:v>
                  </c:pt>
                  <c:pt idx="15477">
                    <c:v>FRA</c:v>
                  </c:pt>
                  <c:pt idx="15478">
                    <c:v>EUN</c:v>
                  </c:pt>
                  <c:pt idx="15479">
                    <c:v>EUS</c:v>
                  </c:pt>
                  <c:pt idx="15480">
                    <c:v>USA</c:v>
                  </c:pt>
                  <c:pt idx="15481">
                    <c:v>IND</c:v>
                  </c:pt>
                  <c:pt idx="15482">
                    <c:v>CHI</c:v>
                  </c:pt>
                  <c:pt idx="15483">
                    <c:v>ROW</c:v>
                  </c:pt>
                  <c:pt idx="15484">
                    <c:v>BRZ</c:v>
                  </c:pt>
                  <c:pt idx="15485">
                    <c:v>RSA</c:v>
                  </c:pt>
                  <c:pt idx="15486">
                    <c:v>RUS</c:v>
                  </c:pt>
                  <c:pt idx="15487">
                    <c:v>FRA</c:v>
                  </c:pt>
                  <c:pt idx="15488">
                    <c:v>EUN</c:v>
                  </c:pt>
                  <c:pt idx="15489">
                    <c:v>EUS</c:v>
                  </c:pt>
                  <c:pt idx="15490">
                    <c:v>USA</c:v>
                  </c:pt>
                  <c:pt idx="15491">
                    <c:v>IND</c:v>
                  </c:pt>
                  <c:pt idx="15492">
                    <c:v>CHI</c:v>
                  </c:pt>
                  <c:pt idx="15493">
                    <c:v>ROW</c:v>
                  </c:pt>
                  <c:pt idx="15494">
                    <c:v>BRZ</c:v>
                  </c:pt>
                  <c:pt idx="15495">
                    <c:v>RSA</c:v>
                  </c:pt>
                  <c:pt idx="15496">
                    <c:v>RUS</c:v>
                  </c:pt>
                  <c:pt idx="15497">
                    <c:v>FRA</c:v>
                  </c:pt>
                  <c:pt idx="15498">
                    <c:v>EUN</c:v>
                  </c:pt>
                  <c:pt idx="15499">
                    <c:v>EUS</c:v>
                  </c:pt>
                  <c:pt idx="15500">
                    <c:v>USA</c:v>
                  </c:pt>
                  <c:pt idx="15501">
                    <c:v>IND</c:v>
                  </c:pt>
                  <c:pt idx="15502">
                    <c:v>CHI</c:v>
                  </c:pt>
                  <c:pt idx="15503">
                    <c:v>ROW</c:v>
                  </c:pt>
                  <c:pt idx="15504">
                    <c:v>BRZ</c:v>
                  </c:pt>
                  <c:pt idx="15505">
                    <c:v>RSA</c:v>
                  </c:pt>
                  <c:pt idx="15506">
                    <c:v>RUS</c:v>
                  </c:pt>
                  <c:pt idx="15507">
                    <c:v>FRA</c:v>
                  </c:pt>
                  <c:pt idx="15508">
                    <c:v>EUN</c:v>
                  </c:pt>
                  <c:pt idx="15509">
                    <c:v>EUS</c:v>
                  </c:pt>
                  <c:pt idx="15510">
                    <c:v>USA</c:v>
                  </c:pt>
                  <c:pt idx="15511">
                    <c:v>IND</c:v>
                  </c:pt>
                  <c:pt idx="15512">
                    <c:v>CHI</c:v>
                  </c:pt>
                  <c:pt idx="15513">
                    <c:v>ROW</c:v>
                  </c:pt>
                  <c:pt idx="15514">
                    <c:v>BRZ</c:v>
                  </c:pt>
                  <c:pt idx="15515">
                    <c:v>RSA</c:v>
                  </c:pt>
                  <c:pt idx="15516">
                    <c:v>RUS</c:v>
                  </c:pt>
                  <c:pt idx="15517">
                    <c:v>FRA</c:v>
                  </c:pt>
                  <c:pt idx="15518">
                    <c:v>EUN</c:v>
                  </c:pt>
                  <c:pt idx="15519">
                    <c:v>EUS</c:v>
                  </c:pt>
                  <c:pt idx="15520">
                    <c:v>USA</c:v>
                  </c:pt>
                  <c:pt idx="15521">
                    <c:v>IND</c:v>
                  </c:pt>
                  <c:pt idx="15522">
                    <c:v>CHI</c:v>
                  </c:pt>
                  <c:pt idx="15523">
                    <c:v>ROW</c:v>
                  </c:pt>
                  <c:pt idx="15524">
                    <c:v>BRZ</c:v>
                  </c:pt>
                  <c:pt idx="15525">
                    <c:v>RSA</c:v>
                  </c:pt>
                  <c:pt idx="15526">
                    <c:v>RUS</c:v>
                  </c:pt>
                  <c:pt idx="15527">
                    <c:v>FRA</c:v>
                  </c:pt>
                  <c:pt idx="15528">
                    <c:v>EUN</c:v>
                  </c:pt>
                  <c:pt idx="15529">
                    <c:v>EUS</c:v>
                  </c:pt>
                  <c:pt idx="15530">
                    <c:v>USA</c:v>
                  </c:pt>
                  <c:pt idx="15531">
                    <c:v>IND</c:v>
                  </c:pt>
                  <c:pt idx="15532">
                    <c:v>CHI</c:v>
                  </c:pt>
                  <c:pt idx="15533">
                    <c:v>ROW</c:v>
                  </c:pt>
                  <c:pt idx="15534">
                    <c:v>BRZ</c:v>
                  </c:pt>
                  <c:pt idx="15535">
                    <c:v>RSA</c:v>
                  </c:pt>
                  <c:pt idx="15536">
                    <c:v>RUS</c:v>
                  </c:pt>
                  <c:pt idx="15537">
                    <c:v>FRA</c:v>
                  </c:pt>
                  <c:pt idx="15538">
                    <c:v>EUN</c:v>
                  </c:pt>
                  <c:pt idx="15539">
                    <c:v>EUS</c:v>
                  </c:pt>
                  <c:pt idx="15540">
                    <c:v>USA</c:v>
                  </c:pt>
                  <c:pt idx="15541">
                    <c:v>IND</c:v>
                  </c:pt>
                  <c:pt idx="15542">
                    <c:v>CHI</c:v>
                  </c:pt>
                  <c:pt idx="15543">
                    <c:v>ROW</c:v>
                  </c:pt>
                  <c:pt idx="15544">
                    <c:v>BRZ</c:v>
                  </c:pt>
                  <c:pt idx="15545">
                    <c:v>RSA</c:v>
                  </c:pt>
                  <c:pt idx="15546">
                    <c:v>RUS</c:v>
                  </c:pt>
                  <c:pt idx="15547">
                    <c:v>FRA</c:v>
                  </c:pt>
                  <c:pt idx="15548">
                    <c:v>EUN</c:v>
                  </c:pt>
                  <c:pt idx="15549">
                    <c:v>EUS</c:v>
                  </c:pt>
                  <c:pt idx="15550">
                    <c:v>USA</c:v>
                  </c:pt>
                  <c:pt idx="15551">
                    <c:v>IND</c:v>
                  </c:pt>
                  <c:pt idx="15552">
                    <c:v>CHI</c:v>
                  </c:pt>
                  <c:pt idx="15553">
                    <c:v>ROW</c:v>
                  </c:pt>
                  <c:pt idx="15554">
                    <c:v>BRZ</c:v>
                  </c:pt>
                  <c:pt idx="15555">
                    <c:v>RSA</c:v>
                  </c:pt>
                  <c:pt idx="15556">
                    <c:v>RUS</c:v>
                  </c:pt>
                  <c:pt idx="15557">
                    <c:v>FRA</c:v>
                  </c:pt>
                  <c:pt idx="15558">
                    <c:v>EUN</c:v>
                  </c:pt>
                  <c:pt idx="15559">
                    <c:v>EUS</c:v>
                  </c:pt>
                  <c:pt idx="15560">
                    <c:v>USA</c:v>
                  </c:pt>
                  <c:pt idx="15561">
                    <c:v>IND</c:v>
                  </c:pt>
                  <c:pt idx="15562">
                    <c:v>CHI</c:v>
                  </c:pt>
                  <c:pt idx="15563">
                    <c:v>ROW</c:v>
                  </c:pt>
                  <c:pt idx="15564">
                    <c:v>BRZ</c:v>
                  </c:pt>
                  <c:pt idx="15565">
                    <c:v>RSA</c:v>
                  </c:pt>
                  <c:pt idx="15566">
                    <c:v>RUS</c:v>
                  </c:pt>
                  <c:pt idx="15567">
                    <c:v>FRA</c:v>
                  </c:pt>
                  <c:pt idx="15568">
                    <c:v>EUN</c:v>
                  </c:pt>
                  <c:pt idx="15569">
                    <c:v>EUS</c:v>
                  </c:pt>
                  <c:pt idx="15570">
                    <c:v>USA</c:v>
                  </c:pt>
                  <c:pt idx="15571">
                    <c:v>IND</c:v>
                  </c:pt>
                  <c:pt idx="15572">
                    <c:v>CHI</c:v>
                  </c:pt>
                  <c:pt idx="15573">
                    <c:v>ROW</c:v>
                  </c:pt>
                  <c:pt idx="15574">
                    <c:v>BRZ</c:v>
                  </c:pt>
                  <c:pt idx="15575">
                    <c:v>RSA</c:v>
                  </c:pt>
                  <c:pt idx="15576">
                    <c:v>RUS</c:v>
                  </c:pt>
                  <c:pt idx="15577">
                    <c:v>FRA</c:v>
                  </c:pt>
                  <c:pt idx="15578">
                    <c:v>EUN</c:v>
                  </c:pt>
                  <c:pt idx="15579">
                    <c:v>EUS</c:v>
                  </c:pt>
                  <c:pt idx="15580">
                    <c:v>USA</c:v>
                  </c:pt>
                  <c:pt idx="15581">
                    <c:v>IND</c:v>
                  </c:pt>
                  <c:pt idx="15582">
                    <c:v>CHI</c:v>
                  </c:pt>
                  <c:pt idx="15583">
                    <c:v>ROW</c:v>
                  </c:pt>
                  <c:pt idx="15584">
                    <c:v>RSA</c:v>
                  </c:pt>
                  <c:pt idx="15585">
                    <c:v>RUS</c:v>
                  </c:pt>
                  <c:pt idx="15586">
                    <c:v>FRA</c:v>
                  </c:pt>
                  <c:pt idx="15587">
                    <c:v>EUN</c:v>
                  </c:pt>
                  <c:pt idx="15588">
                    <c:v>EUS</c:v>
                  </c:pt>
                  <c:pt idx="15589">
                    <c:v>USA</c:v>
                  </c:pt>
                  <c:pt idx="15590">
                    <c:v>IND</c:v>
                  </c:pt>
                  <c:pt idx="15591">
                    <c:v>CHI</c:v>
                  </c:pt>
                  <c:pt idx="15592">
                    <c:v>ROW</c:v>
                  </c:pt>
                  <c:pt idx="15593">
                    <c:v>OEC</c:v>
                  </c:pt>
                  <c:pt idx="15594">
                    <c:v>RSA</c:v>
                  </c:pt>
                  <c:pt idx="15595">
                    <c:v>RUS</c:v>
                  </c:pt>
                  <c:pt idx="15596">
                    <c:v>FRA</c:v>
                  </c:pt>
                  <c:pt idx="15597">
                    <c:v>EUN</c:v>
                  </c:pt>
                  <c:pt idx="15598">
                    <c:v>EUS</c:v>
                  </c:pt>
                  <c:pt idx="15599">
                    <c:v>USA</c:v>
                  </c:pt>
                  <c:pt idx="15600">
                    <c:v>IND</c:v>
                  </c:pt>
                  <c:pt idx="15601">
                    <c:v>CHI</c:v>
                  </c:pt>
                  <c:pt idx="15602">
                    <c:v>ROW</c:v>
                  </c:pt>
                  <c:pt idx="15603">
                    <c:v>OEC</c:v>
                  </c:pt>
                  <c:pt idx="15604">
                    <c:v>RSA</c:v>
                  </c:pt>
                  <c:pt idx="15605">
                    <c:v>FRA</c:v>
                  </c:pt>
                  <c:pt idx="15606">
                    <c:v>EUN</c:v>
                  </c:pt>
                  <c:pt idx="15607">
                    <c:v>EUS</c:v>
                  </c:pt>
                  <c:pt idx="15608">
                    <c:v>USA</c:v>
                  </c:pt>
                  <c:pt idx="15609">
                    <c:v>IND</c:v>
                  </c:pt>
                  <c:pt idx="15610">
                    <c:v>CHI</c:v>
                  </c:pt>
                  <c:pt idx="15611">
                    <c:v>ROW</c:v>
                  </c:pt>
                  <c:pt idx="15612">
                    <c:v>OEC</c:v>
                  </c:pt>
                  <c:pt idx="15613">
                    <c:v>RSA</c:v>
                  </c:pt>
                  <c:pt idx="15614">
                    <c:v>RUS</c:v>
                  </c:pt>
                  <c:pt idx="15615">
                    <c:v>FRA</c:v>
                  </c:pt>
                  <c:pt idx="15616">
                    <c:v>EUN</c:v>
                  </c:pt>
                  <c:pt idx="15617">
                    <c:v>EUS</c:v>
                  </c:pt>
                  <c:pt idx="15618">
                    <c:v>USA</c:v>
                  </c:pt>
                  <c:pt idx="15619">
                    <c:v>IND</c:v>
                  </c:pt>
                  <c:pt idx="15620">
                    <c:v>CHI</c:v>
                  </c:pt>
                  <c:pt idx="15621">
                    <c:v>ROW</c:v>
                  </c:pt>
                  <c:pt idx="15622">
                    <c:v>OEC</c:v>
                  </c:pt>
                  <c:pt idx="15623">
                    <c:v>RSA</c:v>
                  </c:pt>
                  <c:pt idx="15624">
                    <c:v>RUS</c:v>
                  </c:pt>
                  <c:pt idx="15625">
                    <c:v>FRA</c:v>
                  </c:pt>
                  <c:pt idx="15626">
                    <c:v>EUN</c:v>
                  </c:pt>
                  <c:pt idx="15627">
                    <c:v>EUS</c:v>
                  </c:pt>
                  <c:pt idx="15628">
                    <c:v>USA</c:v>
                  </c:pt>
                  <c:pt idx="15629">
                    <c:v>IND</c:v>
                  </c:pt>
                  <c:pt idx="15630">
                    <c:v>CHI</c:v>
                  </c:pt>
                  <c:pt idx="15631">
                    <c:v>ROW</c:v>
                  </c:pt>
                  <c:pt idx="15632">
                    <c:v>OEC</c:v>
                  </c:pt>
                  <c:pt idx="15633">
                    <c:v>RSA</c:v>
                  </c:pt>
                  <c:pt idx="15634">
                    <c:v>FRA</c:v>
                  </c:pt>
                  <c:pt idx="15635">
                    <c:v>EUN</c:v>
                  </c:pt>
                  <c:pt idx="15636">
                    <c:v>EUS</c:v>
                  </c:pt>
                  <c:pt idx="15637">
                    <c:v>USA</c:v>
                  </c:pt>
                  <c:pt idx="15638">
                    <c:v>IND</c:v>
                  </c:pt>
                  <c:pt idx="15639">
                    <c:v>CHI</c:v>
                  </c:pt>
                  <c:pt idx="15640">
                    <c:v>ROW</c:v>
                  </c:pt>
                  <c:pt idx="15641">
                    <c:v>OEC</c:v>
                  </c:pt>
                  <c:pt idx="15642">
                    <c:v>RSA</c:v>
                  </c:pt>
                  <c:pt idx="15643">
                    <c:v>RUS</c:v>
                  </c:pt>
                  <c:pt idx="15644">
                    <c:v>FRA</c:v>
                  </c:pt>
                  <c:pt idx="15645">
                    <c:v>EUN</c:v>
                  </c:pt>
                  <c:pt idx="15646">
                    <c:v>EUS</c:v>
                  </c:pt>
                  <c:pt idx="15647">
                    <c:v>USA</c:v>
                  </c:pt>
                  <c:pt idx="15648">
                    <c:v>IND</c:v>
                  </c:pt>
                  <c:pt idx="15649">
                    <c:v>CHI</c:v>
                  </c:pt>
                  <c:pt idx="15650">
                    <c:v>ROW</c:v>
                  </c:pt>
                  <c:pt idx="15651">
                    <c:v>OEC</c:v>
                  </c:pt>
                  <c:pt idx="15652">
                    <c:v>RSA</c:v>
                  </c:pt>
                  <c:pt idx="15653">
                    <c:v>FRA</c:v>
                  </c:pt>
                  <c:pt idx="15654">
                    <c:v>EUN</c:v>
                  </c:pt>
                  <c:pt idx="15655">
                    <c:v>EUS</c:v>
                  </c:pt>
                  <c:pt idx="15656">
                    <c:v>USA</c:v>
                  </c:pt>
                  <c:pt idx="15657">
                    <c:v>IND</c:v>
                  </c:pt>
                  <c:pt idx="15658">
                    <c:v>CHI</c:v>
                  </c:pt>
                  <c:pt idx="15659">
                    <c:v>ROW</c:v>
                  </c:pt>
                  <c:pt idx="15660">
                    <c:v>OEC</c:v>
                  </c:pt>
                  <c:pt idx="15661">
                    <c:v>RSA</c:v>
                  </c:pt>
                  <c:pt idx="15662">
                    <c:v>FRA</c:v>
                  </c:pt>
                  <c:pt idx="15663">
                    <c:v>EUN</c:v>
                  </c:pt>
                  <c:pt idx="15664">
                    <c:v>EUS</c:v>
                  </c:pt>
                  <c:pt idx="15665">
                    <c:v>USA</c:v>
                  </c:pt>
                  <c:pt idx="15666">
                    <c:v>IND</c:v>
                  </c:pt>
                  <c:pt idx="15667">
                    <c:v>CHI</c:v>
                  </c:pt>
                  <c:pt idx="15668">
                    <c:v>ROW</c:v>
                  </c:pt>
                  <c:pt idx="15669">
                    <c:v>OEC</c:v>
                  </c:pt>
                  <c:pt idx="15670">
                    <c:v>RSA</c:v>
                  </c:pt>
                  <c:pt idx="15671">
                    <c:v>RUS</c:v>
                  </c:pt>
                  <c:pt idx="15672">
                    <c:v>FRA</c:v>
                  </c:pt>
                  <c:pt idx="15673">
                    <c:v>EUN</c:v>
                  </c:pt>
                  <c:pt idx="15674">
                    <c:v>EUS</c:v>
                  </c:pt>
                  <c:pt idx="15675">
                    <c:v>USA</c:v>
                  </c:pt>
                  <c:pt idx="15676">
                    <c:v>IND</c:v>
                  </c:pt>
                  <c:pt idx="15677">
                    <c:v>CHI</c:v>
                  </c:pt>
                  <c:pt idx="15678">
                    <c:v>ROW</c:v>
                  </c:pt>
                  <c:pt idx="15679">
                    <c:v>OEC</c:v>
                  </c:pt>
                  <c:pt idx="15680">
                    <c:v>RSA</c:v>
                  </c:pt>
                  <c:pt idx="15681">
                    <c:v>RUS</c:v>
                  </c:pt>
                  <c:pt idx="15682">
                    <c:v>FRA</c:v>
                  </c:pt>
                  <c:pt idx="15683">
                    <c:v>EUN</c:v>
                  </c:pt>
                  <c:pt idx="15684">
                    <c:v>EUS</c:v>
                  </c:pt>
                  <c:pt idx="15685">
                    <c:v>USA</c:v>
                  </c:pt>
                  <c:pt idx="15686">
                    <c:v>IND</c:v>
                  </c:pt>
                  <c:pt idx="15687">
                    <c:v>CHI</c:v>
                  </c:pt>
                  <c:pt idx="15688">
                    <c:v>ROW</c:v>
                  </c:pt>
                  <c:pt idx="15689">
                    <c:v>OEC</c:v>
                  </c:pt>
                  <c:pt idx="15690">
                    <c:v>RSA</c:v>
                  </c:pt>
                  <c:pt idx="15691">
                    <c:v>FRA</c:v>
                  </c:pt>
                  <c:pt idx="15692">
                    <c:v>EUN</c:v>
                  </c:pt>
                  <c:pt idx="15693">
                    <c:v>EUS</c:v>
                  </c:pt>
                  <c:pt idx="15694">
                    <c:v>USA</c:v>
                  </c:pt>
                  <c:pt idx="15695">
                    <c:v>IND</c:v>
                  </c:pt>
                  <c:pt idx="15696">
                    <c:v>CHI</c:v>
                  </c:pt>
                  <c:pt idx="15697">
                    <c:v>ROW</c:v>
                  </c:pt>
                  <c:pt idx="15698">
                    <c:v>OEC</c:v>
                  </c:pt>
                  <c:pt idx="15699">
                    <c:v>RSA</c:v>
                  </c:pt>
                  <c:pt idx="15700">
                    <c:v>RUS</c:v>
                  </c:pt>
                  <c:pt idx="15701">
                    <c:v>FRA</c:v>
                  </c:pt>
                  <c:pt idx="15702">
                    <c:v>EUN</c:v>
                  </c:pt>
                  <c:pt idx="15703">
                    <c:v>EUS</c:v>
                  </c:pt>
                  <c:pt idx="15704">
                    <c:v>USA</c:v>
                  </c:pt>
                  <c:pt idx="15705">
                    <c:v>IND</c:v>
                  </c:pt>
                  <c:pt idx="15706">
                    <c:v>CHI</c:v>
                  </c:pt>
                  <c:pt idx="15707">
                    <c:v>ROW</c:v>
                  </c:pt>
                  <c:pt idx="15708">
                    <c:v>OEC</c:v>
                  </c:pt>
                  <c:pt idx="15709">
                    <c:v>RSA</c:v>
                  </c:pt>
                  <c:pt idx="15710">
                    <c:v>RUS</c:v>
                  </c:pt>
                  <c:pt idx="15711">
                    <c:v>FRA</c:v>
                  </c:pt>
                  <c:pt idx="15712">
                    <c:v>EUN</c:v>
                  </c:pt>
                  <c:pt idx="15713">
                    <c:v>EUS</c:v>
                  </c:pt>
                  <c:pt idx="15714">
                    <c:v>USA</c:v>
                  </c:pt>
                  <c:pt idx="15715">
                    <c:v>IND</c:v>
                  </c:pt>
                  <c:pt idx="15716">
                    <c:v>CHI</c:v>
                  </c:pt>
                  <c:pt idx="15717">
                    <c:v>ROW</c:v>
                  </c:pt>
                  <c:pt idx="15718">
                    <c:v>OEC</c:v>
                  </c:pt>
                  <c:pt idx="15719">
                    <c:v>RSA</c:v>
                  </c:pt>
                  <c:pt idx="15720">
                    <c:v>RUS</c:v>
                  </c:pt>
                  <c:pt idx="15721">
                    <c:v>FRA</c:v>
                  </c:pt>
                  <c:pt idx="15722">
                    <c:v>EUN</c:v>
                  </c:pt>
                  <c:pt idx="15723">
                    <c:v>EUS</c:v>
                  </c:pt>
                  <c:pt idx="15724">
                    <c:v>USA</c:v>
                  </c:pt>
                  <c:pt idx="15725">
                    <c:v>IND</c:v>
                  </c:pt>
                  <c:pt idx="15726">
                    <c:v>CHI</c:v>
                  </c:pt>
                  <c:pt idx="15727">
                    <c:v>ROW</c:v>
                  </c:pt>
                  <c:pt idx="15728">
                    <c:v>OEC</c:v>
                  </c:pt>
                  <c:pt idx="15729">
                    <c:v>RSA</c:v>
                  </c:pt>
                  <c:pt idx="15730">
                    <c:v>RUS</c:v>
                  </c:pt>
                  <c:pt idx="15731">
                    <c:v>FRA</c:v>
                  </c:pt>
                  <c:pt idx="15732">
                    <c:v>EUN</c:v>
                  </c:pt>
                  <c:pt idx="15733">
                    <c:v>EUS</c:v>
                  </c:pt>
                  <c:pt idx="15734">
                    <c:v>USA</c:v>
                  </c:pt>
                  <c:pt idx="15735">
                    <c:v>IND</c:v>
                  </c:pt>
                  <c:pt idx="15736">
                    <c:v>CHI</c:v>
                  </c:pt>
                  <c:pt idx="15737">
                    <c:v>ROW</c:v>
                  </c:pt>
                  <c:pt idx="15738">
                    <c:v>OEC</c:v>
                  </c:pt>
                  <c:pt idx="15739">
                    <c:v>BRZ</c:v>
                  </c:pt>
                  <c:pt idx="15740">
                    <c:v>RSA</c:v>
                  </c:pt>
                  <c:pt idx="15741">
                    <c:v>FRA</c:v>
                  </c:pt>
                  <c:pt idx="15742">
                    <c:v>EUN</c:v>
                  </c:pt>
                  <c:pt idx="15743">
                    <c:v>EUS</c:v>
                  </c:pt>
                  <c:pt idx="15744">
                    <c:v>USA</c:v>
                  </c:pt>
                  <c:pt idx="15745">
                    <c:v>IND</c:v>
                  </c:pt>
                  <c:pt idx="15746">
                    <c:v>CHI</c:v>
                  </c:pt>
                  <c:pt idx="15747">
                    <c:v>ROW</c:v>
                  </c:pt>
                  <c:pt idx="15748">
                    <c:v>OEC</c:v>
                  </c:pt>
                  <c:pt idx="15749">
                    <c:v>BRZ</c:v>
                  </c:pt>
                  <c:pt idx="15750">
                    <c:v>FRA</c:v>
                  </c:pt>
                  <c:pt idx="15751">
                    <c:v>EUN</c:v>
                  </c:pt>
                  <c:pt idx="15752">
                    <c:v>EUS</c:v>
                  </c:pt>
                  <c:pt idx="15753">
                    <c:v>USA</c:v>
                  </c:pt>
                  <c:pt idx="15754">
                    <c:v>IND</c:v>
                  </c:pt>
                  <c:pt idx="15755">
                    <c:v>CHI</c:v>
                  </c:pt>
                  <c:pt idx="15756">
                    <c:v>ROW</c:v>
                  </c:pt>
                  <c:pt idx="15757">
                    <c:v>OEC</c:v>
                  </c:pt>
                  <c:pt idx="15758">
                    <c:v>BRZ</c:v>
                  </c:pt>
                  <c:pt idx="15759">
                    <c:v>RSA</c:v>
                  </c:pt>
                  <c:pt idx="15760">
                    <c:v>FRA</c:v>
                  </c:pt>
                  <c:pt idx="15761">
                    <c:v>EUN</c:v>
                  </c:pt>
                  <c:pt idx="15762">
                    <c:v>EUS</c:v>
                  </c:pt>
                  <c:pt idx="15763">
                    <c:v>USA</c:v>
                  </c:pt>
                  <c:pt idx="15764">
                    <c:v>IND</c:v>
                  </c:pt>
                  <c:pt idx="15765">
                    <c:v>CHI</c:v>
                  </c:pt>
                  <c:pt idx="15766">
                    <c:v>ROW</c:v>
                  </c:pt>
                  <c:pt idx="15767">
                    <c:v>OEC</c:v>
                  </c:pt>
                  <c:pt idx="15768">
                    <c:v>BRZ</c:v>
                  </c:pt>
                  <c:pt idx="15769">
                    <c:v>RSA</c:v>
                  </c:pt>
                  <c:pt idx="15770">
                    <c:v>FRA</c:v>
                  </c:pt>
                  <c:pt idx="15771">
                    <c:v>EUN</c:v>
                  </c:pt>
                  <c:pt idx="15772">
                    <c:v>EUS</c:v>
                  </c:pt>
                  <c:pt idx="15773">
                    <c:v>IND</c:v>
                  </c:pt>
                  <c:pt idx="15774">
                    <c:v>CHI</c:v>
                  </c:pt>
                  <c:pt idx="15775">
                    <c:v>ROW</c:v>
                  </c:pt>
                  <c:pt idx="15776">
                    <c:v>OEC</c:v>
                  </c:pt>
                  <c:pt idx="15777">
                    <c:v>BRZ</c:v>
                  </c:pt>
                  <c:pt idx="15778">
                    <c:v>RSA</c:v>
                  </c:pt>
                  <c:pt idx="15779">
                    <c:v>FRA</c:v>
                  </c:pt>
                  <c:pt idx="15780">
                    <c:v>EUN</c:v>
                  </c:pt>
                  <c:pt idx="15781">
                    <c:v>EUS</c:v>
                  </c:pt>
                  <c:pt idx="15782">
                    <c:v>USA</c:v>
                  </c:pt>
                  <c:pt idx="15783">
                    <c:v>IND</c:v>
                  </c:pt>
                  <c:pt idx="15784">
                    <c:v>CHI</c:v>
                  </c:pt>
                  <c:pt idx="15785">
                    <c:v>ROW</c:v>
                  </c:pt>
                  <c:pt idx="15786">
                    <c:v>OEC</c:v>
                  </c:pt>
                  <c:pt idx="15787">
                    <c:v>BRZ</c:v>
                  </c:pt>
                  <c:pt idx="15788">
                    <c:v>RSA</c:v>
                  </c:pt>
                  <c:pt idx="15789">
                    <c:v>FRA</c:v>
                  </c:pt>
                  <c:pt idx="15790">
                    <c:v>EUN</c:v>
                  </c:pt>
                  <c:pt idx="15791">
                    <c:v>EUS</c:v>
                  </c:pt>
                  <c:pt idx="15792">
                    <c:v>USA</c:v>
                  </c:pt>
                  <c:pt idx="15793">
                    <c:v>IND</c:v>
                  </c:pt>
                  <c:pt idx="15794">
                    <c:v>CHI</c:v>
                  </c:pt>
                  <c:pt idx="15795">
                    <c:v>ROW</c:v>
                  </c:pt>
                  <c:pt idx="15796">
                    <c:v>OEC</c:v>
                  </c:pt>
                  <c:pt idx="15797">
                    <c:v>BRZ</c:v>
                  </c:pt>
                  <c:pt idx="15798">
                    <c:v>RSA</c:v>
                  </c:pt>
                  <c:pt idx="15799">
                    <c:v>FRA</c:v>
                  </c:pt>
                  <c:pt idx="15800">
                    <c:v>EUN</c:v>
                  </c:pt>
                  <c:pt idx="15801">
                    <c:v>EUS</c:v>
                  </c:pt>
                  <c:pt idx="15802">
                    <c:v>USA</c:v>
                  </c:pt>
                  <c:pt idx="15803">
                    <c:v>CHI</c:v>
                  </c:pt>
                  <c:pt idx="15804">
                    <c:v>ROW</c:v>
                  </c:pt>
                  <c:pt idx="15805">
                    <c:v>OEC</c:v>
                  </c:pt>
                  <c:pt idx="15806">
                    <c:v>BRZ</c:v>
                  </c:pt>
                  <c:pt idx="15807">
                    <c:v>RSA</c:v>
                  </c:pt>
                  <c:pt idx="15808">
                    <c:v>FRA</c:v>
                  </c:pt>
                  <c:pt idx="15809">
                    <c:v>EUN</c:v>
                  </c:pt>
                  <c:pt idx="15810">
                    <c:v>EUS</c:v>
                  </c:pt>
                  <c:pt idx="15811">
                    <c:v>USA</c:v>
                  </c:pt>
                  <c:pt idx="15812">
                    <c:v>IND</c:v>
                  </c:pt>
                  <c:pt idx="15813">
                    <c:v>CHI</c:v>
                  </c:pt>
                  <c:pt idx="15814">
                    <c:v>ROW</c:v>
                  </c:pt>
                  <c:pt idx="15815">
                    <c:v>OEC</c:v>
                  </c:pt>
                  <c:pt idx="15816">
                    <c:v>BRZ</c:v>
                  </c:pt>
                  <c:pt idx="15817">
                    <c:v>FRA</c:v>
                  </c:pt>
                  <c:pt idx="15818">
                    <c:v>EUN</c:v>
                  </c:pt>
                  <c:pt idx="15819">
                    <c:v>EUS</c:v>
                  </c:pt>
                  <c:pt idx="15820">
                    <c:v>USA</c:v>
                  </c:pt>
                  <c:pt idx="15821">
                    <c:v>IND</c:v>
                  </c:pt>
                  <c:pt idx="15822">
                    <c:v>CHI</c:v>
                  </c:pt>
                  <c:pt idx="15823">
                    <c:v>ROW</c:v>
                  </c:pt>
                  <c:pt idx="15824">
                    <c:v>OEC</c:v>
                  </c:pt>
                  <c:pt idx="15825">
                    <c:v>BRZ</c:v>
                  </c:pt>
                  <c:pt idx="15826">
                    <c:v>RSA</c:v>
                  </c:pt>
                  <c:pt idx="15827">
                    <c:v>FRA</c:v>
                  </c:pt>
                  <c:pt idx="15828">
                    <c:v>EUN</c:v>
                  </c:pt>
                  <c:pt idx="15829">
                    <c:v>EUS</c:v>
                  </c:pt>
                  <c:pt idx="15830">
                    <c:v>USA</c:v>
                  </c:pt>
                  <c:pt idx="15831">
                    <c:v>IND</c:v>
                  </c:pt>
                  <c:pt idx="15832">
                    <c:v>CHI</c:v>
                  </c:pt>
                  <c:pt idx="15833">
                    <c:v>ROW</c:v>
                  </c:pt>
                  <c:pt idx="15834">
                    <c:v>OEC</c:v>
                  </c:pt>
                  <c:pt idx="15835">
                    <c:v>BRZ</c:v>
                  </c:pt>
                  <c:pt idx="15836">
                    <c:v>RSA</c:v>
                  </c:pt>
                  <c:pt idx="15837">
                    <c:v>FRA</c:v>
                  </c:pt>
                  <c:pt idx="15838">
                    <c:v>EUN</c:v>
                  </c:pt>
                  <c:pt idx="15839">
                    <c:v>EUS</c:v>
                  </c:pt>
                  <c:pt idx="15840">
                    <c:v>USA</c:v>
                  </c:pt>
                  <c:pt idx="15841">
                    <c:v>IND</c:v>
                  </c:pt>
                  <c:pt idx="15842">
                    <c:v>CHI</c:v>
                  </c:pt>
                  <c:pt idx="15843">
                    <c:v>ROW</c:v>
                  </c:pt>
                  <c:pt idx="15844">
                    <c:v>OEC</c:v>
                  </c:pt>
                  <c:pt idx="15845">
                    <c:v>RSA</c:v>
                  </c:pt>
                  <c:pt idx="15846">
                    <c:v>FRA</c:v>
                  </c:pt>
                  <c:pt idx="15847">
                    <c:v>EUN</c:v>
                  </c:pt>
                  <c:pt idx="15848">
                    <c:v>EUS</c:v>
                  </c:pt>
                  <c:pt idx="15849">
                    <c:v>USA</c:v>
                  </c:pt>
                  <c:pt idx="15850">
                    <c:v>IND</c:v>
                  </c:pt>
                  <c:pt idx="15851">
                    <c:v>CHI</c:v>
                  </c:pt>
                  <c:pt idx="15852">
                    <c:v>ROW</c:v>
                  </c:pt>
                  <c:pt idx="15853">
                    <c:v>OEC</c:v>
                  </c:pt>
                  <c:pt idx="15854">
                    <c:v>BRZ</c:v>
                  </c:pt>
                  <c:pt idx="15855">
                    <c:v>RSA</c:v>
                  </c:pt>
                  <c:pt idx="15856">
                    <c:v>FRA</c:v>
                  </c:pt>
                  <c:pt idx="15857">
                    <c:v>EUN</c:v>
                  </c:pt>
                  <c:pt idx="15858">
                    <c:v>EUS</c:v>
                  </c:pt>
                  <c:pt idx="15859">
                    <c:v>USA</c:v>
                  </c:pt>
                  <c:pt idx="15860">
                    <c:v>IND</c:v>
                  </c:pt>
                  <c:pt idx="15861">
                    <c:v>CHI</c:v>
                  </c:pt>
                  <c:pt idx="15862">
                    <c:v>ROW</c:v>
                  </c:pt>
                  <c:pt idx="15863">
                    <c:v>OEC</c:v>
                  </c:pt>
                  <c:pt idx="15864">
                    <c:v>BRZ</c:v>
                  </c:pt>
                  <c:pt idx="15865">
                    <c:v>RSA</c:v>
                  </c:pt>
                  <c:pt idx="15866">
                    <c:v>FRA</c:v>
                  </c:pt>
                  <c:pt idx="15867">
                    <c:v>EUN</c:v>
                  </c:pt>
                  <c:pt idx="15868">
                    <c:v>EUS</c:v>
                  </c:pt>
                  <c:pt idx="15869">
                    <c:v>USA</c:v>
                  </c:pt>
                  <c:pt idx="15870">
                    <c:v>IND</c:v>
                  </c:pt>
                  <c:pt idx="15871">
                    <c:v>CHI</c:v>
                  </c:pt>
                  <c:pt idx="15872">
                    <c:v>ROW</c:v>
                  </c:pt>
                  <c:pt idx="15873">
                    <c:v>OEC</c:v>
                  </c:pt>
                  <c:pt idx="15874">
                    <c:v>BRZ</c:v>
                  </c:pt>
                  <c:pt idx="15875">
                    <c:v>RSA</c:v>
                  </c:pt>
                  <c:pt idx="15876">
                    <c:v>FRA</c:v>
                  </c:pt>
                  <c:pt idx="15877">
                    <c:v>EUN</c:v>
                  </c:pt>
                  <c:pt idx="15878">
                    <c:v>EUS</c:v>
                  </c:pt>
                  <c:pt idx="15879">
                    <c:v>USA</c:v>
                  </c:pt>
                  <c:pt idx="15880">
                    <c:v>IND</c:v>
                  </c:pt>
                  <c:pt idx="15881">
                    <c:v>CHI</c:v>
                  </c:pt>
                  <c:pt idx="15882">
                    <c:v>ROW</c:v>
                  </c:pt>
                  <c:pt idx="15883">
                    <c:v>OEC</c:v>
                  </c:pt>
                  <c:pt idx="15884">
                    <c:v>BRZ</c:v>
                  </c:pt>
                  <c:pt idx="15885">
                    <c:v>RSA</c:v>
                  </c:pt>
                  <c:pt idx="15886">
                    <c:v>FRA</c:v>
                  </c:pt>
                  <c:pt idx="15887">
                    <c:v>EUN</c:v>
                  </c:pt>
                  <c:pt idx="15888">
                    <c:v>EUS</c:v>
                  </c:pt>
                  <c:pt idx="15889">
                    <c:v>USA</c:v>
                  </c:pt>
                  <c:pt idx="15890">
                    <c:v>IND</c:v>
                  </c:pt>
                  <c:pt idx="15891">
                    <c:v>CHI</c:v>
                  </c:pt>
                  <c:pt idx="15892">
                    <c:v>ROW</c:v>
                  </c:pt>
                  <c:pt idx="15893">
                    <c:v>OEC</c:v>
                  </c:pt>
                  <c:pt idx="15894">
                    <c:v>BRZ</c:v>
                  </c:pt>
                  <c:pt idx="15895">
                    <c:v>RSA</c:v>
                  </c:pt>
                  <c:pt idx="15896">
                    <c:v>FRA</c:v>
                  </c:pt>
                  <c:pt idx="15897">
                    <c:v>EUN</c:v>
                  </c:pt>
                  <c:pt idx="15898">
                    <c:v>EUS</c:v>
                  </c:pt>
                  <c:pt idx="15899">
                    <c:v>USA</c:v>
                  </c:pt>
                  <c:pt idx="15900">
                    <c:v>IND</c:v>
                  </c:pt>
                  <c:pt idx="15901">
                    <c:v>CHI</c:v>
                  </c:pt>
                  <c:pt idx="15902">
                    <c:v>ROW</c:v>
                  </c:pt>
                  <c:pt idx="15903">
                    <c:v>OEC</c:v>
                  </c:pt>
                  <c:pt idx="15904">
                    <c:v>BRZ</c:v>
                  </c:pt>
                  <c:pt idx="15905">
                    <c:v>RSA</c:v>
                  </c:pt>
                  <c:pt idx="15906">
                    <c:v>FRA</c:v>
                  </c:pt>
                  <c:pt idx="15907">
                    <c:v>EUN</c:v>
                  </c:pt>
                  <c:pt idx="15908">
                    <c:v>EUS</c:v>
                  </c:pt>
                  <c:pt idx="15909">
                    <c:v>USA</c:v>
                  </c:pt>
                  <c:pt idx="15910">
                    <c:v>IND</c:v>
                  </c:pt>
                  <c:pt idx="15911">
                    <c:v>CHI</c:v>
                  </c:pt>
                  <c:pt idx="15912">
                    <c:v>ROW</c:v>
                  </c:pt>
                  <c:pt idx="15913">
                    <c:v>OEC</c:v>
                  </c:pt>
                  <c:pt idx="15914">
                    <c:v>BRZ</c:v>
                  </c:pt>
                  <c:pt idx="15915">
                    <c:v>RSA</c:v>
                  </c:pt>
                  <c:pt idx="15916">
                    <c:v>RUS</c:v>
                  </c:pt>
                  <c:pt idx="15917">
                    <c:v>FRA</c:v>
                  </c:pt>
                  <c:pt idx="15918">
                    <c:v>EUN</c:v>
                  </c:pt>
                  <c:pt idx="15919">
                    <c:v>EUS</c:v>
                  </c:pt>
                  <c:pt idx="15920">
                    <c:v>USA</c:v>
                  </c:pt>
                  <c:pt idx="15921">
                    <c:v>CHI</c:v>
                  </c:pt>
                  <c:pt idx="15922">
                    <c:v>ROW</c:v>
                  </c:pt>
                  <c:pt idx="15923">
                    <c:v>OEC</c:v>
                  </c:pt>
                  <c:pt idx="15924">
                    <c:v>RUS</c:v>
                  </c:pt>
                  <c:pt idx="15925">
                    <c:v>FRA</c:v>
                  </c:pt>
                  <c:pt idx="15926">
                    <c:v>EUN</c:v>
                  </c:pt>
                  <c:pt idx="15927">
                    <c:v>EUS</c:v>
                  </c:pt>
                  <c:pt idx="15928">
                    <c:v>USA</c:v>
                  </c:pt>
                  <c:pt idx="15929">
                    <c:v>CHI</c:v>
                  </c:pt>
                  <c:pt idx="15930">
                    <c:v>ROW</c:v>
                  </c:pt>
                  <c:pt idx="15931">
                    <c:v>OEC</c:v>
                  </c:pt>
                  <c:pt idx="15932">
                    <c:v>BRZ</c:v>
                  </c:pt>
                  <c:pt idx="15933">
                    <c:v>RSA</c:v>
                  </c:pt>
                  <c:pt idx="15934">
                    <c:v>RUS</c:v>
                  </c:pt>
                  <c:pt idx="15935">
                    <c:v>FRA</c:v>
                  </c:pt>
                  <c:pt idx="15936">
                    <c:v>EUN</c:v>
                  </c:pt>
                  <c:pt idx="15937">
                    <c:v>EUS</c:v>
                  </c:pt>
                  <c:pt idx="15938">
                    <c:v>USA</c:v>
                  </c:pt>
                  <c:pt idx="15939">
                    <c:v>CHI</c:v>
                  </c:pt>
                  <c:pt idx="15940">
                    <c:v>ROW</c:v>
                  </c:pt>
                  <c:pt idx="15941">
                    <c:v>OEC</c:v>
                  </c:pt>
                  <c:pt idx="15942">
                    <c:v>BRZ</c:v>
                  </c:pt>
                  <c:pt idx="15943">
                    <c:v>RSA</c:v>
                  </c:pt>
                  <c:pt idx="15944">
                    <c:v>RUS</c:v>
                  </c:pt>
                  <c:pt idx="15945">
                    <c:v>FRA</c:v>
                  </c:pt>
                  <c:pt idx="15946">
                    <c:v>EUN</c:v>
                  </c:pt>
                  <c:pt idx="15947">
                    <c:v>EUS</c:v>
                  </c:pt>
                  <c:pt idx="15948">
                    <c:v>USA</c:v>
                  </c:pt>
                  <c:pt idx="15949">
                    <c:v>CHI</c:v>
                  </c:pt>
                  <c:pt idx="15950">
                    <c:v>ROW</c:v>
                  </c:pt>
                  <c:pt idx="15951">
                    <c:v>OEC</c:v>
                  </c:pt>
                  <c:pt idx="15952">
                    <c:v>BRZ</c:v>
                  </c:pt>
                  <c:pt idx="15953">
                    <c:v>RSA</c:v>
                  </c:pt>
                  <c:pt idx="15954">
                    <c:v>RUS</c:v>
                  </c:pt>
                  <c:pt idx="15955">
                    <c:v>FRA</c:v>
                  </c:pt>
                  <c:pt idx="15956">
                    <c:v>EUN</c:v>
                  </c:pt>
                  <c:pt idx="15957">
                    <c:v>EUS</c:v>
                  </c:pt>
                  <c:pt idx="15958">
                    <c:v>USA</c:v>
                  </c:pt>
                  <c:pt idx="15959">
                    <c:v>CHI</c:v>
                  </c:pt>
                  <c:pt idx="15960">
                    <c:v>ROW</c:v>
                  </c:pt>
                  <c:pt idx="15961">
                    <c:v>OEC</c:v>
                  </c:pt>
                  <c:pt idx="15962">
                    <c:v>BRZ</c:v>
                  </c:pt>
                  <c:pt idx="15963">
                    <c:v>RSA</c:v>
                  </c:pt>
                  <c:pt idx="15964">
                    <c:v>RUS</c:v>
                  </c:pt>
                  <c:pt idx="15965">
                    <c:v>FRA</c:v>
                  </c:pt>
                  <c:pt idx="15966">
                    <c:v>EUN</c:v>
                  </c:pt>
                  <c:pt idx="15967">
                    <c:v>EUS</c:v>
                  </c:pt>
                  <c:pt idx="15968">
                    <c:v>USA</c:v>
                  </c:pt>
                  <c:pt idx="15969">
                    <c:v>CHI</c:v>
                  </c:pt>
                  <c:pt idx="15970">
                    <c:v>ROW</c:v>
                  </c:pt>
                  <c:pt idx="15971">
                    <c:v>OEC</c:v>
                  </c:pt>
                  <c:pt idx="15972">
                    <c:v>BRZ</c:v>
                  </c:pt>
                  <c:pt idx="15973">
                    <c:v>RSA</c:v>
                  </c:pt>
                  <c:pt idx="15974">
                    <c:v>RUS</c:v>
                  </c:pt>
                  <c:pt idx="15975">
                    <c:v>FRA</c:v>
                  </c:pt>
                  <c:pt idx="15976">
                    <c:v>EUN</c:v>
                  </c:pt>
                  <c:pt idx="15977">
                    <c:v>EUS</c:v>
                  </c:pt>
                  <c:pt idx="15978">
                    <c:v>USA</c:v>
                  </c:pt>
                  <c:pt idx="15979">
                    <c:v>CHI</c:v>
                  </c:pt>
                  <c:pt idx="15980">
                    <c:v>ROW</c:v>
                  </c:pt>
                  <c:pt idx="15981">
                    <c:v>OEC</c:v>
                  </c:pt>
                  <c:pt idx="15982">
                    <c:v>BRZ</c:v>
                  </c:pt>
                  <c:pt idx="15983">
                    <c:v>RSA</c:v>
                  </c:pt>
                  <c:pt idx="15984">
                    <c:v>FRA</c:v>
                  </c:pt>
                  <c:pt idx="15985">
                    <c:v>EUN</c:v>
                  </c:pt>
                  <c:pt idx="15986">
                    <c:v>EUS</c:v>
                  </c:pt>
                  <c:pt idx="15987">
                    <c:v>USA</c:v>
                  </c:pt>
                  <c:pt idx="15988">
                    <c:v>CHI</c:v>
                  </c:pt>
                  <c:pt idx="15989">
                    <c:v>ROW</c:v>
                  </c:pt>
                  <c:pt idx="15990">
                    <c:v>OEC</c:v>
                  </c:pt>
                  <c:pt idx="15991">
                    <c:v>BRZ</c:v>
                  </c:pt>
                  <c:pt idx="15992">
                    <c:v>RSA</c:v>
                  </c:pt>
                  <c:pt idx="15993">
                    <c:v>RUS</c:v>
                  </c:pt>
                  <c:pt idx="15994">
                    <c:v>FRA</c:v>
                  </c:pt>
                  <c:pt idx="15995">
                    <c:v>EUN</c:v>
                  </c:pt>
                  <c:pt idx="15996">
                    <c:v>EUS</c:v>
                  </c:pt>
                  <c:pt idx="15997">
                    <c:v>USA</c:v>
                  </c:pt>
                  <c:pt idx="15998">
                    <c:v>CHI</c:v>
                  </c:pt>
                  <c:pt idx="15999">
                    <c:v>ROW</c:v>
                  </c:pt>
                  <c:pt idx="16000">
                    <c:v>OEC</c:v>
                  </c:pt>
                  <c:pt idx="16001">
                    <c:v>BRZ</c:v>
                  </c:pt>
                  <c:pt idx="16002">
                    <c:v>RSA</c:v>
                  </c:pt>
                  <c:pt idx="16003">
                    <c:v>RUS</c:v>
                  </c:pt>
                  <c:pt idx="16004">
                    <c:v>FRA</c:v>
                  </c:pt>
                  <c:pt idx="16005">
                    <c:v>EUN</c:v>
                  </c:pt>
                  <c:pt idx="16006">
                    <c:v>EUS</c:v>
                  </c:pt>
                  <c:pt idx="16007">
                    <c:v>USA</c:v>
                  </c:pt>
                  <c:pt idx="16008">
                    <c:v>CHI</c:v>
                  </c:pt>
                  <c:pt idx="16009">
                    <c:v>ROW</c:v>
                  </c:pt>
                  <c:pt idx="16010">
                    <c:v>OEC</c:v>
                  </c:pt>
                  <c:pt idx="16011">
                    <c:v>BRZ</c:v>
                  </c:pt>
                  <c:pt idx="16012">
                    <c:v>RSA</c:v>
                  </c:pt>
                  <c:pt idx="16013">
                    <c:v>RUS</c:v>
                  </c:pt>
                  <c:pt idx="16014">
                    <c:v>FRA</c:v>
                  </c:pt>
                  <c:pt idx="16015">
                    <c:v>EUN</c:v>
                  </c:pt>
                  <c:pt idx="16016">
                    <c:v>EUS</c:v>
                  </c:pt>
                  <c:pt idx="16017">
                    <c:v>USA</c:v>
                  </c:pt>
                  <c:pt idx="16018">
                    <c:v>CHI</c:v>
                  </c:pt>
                  <c:pt idx="16019">
                    <c:v>ROW</c:v>
                  </c:pt>
                  <c:pt idx="16020">
                    <c:v>OEC</c:v>
                  </c:pt>
                  <c:pt idx="16021">
                    <c:v>BRZ</c:v>
                  </c:pt>
                  <c:pt idx="16022">
                    <c:v>RSA</c:v>
                  </c:pt>
                  <c:pt idx="16023">
                    <c:v>RUS</c:v>
                  </c:pt>
                  <c:pt idx="16024">
                    <c:v>FRA</c:v>
                  </c:pt>
                  <c:pt idx="16025">
                    <c:v>EUN</c:v>
                  </c:pt>
                  <c:pt idx="16026">
                    <c:v>EUS</c:v>
                  </c:pt>
                  <c:pt idx="16027">
                    <c:v>USA</c:v>
                  </c:pt>
                  <c:pt idx="16028">
                    <c:v>CHI</c:v>
                  </c:pt>
                  <c:pt idx="16029">
                    <c:v>ROW</c:v>
                  </c:pt>
                  <c:pt idx="16030">
                    <c:v>OEC</c:v>
                  </c:pt>
                  <c:pt idx="16031">
                    <c:v>BRZ</c:v>
                  </c:pt>
                  <c:pt idx="16032">
                    <c:v>RSA</c:v>
                  </c:pt>
                  <c:pt idx="16033">
                    <c:v>RUS</c:v>
                  </c:pt>
                  <c:pt idx="16034">
                    <c:v>FRA</c:v>
                  </c:pt>
                  <c:pt idx="16035">
                    <c:v>EUN</c:v>
                  </c:pt>
                  <c:pt idx="16036">
                    <c:v>EUS</c:v>
                  </c:pt>
                  <c:pt idx="16037">
                    <c:v>USA</c:v>
                  </c:pt>
                  <c:pt idx="16038">
                    <c:v>CHI</c:v>
                  </c:pt>
                  <c:pt idx="16039">
                    <c:v>ROW</c:v>
                  </c:pt>
                  <c:pt idx="16040">
                    <c:v>OEC</c:v>
                  </c:pt>
                  <c:pt idx="16041">
                    <c:v>BRZ</c:v>
                  </c:pt>
                  <c:pt idx="16042">
                    <c:v>RSA</c:v>
                  </c:pt>
                  <c:pt idx="16043">
                    <c:v>RUS</c:v>
                  </c:pt>
                  <c:pt idx="16044">
                    <c:v>FRA</c:v>
                  </c:pt>
                  <c:pt idx="16045">
                    <c:v>EUN</c:v>
                  </c:pt>
                  <c:pt idx="16046">
                    <c:v>EUS</c:v>
                  </c:pt>
                  <c:pt idx="16047">
                    <c:v>USA</c:v>
                  </c:pt>
                  <c:pt idx="16048">
                    <c:v>CHI</c:v>
                  </c:pt>
                  <c:pt idx="16049">
                    <c:v>ROW</c:v>
                  </c:pt>
                  <c:pt idx="16050">
                    <c:v>OEC</c:v>
                  </c:pt>
                  <c:pt idx="16051">
                    <c:v>BRZ</c:v>
                  </c:pt>
                  <c:pt idx="16052">
                    <c:v>RSA</c:v>
                  </c:pt>
                  <c:pt idx="16053">
                    <c:v>RUS</c:v>
                  </c:pt>
                  <c:pt idx="16054">
                    <c:v>FRA</c:v>
                  </c:pt>
                  <c:pt idx="16055">
                    <c:v>EUN</c:v>
                  </c:pt>
                  <c:pt idx="16056">
                    <c:v>EUS</c:v>
                  </c:pt>
                  <c:pt idx="16057">
                    <c:v>USA</c:v>
                  </c:pt>
                  <c:pt idx="16058">
                    <c:v>CHI</c:v>
                  </c:pt>
                  <c:pt idx="16059">
                    <c:v>ROW</c:v>
                  </c:pt>
                  <c:pt idx="16060">
                    <c:v>OEC</c:v>
                  </c:pt>
                  <c:pt idx="16061">
                    <c:v>BRZ</c:v>
                  </c:pt>
                  <c:pt idx="16062">
                    <c:v>RSA</c:v>
                  </c:pt>
                  <c:pt idx="16063">
                    <c:v>RUS</c:v>
                  </c:pt>
                  <c:pt idx="16064">
                    <c:v>FRA</c:v>
                  </c:pt>
                  <c:pt idx="16065">
                    <c:v>EUN</c:v>
                  </c:pt>
                  <c:pt idx="16066">
                    <c:v>EUS</c:v>
                  </c:pt>
                  <c:pt idx="16067">
                    <c:v>USA</c:v>
                  </c:pt>
                  <c:pt idx="16068">
                    <c:v>IND</c:v>
                  </c:pt>
                  <c:pt idx="16069">
                    <c:v>ROW</c:v>
                  </c:pt>
                  <c:pt idx="16070">
                    <c:v>OEC</c:v>
                  </c:pt>
                  <c:pt idx="16071">
                    <c:v>BRZ</c:v>
                  </c:pt>
                  <c:pt idx="16072">
                    <c:v>RUS</c:v>
                  </c:pt>
                  <c:pt idx="16073">
                    <c:v>FRA</c:v>
                  </c:pt>
                  <c:pt idx="16074">
                    <c:v>EUN</c:v>
                  </c:pt>
                  <c:pt idx="16075">
                    <c:v>EUS</c:v>
                  </c:pt>
                  <c:pt idx="16076">
                    <c:v>USA</c:v>
                  </c:pt>
                  <c:pt idx="16077">
                    <c:v>IND</c:v>
                  </c:pt>
                  <c:pt idx="16078">
                    <c:v>ROW</c:v>
                  </c:pt>
                  <c:pt idx="16079">
                    <c:v>OEC</c:v>
                  </c:pt>
                  <c:pt idx="16080">
                    <c:v>BRZ</c:v>
                  </c:pt>
                  <c:pt idx="16081">
                    <c:v>RSA</c:v>
                  </c:pt>
                  <c:pt idx="16082">
                    <c:v>RUS</c:v>
                  </c:pt>
                  <c:pt idx="16083">
                    <c:v>FRA</c:v>
                  </c:pt>
                  <c:pt idx="16084">
                    <c:v>EUN</c:v>
                  </c:pt>
                  <c:pt idx="16085">
                    <c:v>EUS</c:v>
                  </c:pt>
                  <c:pt idx="16086">
                    <c:v>USA</c:v>
                  </c:pt>
                  <c:pt idx="16087">
                    <c:v>IND</c:v>
                  </c:pt>
                  <c:pt idx="16088">
                    <c:v>ROW</c:v>
                  </c:pt>
                  <c:pt idx="16089">
                    <c:v>OEC</c:v>
                  </c:pt>
                  <c:pt idx="16090">
                    <c:v>BRZ</c:v>
                  </c:pt>
                  <c:pt idx="16091">
                    <c:v>RSA</c:v>
                  </c:pt>
                  <c:pt idx="16092">
                    <c:v>RUS</c:v>
                  </c:pt>
                  <c:pt idx="16093">
                    <c:v>FRA</c:v>
                  </c:pt>
                  <c:pt idx="16094">
                    <c:v>EUN</c:v>
                  </c:pt>
                  <c:pt idx="16095">
                    <c:v>EUS</c:v>
                  </c:pt>
                  <c:pt idx="16096">
                    <c:v>IND</c:v>
                  </c:pt>
                  <c:pt idx="16097">
                    <c:v>ROW</c:v>
                  </c:pt>
                  <c:pt idx="16098">
                    <c:v>OEC</c:v>
                  </c:pt>
                  <c:pt idx="16099">
                    <c:v>BRZ</c:v>
                  </c:pt>
                  <c:pt idx="16100">
                    <c:v>RSA</c:v>
                  </c:pt>
                  <c:pt idx="16101">
                    <c:v>RUS</c:v>
                  </c:pt>
                  <c:pt idx="16102">
                    <c:v>FRA</c:v>
                  </c:pt>
                  <c:pt idx="16103">
                    <c:v>EUN</c:v>
                  </c:pt>
                  <c:pt idx="16104">
                    <c:v>EUS</c:v>
                  </c:pt>
                  <c:pt idx="16105">
                    <c:v>USA</c:v>
                  </c:pt>
                  <c:pt idx="16106">
                    <c:v>IND</c:v>
                  </c:pt>
                  <c:pt idx="16107">
                    <c:v>ROW</c:v>
                  </c:pt>
                  <c:pt idx="16108">
                    <c:v>OEC</c:v>
                  </c:pt>
                  <c:pt idx="16109">
                    <c:v>BRZ</c:v>
                  </c:pt>
                  <c:pt idx="16110">
                    <c:v>RSA</c:v>
                  </c:pt>
                  <c:pt idx="16111">
                    <c:v>RUS</c:v>
                  </c:pt>
                  <c:pt idx="16112">
                    <c:v>FRA</c:v>
                  </c:pt>
                  <c:pt idx="16113">
                    <c:v>EUN</c:v>
                  </c:pt>
                  <c:pt idx="16114">
                    <c:v>EUS</c:v>
                  </c:pt>
                  <c:pt idx="16115">
                    <c:v>USA</c:v>
                  </c:pt>
                  <c:pt idx="16116">
                    <c:v>IND</c:v>
                  </c:pt>
                  <c:pt idx="16117">
                    <c:v>ROW</c:v>
                  </c:pt>
                  <c:pt idx="16118">
                    <c:v>OEC</c:v>
                  </c:pt>
                  <c:pt idx="16119">
                    <c:v>BRZ</c:v>
                  </c:pt>
                  <c:pt idx="16120">
                    <c:v>RSA</c:v>
                  </c:pt>
                  <c:pt idx="16121">
                    <c:v>RUS</c:v>
                  </c:pt>
                  <c:pt idx="16122">
                    <c:v>FRA</c:v>
                  </c:pt>
                  <c:pt idx="16123">
                    <c:v>EUN</c:v>
                  </c:pt>
                  <c:pt idx="16124">
                    <c:v>EUS</c:v>
                  </c:pt>
                  <c:pt idx="16125">
                    <c:v>USA</c:v>
                  </c:pt>
                  <c:pt idx="16126">
                    <c:v>IND</c:v>
                  </c:pt>
                  <c:pt idx="16127">
                    <c:v>ROW</c:v>
                  </c:pt>
                  <c:pt idx="16128">
                    <c:v>OEC</c:v>
                  </c:pt>
                  <c:pt idx="16129">
                    <c:v>BRZ</c:v>
                  </c:pt>
                  <c:pt idx="16130">
                    <c:v>RSA</c:v>
                  </c:pt>
                  <c:pt idx="16131">
                    <c:v>RUS</c:v>
                  </c:pt>
                  <c:pt idx="16132">
                    <c:v>FRA</c:v>
                  </c:pt>
                  <c:pt idx="16133">
                    <c:v>EUN</c:v>
                  </c:pt>
                  <c:pt idx="16134">
                    <c:v>EUS</c:v>
                  </c:pt>
                  <c:pt idx="16135">
                    <c:v>USA</c:v>
                  </c:pt>
                  <c:pt idx="16136">
                    <c:v>IND</c:v>
                  </c:pt>
                  <c:pt idx="16137">
                    <c:v>ROW</c:v>
                  </c:pt>
                  <c:pt idx="16138">
                    <c:v>OEC</c:v>
                  </c:pt>
                  <c:pt idx="16139">
                    <c:v>BRZ</c:v>
                  </c:pt>
                  <c:pt idx="16140">
                    <c:v>RSA</c:v>
                  </c:pt>
                  <c:pt idx="16141">
                    <c:v>RUS</c:v>
                  </c:pt>
                  <c:pt idx="16142">
                    <c:v>FRA</c:v>
                  </c:pt>
                  <c:pt idx="16143">
                    <c:v>EUN</c:v>
                  </c:pt>
                  <c:pt idx="16144">
                    <c:v>EUS</c:v>
                  </c:pt>
                  <c:pt idx="16145">
                    <c:v>USA</c:v>
                  </c:pt>
                  <c:pt idx="16146">
                    <c:v>IND</c:v>
                  </c:pt>
                  <c:pt idx="16147">
                    <c:v>ROW</c:v>
                  </c:pt>
                  <c:pt idx="16148">
                    <c:v>OEC</c:v>
                  </c:pt>
                  <c:pt idx="16149">
                    <c:v>BRZ</c:v>
                  </c:pt>
                  <c:pt idx="16150">
                    <c:v>RSA</c:v>
                  </c:pt>
                  <c:pt idx="16151">
                    <c:v>RUS</c:v>
                  </c:pt>
                  <c:pt idx="16152">
                    <c:v>FRA</c:v>
                  </c:pt>
                  <c:pt idx="16153">
                    <c:v>EUN</c:v>
                  </c:pt>
                  <c:pt idx="16154">
                    <c:v>EUS</c:v>
                  </c:pt>
                  <c:pt idx="16155">
                    <c:v>USA</c:v>
                  </c:pt>
                  <c:pt idx="16156">
                    <c:v>IND</c:v>
                  </c:pt>
                  <c:pt idx="16157">
                    <c:v>ROW</c:v>
                  </c:pt>
                  <c:pt idx="16158">
                    <c:v>OEC</c:v>
                  </c:pt>
                  <c:pt idx="16159">
                    <c:v>BRZ</c:v>
                  </c:pt>
                  <c:pt idx="16160">
                    <c:v>RSA</c:v>
                  </c:pt>
                  <c:pt idx="16161">
                    <c:v>RUS</c:v>
                  </c:pt>
                  <c:pt idx="16162">
                    <c:v>FRA</c:v>
                  </c:pt>
                  <c:pt idx="16163">
                    <c:v>EUN</c:v>
                  </c:pt>
                  <c:pt idx="16164">
                    <c:v>EUS</c:v>
                  </c:pt>
                  <c:pt idx="16165">
                    <c:v>USA</c:v>
                  </c:pt>
                  <c:pt idx="16166">
                    <c:v>IND</c:v>
                  </c:pt>
                  <c:pt idx="16167">
                    <c:v>ROW</c:v>
                  </c:pt>
                  <c:pt idx="16168">
                    <c:v>OEC</c:v>
                  </c:pt>
                  <c:pt idx="16169">
                    <c:v>BRZ</c:v>
                  </c:pt>
                  <c:pt idx="16170">
                    <c:v>RSA</c:v>
                  </c:pt>
                  <c:pt idx="16171">
                    <c:v>RUS</c:v>
                  </c:pt>
                  <c:pt idx="16172">
                    <c:v>FRA</c:v>
                  </c:pt>
                  <c:pt idx="16173">
                    <c:v>EUN</c:v>
                  </c:pt>
                  <c:pt idx="16174">
                    <c:v>EUS</c:v>
                  </c:pt>
                  <c:pt idx="16175">
                    <c:v>USA</c:v>
                  </c:pt>
                  <c:pt idx="16176">
                    <c:v>IND</c:v>
                  </c:pt>
                  <c:pt idx="16177">
                    <c:v>ROW</c:v>
                  </c:pt>
                  <c:pt idx="16178">
                    <c:v>OEC</c:v>
                  </c:pt>
                  <c:pt idx="16179">
                    <c:v>BRZ</c:v>
                  </c:pt>
                  <c:pt idx="16180">
                    <c:v>RSA</c:v>
                  </c:pt>
                  <c:pt idx="16181">
                    <c:v>RUS</c:v>
                  </c:pt>
                  <c:pt idx="16182">
                    <c:v>FRA</c:v>
                  </c:pt>
                  <c:pt idx="16183">
                    <c:v>EUN</c:v>
                  </c:pt>
                  <c:pt idx="16184">
                    <c:v>EUS</c:v>
                  </c:pt>
                  <c:pt idx="16185">
                    <c:v>USA</c:v>
                  </c:pt>
                  <c:pt idx="16186">
                    <c:v>IND</c:v>
                  </c:pt>
                  <c:pt idx="16187">
                    <c:v>ROW</c:v>
                  </c:pt>
                  <c:pt idx="16188">
                    <c:v>OEC</c:v>
                  </c:pt>
                  <c:pt idx="16189">
                    <c:v>BRZ</c:v>
                  </c:pt>
                  <c:pt idx="16190">
                    <c:v>RSA</c:v>
                  </c:pt>
                  <c:pt idx="16191">
                    <c:v>RUS</c:v>
                  </c:pt>
                  <c:pt idx="16192">
                    <c:v>FRA</c:v>
                  </c:pt>
                  <c:pt idx="16193">
                    <c:v>EUN</c:v>
                  </c:pt>
                  <c:pt idx="16194">
                    <c:v>EUS</c:v>
                  </c:pt>
                  <c:pt idx="16195">
                    <c:v>USA</c:v>
                  </c:pt>
                  <c:pt idx="16196">
                    <c:v>IND</c:v>
                  </c:pt>
                  <c:pt idx="16197">
                    <c:v>ROW</c:v>
                  </c:pt>
                  <c:pt idx="16198">
                    <c:v>OEC</c:v>
                  </c:pt>
                  <c:pt idx="16199">
                    <c:v>BRZ</c:v>
                  </c:pt>
                  <c:pt idx="16200">
                    <c:v>RSA</c:v>
                  </c:pt>
                  <c:pt idx="16201">
                    <c:v>RUS</c:v>
                  </c:pt>
                  <c:pt idx="16202">
                    <c:v>FRA</c:v>
                  </c:pt>
                  <c:pt idx="16203">
                    <c:v>EUN</c:v>
                  </c:pt>
                  <c:pt idx="16204">
                    <c:v>EUS</c:v>
                  </c:pt>
                  <c:pt idx="16205">
                    <c:v>USA</c:v>
                  </c:pt>
                  <c:pt idx="16206">
                    <c:v>IND</c:v>
                  </c:pt>
                  <c:pt idx="16207">
                    <c:v>ROW</c:v>
                  </c:pt>
                  <c:pt idx="16208">
                    <c:v>OEC</c:v>
                  </c:pt>
                  <c:pt idx="16209">
                    <c:v>BRZ</c:v>
                  </c:pt>
                  <c:pt idx="16210">
                    <c:v>RSA</c:v>
                  </c:pt>
                  <c:pt idx="16211">
                    <c:v>RUS</c:v>
                  </c:pt>
                  <c:pt idx="16212">
                    <c:v>FRA</c:v>
                  </c:pt>
                  <c:pt idx="16213">
                    <c:v>EUN</c:v>
                  </c:pt>
                  <c:pt idx="16214">
                    <c:v>EUS</c:v>
                  </c:pt>
                  <c:pt idx="16215">
                    <c:v>USA</c:v>
                  </c:pt>
                  <c:pt idx="16216">
                    <c:v>IND</c:v>
                  </c:pt>
                  <c:pt idx="16217">
                    <c:v>ROW</c:v>
                  </c:pt>
                  <c:pt idx="16218">
                    <c:v>OEC</c:v>
                  </c:pt>
                  <c:pt idx="16219">
                    <c:v>BRZ</c:v>
                  </c:pt>
                  <c:pt idx="16220">
                    <c:v>RSA</c:v>
                  </c:pt>
                  <c:pt idx="16221">
                    <c:v>RUS</c:v>
                  </c:pt>
                  <c:pt idx="16222">
                    <c:v>FRA</c:v>
                  </c:pt>
                  <c:pt idx="16223">
                    <c:v>EUN</c:v>
                  </c:pt>
                  <c:pt idx="16224">
                    <c:v>EUS</c:v>
                  </c:pt>
                  <c:pt idx="16225">
                    <c:v>USA</c:v>
                  </c:pt>
                  <c:pt idx="16226">
                    <c:v>IND</c:v>
                  </c:pt>
                  <c:pt idx="16227">
                    <c:v>ROW</c:v>
                  </c:pt>
                  <c:pt idx="16228">
                    <c:v>OEC</c:v>
                  </c:pt>
                  <c:pt idx="16229">
                    <c:v>BRZ</c:v>
                  </c:pt>
                  <c:pt idx="16230">
                    <c:v>RUS</c:v>
                  </c:pt>
                  <c:pt idx="16231">
                    <c:v>FRA</c:v>
                  </c:pt>
                  <c:pt idx="16232">
                    <c:v>EUN</c:v>
                  </c:pt>
                  <c:pt idx="16233">
                    <c:v>EUS</c:v>
                  </c:pt>
                  <c:pt idx="16234">
                    <c:v>USA</c:v>
                  </c:pt>
                  <c:pt idx="16235">
                    <c:v>IND</c:v>
                  </c:pt>
                  <c:pt idx="16236">
                    <c:v>CHI</c:v>
                  </c:pt>
                  <c:pt idx="16237">
                    <c:v>ROW</c:v>
                  </c:pt>
                  <c:pt idx="16238">
                    <c:v>OEC</c:v>
                  </c:pt>
                  <c:pt idx="16239">
                    <c:v>RUS</c:v>
                  </c:pt>
                  <c:pt idx="16240">
                    <c:v>FRA</c:v>
                  </c:pt>
                  <c:pt idx="16241">
                    <c:v>EUN</c:v>
                  </c:pt>
                  <c:pt idx="16242">
                    <c:v>USA</c:v>
                  </c:pt>
                  <c:pt idx="16243">
                    <c:v>CHI</c:v>
                  </c:pt>
                  <c:pt idx="16244">
                    <c:v>ROW</c:v>
                  </c:pt>
                  <c:pt idx="16245">
                    <c:v>OEC</c:v>
                  </c:pt>
                  <c:pt idx="16246">
                    <c:v>BRZ</c:v>
                  </c:pt>
                  <c:pt idx="16247">
                    <c:v>RUS</c:v>
                  </c:pt>
                  <c:pt idx="16248">
                    <c:v>FRA</c:v>
                  </c:pt>
                  <c:pt idx="16249">
                    <c:v>EUN</c:v>
                  </c:pt>
                  <c:pt idx="16250">
                    <c:v>EUS</c:v>
                  </c:pt>
                  <c:pt idx="16251">
                    <c:v>USA</c:v>
                  </c:pt>
                  <c:pt idx="16252">
                    <c:v>IND</c:v>
                  </c:pt>
                  <c:pt idx="16253">
                    <c:v>CHI</c:v>
                  </c:pt>
                  <c:pt idx="16254">
                    <c:v>ROW</c:v>
                  </c:pt>
                  <c:pt idx="16255">
                    <c:v>OEC</c:v>
                  </c:pt>
                  <c:pt idx="16256">
                    <c:v>BRZ</c:v>
                  </c:pt>
                  <c:pt idx="16257">
                    <c:v>RUS</c:v>
                  </c:pt>
                  <c:pt idx="16258">
                    <c:v>FRA</c:v>
                  </c:pt>
                  <c:pt idx="16259">
                    <c:v>EUN</c:v>
                  </c:pt>
                  <c:pt idx="16260">
                    <c:v>EUS</c:v>
                  </c:pt>
                  <c:pt idx="16261">
                    <c:v>IND</c:v>
                  </c:pt>
                  <c:pt idx="16262">
                    <c:v>CHI</c:v>
                  </c:pt>
                  <c:pt idx="16263">
                    <c:v>ROW</c:v>
                  </c:pt>
                  <c:pt idx="16264">
                    <c:v>OEC</c:v>
                  </c:pt>
                  <c:pt idx="16265">
                    <c:v>BRZ</c:v>
                  </c:pt>
                  <c:pt idx="16266">
                    <c:v>RUS</c:v>
                  </c:pt>
                  <c:pt idx="16267">
                    <c:v>FRA</c:v>
                  </c:pt>
                  <c:pt idx="16268">
                    <c:v>EUN</c:v>
                  </c:pt>
                  <c:pt idx="16269">
                    <c:v>EUS</c:v>
                  </c:pt>
                  <c:pt idx="16270">
                    <c:v>USA</c:v>
                  </c:pt>
                  <c:pt idx="16271">
                    <c:v>IND</c:v>
                  </c:pt>
                  <c:pt idx="16272">
                    <c:v>CHI</c:v>
                  </c:pt>
                  <c:pt idx="16273">
                    <c:v>ROW</c:v>
                  </c:pt>
                  <c:pt idx="16274">
                    <c:v>OEC</c:v>
                  </c:pt>
                  <c:pt idx="16275">
                    <c:v>BRZ</c:v>
                  </c:pt>
                  <c:pt idx="16276">
                    <c:v>RUS</c:v>
                  </c:pt>
                  <c:pt idx="16277">
                    <c:v>FRA</c:v>
                  </c:pt>
                  <c:pt idx="16278">
                    <c:v>EUN</c:v>
                  </c:pt>
                  <c:pt idx="16279">
                    <c:v>EUS</c:v>
                  </c:pt>
                  <c:pt idx="16280">
                    <c:v>USA</c:v>
                  </c:pt>
                  <c:pt idx="16281">
                    <c:v>IND</c:v>
                  </c:pt>
                  <c:pt idx="16282">
                    <c:v>CHI</c:v>
                  </c:pt>
                  <c:pt idx="16283">
                    <c:v>ROW</c:v>
                  </c:pt>
                  <c:pt idx="16284">
                    <c:v>OEC</c:v>
                  </c:pt>
                  <c:pt idx="16285">
                    <c:v>BRZ</c:v>
                  </c:pt>
                  <c:pt idx="16286">
                    <c:v>RUS</c:v>
                  </c:pt>
                  <c:pt idx="16287">
                    <c:v>FRA</c:v>
                  </c:pt>
                  <c:pt idx="16288">
                    <c:v>EUN</c:v>
                  </c:pt>
                  <c:pt idx="16289">
                    <c:v>EUS</c:v>
                  </c:pt>
                  <c:pt idx="16290">
                    <c:v>USA</c:v>
                  </c:pt>
                  <c:pt idx="16291">
                    <c:v>IND</c:v>
                  </c:pt>
                  <c:pt idx="16292">
                    <c:v>CHI</c:v>
                  </c:pt>
                  <c:pt idx="16293">
                    <c:v>ROW</c:v>
                  </c:pt>
                  <c:pt idx="16294">
                    <c:v>OEC</c:v>
                  </c:pt>
                  <c:pt idx="16295">
                    <c:v>BRZ</c:v>
                  </c:pt>
                  <c:pt idx="16296">
                    <c:v>RUS</c:v>
                  </c:pt>
                  <c:pt idx="16297">
                    <c:v>FRA</c:v>
                  </c:pt>
                  <c:pt idx="16298">
                    <c:v>EUN</c:v>
                  </c:pt>
                  <c:pt idx="16299">
                    <c:v>EUS</c:v>
                  </c:pt>
                  <c:pt idx="16300">
                    <c:v>USA</c:v>
                  </c:pt>
                  <c:pt idx="16301">
                    <c:v>IND</c:v>
                  </c:pt>
                  <c:pt idx="16302">
                    <c:v>CHI</c:v>
                  </c:pt>
                  <c:pt idx="16303">
                    <c:v>ROW</c:v>
                  </c:pt>
                  <c:pt idx="16304">
                    <c:v>OEC</c:v>
                  </c:pt>
                  <c:pt idx="16305">
                    <c:v>BRZ</c:v>
                  </c:pt>
                  <c:pt idx="16306">
                    <c:v>RUS</c:v>
                  </c:pt>
                  <c:pt idx="16307">
                    <c:v>FRA</c:v>
                  </c:pt>
                  <c:pt idx="16308">
                    <c:v>EUN</c:v>
                  </c:pt>
                  <c:pt idx="16309">
                    <c:v>EUS</c:v>
                  </c:pt>
                  <c:pt idx="16310">
                    <c:v>USA</c:v>
                  </c:pt>
                  <c:pt idx="16311">
                    <c:v>IND</c:v>
                  </c:pt>
                  <c:pt idx="16312">
                    <c:v>CHI</c:v>
                  </c:pt>
                  <c:pt idx="16313">
                    <c:v>ROW</c:v>
                  </c:pt>
                  <c:pt idx="16314">
                    <c:v>OEC</c:v>
                  </c:pt>
                  <c:pt idx="16315">
                    <c:v>BRZ</c:v>
                  </c:pt>
                  <c:pt idx="16316">
                    <c:v>RUS</c:v>
                  </c:pt>
                  <c:pt idx="16317">
                    <c:v>FRA</c:v>
                  </c:pt>
                  <c:pt idx="16318">
                    <c:v>EUN</c:v>
                  </c:pt>
                  <c:pt idx="16319">
                    <c:v>EUS</c:v>
                  </c:pt>
                  <c:pt idx="16320">
                    <c:v>USA</c:v>
                  </c:pt>
                  <c:pt idx="16321">
                    <c:v>IND</c:v>
                  </c:pt>
                  <c:pt idx="16322">
                    <c:v>CHI</c:v>
                  </c:pt>
                  <c:pt idx="16323">
                    <c:v>ROW</c:v>
                  </c:pt>
                  <c:pt idx="16324">
                    <c:v>OEC</c:v>
                  </c:pt>
                  <c:pt idx="16325">
                    <c:v>BRZ</c:v>
                  </c:pt>
                  <c:pt idx="16326">
                    <c:v>FRA</c:v>
                  </c:pt>
                  <c:pt idx="16327">
                    <c:v>EUN</c:v>
                  </c:pt>
                  <c:pt idx="16328">
                    <c:v>EUS</c:v>
                  </c:pt>
                  <c:pt idx="16329">
                    <c:v>USA</c:v>
                  </c:pt>
                  <c:pt idx="16330">
                    <c:v>IND</c:v>
                  </c:pt>
                  <c:pt idx="16331">
                    <c:v>CHI</c:v>
                  </c:pt>
                  <c:pt idx="16332">
                    <c:v>ROW</c:v>
                  </c:pt>
                  <c:pt idx="16333">
                    <c:v>OEC</c:v>
                  </c:pt>
                  <c:pt idx="16334">
                    <c:v>BRZ</c:v>
                  </c:pt>
                  <c:pt idx="16335">
                    <c:v>RUS</c:v>
                  </c:pt>
                  <c:pt idx="16336">
                    <c:v>FRA</c:v>
                  </c:pt>
                  <c:pt idx="16337">
                    <c:v>EUN</c:v>
                  </c:pt>
                  <c:pt idx="16338">
                    <c:v>EUS</c:v>
                  </c:pt>
                  <c:pt idx="16339">
                    <c:v>USA</c:v>
                  </c:pt>
                  <c:pt idx="16340">
                    <c:v>IND</c:v>
                  </c:pt>
                  <c:pt idx="16341">
                    <c:v>CHI</c:v>
                  </c:pt>
                  <c:pt idx="16342">
                    <c:v>ROW</c:v>
                  </c:pt>
                  <c:pt idx="16343">
                    <c:v>OEC</c:v>
                  </c:pt>
                  <c:pt idx="16344">
                    <c:v>BRZ</c:v>
                  </c:pt>
                  <c:pt idx="16345">
                    <c:v>FRA</c:v>
                  </c:pt>
                  <c:pt idx="16346">
                    <c:v>EUN</c:v>
                  </c:pt>
                  <c:pt idx="16347">
                    <c:v>USA</c:v>
                  </c:pt>
                  <c:pt idx="16348">
                    <c:v>IND</c:v>
                  </c:pt>
                  <c:pt idx="16349">
                    <c:v>CHI</c:v>
                  </c:pt>
                  <c:pt idx="16350">
                    <c:v>ROW</c:v>
                  </c:pt>
                  <c:pt idx="16351">
                    <c:v>OEC</c:v>
                  </c:pt>
                  <c:pt idx="16352">
                    <c:v>BRZ</c:v>
                  </c:pt>
                  <c:pt idx="16353">
                    <c:v>RUS</c:v>
                  </c:pt>
                  <c:pt idx="16354">
                    <c:v>FRA</c:v>
                  </c:pt>
                  <c:pt idx="16355">
                    <c:v>EUN</c:v>
                  </c:pt>
                  <c:pt idx="16356">
                    <c:v>EUS</c:v>
                  </c:pt>
                  <c:pt idx="16357">
                    <c:v>USA</c:v>
                  </c:pt>
                  <c:pt idx="16358">
                    <c:v>IND</c:v>
                  </c:pt>
                  <c:pt idx="16359">
                    <c:v>CHI</c:v>
                  </c:pt>
                  <c:pt idx="16360">
                    <c:v>ROW</c:v>
                  </c:pt>
                  <c:pt idx="16361">
                    <c:v>OEC</c:v>
                  </c:pt>
                  <c:pt idx="16362">
                    <c:v>BRZ</c:v>
                  </c:pt>
                  <c:pt idx="16363">
                    <c:v>RUS</c:v>
                  </c:pt>
                  <c:pt idx="16364">
                    <c:v>FRA</c:v>
                  </c:pt>
                  <c:pt idx="16365">
                    <c:v>EUN</c:v>
                  </c:pt>
                  <c:pt idx="16366">
                    <c:v>EUS</c:v>
                  </c:pt>
                  <c:pt idx="16367">
                    <c:v>USA</c:v>
                  </c:pt>
                  <c:pt idx="16368">
                    <c:v>IND</c:v>
                  </c:pt>
                  <c:pt idx="16369">
                    <c:v>CHI</c:v>
                  </c:pt>
                  <c:pt idx="16370">
                    <c:v>ROW</c:v>
                  </c:pt>
                  <c:pt idx="16371">
                    <c:v>OEC</c:v>
                  </c:pt>
                  <c:pt idx="16372">
                    <c:v>BRZ</c:v>
                  </c:pt>
                  <c:pt idx="16373">
                    <c:v>RUS</c:v>
                  </c:pt>
                  <c:pt idx="16374">
                    <c:v>FRA</c:v>
                  </c:pt>
                  <c:pt idx="16375">
                    <c:v>EUN</c:v>
                  </c:pt>
                  <c:pt idx="16376">
                    <c:v>EUS</c:v>
                  </c:pt>
                  <c:pt idx="16377">
                    <c:v>USA</c:v>
                  </c:pt>
                  <c:pt idx="16378">
                    <c:v>IND</c:v>
                  </c:pt>
                  <c:pt idx="16379">
                    <c:v>CHI</c:v>
                  </c:pt>
                  <c:pt idx="16380">
                    <c:v>ROW</c:v>
                  </c:pt>
                  <c:pt idx="16381">
                    <c:v>OEC</c:v>
                  </c:pt>
                  <c:pt idx="16382">
                    <c:v>BRZ</c:v>
                  </c:pt>
                  <c:pt idx="16383">
                    <c:v>RUS</c:v>
                  </c:pt>
                  <c:pt idx="16384">
                    <c:v>FRA</c:v>
                  </c:pt>
                  <c:pt idx="16385">
                    <c:v>EUN</c:v>
                  </c:pt>
                  <c:pt idx="16386">
                    <c:v>EUS</c:v>
                  </c:pt>
                  <c:pt idx="16387">
                    <c:v>USA</c:v>
                  </c:pt>
                  <c:pt idx="16388">
                    <c:v>IND</c:v>
                  </c:pt>
                  <c:pt idx="16389">
                    <c:v>CHI</c:v>
                  </c:pt>
                  <c:pt idx="16390">
                    <c:v>ROW</c:v>
                  </c:pt>
                  <c:pt idx="16391">
                    <c:v>OEC</c:v>
                  </c:pt>
                  <c:pt idx="16392">
                    <c:v>BRZ</c:v>
                  </c:pt>
                  <c:pt idx="16393">
                    <c:v>RSA</c:v>
                  </c:pt>
                  <c:pt idx="16394">
                    <c:v>RUS</c:v>
                  </c:pt>
                  <c:pt idx="16395">
                    <c:v>FRA</c:v>
                  </c:pt>
                  <c:pt idx="16396">
                    <c:v>EUN</c:v>
                  </c:pt>
                  <c:pt idx="16397">
                    <c:v>EUS</c:v>
                  </c:pt>
                  <c:pt idx="16398">
                    <c:v>USA</c:v>
                  </c:pt>
                  <c:pt idx="16399">
                    <c:v>IND</c:v>
                  </c:pt>
                  <c:pt idx="16400">
                    <c:v>CHI</c:v>
                  </c:pt>
                  <c:pt idx="16401">
                    <c:v>OEC</c:v>
                  </c:pt>
                  <c:pt idx="16402">
                    <c:v>BRZ</c:v>
                  </c:pt>
                  <c:pt idx="16403">
                    <c:v>RUS</c:v>
                  </c:pt>
                  <c:pt idx="16404">
                    <c:v>FRA</c:v>
                  </c:pt>
                  <c:pt idx="16405">
                    <c:v>EUN</c:v>
                  </c:pt>
                  <c:pt idx="16406">
                    <c:v>EUS</c:v>
                  </c:pt>
                  <c:pt idx="16407">
                    <c:v>USA</c:v>
                  </c:pt>
                  <c:pt idx="16408">
                    <c:v>IND</c:v>
                  </c:pt>
                  <c:pt idx="16409">
                    <c:v>CHI</c:v>
                  </c:pt>
                  <c:pt idx="16410">
                    <c:v>OEC</c:v>
                  </c:pt>
                  <c:pt idx="16411">
                    <c:v>BRZ</c:v>
                  </c:pt>
                  <c:pt idx="16412">
                    <c:v>RSA</c:v>
                  </c:pt>
                  <c:pt idx="16413">
                    <c:v>RUS</c:v>
                  </c:pt>
                  <c:pt idx="16414">
                    <c:v>FRA</c:v>
                  </c:pt>
                  <c:pt idx="16415">
                    <c:v>EUN</c:v>
                  </c:pt>
                  <c:pt idx="16416">
                    <c:v>EUS</c:v>
                  </c:pt>
                  <c:pt idx="16417">
                    <c:v>USA</c:v>
                  </c:pt>
                  <c:pt idx="16418">
                    <c:v>IND</c:v>
                  </c:pt>
                  <c:pt idx="16419">
                    <c:v>CHI</c:v>
                  </c:pt>
                  <c:pt idx="16420">
                    <c:v>OEC</c:v>
                  </c:pt>
                  <c:pt idx="16421">
                    <c:v>BRZ</c:v>
                  </c:pt>
                  <c:pt idx="16422">
                    <c:v>RSA</c:v>
                  </c:pt>
                  <c:pt idx="16423">
                    <c:v>RUS</c:v>
                  </c:pt>
                  <c:pt idx="16424">
                    <c:v>FRA</c:v>
                  </c:pt>
                  <c:pt idx="16425">
                    <c:v>EUN</c:v>
                  </c:pt>
                  <c:pt idx="16426">
                    <c:v>EUS</c:v>
                  </c:pt>
                  <c:pt idx="16427">
                    <c:v>IND</c:v>
                  </c:pt>
                  <c:pt idx="16428">
                    <c:v>CHI</c:v>
                  </c:pt>
                  <c:pt idx="16429">
                    <c:v>OEC</c:v>
                  </c:pt>
                  <c:pt idx="16430">
                    <c:v>BRZ</c:v>
                  </c:pt>
                  <c:pt idx="16431">
                    <c:v>RSA</c:v>
                  </c:pt>
                  <c:pt idx="16432">
                    <c:v>FRA</c:v>
                  </c:pt>
                  <c:pt idx="16433">
                    <c:v>EUN</c:v>
                  </c:pt>
                  <c:pt idx="16434">
                    <c:v>EUS</c:v>
                  </c:pt>
                  <c:pt idx="16435">
                    <c:v>USA</c:v>
                  </c:pt>
                  <c:pt idx="16436">
                    <c:v>IND</c:v>
                  </c:pt>
                  <c:pt idx="16437">
                    <c:v>CHI</c:v>
                  </c:pt>
                  <c:pt idx="16438">
                    <c:v>OEC</c:v>
                  </c:pt>
                  <c:pt idx="16439">
                    <c:v>BRZ</c:v>
                  </c:pt>
                  <c:pt idx="16440">
                    <c:v>RSA</c:v>
                  </c:pt>
                  <c:pt idx="16441">
                    <c:v>RUS</c:v>
                  </c:pt>
                  <c:pt idx="16442">
                    <c:v>FRA</c:v>
                  </c:pt>
                  <c:pt idx="16443">
                    <c:v>EUN</c:v>
                  </c:pt>
                  <c:pt idx="16444">
                    <c:v>EUS</c:v>
                  </c:pt>
                  <c:pt idx="16445">
                    <c:v>USA</c:v>
                  </c:pt>
                  <c:pt idx="16446">
                    <c:v>IND</c:v>
                  </c:pt>
                  <c:pt idx="16447">
                    <c:v>CHI</c:v>
                  </c:pt>
                  <c:pt idx="16448">
                    <c:v>OEC</c:v>
                  </c:pt>
                  <c:pt idx="16449">
                    <c:v>BRZ</c:v>
                  </c:pt>
                  <c:pt idx="16450">
                    <c:v>RSA</c:v>
                  </c:pt>
                  <c:pt idx="16451">
                    <c:v>RUS</c:v>
                  </c:pt>
                  <c:pt idx="16452">
                    <c:v>FRA</c:v>
                  </c:pt>
                  <c:pt idx="16453">
                    <c:v>EUN</c:v>
                  </c:pt>
                  <c:pt idx="16454">
                    <c:v>EUS</c:v>
                  </c:pt>
                  <c:pt idx="16455">
                    <c:v>USA</c:v>
                  </c:pt>
                  <c:pt idx="16456">
                    <c:v>IND</c:v>
                  </c:pt>
                  <c:pt idx="16457">
                    <c:v>CHI</c:v>
                  </c:pt>
                  <c:pt idx="16458">
                    <c:v>OEC</c:v>
                  </c:pt>
                  <c:pt idx="16459">
                    <c:v>BRZ</c:v>
                  </c:pt>
                  <c:pt idx="16460">
                    <c:v>RSA</c:v>
                  </c:pt>
                  <c:pt idx="16461">
                    <c:v>RUS</c:v>
                  </c:pt>
                  <c:pt idx="16462">
                    <c:v>FRA</c:v>
                  </c:pt>
                  <c:pt idx="16463">
                    <c:v>EUN</c:v>
                  </c:pt>
                  <c:pt idx="16464">
                    <c:v>EUS</c:v>
                  </c:pt>
                  <c:pt idx="16465">
                    <c:v>USA</c:v>
                  </c:pt>
                  <c:pt idx="16466">
                    <c:v>IND</c:v>
                  </c:pt>
                  <c:pt idx="16467">
                    <c:v>CHI</c:v>
                  </c:pt>
                  <c:pt idx="16468">
                    <c:v>OEC</c:v>
                  </c:pt>
                  <c:pt idx="16469">
                    <c:v>BRZ</c:v>
                  </c:pt>
                  <c:pt idx="16470">
                    <c:v>RSA</c:v>
                  </c:pt>
                  <c:pt idx="16471">
                    <c:v>RUS</c:v>
                  </c:pt>
                  <c:pt idx="16472">
                    <c:v>FRA</c:v>
                  </c:pt>
                  <c:pt idx="16473">
                    <c:v>EUN</c:v>
                  </c:pt>
                  <c:pt idx="16474">
                    <c:v>EUS</c:v>
                  </c:pt>
                  <c:pt idx="16475">
                    <c:v>USA</c:v>
                  </c:pt>
                  <c:pt idx="16476">
                    <c:v>IND</c:v>
                  </c:pt>
                  <c:pt idx="16477">
                    <c:v>CHI</c:v>
                  </c:pt>
                  <c:pt idx="16478">
                    <c:v>OEC</c:v>
                  </c:pt>
                  <c:pt idx="16479">
                    <c:v>BRZ</c:v>
                  </c:pt>
                  <c:pt idx="16480">
                    <c:v>RSA</c:v>
                  </c:pt>
                  <c:pt idx="16481">
                    <c:v>RUS</c:v>
                  </c:pt>
                  <c:pt idx="16482">
                    <c:v>FRA</c:v>
                  </c:pt>
                  <c:pt idx="16483">
                    <c:v>EUN</c:v>
                  </c:pt>
                  <c:pt idx="16484">
                    <c:v>EUS</c:v>
                  </c:pt>
                  <c:pt idx="16485">
                    <c:v>USA</c:v>
                  </c:pt>
                  <c:pt idx="16486">
                    <c:v>IND</c:v>
                  </c:pt>
                  <c:pt idx="16487">
                    <c:v>CHI</c:v>
                  </c:pt>
                  <c:pt idx="16488">
                    <c:v>OEC</c:v>
                  </c:pt>
                  <c:pt idx="16489">
                    <c:v>BRZ</c:v>
                  </c:pt>
                  <c:pt idx="16490">
                    <c:v>RSA</c:v>
                  </c:pt>
                  <c:pt idx="16491">
                    <c:v>RUS</c:v>
                  </c:pt>
                  <c:pt idx="16492">
                    <c:v>FRA</c:v>
                  </c:pt>
                  <c:pt idx="16493">
                    <c:v>EUN</c:v>
                  </c:pt>
                  <c:pt idx="16494">
                    <c:v>EUS</c:v>
                  </c:pt>
                  <c:pt idx="16495">
                    <c:v>USA</c:v>
                  </c:pt>
                  <c:pt idx="16496">
                    <c:v>IND</c:v>
                  </c:pt>
                  <c:pt idx="16497">
                    <c:v>CHI</c:v>
                  </c:pt>
                  <c:pt idx="16498">
                    <c:v>OEC</c:v>
                  </c:pt>
                  <c:pt idx="16499">
                    <c:v>BRZ</c:v>
                  </c:pt>
                  <c:pt idx="16500">
                    <c:v>RSA</c:v>
                  </c:pt>
                  <c:pt idx="16501">
                    <c:v>RUS</c:v>
                  </c:pt>
                  <c:pt idx="16502">
                    <c:v>FRA</c:v>
                  </c:pt>
                  <c:pt idx="16503">
                    <c:v>EUN</c:v>
                  </c:pt>
                  <c:pt idx="16504">
                    <c:v>EUS</c:v>
                  </c:pt>
                  <c:pt idx="16505">
                    <c:v>USA</c:v>
                  </c:pt>
                  <c:pt idx="16506">
                    <c:v>IND</c:v>
                  </c:pt>
                  <c:pt idx="16507">
                    <c:v>CHI</c:v>
                  </c:pt>
                  <c:pt idx="16508">
                    <c:v>OEC</c:v>
                  </c:pt>
                  <c:pt idx="16509">
                    <c:v>BRZ</c:v>
                  </c:pt>
                  <c:pt idx="16510">
                    <c:v>RSA</c:v>
                  </c:pt>
                  <c:pt idx="16511">
                    <c:v>RUS</c:v>
                  </c:pt>
                  <c:pt idx="16512">
                    <c:v>FRA</c:v>
                  </c:pt>
                  <c:pt idx="16513">
                    <c:v>EUN</c:v>
                  </c:pt>
                  <c:pt idx="16514">
                    <c:v>EUS</c:v>
                  </c:pt>
                  <c:pt idx="16515">
                    <c:v>USA</c:v>
                  </c:pt>
                  <c:pt idx="16516">
                    <c:v>IND</c:v>
                  </c:pt>
                  <c:pt idx="16517">
                    <c:v>CHI</c:v>
                  </c:pt>
                  <c:pt idx="16518">
                    <c:v>OEC</c:v>
                  </c:pt>
                  <c:pt idx="16519">
                    <c:v>BRZ</c:v>
                  </c:pt>
                  <c:pt idx="16520">
                    <c:v>RSA</c:v>
                  </c:pt>
                  <c:pt idx="16521">
                    <c:v>RUS</c:v>
                  </c:pt>
                  <c:pt idx="16522">
                    <c:v>FRA</c:v>
                  </c:pt>
                  <c:pt idx="16523">
                    <c:v>EUN</c:v>
                  </c:pt>
                  <c:pt idx="16524">
                    <c:v>EUS</c:v>
                  </c:pt>
                  <c:pt idx="16525">
                    <c:v>USA</c:v>
                  </c:pt>
                  <c:pt idx="16526">
                    <c:v>IND</c:v>
                  </c:pt>
                  <c:pt idx="16527">
                    <c:v>CHI</c:v>
                  </c:pt>
                  <c:pt idx="16528">
                    <c:v>OEC</c:v>
                  </c:pt>
                  <c:pt idx="16529">
                    <c:v>BRZ</c:v>
                  </c:pt>
                  <c:pt idx="16530">
                    <c:v>RSA</c:v>
                  </c:pt>
                  <c:pt idx="16531">
                    <c:v>RUS</c:v>
                  </c:pt>
                  <c:pt idx="16532">
                    <c:v>FRA</c:v>
                  </c:pt>
                  <c:pt idx="16533">
                    <c:v>EUN</c:v>
                  </c:pt>
                  <c:pt idx="16534">
                    <c:v>EUS</c:v>
                  </c:pt>
                  <c:pt idx="16535">
                    <c:v>USA</c:v>
                  </c:pt>
                  <c:pt idx="16536">
                    <c:v>IND</c:v>
                  </c:pt>
                  <c:pt idx="16537">
                    <c:v>CHI</c:v>
                  </c:pt>
                  <c:pt idx="16538">
                    <c:v>OEC</c:v>
                  </c:pt>
                  <c:pt idx="16539">
                    <c:v>BRZ</c:v>
                  </c:pt>
                  <c:pt idx="16540">
                    <c:v>RSA</c:v>
                  </c:pt>
                  <c:pt idx="16541">
                    <c:v>RUS</c:v>
                  </c:pt>
                  <c:pt idx="16542">
                    <c:v>FRA</c:v>
                  </c:pt>
                  <c:pt idx="16543">
                    <c:v>EUN</c:v>
                  </c:pt>
                  <c:pt idx="16544">
                    <c:v>EUS</c:v>
                  </c:pt>
                  <c:pt idx="16545">
                    <c:v>USA</c:v>
                  </c:pt>
                  <c:pt idx="16546">
                    <c:v>IND</c:v>
                  </c:pt>
                  <c:pt idx="16547">
                    <c:v>CHI</c:v>
                  </c:pt>
                  <c:pt idx="16548">
                    <c:v>OEC</c:v>
                  </c:pt>
                  <c:pt idx="16549">
                    <c:v>BRZ</c:v>
                  </c:pt>
                  <c:pt idx="16550">
                    <c:v>RSA</c:v>
                  </c:pt>
                  <c:pt idx="16551">
                    <c:v>RUS</c:v>
                  </c:pt>
                  <c:pt idx="16552">
                    <c:v>FRA</c:v>
                  </c:pt>
                  <c:pt idx="16553">
                    <c:v>EUN</c:v>
                  </c:pt>
                  <c:pt idx="16554">
                    <c:v>EUS</c:v>
                  </c:pt>
                  <c:pt idx="16555">
                    <c:v>USA</c:v>
                  </c:pt>
                  <c:pt idx="16556">
                    <c:v>IND</c:v>
                  </c:pt>
                  <c:pt idx="16557">
                    <c:v>CHI</c:v>
                  </c:pt>
                  <c:pt idx="16558">
                    <c:v>OEC</c:v>
                  </c:pt>
                  <c:pt idx="16559">
                    <c:v>BRZ</c:v>
                  </c:pt>
                  <c:pt idx="16560">
                    <c:v>RSA</c:v>
                  </c:pt>
                  <c:pt idx="16561">
                    <c:v>RUS</c:v>
                  </c:pt>
                  <c:pt idx="16562">
                    <c:v>FRA</c:v>
                  </c:pt>
                  <c:pt idx="16563">
                    <c:v>EUN</c:v>
                  </c:pt>
                  <c:pt idx="16564">
                    <c:v>EUS</c:v>
                  </c:pt>
                  <c:pt idx="16565">
                    <c:v>USA</c:v>
                  </c:pt>
                  <c:pt idx="16566">
                    <c:v>IND</c:v>
                  </c:pt>
                  <c:pt idx="16567">
                    <c:v>CHI</c:v>
                  </c:pt>
                  <c:pt idx="16568">
                    <c:v>OEC</c:v>
                  </c:pt>
                  <c:pt idx="16569">
                    <c:v>BRZ</c:v>
                  </c:pt>
                  <c:pt idx="16570">
                    <c:v>RSA</c:v>
                  </c:pt>
                  <c:pt idx="16571">
                    <c:v>RUS</c:v>
                  </c:pt>
                  <c:pt idx="16572">
                    <c:v>FRA</c:v>
                  </c:pt>
                  <c:pt idx="16573">
                    <c:v>EUN</c:v>
                  </c:pt>
                  <c:pt idx="16574">
                    <c:v>EUS</c:v>
                  </c:pt>
                  <c:pt idx="16575">
                    <c:v>USA</c:v>
                  </c:pt>
                  <c:pt idx="16576">
                    <c:v>IND</c:v>
                  </c:pt>
                  <c:pt idx="16577">
                    <c:v>CHI</c:v>
                  </c:pt>
                  <c:pt idx="16578">
                    <c:v>OEC</c:v>
                  </c:pt>
                  <c:pt idx="16579">
                    <c:v>BRZ</c:v>
                  </c:pt>
                  <c:pt idx="16580">
                    <c:v>RSA</c:v>
                  </c:pt>
                  <c:pt idx="16581">
                    <c:v>RUS</c:v>
                  </c:pt>
                  <c:pt idx="16582">
                    <c:v>FRA</c:v>
                  </c:pt>
                  <c:pt idx="16583">
                    <c:v>EUN</c:v>
                  </c:pt>
                  <c:pt idx="16584">
                    <c:v>EUS</c:v>
                  </c:pt>
                  <c:pt idx="16585">
                    <c:v>USA</c:v>
                  </c:pt>
                  <c:pt idx="16586">
                    <c:v>IND</c:v>
                  </c:pt>
                  <c:pt idx="16587">
                    <c:v>CHI</c:v>
                  </c:pt>
                  <c:pt idx="16588">
                    <c:v>ROW</c:v>
                  </c:pt>
                  <c:pt idx="16589">
                    <c:v>OEC</c:v>
                  </c:pt>
                  <c:pt idx="16590">
                    <c:v>BRZ</c:v>
                  </c:pt>
                  <c:pt idx="16591">
                    <c:v>RUS</c:v>
                  </c:pt>
                  <c:pt idx="16592">
                    <c:v>FRA</c:v>
                  </c:pt>
                  <c:pt idx="16593">
                    <c:v>EUN</c:v>
                  </c:pt>
                  <c:pt idx="16594">
                    <c:v>EUS</c:v>
                  </c:pt>
                  <c:pt idx="16595">
                    <c:v>USA</c:v>
                  </c:pt>
                  <c:pt idx="16596">
                    <c:v>IND</c:v>
                  </c:pt>
                  <c:pt idx="16597">
                    <c:v>CHI</c:v>
                  </c:pt>
                  <c:pt idx="16598">
                    <c:v>ROW</c:v>
                  </c:pt>
                  <c:pt idx="16599">
                    <c:v>OEC</c:v>
                  </c:pt>
                  <c:pt idx="16600">
                    <c:v>BRZ</c:v>
                  </c:pt>
                  <c:pt idx="16601">
                    <c:v>RSA</c:v>
                  </c:pt>
                  <c:pt idx="16602">
                    <c:v>RUS</c:v>
                  </c:pt>
                  <c:pt idx="16603">
                    <c:v>FRA</c:v>
                  </c:pt>
                  <c:pt idx="16604">
                    <c:v>EUN</c:v>
                  </c:pt>
                  <c:pt idx="16605">
                    <c:v>EUS</c:v>
                  </c:pt>
                  <c:pt idx="16606">
                    <c:v>USA</c:v>
                  </c:pt>
                  <c:pt idx="16607">
                    <c:v>IND</c:v>
                  </c:pt>
                  <c:pt idx="16608">
                    <c:v>CHI</c:v>
                  </c:pt>
                  <c:pt idx="16609">
                    <c:v>ROW</c:v>
                  </c:pt>
                  <c:pt idx="16610">
                    <c:v>OEC</c:v>
                  </c:pt>
                  <c:pt idx="16611">
                    <c:v>BRZ</c:v>
                  </c:pt>
                  <c:pt idx="16612">
                    <c:v>RSA</c:v>
                  </c:pt>
                  <c:pt idx="16613">
                    <c:v>RUS</c:v>
                  </c:pt>
                  <c:pt idx="16614">
                    <c:v>FRA</c:v>
                  </c:pt>
                  <c:pt idx="16615">
                    <c:v>EUN</c:v>
                  </c:pt>
                  <c:pt idx="16616">
                    <c:v>EUS</c:v>
                  </c:pt>
                  <c:pt idx="16617">
                    <c:v>IND</c:v>
                  </c:pt>
                  <c:pt idx="16618">
                    <c:v>CHI</c:v>
                  </c:pt>
                  <c:pt idx="16619">
                    <c:v>ROW</c:v>
                  </c:pt>
                  <c:pt idx="16620">
                    <c:v>OEC</c:v>
                  </c:pt>
                  <c:pt idx="16621">
                    <c:v>BRZ</c:v>
                  </c:pt>
                  <c:pt idx="16622">
                    <c:v>RSA</c:v>
                  </c:pt>
                  <c:pt idx="16623">
                    <c:v>FRA</c:v>
                  </c:pt>
                  <c:pt idx="16624">
                    <c:v>EUN</c:v>
                  </c:pt>
                  <c:pt idx="16625">
                    <c:v>EUS</c:v>
                  </c:pt>
                  <c:pt idx="16626">
                    <c:v>USA</c:v>
                  </c:pt>
                  <c:pt idx="16627">
                    <c:v>IND</c:v>
                  </c:pt>
                  <c:pt idx="16628">
                    <c:v>CHI</c:v>
                  </c:pt>
                  <c:pt idx="16629">
                    <c:v>ROW</c:v>
                  </c:pt>
                  <c:pt idx="16630">
                    <c:v>OEC</c:v>
                  </c:pt>
                  <c:pt idx="16631">
                    <c:v>BRZ</c:v>
                  </c:pt>
                  <c:pt idx="16632">
                    <c:v>RSA</c:v>
                  </c:pt>
                  <c:pt idx="16633">
                    <c:v>RUS</c:v>
                  </c:pt>
                  <c:pt idx="16634">
                    <c:v>FRA</c:v>
                  </c:pt>
                  <c:pt idx="16635">
                    <c:v>EUN</c:v>
                  </c:pt>
                  <c:pt idx="16636">
                    <c:v>EUS</c:v>
                  </c:pt>
                  <c:pt idx="16637">
                    <c:v>USA</c:v>
                  </c:pt>
                  <c:pt idx="16638">
                    <c:v>IND</c:v>
                  </c:pt>
                  <c:pt idx="16639">
                    <c:v>CHI</c:v>
                  </c:pt>
                  <c:pt idx="16640">
                    <c:v>ROW</c:v>
                  </c:pt>
                  <c:pt idx="16641">
                    <c:v>OEC</c:v>
                  </c:pt>
                  <c:pt idx="16642">
                    <c:v>BRZ</c:v>
                  </c:pt>
                  <c:pt idx="16643">
                    <c:v>RSA</c:v>
                  </c:pt>
                  <c:pt idx="16644">
                    <c:v>RUS</c:v>
                  </c:pt>
                  <c:pt idx="16645">
                    <c:v>FRA</c:v>
                  </c:pt>
                  <c:pt idx="16646">
                    <c:v>EUN</c:v>
                  </c:pt>
                  <c:pt idx="16647">
                    <c:v>EUS</c:v>
                  </c:pt>
                  <c:pt idx="16648">
                    <c:v>USA</c:v>
                  </c:pt>
                  <c:pt idx="16649">
                    <c:v>IND</c:v>
                  </c:pt>
                  <c:pt idx="16650">
                    <c:v>CHI</c:v>
                  </c:pt>
                  <c:pt idx="16651">
                    <c:v>ROW</c:v>
                  </c:pt>
                  <c:pt idx="16652">
                    <c:v>OEC</c:v>
                  </c:pt>
                  <c:pt idx="16653">
                    <c:v>BRZ</c:v>
                  </c:pt>
                  <c:pt idx="16654">
                    <c:v>RSA</c:v>
                  </c:pt>
                  <c:pt idx="16655">
                    <c:v>RUS</c:v>
                  </c:pt>
                  <c:pt idx="16656">
                    <c:v>FRA</c:v>
                  </c:pt>
                  <c:pt idx="16657">
                    <c:v>EUN</c:v>
                  </c:pt>
                  <c:pt idx="16658">
                    <c:v>EUS</c:v>
                  </c:pt>
                  <c:pt idx="16659">
                    <c:v>USA</c:v>
                  </c:pt>
                  <c:pt idx="16660">
                    <c:v>IND</c:v>
                  </c:pt>
                  <c:pt idx="16661">
                    <c:v>CHI</c:v>
                  </c:pt>
                  <c:pt idx="16662">
                    <c:v>ROW</c:v>
                  </c:pt>
                  <c:pt idx="16663">
                    <c:v>OEC</c:v>
                  </c:pt>
                  <c:pt idx="16664">
                    <c:v>BRZ</c:v>
                  </c:pt>
                  <c:pt idx="16665">
                    <c:v>RSA</c:v>
                  </c:pt>
                  <c:pt idx="16666">
                    <c:v>RUS</c:v>
                  </c:pt>
                  <c:pt idx="16667">
                    <c:v>FRA</c:v>
                  </c:pt>
                  <c:pt idx="16668">
                    <c:v>EUN</c:v>
                  </c:pt>
                  <c:pt idx="16669">
                    <c:v>EUS</c:v>
                  </c:pt>
                  <c:pt idx="16670">
                    <c:v>USA</c:v>
                  </c:pt>
                  <c:pt idx="16671">
                    <c:v>IND</c:v>
                  </c:pt>
                  <c:pt idx="16672">
                    <c:v>CHI</c:v>
                  </c:pt>
                  <c:pt idx="16673">
                    <c:v>ROW</c:v>
                  </c:pt>
                  <c:pt idx="16674">
                    <c:v>OEC</c:v>
                  </c:pt>
                  <c:pt idx="16675">
                    <c:v>BRZ</c:v>
                  </c:pt>
                  <c:pt idx="16676">
                    <c:v>RSA</c:v>
                  </c:pt>
                  <c:pt idx="16677">
                    <c:v>RUS</c:v>
                  </c:pt>
                  <c:pt idx="16678">
                    <c:v>FRA</c:v>
                  </c:pt>
                  <c:pt idx="16679">
                    <c:v>EUN</c:v>
                  </c:pt>
                  <c:pt idx="16680">
                    <c:v>EUS</c:v>
                  </c:pt>
                  <c:pt idx="16681">
                    <c:v>USA</c:v>
                  </c:pt>
                  <c:pt idx="16682">
                    <c:v>IND</c:v>
                  </c:pt>
                  <c:pt idx="16683">
                    <c:v>CHI</c:v>
                  </c:pt>
                  <c:pt idx="16684">
                    <c:v>ROW</c:v>
                  </c:pt>
                  <c:pt idx="16685">
                    <c:v>OEC</c:v>
                  </c:pt>
                  <c:pt idx="16686">
                    <c:v>BRZ</c:v>
                  </c:pt>
                  <c:pt idx="16687">
                    <c:v>RSA</c:v>
                  </c:pt>
                  <c:pt idx="16688">
                    <c:v>RUS</c:v>
                  </c:pt>
                  <c:pt idx="16689">
                    <c:v>FRA</c:v>
                  </c:pt>
                  <c:pt idx="16690">
                    <c:v>EUN</c:v>
                  </c:pt>
                  <c:pt idx="16691">
                    <c:v>EUS</c:v>
                  </c:pt>
                  <c:pt idx="16692">
                    <c:v>USA</c:v>
                  </c:pt>
                  <c:pt idx="16693">
                    <c:v>IND</c:v>
                  </c:pt>
                  <c:pt idx="16694">
                    <c:v>CHI</c:v>
                  </c:pt>
                  <c:pt idx="16695">
                    <c:v>ROW</c:v>
                  </c:pt>
                  <c:pt idx="16696">
                    <c:v>OEC</c:v>
                  </c:pt>
                  <c:pt idx="16697">
                    <c:v>BRZ</c:v>
                  </c:pt>
                  <c:pt idx="16698">
                    <c:v>RSA</c:v>
                  </c:pt>
                  <c:pt idx="16699">
                    <c:v>RUS</c:v>
                  </c:pt>
                  <c:pt idx="16700">
                    <c:v>FRA</c:v>
                  </c:pt>
                  <c:pt idx="16701">
                    <c:v>EUN</c:v>
                  </c:pt>
                  <c:pt idx="16702">
                    <c:v>EUS</c:v>
                  </c:pt>
                  <c:pt idx="16703">
                    <c:v>USA</c:v>
                  </c:pt>
                  <c:pt idx="16704">
                    <c:v>IND</c:v>
                  </c:pt>
                  <c:pt idx="16705">
                    <c:v>CHI</c:v>
                  </c:pt>
                  <c:pt idx="16706">
                    <c:v>ROW</c:v>
                  </c:pt>
                  <c:pt idx="16707">
                    <c:v>OEC</c:v>
                  </c:pt>
                  <c:pt idx="16708">
                    <c:v>BRZ</c:v>
                  </c:pt>
                  <c:pt idx="16709">
                    <c:v>RSA</c:v>
                  </c:pt>
                  <c:pt idx="16710">
                    <c:v>RUS</c:v>
                  </c:pt>
                  <c:pt idx="16711">
                    <c:v>FRA</c:v>
                  </c:pt>
                  <c:pt idx="16712">
                    <c:v>EUN</c:v>
                  </c:pt>
                  <c:pt idx="16713">
                    <c:v>EUS</c:v>
                  </c:pt>
                  <c:pt idx="16714">
                    <c:v>USA</c:v>
                  </c:pt>
                  <c:pt idx="16715">
                    <c:v>IND</c:v>
                  </c:pt>
                  <c:pt idx="16716">
                    <c:v>CHI</c:v>
                  </c:pt>
                  <c:pt idx="16717">
                    <c:v>ROW</c:v>
                  </c:pt>
                  <c:pt idx="16718">
                    <c:v>OEC</c:v>
                  </c:pt>
                  <c:pt idx="16719">
                    <c:v>BRZ</c:v>
                  </c:pt>
                  <c:pt idx="16720">
                    <c:v>RSA</c:v>
                  </c:pt>
                  <c:pt idx="16721">
                    <c:v>RUS</c:v>
                  </c:pt>
                  <c:pt idx="16722">
                    <c:v>FRA</c:v>
                  </c:pt>
                  <c:pt idx="16723">
                    <c:v>EUN</c:v>
                  </c:pt>
                  <c:pt idx="16724">
                    <c:v>EUS</c:v>
                  </c:pt>
                  <c:pt idx="16725">
                    <c:v>USA</c:v>
                  </c:pt>
                  <c:pt idx="16726">
                    <c:v>IND</c:v>
                  </c:pt>
                  <c:pt idx="16727">
                    <c:v>CHI</c:v>
                  </c:pt>
                  <c:pt idx="16728">
                    <c:v>ROW</c:v>
                  </c:pt>
                  <c:pt idx="16729">
                    <c:v>OEC</c:v>
                  </c:pt>
                  <c:pt idx="16730">
                    <c:v>BRZ</c:v>
                  </c:pt>
                  <c:pt idx="16731">
                    <c:v>RSA</c:v>
                  </c:pt>
                  <c:pt idx="16732">
                    <c:v>RUS</c:v>
                  </c:pt>
                  <c:pt idx="16733">
                    <c:v>FRA</c:v>
                  </c:pt>
                  <c:pt idx="16734">
                    <c:v>EUN</c:v>
                  </c:pt>
                  <c:pt idx="16735">
                    <c:v>EUS</c:v>
                  </c:pt>
                  <c:pt idx="16736">
                    <c:v>USA</c:v>
                  </c:pt>
                  <c:pt idx="16737">
                    <c:v>IND</c:v>
                  </c:pt>
                  <c:pt idx="16738">
                    <c:v>CHI</c:v>
                  </c:pt>
                  <c:pt idx="16739">
                    <c:v>ROW</c:v>
                  </c:pt>
                  <c:pt idx="16740">
                    <c:v>OEC</c:v>
                  </c:pt>
                  <c:pt idx="16741">
                    <c:v>BRZ</c:v>
                  </c:pt>
                  <c:pt idx="16742">
                    <c:v>RSA</c:v>
                  </c:pt>
                  <c:pt idx="16743">
                    <c:v>RUS</c:v>
                  </c:pt>
                  <c:pt idx="16744">
                    <c:v>FRA</c:v>
                  </c:pt>
                  <c:pt idx="16745">
                    <c:v>EUN</c:v>
                  </c:pt>
                  <c:pt idx="16746">
                    <c:v>EUS</c:v>
                  </c:pt>
                  <c:pt idx="16747">
                    <c:v>USA</c:v>
                  </c:pt>
                  <c:pt idx="16748">
                    <c:v>IND</c:v>
                  </c:pt>
                  <c:pt idx="16749">
                    <c:v>CHI</c:v>
                  </c:pt>
                  <c:pt idx="16750">
                    <c:v>ROW</c:v>
                  </c:pt>
                  <c:pt idx="16751">
                    <c:v>OEC</c:v>
                  </c:pt>
                  <c:pt idx="16752">
                    <c:v>BRZ</c:v>
                  </c:pt>
                  <c:pt idx="16753">
                    <c:v>RSA</c:v>
                  </c:pt>
                  <c:pt idx="16754">
                    <c:v>RUS</c:v>
                  </c:pt>
                  <c:pt idx="16755">
                    <c:v>FRA</c:v>
                  </c:pt>
                  <c:pt idx="16756">
                    <c:v>EUN</c:v>
                  </c:pt>
                  <c:pt idx="16757">
                    <c:v>EUS</c:v>
                  </c:pt>
                  <c:pt idx="16758">
                    <c:v>USA</c:v>
                  </c:pt>
                  <c:pt idx="16759">
                    <c:v>IND</c:v>
                  </c:pt>
                  <c:pt idx="16760">
                    <c:v>CHI</c:v>
                  </c:pt>
                  <c:pt idx="16761">
                    <c:v>ROW</c:v>
                  </c:pt>
                  <c:pt idx="16762">
                    <c:v>OEC</c:v>
                  </c:pt>
                  <c:pt idx="16763">
                    <c:v>BRZ</c:v>
                  </c:pt>
                  <c:pt idx="16764">
                    <c:v>RSA</c:v>
                  </c:pt>
                  <c:pt idx="16765">
                    <c:v>RUS</c:v>
                  </c:pt>
                  <c:pt idx="16766">
                    <c:v>FRA</c:v>
                  </c:pt>
                  <c:pt idx="16767">
                    <c:v>EUN</c:v>
                  </c:pt>
                  <c:pt idx="16768">
                    <c:v>EUS</c:v>
                  </c:pt>
                  <c:pt idx="16769">
                    <c:v>USA</c:v>
                  </c:pt>
                  <c:pt idx="16770">
                    <c:v>IND</c:v>
                  </c:pt>
                  <c:pt idx="16771">
                    <c:v>CHI</c:v>
                  </c:pt>
                  <c:pt idx="16772">
                    <c:v>ROW</c:v>
                  </c:pt>
                  <c:pt idx="16773">
                    <c:v>OEC</c:v>
                  </c:pt>
                  <c:pt idx="16774">
                    <c:v>BRZ</c:v>
                  </c:pt>
                  <c:pt idx="16775">
                    <c:v>RSA</c:v>
                  </c:pt>
                  <c:pt idx="16776">
                    <c:v>RUS</c:v>
                  </c:pt>
                  <c:pt idx="16777">
                    <c:v>FRA</c:v>
                  </c:pt>
                  <c:pt idx="16778">
                    <c:v>EUN</c:v>
                  </c:pt>
                  <c:pt idx="16779">
                    <c:v>EUS</c:v>
                  </c:pt>
                  <c:pt idx="16780">
                    <c:v>USA</c:v>
                  </c:pt>
                  <c:pt idx="16781">
                    <c:v>IND</c:v>
                  </c:pt>
                  <c:pt idx="16782">
                    <c:v>CHI</c:v>
                  </c:pt>
                  <c:pt idx="16783">
                    <c:v>ROW</c:v>
                  </c:pt>
                  <c:pt idx="16784">
                    <c:v>OEC</c:v>
                  </c:pt>
                  <c:pt idx="16785">
                    <c:v>BRZ</c:v>
                  </c:pt>
                  <c:pt idx="16786">
                    <c:v>RSA</c:v>
                  </c:pt>
                  <c:pt idx="16787">
                    <c:v>RUS</c:v>
                  </c:pt>
                  <c:pt idx="16788">
                    <c:v>FRA</c:v>
                  </c:pt>
                  <c:pt idx="16789">
                    <c:v>EUN</c:v>
                  </c:pt>
                  <c:pt idx="16790">
                    <c:v>EUS</c:v>
                  </c:pt>
                  <c:pt idx="16791">
                    <c:v>USA</c:v>
                  </c:pt>
                  <c:pt idx="16792">
                    <c:v>IND</c:v>
                  </c:pt>
                  <c:pt idx="16793">
                    <c:v>CHI</c:v>
                  </c:pt>
                  <c:pt idx="16794">
                    <c:v>ROW</c:v>
                  </c:pt>
                  <c:pt idx="16795">
                    <c:v>OEC</c:v>
                  </c:pt>
                  <c:pt idx="16796">
                    <c:v>BRZ</c:v>
                  </c:pt>
                  <c:pt idx="16797">
                    <c:v>RUS</c:v>
                  </c:pt>
                  <c:pt idx="16798">
                    <c:v>FRA</c:v>
                  </c:pt>
                  <c:pt idx="16799">
                    <c:v>EUN</c:v>
                  </c:pt>
                  <c:pt idx="16800">
                    <c:v>EUS</c:v>
                  </c:pt>
                  <c:pt idx="16801">
                    <c:v>USA</c:v>
                  </c:pt>
                  <c:pt idx="16802">
                    <c:v>IND</c:v>
                  </c:pt>
                  <c:pt idx="16803">
                    <c:v>CHI</c:v>
                  </c:pt>
                  <c:pt idx="16804">
                    <c:v>ROW</c:v>
                  </c:pt>
                  <c:pt idx="16805">
                    <c:v>OEC</c:v>
                  </c:pt>
                  <c:pt idx="16806">
                    <c:v>BRZ</c:v>
                  </c:pt>
                  <c:pt idx="16807">
                    <c:v>RSA</c:v>
                  </c:pt>
                  <c:pt idx="16808">
                    <c:v>RUS</c:v>
                  </c:pt>
                  <c:pt idx="16809">
                    <c:v>FRA</c:v>
                  </c:pt>
                  <c:pt idx="16810">
                    <c:v>EUN</c:v>
                  </c:pt>
                  <c:pt idx="16811">
                    <c:v>EUS</c:v>
                  </c:pt>
                  <c:pt idx="16812">
                    <c:v>USA</c:v>
                  </c:pt>
                  <c:pt idx="16813">
                    <c:v>IND</c:v>
                  </c:pt>
                  <c:pt idx="16814">
                    <c:v>CHI</c:v>
                  </c:pt>
                  <c:pt idx="16815">
                    <c:v>ROW</c:v>
                  </c:pt>
                  <c:pt idx="16816">
                    <c:v>OEC</c:v>
                  </c:pt>
                  <c:pt idx="16817">
                    <c:v>BRZ</c:v>
                  </c:pt>
                  <c:pt idx="16818">
                    <c:v>RSA</c:v>
                  </c:pt>
                  <c:pt idx="16819">
                    <c:v>RUS</c:v>
                  </c:pt>
                  <c:pt idx="16820">
                    <c:v>FRA</c:v>
                  </c:pt>
                  <c:pt idx="16821">
                    <c:v>EUN</c:v>
                  </c:pt>
                  <c:pt idx="16822">
                    <c:v>EUS</c:v>
                  </c:pt>
                  <c:pt idx="16823">
                    <c:v>USA</c:v>
                  </c:pt>
                  <c:pt idx="16824">
                    <c:v>IND</c:v>
                  </c:pt>
                  <c:pt idx="16825">
                    <c:v>CHI</c:v>
                  </c:pt>
                  <c:pt idx="16826">
                    <c:v>ROW</c:v>
                  </c:pt>
                  <c:pt idx="16827">
                    <c:v>OEC</c:v>
                  </c:pt>
                  <c:pt idx="16828">
                    <c:v>BRZ</c:v>
                  </c:pt>
                  <c:pt idx="16829">
                    <c:v>RSA</c:v>
                  </c:pt>
                  <c:pt idx="16830">
                    <c:v>RUS</c:v>
                  </c:pt>
                  <c:pt idx="16831">
                    <c:v>FRA</c:v>
                  </c:pt>
                  <c:pt idx="16832">
                    <c:v>EUN</c:v>
                  </c:pt>
                  <c:pt idx="16833">
                    <c:v>EUS</c:v>
                  </c:pt>
                  <c:pt idx="16834">
                    <c:v>USA</c:v>
                  </c:pt>
                  <c:pt idx="16835">
                    <c:v>IND</c:v>
                  </c:pt>
                  <c:pt idx="16836">
                    <c:v>CHI</c:v>
                  </c:pt>
                  <c:pt idx="16837">
                    <c:v>ROW</c:v>
                  </c:pt>
                  <c:pt idx="16838">
                    <c:v>OEC</c:v>
                  </c:pt>
                  <c:pt idx="16839">
                    <c:v>BRZ</c:v>
                  </c:pt>
                  <c:pt idx="16840">
                    <c:v>RSA</c:v>
                  </c:pt>
                  <c:pt idx="16841">
                    <c:v>RUS</c:v>
                  </c:pt>
                  <c:pt idx="16842">
                    <c:v>FRA</c:v>
                  </c:pt>
                  <c:pt idx="16843">
                    <c:v>EUN</c:v>
                  </c:pt>
                  <c:pt idx="16844">
                    <c:v>EUS</c:v>
                  </c:pt>
                  <c:pt idx="16845">
                    <c:v>USA</c:v>
                  </c:pt>
                  <c:pt idx="16846">
                    <c:v>IND</c:v>
                  </c:pt>
                  <c:pt idx="16847">
                    <c:v>CHI</c:v>
                  </c:pt>
                  <c:pt idx="16848">
                    <c:v>ROW</c:v>
                  </c:pt>
                  <c:pt idx="16849">
                    <c:v>OEC</c:v>
                  </c:pt>
                  <c:pt idx="16850">
                    <c:v>BRZ</c:v>
                  </c:pt>
                  <c:pt idx="16851">
                    <c:v>RSA</c:v>
                  </c:pt>
                  <c:pt idx="16852">
                    <c:v>RUS</c:v>
                  </c:pt>
                  <c:pt idx="16853">
                    <c:v>FRA</c:v>
                  </c:pt>
                  <c:pt idx="16854">
                    <c:v>EUN</c:v>
                  </c:pt>
                  <c:pt idx="16855">
                    <c:v>EUS</c:v>
                  </c:pt>
                  <c:pt idx="16856">
                    <c:v>USA</c:v>
                  </c:pt>
                  <c:pt idx="16857">
                    <c:v>IND</c:v>
                  </c:pt>
                  <c:pt idx="16858">
                    <c:v>CHI</c:v>
                  </c:pt>
                  <c:pt idx="16859">
                    <c:v>ROW</c:v>
                  </c:pt>
                  <c:pt idx="16860">
                    <c:v>OEC</c:v>
                  </c:pt>
                  <c:pt idx="16861">
                    <c:v>BRZ</c:v>
                  </c:pt>
                  <c:pt idx="16862">
                    <c:v>RSA</c:v>
                  </c:pt>
                  <c:pt idx="16863">
                    <c:v>RUS</c:v>
                  </c:pt>
                  <c:pt idx="16864">
                    <c:v>FRA</c:v>
                  </c:pt>
                  <c:pt idx="16865">
                    <c:v>EUN</c:v>
                  </c:pt>
                  <c:pt idx="16866">
                    <c:v>EUS</c:v>
                  </c:pt>
                  <c:pt idx="16867">
                    <c:v>USA</c:v>
                  </c:pt>
                  <c:pt idx="16868">
                    <c:v>IND</c:v>
                  </c:pt>
                  <c:pt idx="16869">
                    <c:v>CHI</c:v>
                  </c:pt>
                  <c:pt idx="16870">
                    <c:v>ROW</c:v>
                  </c:pt>
                  <c:pt idx="16871">
                    <c:v>OEC</c:v>
                  </c:pt>
                  <c:pt idx="16872">
                    <c:v>BRZ</c:v>
                  </c:pt>
                  <c:pt idx="16873">
                    <c:v>RSA</c:v>
                  </c:pt>
                  <c:pt idx="16874">
                    <c:v>RUS</c:v>
                  </c:pt>
                  <c:pt idx="16875">
                    <c:v>FRA</c:v>
                  </c:pt>
                  <c:pt idx="16876">
                    <c:v>EUN</c:v>
                  </c:pt>
                  <c:pt idx="16877">
                    <c:v>EUS</c:v>
                  </c:pt>
                  <c:pt idx="16878">
                    <c:v>USA</c:v>
                  </c:pt>
                  <c:pt idx="16879">
                    <c:v>IND</c:v>
                  </c:pt>
                  <c:pt idx="16880">
                    <c:v>CHI</c:v>
                  </c:pt>
                  <c:pt idx="16881">
                    <c:v>ROW</c:v>
                  </c:pt>
                  <c:pt idx="16882">
                    <c:v>OEC</c:v>
                  </c:pt>
                  <c:pt idx="16883">
                    <c:v>BRZ</c:v>
                  </c:pt>
                  <c:pt idx="16884">
                    <c:v>RSA</c:v>
                  </c:pt>
                  <c:pt idx="16885">
                    <c:v>RUS</c:v>
                  </c:pt>
                  <c:pt idx="16886">
                    <c:v>FRA</c:v>
                  </c:pt>
                  <c:pt idx="16887">
                    <c:v>EUN</c:v>
                  </c:pt>
                  <c:pt idx="16888">
                    <c:v>EUS</c:v>
                  </c:pt>
                  <c:pt idx="16889">
                    <c:v>USA</c:v>
                  </c:pt>
                  <c:pt idx="16890">
                    <c:v>IND</c:v>
                  </c:pt>
                  <c:pt idx="16891">
                    <c:v>CHI</c:v>
                  </c:pt>
                  <c:pt idx="16892">
                    <c:v>ROW</c:v>
                  </c:pt>
                  <c:pt idx="16893">
                    <c:v>OEC</c:v>
                  </c:pt>
                  <c:pt idx="16894">
                    <c:v>BRZ</c:v>
                  </c:pt>
                  <c:pt idx="16895">
                    <c:v>RSA</c:v>
                  </c:pt>
                  <c:pt idx="16896">
                    <c:v>RUS</c:v>
                  </c:pt>
                  <c:pt idx="16897">
                    <c:v>FRA</c:v>
                  </c:pt>
                  <c:pt idx="16898">
                    <c:v>EUN</c:v>
                  </c:pt>
                  <c:pt idx="16899">
                    <c:v>EUS</c:v>
                  </c:pt>
                  <c:pt idx="16900">
                    <c:v>USA</c:v>
                  </c:pt>
                  <c:pt idx="16901">
                    <c:v>IND</c:v>
                  </c:pt>
                  <c:pt idx="16902">
                    <c:v>CHI</c:v>
                  </c:pt>
                  <c:pt idx="16903">
                    <c:v>ROW</c:v>
                  </c:pt>
                  <c:pt idx="16904">
                    <c:v>OEC</c:v>
                  </c:pt>
                  <c:pt idx="16905">
                    <c:v>BRZ</c:v>
                  </c:pt>
                  <c:pt idx="16906">
                    <c:v>RSA</c:v>
                  </c:pt>
                  <c:pt idx="16907">
                    <c:v>RUS</c:v>
                  </c:pt>
                  <c:pt idx="16908">
                    <c:v>FRA</c:v>
                  </c:pt>
                  <c:pt idx="16909">
                    <c:v>EUN</c:v>
                  </c:pt>
                  <c:pt idx="16910">
                    <c:v>EUS</c:v>
                  </c:pt>
                  <c:pt idx="16911">
                    <c:v>USA</c:v>
                  </c:pt>
                  <c:pt idx="16912">
                    <c:v>IND</c:v>
                  </c:pt>
                  <c:pt idx="16913">
                    <c:v>CHI</c:v>
                  </c:pt>
                  <c:pt idx="16914">
                    <c:v>ROW</c:v>
                  </c:pt>
                  <c:pt idx="16915">
                    <c:v>OEC</c:v>
                  </c:pt>
                  <c:pt idx="16916">
                    <c:v>BRZ</c:v>
                  </c:pt>
                  <c:pt idx="16917">
                    <c:v>RSA</c:v>
                  </c:pt>
                  <c:pt idx="16918">
                    <c:v>RUS</c:v>
                  </c:pt>
                  <c:pt idx="16919">
                    <c:v>FRA</c:v>
                  </c:pt>
                  <c:pt idx="16920">
                    <c:v>EUN</c:v>
                  </c:pt>
                  <c:pt idx="16921">
                    <c:v>EUS</c:v>
                  </c:pt>
                  <c:pt idx="16922">
                    <c:v>USA</c:v>
                  </c:pt>
                  <c:pt idx="16923">
                    <c:v>IND</c:v>
                  </c:pt>
                  <c:pt idx="16924">
                    <c:v>CHI</c:v>
                  </c:pt>
                  <c:pt idx="16925">
                    <c:v>ROW</c:v>
                  </c:pt>
                  <c:pt idx="16926">
                    <c:v>OEC</c:v>
                  </c:pt>
                  <c:pt idx="16927">
                    <c:v>BRZ</c:v>
                  </c:pt>
                  <c:pt idx="16928">
                    <c:v>RSA</c:v>
                  </c:pt>
                  <c:pt idx="16929">
                    <c:v>RUS</c:v>
                  </c:pt>
                  <c:pt idx="16930">
                    <c:v>FRA</c:v>
                  </c:pt>
                  <c:pt idx="16931">
                    <c:v>EUN</c:v>
                  </c:pt>
                  <c:pt idx="16932">
                    <c:v>EUS</c:v>
                  </c:pt>
                  <c:pt idx="16933">
                    <c:v>USA</c:v>
                  </c:pt>
                  <c:pt idx="16934">
                    <c:v>IND</c:v>
                  </c:pt>
                  <c:pt idx="16935">
                    <c:v>CHI</c:v>
                  </c:pt>
                  <c:pt idx="16936">
                    <c:v>ROW</c:v>
                  </c:pt>
                  <c:pt idx="16937">
                    <c:v>OEC</c:v>
                  </c:pt>
                  <c:pt idx="16938">
                    <c:v>BRZ</c:v>
                  </c:pt>
                  <c:pt idx="16939">
                    <c:v>RSA</c:v>
                  </c:pt>
                  <c:pt idx="16940">
                    <c:v>RUS</c:v>
                  </c:pt>
                  <c:pt idx="16941">
                    <c:v>FRA</c:v>
                  </c:pt>
                  <c:pt idx="16942">
                    <c:v>EUN</c:v>
                  </c:pt>
                  <c:pt idx="16943">
                    <c:v>EUS</c:v>
                  </c:pt>
                  <c:pt idx="16944">
                    <c:v>USA</c:v>
                  </c:pt>
                  <c:pt idx="16945">
                    <c:v>IND</c:v>
                  </c:pt>
                  <c:pt idx="16946">
                    <c:v>CHI</c:v>
                  </c:pt>
                  <c:pt idx="16947">
                    <c:v>ROW</c:v>
                  </c:pt>
                  <c:pt idx="16948">
                    <c:v>OEC</c:v>
                  </c:pt>
                  <c:pt idx="16949">
                    <c:v>BRZ</c:v>
                  </c:pt>
                  <c:pt idx="16950">
                    <c:v>RSA</c:v>
                  </c:pt>
                  <c:pt idx="16951">
                    <c:v>RUS</c:v>
                  </c:pt>
                  <c:pt idx="16952">
                    <c:v>FRA</c:v>
                  </c:pt>
                  <c:pt idx="16953">
                    <c:v>EUN</c:v>
                  </c:pt>
                  <c:pt idx="16954">
                    <c:v>EUS</c:v>
                  </c:pt>
                  <c:pt idx="16955">
                    <c:v>USA</c:v>
                  </c:pt>
                  <c:pt idx="16956">
                    <c:v>IND</c:v>
                  </c:pt>
                  <c:pt idx="16957">
                    <c:v>CHI</c:v>
                  </c:pt>
                  <c:pt idx="16958">
                    <c:v>ROW</c:v>
                  </c:pt>
                  <c:pt idx="16959">
                    <c:v>OEC</c:v>
                  </c:pt>
                  <c:pt idx="16960">
                    <c:v>BRZ</c:v>
                  </c:pt>
                  <c:pt idx="16961">
                    <c:v>RSA</c:v>
                  </c:pt>
                  <c:pt idx="16962">
                    <c:v>RUS</c:v>
                  </c:pt>
                  <c:pt idx="16963">
                    <c:v>FRA</c:v>
                  </c:pt>
                  <c:pt idx="16964">
                    <c:v>EUN</c:v>
                  </c:pt>
                  <c:pt idx="16965">
                    <c:v>EUS</c:v>
                  </c:pt>
                  <c:pt idx="16966">
                    <c:v>USA</c:v>
                  </c:pt>
                  <c:pt idx="16967">
                    <c:v>IND</c:v>
                  </c:pt>
                  <c:pt idx="16968">
                    <c:v>CHI</c:v>
                  </c:pt>
                  <c:pt idx="16969">
                    <c:v>ROW</c:v>
                  </c:pt>
                  <c:pt idx="16970">
                    <c:v>OEC</c:v>
                  </c:pt>
                  <c:pt idx="16971">
                    <c:v>BRZ</c:v>
                  </c:pt>
                  <c:pt idx="16972">
                    <c:v>RUS</c:v>
                  </c:pt>
                  <c:pt idx="16973">
                    <c:v>FRA</c:v>
                  </c:pt>
                  <c:pt idx="16974">
                    <c:v>EUN</c:v>
                  </c:pt>
                  <c:pt idx="16975">
                    <c:v>EUS</c:v>
                  </c:pt>
                  <c:pt idx="16976">
                    <c:v>USA</c:v>
                  </c:pt>
                  <c:pt idx="16977">
                    <c:v>IND</c:v>
                  </c:pt>
                  <c:pt idx="16978">
                    <c:v>CHI</c:v>
                  </c:pt>
                  <c:pt idx="16979">
                    <c:v>ROW</c:v>
                  </c:pt>
                  <c:pt idx="16980">
                    <c:v>OEC</c:v>
                  </c:pt>
                  <c:pt idx="16981">
                    <c:v>BRZ</c:v>
                  </c:pt>
                  <c:pt idx="16982">
                    <c:v>RSA</c:v>
                  </c:pt>
                  <c:pt idx="16983">
                    <c:v>RUS</c:v>
                  </c:pt>
                  <c:pt idx="16984">
                    <c:v>FRA</c:v>
                  </c:pt>
                  <c:pt idx="16985">
                    <c:v>EUN</c:v>
                  </c:pt>
                  <c:pt idx="16986">
                    <c:v>EUS</c:v>
                  </c:pt>
                  <c:pt idx="16987">
                    <c:v>USA</c:v>
                  </c:pt>
                  <c:pt idx="16988">
                    <c:v>IND</c:v>
                  </c:pt>
                  <c:pt idx="16989">
                    <c:v>CHI</c:v>
                  </c:pt>
                  <c:pt idx="16990">
                    <c:v>ROW</c:v>
                  </c:pt>
                  <c:pt idx="16991">
                    <c:v>OEC</c:v>
                  </c:pt>
                  <c:pt idx="16992">
                    <c:v>BRZ</c:v>
                  </c:pt>
                  <c:pt idx="16993">
                    <c:v>RSA</c:v>
                  </c:pt>
                  <c:pt idx="16994">
                    <c:v>RUS</c:v>
                  </c:pt>
                  <c:pt idx="16995">
                    <c:v>FRA</c:v>
                  </c:pt>
                  <c:pt idx="16996">
                    <c:v>EUN</c:v>
                  </c:pt>
                  <c:pt idx="16997">
                    <c:v>EUS</c:v>
                  </c:pt>
                  <c:pt idx="16998">
                    <c:v>IND</c:v>
                  </c:pt>
                  <c:pt idx="16999">
                    <c:v>CHI</c:v>
                  </c:pt>
                  <c:pt idx="17000">
                    <c:v>ROW</c:v>
                  </c:pt>
                  <c:pt idx="17001">
                    <c:v>OEC</c:v>
                  </c:pt>
                  <c:pt idx="17002">
                    <c:v>BRZ</c:v>
                  </c:pt>
                  <c:pt idx="17003">
                    <c:v>RSA</c:v>
                  </c:pt>
                  <c:pt idx="17004">
                    <c:v>RUS</c:v>
                  </c:pt>
                  <c:pt idx="17005">
                    <c:v>FRA</c:v>
                  </c:pt>
                  <c:pt idx="17006">
                    <c:v>EUN</c:v>
                  </c:pt>
                  <c:pt idx="17007">
                    <c:v>EUS</c:v>
                  </c:pt>
                  <c:pt idx="17008">
                    <c:v>USA</c:v>
                  </c:pt>
                  <c:pt idx="17009">
                    <c:v>IND</c:v>
                  </c:pt>
                  <c:pt idx="17010">
                    <c:v>CHI</c:v>
                  </c:pt>
                  <c:pt idx="17011">
                    <c:v>ROW</c:v>
                  </c:pt>
                  <c:pt idx="17012">
                    <c:v>OEC</c:v>
                  </c:pt>
                  <c:pt idx="17013">
                    <c:v>BRZ</c:v>
                  </c:pt>
                  <c:pt idx="17014">
                    <c:v>RSA</c:v>
                  </c:pt>
                  <c:pt idx="17015">
                    <c:v>RUS</c:v>
                  </c:pt>
                  <c:pt idx="17016">
                    <c:v>FRA</c:v>
                  </c:pt>
                  <c:pt idx="17017">
                    <c:v>EUN</c:v>
                  </c:pt>
                  <c:pt idx="17018">
                    <c:v>EUS</c:v>
                  </c:pt>
                  <c:pt idx="17019">
                    <c:v>USA</c:v>
                  </c:pt>
                  <c:pt idx="17020">
                    <c:v>IND</c:v>
                  </c:pt>
                  <c:pt idx="17021">
                    <c:v>CHI</c:v>
                  </c:pt>
                  <c:pt idx="17022">
                    <c:v>ROW</c:v>
                  </c:pt>
                  <c:pt idx="17023">
                    <c:v>OEC</c:v>
                  </c:pt>
                  <c:pt idx="17024">
                    <c:v>BRZ</c:v>
                  </c:pt>
                  <c:pt idx="17025">
                    <c:v>RSA</c:v>
                  </c:pt>
                  <c:pt idx="17026">
                    <c:v>RUS</c:v>
                  </c:pt>
                  <c:pt idx="17027">
                    <c:v>FRA</c:v>
                  </c:pt>
                  <c:pt idx="17028">
                    <c:v>EUN</c:v>
                  </c:pt>
                  <c:pt idx="17029">
                    <c:v>EUS</c:v>
                  </c:pt>
                  <c:pt idx="17030">
                    <c:v>USA</c:v>
                  </c:pt>
                  <c:pt idx="17031">
                    <c:v>IND</c:v>
                  </c:pt>
                  <c:pt idx="17032">
                    <c:v>CHI</c:v>
                  </c:pt>
                  <c:pt idx="17033">
                    <c:v>ROW</c:v>
                  </c:pt>
                  <c:pt idx="17034">
                    <c:v>OEC</c:v>
                  </c:pt>
                  <c:pt idx="17035">
                    <c:v>BRZ</c:v>
                  </c:pt>
                  <c:pt idx="17036">
                    <c:v>RSA</c:v>
                  </c:pt>
                  <c:pt idx="17037">
                    <c:v>RUS</c:v>
                  </c:pt>
                  <c:pt idx="17038">
                    <c:v>FRA</c:v>
                  </c:pt>
                  <c:pt idx="17039">
                    <c:v>EUN</c:v>
                  </c:pt>
                  <c:pt idx="17040">
                    <c:v>EUS</c:v>
                  </c:pt>
                  <c:pt idx="17041">
                    <c:v>USA</c:v>
                  </c:pt>
                  <c:pt idx="17042">
                    <c:v>IND</c:v>
                  </c:pt>
                  <c:pt idx="17043">
                    <c:v>CHI</c:v>
                  </c:pt>
                  <c:pt idx="17044">
                    <c:v>ROW</c:v>
                  </c:pt>
                  <c:pt idx="17045">
                    <c:v>OEC</c:v>
                  </c:pt>
                  <c:pt idx="17046">
                    <c:v>BRZ</c:v>
                  </c:pt>
                  <c:pt idx="17047">
                    <c:v>RSA</c:v>
                  </c:pt>
                  <c:pt idx="17048">
                    <c:v>RUS</c:v>
                  </c:pt>
                  <c:pt idx="17049">
                    <c:v>FRA</c:v>
                  </c:pt>
                  <c:pt idx="17050">
                    <c:v>EUN</c:v>
                  </c:pt>
                  <c:pt idx="17051">
                    <c:v>EUS</c:v>
                  </c:pt>
                  <c:pt idx="17052">
                    <c:v>USA</c:v>
                  </c:pt>
                  <c:pt idx="17053">
                    <c:v>IND</c:v>
                  </c:pt>
                  <c:pt idx="17054">
                    <c:v>CHI</c:v>
                  </c:pt>
                  <c:pt idx="17055">
                    <c:v>ROW</c:v>
                  </c:pt>
                  <c:pt idx="17056">
                    <c:v>OEC</c:v>
                  </c:pt>
                  <c:pt idx="17057">
                    <c:v>RUS</c:v>
                  </c:pt>
                  <c:pt idx="17058">
                    <c:v>FRA</c:v>
                  </c:pt>
                  <c:pt idx="17059">
                    <c:v>EUN</c:v>
                  </c:pt>
                  <c:pt idx="17060">
                    <c:v>EUS</c:v>
                  </c:pt>
                  <c:pt idx="17061">
                    <c:v>USA</c:v>
                  </c:pt>
                  <c:pt idx="17062">
                    <c:v>IND</c:v>
                  </c:pt>
                  <c:pt idx="17063">
                    <c:v>CHI</c:v>
                  </c:pt>
                  <c:pt idx="17064">
                    <c:v>ROW</c:v>
                  </c:pt>
                  <c:pt idx="17065">
                    <c:v>OEC</c:v>
                  </c:pt>
                  <c:pt idx="17066">
                    <c:v>BRZ</c:v>
                  </c:pt>
                  <c:pt idx="17067">
                    <c:v>RSA</c:v>
                  </c:pt>
                  <c:pt idx="17068">
                    <c:v>RUS</c:v>
                  </c:pt>
                  <c:pt idx="17069">
                    <c:v>FRA</c:v>
                  </c:pt>
                  <c:pt idx="17070">
                    <c:v>EUN</c:v>
                  </c:pt>
                  <c:pt idx="17071">
                    <c:v>EUS</c:v>
                  </c:pt>
                  <c:pt idx="17072">
                    <c:v>USA</c:v>
                  </c:pt>
                  <c:pt idx="17073">
                    <c:v>IND</c:v>
                  </c:pt>
                  <c:pt idx="17074">
                    <c:v>CHI</c:v>
                  </c:pt>
                  <c:pt idx="17075">
                    <c:v>ROW</c:v>
                  </c:pt>
                  <c:pt idx="17076">
                    <c:v>OEC</c:v>
                  </c:pt>
                  <c:pt idx="17077">
                    <c:v>BRZ</c:v>
                  </c:pt>
                  <c:pt idx="17078">
                    <c:v>RSA</c:v>
                  </c:pt>
                  <c:pt idx="17079">
                    <c:v>RUS</c:v>
                  </c:pt>
                  <c:pt idx="17080">
                    <c:v>FRA</c:v>
                  </c:pt>
                  <c:pt idx="17081">
                    <c:v>EUN</c:v>
                  </c:pt>
                  <c:pt idx="17082">
                    <c:v>EUS</c:v>
                  </c:pt>
                  <c:pt idx="17083">
                    <c:v>USA</c:v>
                  </c:pt>
                  <c:pt idx="17084">
                    <c:v>IND</c:v>
                  </c:pt>
                  <c:pt idx="17085">
                    <c:v>CHI</c:v>
                  </c:pt>
                  <c:pt idx="17086">
                    <c:v>ROW</c:v>
                  </c:pt>
                  <c:pt idx="17087">
                    <c:v>OEC</c:v>
                  </c:pt>
                  <c:pt idx="17088">
                    <c:v>BRZ</c:v>
                  </c:pt>
                  <c:pt idx="17089">
                    <c:v>RSA</c:v>
                  </c:pt>
                  <c:pt idx="17090">
                    <c:v>RUS</c:v>
                  </c:pt>
                  <c:pt idx="17091">
                    <c:v>FRA</c:v>
                  </c:pt>
                  <c:pt idx="17092">
                    <c:v>EUN</c:v>
                  </c:pt>
                  <c:pt idx="17093">
                    <c:v>EUS</c:v>
                  </c:pt>
                  <c:pt idx="17094">
                    <c:v>USA</c:v>
                  </c:pt>
                  <c:pt idx="17095">
                    <c:v>IND</c:v>
                  </c:pt>
                  <c:pt idx="17096">
                    <c:v>CHI</c:v>
                  </c:pt>
                  <c:pt idx="17097">
                    <c:v>ROW</c:v>
                  </c:pt>
                  <c:pt idx="17098">
                    <c:v>OEC</c:v>
                  </c:pt>
                  <c:pt idx="17099">
                    <c:v>BRZ</c:v>
                  </c:pt>
                  <c:pt idx="17100">
                    <c:v>RSA</c:v>
                  </c:pt>
                  <c:pt idx="17101">
                    <c:v>RUS</c:v>
                  </c:pt>
                  <c:pt idx="17102">
                    <c:v>FRA</c:v>
                  </c:pt>
                  <c:pt idx="17103">
                    <c:v>EUN</c:v>
                  </c:pt>
                  <c:pt idx="17104">
                    <c:v>EUS</c:v>
                  </c:pt>
                  <c:pt idx="17105">
                    <c:v>USA</c:v>
                  </c:pt>
                  <c:pt idx="17106">
                    <c:v>IND</c:v>
                  </c:pt>
                  <c:pt idx="17107">
                    <c:v>CHI</c:v>
                  </c:pt>
                  <c:pt idx="17108">
                    <c:v>ROW</c:v>
                  </c:pt>
                  <c:pt idx="17109">
                    <c:v>OEC</c:v>
                  </c:pt>
                  <c:pt idx="17110">
                    <c:v>BRZ</c:v>
                  </c:pt>
                  <c:pt idx="17111">
                    <c:v>RSA</c:v>
                  </c:pt>
                  <c:pt idx="17112">
                    <c:v>RUS</c:v>
                  </c:pt>
                  <c:pt idx="17113">
                    <c:v>FRA</c:v>
                  </c:pt>
                  <c:pt idx="17114">
                    <c:v>EUN</c:v>
                  </c:pt>
                  <c:pt idx="17115">
                    <c:v>EUS</c:v>
                  </c:pt>
                  <c:pt idx="17116">
                    <c:v>USA</c:v>
                  </c:pt>
                  <c:pt idx="17117">
                    <c:v>IND</c:v>
                  </c:pt>
                  <c:pt idx="17118">
                    <c:v>CHI</c:v>
                  </c:pt>
                  <c:pt idx="17119">
                    <c:v>ROW</c:v>
                  </c:pt>
                  <c:pt idx="17120">
                    <c:v>OEC</c:v>
                  </c:pt>
                  <c:pt idx="17121">
                    <c:v>BRZ</c:v>
                  </c:pt>
                  <c:pt idx="17122">
                    <c:v>RSA</c:v>
                  </c:pt>
                  <c:pt idx="17123">
                    <c:v>RUS</c:v>
                  </c:pt>
                  <c:pt idx="17124">
                    <c:v>FRA</c:v>
                  </c:pt>
                  <c:pt idx="17125">
                    <c:v>EUN</c:v>
                  </c:pt>
                  <c:pt idx="17126">
                    <c:v>EUS</c:v>
                  </c:pt>
                  <c:pt idx="17127">
                    <c:v>USA</c:v>
                  </c:pt>
                  <c:pt idx="17128">
                    <c:v>IND</c:v>
                  </c:pt>
                  <c:pt idx="17129">
                    <c:v>CHI</c:v>
                  </c:pt>
                  <c:pt idx="17130">
                    <c:v>ROW</c:v>
                  </c:pt>
                  <c:pt idx="17131">
                    <c:v>OEC</c:v>
                  </c:pt>
                  <c:pt idx="17132">
                    <c:v>BRZ</c:v>
                  </c:pt>
                  <c:pt idx="17133">
                    <c:v>RSA</c:v>
                  </c:pt>
                  <c:pt idx="17134">
                    <c:v>RUS</c:v>
                  </c:pt>
                  <c:pt idx="17135">
                    <c:v>FRA</c:v>
                  </c:pt>
                  <c:pt idx="17136">
                    <c:v>EUN</c:v>
                  </c:pt>
                  <c:pt idx="17137">
                    <c:v>EUS</c:v>
                  </c:pt>
                  <c:pt idx="17138">
                    <c:v>USA</c:v>
                  </c:pt>
                  <c:pt idx="17139">
                    <c:v>IND</c:v>
                  </c:pt>
                  <c:pt idx="17140">
                    <c:v>CHI</c:v>
                  </c:pt>
                  <c:pt idx="17141">
                    <c:v>ROW</c:v>
                  </c:pt>
                  <c:pt idx="17142">
                    <c:v>OEC</c:v>
                  </c:pt>
                  <c:pt idx="17143">
                    <c:v>BRZ</c:v>
                  </c:pt>
                  <c:pt idx="17144">
                    <c:v>RSA</c:v>
                  </c:pt>
                  <c:pt idx="17145">
                    <c:v>RUS</c:v>
                  </c:pt>
                  <c:pt idx="17146">
                    <c:v>FRA</c:v>
                  </c:pt>
                  <c:pt idx="17147">
                    <c:v>EUN</c:v>
                  </c:pt>
                  <c:pt idx="17148">
                    <c:v>EUS</c:v>
                  </c:pt>
                  <c:pt idx="17149">
                    <c:v>USA</c:v>
                  </c:pt>
                  <c:pt idx="17150">
                    <c:v>IND</c:v>
                  </c:pt>
                  <c:pt idx="17151">
                    <c:v>CHI</c:v>
                  </c:pt>
                  <c:pt idx="17152">
                    <c:v>ROW</c:v>
                  </c:pt>
                  <c:pt idx="17153">
                    <c:v>OEC</c:v>
                  </c:pt>
                  <c:pt idx="17154">
                    <c:v>BRZ</c:v>
                  </c:pt>
                  <c:pt idx="17155">
                    <c:v>RUS</c:v>
                  </c:pt>
                  <c:pt idx="17156">
                    <c:v>FRA</c:v>
                  </c:pt>
                  <c:pt idx="17157">
                    <c:v>EUN</c:v>
                  </c:pt>
                  <c:pt idx="17158">
                    <c:v>EUS</c:v>
                  </c:pt>
                  <c:pt idx="17159">
                    <c:v>USA</c:v>
                  </c:pt>
                  <c:pt idx="17160">
                    <c:v>IND</c:v>
                  </c:pt>
                  <c:pt idx="17161">
                    <c:v>CHI</c:v>
                  </c:pt>
                  <c:pt idx="17162">
                    <c:v>ROW</c:v>
                  </c:pt>
                  <c:pt idx="17163">
                    <c:v>OEC</c:v>
                  </c:pt>
                  <c:pt idx="17164">
                    <c:v>BRZ</c:v>
                  </c:pt>
                  <c:pt idx="17165">
                    <c:v>RSA</c:v>
                  </c:pt>
                  <c:pt idx="17166">
                    <c:v>RUS</c:v>
                  </c:pt>
                  <c:pt idx="17167">
                    <c:v>FRA</c:v>
                  </c:pt>
                  <c:pt idx="17168">
                    <c:v>EUN</c:v>
                  </c:pt>
                  <c:pt idx="17169">
                    <c:v>EUS</c:v>
                  </c:pt>
                  <c:pt idx="17170">
                    <c:v>USA</c:v>
                  </c:pt>
                  <c:pt idx="17171">
                    <c:v>IND</c:v>
                  </c:pt>
                  <c:pt idx="17172">
                    <c:v>CHI</c:v>
                  </c:pt>
                  <c:pt idx="17173">
                    <c:v>ROW</c:v>
                  </c:pt>
                  <c:pt idx="17174">
                    <c:v>OEC</c:v>
                  </c:pt>
                  <c:pt idx="17175">
                    <c:v>BRZ</c:v>
                  </c:pt>
                  <c:pt idx="17176">
                    <c:v>RSA</c:v>
                  </c:pt>
                  <c:pt idx="17177">
                    <c:v>RUS</c:v>
                  </c:pt>
                  <c:pt idx="17178">
                    <c:v>FRA</c:v>
                  </c:pt>
                  <c:pt idx="17179">
                    <c:v>EUN</c:v>
                  </c:pt>
                  <c:pt idx="17180">
                    <c:v>EUS</c:v>
                  </c:pt>
                  <c:pt idx="17181">
                    <c:v>USA</c:v>
                  </c:pt>
                  <c:pt idx="17182">
                    <c:v>IND</c:v>
                  </c:pt>
                  <c:pt idx="17183">
                    <c:v>CHI</c:v>
                  </c:pt>
                  <c:pt idx="17184">
                    <c:v>ROW</c:v>
                  </c:pt>
                  <c:pt idx="17185">
                    <c:v>OEC</c:v>
                  </c:pt>
                  <c:pt idx="17186">
                    <c:v>BRZ</c:v>
                  </c:pt>
                  <c:pt idx="17187">
                    <c:v>RSA</c:v>
                  </c:pt>
                  <c:pt idx="17188">
                    <c:v>RUS</c:v>
                  </c:pt>
                  <c:pt idx="17189">
                    <c:v>FRA</c:v>
                  </c:pt>
                  <c:pt idx="17190">
                    <c:v>EUN</c:v>
                  </c:pt>
                  <c:pt idx="17191">
                    <c:v>EUS</c:v>
                  </c:pt>
                  <c:pt idx="17192">
                    <c:v>USA</c:v>
                  </c:pt>
                  <c:pt idx="17193">
                    <c:v>IND</c:v>
                  </c:pt>
                  <c:pt idx="17194">
                    <c:v>CHI</c:v>
                  </c:pt>
                  <c:pt idx="17195">
                    <c:v>ROW</c:v>
                  </c:pt>
                  <c:pt idx="17196">
                    <c:v>OEC</c:v>
                  </c:pt>
                  <c:pt idx="17197">
                    <c:v>BRZ</c:v>
                  </c:pt>
                  <c:pt idx="17198">
                    <c:v>RSA</c:v>
                  </c:pt>
                  <c:pt idx="17199">
                    <c:v>RUS</c:v>
                  </c:pt>
                  <c:pt idx="17200">
                    <c:v>FRA</c:v>
                  </c:pt>
                  <c:pt idx="17201">
                    <c:v>EUN</c:v>
                  </c:pt>
                  <c:pt idx="17202">
                    <c:v>EUS</c:v>
                  </c:pt>
                  <c:pt idx="17203">
                    <c:v>USA</c:v>
                  </c:pt>
                  <c:pt idx="17204">
                    <c:v>IND</c:v>
                  </c:pt>
                  <c:pt idx="17205">
                    <c:v>CHI</c:v>
                  </c:pt>
                  <c:pt idx="17206">
                    <c:v>ROW</c:v>
                  </c:pt>
                  <c:pt idx="17207">
                    <c:v>OEC</c:v>
                  </c:pt>
                  <c:pt idx="17208">
                    <c:v>BRZ</c:v>
                  </c:pt>
                  <c:pt idx="17209">
                    <c:v>RSA</c:v>
                  </c:pt>
                  <c:pt idx="17210">
                    <c:v>RUS</c:v>
                  </c:pt>
                  <c:pt idx="17211">
                    <c:v>FRA</c:v>
                  </c:pt>
                  <c:pt idx="17212">
                    <c:v>EUN</c:v>
                  </c:pt>
                  <c:pt idx="17213">
                    <c:v>EUS</c:v>
                  </c:pt>
                  <c:pt idx="17214">
                    <c:v>USA</c:v>
                  </c:pt>
                  <c:pt idx="17215">
                    <c:v>IND</c:v>
                  </c:pt>
                  <c:pt idx="17216">
                    <c:v>CHI</c:v>
                  </c:pt>
                  <c:pt idx="17217">
                    <c:v>ROW</c:v>
                  </c:pt>
                  <c:pt idx="17218">
                    <c:v>OEC</c:v>
                  </c:pt>
                  <c:pt idx="17219">
                    <c:v>BRZ</c:v>
                  </c:pt>
                  <c:pt idx="17220">
                    <c:v>RSA</c:v>
                  </c:pt>
                  <c:pt idx="17221">
                    <c:v>RUS</c:v>
                  </c:pt>
                  <c:pt idx="17222">
                    <c:v>FRA</c:v>
                  </c:pt>
                  <c:pt idx="17223">
                    <c:v>EUN</c:v>
                  </c:pt>
                  <c:pt idx="17224">
                    <c:v>EUS</c:v>
                  </c:pt>
                  <c:pt idx="17225">
                    <c:v>USA</c:v>
                  </c:pt>
                  <c:pt idx="17226">
                    <c:v>IND</c:v>
                  </c:pt>
                  <c:pt idx="17227">
                    <c:v>CHI</c:v>
                  </c:pt>
                  <c:pt idx="17228">
                    <c:v>ROW</c:v>
                  </c:pt>
                  <c:pt idx="17229">
                    <c:v>OEC</c:v>
                  </c:pt>
                  <c:pt idx="17230">
                    <c:v>BRZ</c:v>
                  </c:pt>
                  <c:pt idx="17231">
                    <c:v>RSA</c:v>
                  </c:pt>
                  <c:pt idx="17232">
                    <c:v>RUS</c:v>
                  </c:pt>
                  <c:pt idx="17233">
                    <c:v>FRA</c:v>
                  </c:pt>
                  <c:pt idx="17234">
                    <c:v>EUN</c:v>
                  </c:pt>
                  <c:pt idx="17235">
                    <c:v>EUS</c:v>
                  </c:pt>
                  <c:pt idx="17236">
                    <c:v>USA</c:v>
                  </c:pt>
                  <c:pt idx="17237">
                    <c:v>IND</c:v>
                  </c:pt>
                  <c:pt idx="17238">
                    <c:v>CHI</c:v>
                  </c:pt>
                  <c:pt idx="17239">
                    <c:v>ROW</c:v>
                  </c:pt>
                  <c:pt idx="17240">
                    <c:v>OEC</c:v>
                  </c:pt>
                  <c:pt idx="17241">
                    <c:v>BRZ</c:v>
                  </c:pt>
                  <c:pt idx="17242">
                    <c:v>RSA</c:v>
                  </c:pt>
                  <c:pt idx="17243">
                    <c:v>RUS</c:v>
                  </c:pt>
                  <c:pt idx="17244">
                    <c:v>FRA</c:v>
                  </c:pt>
                  <c:pt idx="17245">
                    <c:v>EUN</c:v>
                  </c:pt>
                  <c:pt idx="17246">
                    <c:v>EUS</c:v>
                  </c:pt>
                  <c:pt idx="17247">
                    <c:v>USA</c:v>
                  </c:pt>
                  <c:pt idx="17248">
                    <c:v>IND</c:v>
                  </c:pt>
                  <c:pt idx="17249">
                    <c:v>CHI</c:v>
                  </c:pt>
                  <c:pt idx="17250">
                    <c:v>ROW</c:v>
                  </c:pt>
                  <c:pt idx="17251">
                    <c:v>OEC</c:v>
                  </c:pt>
                  <c:pt idx="17252">
                    <c:v>BRZ</c:v>
                  </c:pt>
                  <c:pt idx="17253">
                    <c:v>RSA</c:v>
                  </c:pt>
                  <c:pt idx="17254">
                    <c:v>RUS</c:v>
                  </c:pt>
                  <c:pt idx="17255">
                    <c:v>FRA</c:v>
                  </c:pt>
                  <c:pt idx="17256">
                    <c:v>EUN</c:v>
                  </c:pt>
                  <c:pt idx="17257">
                    <c:v>EUS</c:v>
                  </c:pt>
                  <c:pt idx="17258">
                    <c:v>USA</c:v>
                  </c:pt>
                  <c:pt idx="17259">
                    <c:v>IND</c:v>
                  </c:pt>
                  <c:pt idx="17260">
                    <c:v>CHI</c:v>
                  </c:pt>
                  <c:pt idx="17261">
                    <c:v>ROW</c:v>
                  </c:pt>
                  <c:pt idx="17262">
                    <c:v>OEC</c:v>
                  </c:pt>
                  <c:pt idx="17263">
                    <c:v>BRZ</c:v>
                  </c:pt>
                  <c:pt idx="17264">
                    <c:v>RSA</c:v>
                  </c:pt>
                  <c:pt idx="17265">
                    <c:v>RUS</c:v>
                  </c:pt>
                  <c:pt idx="17266">
                    <c:v>FRA</c:v>
                  </c:pt>
                  <c:pt idx="17267">
                    <c:v>EUN</c:v>
                  </c:pt>
                  <c:pt idx="17268">
                    <c:v>EUS</c:v>
                  </c:pt>
                  <c:pt idx="17269">
                    <c:v>USA</c:v>
                  </c:pt>
                  <c:pt idx="17270">
                    <c:v>IND</c:v>
                  </c:pt>
                  <c:pt idx="17271">
                    <c:v>CHI</c:v>
                  </c:pt>
                  <c:pt idx="17272">
                    <c:v>ROW</c:v>
                  </c:pt>
                  <c:pt idx="17273">
                    <c:v>OEC</c:v>
                  </c:pt>
                  <c:pt idx="17274">
                    <c:v>BRZ</c:v>
                  </c:pt>
                  <c:pt idx="17275">
                    <c:v>RSA</c:v>
                  </c:pt>
                  <c:pt idx="17276">
                    <c:v>RUS</c:v>
                  </c:pt>
                  <c:pt idx="17277">
                    <c:v>FRA</c:v>
                  </c:pt>
                  <c:pt idx="17278">
                    <c:v>EUN</c:v>
                  </c:pt>
                  <c:pt idx="17279">
                    <c:v>EUS</c:v>
                  </c:pt>
                  <c:pt idx="17280">
                    <c:v>USA</c:v>
                  </c:pt>
                  <c:pt idx="17281">
                    <c:v>IND</c:v>
                  </c:pt>
                  <c:pt idx="17282">
                    <c:v>CHI</c:v>
                  </c:pt>
                  <c:pt idx="17283">
                    <c:v>ROW</c:v>
                  </c:pt>
                  <c:pt idx="17284">
                    <c:v>OEC</c:v>
                  </c:pt>
                  <c:pt idx="17285">
                    <c:v>BRZ</c:v>
                  </c:pt>
                  <c:pt idx="17286">
                    <c:v>RSA</c:v>
                  </c:pt>
                  <c:pt idx="17287">
                    <c:v>RUS</c:v>
                  </c:pt>
                  <c:pt idx="17288">
                    <c:v>FRA</c:v>
                  </c:pt>
                  <c:pt idx="17289">
                    <c:v>EUN</c:v>
                  </c:pt>
                  <c:pt idx="17290">
                    <c:v>EUS</c:v>
                  </c:pt>
                  <c:pt idx="17291">
                    <c:v>USA</c:v>
                  </c:pt>
                  <c:pt idx="17292">
                    <c:v>IND</c:v>
                  </c:pt>
                  <c:pt idx="17293">
                    <c:v>CHI</c:v>
                  </c:pt>
                  <c:pt idx="17294">
                    <c:v>ROW</c:v>
                  </c:pt>
                  <c:pt idx="17295">
                    <c:v>OEC</c:v>
                  </c:pt>
                  <c:pt idx="17296">
                    <c:v>BRZ</c:v>
                  </c:pt>
                  <c:pt idx="17297">
                    <c:v>RSA</c:v>
                  </c:pt>
                  <c:pt idx="17298">
                    <c:v>RUS</c:v>
                  </c:pt>
                  <c:pt idx="17299">
                    <c:v>FRA</c:v>
                  </c:pt>
                  <c:pt idx="17300">
                    <c:v>EUN</c:v>
                  </c:pt>
                  <c:pt idx="17301">
                    <c:v>EUS</c:v>
                  </c:pt>
                  <c:pt idx="17302">
                    <c:v>USA</c:v>
                  </c:pt>
                  <c:pt idx="17303">
                    <c:v>IND</c:v>
                  </c:pt>
                  <c:pt idx="17304">
                    <c:v>CHI</c:v>
                  </c:pt>
                  <c:pt idx="17305">
                    <c:v>ROW</c:v>
                  </c:pt>
                  <c:pt idx="17306">
                    <c:v>OEC</c:v>
                  </c:pt>
                  <c:pt idx="17307">
                    <c:v>BRZ</c:v>
                  </c:pt>
                  <c:pt idx="17308">
                    <c:v>RSA</c:v>
                  </c:pt>
                  <c:pt idx="17309">
                    <c:v>RUS</c:v>
                  </c:pt>
                  <c:pt idx="17310">
                    <c:v>FRA</c:v>
                  </c:pt>
                  <c:pt idx="17311">
                    <c:v>EUN</c:v>
                  </c:pt>
                  <c:pt idx="17312">
                    <c:v>EUS</c:v>
                  </c:pt>
                  <c:pt idx="17313">
                    <c:v>USA</c:v>
                  </c:pt>
                  <c:pt idx="17314">
                    <c:v>IND</c:v>
                  </c:pt>
                  <c:pt idx="17315">
                    <c:v>CHI</c:v>
                  </c:pt>
                  <c:pt idx="17316">
                    <c:v>ROW</c:v>
                  </c:pt>
                  <c:pt idx="17317">
                    <c:v>OEC</c:v>
                  </c:pt>
                  <c:pt idx="17318">
                    <c:v>BRZ</c:v>
                  </c:pt>
                  <c:pt idx="17319">
                    <c:v>RSA</c:v>
                  </c:pt>
                  <c:pt idx="17320">
                    <c:v>RUS</c:v>
                  </c:pt>
                  <c:pt idx="17321">
                    <c:v>FRA</c:v>
                  </c:pt>
                  <c:pt idx="17322">
                    <c:v>EUN</c:v>
                  </c:pt>
                  <c:pt idx="17323">
                    <c:v>EUS</c:v>
                  </c:pt>
                  <c:pt idx="17324">
                    <c:v>USA</c:v>
                  </c:pt>
                  <c:pt idx="17325">
                    <c:v>IND</c:v>
                  </c:pt>
                  <c:pt idx="17326">
                    <c:v>CHI</c:v>
                  </c:pt>
                  <c:pt idx="17327">
                    <c:v>ROW</c:v>
                  </c:pt>
                  <c:pt idx="17328">
                    <c:v>OEC</c:v>
                  </c:pt>
                  <c:pt idx="17329">
                    <c:v>BRZ</c:v>
                  </c:pt>
                  <c:pt idx="17330">
                    <c:v>RUS</c:v>
                  </c:pt>
                  <c:pt idx="17331">
                    <c:v>FRA</c:v>
                  </c:pt>
                  <c:pt idx="17332">
                    <c:v>EUN</c:v>
                  </c:pt>
                  <c:pt idx="17333">
                    <c:v>EUS</c:v>
                  </c:pt>
                  <c:pt idx="17334">
                    <c:v>USA</c:v>
                  </c:pt>
                  <c:pt idx="17335">
                    <c:v>IND</c:v>
                  </c:pt>
                  <c:pt idx="17336">
                    <c:v>CHI</c:v>
                  </c:pt>
                  <c:pt idx="17337">
                    <c:v>ROW</c:v>
                  </c:pt>
                  <c:pt idx="17338">
                    <c:v>OEC</c:v>
                  </c:pt>
                  <c:pt idx="17339">
                    <c:v>BRZ</c:v>
                  </c:pt>
                  <c:pt idx="17340">
                    <c:v>RSA</c:v>
                  </c:pt>
                  <c:pt idx="17341">
                    <c:v>RUS</c:v>
                  </c:pt>
                  <c:pt idx="17342">
                    <c:v>FRA</c:v>
                  </c:pt>
                  <c:pt idx="17343">
                    <c:v>EUN</c:v>
                  </c:pt>
                  <c:pt idx="17344">
                    <c:v>EUS</c:v>
                  </c:pt>
                  <c:pt idx="17345">
                    <c:v>USA</c:v>
                  </c:pt>
                  <c:pt idx="17346">
                    <c:v>IND</c:v>
                  </c:pt>
                  <c:pt idx="17347">
                    <c:v>CHI</c:v>
                  </c:pt>
                  <c:pt idx="17348">
                    <c:v>ROW</c:v>
                  </c:pt>
                  <c:pt idx="17349">
                    <c:v>OEC</c:v>
                  </c:pt>
                  <c:pt idx="17350">
                    <c:v>BRZ</c:v>
                  </c:pt>
                  <c:pt idx="17351">
                    <c:v>RSA</c:v>
                  </c:pt>
                  <c:pt idx="17352">
                    <c:v>FRA</c:v>
                  </c:pt>
                  <c:pt idx="17353">
                    <c:v>EUN</c:v>
                  </c:pt>
                  <c:pt idx="17354">
                    <c:v>EUS</c:v>
                  </c:pt>
                  <c:pt idx="17355">
                    <c:v>USA</c:v>
                  </c:pt>
                  <c:pt idx="17356">
                    <c:v>IND</c:v>
                  </c:pt>
                  <c:pt idx="17357">
                    <c:v>CHI</c:v>
                  </c:pt>
                  <c:pt idx="17358">
                    <c:v>ROW</c:v>
                  </c:pt>
                  <c:pt idx="17359">
                    <c:v>OEC</c:v>
                  </c:pt>
                  <c:pt idx="17360">
                    <c:v>BRZ</c:v>
                  </c:pt>
                  <c:pt idx="17361">
                    <c:v>RSA</c:v>
                  </c:pt>
                  <c:pt idx="17362">
                    <c:v>RUS</c:v>
                  </c:pt>
                  <c:pt idx="17363">
                    <c:v>FRA</c:v>
                  </c:pt>
                  <c:pt idx="17364">
                    <c:v>EUN</c:v>
                  </c:pt>
                  <c:pt idx="17365">
                    <c:v>EUS</c:v>
                  </c:pt>
                  <c:pt idx="17366">
                    <c:v>USA</c:v>
                  </c:pt>
                  <c:pt idx="17367">
                    <c:v>IND</c:v>
                  </c:pt>
                  <c:pt idx="17368">
                    <c:v>CHI</c:v>
                  </c:pt>
                  <c:pt idx="17369">
                    <c:v>ROW</c:v>
                  </c:pt>
                  <c:pt idx="17370">
                    <c:v>OEC</c:v>
                  </c:pt>
                  <c:pt idx="17371">
                    <c:v>BRZ</c:v>
                  </c:pt>
                  <c:pt idx="17372">
                    <c:v>RSA</c:v>
                  </c:pt>
                  <c:pt idx="17373">
                    <c:v>RUS</c:v>
                  </c:pt>
                  <c:pt idx="17374">
                    <c:v>FRA</c:v>
                  </c:pt>
                  <c:pt idx="17375">
                    <c:v>EUN</c:v>
                  </c:pt>
                  <c:pt idx="17376">
                    <c:v>EUS</c:v>
                  </c:pt>
                  <c:pt idx="17377">
                    <c:v>USA</c:v>
                  </c:pt>
                  <c:pt idx="17378">
                    <c:v>IND</c:v>
                  </c:pt>
                  <c:pt idx="17379">
                    <c:v>CHI</c:v>
                  </c:pt>
                  <c:pt idx="17380">
                    <c:v>ROW</c:v>
                  </c:pt>
                  <c:pt idx="17381">
                    <c:v>OEC</c:v>
                  </c:pt>
                  <c:pt idx="17382">
                    <c:v>BRZ</c:v>
                  </c:pt>
                  <c:pt idx="17383">
                    <c:v>RSA</c:v>
                  </c:pt>
                  <c:pt idx="17384">
                    <c:v>RUS</c:v>
                  </c:pt>
                  <c:pt idx="17385">
                    <c:v>FRA</c:v>
                  </c:pt>
                  <c:pt idx="17386">
                    <c:v>EUN</c:v>
                  </c:pt>
                  <c:pt idx="17387">
                    <c:v>EUS</c:v>
                  </c:pt>
                  <c:pt idx="17388">
                    <c:v>USA</c:v>
                  </c:pt>
                  <c:pt idx="17389">
                    <c:v>IND</c:v>
                  </c:pt>
                  <c:pt idx="17390">
                    <c:v>CHI</c:v>
                  </c:pt>
                  <c:pt idx="17391">
                    <c:v>ROW</c:v>
                  </c:pt>
                  <c:pt idx="17392">
                    <c:v>OEC</c:v>
                  </c:pt>
                  <c:pt idx="17393">
                    <c:v>BRZ</c:v>
                  </c:pt>
                  <c:pt idx="17394">
                    <c:v>RSA</c:v>
                  </c:pt>
                  <c:pt idx="17395">
                    <c:v>RUS</c:v>
                  </c:pt>
                  <c:pt idx="17396">
                    <c:v>FRA</c:v>
                  </c:pt>
                  <c:pt idx="17397">
                    <c:v>EUN</c:v>
                  </c:pt>
                  <c:pt idx="17398">
                    <c:v>EUS</c:v>
                  </c:pt>
                  <c:pt idx="17399">
                    <c:v>USA</c:v>
                  </c:pt>
                  <c:pt idx="17400">
                    <c:v>IND</c:v>
                  </c:pt>
                  <c:pt idx="17401">
                    <c:v>CHI</c:v>
                  </c:pt>
                  <c:pt idx="17402">
                    <c:v>ROW</c:v>
                  </c:pt>
                  <c:pt idx="17403">
                    <c:v>OEC</c:v>
                  </c:pt>
                  <c:pt idx="17404">
                    <c:v>BRZ</c:v>
                  </c:pt>
                  <c:pt idx="17405">
                    <c:v>RSA</c:v>
                  </c:pt>
                  <c:pt idx="17406">
                    <c:v>RUS</c:v>
                  </c:pt>
                  <c:pt idx="17407">
                    <c:v>FRA</c:v>
                  </c:pt>
                  <c:pt idx="17408">
                    <c:v>EUN</c:v>
                  </c:pt>
                  <c:pt idx="17409">
                    <c:v>EUS</c:v>
                  </c:pt>
                  <c:pt idx="17410">
                    <c:v>USA</c:v>
                  </c:pt>
                  <c:pt idx="17411">
                    <c:v>IND</c:v>
                  </c:pt>
                  <c:pt idx="17412">
                    <c:v>CHI</c:v>
                  </c:pt>
                  <c:pt idx="17413">
                    <c:v>ROW</c:v>
                  </c:pt>
                  <c:pt idx="17414">
                    <c:v>OEC</c:v>
                  </c:pt>
                  <c:pt idx="17415">
                    <c:v>BRZ</c:v>
                  </c:pt>
                  <c:pt idx="17416">
                    <c:v>RSA</c:v>
                  </c:pt>
                  <c:pt idx="17417">
                    <c:v>RUS</c:v>
                  </c:pt>
                  <c:pt idx="17418">
                    <c:v>FRA</c:v>
                  </c:pt>
                  <c:pt idx="17419">
                    <c:v>EUN</c:v>
                  </c:pt>
                  <c:pt idx="17420">
                    <c:v>EUS</c:v>
                  </c:pt>
                  <c:pt idx="17421">
                    <c:v>USA</c:v>
                  </c:pt>
                  <c:pt idx="17422">
                    <c:v>IND</c:v>
                  </c:pt>
                  <c:pt idx="17423">
                    <c:v>CHI</c:v>
                  </c:pt>
                  <c:pt idx="17424">
                    <c:v>ROW</c:v>
                  </c:pt>
                  <c:pt idx="17425">
                    <c:v>OEC</c:v>
                  </c:pt>
                  <c:pt idx="17426">
                    <c:v>BRZ</c:v>
                  </c:pt>
                  <c:pt idx="17427">
                    <c:v>RSA</c:v>
                  </c:pt>
                  <c:pt idx="17428">
                    <c:v>RUS</c:v>
                  </c:pt>
                  <c:pt idx="17429">
                    <c:v>FRA</c:v>
                  </c:pt>
                  <c:pt idx="17430">
                    <c:v>EUN</c:v>
                  </c:pt>
                  <c:pt idx="17431">
                    <c:v>EUS</c:v>
                  </c:pt>
                  <c:pt idx="17432">
                    <c:v>USA</c:v>
                  </c:pt>
                  <c:pt idx="17433">
                    <c:v>IND</c:v>
                  </c:pt>
                  <c:pt idx="17434">
                    <c:v>CHI</c:v>
                  </c:pt>
                  <c:pt idx="17435">
                    <c:v>ROW</c:v>
                  </c:pt>
                  <c:pt idx="17436">
                    <c:v>OEC</c:v>
                  </c:pt>
                  <c:pt idx="17437">
                    <c:v>BRZ</c:v>
                  </c:pt>
                  <c:pt idx="17438">
                    <c:v>RSA</c:v>
                  </c:pt>
                  <c:pt idx="17439">
                    <c:v>RUS</c:v>
                  </c:pt>
                  <c:pt idx="17440">
                    <c:v>FRA</c:v>
                  </c:pt>
                  <c:pt idx="17441">
                    <c:v>EUN</c:v>
                  </c:pt>
                  <c:pt idx="17442">
                    <c:v>EUS</c:v>
                  </c:pt>
                  <c:pt idx="17443">
                    <c:v>USA</c:v>
                  </c:pt>
                  <c:pt idx="17444">
                    <c:v>IND</c:v>
                  </c:pt>
                  <c:pt idx="17445">
                    <c:v>CHI</c:v>
                  </c:pt>
                  <c:pt idx="17446">
                    <c:v>ROW</c:v>
                  </c:pt>
                  <c:pt idx="17447">
                    <c:v>OEC</c:v>
                  </c:pt>
                  <c:pt idx="17448">
                    <c:v>BRZ</c:v>
                  </c:pt>
                  <c:pt idx="17449">
                    <c:v>RSA</c:v>
                  </c:pt>
                  <c:pt idx="17450">
                    <c:v>RUS</c:v>
                  </c:pt>
                  <c:pt idx="17451">
                    <c:v>FRA</c:v>
                  </c:pt>
                  <c:pt idx="17452">
                    <c:v>EUN</c:v>
                  </c:pt>
                  <c:pt idx="17453">
                    <c:v>EUS</c:v>
                  </c:pt>
                  <c:pt idx="17454">
                    <c:v>USA</c:v>
                  </c:pt>
                  <c:pt idx="17455">
                    <c:v>IND</c:v>
                  </c:pt>
                  <c:pt idx="17456">
                    <c:v>CHI</c:v>
                  </c:pt>
                  <c:pt idx="17457">
                    <c:v>ROW</c:v>
                  </c:pt>
                  <c:pt idx="17458">
                    <c:v>OEC</c:v>
                  </c:pt>
                  <c:pt idx="17459">
                    <c:v>BRZ</c:v>
                  </c:pt>
                  <c:pt idx="17460">
                    <c:v>RSA</c:v>
                  </c:pt>
                  <c:pt idx="17461">
                    <c:v>RUS</c:v>
                  </c:pt>
                  <c:pt idx="17462">
                    <c:v>FRA</c:v>
                  </c:pt>
                  <c:pt idx="17463">
                    <c:v>EUN</c:v>
                  </c:pt>
                  <c:pt idx="17464">
                    <c:v>EUS</c:v>
                  </c:pt>
                  <c:pt idx="17465">
                    <c:v>USA</c:v>
                  </c:pt>
                  <c:pt idx="17466">
                    <c:v>IND</c:v>
                  </c:pt>
                  <c:pt idx="17467">
                    <c:v>CHI</c:v>
                  </c:pt>
                  <c:pt idx="17468">
                    <c:v>ROW</c:v>
                  </c:pt>
                  <c:pt idx="17469">
                    <c:v>OEC</c:v>
                  </c:pt>
                  <c:pt idx="17470">
                    <c:v>BRZ</c:v>
                  </c:pt>
                  <c:pt idx="17471">
                    <c:v>RSA</c:v>
                  </c:pt>
                  <c:pt idx="17472">
                    <c:v>RUS</c:v>
                  </c:pt>
                  <c:pt idx="17473">
                    <c:v>FRA</c:v>
                  </c:pt>
                  <c:pt idx="17474">
                    <c:v>EUN</c:v>
                  </c:pt>
                  <c:pt idx="17475">
                    <c:v>EUS</c:v>
                  </c:pt>
                  <c:pt idx="17476">
                    <c:v>USA</c:v>
                  </c:pt>
                  <c:pt idx="17477">
                    <c:v>IND</c:v>
                  </c:pt>
                  <c:pt idx="17478">
                    <c:v>CHI</c:v>
                  </c:pt>
                  <c:pt idx="17479">
                    <c:v>ROW</c:v>
                  </c:pt>
                  <c:pt idx="17480">
                    <c:v>OEC</c:v>
                  </c:pt>
                  <c:pt idx="17481">
                    <c:v>BRZ</c:v>
                  </c:pt>
                  <c:pt idx="17482">
                    <c:v>RSA</c:v>
                  </c:pt>
                  <c:pt idx="17483">
                    <c:v>RUS</c:v>
                  </c:pt>
                  <c:pt idx="17484">
                    <c:v>FRA</c:v>
                  </c:pt>
                  <c:pt idx="17485">
                    <c:v>EUN</c:v>
                  </c:pt>
                  <c:pt idx="17486">
                    <c:v>EUS</c:v>
                  </c:pt>
                  <c:pt idx="17487">
                    <c:v>USA</c:v>
                  </c:pt>
                  <c:pt idx="17488">
                    <c:v>IND</c:v>
                  </c:pt>
                  <c:pt idx="17489">
                    <c:v>CHI</c:v>
                  </c:pt>
                  <c:pt idx="17490">
                    <c:v>ROW</c:v>
                  </c:pt>
                  <c:pt idx="17491">
                    <c:v>OEC</c:v>
                  </c:pt>
                  <c:pt idx="17492">
                    <c:v>BRZ</c:v>
                  </c:pt>
                  <c:pt idx="17493">
                    <c:v>RSA</c:v>
                  </c:pt>
                  <c:pt idx="17494">
                    <c:v>RUS</c:v>
                  </c:pt>
                  <c:pt idx="17495">
                    <c:v>FRA</c:v>
                  </c:pt>
                  <c:pt idx="17496">
                    <c:v>EUN</c:v>
                  </c:pt>
                  <c:pt idx="17497">
                    <c:v>EUS</c:v>
                  </c:pt>
                  <c:pt idx="17498">
                    <c:v>USA</c:v>
                  </c:pt>
                  <c:pt idx="17499">
                    <c:v>IND</c:v>
                  </c:pt>
                  <c:pt idx="17500">
                    <c:v>CHI</c:v>
                  </c:pt>
                  <c:pt idx="17501">
                    <c:v>ROW</c:v>
                  </c:pt>
                  <c:pt idx="17502">
                    <c:v>OEC</c:v>
                  </c:pt>
                  <c:pt idx="17503">
                    <c:v>BRZ</c:v>
                  </c:pt>
                  <c:pt idx="17504">
                    <c:v>RSA</c:v>
                  </c:pt>
                  <c:pt idx="17505">
                    <c:v>RUS</c:v>
                  </c:pt>
                  <c:pt idx="17506">
                    <c:v>FRA</c:v>
                  </c:pt>
                  <c:pt idx="17507">
                    <c:v>EUN</c:v>
                  </c:pt>
                  <c:pt idx="17508">
                    <c:v>EUS</c:v>
                  </c:pt>
                  <c:pt idx="17509">
                    <c:v>USA</c:v>
                  </c:pt>
                  <c:pt idx="17510">
                    <c:v>IND</c:v>
                  </c:pt>
                  <c:pt idx="17511">
                    <c:v>CHI</c:v>
                  </c:pt>
                  <c:pt idx="17512">
                    <c:v>ROW</c:v>
                  </c:pt>
                  <c:pt idx="17513">
                    <c:v>OEC</c:v>
                  </c:pt>
                  <c:pt idx="17514">
                    <c:v>BRZ</c:v>
                  </c:pt>
                  <c:pt idx="17515">
                    <c:v>RSA</c:v>
                  </c:pt>
                  <c:pt idx="17516">
                    <c:v>RUS</c:v>
                  </c:pt>
                  <c:pt idx="17517">
                    <c:v>FRA</c:v>
                  </c:pt>
                  <c:pt idx="17518">
                    <c:v>EUN</c:v>
                  </c:pt>
                  <c:pt idx="17519">
                    <c:v>EUS</c:v>
                  </c:pt>
                  <c:pt idx="17520">
                    <c:v>USA</c:v>
                  </c:pt>
                  <c:pt idx="17521">
                    <c:v>IND</c:v>
                  </c:pt>
                  <c:pt idx="17522">
                    <c:v>CHI</c:v>
                  </c:pt>
                  <c:pt idx="17523">
                    <c:v>ROW</c:v>
                  </c:pt>
                  <c:pt idx="17524">
                    <c:v>OEC</c:v>
                  </c:pt>
                  <c:pt idx="17525">
                    <c:v>BRZ</c:v>
                  </c:pt>
                  <c:pt idx="17526">
                    <c:v>RUS</c:v>
                  </c:pt>
                  <c:pt idx="17527">
                    <c:v>FRA</c:v>
                  </c:pt>
                  <c:pt idx="17528">
                    <c:v>EUN</c:v>
                  </c:pt>
                  <c:pt idx="17529">
                    <c:v>EUS</c:v>
                  </c:pt>
                  <c:pt idx="17530">
                    <c:v>USA</c:v>
                  </c:pt>
                  <c:pt idx="17531">
                    <c:v>IND</c:v>
                  </c:pt>
                  <c:pt idx="17532">
                    <c:v>CHI</c:v>
                  </c:pt>
                  <c:pt idx="17533">
                    <c:v>ROW</c:v>
                  </c:pt>
                  <c:pt idx="17534">
                    <c:v>OEC</c:v>
                  </c:pt>
                  <c:pt idx="17535">
                    <c:v>BRZ</c:v>
                  </c:pt>
                  <c:pt idx="17536">
                    <c:v>RSA</c:v>
                  </c:pt>
                  <c:pt idx="17537">
                    <c:v>RUS</c:v>
                  </c:pt>
                  <c:pt idx="17538">
                    <c:v>FRA</c:v>
                  </c:pt>
                  <c:pt idx="17539">
                    <c:v>EUN</c:v>
                  </c:pt>
                  <c:pt idx="17540">
                    <c:v>EUS</c:v>
                  </c:pt>
                  <c:pt idx="17541">
                    <c:v>USA</c:v>
                  </c:pt>
                  <c:pt idx="17542">
                    <c:v>IND</c:v>
                  </c:pt>
                  <c:pt idx="17543">
                    <c:v>CHI</c:v>
                  </c:pt>
                  <c:pt idx="17544">
                    <c:v>ROW</c:v>
                  </c:pt>
                  <c:pt idx="17545">
                    <c:v>OEC</c:v>
                  </c:pt>
                  <c:pt idx="17546">
                    <c:v>BRZ</c:v>
                  </c:pt>
                  <c:pt idx="17547">
                    <c:v>RSA</c:v>
                  </c:pt>
                  <c:pt idx="17548">
                    <c:v>RUS</c:v>
                  </c:pt>
                  <c:pt idx="17549">
                    <c:v>FRA</c:v>
                  </c:pt>
                  <c:pt idx="17550">
                    <c:v>EUN</c:v>
                  </c:pt>
                  <c:pt idx="17551">
                    <c:v>EUS</c:v>
                  </c:pt>
                  <c:pt idx="17552">
                    <c:v>USA</c:v>
                  </c:pt>
                  <c:pt idx="17553">
                    <c:v>IND</c:v>
                  </c:pt>
                  <c:pt idx="17554">
                    <c:v>CHI</c:v>
                  </c:pt>
                  <c:pt idx="17555">
                    <c:v>ROW</c:v>
                  </c:pt>
                  <c:pt idx="17556">
                    <c:v>OEC</c:v>
                  </c:pt>
                  <c:pt idx="17557">
                    <c:v>BRZ</c:v>
                  </c:pt>
                  <c:pt idx="17558">
                    <c:v>RSA</c:v>
                  </c:pt>
                  <c:pt idx="17559">
                    <c:v>RUS</c:v>
                  </c:pt>
                  <c:pt idx="17560">
                    <c:v>FRA</c:v>
                  </c:pt>
                  <c:pt idx="17561">
                    <c:v>EUN</c:v>
                  </c:pt>
                  <c:pt idx="17562">
                    <c:v>EUS</c:v>
                  </c:pt>
                  <c:pt idx="17563">
                    <c:v>USA</c:v>
                  </c:pt>
                  <c:pt idx="17564">
                    <c:v>IND</c:v>
                  </c:pt>
                  <c:pt idx="17565">
                    <c:v>CHI</c:v>
                  </c:pt>
                  <c:pt idx="17566">
                    <c:v>ROW</c:v>
                  </c:pt>
                  <c:pt idx="17567">
                    <c:v>OEC</c:v>
                  </c:pt>
                  <c:pt idx="17568">
                    <c:v>BRZ</c:v>
                  </c:pt>
                  <c:pt idx="17569">
                    <c:v>RSA</c:v>
                  </c:pt>
                  <c:pt idx="17570">
                    <c:v>RUS</c:v>
                  </c:pt>
                  <c:pt idx="17571">
                    <c:v>FRA</c:v>
                  </c:pt>
                  <c:pt idx="17572">
                    <c:v>EUN</c:v>
                  </c:pt>
                  <c:pt idx="17573">
                    <c:v>EUS</c:v>
                  </c:pt>
                  <c:pt idx="17574">
                    <c:v>USA</c:v>
                  </c:pt>
                  <c:pt idx="17575">
                    <c:v>IND</c:v>
                  </c:pt>
                  <c:pt idx="17576">
                    <c:v>CHI</c:v>
                  </c:pt>
                  <c:pt idx="17577">
                    <c:v>ROW</c:v>
                  </c:pt>
                  <c:pt idx="17578">
                    <c:v>OEC</c:v>
                  </c:pt>
                  <c:pt idx="17579">
                    <c:v>BRZ</c:v>
                  </c:pt>
                  <c:pt idx="17580">
                    <c:v>RSA</c:v>
                  </c:pt>
                  <c:pt idx="17581">
                    <c:v>RUS</c:v>
                  </c:pt>
                  <c:pt idx="17582">
                    <c:v>FRA</c:v>
                  </c:pt>
                  <c:pt idx="17583">
                    <c:v>EUN</c:v>
                  </c:pt>
                  <c:pt idx="17584">
                    <c:v>EUS</c:v>
                  </c:pt>
                  <c:pt idx="17585">
                    <c:v>USA</c:v>
                  </c:pt>
                  <c:pt idx="17586">
                    <c:v>IND</c:v>
                  </c:pt>
                  <c:pt idx="17587">
                    <c:v>CHI</c:v>
                  </c:pt>
                  <c:pt idx="17588">
                    <c:v>ROW</c:v>
                  </c:pt>
                  <c:pt idx="17589">
                    <c:v>OEC</c:v>
                  </c:pt>
                  <c:pt idx="17590">
                    <c:v>BRZ</c:v>
                  </c:pt>
                  <c:pt idx="17591">
                    <c:v>RSA</c:v>
                  </c:pt>
                  <c:pt idx="17592">
                    <c:v>RUS</c:v>
                  </c:pt>
                  <c:pt idx="17593">
                    <c:v>FRA</c:v>
                  </c:pt>
                  <c:pt idx="17594">
                    <c:v>EUN</c:v>
                  </c:pt>
                  <c:pt idx="17595">
                    <c:v>EUS</c:v>
                  </c:pt>
                  <c:pt idx="17596">
                    <c:v>USA</c:v>
                  </c:pt>
                  <c:pt idx="17597">
                    <c:v>IND</c:v>
                  </c:pt>
                  <c:pt idx="17598">
                    <c:v>CHI</c:v>
                  </c:pt>
                  <c:pt idx="17599">
                    <c:v>ROW</c:v>
                  </c:pt>
                  <c:pt idx="17600">
                    <c:v>OEC</c:v>
                  </c:pt>
                  <c:pt idx="17601">
                    <c:v>BRZ</c:v>
                  </c:pt>
                  <c:pt idx="17602">
                    <c:v>RSA</c:v>
                  </c:pt>
                  <c:pt idx="17603">
                    <c:v>RUS</c:v>
                  </c:pt>
                  <c:pt idx="17604">
                    <c:v>FRA</c:v>
                  </c:pt>
                  <c:pt idx="17605">
                    <c:v>EUN</c:v>
                  </c:pt>
                  <c:pt idx="17606">
                    <c:v>EUS</c:v>
                  </c:pt>
                  <c:pt idx="17607">
                    <c:v>USA</c:v>
                  </c:pt>
                  <c:pt idx="17608">
                    <c:v>IND</c:v>
                  </c:pt>
                  <c:pt idx="17609">
                    <c:v>CHI</c:v>
                  </c:pt>
                  <c:pt idx="17610">
                    <c:v>ROW</c:v>
                  </c:pt>
                  <c:pt idx="17611">
                    <c:v>OEC</c:v>
                  </c:pt>
                  <c:pt idx="17612">
                    <c:v>BRZ</c:v>
                  </c:pt>
                  <c:pt idx="17613">
                    <c:v>RSA</c:v>
                  </c:pt>
                  <c:pt idx="17614">
                    <c:v>RUS</c:v>
                  </c:pt>
                  <c:pt idx="17615">
                    <c:v>FRA</c:v>
                  </c:pt>
                  <c:pt idx="17616">
                    <c:v>EUN</c:v>
                  </c:pt>
                  <c:pt idx="17617">
                    <c:v>EUS</c:v>
                  </c:pt>
                  <c:pt idx="17618">
                    <c:v>USA</c:v>
                  </c:pt>
                  <c:pt idx="17619">
                    <c:v>IND</c:v>
                  </c:pt>
                  <c:pt idx="17620">
                    <c:v>CHI</c:v>
                  </c:pt>
                  <c:pt idx="17621">
                    <c:v>ROW</c:v>
                  </c:pt>
                  <c:pt idx="17622">
                    <c:v>OEC</c:v>
                  </c:pt>
                  <c:pt idx="17623">
                    <c:v>BRZ</c:v>
                  </c:pt>
                  <c:pt idx="17624">
                    <c:v>RSA</c:v>
                  </c:pt>
                  <c:pt idx="17625">
                    <c:v>RUS</c:v>
                  </c:pt>
                  <c:pt idx="17626">
                    <c:v>FRA</c:v>
                  </c:pt>
                  <c:pt idx="17627">
                    <c:v>EUN</c:v>
                  </c:pt>
                  <c:pt idx="17628">
                    <c:v>EUS</c:v>
                  </c:pt>
                  <c:pt idx="17629">
                    <c:v>USA</c:v>
                  </c:pt>
                  <c:pt idx="17630">
                    <c:v>IND</c:v>
                  </c:pt>
                  <c:pt idx="17631">
                    <c:v>CHI</c:v>
                  </c:pt>
                  <c:pt idx="17632">
                    <c:v>ROW</c:v>
                  </c:pt>
                  <c:pt idx="17633">
                    <c:v>OEC</c:v>
                  </c:pt>
                  <c:pt idx="17634">
                    <c:v>BRZ</c:v>
                  </c:pt>
                  <c:pt idx="17635">
                    <c:v>RSA</c:v>
                  </c:pt>
                  <c:pt idx="17636">
                    <c:v>RUS</c:v>
                  </c:pt>
                  <c:pt idx="17637">
                    <c:v>FRA</c:v>
                  </c:pt>
                  <c:pt idx="17638">
                    <c:v>EUN</c:v>
                  </c:pt>
                  <c:pt idx="17639">
                    <c:v>EUS</c:v>
                  </c:pt>
                  <c:pt idx="17640">
                    <c:v>USA</c:v>
                  </c:pt>
                  <c:pt idx="17641">
                    <c:v>IND</c:v>
                  </c:pt>
                  <c:pt idx="17642">
                    <c:v>CHI</c:v>
                  </c:pt>
                  <c:pt idx="17643">
                    <c:v>ROW</c:v>
                  </c:pt>
                  <c:pt idx="17644">
                    <c:v>OEC</c:v>
                  </c:pt>
                  <c:pt idx="17645">
                    <c:v>BRZ</c:v>
                  </c:pt>
                  <c:pt idx="17646">
                    <c:v>RSA</c:v>
                  </c:pt>
                  <c:pt idx="17647">
                    <c:v>RUS</c:v>
                  </c:pt>
                  <c:pt idx="17648">
                    <c:v>FRA</c:v>
                  </c:pt>
                  <c:pt idx="17649">
                    <c:v>EUN</c:v>
                  </c:pt>
                  <c:pt idx="17650">
                    <c:v>EUS</c:v>
                  </c:pt>
                  <c:pt idx="17651">
                    <c:v>USA</c:v>
                  </c:pt>
                  <c:pt idx="17652">
                    <c:v>IND</c:v>
                  </c:pt>
                  <c:pt idx="17653">
                    <c:v>CHI</c:v>
                  </c:pt>
                  <c:pt idx="17654">
                    <c:v>ROW</c:v>
                  </c:pt>
                  <c:pt idx="17655">
                    <c:v>OEC</c:v>
                  </c:pt>
                  <c:pt idx="17656">
                    <c:v>BRZ</c:v>
                  </c:pt>
                  <c:pt idx="17657">
                    <c:v>RSA</c:v>
                  </c:pt>
                  <c:pt idx="17658">
                    <c:v>RUS</c:v>
                  </c:pt>
                  <c:pt idx="17659">
                    <c:v>FRA</c:v>
                  </c:pt>
                  <c:pt idx="17660">
                    <c:v>EUN</c:v>
                  </c:pt>
                  <c:pt idx="17661">
                    <c:v>EUS</c:v>
                  </c:pt>
                  <c:pt idx="17662">
                    <c:v>USA</c:v>
                  </c:pt>
                  <c:pt idx="17663">
                    <c:v>IND</c:v>
                  </c:pt>
                  <c:pt idx="17664">
                    <c:v>CHI</c:v>
                  </c:pt>
                  <c:pt idx="17665">
                    <c:v>ROW</c:v>
                  </c:pt>
                  <c:pt idx="17666">
                    <c:v>OEC</c:v>
                  </c:pt>
                  <c:pt idx="17667">
                    <c:v>BRZ</c:v>
                  </c:pt>
                  <c:pt idx="17668">
                    <c:v>RSA</c:v>
                  </c:pt>
                  <c:pt idx="17669">
                    <c:v>RUS</c:v>
                  </c:pt>
                  <c:pt idx="17670">
                    <c:v>FRA</c:v>
                  </c:pt>
                  <c:pt idx="17671">
                    <c:v>EUN</c:v>
                  </c:pt>
                  <c:pt idx="17672">
                    <c:v>EUS</c:v>
                  </c:pt>
                  <c:pt idx="17673">
                    <c:v>USA</c:v>
                  </c:pt>
                  <c:pt idx="17674">
                    <c:v>IND</c:v>
                  </c:pt>
                  <c:pt idx="17675">
                    <c:v>CHI</c:v>
                  </c:pt>
                  <c:pt idx="17676">
                    <c:v>ROW</c:v>
                  </c:pt>
                  <c:pt idx="17677">
                    <c:v>OEC</c:v>
                  </c:pt>
                  <c:pt idx="17678">
                    <c:v>BRZ</c:v>
                  </c:pt>
                  <c:pt idx="17679">
                    <c:v>RSA</c:v>
                  </c:pt>
                  <c:pt idx="17680">
                    <c:v>RUS</c:v>
                  </c:pt>
                  <c:pt idx="17681">
                    <c:v>FRA</c:v>
                  </c:pt>
                  <c:pt idx="17682">
                    <c:v>EUN</c:v>
                  </c:pt>
                  <c:pt idx="17683">
                    <c:v>EUS</c:v>
                  </c:pt>
                  <c:pt idx="17684">
                    <c:v>USA</c:v>
                  </c:pt>
                  <c:pt idx="17685">
                    <c:v>IND</c:v>
                  </c:pt>
                  <c:pt idx="17686">
                    <c:v>CHI</c:v>
                  </c:pt>
                  <c:pt idx="17687">
                    <c:v>ROW</c:v>
                  </c:pt>
                  <c:pt idx="17688">
                    <c:v>OEC</c:v>
                  </c:pt>
                  <c:pt idx="17689">
                    <c:v>BRZ</c:v>
                  </c:pt>
                  <c:pt idx="17690">
                    <c:v>RSA</c:v>
                  </c:pt>
                  <c:pt idx="17691">
                    <c:v>RUS</c:v>
                  </c:pt>
                  <c:pt idx="17692">
                    <c:v>FRA</c:v>
                  </c:pt>
                  <c:pt idx="17693">
                    <c:v>EUN</c:v>
                  </c:pt>
                  <c:pt idx="17694">
                    <c:v>EUS</c:v>
                  </c:pt>
                  <c:pt idx="17695">
                    <c:v>USA</c:v>
                  </c:pt>
                  <c:pt idx="17696">
                    <c:v>IND</c:v>
                  </c:pt>
                  <c:pt idx="17697">
                    <c:v>CHI</c:v>
                  </c:pt>
                  <c:pt idx="17698">
                    <c:v>ROW</c:v>
                  </c:pt>
                  <c:pt idx="17699">
                    <c:v>OEC</c:v>
                  </c:pt>
                  <c:pt idx="17700">
                    <c:v>BRZ</c:v>
                  </c:pt>
                  <c:pt idx="17701">
                    <c:v>RSA</c:v>
                  </c:pt>
                  <c:pt idx="17702">
                    <c:v>RUS</c:v>
                  </c:pt>
                  <c:pt idx="17703">
                    <c:v>FRA</c:v>
                  </c:pt>
                  <c:pt idx="17704">
                    <c:v>EUN</c:v>
                  </c:pt>
                  <c:pt idx="17705">
                    <c:v>EUS</c:v>
                  </c:pt>
                  <c:pt idx="17706">
                    <c:v>USA</c:v>
                  </c:pt>
                  <c:pt idx="17707">
                    <c:v>IND</c:v>
                  </c:pt>
                  <c:pt idx="17708">
                    <c:v>CHI</c:v>
                  </c:pt>
                  <c:pt idx="17709">
                    <c:v>ROW</c:v>
                  </c:pt>
                  <c:pt idx="17710">
                    <c:v>OEC</c:v>
                  </c:pt>
                  <c:pt idx="17711">
                    <c:v>BRZ</c:v>
                  </c:pt>
                  <c:pt idx="17712">
                    <c:v>RUS</c:v>
                  </c:pt>
                  <c:pt idx="17713">
                    <c:v>FRA</c:v>
                  </c:pt>
                  <c:pt idx="17714">
                    <c:v>EUN</c:v>
                  </c:pt>
                  <c:pt idx="17715">
                    <c:v>EUS</c:v>
                  </c:pt>
                  <c:pt idx="17716">
                    <c:v>USA</c:v>
                  </c:pt>
                  <c:pt idx="17717">
                    <c:v>IND</c:v>
                  </c:pt>
                  <c:pt idx="17718">
                    <c:v>CHI</c:v>
                  </c:pt>
                  <c:pt idx="17719">
                    <c:v>ROW</c:v>
                  </c:pt>
                  <c:pt idx="17720">
                    <c:v>OEC</c:v>
                  </c:pt>
                  <c:pt idx="17721">
                    <c:v>BRZ</c:v>
                  </c:pt>
                  <c:pt idx="17722">
                    <c:v>RSA</c:v>
                  </c:pt>
                  <c:pt idx="17723">
                    <c:v>RUS</c:v>
                  </c:pt>
                  <c:pt idx="17724">
                    <c:v>FRA</c:v>
                  </c:pt>
                  <c:pt idx="17725">
                    <c:v>EUN</c:v>
                  </c:pt>
                  <c:pt idx="17726">
                    <c:v>EUS</c:v>
                  </c:pt>
                  <c:pt idx="17727">
                    <c:v>USA</c:v>
                  </c:pt>
                  <c:pt idx="17728">
                    <c:v>IND</c:v>
                  </c:pt>
                  <c:pt idx="17729">
                    <c:v>CHI</c:v>
                  </c:pt>
                  <c:pt idx="17730">
                    <c:v>ROW</c:v>
                  </c:pt>
                  <c:pt idx="17731">
                    <c:v>OEC</c:v>
                  </c:pt>
                  <c:pt idx="17732">
                    <c:v>BRZ</c:v>
                  </c:pt>
                  <c:pt idx="17733">
                    <c:v>RSA</c:v>
                  </c:pt>
                  <c:pt idx="17734">
                    <c:v>RUS</c:v>
                  </c:pt>
                  <c:pt idx="17735">
                    <c:v>FRA</c:v>
                  </c:pt>
                  <c:pt idx="17736">
                    <c:v>EUN</c:v>
                  </c:pt>
                  <c:pt idx="17737">
                    <c:v>EUS</c:v>
                  </c:pt>
                  <c:pt idx="17738">
                    <c:v>IND</c:v>
                  </c:pt>
                  <c:pt idx="17739">
                    <c:v>CHI</c:v>
                  </c:pt>
                  <c:pt idx="17740">
                    <c:v>ROW</c:v>
                  </c:pt>
                  <c:pt idx="17741">
                    <c:v>OEC</c:v>
                  </c:pt>
                  <c:pt idx="17742">
                    <c:v>BRZ</c:v>
                  </c:pt>
                  <c:pt idx="17743">
                    <c:v>RSA</c:v>
                  </c:pt>
                  <c:pt idx="17744">
                    <c:v>FRA</c:v>
                  </c:pt>
                  <c:pt idx="17745">
                    <c:v>EUN</c:v>
                  </c:pt>
                  <c:pt idx="17746">
                    <c:v>EUS</c:v>
                  </c:pt>
                  <c:pt idx="17747">
                    <c:v>USA</c:v>
                  </c:pt>
                  <c:pt idx="17748">
                    <c:v>IND</c:v>
                  </c:pt>
                  <c:pt idx="17749">
                    <c:v>CHI</c:v>
                  </c:pt>
                  <c:pt idx="17750">
                    <c:v>ROW</c:v>
                  </c:pt>
                  <c:pt idx="17751">
                    <c:v>OEC</c:v>
                  </c:pt>
                  <c:pt idx="17752">
                    <c:v>BRZ</c:v>
                  </c:pt>
                  <c:pt idx="17753">
                    <c:v>RSA</c:v>
                  </c:pt>
                  <c:pt idx="17754">
                    <c:v>RUS</c:v>
                  </c:pt>
                  <c:pt idx="17755">
                    <c:v>FRA</c:v>
                  </c:pt>
                  <c:pt idx="17756">
                    <c:v>EUN</c:v>
                  </c:pt>
                  <c:pt idx="17757">
                    <c:v>EUS</c:v>
                  </c:pt>
                  <c:pt idx="17758">
                    <c:v>USA</c:v>
                  </c:pt>
                  <c:pt idx="17759">
                    <c:v>IND</c:v>
                  </c:pt>
                  <c:pt idx="17760">
                    <c:v>CHI</c:v>
                  </c:pt>
                  <c:pt idx="17761">
                    <c:v>ROW</c:v>
                  </c:pt>
                  <c:pt idx="17762">
                    <c:v>OEC</c:v>
                  </c:pt>
                  <c:pt idx="17763">
                    <c:v>BRZ</c:v>
                  </c:pt>
                  <c:pt idx="17764">
                    <c:v>RSA</c:v>
                  </c:pt>
                  <c:pt idx="17765">
                    <c:v>RUS</c:v>
                  </c:pt>
                  <c:pt idx="17766">
                    <c:v>FRA</c:v>
                  </c:pt>
                  <c:pt idx="17767">
                    <c:v>EUN</c:v>
                  </c:pt>
                  <c:pt idx="17768">
                    <c:v>EUS</c:v>
                  </c:pt>
                  <c:pt idx="17769">
                    <c:v>USA</c:v>
                  </c:pt>
                  <c:pt idx="17770">
                    <c:v>IND</c:v>
                  </c:pt>
                  <c:pt idx="17771">
                    <c:v>CHI</c:v>
                  </c:pt>
                  <c:pt idx="17772">
                    <c:v>ROW</c:v>
                  </c:pt>
                  <c:pt idx="17773">
                    <c:v>OEC</c:v>
                  </c:pt>
                  <c:pt idx="17774">
                    <c:v>BRZ</c:v>
                  </c:pt>
                  <c:pt idx="17775">
                    <c:v>RSA</c:v>
                  </c:pt>
                  <c:pt idx="17776">
                    <c:v>RUS</c:v>
                  </c:pt>
                  <c:pt idx="17777">
                    <c:v>FRA</c:v>
                  </c:pt>
                  <c:pt idx="17778">
                    <c:v>EUN</c:v>
                  </c:pt>
                  <c:pt idx="17779">
                    <c:v>EUS</c:v>
                  </c:pt>
                  <c:pt idx="17780">
                    <c:v>USA</c:v>
                  </c:pt>
                  <c:pt idx="17781">
                    <c:v>IND</c:v>
                  </c:pt>
                  <c:pt idx="17782">
                    <c:v>CHI</c:v>
                  </c:pt>
                  <c:pt idx="17783">
                    <c:v>ROW</c:v>
                  </c:pt>
                  <c:pt idx="17784">
                    <c:v>OEC</c:v>
                  </c:pt>
                  <c:pt idx="17785">
                    <c:v>BRZ</c:v>
                  </c:pt>
                  <c:pt idx="17786">
                    <c:v>RUS</c:v>
                  </c:pt>
                  <c:pt idx="17787">
                    <c:v>FRA</c:v>
                  </c:pt>
                  <c:pt idx="17788">
                    <c:v>EUN</c:v>
                  </c:pt>
                  <c:pt idx="17789">
                    <c:v>EUS</c:v>
                  </c:pt>
                  <c:pt idx="17790">
                    <c:v>USA</c:v>
                  </c:pt>
                  <c:pt idx="17791">
                    <c:v>IND</c:v>
                  </c:pt>
                  <c:pt idx="17792">
                    <c:v>CHI</c:v>
                  </c:pt>
                  <c:pt idx="17793">
                    <c:v>ROW</c:v>
                  </c:pt>
                  <c:pt idx="17794">
                    <c:v>OEC</c:v>
                  </c:pt>
                  <c:pt idx="17795">
                    <c:v>BRZ</c:v>
                  </c:pt>
                  <c:pt idx="17796">
                    <c:v>RSA</c:v>
                  </c:pt>
                  <c:pt idx="17797">
                    <c:v>RUS</c:v>
                  </c:pt>
                  <c:pt idx="17798">
                    <c:v>FRA</c:v>
                  </c:pt>
                  <c:pt idx="17799">
                    <c:v>EUN</c:v>
                  </c:pt>
                  <c:pt idx="17800">
                    <c:v>EUS</c:v>
                  </c:pt>
                  <c:pt idx="17801">
                    <c:v>USA</c:v>
                  </c:pt>
                  <c:pt idx="17802">
                    <c:v>IND</c:v>
                  </c:pt>
                  <c:pt idx="17803">
                    <c:v>CHI</c:v>
                  </c:pt>
                  <c:pt idx="17804">
                    <c:v>ROW</c:v>
                  </c:pt>
                  <c:pt idx="17805">
                    <c:v>OEC</c:v>
                  </c:pt>
                  <c:pt idx="17806">
                    <c:v>BRZ</c:v>
                  </c:pt>
                  <c:pt idx="17807">
                    <c:v>RSA</c:v>
                  </c:pt>
                  <c:pt idx="17808">
                    <c:v>RUS</c:v>
                  </c:pt>
                  <c:pt idx="17809">
                    <c:v>FRA</c:v>
                  </c:pt>
                  <c:pt idx="17810">
                    <c:v>EUN</c:v>
                  </c:pt>
                  <c:pt idx="17811">
                    <c:v>EUS</c:v>
                  </c:pt>
                  <c:pt idx="17812">
                    <c:v>USA</c:v>
                  </c:pt>
                  <c:pt idx="17813">
                    <c:v>IND</c:v>
                  </c:pt>
                  <c:pt idx="17814">
                    <c:v>CHI</c:v>
                  </c:pt>
                  <c:pt idx="17815">
                    <c:v>ROW</c:v>
                  </c:pt>
                  <c:pt idx="17816">
                    <c:v>OEC</c:v>
                  </c:pt>
                  <c:pt idx="17817">
                    <c:v>BRZ</c:v>
                  </c:pt>
                  <c:pt idx="17818">
                    <c:v>RSA</c:v>
                  </c:pt>
                  <c:pt idx="17819">
                    <c:v>RUS</c:v>
                  </c:pt>
                  <c:pt idx="17820">
                    <c:v>FRA</c:v>
                  </c:pt>
                  <c:pt idx="17821">
                    <c:v>EUN</c:v>
                  </c:pt>
                  <c:pt idx="17822">
                    <c:v>EUS</c:v>
                  </c:pt>
                  <c:pt idx="17823">
                    <c:v>USA</c:v>
                  </c:pt>
                  <c:pt idx="17824">
                    <c:v>IND</c:v>
                  </c:pt>
                  <c:pt idx="17825">
                    <c:v>CHI</c:v>
                  </c:pt>
                  <c:pt idx="17826">
                    <c:v>ROW</c:v>
                  </c:pt>
                  <c:pt idx="17827">
                    <c:v>OEC</c:v>
                  </c:pt>
                  <c:pt idx="17828">
                    <c:v>BRZ</c:v>
                  </c:pt>
                  <c:pt idx="17829">
                    <c:v>RSA</c:v>
                  </c:pt>
                  <c:pt idx="17830">
                    <c:v>RUS</c:v>
                  </c:pt>
                  <c:pt idx="17831">
                    <c:v>FRA</c:v>
                  </c:pt>
                  <c:pt idx="17832">
                    <c:v>EUN</c:v>
                  </c:pt>
                  <c:pt idx="17833">
                    <c:v>EUS</c:v>
                  </c:pt>
                  <c:pt idx="17834">
                    <c:v>USA</c:v>
                  </c:pt>
                  <c:pt idx="17835">
                    <c:v>IND</c:v>
                  </c:pt>
                  <c:pt idx="17836">
                    <c:v>CHI</c:v>
                  </c:pt>
                  <c:pt idx="17837">
                    <c:v>ROW</c:v>
                  </c:pt>
                  <c:pt idx="17838">
                    <c:v>OEC</c:v>
                  </c:pt>
                  <c:pt idx="17839">
                    <c:v>BRZ</c:v>
                  </c:pt>
                  <c:pt idx="17840">
                    <c:v>RSA</c:v>
                  </c:pt>
                  <c:pt idx="17841">
                    <c:v>RUS</c:v>
                  </c:pt>
                  <c:pt idx="17842">
                    <c:v>FRA</c:v>
                  </c:pt>
                  <c:pt idx="17843">
                    <c:v>EUN</c:v>
                  </c:pt>
                  <c:pt idx="17844">
                    <c:v>EUS</c:v>
                  </c:pt>
                  <c:pt idx="17845">
                    <c:v>USA</c:v>
                  </c:pt>
                  <c:pt idx="17846">
                    <c:v>IND</c:v>
                  </c:pt>
                  <c:pt idx="17847">
                    <c:v>CHI</c:v>
                  </c:pt>
                  <c:pt idx="17848">
                    <c:v>ROW</c:v>
                  </c:pt>
                  <c:pt idx="17849">
                    <c:v>OEC</c:v>
                  </c:pt>
                  <c:pt idx="17850">
                    <c:v>BRZ</c:v>
                  </c:pt>
                  <c:pt idx="17851">
                    <c:v>RSA</c:v>
                  </c:pt>
                  <c:pt idx="17852">
                    <c:v>RUS</c:v>
                  </c:pt>
                  <c:pt idx="17853">
                    <c:v>FRA</c:v>
                  </c:pt>
                  <c:pt idx="17854">
                    <c:v>EUN</c:v>
                  </c:pt>
                  <c:pt idx="17855">
                    <c:v>EUS</c:v>
                  </c:pt>
                  <c:pt idx="17856">
                    <c:v>USA</c:v>
                  </c:pt>
                  <c:pt idx="17857">
                    <c:v>IND</c:v>
                  </c:pt>
                  <c:pt idx="17858">
                    <c:v>CHI</c:v>
                  </c:pt>
                  <c:pt idx="17859">
                    <c:v>ROW</c:v>
                  </c:pt>
                  <c:pt idx="17860">
                    <c:v>OEC</c:v>
                  </c:pt>
                  <c:pt idx="17861">
                    <c:v>BRZ</c:v>
                  </c:pt>
                  <c:pt idx="17862">
                    <c:v>RSA</c:v>
                  </c:pt>
                  <c:pt idx="17863">
                    <c:v>RUS</c:v>
                  </c:pt>
                  <c:pt idx="17864">
                    <c:v>FRA</c:v>
                  </c:pt>
                  <c:pt idx="17865">
                    <c:v>EUN</c:v>
                  </c:pt>
                  <c:pt idx="17866">
                    <c:v>EUS</c:v>
                  </c:pt>
                  <c:pt idx="17867">
                    <c:v>USA</c:v>
                  </c:pt>
                  <c:pt idx="17868">
                    <c:v>IND</c:v>
                  </c:pt>
                  <c:pt idx="17869">
                    <c:v>CHI</c:v>
                  </c:pt>
                  <c:pt idx="17870">
                    <c:v>ROW</c:v>
                  </c:pt>
                  <c:pt idx="17871">
                    <c:v>OEC</c:v>
                  </c:pt>
                  <c:pt idx="17872">
                    <c:v>BRZ</c:v>
                  </c:pt>
                  <c:pt idx="17873">
                    <c:v>RSA</c:v>
                  </c:pt>
                  <c:pt idx="17874">
                    <c:v>RUS</c:v>
                  </c:pt>
                  <c:pt idx="17875">
                    <c:v>FRA</c:v>
                  </c:pt>
                  <c:pt idx="17876">
                    <c:v>EUN</c:v>
                  </c:pt>
                  <c:pt idx="17877">
                    <c:v>EUS</c:v>
                  </c:pt>
                  <c:pt idx="17878">
                    <c:v>USA</c:v>
                  </c:pt>
                  <c:pt idx="17879">
                    <c:v>IND</c:v>
                  </c:pt>
                  <c:pt idx="17880">
                    <c:v>CHI</c:v>
                  </c:pt>
                  <c:pt idx="17881">
                    <c:v>ROW</c:v>
                  </c:pt>
                  <c:pt idx="17882">
                    <c:v>OEC</c:v>
                  </c:pt>
                  <c:pt idx="17883">
                    <c:v>BRZ</c:v>
                  </c:pt>
                  <c:pt idx="17884">
                    <c:v>RSA</c:v>
                  </c:pt>
                  <c:pt idx="17885">
                    <c:v>RUS</c:v>
                  </c:pt>
                  <c:pt idx="17886">
                    <c:v>FRA</c:v>
                  </c:pt>
                  <c:pt idx="17887">
                    <c:v>EUN</c:v>
                  </c:pt>
                  <c:pt idx="17888">
                    <c:v>EUS</c:v>
                  </c:pt>
                  <c:pt idx="17889">
                    <c:v>USA</c:v>
                  </c:pt>
                  <c:pt idx="17890">
                    <c:v>IND</c:v>
                  </c:pt>
                  <c:pt idx="17891">
                    <c:v>CHI</c:v>
                  </c:pt>
                  <c:pt idx="17892">
                    <c:v>ROW</c:v>
                  </c:pt>
                  <c:pt idx="17893">
                    <c:v>OEC</c:v>
                  </c:pt>
                  <c:pt idx="17894">
                    <c:v>BRZ</c:v>
                  </c:pt>
                  <c:pt idx="17895">
                    <c:v>RSA</c:v>
                  </c:pt>
                  <c:pt idx="17896">
                    <c:v>RUS</c:v>
                  </c:pt>
                  <c:pt idx="17897">
                    <c:v>FRA</c:v>
                  </c:pt>
                  <c:pt idx="17898">
                    <c:v>EUN</c:v>
                  </c:pt>
                  <c:pt idx="17899">
                    <c:v>EUS</c:v>
                  </c:pt>
                  <c:pt idx="17900">
                    <c:v>USA</c:v>
                  </c:pt>
                  <c:pt idx="17901">
                    <c:v>IND</c:v>
                  </c:pt>
                  <c:pt idx="17902">
                    <c:v>CHI</c:v>
                  </c:pt>
                  <c:pt idx="17903">
                    <c:v>ROW</c:v>
                  </c:pt>
                  <c:pt idx="17904">
                    <c:v>OEC</c:v>
                  </c:pt>
                </c:lvl>
                <c:lvl>
                  <c:pt idx="0">
                    <c:v>AGR</c:v>
                  </c:pt>
                  <c:pt idx="11">
                    <c:v>BUI</c:v>
                  </c:pt>
                  <c:pt idx="21">
                    <c:v>CHM</c:v>
                  </c:pt>
                  <c:pt idx="32">
                    <c:v>ele</c:v>
                  </c:pt>
                  <c:pt idx="43">
                    <c:v>FOT</c:v>
                  </c:pt>
                  <c:pt idx="54">
                    <c:v>IRS</c:v>
                  </c:pt>
                  <c:pt idx="65">
                    <c:v>MAC</c:v>
                  </c:pt>
                  <c:pt idx="76">
                    <c:v>mvh</c:v>
                  </c:pt>
                  <c:pt idx="87">
                    <c:v>nfm</c:v>
                  </c:pt>
                  <c:pt idx="98">
                    <c:v>nmm</c:v>
                  </c:pt>
                  <c:pt idx="109">
                    <c:v>oil</c:v>
                  </c:pt>
                  <c:pt idx="120">
                    <c:v>ppp</c:v>
                  </c:pt>
                  <c:pt idx="131">
                    <c:v>ROI</c:v>
                  </c:pt>
                  <c:pt idx="142">
                    <c:v>SER</c:v>
                  </c:pt>
                  <c:pt idx="153">
                    <c:v>TRN</c:v>
                  </c:pt>
                  <c:pt idx="164">
                    <c:v>total</c:v>
                  </c:pt>
                  <c:pt idx="175">
                    <c:v>AGR</c:v>
                  </c:pt>
                  <c:pt idx="185">
                    <c:v>BUI</c:v>
                  </c:pt>
                  <c:pt idx="194">
                    <c:v>CHM</c:v>
                  </c:pt>
                  <c:pt idx="204">
                    <c:v>ele</c:v>
                  </c:pt>
                  <c:pt idx="214">
                    <c:v>FOT</c:v>
                  </c:pt>
                  <c:pt idx="224">
                    <c:v>IRS</c:v>
                  </c:pt>
                  <c:pt idx="234">
                    <c:v>MAC</c:v>
                  </c:pt>
                  <c:pt idx="244">
                    <c:v>mvh</c:v>
                  </c:pt>
                  <c:pt idx="254">
                    <c:v>nfm</c:v>
                  </c:pt>
                  <c:pt idx="264">
                    <c:v>nmm</c:v>
                  </c:pt>
                  <c:pt idx="274">
                    <c:v>oil</c:v>
                  </c:pt>
                  <c:pt idx="284">
                    <c:v>ppp</c:v>
                  </c:pt>
                  <c:pt idx="294">
                    <c:v>ROI</c:v>
                  </c:pt>
                  <c:pt idx="304">
                    <c:v>SER</c:v>
                  </c:pt>
                  <c:pt idx="314">
                    <c:v>TRN</c:v>
                  </c:pt>
                  <c:pt idx="324">
                    <c:v>total</c:v>
                  </c:pt>
                  <c:pt idx="334">
                    <c:v>AGR</c:v>
                  </c:pt>
                  <c:pt idx="344">
                    <c:v>BUI</c:v>
                  </c:pt>
                  <c:pt idx="353">
                    <c:v>CHM</c:v>
                  </c:pt>
                  <c:pt idx="363">
                    <c:v>CRU</c:v>
                  </c:pt>
                  <c:pt idx="372">
                    <c:v>ele</c:v>
                  </c:pt>
                  <c:pt idx="382">
                    <c:v>FOT</c:v>
                  </c:pt>
                  <c:pt idx="392">
                    <c:v>gas</c:v>
                  </c:pt>
                  <c:pt idx="402">
                    <c:v>IRS</c:v>
                  </c:pt>
                  <c:pt idx="412">
                    <c:v>MAC</c:v>
                  </c:pt>
                  <c:pt idx="422">
                    <c:v>mvh</c:v>
                  </c:pt>
                  <c:pt idx="432">
                    <c:v>nfm</c:v>
                  </c:pt>
                  <c:pt idx="442">
                    <c:v>nmm</c:v>
                  </c:pt>
                  <c:pt idx="452">
                    <c:v>oil</c:v>
                  </c:pt>
                  <c:pt idx="462">
                    <c:v>ppp</c:v>
                  </c:pt>
                  <c:pt idx="472">
                    <c:v>ROI</c:v>
                  </c:pt>
                  <c:pt idx="482">
                    <c:v>SER</c:v>
                  </c:pt>
                  <c:pt idx="492">
                    <c:v>TRN</c:v>
                  </c:pt>
                  <c:pt idx="502">
                    <c:v>total</c:v>
                  </c:pt>
                  <c:pt idx="512">
                    <c:v>AGR</c:v>
                  </c:pt>
                  <c:pt idx="522">
                    <c:v>BUI</c:v>
                  </c:pt>
                  <c:pt idx="531">
                    <c:v>CHM</c:v>
                  </c:pt>
                  <c:pt idx="541">
                    <c:v>COL</c:v>
                  </c:pt>
                  <c:pt idx="550">
                    <c:v>ele</c:v>
                  </c:pt>
                  <c:pt idx="560">
                    <c:v>FOT</c:v>
                  </c:pt>
                  <c:pt idx="570">
                    <c:v>gas</c:v>
                  </c:pt>
                  <c:pt idx="580">
                    <c:v>IRS</c:v>
                  </c:pt>
                  <c:pt idx="590">
                    <c:v>MAC</c:v>
                  </c:pt>
                  <c:pt idx="600">
                    <c:v>mvh</c:v>
                  </c:pt>
                  <c:pt idx="610">
                    <c:v>nfm</c:v>
                  </c:pt>
                  <c:pt idx="620">
                    <c:v>nmm</c:v>
                  </c:pt>
                  <c:pt idx="630">
                    <c:v>oil</c:v>
                  </c:pt>
                  <c:pt idx="640">
                    <c:v>ppp</c:v>
                  </c:pt>
                  <c:pt idx="650">
                    <c:v>ROI</c:v>
                  </c:pt>
                  <c:pt idx="660">
                    <c:v>SER</c:v>
                  </c:pt>
                  <c:pt idx="670">
                    <c:v>TRN</c:v>
                  </c:pt>
                  <c:pt idx="680">
                    <c:v>total</c:v>
                  </c:pt>
                  <c:pt idx="690">
                    <c:v>AGR</c:v>
                  </c:pt>
                  <c:pt idx="701">
                    <c:v>BUI</c:v>
                  </c:pt>
                  <c:pt idx="711">
                    <c:v>CHM</c:v>
                  </c:pt>
                  <c:pt idx="722">
                    <c:v>COL</c:v>
                  </c:pt>
                  <c:pt idx="732">
                    <c:v>CRU</c:v>
                  </c:pt>
                  <c:pt idx="742">
                    <c:v>ele</c:v>
                  </c:pt>
                  <c:pt idx="753">
                    <c:v>FOT</c:v>
                  </c:pt>
                  <c:pt idx="764">
                    <c:v>gas</c:v>
                  </c:pt>
                  <c:pt idx="775">
                    <c:v>IRS</c:v>
                  </c:pt>
                  <c:pt idx="786">
                    <c:v>MAC</c:v>
                  </c:pt>
                  <c:pt idx="797">
                    <c:v>mvh</c:v>
                  </c:pt>
                  <c:pt idx="808">
                    <c:v>nfm</c:v>
                  </c:pt>
                  <c:pt idx="819">
                    <c:v>nmm</c:v>
                  </c:pt>
                  <c:pt idx="830">
                    <c:v>oil</c:v>
                  </c:pt>
                  <c:pt idx="841">
                    <c:v>ppp</c:v>
                  </c:pt>
                  <c:pt idx="852">
                    <c:v>ROI</c:v>
                  </c:pt>
                  <c:pt idx="863">
                    <c:v>SER</c:v>
                  </c:pt>
                  <c:pt idx="874">
                    <c:v>TRN</c:v>
                  </c:pt>
                  <c:pt idx="885">
                    <c:v>total</c:v>
                  </c:pt>
                  <c:pt idx="896">
                    <c:v>AGR</c:v>
                  </c:pt>
                  <c:pt idx="906">
                    <c:v>BUI</c:v>
                  </c:pt>
                  <c:pt idx="914">
                    <c:v>CHM</c:v>
                  </c:pt>
                  <c:pt idx="924">
                    <c:v>COL</c:v>
                  </c:pt>
                  <c:pt idx="934">
                    <c:v>ele</c:v>
                  </c:pt>
                  <c:pt idx="944">
                    <c:v>FOT</c:v>
                  </c:pt>
                  <c:pt idx="954">
                    <c:v>gas</c:v>
                  </c:pt>
                  <c:pt idx="964">
                    <c:v>IRS</c:v>
                  </c:pt>
                  <c:pt idx="974">
                    <c:v>MAC</c:v>
                  </c:pt>
                  <c:pt idx="984">
                    <c:v>mvh</c:v>
                  </c:pt>
                  <c:pt idx="994">
                    <c:v>nfm</c:v>
                  </c:pt>
                  <c:pt idx="1004">
                    <c:v>nmm</c:v>
                  </c:pt>
                  <c:pt idx="1014">
                    <c:v>oil</c:v>
                  </c:pt>
                  <c:pt idx="1024">
                    <c:v>ppp</c:v>
                  </c:pt>
                  <c:pt idx="1034">
                    <c:v>ROI</c:v>
                  </c:pt>
                  <c:pt idx="1044">
                    <c:v>SER</c:v>
                  </c:pt>
                  <c:pt idx="1054">
                    <c:v>TRN</c:v>
                  </c:pt>
                  <c:pt idx="1064">
                    <c:v>total</c:v>
                  </c:pt>
                  <c:pt idx="1074">
                    <c:v>AGR</c:v>
                  </c:pt>
                  <c:pt idx="1084">
                    <c:v>BUI</c:v>
                  </c:pt>
                  <c:pt idx="1092">
                    <c:v>CHM</c:v>
                  </c:pt>
                  <c:pt idx="1102">
                    <c:v>COL</c:v>
                  </c:pt>
                  <c:pt idx="1111">
                    <c:v>CRU</c:v>
                  </c:pt>
                  <c:pt idx="1120">
                    <c:v>ele</c:v>
                  </c:pt>
                  <c:pt idx="1130">
                    <c:v>FOT</c:v>
                  </c:pt>
                  <c:pt idx="1140">
                    <c:v>gas</c:v>
                  </c:pt>
                  <c:pt idx="1150">
                    <c:v>IRS</c:v>
                  </c:pt>
                  <c:pt idx="1160">
                    <c:v>MAC</c:v>
                  </c:pt>
                  <c:pt idx="1170">
                    <c:v>mvh</c:v>
                  </c:pt>
                  <c:pt idx="1180">
                    <c:v>nfm</c:v>
                  </c:pt>
                  <c:pt idx="1190">
                    <c:v>nmm</c:v>
                  </c:pt>
                  <c:pt idx="1200">
                    <c:v>oil</c:v>
                  </c:pt>
                  <c:pt idx="1210">
                    <c:v>ppp</c:v>
                  </c:pt>
                  <c:pt idx="1220">
                    <c:v>ROI</c:v>
                  </c:pt>
                  <c:pt idx="1230">
                    <c:v>SER</c:v>
                  </c:pt>
                  <c:pt idx="1240">
                    <c:v>TRN</c:v>
                  </c:pt>
                  <c:pt idx="1250">
                    <c:v>total</c:v>
                  </c:pt>
                  <c:pt idx="1260">
                    <c:v>AGR</c:v>
                  </c:pt>
                  <c:pt idx="1270">
                    <c:v>CHM</c:v>
                  </c:pt>
                  <c:pt idx="1280">
                    <c:v>CRU</c:v>
                  </c:pt>
                  <c:pt idx="1289">
                    <c:v>ele</c:v>
                  </c:pt>
                  <c:pt idx="1299">
                    <c:v>FOT</c:v>
                  </c:pt>
                  <c:pt idx="1309">
                    <c:v>IRS</c:v>
                  </c:pt>
                  <c:pt idx="1318">
                    <c:v>MAC</c:v>
                  </c:pt>
                  <c:pt idx="1328">
                    <c:v>mvh</c:v>
                  </c:pt>
                  <c:pt idx="1337">
                    <c:v>nfm</c:v>
                  </c:pt>
                  <c:pt idx="1346">
                    <c:v>nmm</c:v>
                  </c:pt>
                  <c:pt idx="1356">
                    <c:v>oil</c:v>
                  </c:pt>
                  <c:pt idx="1366">
                    <c:v>ppp</c:v>
                  </c:pt>
                  <c:pt idx="1375">
                    <c:v>ROI</c:v>
                  </c:pt>
                  <c:pt idx="1385">
                    <c:v>SER</c:v>
                  </c:pt>
                  <c:pt idx="1395">
                    <c:v>TRN</c:v>
                  </c:pt>
                  <c:pt idx="1405">
                    <c:v>total</c:v>
                  </c:pt>
                  <c:pt idx="1415">
                    <c:v>AGR</c:v>
                  </c:pt>
                  <c:pt idx="1425">
                    <c:v>BUI</c:v>
                  </c:pt>
                  <c:pt idx="1434">
                    <c:v>CHM</c:v>
                  </c:pt>
                  <c:pt idx="1444">
                    <c:v>COL</c:v>
                  </c:pt>
                  <c:pt idx="1453">
                    <c:v>CRU</c:v>
                  </c:pt>
                  <c:pt idx="1463">
                    <c:v>ele</c:v>
                  </c:pt>
                  <c:pt idx="1473">
                    <c:v>FOT</c:v>
                  </c:pt>
                  <c:pt idx="1482">
                    <c:v>gas</c:v>
                  </c:pt>
                  <c:pt idx="1492">
                    <c:v>IRS</c:v>
                  </c:pt>
                  <c:pt idx="1501">
                    <c:v>MAC</c:v>
                  </c:pt>
                  <c:pt idx="1511">
                    <c:v>nfm</c:v>
                  </c:pt>
                  <c:pt idx="1521">
                    <c:v>nmm</c:v>
                  </c:pt>
                  <c:pt idx="1530">
                    <c:v>oil</c:v>
                  </c:pt>
                  <c:pt idx="1540">
                    <c:v>ppp</c:v>
                  </c:pt>
                  <c:pt idx="1550">
                    <c:v>ROI</c:v>
                  </c:pt>
                  <c:pt idx="1560">
                    <c:v>SER</c:v>
                  </c:pt>
                  <c:pt idx="1570">
                    <c:v>TRN</c:v>
                  </c:pt>
                  <c:pt idx="1580">
                    <c:v>total</c:v>
                  </c:pt>
                  <c:pt idx="1590">
                    <c:v>AGR</c:v>
                  </c:pt>
                  <c:pt idx="1600">
                    <c:v>BUI</c:v>
                  </c:pt>
                  <c:pt idx="1608">
                    <c:v>CHM</c:v>
                  </c:pt>
                  <c:pt idx="1618">
                    <c:v>FOT</c:v>
                  </c:pt>
                  <c:pt idx="1628">
                    <c:v>IRS</c:v>
                  </c:pt>
                  <c:pt idx="1638">
                    <c:v>MAC</c:v>
                  </c:pt>
                  <c:pt idx="1648">
                    <c:v>mvh</c:v>
                  </c:pt>
                  <c:pt idx="1658">
                    <c:v>nfm</c:v>
                  </c:pt>
                  <c:pt idx="1667">
                    <c:v>nmm</c:v>
                  </c:pt>
                  <c:pt idx="1677">
                    <c:v>oil</c:v>
                  </c:pt>
                  <c:pt idx="1687">
                    <c:v>ppp</c:v>
                  </c:pt>
                  <c:pt idx="1697">
                    <c:v>ROI</c:v>
                  </c:pt>
                  <c:pt idx="1707">
                    <c:v>SER</c:v>
                  </c:pt>
                  <c:pt idx="1717">
                    <c:v>TRN</c:v>
                  </c:pt>
                  <c:pt idx="1727">
                    <c:v>total</c:v>
                  </c:pt>
                  <c:pt idx="1737">
                    <c:v>AGR</c:v>
                  </c:pt>
                  <c:pt idx="1747">
                    <c:v>BUI</c:v>
                  </c:pt>
                  <c:pt idx="1756">
                    <c:v>CHM</c:v>
                  </c:pt>
                  <c:pt idx="1766">
                    <c:v>COL</c:v>
                  </c:pt>
                  <c:pt idx="1775">
                    <c:v>ele</c:v>
                  </c:pt>
                  <c:pt idx="1785">
                    <c:v>FOT</c:v>
                  </c:pt>
                  <c:pt idx="1795">
                    <c:v>IRS</c:v>
                  </c:pt>
                  <c:pt idx="1805">
                    <c:v>MAC</c:v>
                  </c:pt>
                  <c:pt idx="1815">
                    <c:v>mvh</c:v>
                  </c:pt>
                  <c:pt idx="1825">
                    <c:v>nfm</c:v>
                  </c:pt>
                  <c:pt idx="1835">
                    <c:v>nmm</c:v>
                  </c:pt>
                  <c:pt idx="1845">
                    <c:v>oil</c:v>
                  </c:pt>
                  <c:pt idx="1855">
                    <c:v>ppp</c:v>
                  </c:pt>
                  <c:pt idx="1865">
                    <c:v>ROI</c:v>
                  </c:pt>
                  <c:pt idx="1875">
                    <c:v>SER</c:v>
                  </c:pt>
                  <c:pt idx="1885">
                    <c:v>TRN</c:v>
                  </c:pt>
                  <c:pt idx="1895">
                    <c:v>total</c:v>
                  </c:pt>
                  <c:pt idx="1905">
                    <c:v>AGR</c:v>
                  </c:pt>
                  <c:pt idx="1915">
                    <c:v>BUI</c:v>
                  </c:pt>
                  <c:pt idx="1922">
                    <c:v>CHM</c:v>
                  </c:pt>
                  <c:pt idx="1932">
                    <c:v>COL</c:v>
                  </c:pt>
                  <c:pt idx="1941">
                    <c:v>ele</c:v>
                  </c:pt>
                  <c:pt idx="1951">
                    <c:v>FOT</c:v>
                  </c:pt>
                  <c:pt idx="1961">
                    <c:v>IRS</c:v>
                  </c:pt>
                  <c:pt idx="1971">
                    <c:v>MAC</c:v>
                  </c:pt>
                  <c:pt idx="1981">
                    <c:v>mvh</c:v>
                  </c:pt>
                  <c:pt idx="1991">
                    <c:v>nfm</c:v>
                  </c:pt>
                  <c:pt idx="2001">
                    <c:v>nmm</c:v>
                  </c:pt>
                  <c:pt idx="2010">
                    <c:v>oil</c:v>
                  </c:pt>
                  <c:pt idx="2020">
                    <c:v>ppp</c:v>
                  </c:pt>
                  <c:pt idx="2028">
                    <c:v>ROI</c:v>
                  </c:pt>
                  <c:pt idx="2038">
                    <c:v>SER</c:v>
                  </c:pt>
                  <c:pt idx="2048">
                    <c:v>TRN</c:v>
                  </c:pt>
                  <c:pt idx="2058">
                    <c:v>total</c:v>
                  </c:pt>
                  <c:pt idx="2068">
                    <c:v>AGR</c:v>
                  </c:pt>
                  <c:pt idx="2078">
                    <c:v>BUI</c:v>
                  </c:pt>
                  <c:pt idx="2087">
                    <c:v>CHM</c:v>
                  </c:pt>
                  <c:pt idx="2097">
                    <c:v>COL</c:v>
                  </c:pt>
                  <c:pt idx="2106">
                    <c:v>CRU</c:v>
                  </c:pt>
                  <c:pt idx="2115">
                    <c:v>ele</c:v>
                  </c:pt>
                  <c:pt idx="2125">
                    <c:v>FOT</c:v>
                  </c:pt>
                  <c:pt idx="2135">
                    <c:v>gas</c:v>
                  </c:pt>
                  <c:pt idx="2145">
                    <c:v>IRS</c:v>
                  </c:pt>
                  <c:pt idx="2155">
                    <c:v>MAC</c:v>
                  </c:pt>
                  <c:pt idx="2165">
                    <c:v>mvh</c:v>
                  </c:pt>
                  <c:pt idx="2175">
                    <c:v>nfm</c:v>
                  </c:pt>
                  <c:pt idx="2185">
                    <c:v>nmm</c:v>
                  </c:pt>
                  <c:pt idx="2195">
                    <c:v>oil</c:v>
                  </c:pt>
                  <c:pt idx="2205">
                    <c:v>ppp</c:v>
                  </c:pt>
                  <c:pt idx="2215">
                    <c:v>ROI</c:v>
                  </c:pt>
                  <c:pt idx="2225">
                    <c:v>SER</c:v>
                  </c:pt>
                  <c:pt idx="2235">
                    <c:v>TRN</c:v>
                  </c:pt>
                  <c:pt idx="2245">
                    <c:v>total</c:v>
                  </c:pt>
                  <c:pt idx="2255">
                    <c:v>AGR</c:v>
                  </c:pt>
                  <c:pt idx="2266">
                    <c:v>BUI</c:v>
                  </c:pt>
                  <c:pt idx="2276">
                    <c:v>CHM</c:v>
                  </c:pt>
                  <c:pt idx="2287">
                    <c:v>COL</c:v>
                  </c:pt>
                  <c:pt idx="2297">
                    <c:v>CRU</c:v>
                  </c:pt>
                  <c:pt idx="2307">
                    <c:v>ele</c:v>
                  </c:pt>
                  <c:pt idx="2318">
                    <c:v>FOT</c:v>
                  </c:pt>
                  <c:pt idx="2329">
                    <c:v>gas</c:v>
                  </c:pt>
                  <c:pt idx="2340">
                    <c:v>IRS</c:v>
                  </c:pt>
                  <c:pt idx="2351">
                    <c:v>MAC</c:v>
                  </c:pt>
                  <c:pt idx="2362">
                    <c:v>mvh</c:v>
                  </c:pt>
                  <c:pt idx="2373">
                    <c:v>nfm</c:v>
                  </c:pt>
                  <c:pt idx="2384">
                    <c:v>nmm</c:v>
                  </c:pt>
                  <c:pt idx="2395">
                    <c:v>oil</c:v>
                  </c:pt>
                  <c:pt idx="2406">
                    <c:v>ppp</c:v>
                  </c:pt>
                  <c:pt idx="2417">
                    <c:v>ROI</c:v>
                  </c:pt>
                  <c:pt idx="2428">
                    <c:v>SER</c:v>
                  </c:pt>
                  <c:pt idx="2439">
                    <c:v>TRN</c:v>
                  </c:pt>
                  <c:pt idx="2450">
                    <c:v>total</c:v>
                  </c:pt>
                  <c:pt idx="2461">
                    <c:v>AGR</c:v>
                  </c:pt>
                  <c:pt idx="2472">
                    <c:v>BUI</c:v>
                  </c:pt>
                  <c:pt idx="2482">
                    <c:v>CHM</c:v>
                  </c:pt>
                  <c:pt idx="2493">
                    <c:v>ele</c:v>
                  </c:pt>
                  <c:pt idx="2504">
                    <c:v>FOT</c:v>
                  </c:pt>
                  <c:pt idx="2515">
                    <c:v>IRS</c:v>
                  </c:pt>
                  <c:pt idx="2526">
                    <c:v>MAC</c:v>
                  </c:pt>
                  <c:pt idx="2537">
                    <c:v>mvh</c:v>
                  </c:pt>
                  <c:pt idx="2548">
                    <c:v>nfm</c:v>
                  </c:pt>
                  <c:pt idx="2559">
                    <c:v>nmm</c:v>
                  </c:pt>
                  <c:pt idx="2570">
                    <c:v>oil</c:v>
                  </c:pt>
                  <c:pt idx="2581">
                    <c:v>ppp</c:v>
                  </c:pt>
                  <c:pt idx="2592">
                    <c:v>ROI</c:v>
                  </c:pt>
                  <c:pt idx="2603">
                    <c:v>SER</c:v>
                  </c:pt>
                  <c:pt idx="2614">
                    <c:v>TRN</c:v>
                  </c:pt>
                  <c:pt idx="2625">
                    <c:v>total</c:v>
                  </c:pt>
                  <c:pt idx="2636">
                    <c:v>AGR</c:v>
                  </c:pt>
                  <c:pt idx="2647">
                    <c:v>BUI</c:v>
                  </c:pt>
                  <c:pt idx="2657">
                    <c:v>CHM</c:v>
                  </c:pt>
                  <c:pt idx="2668">
                    <c:v>COL</c:v>
                  </c:pt>
                  <c:pt idx="2678">
                    <c:v>ele</c:v>
                  </c:pt>
                  <c:pt idx="2689">
                    <c:v>FOT</c:v>
                  </c:pt>
                  <c:pt idx="2700">
                    <c:v>IRS</c:v>
                  </c:pt>
                  <c:pt idx="2711">
                    <c:v>MAC</c:v>
                  </c:pt>
                  <c:pt idx="2722">
                    <c:v>mvh</c:v>
                  </c:pt>
                  <c:pt idx="2733">
                    <c:v>nfm</c:v>
                  </c:pt>
                  <c:pt idx="2742">
                    <c:v>nmm</c:v>
                  </c:pt>
                  <c:pt idx="2753">
                    <c:v>oil</c:v>
                  </c:pt>
                  <c:pt idx="2764">
                    <c:v>ppp</c:v>
                  </c:pt>
                  <c:pt idx="2775">
                    <c:v>ROI</c:v>
                  </c:pt>
                  <c:pt idx="2786">
                    <c:v>SER</c:v>
                  </c:pt>
                  <c:pt idx="2797">
                    <c:v>TRN</c:v>
                  </c:pt>
                  <c:pt idx="2808">
                    <c:v>total</c:v>
                  </c:pt>
                  <c:pt idx="2819">
                    <c:v>AGR</c:v>
                  </c:pt>
                  <c:pt idx="2830">
                    <c:v>BUI</c:v>
                  </c:pt>
                  <c:pt idx="2840">
                    <c:v>CHM</c:v>
                  </c:pt>
                  <c:pt idx="2851">
                    <c:v>ele</c:v>
                  </c:pt>
                  <c:pt idx="2862">
                    <c:v>FOT</c:v>
                  </c:pt>
                  <c:pt idx="2873">
                    <c:v>IRS</c:v>
                  </c:pt>
                  <c:pt idx="2884">
                    <c:v>MAC</c:v>
                  </c:pt>
                  <c:pt idx="2895">
                    <c:v>mvh</c:v>
                  </c:pt>
                  <c:pt idx="2906">
                    <c:v>nfm</c:v>
                  </c:pt>
                  <c:pt idx="2917">
                    <c:v>nmm</c:v>
                  </c:pt>
                  <c:pt idx="2928">
                    <c:v>oil</c:v>
                  </c:pt>
                  <c:pt idx="2939">
                    <c:v>ppp</c:v>
                  </c:pt>
                  <c:pt idx="2950">
                    <c:v>ROI</c:v>
                  </c:pt>
                  <c:pt idx="2961">
                    <c:v>SER</c:v>
                  </c:pt>
                  <c:pt idx="2972">
                    <c:v>TRN</c:v>
                  </c:pt>
                  <c:pt idx="2983">
                    <c:v>total</c:v>
                  </c:pt>
                  <c:pt idx="2994">
                    <c:v>AGR</c:v>
                  </c:pt>
                  <c:pt idx="3005">
                    <c:v>BUI</c:v>
                  </c:pt>
                  <c:pt idx="3015">
                    <c:v>CHM</c:v>
                  </c:pt>
                  <c:pt idx="3026">
                    <c:v>CRU</c:v>
                  </c:pt>
                  <c:pt idx="3036">
                    <c:v>ele</c:v>
                  </c:pt>
                  <c:pt idx="3047">
                    <c:v>FOT</c:v>
                  </c:pt>
                  <c:pt idx="3058">
                    <c:v>gas</c:v>
                  </c:pt>
                  <c:pt idx="3069">
                    <c:v>IRS</c:v>
                  </c:pt>
                  <c:pt idx="3080">
                    <c:v>MAC</c:v>
                  </c:pt>
                  <c:pt idx="3091">
                    <c:v>mvh</c:v>
                  </c:pt>
                  <c:pt idx="3102">
                    <c:v>nfm</c:v>
                  </c:pt>
                  <c:pt idx="3113">
                    <c:v>nmm</c:v>
                  </c:pt>
                  <c:pt idx="3124">
                    <c:v>oil</c:v>
                  </c:pt>
                  <c:pt idx="3135">
                    <c:v>ppp</c:v>
                  </c:pt>
                  <c:pt idx="3146">
                    <c:v>ROI</c:v>
                  </c:pt>
                  <c:pt idx="3157">
                    <c:v>SER</c:v>
                  </c:pt>
                  <c:pt idx="3168">
                    <c:v>TRN</c:v>
                  </c:pt>
                  <c:pt idx="3179">
                    <c:v>total</c:v>
                  </c:pt>
                  <c:pt idx="3190">
                    <c:v>AGR</c:v>
                  </c:pt>
                  <c:pt idx="3201">
                    <c:v>BUI</c:v>
                  </c:pt>
                  <c:pt idx="3211">
                    <c:v>CHM</c:v>
                  </c:pt>
                  <c:pt idx="3222">
                    <c:v>ele</c:v>
                  </c:pt>
                  <c:pt idx="3233">
                    <c:v>FOT</c:v>
                  </c:pt>
                  <c:pt idx="3244">
                    <c:v>gas</c:v>
                  </c:pt>
                  <c:pt idx="3255">
                    <c:v>IRS</c:v>
                  </c:pt>
                  <c:pt idx="3266">
                    <c:v>MAC</c:v>
                  </c:pt>
                  <c:pt idx="3277">
                    <c:v>mvh</c:v>
                  </c:pt>
                  <c:pt idx="3288">
                    <c:v>nfm</c:v>
                  </c:pt>
                  <c:pt idx="3299">
                    <c:v>nmm</c:v>
                  </c:pt>
                  <c:pt idx="3310">
                    <c:v>oil</c:v>
                  </c:pt>
                  <c:pt idx="3321">
                    <c:v>ppp</c:v>
                  </c:pt>
                  <c:pt idx="3332">
                    <c:v>ROI</c:v>
                  </c:pt>
                  <c:pt idx="3343">
                    <c:v>SER</c:v>
                  </c:pt>
                  <c:pt idx="3354">
                    <c:v>TRN</c:v>
                  </c:pt>
                  <c:pt idx="3365">
                    <c:v>total</c:v>
                  </c:pt>
                  <c:pt idx="3376">
                    <c:v>AGR</c:v>
                  </c:pt>
                  <c:pt idx="3387">
                    <c:v>BUI</c:v>
                  </c:pt>
                  <c:pt idx="3397">
                    <c:v>CHM</c:v>
                  </c:pt>
                  <c:pt idx="3408">
                    <c:v>COL</c:v>
                  </c:pt>
                  <c:pt idx="3418">
                    <c:v>CRU</c:v>
                  </c:pt>
                  <c:pt idx="3428">
                    <c:v>ele</c:v>
                  </c:pt>
                  <c:pt idx="3439">
                    <c:v>FOT</c:v>
                  </c:pt>
                  <c:pt idx="3450">
                    <c:v>gas</c:v>
                  </c:pt>
                  <c:pt idx="3461">
                    <c:v>IRS</c:v>
                  </c:pt>
                  <c:pt idx="3471">
                    <c:v>MAC</c:v>
                  </c:pt>
                  <c:pt idx="3482">
                    <c:v>mvh</c:v>
                  </c:pt>
                  <c:pt idx="3493">
                    <c:v>nfm</c:v>
                  </c:pt>
                  <c:pt idx="3504">
                    <c:v>nmm</c:v>
                  </c:pt>
                  <c:pt idx="3515">
                    <c:v>oil</c:v>
                  </c:pt>
                  <c:pt idx="3526">
                    <c:v>ppp</c:v>
                  </c:pt>
                  <c:pt idx="3537">
                    <c:v>ROI</c:v>
                  </c:pt>
                  <c:pt idx="3548">
                    <c:v>SER</c:v>
                  </c:pt>
                  <c:pt idx="3559">
                    <c:v>TRN</c:v>
                  </c:pt>
                  <c:pt idx="3570">
                    <c:v>total</c:v>
                  </c:pt>
                  <c:pt idx="3581">
                    <c:v>AGR</c:v>
                  </c:pt>
                  <c:pt idx="3592">
                    <c:v>BUI</c:v>
                  </c:pt>
                  <c:pt idx="3602">
                    <c:v>CHM</c:v>
                  </c:pt>
                  <c:pt idx="3613">
                    <c:v>ele</c:v>
                  </c:pt>
                  <c:pt idx="3624">
                    <c:v>FOT</c:v>
                  </c:pt>
                  <c:pt idx="3635">
                    <c:v>IRS</c:v>
                  </c:pt>
                  <c:pt idx="3646">
                    <c:v>MAC</c:v>
                  </c:pt>
                  <c:pt idx="3657">
                    <c:v>mvh</c:v>
                  </c:pt>
                  <c:pt idx="3668">
                    <c:v>nfm</c:v>
                  </c:pt>
                  <c:pt idx="3679">
                    <c:v>nmm</c:v>
                  </c:pt>
                  <c:pt idx="3690">
                    <c:v>oil</c:v>
                  </c:pt>
                  <c:pt idx="3701">
                    <c:v>ppp</c:v>
                  </c:pt>
                  <c:pt idx="3712">
                    <c:v>ROI</c:v>
                  </c:pt>
                  <c:pt idx="3723">
                    <c:v>SER</c:v>
                  </c:pt>
                  <c:pt idx="3734">
                    <c:v>TRN</c:v>
                  </c:pt>
                  <c:pt idx="3745">
                    <c:v>total</c:v>
                  </c:pt>
                  <c:pt idx="3756">
                    <c:v>AGR</c:v>
                  </c:pt>
                  <c:pt idx="3766">
                    <c:v>BUI</c:v>
                  </c:pt>
                  <c:pt idx="3775">
                    <c:v>CHM</c:v>
                  </c:pt>
                  <c:pt idx="3785">
                    <c:v>ele</c:v>
                  </c:pt>
                  <c:pt idx="3795">
                    <c:v>FOT</c:v>
                  </c:pt>
                  <c:pt idx="3805">
                    <c:v>IRS</c:v>
                  </c:pt>
                  <c:pt idx="3815">
                    <c:v>MAC</c:v>
                  </c:pt>
                  <c:pt idx="3825">
                    <c:v>mvh</c:v>
                  </c:pt>
                  <c:pt idx="3835">
                    <c:v>nfm</c:v>
                  </c:pt>
                  <c:pt idx="3845">
                    <c:v>nmm</c:v>
                  </c:pt>
                  <c:pt idx="3855">
                    <c:v>oil</c:v>
                  </c:pt>
                  <c:pt idx="3865">
                    <c:v>ppp</c:v>
                  </c:pt>
                  <c:pt idx="3875">
                    <c:v>ROI</c:v>
                  </c:pt>
                  <c:pt idx="3885">
                    <c:v>SER</c:v>
                  </c:pt>
                  <c:pt idx="3895">
                    <c:v>TRN</c:v>
                  </c:pt>
                  <c:pt idx="3905">
                    <c:v>total</c:v>
                  </c:pt>
                  <c:pt idx="3915">
                    <c:v>AGR</c:v>
                  </c:pt>
                  <c:pt idx="3925">
                    <c:v>BUI</c:v>
                  </c:pt>
                  <c:pt idx="3934">
                    <c:v>CHM</c:v>
                  </c:pt>
                  <c:pt idx="3944">
                    <c:v>CRU</c:v>
                  </c:pt>
                  <c:pt idx="3953">
                    <c:v>ele</c:v>
                  </c:pt>
                  <c:pt idx="3963">
                    <c:v>FOT</c:v>
                  </c:pt>
                  <c:pt idx="3973">
                    <c:v>gas</c:v>
                  </c:pt>
                  <c:pt idx="3983">
                    <c:v>IRS</c:v>
                  </c:pt>
                  <c:pt idx="3993">
                    <c:v>MAC</c:v>
                  </c:pt>
                  <c:pt idx="4003">
                    <c:v>mvh</c:v>
                  </c:pt>
                  <c:pt idx="4013">
                    <c:v>nfm</c:v>
                  </c:pt>
                  <c:pt idx="4023">
                    <c:v>nmm</c:v>
                  </c:pt>
                  <c:pt idx="4033">
                    <c:v>oil</c:v>
                  </c:pt>
                  <c:pt idx="4043">
                    <c:v>ppp</c:v>
                  </c:pt>
                  <c:pt idx="4053">
                    <c:v>ROI</c:v>
                  </c:pt>
                  <c:pt idx="4063">
                    <c:v>SER</c:v>
                  </c:pt>
                  <c:pt idx="4073">
                    <c:v>TRN</c:v>
                  </c:pt>
                  <c:pt idx="4083">
                    <c:v>total</c:v>
                  </c:pt>
                  <c:pt idx="4093">
                    <c:v>AGR</c:v>
                  </c:pt>
                  <c:pt idx="4103">
                    <c:v>BUI</c:v>
                  </c:pt>
                  <c:pt idx="4112">
                    <c:v>CHM</c:v>
                  </c:pt>
                  <c:pt idx="4122">
                    <c:v>COL</c:v>
                  </c:pt>
                  <c:pt idx="4131">
                    <c:v>ele</c:v>
                  </c:pt>
                  <c:pt idx="4141">
                    <c:v>FOT</c:v>
                  </c:pt>
                  <c:pt idx="4151">
                    <c:v>gas</c:v>
                  </c:pt>
                  <c:pt idx="4161">
                    <c:v>IRS</c:v>
                  </c:pt>
                  <c:pt idx="4171">
                    <c:v>MAC</c:v>
                  </c:pt>
                  <c:pt idx="4181">
                    <c:v>mvh</c:v>
                  </c:pt>
                  <c:pt idx="4191">
                    <c:v>nfm</c:v>
                  </c:pt>
                  <c:pt idx="4201">
                    <c:v>nmm</c:v>
                  </c:pt>
                  <c:pt idx="4211">
                    <c:v>oil</c:v>
                  </c:pt>
                  <c:pt idx="4221">
                    <c:v>ppp</c:v>
                  </c:pt>
                  <c:pt idx="4231">
                    <c:v>ROI</c:v>
                  </c:pt>
                  <c:pt idx="4241">
                    <c:v>SER</c:v>
                  </c:pt>
                  <c:pt idx="4251">
                    <c:v>TRN</c:v>
                  </c:pt>
                  <c:pt idx="4261">
                    <c:v>total</c:v>
                  </c:pt>
                  <c:pt idx="4271">
                    <c:v>AGR</c:v>
                  </c:pt>
                  <c:pt idx="4282">
                    <c:v>BUI</c:v>
                  </c:pt>
                  <c:pt idx="4292">
                    <c:v>CHM</c:v>
                  </c:pt>
                  <c:pt idx="4303">
                    <c:v>COL</c:v>
                  </c:pt>
                  <c:pt idx="4313">
                    <c:v>CRU</c:v>
                  </c:pt>
                  <c:pt idx="4323">
                    <c:v>ele</c:v>
                  </c:pt>
                  <c:pt idx="4334">
                    <c:v>FOT</c:v>
                  </c:pt>
                  <c:pt idx="4345">
                    <c:v>gas</c:v>
                  </c:pt>
                  <c:pt idx="4356">
                    <c:v>IRS</c:v>
                  </c:pt>
                  <c:pt idx="4367">
                    <c:v>MAC</c:v>
                  </c:pt>
                  <c:pt idx="4378">
                    <c:v>mvh</c:v>
                  </c:pt>
                  <c:pt idx="4389">
                    <c:v>nfm</c:v>
                  </c:pt>
                  <c:pt idx="4400">
                    <c:v>nmm</c:v>
                  </c:pt>
                  <c:pt idx="4411">
                    <c:v>oil</c:v>
                  </c:pt>
                  <c:pt idx="4422">
                    <c:v>ppp</c:v>
                  </c:pt>
                  <c:pt idx="4433">
                    <c:v>ROI</c:v>
                  </c:pt>
                  <c:pt idx="4444">
                    <c:v>SER</c:v>
                  </c:pt>
                  <c:pt idx="4455">
                    <c:v>TRN</c:v>
                  </c:pt>
                  <c:pt idx="4466">
                    <c:v>total</c:v>
                  </c:pt>
                  <c:pt idx="4477">
                    <c:v>AGR</c:v>
                  </c:pt>
                  <c:pt idx="4487">
                    <c:v>BUI</c:v>
                  </c:pt>
                  <c:pt idx="4495">
                    <c:v>CHM</c:v>
                  </c:pt>
                  <c:pt idx="4505">
                    <c:v>COL</c:v>
                  </c:pt>
                  <c:pt idx="4515">
                    <c:v>ele</c:v>
                  </c:pt>
                  <c:pt idx="4525">
                    <c:v>FOT</c:v>
                  </c:pt>
                  <c:pt idx="4535">
                    <c:v>gas</c:v>
                  </c:pt>
                  <c:pt idx="4545">
                    <c:v>IRS</c:v>
                  </c:pt>
                  <c:pt idx="4555">
                    <c:v>MAC</c:v>
                  </c:pt>
                  <c:pt idx="4565">
                    <c:v>mvh</c:v>
                  </c:pt>
                  <c:pt idx="4575">
                    <c:v>nfm</c:v>
                  </c:pt>
                  <c:pt idx="4585">
                    <c:v>nmm</c:v>
                  </c:pt>
                  <c:pt idx="4595">
                    <c:v>oil</c:v>
                  </c:pt>
                  <c:pt idx="4605">
                    <c:v>ppp</c:v>
                  </c:pt>
                  <c:pt idx="4615">
                    <c:v>ROI</c:v>
                  </c:pt>
                  <c:pt idx="4625">
                    <c:v>SER</c:v>
                  </c:pt>
                  <c:pt idx="4635">
                    <c:v>TRN</c:v>
                  </c:pt>
                  <c:pt idx="4645">
                    <c:v>total</c:v>
                  </c:pt>
                  <c:pt idx="4655">
                    <c:v>AGR</c:v>
                  </c:pt>
                  <c:pt idx="4665">
                    <c:v>BUI</c:v>
                  </c:pt>
                  <c:pt idx="4673">
                    <c:v>CHM</c:v>
                  </c:pt>
                  <c:pt idx="4683">
                    <c:v>COL</c:v>
                  </c:pt>
                  <c:pt idx="4692">
                    <c:v>CRU</c:v>
                  </c:pt>
                  <c:pt idx="4701">
                    <c:v>ele</c:v>
                  </c:pt>
                  <c:pt idx="4711">
                    <c:v>FOT</c:v>
                  </c:pt>
                  <c:pt idx="4721">
                    <c:v>gas</c:v>
                  </c:pt>
                  <c:pt idx="4731">
                    <c:v>IRS</c:v>
                  </c:pt>
                  <c:pt idx="4741">
                    <c:v>MAC</c:v>
                  </c:pt>
                  <c:pt idx="4751">
                    <c:v>mvh</c:v>
                  </c:pt>
                  <c:pt idx="4761">
                    <c:v>nfm</c:v>
                  </c:pt>
                  <c:pt idx="4771">
                    <c:v>nmm</c:v>
                  </c:pt>
                  <c:pt idx="4781">
                    <c:v>oil</c:v>
                  </c:pt>
                  <c:pt idx="4791">
                    <c:v>ppp</c:v>
                  </c:pt>
                  <c:pt idx="4801">
                    <c:v>ROI</c:v>
                  </c:pt>
                  <c:pt idx="4811">
                    <c:v>SER</c:v>
                  </c:pt>
                  <c:pt idx="4821">
                    <c:v>TRN</c:v>
                  </c:pt>
                  <c:pt idx="4831">
                    <c:v>total</c:v>
                  </c:pt>
                  <c:pt idx="4841">
                    <c:v>AGR</c:v>
                  </c:pt>
                  <c:pt idx="4851">
                    <c:v>CHM</c:v>
                  </c:pt>
                  <c:pt idx="4861">
                    <c:v>CRU</c:v>
                  </c:pt>
                  <c:pt idx="4870">
                    <c:v>ele</c:v>
                  </c:pt>
                  <c:pt idx="4880">
                    <c:v>FOT</c:v>
                  </c:pt>
                  <c:pt idx="4890">
                    <c:v>IRS</c:v>
                  </c:pt>
                  <c:pt idx="4899">
                    <c:v>MAC</c:v>
                  </c:pt>
                  <c:pt idx="4909">
                    <c:v>mvh</c:v>
                  </c:pt>
                  <c:pt idx="4918">
                    <c:v>nfm</c:v>
                  </c:pt>
                  <c:pt idx="4927">
                    <c:v>nmm</c:v>
                  </c:pt>
                  <c:pt idx="4937">
                    <c:v>oil</c:v>
                  </c:pt>
                  <c:pt idx="4947">
                    <c:v>ppp</c:v>
                  </c:pt>
                  <c:pt idx="4956">
                    <c:v>ROI</c:v>
                  </c:pt>
                  <c:pt idx="4966">
                    <c:v>SER</c:v>
                  </c:pt>
                  <c:pt idx="4976">
                    <c:v>TRN</c:v>
                  </c:pt>
                  <c:pt idx="4986">
                    <c:v>total</c:v>
                  </c:pt>
                  <c:pt idx="4996">
                    <c:v>AGR</c:v>
                  </c:pt>
                  <c:pt idx="5006">
                    <c:v>BUI</c:v>
                  </c:pt>
                  <c:pt idx="5015">
                    <c:v>CHM</c:v>
                  </c:pt>
                  <c:pt idx="5025">
                    <c:v>COL</c:v>
                  </c:pt>
                  <c:pt idx="5034">
                    <c:v>CRU</c:v>
                  </c:pt>
                  <c:pt idx="5044">
                    <c:v>ele</c:v>
                  </c:pt>
                  <c:pt idx="5054">
                    <c:v>FOT</c:v>
                  </c:pt>
                  <c:pt idx="5063">
                    <c:v>gas</c:v>
                  </c:pt>
                  <c:pt idx="5073">
                    <c:v>IRS</c:v>
                  </c:pt>
                  <c:pt idx="5082">
                    <c:v>MAC</c:v>
                  </c:pt>
                  <c:pt idx="5092">
                    <c:v>nfm</c:v>
                  </c:pt>
                  <c:pt idx="5102">
                    <c:v>nmm</c:v>
                  </c:pt>
                  <c:pt idx="5111">
                    <c:v>oil</c:v>
                  </c:pt>
                  <c:pt idx="5121">
                    <c:v>ppp</c:v>
                  </c:pt>
                  <c:pt idx="5131">
                    <c:v>ROI</c:v>
                  </c:pt>
                  <c:pt idx="5141">
                    <c:v>SER</c:v>
                  </c:pt>
                  <c:pt idx="5151">
                    <c:v>TRN</c:v>
                  </c:pt>
                  <c:pt idx="5161">
                    <c:v>total</c:v>
                  </c:pt>
                  <c:pt idx="5171">
                    <c:v>AGR</c:v>
                  </c:pt>
                  <c:pt idx="5181">
                    <c:v>BUI</c:v>
                  </c:pt>
                  <c:pt idx="5189">
                    <c:v>CHM</c:v>
                  </c:pt>
                  <c:pt idx="5199">
                    <c:v>FOT</c:v>
                  </c:pt>
                  <c:pt idx="5209">
                    <c:v>IRS</c:v>
                  </c:pt>
                  <c:pt idx="5219">
                    <c:v>MAC</c:v>
                  </c:pt>
                  <c:pt idx="5229">
                    <c:v>mvh</c:v>
                  </c:pt>
                  <c:pt idx="5239">
                    <c:v>nfm</c:v>
                  </c:pt>
                  <c:pt idx="5248">
                    <c:v>nmm</c:v>
                  </c:pt>
                  <c:pt idx="5258">
                    <c:v>oil</c:v>
                  </c:pt>
                  <c:pt idx="5268">
                    <c:v>ppp</c:v>
                  </c:pt>
                  <c:pt idx="5278">
                    <c:v>ROI</c:v>
                  </c:pt>
                  <c:pt idx="5288">
                    <c:v>SER</c:v>
                  </c:pt>
                  <c:pt idx="5298">
                    <c:v>TRN</c:v>
                  </c:pt>
                  <c:pt idx="5308">
                    <c:v>total</c:v>
                  </c:pt>
                  <c:pt idx="5318">
                    <c:v>AGR</c:v>
                  </c:pt>
                  <c:pt idx="5328">
                    <c:v>BUI</c:v>
                  </c:pt>
                  <c:pt idx="5337">
                    <c:v>CHM</c:v>
                  </c:pt>
                  <c:pt idx="5347">
                    <c:v>COL</c:v>
                  </c:pt>
                  <c:pt idx="5356">
                    <c:v>ele</c:v>
                  </c:pt>
                  <c:pt idx="5366">
                    <c:v>FOT</c:v>
                  </c:pt>
                  <c:pt idx="5376">
                    <c:v>IRS</c:v>
                  </c:pt>
                  <c:pt idx="5386">
                    <c:v>MAC</c:v>
                  </c:pt>
                  <c:pt idx="5396">
                    <c:v>mvh</c:v>
                  </c:pt>
                  <c:pt idx="5406">
                    <c:v>nfm</c:v>
                  </c:pt>
                  <c:pt idx="5416">
                    <c:v>nmm</c:v>
                  </c:pt>
                  <c:pt idx="5426">
                    <c:v>oil</c:v>
                  </c:pt>
                  <c:pt idx="5436">
                    <c:v>ppp</c:v>
                  </c:pt>
                  <c:pt idx="5446">
                    <c:v>ROI</c:v>
                  </c:pt>
                  <c:pt idx="5456">
                    <c:v>SER</c:v>
                  </c:pt>
                  <c:pt idx="5466">
                    <c:v>TRN</c:v>
                  </c:pt>
                  <c:pt idx="5476">
                    <c:v>total</c:v>
                  </c:pt>
                  <c:pt idx="5486">
                    <c:v>AGR</c:v>
                  </c:pt>
                  <c:pt idx="5496">
                    <c:v>BUI</c:v>
                  </c:pt>
                  <c:pt idx="5503">
                    <c:v>CHM</c:v>
                  </c:pt>
                  <c:pt idx="5513">
                    <c:v>COL</c:v>
                  </c:pt>
                  <c:pt idx="5522">
                    <c:v>ele</c:v>
                  </c:pt>
                  <c:pt idx="5532">
                    <c:v>FOT</c:v>
                  </c:pt>
                  <c:pt idx="5542">
                    <c:v>IRS</c:v>
                  </c:pt>
                  <c:pt idx="5552">
                    <c:v>MAC</c:v>
                  </c:pt>
                  <c:pt idx="5562">
                    <c:v>mvh</c:v>
                  </c:pt>
                  <c:pt idx="5572">
                    <c:v>nfm</c:v>
                  </c:pt>
                  <c:pt idx="5582">
                    <c:v>nmm</c:v>
                  </c:pt>
                  <c:pt idx="5591">
                    <c:v>oil</c:v>
                  </c:pt>
                  <c:pt idx="5601">
                    <c:v>ppp</c:v>
                  </c:pt>
                  <c:pt idx="5609">
                    <c:v>ROI</c:v>
                  </c:pt>
                  <c:pt idx="5619">
                    <c:v>SER</c:v>
                  </c:pt>
                  <c:pt idx="5629">
                    <c:v>TRN</c:v>
                  </c:pt>
                  <c:pt idx="5639">
                    <c:v>total</c:v>
                  </c:pt>
                  <c:pt idx="5649">
                    <c:v>AGR</c:v>
                  </c:pt>
                  <c:pt idx="5659">
                    <c:v>BUI</c:v>
                  </c:pt>
                  <c:pt idx="5668">
                    <c:v>CHM</c:v>
                  </c:pt>
                  <c:pt idx="5678">
                    <c:v>COL</c:v>
                  </c:pt>
                  <c:pt idx="5687">
                    <c:v>CRU</c:v>
                  </c:pt>
                  <c:pt idx="5696">
                    <c:v>ele</c:v>
                  </c:pt>
                  <c:pt idx="5706">
                    <c:v>FOT</c:v>
                  </c:pt>
                  <c:pt idx="5716">
                    <c:v>gas</c:v>
                  </c:pt>
                  <c:pt idx="5726">
                    <c:v>IRS</c:v>
                  </c:pt>
                  <c:pt idx="5736">
                    <c:v>MAC</c:v>
                  </c:pt>
                  <c:pt idx="5746">
                    <c:v>mvh</c:v>
                  </c:pt>
                  <c:pt idx="5756">
                    <c:v>nfm</c:v>
                  </c:pt>
                  <c:pt idx="5766">
                    <c:v>nmm</c:v>
                  </c:pt>
                  <c:pt idx="5776">
                    <c:v>oil</c:v>
                  </c:pt>
                  <c:pt idx="5786">
                    <c:v>ppp</c:v>
                  </c:pt>
                  <c:pt idx="5796">
                    <c:v>ROI</c:v>
                  </c:pt>
                  <c:pt idx="5806">
                    <c:v>SER</c:v>
                  </c:pt>
                  <c:pt idx="5816">
                    <c:v>TRN</c:v>
                  </c:pt>
                  <c:pt idx="5826">
                    <c:v>total</c:v>
                  </c:pt>
                  <c:pt idx="5836">
                    <c:v>AGR</c:v>
                  </c:pt>
                  <c:pt idx="5847">
                    <c:v>BUI</c:v>
                  </c:pt>
                  <c:pt idx="5857">
                    <c:v>CHM</c:v>
                  </c:pt>
                  <c:pt idx="5868">
                    <c:v>COL</c:v>
                  </c:pt>
                  <c:pt idx="5878">
                    <c:v>CRU</c:v>
                  </c:pt>
                  <c:pt idx="5888">
                    <c:v>ele</c:v>
                  </c:pt>
                  <c:pt idx="5899">
                    <c:v>FOT</c:v>
                  </c:pt>
                  <c:pt idx="5910">
                    <c:v>gas</c:v>
                  </c:pt>
                  <c:pt idx="5921">
                    <c:v>IRS</c:v>
                  </c:pt>
                  <c:pt idx="5932">
                    <c:v>MAC</c:v>
                  </c:pt>
                  <c:pt idx="5943">
                    <c:v>mvh</c:v>
                  </c:pt>
                  <c:pt idx="5954">
                    <c:v>nfm</c:v>
                  </c:pt>
                  <c:pt idx="5965">
                    <c:v>nmm</c:v>
                  </c:pt>
                  <c:pt idx="5976">
                    <c:v>oil</c:v>
                  </c:pt>
                  <c:pt idx="5987">
                    <c:v>ppp</c:v>
                  </c:pt>
                  <c:pt idx="5998">
                    <c:v>ROI</c:v>
                  </c:pt>
                  <c:pt idx="6009">
                    <c:v>SER</c:v>
                  </c:pt>
                  <c:pt idx="6020">
                    <c:v>TRN</c:v>
                  </c:pt>
                  <c:pt idx="6031">
                    <c:v>total</c:v>
                  </c:pt>
                  <c:pt idx="6042">
                    <c:v>AGR</c:v>
                  </c:pt>
                  <c:pt idx="6053">
                    <c:v>BUI</c:v>
                  </c:pt>
                  <c:pt idx="6063">
                    <c:v>CHM</c:v>
                  </c:pt>
                  <c:pt idx="6074">
                    <c:v>ele</c:v>
                  </c:pt>
                  <c:pt idx="6085">
                    <c:v>FOT</c:v>
                  </c:pt>
                  <c:pt idx="6096">
                    <c:v>IRS</c:v>
                  </c:pt>
                  <c:pt idx="6107">
                    <c:v>MAC</c:v>
                  </c:pt>
                  <c:pt idx="6118">
                    <c:v>mvh</c:v>
                  </c:pt>
                  <c:pt idx="6129">
                    <c:v>nfm</c:v>
                  </c:pt>
                  <c:pt idx="6140">
                    <c:v>nmm</c:v>
                  </c:pt>
                  <c:pt idx="6151">
                    <c:v>oil</c:v>
                  </c:pt>
                  <c:pt idx="6162">
                    <c:v>ppp</c:v>
                  </c:pt>
                  <c:pt idx="6173">
                    <c:v>ROI</c:v>
                  </c:pt>
                  <c:pt idx="6184">
                    <c:v>SER</c:v>
                  </c:pt>
                  <c:pt idx="6195">
                    <c:v>TRN</c:v>
                  </c:pt>
                  <c:pt idx="6206">
                    <c:v>total</c:v>
                  </c:pt>
                  <c:pt idx="6217">
                    <c:v>AGR</c:v>
                  </c:pt>
                  <c:pt idx="6228">
                    <c:v>BUI</c:v>
                  </c:pt>
                  <c:pt idx="6238">
                    <c:v>CHM</c:v>
                  </c:pt>
                  <c:pt idx="6249">
                    <c:v>COL</c:v>
                  </c:pt>
                  <c:pt idx="6259">
                    <c:v>ele</c:v>
                  </c:pt>
                  <c:pt idx="6270">
                    <c:v>FOT</c:v>
                  </c:pt>
                  <c:pt idx="6281">
                    <c:v>IRS</c:v>
                  </c:pt>
                  <c:pt idx="6292">
                    <c:v>MAC</c:v>
                  </c:pt>
                  <c:pt idx="6303">
                    <c:v>mvh</c:v>
                  </c:pt>
                  <c:pt idx="6314">
                    <c:v>nfm</c:v>
                  </c:pt>
                  <c:pt idx="6323">
                    <c:v>nmm</c:v>
                  </c:pt>
                  <c:pt idx="6334">
                    <c:v>oil</c:v>
                  </c:pt>
                  <c:pt idx="6345">
                    <c:v>ppp</c:v>
                  </c:pt>
                  <c:pt idx="6356">
                    <c:v>ROI</c:v>
                  </c:pt>
                  <c:pt idx="6367">
                    <c:v>SER</c:v>
                  </c:pt>
                  <c:pt idx="6378">
                    <c:v>TRN</c:v>
                  </c:pt>
                  <c:pt idx="6389">
                    <c:v>total</c:v>
                  </c:pt>
                  <c:pt idx="6400">
                    <c:v>AGR</c:v>
                  </c:pt>
                  <c:pt idx="6411">
                    <c:v>BUI</c:v>
                  </c:pt>
                  <c:pt idx="6421">
                    <c:v>CHM</c:v>
                  </c:pt>
                  <c:pt idx="6432">
                    <c:v>ele</c:v>
                  </c:pt>
                  <c:pt idx="6443">
                    <c:v>FOT</c:v>
                  </c:pt>
                  <c:pt idx="6454">
                    <c:v>IRS</c:v>
                  </c:pt>
                  <c:pt idx="6465">
                    <c:v>MAC</c:v>
                  </c:pt>
                  <c:pt idx="6476">
                    <c:v>mvh</c:v>
                  </c:pt>
                  <c:pt idx="6487">
                    <c:v>nfm</c:v>
                  </c:pt>
                  <c:pt idx="6498">
                    <c:v>nmm</c:v>
                  </c:pt>
                  <c:pt idx="6509">
                    <c:v>oil</c:v>
                  </c:pt>
                  <c:pt idx="6520">
                    <c:v>ppp</c:v>
                  </c:pt>
                  <c:pt idx="6531">
                    <c:v>ROI</c:v>
                  </c:pt>
                  <c:pt idx="6542">
                    <c:v>SER</c:v>
                  </c:pt>
                  <c:pt idx="6553">
                    <c:v>TRN</c:v>
                  </c:pt>
                  <c:pt idx="6564">
                    <c:v>total</c:v>
                  </c:pt>
                  <c:pt idx="6575">
                    <c:v>AGR</c:v>
                  </c:pt>
                  <c:pt idx="6586">
                    <c:v>BUI</c:v>
                  </c:pt>
                  <c:pt idx="6596">
                    <c:v>CHM</c:v>
                  </c:pt>
                  <c:pt idx="6607">
                    <c:v>CRU</c:v>
                  </c:pt>
                  <c:pt idx="6617">
                    <c:v>ele</c:v>
                  </c:pt>
                  <c:pt idx="6628">
                    <c:v>FOT</c:v>
                  </c:pt>
                  <c:pt idx="6639">
                    <c:v>gas</c:v>
                  </c:pt>
                  <c:pt idx="6650">
                    <c:v>IRS</c:v>
                  </c:pt>
                  <c:pt idx="6661">
                    <c:v>MAC</c:v>
                  </c:pt>
                  <c:pt idx="6672">
                    <c:v>mvh</c:v>
                  </c:pt>
                  <c:pt idx="6683">
                    <c:v>nfm</c:v>
                  </c:pt>
                  <c:pt idx="6694">
                    <c:v>nmm</c:v>
                  </c:pt>
                  <c:pt idx="6705">
                    <c:v>oil</c:v>
                  </c:pt>
                  <c:pt idx="6716">
                    <c:v>ppp</c:v>
                  </c:pt>
                  <c:pt idx="6727">
                    <c:v>ROI</c:v>
                  </c:pt>
                  <c:pt idx="6738">
                    <c:v>SER</c:v>
                  </c:pt>
                  <c:pt idx="6749">
                    <c:v>TRN</c:v>
                  </c:pt>
                  <c:pt idx="6760">
                    <c:v>total</c:v>
                  </c:pt>
                  <c:pt idx="6771">
                    <c:v>AGR</c:v>
                  </c:pt>
                  <c:pt idx="6782">
                    <c:v>BUI</c:v>
                  </c:pt>
                  <c:pt idx="6792">
                    <c:v>CHM</c:v>
                  </c:pt>
                  <c:pt idx="6803">
                    <c:v>ele</c:v>
                  </c:pt>
                  <c:pt idx="6814">
                    <c:v>FOT</c:v>
                  </c:pt>
                  <c:pt idx="6825">
                    <c:v>gas</c:v>
                  </c:pt>
                  <c:pt idx="6836">
                    <c:v>IRS</c:v>
                  </c:pt>
                  <c:pt idx="6847">
                    <c:v>MAC</c:v>
                  </c:pt>
                  <c:pt idx="6858">
                    <c:v>mvh</c:v>
                  </c:pt>
                  <c:pt idx="6869">
                    <c:v>nfm</c:v>
                  </c:pt>
                  <c:pt idx="6880">
                    <c:v>nmm</c:v>
                  </c:pt>
                  <c:pt idx="6891">
                    <c:v>oil</c:v>
                  </c:pt>
                  <c:pt idx="6902">
                    <c:v>ppp</c:v>
                  </c:pt>
                  <c:pt idx="6913">
                    <c:v>ROI</c:v>
                  </c:pt>
                  <c:pt idx="6924">
                    <c:v>SER</c:v>
                  </c:pt>
                  <c:pt idx="6935">
                    <c:v>TRN</c:v>
                  </c:pt>
                  <c:pt idx="6946">
                    <c:v>total</c:v>
                  </c:pt>
                  <c:pt idx="6957">
                    <c:v>AGR</c:v>
                  </c:pt>
                  <c:pt idx="6968">
                    <c:v>BUI</c:v>
                  </c:pt>
                  <c:pt idx="6978">
                    <c:v>CHM</c:v>
                  </c:pt>
                  <c:pt idx="6989">
                    <c:v>COL</c:v>
                  </c:pt>
                  <c:pt idx="6999">
                    <c:v>CRU</c:v>
                  </c:pt>
                  <c:pt idx="7009">
                    <c:v>ele</c:v>
                  </c:pt>
                  <c:pt idx="7020">
                    <c:v>FOT</c:v>
                  </c:pt>
                  <c:pt idx="7031">
                    <c:v>gas</c:v>
                  </c:pt>
                  <c:pt idx="7042">
                    <c:v>IRS</c:v>
                  </c:pt>
                  <c:pt idx="7052">
                    <c:v>MAC</c:v>
                  </c:pt>
                  <c:pt idx="7063">
                    <c:v>mvh</c:v>
                  </c:pt>
                  <c:pt idx="7074">
                    <c:v>nfm</c:v>
                  </c:pt>
                  <c:pt idx="7085">
                    <c:v>nmm</c:v>
                  </c:pt>
                  <c:pt idx="7096">
                    <c:v>oil</c:v>
                  </c:pt>
                  <c:pt idx="7107">
                    <c:v>ppp</c:v>
                  </c:pt>
                  <c:pt idx="7118">
                    <c:v>ROI</c:v>
                  </c:pt>
                  <c:pt idx="7129">
                    <c:v>SER</c:v>
                  </c:pt>
                  <c:pt idx="7140">
                    <c:v>TRN</c:v>
                  </c:pt>
                  <c:pt idx="7151">
                    <c:v>total</c:v>
                  </c:pt>
                  <c:pt idx="7162">
                    <c:v>AGR</c:v>
                  </c:pt>
                  <c:pt idx="7173">
                    <c:v>BUI</c:v>
                  </c:pt>
                  <c:pt idx="7183">
                    <c:v>CHM</c:v>
                  </c:pt>
                  <c:pt idx="7194">
                    <c:v>ele</c:v>
                  </c:pt>
                  <c:pt idx="7205">
                    <c:v>FOT</c:v>
                  </c:pt>
                  <c:pt idx="7216">
                    <c:v>IRS</c:v>
                  </c:pt>
                  <c:pt idx="7227">
                    <c:v>MAC</c:v>
                  </c:pt>
                  <c:pt idx="7238">
                    <c:v>mvh</c:v>
                  </c:pt>
                  <c:pt idx="7249">
                    <c:v>nfm</c:v>
                  </c:pt>
                  <c:pt idx="7260">
                    <c:v>nmm</c:v>
                  </c:pt>
                  <c:pt idx="7271">
                    <c:v>oil</c:v>
                  </c:pt>
                  <c:pt idx="7282">
                    <c:v>ppp</c:v>
                  </c:pt>
                  <c:pt idx="7293">
                    <c:v>ROI</c:v>
                  </c:pt>
                  <c:pt idx="7304">
                    <c:v>SER</c:v>
                  </c:pt>
                  <c:pt idx="7315">
                    <c:v>TRN</c:v>
                  </c:pt>
                  <c:pt idx="7326">
                    <c:v>total</c:v>
                  </c:pt>
                  <c:pt idx="7337">
                    <c:v>AGR</c:v>
                  </c:pt>
                  <c:pt idx="7347">
                    <c:v>BUI</c:v>
                  </c:pt>
                  <c:pt idx="7356">
                    <c:v>CHM</c:v>
                  </c:pt>
                  <c:pt idx="7366">
                    <c:v>ele</c:v>
                  </c:pt>
                  <c:pt idx="7376">
                    <c:v>FOT</c:v>
                  </c:pt>
                  <c:pt idx="7386">
                    <c:v>IRS</c:v>
                  </c:pt>
                  <c:pt idx="7396">
                    <c:v>MAC</c:v>
                  </c:pt>
                  <c:pt idx="7406">
                    <c:v>mvh</c:v>
                  </c:pt>
                  <c:pt idx="7416">
                    <c:v>nfm</c:v>
                  </c:pt>
                  <c:pt idx="7426">
                    <c:v>nmm</c:v>
                  </c:pt>
                  <c:pt idx="7436">
                    <c:v>oil</c:v>
                  </c:pt>
                  <c:pt idx="7446">
                    <c:v>ppp</c:v>
                  </c:pt>
                  <c:pt idx="7456">
                    <c:v>ROI</c:v>
                  </c:pt>
                  <c:pt idx="7466">
                    <c:v>SER</c:v>
                  </c:pt>
                  <c:pt idx="7476">
                    <c:v>TRN</c:v>
                  </c:pt>
                  <c:pt idx="7486">
                    <c:v>total</c:v>
                  </c:pt>
                  <c:pt idx="7496">
                    <c:v>AGR</c:v>
                  </c:pt>
                  <c:pt idx="7506">
                    <c:v>BUI</c:v>
                  </c:pt>
                  <c:pt idx="7515">
                    <c:v>CHM</c:v>
                  </c:pt>
                  <c:pt idx="7525">
                    <c:v>CRU</c:v>
                  </c:pt>
                  <c:pt idx="7534">
                    <c:v>ele</c:v>
                  </c:pt>
                  <c:pt idx="7544">
                    <c:v>FOT</c:v>
                  </c:pt>
                  <c:pt idx="7554">
                    <c:v>gas</c:v>
                  </c:pt>
                  <c:pt idx="7564">
                    <c:v>IRS</c:v>
                  </c:pt>
                  <c:pt idx="7574">
                    <c:v>MAC</c:v>
                  </c:pt>
                  <c:pt idx="7584">
                    <c:v>mvh</c:v>
                  </c:pt>
                  <c:pt idx="7594">
                    <c:v>nfm</c:v>
                  </c:pt>
                  <c:pt idx="7604">
                    <c:v>nmm</c:v>
                  </c:pt>
                  <c:pt idx="7614">
                    <c:v>oil</c:v>
                  </c:pt>
                  <c:pt idx="7624">
                    <c:v>ppp</c:v>
                  </c:pt>
                  <c:pt idx="7634">
                    <c:v>ROI</c:v>
                  </c:pt>
                  <c:pt idx="7644">
                    <c:v>SER</c:v>
                  </c:pt>
                  <c:pt idx="7654">
                    <c:v>TRN</c:v>
                  </c:pt>
                  <c:pt idx="7664">
                    <c:v>total</c:v>
                  </c:pt>
                  <c:pt idx="7674">
                    <c:v>AGR</c:v>
                  </c:pt>
                  <c:pt idx="7684">
                    <c:v>BUI</c:v>
                  </c:pt>
                  <c:pt idx="7693">
                    <c:v>CHM</c:v>
                  </c:pt>
                  <c:pt idx="7703">
                    <c:v>COL</c:v>
                  </c:pt>
                  <c:pt idx="7712">
                    <c:v>ele</c:v>
                  </c:pt>
                  <c:pt idx="7722">
                    <c:v>FOT</c:v>
                  </c:pt>
                  <c:pt idx="7732">
                    <c:v>gas</c:v>
                  </c:pt>
                  <c:pt idx="7742">
                    <c:v>IRS</c:v>
                  </c:pt>
                  <c:pt idx="7752">
                    <c:v>MAC</c:v>
                  </c:pt>
                  <c:pt idx="7762">
                    <c:v>mvh</c:v>
                  </c:pt>
                  <c:pt idx="7772">
                    <c:v>nfm</c:v>
                  </c:pt>
                  <c:pt idx="7782">
                    <c:v>nmm</c:v>
                  </c:pt>
                  <c:pt idx="7792">
                    <c:v>oil</c:v>
                  </c:pt>
                  <c:pt idx="7802">
                    <c:v>ppp</c:v>
                  </c:pt>
                  <c:pt idx="7812">
                    <c:v>ROI</c:v>
                  </c:pt>
                  <c:pt idx="7822">
                    <c:v>SER</c:v>
                  </c:pt>
                  <c:pt idx="7832">
                    <c:v>TRN</c:v>
                  </c:pt>
                  <c:pt idx="7842">
                    <c:v>total</c:v>
                  </c:pt>
                  <c:pt idx="7852">
                    <c:v>AGR</c:v>
                  </c:pt>
                  <c:pt idx="7863">
                    <c:v>BUI</c:v>
                  </c:pt>
                  <c:pt idx="7873">
                    <c:v>CHM</c:v>
                  </c:pt>
                  <c:pt idx="7884">
                    <c:v>COL</c:v>
                  </c:pt>
                  <c:pt idx="7894">
                    <c:v>CRU</c:v>
                  </c:pt>
                  <c:pt idx="7904">
                    <c:v>ele</c:v>
                  </c:pt>
                  <c:pt idx="7915">
                    <c:v>FOT</c:v>
                  </c:pt>
                  <c:pt idx="7926">
                    <c:v>gas</c:v>
                  </c:pt>
                  <c:pt idx="7937">
                    <c:v>IRS</c:v>
                  </c:pt>
                  <c:pt idx="7948">
                    <c:v>MAC</c:v>
                  </c:pt>
                  <c:pt idx="7959">
                    <c:v>mvh</c:v>
                  </c:pt>
                  <c:pt idx="7970">
                    <c:v>nfm</c:v>
                  </c:pt>
                  <c:pt idx="7981">
                    <c:v>nmm</c:v>
                  </c:pt>
                  <c:pt idx="7992">
                    <c:v>oil</c:v>
                  </c:pt>
                  <c:pt idx="8003">
                    <c:v>ppp</c:v>
                  </c:pt>
                  <c:pt idx="8014">
                    <c:v>ROI</c:v>
                  </c:pt>
                  <c:pt idx="8025">
                    <c:v>SER</c:v>
                  </c:pt>
                  <c:pt idx="8036">
                    <c:v>TRN</c:v>
                  </c:pt>
                  <c:pt idx="8047">
                    <c:v>total</c:v>
                  </c:pt>
                  <c:pt idx="8058">
                    <c:v>AGR</c:v>
                  </c:pt>
                  <c:pt idx="8068">
                    <c:v>BUI</c:v>
                  </c:pt>
                  <c:pt idx="8076">
                    <c:v>CHM</c:v>
                  </c:pt>
                  <c:pt idx="8086">
                    <c:v>COL</c:v>
                  </c:pt>
                  <c:pt idx="8096">
                    <c:v>ele</c:v>
                  </c:pt>
                  <c:pt idx="8106">
                    <c:v>FOT</c:v>
                  </c:pt>
                  <c:pt idx="8116">
                    <c:v>gas</c:v>
                  </c:pt>
                  <c:pt idx="8126">
                    <c:v>IRS</c:v>
                  </c:pt>
                  <c:pt idx="8136">
                    <c:v>MAC</c:v>
                  </c:pt>
                  <c:pt idx="8146">
                    <c:v>mvh</c:v>
                  </c:pt>
                  <c:pt idx="8156">
                    <c:v>nfm</c:v>
                  </c:pt>
                  <c:pt idx="8166">
                    <c:v>nmm</c:v>
                  </c:pt>
                  <c:pt idx="8176">
                    <c:v>oil</c:v>
                  </c:pt>
                  <c:pt idx="8186">
                    <c:v>ppp</c:v>
                  </c:pt>
                  <c:pt idx="8196">
                    <c:v>ROI</c:v>
                  </c:pt>
                  <c:pt idx="8206">
                    <c:v>SER</c:v>
                  </c:pt>
                  <c:pt idx="8216">
                    <c:v>TRN</c:v>
                  </c:pt>
                  <c:pt idx="8226">
                    <c:v>total</c:v>
                  </c:pt>
                  <c:pt idx="8236">
                    <c:v>AGR</c:v>
                  </c:pt>
                  <c:pt idx="8246">
                    <c:v>BUI</c:v>
                  </c:pt>
                  <c:pt idx="8254">
                    <c:v>CHM</c:v>
                  </c:pt>
                  <c:pt idx="8264">
                    <c:v>COL</c:v>
                  </c:pt>
                  <c:pt idx="8273">
                    <c:v>CRU</c:v>
                  </c:pt>
                  <c:pt idx="8282">
                    <c:v>ele</c:v>
                  </c:pt>
                  <c:pt idx="8292">
                    <c:v>FOT</c:v>
                  </c:pt>
                  <c:pt idx="8302">
                    <c:v>gas</c:v>
                  </c:pt>
                  <c:pt idx="8312">
                    <c:v>IRS</c:v>
                  </c:pt>
                  <c:pt idx="8322">
                    <c:v>MAC</c:v>
                  </c:pt>
                  <c:pt idx="8332">
                    <c:v>mvh</c:v>
                  </c:pt>
                  <c:pt idx="8342">
                    <c:v>nfm</c:v>
                  </c:pt>
                  <c:pt idx="8352">
                    <c:v>nmm</c:v>
                  </c:pt>
                  <c:pt idx="8362">
                    <c:v>oil</c:v>
                  </c:pt>
                  <c:pt idx="8372">
                    <c:v>ppp</c:v>
                  </c:pt>
                  <c:pt idx="8382">
                    <c:v>ROI</c:v>
                  </c:pt>
                  <c:pt idx="8392">
                    <c:v>SER</c:v>
                  </c:pt>
                  <c:pt idx="8402">
                    <c:v>TRN</c:v>
                  </c:pt>
                  <c:pt idx="8412">
                    <c:v>total</c:v>
                  </c:pt>
                  <c:pt idx="8422">
                    <c:v>AGR</c:v>
                  </c:pt>
                  <c:pt idx="8432">
                    <c:v>CHM</c:v>
                  </c:pt>
                  <c:pt idx="8442">
                    <c:v>CRU</c:v>
                  </c:pt>
                  <c:pt idx="8451">
                    <c:v>ele</c:v>
                  </c:pt>
                  <c:pt idx="8461">
                    <c:v>FOT</c:v>
                  </c:pt>
                  <c:pt idx="8471">
                    <c:v>IRS</c:v>
                  </c:pt>
                  <c:pt idx="8480">
                    <c:v>MAC</c:v>
                  </c:pt>
                  <c:pt idx="8490">
                    <c:v>mvh</c:v>
                  </c:pt>
                  <c:pt idx="8499">
                    <c:v>nfm</c:v>
                  </c:pt>
                  <c:pt idx="8508">
                    <c:v>nmm</c:v>
                  </c:pt>
                  <c:pt idx="8518">
                    <c:v>oil</c:v>
                  </c:pt>
                  <c:pt idx="8528">
                    <c:v>ppp</c:v>
                  </c:pt>
                  <c:pt idx="8537">
                    <c:v>ROI</c:v>
                  </c:pt>
                  <c:pt idx="8547">
                    <c:v>SER</c:v>
                  </c:pt>
                  <c:pt idx="8557">
                    <c:v>TRN</c:v>
                  </c:pt>
                  <c:pt idx="8567">
                    <c:v>total</c:v>
                  </c:pt>
                  <c:pt idx="8577">
                    <c:v>AGR</c:v>
                  </c:pt>
                  <c:pt idx="8587">
                    <c:v>BUI</c:v>
                  </c:pt>
                  <c:pt idx="8596">
                    <c:v>CHM</c:v>
                  </c:pt>
                  <c:pt idx="8606">
                    <c:v>COL</c:v>
                  </c:pt>
                  <c:pt idx="8615">
                    <c:v>CRU</c:v>
                  </c:pt>
                  <c:pt idx="8625">
                    <c:v>ele</c:v>
                  </c:pt>
                  <c:pt idx="8635">
                    <c:v>FOT</c:v>
                  </c:pt>
                  <c:pt idx="8644">
                    <c:v>gas</c:v>
                  </c:pt>
                  <c:pt idx="8654">
                    <c:v>IRS</c:v>
                  </c:pt>
                  <c:pt idx="8663">
                    <c:v>MAC</c:v>
                  </c:pt>
                  <c:pt idx="8673">
                    <c:v>nfm</c:v>
                  </c:pt>
                  <c:pt idx="8683">
                    <c:v>nmm</c:v>
                  </c:pt>
                  <c:pt idx="8692">
                    <c:v>oil</c:v>
                  </c:pt>
                  <c:pt idx="8702">
                    <c:v>ppp</c:v>
                  </c:pt>
                  <c:pt idx="8712">
                    <c:v>ROI</c:v>
                  </c:pt>
                  <c:pt idx="8722">
                    <c:v>SER</c:v>
                  </c:pt>
                  <c:pt idx="8732">
                    <c:v>TRN</c:v>
                  </c:pt>
                  <c:pt idx="8742">
                    <c:v>total</c:v>
                  </c:pt>
                  <c:pt idx="8752">
                    <c:v>AGR</c:v>
                  </c:pt>
                  <c:pt idx="8762">
                    <c:v>BUI</c:v>
                  </c:pt>
                  <c:pt idx="8770">
                    <c:v>CHM</c:v>
                  </c:pt>
                  <c:pt idx="8780">
                    <c:v>FOT</c:v>
                  </c:pt>
                  <c:pt idx="8790">
                    <c:v>IRS</c:v>
                  </c:pt>
                  <c:pt idx="8800">
                    <c:v>MAC</c:v>
                  </c:pt>
                  <c:pt idx="8810">
                    <c:v>mvh</c:v>
                  </c:pt>
                  <c:pt idx="8820">
                    <c:v>nfm</c:v>
                  </c:pt>
                  <c:pt idx="8829">
                    <c:v>nmm</c:v>
                  </c:pt>
                  <c:pt idx="8839">
                    <c:v>oil</c:v>
                  </c:pt>
                  <c:pt idx="8849">
                    <c:v>ppp</c:v>
                  </c:pt>
                  <c:pt idx="8859">
                    <c:v>ROI</c:v>
                  </c:pt>
                  <c:pt idx="8869">
                    <c:v>SER</c:v>
                  </c:pt>
                  <c:pt idx="8879">
                    <c:v>TRN</c:v>
                  </c:pt>
                  <c:pt idx="8889">
                    <c:v>total</c:v>
                  </c:pt>
                  <c:pt idx="8899">
                    <c:v>AGR</c:v>
                  </c:pt>
                  <c:pt idx="8909">
                    <c:v>BUI</c:v>
                  </c:pt>
                  <c:pt idx="8918">
                    <c:v>CHM</c:v>
                  </c:pt>
                  <c:pt idx="8928">
                    <c:v>COL</c:v>
                  </c:pt>
                  <c:pt idx="8937">
                    <c:v>ele</c:v>
                  </c:pt>
                  <c:pt idx="8947">
                    <c:v>FOT</c:v>
                  </c:pt>
                  <c:pt idx="8957">
                    <c:v>IRS</c:v>
                  </c:pt>
                  <c:pt idx="8967">
                    <c:v>MAC</c:v>
                  </c:pt>
                  <c:pt idx="8977">
                    <c:v>mvh</c:v>
                  </c:pt>
                  <c:pt idx="8987">
                    <c:v>nfm</c:v>
                  </c:pt>
                  <c:pt idx="8997">
                    <c:v>nmm</c:v>
                  </c:pt>
                  <c:pt idx="9007">
                    <c:v>oil</c:v>
                  </c:pt>
                  <c:pt idx="9017">
                    <c:v>ppp</c:v>
                  </c:pt>
                  <c:pt idx="9027">
                    <c:v>ROI</c:v>
                  </c:pt>
                  <c:pt idx="9037">
                    <c:v>SER</c:v>
                  </c:pt>
                  <c:pt idx="9047">
                    <c:v>TRN</c:v>
                  </c:pt>
                  <c:pt idx="9057">
                    <c:v>total</c:v>
                  </c:pt>
                  <c:pt idx="9067">
                    <c:v>AGR</c:v>
                  </c:pt>
                  <c:pt idx="9077">
                    <c:v>BUI</c:v>
                  </c:pt>
                  <c:pt idx="9084">
                    <c:v>CHM</c:v>
                  </c:pt>
                  <c:pt idx="9094">
                    <c:v>COL</c:v>
                  </c:pt>
                  <c:pt idx="9103">
                    <c:v>ele</c:v>
                  </c:pt>
                  <c:pt idx="9113">
                    <c:v>FOT</c:v>
                  </c:pt>
                  <c:pt idx="9123">
                    <c:v>IRS</c:v>
                  </c:pt>
                  <c:pt idx="9133">
                    <c:v>MAC</c:v>
                  </c:pt>
                  <c:pt idx="9143">
                    <c:v>mvh</c:v>
                  </c:pt>
                  <c:pt idx="9153">
                    <c:v>nfm</c:v>
                  </c:pt>
                  <c:pt idx="9163">
                    <c:v>nmm</c:v>
                  </c:pt>
                  <c:pt idx="9172">
                    <c:v>oil</c:v>
                  </c:pt>
                  <c:pt idx="9182">
                    <c:v>ppp</c:v>
                  </c:pt>
                  <c:pt idx="9190">
                    <c:v>ROI</c:v>
                  </c:pt>
                  <c:pt idx="9200">
                    <c:v>SER</c:v>
                  </c:pt>
                  <c:pt idx="9210">
                    <c:v>TRN</c:v>
                  </c:pt>
                  <c:pt idx="9220">
                    <c:v>total</c:v>
                  </c:pt>
                  <c:pt idx="9230">
                    <c:v>AGR</c:v>
                  </c:pt>
                  <c:pt idx="9240">
                    <c:v>BUI</c:v>
                  </c:pt>
                  <c:pt idx="9249">
                    <c:v>CHM</c:v>
                  </c:pt>
                  <c:pt idx="9259">
                    <c:v>COL</c:v>
                  </c:pt>
                  <c:pt idx="9268">
                    <c:v>CRU</c:v>
                  </c:pt>
                  <c:pt idx="9277">
                    <c:v>ele</c:v>
                  </c:pt>
                  <c:pt idx="9287">
                    <c:v>FOT</c:v>
                  </c:pt>
                  <c:pt idx="9297">
                    <c:v>gas</c:v>
                  </c:pt>
                  <c:pt idx="9307">
                    <c:v>IRS</c:v>
                  </c:pt>
                  <c:pt idx="9317">
                    <c:v>MAC</c:v>
                  </c:pt>
                  <c:pt idx="9327">
                    <c:v>mvh</c:v>
                  </c:pt>
                  <c:pt idx="9337">
                    <c:v>nfm</c:v>
                  </c:pt>
                  <c:pt idx="9347">
                    <c:v>nmm</c:v>
                  </c:pt>
                  <c:pt idx="9357">
                    <c:v>oil</c:v>
                  </c:pt>
                  <c:pt idx="9367">
                    <c:v>ppp</c:v>
                  </c:pt>
                  <c:pt idx="9377">
                    <c:v>ROI</c:v>
                  </c:pt>
                  <c:pt idx="9387">
                    <c:v>SER</c:v>
                  </c:pt>
                  <c:pt idx="9397">
                    <c:v>TRN</c:v>
                  </c:pt>
                  <c:pt idx="9407">
                    <c:v>total</c:v>
                  </c:pt>
                  <c:pt idx="9417">
                    <c:v>AGR</c:v>
                  </c:pt>
                  <c:pt idx="9428">
                    <c:v>BUI</c:v>
                  </c:pt>
                  <c:pt idx="9438">
                    <c:v>CHM</c:v>
                  </c:pt>
                  <c:pt idx="9449">
                    <c:v>COL</c:v>
                  </c:pt>
                  <c:pt idx="9459">
                    <c:v>CRU</c:v>
                  </c:pt>
                  <c:pt idx="9469">
                    <c:v>ele</c:v>
                  </c:pt>
                  <c:pt idx="9480">
                    <c:v>FOT</c:v>
                  </c:pt>
                  <c:pt idx="9491">
                    <c:v>gas</c:v>
                  </c:pt>
                  <c:pt idx="9502">
                    <c:v>IRS</c:v>
                  </c:pt>
                  <c:pt idx="9513">
                    <c:v>MAC</c:v>
                  </c:pt>
                  <c:pt idx="9524">
                    <c:v>mvh</c:v>
                  </c:pt>
                  <c:pt idx="9535">
                    <c:v>nfm</c:v>
                  </c:pt>
                  <c:pt idx="9546">
                    <c:v>nmm</c:v>
                  </c:pt>
                  <c:pt idx="9557">
                    <c:v>oil</c:v>
                  </c:pt>
                  <c:pt idx="9568">
                    <c:v>ppp</c:v>
                  </c:pt>
                  <c:pt idx="9579">
                    <c:v>ROI</c:v>
                  </c:pt>
                  <c:pt idx="9590">
                    <c:v>SER</c:v>
                  </c:pt>
                  <c:pt idx="9601">
                    <c:v>TRN</c:v>
                  </c:pt>
                  <c:pt idx="9612">
                    <c:v>total</c:v>
                  </c:pt>
                  <c:pt idx="9623">
                    <c:v>AGR</c:v>
                  </c:pt>
                  <c:pt idx="9634">
                    <c:v>BUI</c:v>
                  </c:pt>
                  <c:pt idx="9644">
                    <c:v>CHM</c:v>
                  </c:pt>
                  <c:pt idx="9655">
                    <c:v>ele</c:v>
                  </c:pt>
                  <c:pt idx="9666">
                    <c:v>FOT</c:v>
                  </c:pt>
                  <c:pt idx="9677">
                    <c:v>IRS</c:v>
                  </c:pt>
                  <c:pt idx="9688">
                    <c:v>MAC</c:v>
                  </c:pt>
                  <c:pt idx="9699">
                    <c:v>mvh</c:v>
                  </c:pt>
                  <c:pt idx="9710">
                    <c:v>nfm</c:v>
                  </c:pt>
                  <c:pt idx="9721">
                    <c:v>nmm</c:v>
                  </c:pt>
                  <c:pt idx="9732">
                    <c:v>oil</c:v>
                  </c:pt>
                  <c:pt idx="9743">
                    <c:v>ppp</c:v>
                  </c:pt>
                  <c:pt idx="9754">
                    <c:v>ROI</c:v>
                  </c:pt>
                  <c:pt idx="9765">
                    <c:v>SER</c:v>
                  </c:pt>
                  <c:pt idx="9776">
                    <c:v>TRN</c:v>
                  </c:pt>
                  <c:pt idx="9787">
                    <c:v>total</c:v>
                  </c:pt>
                  <c:pt idx="9798">
                    <c:v>AGR</c:v>
                  </c:pt>
                  <c:pt idx="9809">
                    <c:v>BUI</c:v>
                  </c:pt>
                  <c:pt idx="9819">
                    <c:v>CHM</c:v>
                  </c:pt>
                  <c:pt idx="9830">
                    <c:v>COL</c:v>
                  </c:pt>
                  <c:pt idx="9840">
                    <c:v>ele</c:v>
                  </c:pt>
                  <c:pt idx="9851">
                    <c:v>FOT</c:v>
                  </c:pt>
                  <c:pt idx="9862">
                    <c:v>IRS</c:v>
                  </c:pt>
                  <c:pt idx="9873">
                    <c:v>MAC</c:v>
                  </c:pt>
                  <c:pt idx="9884">
                    <c:v>mvh</c:v>
                  </c:pt>
                  <c:pt idx="9895">
                    <c:v>nfm</c:v>
                  </c:pt>
                  <c:pt idx="9904">
                    <c:v>nmm</c:v>
                  </c:pt>
                  <c:pt idx="9915">
                    <c:v>oil</c:v>
                  </c:pt>
                  <c:pt idx="9926">
                    <c:v>ppp</c:v>
                  </c:pt>
                  <c:pt idx="9937">
                    <c:v>ROI</c:v>
                  </c:pt>
                  <c:pt idx="9948">
                    <c:v>SER</c:v>
                  </c:pt>
                  <c:pt idx="9959">
                    <c:v>TRN</c:v>
                  </c:pt>
                  <c:pt idx="9970">
                    <c:v>total</c:v>
                  </c:pt>
                  <c:pt idx="9981">
                    <c:v>AGR</c:v>
                  </c:pt>
                  <c:pt idx="9992">
                    <c:v>BUI</c:v>
                  </c:pt>
                  <c:pt idx="10002">
                    <c:v>CHM</c:v>
                  </c:pt>
                  <c:pt idx="10013">
                    <c:v>ele</c:v>
                  </c:pt>
                  <c:pt idx="10024">
                    <c:v>FOT</c:v>
                  </c:pt>
                  <c:pt idx="10035">
                    <c:v>IRS</c:v>
                  </c:pt>
                  <c:pt idx="10046">
                    <c:v>MAC</c:v>
                  </c:pt>
                  <c:pt idx="10057">
                    <c:v>mvh</c:v>
                  </c:pt>
                  <c:pt idx="10068">
                    <c:v>nfm</c:v>
                  </c:pt>
                  <c:pt idx="10079">
                    <c:v>nmm</c:v>
                  </c:pt>
                  <c:pt idx="10090">
                    <c:v>oil</c:v>
                  </c:pt>
                  <c:pt idx="10101">
                    <c:v>ppp</c:v>
                  </c:pt>
                  <c:pt idx="10112">
                    <c:v>ROI</c:v>
                  </c:pt>
                  <c:pt idx="10123">
                    <c:v>SER</c:v>
                  </c:pt>
                  <c:pt idx="10134">
                    <c:v>TRN</c:v>
                  </c:pt>
                  <c:pt idx="10145">
                    <c:v>total</c:v>
                  </c:pt>
                  <c:pt idx="10156">
                    <c:v>AGR</c:v>
                  </c:pt>
                  <c:pt idx="10167">
                    <c:v>BUI</c:v>
                  </c:pt>
                  <c:pt idx="10177">
                    <c:v>CHM</c:v>
                  </c:pt>
                  <c:pt idx="10188">
                    <c:v>CRU</c:v>
                  </c:pt>
                  <c:pt idx="10198">
                    <c:v>ele</c:v>
                  </c:pt>
                  <c:pt idx="10209">
                    <c:v>FOT</c:v>
                  </c:pt>
                  <c:pt idx="10220">
                    <c:v>gas</c:v>
                  </c:pt>
                  <c:pt idx="10231">
                    <c:v>IRS</c:v>
                  </c:pt>
                  <c:pt idx="10242">
                    <c:v>MAC</c:v>
                  </c:pt>
                  <c:pt idx="10253">
                    <c:v>mvh</c:v>
                  </c:pt>
                  <c:pt idx="10264">
                    <c:v>nfm</c:v>
                  </c:pt>
                  <c:pt idx="10275">
                    <c:v>nmm</c:v>
                  </c:pt>
                  <c:pt idx="10286">
                    <c:v>oil</c:v>
                  </c:pt>
                  <c:pt idx="10297">
                    <c:v>ppp</c:v>
                  </c:pt>
                  <c:pt idx="10308">
                    <c:v>ROI</c:v>
                  </c:pt>
                  <c:pt idx="10319">
                    <c:v>SER</c:v>
                  </c:pt>
                  <c:pt idx="10330">
                    <c:v>TRN</c:v>
                  </c:pt>
                  <c:pt idx="10341">
                    <c:v>total</c:v>
                  </c:pt>
                  <c:pt idx="10352">
                    <c:v>AGR</c:v>
                  </c:pt>
                  <c:pt idx="10363">
                    <c:v>BUI</c:v>
                  </c:pt>
                  <c:pt idx="10373">
                    <c:v>CHM</c:v>
                  </c:pt>
                  <c:pt idx="10384">
                    <c:v>ele</c:v>
                  </c:pt>
                  <c:pt idx="10395">
                    <c:v>FOT</c:v>
                  </c:pt>
                  <c:pt idx="10406">
                    <c:v>gas</c:v>
                  </c:pt>
                  <c:pt idx="10417">
                    <c:v>IRS</c:v>
                  </c:pt>
                  <c:pt idx="10428">
                    <c:v>MAC</c:v>
                  </c:pt>
                  <c:pt idx="10439">
                    <c:v>mvh</c:v>
                  </c:pt>
                  <c:pt idx="10450">
                    <c:v>nfm</c:v>
                  </c:pt>
                  <c:pt idx="10461">
                    <c:v>nmm</c:v>
                  </c:pt>
                  <c:pt idx="10472">
                    <c:v>oil</c:v>
                  </c:pt>
                  <c:pt idx="10483">
                    <c:v>ppp</c:v>
                  </c:pt>
                  <c:pt idx="10494">
                    <c:v>ROI</c:v>
                  </c:pt>
                  <c:pt idx="10505">
                    <c:v>SER</c:v>
                  </c:pt>
                  <c:pt idx="10516">
                    <c:v>TRN</c:v>
                  </c:pt>
                  <c:pt idx="10527">
                    <c:v>total</c:v>
                  </c:pt>
                  <c:pt idx="10538">
                    <c:v>AGR</c:v>
                  </c:pt>
                  <c:pt idx="10549">
                    <c:v>BUI</c:v>
                  </c:pt>
                  <c:pt idx="10559">
                    <c:v>CHM</c:v>
                  </c:pt>
                  <c:pt idx="10570">
                    <c:v>COL</c:v>
                  </c:pt>
                  <c:pt idx="10580">
                    <c:v>CRU</c:v>
                  </c:pt>
                  <c:pt idx="10590">
                    <c:v>ele</c:v>
                  </c:pt>
                  <c:pt idx="10601">
                    <c:v>FOT</c:v>
                  </c:pt>
                  <c:pt idx="10612">
                    <c:v>gas</c:v>
                  </c:pt>
                  <c:pt idx="10623">
                    <c:v>IRS</c:v>
                  </c:pt>
                  <c:pt idx="10633">
                    <c:v>MAC</c:v>
                  </c:pt>
                  <c:pt idx="10644">
                    <c:v>mvh</c:v>
                  </c:pt>
                  <c:pt idx="10655">
                    <c:v>nfm</c:v>
                  </c:pt>
                  <c:pt idx="10666">
                    <c:v>nmm</c:v>
                  </c:pt>
                  <c:pt idx="10677">
                    <c:v>oil</c:v>
                  </c:pt>
                  <c:pt idx="10688">
                    <c:v>ppp</c:v>
                  </c:pt>
                  <c:pt idx="10699">
                    <c:v>ROI</c:v>
                  </c:pt>
                  <c:pt idx="10710">
                    <c:v>SER</c:v>
                  </c:pt>
                  <c:pt idx="10721">
                    <c:v>TRN</c:v>
                  </c:pt>
                  <c:pt idx="10732">
                    <c:v>total</c:v>
                  </c:pt>
                  <c:pt idx="10743">
                    <c:v>AGR</c:v>
                  </c:pt>
                  <c:pt idx="10754">
                    <c:v>BUI</c:v>
                  </c:pt>
                  <c:pt idx="10764">
                    <c:v>CHM</c:v>
                  </c:pt>
                  <c:pt idx="10775">
                    <c:v>ele</c:v>
                  </c:pt>
                  <c:pt idx="10786">
                    <c:v>FOT</c:v>
                  </c:pt>
                  <c:pt idx="10797">
                    <c:v>IRS</c:v>
                  </c:pt>
                  <c:pt idx="10808">
                    <c:v>MAC</c:v>
                  </c:pt>
                  <c:pt idx="10819">
                    <c:v>mvh</c:v>
                  </c:pt>
                  <c:pt idx="10830">
                    <c:v>nfm</c:v>
                  </c:pt>
                  <c:pt idx="10841">
                    <c:v>nmm</c:v>
                  </c:pt>
                  <c:pt idx="10852">
                    <c:v>oil</c:v>
                  </c:pt>
                  <c:pt idx="10863">
                    <c:v>ppp</c:v>
                  </c:pt>
                  <c:pt idx="10874">
                    <c:v>ROI</c:v>
                  </c:pt>
                  <c:pt idx="10885">
                    <c:v>SER</c:v>
                  </c:pt>
                  <c:pt idx="10896">
                    <c:v>TRN</c:v>
                  </c:pt>
                  <c:pt idx="10907">
                    <c:v>total</c:v>
                  </c:pt>
                  <c:pt idx="10918">
                    <c:v>AGR</c:v>
                  </c:pt>
                  <c:pt idx="10928">
                    <c:v>BUI</c:v>
                  </c:pt>
                  <c:pt idx="10937">
                    <c:v>CHM</c:v>
                  </c:pt>
                  <c:pt idx="10947">
                    <c:v>ele</c:v>
                  </c:pt>
                  <c:pt idx="10957">
                    <c:v>FOT</c:v>
                  </c:pt>
                  <c:pt idx="10967">
                    <c:v>IRS</c:v>
                  </c:pt>
                  <c:pt idx="10977">
                    <c:v>MAC</c:v>
                  </c:pt>
                  <c:pt idx="10987">
                    <c:v>mvh</c:v>
                  </c:pt>
                  <c:pt idx="10997">
                    <c:v>nfm</c:v>
                  </c:pt>
                  <c:pt idx="11007">
                    <c:v>nmm</c:v>
                  </c:pt>
                  <c:pt idx="11017">
                    <c:v>oil</c:v>
                  </c:pt>
                  <c:pt idx="11027">
                    <c:v>ppp</c:v>
                  </c:pt>
                  <c:pt idx="11037">
                    <c:v>ROI</c:v>
                  </c:pt>
                  <c:pt idx="11047">
                    <c:v>SER</c:v>
                  </c:pt>
                  <c:pt idx="11057">
                    <c:v>TRN</c:v>
                  </c:pt>
                  <c:pt idx="11067">
                    <c:v>total</c:v>
                  </c:pt>
                  <c:pt idx="11077">
                    <c:v>AGR</c:v>
                  </c:pt>
                  <c:pt idx="11087">
                    <c:v>BUI</c:v>
                  </c:pt>
                  <c:pt idx="11096">
                    <c:v>CHM</c:v>
                  </c:pt>
                  <c:pt idx="11106">
                    <c:v>CRU</c:v>
                  </c:pt>
                  <c:pt idx="11115">
                    <c:v>ele</c:v>
                  </c:pt>
                  <c:pt idx="11125">
                    <c:v>FOT</c:v>
                  </c:pt>
                  <c:pt idx="11135">
                    <c:v>gas</c:v>
                  </c:pt>
                  <c:pt idx="11145">
                    <c:v>IRS</c:v>
                  </c:pt>
                  <c:pt idx="11155">
                    <c:v>MAC</c:v>
                  </c:pt>
                  <c:pt idx="11165">
                    <c:v>mvh</c:v>
                  </c:pt>
                  <c:pt idx="11175">
                    <c:v>nfm</c:v>
                  </c:pt>
                  <c:pt idx="11185">
                    <c:v>nmm</c:v>
                  </c:pt>
                  <c:pt idx="11195">
                    <c:v>oil</c:v>
                  </c:pt>
                  <c:pt idx="11205">
                    <c:v>ppp</c:v>
                  </c:pt>
                  <c:pt idx="11215">
                    <c:v>ROI</c:v>
                  </c:pt>
                  <c:pt idx="11225">
                    <c:v>SER</c:v>
                  </c:pt>
                  <c:pt idx="11235">
                    <c:v>TRN</c:v>
                  </c:pt>
                  <c:pt idx="11245">
                    <c:v>total</c:v>
                  </c:pt>
                  <c:pt idx="11255">
                    <c:v>AGR</c:v>
                  </c:pt>
                  <c:pt idx="11265">
                    <c:v>BUI</c:v>
                  </c:pt>
                  <c:pt idx="11274">
                    <c:v>CHM</c:v>
                  </c:pt>
                  <c:pt idx="11284">
                    <c:v>COL</c:v>
                  </c:pt>
                  <c:pt idx="11293">
                    <c:v>ele</c:v>
                  </c:pt>
                  <c:pt idx="11303">
                    <c:v>FOT</c:v>
                  </c:pt>
                  <c:pt idx="11313">
                    <c:v>gas</c:v>
                  </c:pt>
                  <c:pt idx="11323">
                    <c:v>IRS</c:v>
                  </c:pt>
                  <c:pt idx="11333">
                    <c:v>MAC</c:v>
                  </c:pt>
                  <c:pt idx="11343">
                    <c:v>mvh</c:v>
                  </c:pt>
                  <c:pt idx="11353">
                    <c:v>nfm</c:v>
                  </c:pt>
                  <c:pt idx="11363">
                    <c:v>nmm</c:v>
                  </c:pt>
                  <c:pt idx="11373">
                    <c:v>oil</c:v>
                  </c:pt>
                  <c:pt idx="11383">
                    <c:v>ppp</c:v>
                  </c:pt>
                  <c:pt idx="11393">
                    <c:v>ROI</c:v>
                  </c:pt>
                  <c:pt idx="11403">
                    <c:v>SER</c:v>
                  </c:pt>
                  <c:pt idx="11413">
                    <c:v>TRN</c:v>
                  </c:pt>
                  <c:pt idx="11423">
                    <c:v>total</c:v>
                  </c:pt>
                  <c:pt idx="11433">
                    <c:v>AGR</c:v>
                  </c:pt>
                  <c:pt idx="11444">
                    <c:v>BUI</c:v>
                  </c:pt>
                  <c:pt idx="11454">
                    <c:v>CHM</c:v>
                  </c:pt>
                  <c:pt idx="11465">
                    <c:v>COL</c:v>
                  </c:pt>
                  <c:pt idx="11475">
                    <c:v>CRU</c:v>
                  </c:pt>
                  <c:pt idx="11485">
                    <c:v>ele</c:v>
                  </c:pt>
                  <c:pt idx="11496">
                    <c:v>FOT</c:v>
                  </c:pt>
                  <c:pt idx="11507">
                    <c:v>gas</c:v>
                  </c:pt>
                  <c:pt idx="11518">
                    <c:v>IRS</c:v>
                  </c:pt>
                  <c:pt idx="11529">
                    <c:v>MAC</c:v>
                  </c:pt>
                  <c:pt idx="11540">
                    <c:v>mvh</c:v>
                  </c:pt>
                  <c:pt idx="11551">
                    <c:v>nfm</c:v>
                  </c:pt>
                  <c:pt idx="11562">
                    <c:v>nmm</c:v>
                  </c:pt>
                  <c:pt idx="11573">
                    <c:v>oil</c:v>
                  </c:pt>
                  <c:pt idx="11584">
                    <c:v>ppp</c:v>
                  </c:pt>
                  <c:pt idx="11595">
                    <c:v>ROI</c:v>
                  </c:pt>
                  <c:pt idx="11606">
                    <c:v>SER</c:v>
                  </c:pt>
                  <c:pt idx="11617">
                    <c:v>TRN</c:v>
                  </c:pt>
                  <c:pt idx="11628">
                    <c:v>total</c:v>
                  </c:pt>
                  <c:pt idx="11639">
                    <c:v>AGR</c:v>
                  </c:pt>
                  <c:pt idx="11649">
                    <c:v>BUI</c:v>
                  </c:pt>
                  <c:pt idx="11657">
                    <c:v>CHM</c:v>
                  </c:pt>
                  <c:pt idx="11667">
                    <c:v>COL</c:v>
                  </c:pt>
                  <c:pt idx="11677">
                    <c:v>ele</c:v>
                  </c:pt>
                  <c:pt idx="11687">
                    <c:v>FOT</c:v>
                  </c:pt>
                  <c:pt idx="11697">
                    <c:v>gas</c:v>
                  </c:pt>
                  <c:pt idx="11707">
                    <c:v>IRS</c:v>
                  </c:pt>
                  <c:pt idx="11717">
                    <c:v>MAC</c:v>
                  </c:pt>
                  <c:pt idx="11727">
                    <c:v>mvh</c:v>
                  </c:pt>
                  <c:pt idx="11737">
                    <c:v>nfm</c:v>
                  </c:pt>
                  <c:pt idx="11747">
                    <c:v>nmm</c:v>
                  </c:pt>
                  <c:pt idx="11757">
                    <c:v>oil</c:v>
                  </c:pt>
                  <c:pt idx="11767">
                    <c:v>ppp</c:v>
                  </c:pt>
                  <c:pt idx="11777">
                    <c:v>ROI</c:v>
                  </c:pt>
                  <c:pt idx="11787">
                    <c:v>SER</c:v>
                  </c:pt>
                  <c:pt idx="11797">
                    <c:v>TRN</c:v>
                  </c:pt>
                  <c:pt idx="11807">
                    <c:v>total</c:v>
                  </c:pt>
                  <c:pt idx="11817">
                    <c:v>AGR</c:v>
                  </c:pt>
                  <c:pt idx="11827">
                    <c:v>BUI</c:v>
                  </c:pt>
                  <c:pt idx="11835">
                    <c:v>CHM</c:v>
                  </c:pt>
                  <c:pt idx="11845">
                    <c:v>COL</c:v>
                  </c:pt>
                  <c:pt idx="11854">
                    <c:v>CRU</c:v>
                  </c:pt>
                  <c:pt idx="11863">
                    <c:v>ele</c:v>
                  </c:pt>
                  <c:pt idx="11873">
                    <c:v>FOT</c:v>
                  </c:pt>
                  <c:pt idx="11883">
                    <c:v>gas</c:v>
                  </c:pt>
                  <c:pt idx="11893">
                    <c:v>IRS</c:v>
                  </c:pt>
                  <c:pt idx="11903">
                    <c:v>MAC</c:v>
                  </c:pt>
                  <c:pt idx="11913">
                    <c:v>mvh</c:v>
                  </c:pt>
                  <c:pt idx="11923">
                    <c:v>nfm</c:v>
                  </c:pt>
                  <c:pt idx="11933">
                    <c:v>nmm</c:v>
                  </c:pt>
                  <c:pt idx="11943">
                    <c:v>oil</c:v>
                  </c:pt>
                  <c:pt idx="11953">
                    <c:v>ppp</c:v>
                  </c:pt>
                  <c:pt idx="11963">
                    <c:v>ROI</c:v>
                  </c:pt>
                  <c:pt idx="11973">
                    <c:v>SER</c:v>
                  </c:pt>
                  <c:pt idx="11983">
                    <c:v>TRN</c:v>
                  </c:pt>
                  <c:pt idx="11993">
                    <c:v>total</c:v>
                  </c:pt>
                  <c:pt idx="12003">
                    <c:v>AGR</c:v>
                  </c:pt>
                  <c:pt idx="12013">
                    <c:v>CHM</c:v>
                  </c:pt>
                  <c:pt idx="12023">
                    <c:v>CRU</c:v>
                  </c:pt>
                  <c:pt idx="12032">
                    <c:v>ele</c:v>
                  </c:pt>
                  <c:pt idx="12042">
                    <c:v>FOT</c:v>
                  </c:pt>
                  <c:pt idx="12052">
                    <c:v>IRS</c:v>
                  </c:pt>
                  <c:pt idx="12061">
                    <c:v>MAC</c:v>
                  </c:pt>
                  <c:pt idx="12071">
                    <c:v>mvh</c:v>
                  </c:pt>
                  <c:pt idx="12080">
                    <c:v>nfm</c:v>
                  </c:pt>
                  <c:pt idx="12089">
                    <c:v>nmm</c:v>
                  </c:pt>
                  <c:pt idx="12099">
                    <c:v>oil</c:v>
                  </c:pt>
                  <c:pt idx="12109">
                    <c:v>ppp</c:v>
                  </c:pt>
                  <c:pt idx="12118">
                    <c:v>ROI</c:v>
                  </c:pt>
                  <c:pt idx="12128">
                    <c:v>SER</c:v>
                  </c:pt>
                  <c:pt idx="12138">
                    <c:v>TRN</c:v>
                  </c:pt>
                  <c:pt idx="12148">
                    <c:v>total</c:v>
                  </c:pt>
                  <c:pt idx="12158">
                    <c:v>AGR</c:v>
                  </c:pt>
                  <c:pt idx="12168">
                    <c:v>BUI</c:v>
                  </c:pt>
                  <c:pt idx="12177">
                    <c:v>CHM</c:v>
                  </c:pt>
                  <c:pt idx="12187">
                    <c:v>COL</c:v>
                  </c:pt>
                  <c:pt idx="12196">
                    <c:v>CRU</c:v>
                  </c:pt>
                  <c:pt idx="12206">
                    <c:v>ele</c:v>
                  </c:pt>
                  <c:pt idx="12216">
                    <c:v>FOT</c:v>
                  </c:pt>
                  <c:pt idx="12225">
                    <c:v>gas</c:v>
                  </c:pt>
                  <c:pt idx="12235">
                    <c:v>IRS</c:v>
                  </c:pt>
                  <c:pt idx="12244">
                    <c:v>MAC</c:v>
                  </c:pt>
                  <c:pt idx="12254">
                    <c:v>nfm</c:v>
                  </c:pt>
                  <c:pt idx="12264">
                    <c:v>nmm</c:v>
                  </c:pt>
                  <c:pt idx="12273">
                    <c:v>oil</c:v>
                  </c:pt>
                  <c:pt idx="12283">
                    <c:v>ppp</c:v>
                  </c:pt>
                  <c:pt idx="12293">
                    <c:v>ROI</c:v>
                  </c:pt>
                  <c:pt idx="12303">
                    <c:v>SER</c:v>
                  </c:pt>
                  <c:pt idx="12313">
                    <c:v>TRN</c:v>
                  </c:pt>
                  <c:pt idx="12323">
                    <c:v>total</c:v>
                  </c:pt>
                  <c:pt idx="12333">
                    <c:v>AGR</c:v>
                  </c:pt>
                  <c:pt idx="12343">
                    <c:v>BUI</c:v>
                  </c:pt>
                  <c:pt idx="12351">
                    <c:v>CHM</c:v>
                  </c:pt>
                  <c:pt idx="12361">
                    <c:v>FOT</c:v>
                  </c:pt>
                  <c:pt idx="12371">
                    <c:v>IRS</c:v>
                  </c:pt>
                  <c:pt idx="12381">
                    <c:v>MAC</c:v>
                  </c:pt>
                  <c:pt idx="12391">
                    <c:v>mvh</c:v>
                  </c:pt>
                  <c:pt idx="12401">
                    <c:v>nfm</c:v>
                  </c:pt>
                  <c:pt idx="12410">
                    <c:v>nmm</c:v>
                  </c:pt>
                  <c:pt idx="12420">
                    <c:v>oil</c:v>
                  </c:pt>
                  <c:pt idx="12430">
                    <c:v>ppp</c:v>
                  </c:pt>
                  <c:pt idx="12440">
                    <c:v>ROI</c:v>
                  </c:pt>
                  <c:pt idx="12450">
                    <c:v>SER</c:v>
                  </c:pt>
                  <c:pt idx="12460">
                    <c:v>TRN</c:v>
                  </c:pt>
                  <c:pt idx="12470">
                    <c:v>total</c:v>
                  </c:pt>
                  <c:pt idx="12480">
                    <c:v>AGR</c:v>
                  </c:pt>
                  <c:pt idx="12490">
                    <c:v>BUI</c:v>
                  </c:pt>
                  <c:pt idx="12499">
                    <c:v>CHM</c:v>
                  </c:pt>
                  <c:pt idx="12509">
                    <c:v>COL</c:v>
                  </c:pt>
                  <c:pt idx="12518">
                    <c:v>ele</c:v>
                  </c:pt>
                  <c:pt idx="12528">
                    <c:v>FOT</c:v>
                  </c:pt>
                  <c:pt idx="12538">
                    <c:v>IRS</c:v>
                  </c:pt>
                  <c:pt idx="12548">
                    <c:v>MAC</c:v>
                  </c:pt>
                  <c:pt idx="12558">
                    <c:v>mvh</c:v>
                  </c:pt>
                  <c:pt idx="12568">
                    <c:v>nfm</c:v>
                  </c:pt>
                  <c:pt idx="12578">
                    <c:v>nmm</c:v>
                  </c:pt>
                  <c:pt idx="12588">
                    <c:v>oil</c:v>
                  </c:pt>
                  <c:pt idx="12598">
                    <c:v>ppp</c:v>
                  </c:pt>
                  <c:pt idx="12608">
                    <c:v>ROI</c:v>
                  </c:pt>
                  <c:pt idx="12618">
                    <c:v>SER</c:v>
                  </c:pt>
                  <c:pt idx="12628">
                    <c:v>TRN</c:v>
                  </c:pt>
                  <c:pt idx="12638">
                    <c:v>total</c:v>
                  </c:pt>
                  <c:pt idx="12648">
                    <c:v>AGR</c:v>
                  </c:pt>
                  <c:pt idx="12658">
                    <c:v>BUI</c:v>
                  </c:pt>
                  <c:pt idx="12665">
                    <c:v>CHM</c:v>
                  </c:pt>
                  <c:pt idx="12675">
                    <c:v>COL</c:v>
                  </c:pt>
                  <c:pt idx="12684">
                    <c:v>ele</c:v>
                  </c:pt>
                  <c:pt idx="12694">
                    <c:v>FOT</c:v>
                  </c:pt>
                  <c:pt idx="12704">
                    <c:v>IRS</c:v>
                  </c:pt>
                  <c:pt idx="12714">
                    <c:v>MAC</c:v>
                  </c:pt>
                  <c:pt idx="12724">
                    <c:v>mvh</c:v>
                  </c:pt>
                  <c:pt idx="12734">
                    <c:v>nfm</c:v>
                  </c:pt>
                  <c:pt idx="12744">
                    <c:v>nmm</c:v>
                  </c:pt>
                  <c:pt idx="12753">
                    <c:v>oil</c:v>
                  </c:pt>
                  <c:pt idx="12763">
                    <c:v>ppp</c:v>
                  </c:pt>
                  <c:pt idx="12771">
                    <c:v>ROI</c:v>
                  </c:pt>
                  <c:pt idx="12781">
                    <c:v>SER</c:v>
                  </c:pt>
                  <c:pt idx="12791">
                    <c:v>TRN</c:v>
                  </c:pt>
                  <c:pt idx="12801">
                    <c:v>total</c:v>
                  </c:pt>
                  <c:pt idx="12811">
                    <c:v>AGR</c:v>
                  </c:pt>
                  <c:pt idx="12821">
                    <c:v>BUI</c:v>
                  </c:pt>
                  <c:pt idx="12830">
                    <c:v>CHM</c:v>
                  </c:pt>
                  <c:pt idx="12840">
                    <c:v>COL</c:v>
                  </c:pt>
                  <c:pt idx="12849">
                    <c:v>CRU</c:v>
                  </c:pt>
                  <c:pt idx="12858">
                    <c:v>ele</c:v>
                  </c:pt>
                  <c:pt idx="12868">
                    <c:v>FOT</c:v>
                  </c:pt>
                  <c:pt idx="12878">
                    <c:v>gas</c:v>
                  </c:pt>
                  <c:pt idx="12888">
                    <c:v>IRS</c:v>
                  </c:pt>
                  <c:pt idx="12898">
                    <c:v>MAC</c:v>
                  </c:pt>
                  <c:pt idx="12908">
                    <c:v>mvh</c:v>
                  </c:pt>
                  <c:pt idx="12918">
                    <c:v>nfm</c:v>
                  </c:pt>
                  <c:pt idx="12928">
                    <c:v>nmm</c:v>
                  </c:pt>
                  <c:pt idx="12938">
                    <c:v>oil</c:v>
                  </c:pt>
                  <c:pt idx="12948">
                    <c:v>ppp</c:v>
                  </c:pt>
                  <c:pt idx="12958">
                    <c:v>ROI</c:v>
                  </c:pt>
                  <c:pt idx="12968">
                    <c:v>SER</c:v>
                  </c:pt>
                  <c:pt idx="12978">
                    <c:v>TRN</c:v>
                  </c:pt>
                  <c:pt idx="12988">
                    <c:v>total</c:v>
                  </c:pt>
                  <c:pt idx="12998">
                    <c:v>AGR</c:v>
                  </c:pt>
                  <c:pt idx="13009">
                    <c:v>BUI</c:v>
                  </c:pt>
                  <c:pt idx="13019">
                    <c:v>CHM</c:v>
                  </c:pt>
                  <c:pt idx="13030">
                    <c:v>COL</c:v>
                  </c:pt>
                  <c:pt idx="13040">
                    <c:v>CRU</c:v>
                  </c:pt>
                  <c:pt idx="13050">
                    <c:v>ele</c:v>
                  </c:pt>
                  <c:pt idx="13061">
                    <c:v>FOT</c:v>
                  </c:pt>
                  <c:pt idx="13072">
                    <c:v>gas</c:v>
                  </c:pt>
                  <c:pt idx="13083">
                    <c:v>IRS</c:v>
                  </c:pt>
                  <c:pt idx="13094">
                    <c:v>MAC</c:v>
                  </c:pt>
                  <c:pt idx="13105">
                    <c:v>mvh</c:v>
                  </c:pt>
                  <c:pt idx="13116">
                    <c:v>nfm</c:v>
                  </c:pt>
                  <c:pt idx="13127">
                    <c:v>nmm</c:v>
                  </c:pt>
                  <c:pt idx="13138">
                    <c:v>oil</c:v>
                  </c:pt>
                  <c:pt idx="13149">
                    <c:v>ppp</c:v>
                  </c:pt>
                  <c:pt idx="13160">
                    <c:v>ROI</c:v>
                  </c:pt>
                  <c:pt idx="13171">
                    <c:v>SER</c:v>
                  </c:pt>
                  <c:pt idx="13182">
                    <c:v>TRN</c:v>
                  </c:pt>
                  <c:pt idx="13193">
                    <c:v>total</c:v>
                  </c:pt>
                  <c:pt idx="13204">
                    <c:v>AGR</c:v>
                  </c:pt>
                  <c:pt idx="13215">
                    <c:v>BUI</c:v>
                  </c:pt>
                  <c:pt idx="13225">
                    <c:v>CHM</c:v>
                  </c:pt>
                  <c:pt idx="13236">
                    <c:v>ele</c:v>
                  </c:pt>
                  <c:pt idx="13247">
                    <c:v>FOT</c:v>
                  </c:pt>
                  <c:pt idx="13258">
                    <c:v>IRS</c:v>
                  </c:pt>
                  <c:pt idx="13269">
                    <c:v>MAC</c:v>
                  </c:pt>
                  <c:pt idx="13280">
                    <c:v>mvh</c:v>
                  </c:pt>
                  <c:pt idx="13291">
                    <c:v>nfm</c:v>
                  </c:pt>
                  <c:pt idx="13302">
                    <c:v>nmm</c:v>
                  </c:pt>
                  <c:pt idx="13313">
                    <c:v>oil</c:v>
                  </c:pt>
                  <c:pt idx="13324">
                    <c:v>ppp</c:v>
                  </c:pt>
                  <c:pt idx="13335">
                    <c:v>ROI</c:v>
                  </c:pt>
                  <c:pt idx="13346">
                    <c:v>SER</c:v>
                  </c:pt>
                  <c:pt idx="13357">
                    <c:v>TRN</c:v>
                  </c:pt>
                  <c:pt idx="13368">
                    <c:v>total</c:v>
                  </c:pt>
                  <c:pt idx="13379">
                    <c:v>AGR</c:v>
                  </c:pt>
                  <c:pt idx="13390">
                    <c:v>BUI</c:v>
                  </c:pt>
                  <c:pt idx="13400">
                    <c:v>CHM</c:v>
                  </c:pt>
                  <c:pt idx="13411">
                    <c:v>COL</c:v>
                  </c:pt>
                  <c:pt idx="13421">
                    <c:v>ele</c:v>
                  </c:pt>
                  <c:pt idx="13432">
                    <c:v>FOT</c:v>
                  </c:pt>
                  <c:pt idx="13443">
                    <c:v>IRS</c:v>
                  </c:pt>
                  <c:pt idx="13454">
                    <c:v>MAC</c:v>
                  </c:pt>
                  <c:pt idx="13465">
                    <c:v>mvh</c:v>
                  </c:pt>
                  <c:pt idx="13476">
                    <c:v>nfm</c:v>
                  </c:pt>
                  <c:pt idx="13485">
                    <c:v>nmm</c:v>
                  </c:pt>
                  <c:pt idx="13496">
                    <c:v>oil</c:v>
                  </c:pt>
                  <c:pt idx="13507">
                    <c:v>ppp</c:v>
                  </c:pt>
                  <c:pt idx="13518">
                    <c:v>ROI</c:v>
                  </c:pt>
                  <c:pt idx="13529">
                    <c:v>SER</c:v>
                  </c:pt>
                  <c:pt idx="13540">
                    <c:v>TRN</c:v>
                  </c:pt>
                  <c:pt idx="13551">
                    <c:v>total</c:v>
                  </c:pt>
                  <c:pt idx="13562">
                    <c:v>AGR</c:v>
                  </c:pt>
                  <c:pt idx="13573">
                    <c:v>BUI</c:v>
                  </c:pt>
                  <c:pt idx="13583">
                    <c:v>CHM</c:v>
                  </c:pt>
                  <c:pt idx="13594">
                    <c:v>ele</c:v>
                  </c:pt>
                  <c:pt idx="13605">
                    <c:v>FOT</c:v>
                  </c:pt>
                  <c:pt idx="13616">
                    <c:v>IRS</c:v>
                  </c:pt>
                  <c:pt idx="13627">
                    <c:v>MAC</c:v>
                  </c:pt>
                  <c:pt idx="13638">
                    <c:v>mvh</c:v>
                  </c:pt>
                  <c:pt idx="13649">
                    <c:v>nfm</c:v>
                  </c:pt>
                  <c:pt idx="13660">
                    <c:v>nmm</c:v>
                  </c:pt>
                  <c:pt idx="13671">
                    <c:v>oil</c:v>
                  </c:pt>
                  <c:pt idx="13682">
                    <c:v>ppp</c:v>
                  </c:pt>
                  <c:pt idx="13693">
                    <c:v>ROI</c:v>
                  </c:pt>
                  <c:pt idx="13704">
                    <c:v>SER</c:v>
                  </c:pt>
                  <c:pt idx="13715">
                    <c:v>TRN</c:v>
                  </c:pt>
                  <c:pt idx="13726">
                    <c:v>total</c:v>
                  </c:pt>
                  <c:pt idx="13737">
                    <c:v>AGR</c:v>
                  </c:pt>
                  <c:pt idx="13748">
                    <c:v>BUI</c:v>
                  </c:pt>
                  <c:pt idx="13758">
                    <c:v>CHM</c:v>
                  </c:pt>
                  <c:pt idx="13769">
                    <c:v>CRU</c:v>
                  </c:pt>
                  <c:pt idx="13779">
                    <c:v>ele</c:v>
                  </c:pt>
                  <c:pt idx="13790">
                    <c:v>FOT</c:v>
                  </c:pt>
                  <c:pt idx="13801">
                    <c:v>gas</c:v>
                  </c:pt>
                  <c:pt idx="13812">
                    <c:v>IRS</c:v>
                  </c:pt>
                  <c:pt idx="13823">
                    <c:v>MAC</c:v>
                  </c:pt>
                  <c:pt idx="13834">
                    <c:v>mvh</c:v>
                  </c:pt>
                  <c:pt idx="13845">
                    <c:v>nfm</c:v>
                  </c:pt>
                  <c:pt idx="13856">
                    <c:v>nmm</c:v>
                  </c:pt>
                  <c:pt idx="13867">
                    <c:v>oil</c:v>
                  </c:pt>
                  <c:pt idx="13878">
                    <c:v>ppp</c:v>
                  </c:pt>
                  <c:pt idx="13889">
                    <c:v>ROI</c:v>
                  </c:pt>
                  <c:pt idx="13900">
                    <c:v>SER</c:v>
                  </c:pt>
                  <c:pt idx="13911">
                    <c:v>TRN</c:v>
                  </c:pt>
                  <c:pt idx="13922">
                    <c:v>total</c:v>
                  </c:pt>
                  <c:pt idx="13933">
                    <c:v>AGR</c:v>
                  </c:pt>
                  <c:pt idx="13944">
                    <c:v>BUI</c:v>
                  </c:pt>
                  <c:pt idx="13954">
                    <c:v>CHM</c:v>
                  </c:pt>
                  <c:pt idx="13965">
                    <c:v>ele</c:v>
                  </c:pt>
                  <c:pt idx="13976">
                    <c:v>FOT</c:v>
                  </c:pt>
                  <c:pt idx="13987">
                    <c:v>gas</c:v>
                  </c:pt>
                  <c:pt idx="13998">
                    <c:v>IRS</c:v>
                  </c:pt>
                  <c:pt idx="14009">
                    <c:v>MAC</c:v>
                  </c:pt>
                  <c:pt idx="14020">
                    <c:v>mvh</c:v>
                  </c:pt>
                  <c:pt idx="14031">
                    <c:v>nfm</c:v>
                  </c:pt>
                  <c:pt idx="14042">
                    <c:v>nmm</c:v>
                  </c:pt>
                  <c:pt idx="14053">
                    <c:v>oil</c:v>
                  </c:pt>
                  <c:pt idx="14064">
                    <c:v>ppp</c:v>
                  </c:pt>
                  <c:pt idx="14075">
                    <c:v>ROI</c:v>
                  </c:pt>
                  <c:pt idx="14086">
                    <c:v>SER</c:v>
                  </c:pt>
                  <c:pt idx="14097">
                    <c:v>TRN</c:v>
                  </c:pt>
                  <c:pt idx="14108">
                    <c:v>total</c:v>
                  </c:pt>
                  <c:pt idx="14119">
                    <c:v>AGR</c:v>
                  </c:pt>
                  <c:pt idx="14130">
                    <c:v>BUI</c:v>
                  </c:pt>
                  <c:pt idx="14140">
                    <c:v>CHM</c:v>
                  </c:pt>
                  <c:pt idx="14151">
                    <c:v>COL</c:v>
                  </c:pt>
                  <c:pt idx="14161">
                    <c:v>CRU</c:v>
                  </c:pt>
                  <c:pt idx="14171">
                    <c:v>ele</c:v>
                  </c:pt>
                  <c:pt idx="14182">
                    <c:v>FOT</c:v>
                  </c:pt>
                  <c:pt idx="14193">
                    <c:v>gas</c:v>
                  </c:pt>
                  <c:pt idx="14204">
                    <c:v>IRS</c:v>
                  </c:pt>
                  <c:pt idx="14214">
                    <c:v>MAC</c:v>
                  </c:pt>
                  <c:pt idx="14225">
                    <c:v>mvh</c:v>
                  </c:pt>
                  <c:pt idx="14236">
                    <c:v>nfm</c:v>
                  </c:pt>
                  <c:pt idx="14247">
                    <c:v>nmm</c:v>
                  </c:pt>
                  <c:pt idx="14258">
                    <c:v>oil</c:v>
                  </c:pt>
                  <c:pt idx="14269">
                    <c:v>ppp</c:v>
                  </c:pt>
                  <c:pt idx="14280">
                    <c:v>ROI</c:v>
                  </c:pt>
                  <c:pt idx="14291">
                    <c:v>SER</c:v>
                  </c:pt>
                  <c:pt idx="14302">
                    <c:v>TRN</c:v>
                  </c:pt>
                  <c:pt idx="14313">
                    <c:v>total</c:v>
                  </c:pt>
                  <c:pt idx="14324">
                    <c:v>AGR</c:v>
                  </c:pt>
                  <c:pt idx="14335">
                    <c:v>BUI</c:v>
                  </c:pt>
                  <c:pt idx="14345">
                    <c:v>CHM</c:v>
                  </c:pt>
                  <c:pt idx="14356">
                    <c:v>ele</c:v>
                  </c:pt>
                  <c:pt idx="14367">
                    <c:v>FOT</c:v>
                  </c:pt>
                  <c:pt idx="14378">
                    <c:v>IRS</c:v>
                  </c:pt>
                  <c:pt idx="14389">
                    <c:v>MAC</c:v>
                  </c:pt>
                  <c:pt idx="14400">
                    <c:v>mvh</c:v>
                  </c:pt>
                  <c:pt idx="14411">
                    <c:v>nfm</c:v>
                  </c:pt>
                  <c:pt idx="14422">
                    <c:v>nmm</c:v>
                  </c:pt>
                  <c:pt idx="14433">
                    <c:v>oil</c:v>
                  </c:pt>
                  <c:pt idx="14444">
                    <c:v>ppp</c:v>
                  </c:pt>
                  <c:pt idx="14455">
                    <c:v>ROI</c:v>
                  </c:pt>
                  <c:pt idx="14466">
                    <c:v>SER</c:v>
                  </c:pt>
                  <c:pt idx="14477">
                    <c:v>TRN</c:v>
                  </c:pt>
                  <c:pt idx="14488">
                    <c:v>total</c:v>
                  </c:pt>
                  <c:pt idx="14499">
                    <c:v>AGR</c:v>
                  </c:pt>
                  <c:pt idx="14509">
                    <c:v>BUI</c:v>
                  </c:pt>
                  <c:pt idx="14518">
                    <c:v>CHM</c:v>
                  </c:pt>
                  <c:pt idx="14528">
                    <c:v>ele</c:v>
                  </c:pt>
                  <c:pt idx="14538">
                    <c:v>FOT</c:v>
                  </c:pt>
                  <c:pt idx="14548">
                    <c:v>IRS</c:v>
                  </c:pt>
                  <c:pt idx="14558">
                    <c:v>MAC</c:v>
                  </c:pt>
                  <c:pt idx="14568">
                    <c:v>mvh</c:v>
                  </c:pt>
                  <c:pt idx="14578">
                    <c:v>nfm</c:v>
                  </c:pt>
                  <c:pt idx="14588">
                    <c:v>nmm</c:v>
                  </c:pt>
                  <c:pt idx="14598">
                    <c:v>oil</c:v>
                  </c:pt>
                  <c:pt idx="14608">
                    <c:v>ppp</c:v>
                  </c:pt>
                  <c:pt idx="14618">
                    <c:v>ROI</c:v>
                  </c:pt>
                  <c:pt idx="14628">
                    <c:v>SER</c:v>
                  </c:pt>
                  <c:pt idx="14638">
                    <c:v>TRN</c:v>
                  </c:pt>
                  <c:pt idx="14648">
                    <c:v>total</c:v>
                  </c:pt>
                  <c:pt idx="14658">
                    <c:v>AGR</c:v>
                  </c:pt>
                  <c:pt idx="14668">
                    <c:v>BUI</c:v>
                  </c:pt>
                  <c:pt idx="14677">
                    <c:v>CHM</c:v>
                  </c:pt>
                  <c:pt idx="14687">
                    <c:v>CRU</c:v>
                  </c:pt>
                  <c:pt idx="14696">
                    <c:v>ele</c:v>
                  </c:pt>
                  <c:pt idx="14706">
                    <c:v>FOT</c:v>
                  </c:pt>
                  <c:pt idx="14716">
                    <c:v>gas</c:v>
                  </c:pt>
                  <c:pt idx="14726">
                    <c:v>IRS</c:v>
                  </c:pt>
                  <c:pt idx="14736">
                    <c:v>MAC</c:v>
                  </c:pt>
                  <c:pt idx="14746">
                    <c:v>mvh</c:v>
                  </c:pt>
                  <c:pt idx="14756">
                    <c:v>nfm</c:v>
                  </c:pt>
                  <c:pt idx="14766">
                    <c:v>nmm</c:v>
                  </c:pt>
                  <c:pt idx="14776">
                    <c:v>oil</c:v>
                  </c:pt>
                  <c:pt idx="14786">
                    <c:v>ppp</c:v>
                  </c:pt>
                  <c:pt idx="14796">
                    <c:v>ROI</c:v>
                  </c:pt>
                  <c:pt idx="14806">
                    <c:v>SER</c:v>
                  </c:pt>
                  <c:pt idx="14816">
                    <c:v>TRN</c:v>
                  </c:pt>
                  <c:pt idx="14826">
                    <c:v>total</c:v>
                  </c:pt>
                  <c:pt idx="14836">
                    <c:v>AGR</c:v>
                  </c:pt>
                  <c:pt idx="14846">
                    <c:v>BUI</c:v>
                  </c:pt>
                  <c:pt idx="14855">
                    <c:v>CHM</c:v>
                  </c:pt>
                  <c:pt idx="14865">
                    <c:v>COL</c:v>
                  </c:pt>
                  <c:pt idx="14874">
                    <c:v>ele</c:v>
                  </c:pt>
                  <c:pt idx="14884">
                    <c:v>FOT</c:v>
                  </c:pt>
                  <c:pt idx="14894">
                    <c:v>gas</c:v>
                  </c:pt>
                  <c:pt idx="14904">
                    <c:v>IRS</c:v>
                  </c:pt>
                  <c:pt idx="14914">
                    <c:v>MAC</c:v>
                  </c:pt>
                  <c:pt idx="14924">
                    <c:v>mvh</c:v>
                  </c:pt>
                  <c:pt idx="14934">
                    <c:v>nfm</c:v>
                  </c:pt>
                  <c:pt idx="14944">
                    <c:v>nmm</c:v>
                  </c:pt>
                  <c:pt idx="14954">
                    <c:v>oil</c:v>
                  </c:pt>
                  <c:pt idx="14964">
                    <c:v>ppp</c:v>
                  </c:pt>
                  <c:pt idx="14974">
                    <c:v>ROI</c:v>
                  </c:pt>
                  <c:pt idx="14984">
                    <c:v>SER</c:v>
                  </c:pt>
                  <c:pt idx="14994">
                    <c:v>TRN</c:v>
                  </c:pt>
                  <c:pt idx="15004">
                    <c:v>total</c:v>
                  </c:pt>
                  <c:pt idx="15014">
                    <c:v>AGR</c:v>
                  </c:pt>
                  <c:pt idx="15025">
                    <c:v>BUI</c:v>
                  </c:pt>
                  <c:pt idx="15035">
                    <c:v>CHM</c:v>
                  </c:pt>
                  <c:pt idx="15046">
                    <c:v>COL</c:v>
                  </c:pt>
                  <c:pt idx="15056">
                    <c:v>CRU</c:v>
                  </c:pt>
                  <c:pt idx="15066">
                    <c:v>ele</c:v>
                  </c:pt>
                  <c:pt idx="15077">
                    <c:v>FOT</c:v>
                  </c:pt>
                  <c:pt idx="15088">
                    <c:v>gas</c:v>
                  </c:pt>
                  <c:pt idx="15099">
                    <c:v>IRS</c:v>
                  </c:pt>
                  <c:pt idx="15110">
                    <c:v>MAC</c:v>
                  </c:pt>
                  <c:pt idx="15121">
                    <c:v>mvh</c:v>
                  </c:pt>
                  <c:pt idx="15132">
                    <c:v>nfm</c:v>
                  </c:pt>
                  <c:pt idx="15143">
                    <c:v>nmm</c:v>
                  </c:pt>
                  <c:pt idx="15154">
                    <c:v>oil</c:v>
                  </c:pt>
                  <c:pt idx="15165">
                    <c:v>ppp</c:v>
                  </c:pt>
                  <c:pt idx="15176">
                    <c:v>ROI</c:v>
                  </c:pt>
                  <c:pt idx="15187">
                    <c:v>SER</c:v>
                  </c:pt>
                  <c:pt idx="15198">
                    <c:v>TRN</c:v>
                  </c:pt>
                  <c:pt idx="15209">
                    <c:v>total</c:v>
                  </c:pt>
                  <c:pt idx="15220">
                    <c:v>AGR</c:v>
                  </c:pt>
                  <c:pt idx="15230">
                    <c:v>BUI</c:v>
                  </c:pt>
                  <c:pt idx="15238">
                    <c:v>CHM</c:v>
                  </c:pt>
                  <c:pt idx="15248">
                    <c:v>COL</c:v>
                  </c:pt>
                  <c:pt idx="15258">
                    <c:v>ele</c:v>
                  </c:pt>
                  <c:pt idx="15268">
                    <c:v>FOT</c:v>
                  </c:pt>
                  <c:pt idx="15278">
                    <c:v>gas</c:v>
                  </c:pt>
                  <c:pt idx="15288">
                    <c:v>IRS</c:v>
                  </c:pt>
                  <c:pt idx="15298">
                    <c:v>MAC</c:v>
                  </c:pt>
                  <c:pt idx="15308">
                    <c:v>mvh</c:v>
                  </c:pt>
                  <c:pt idx="15318">
                    <c:v>nfm</c:v>
                  </c:pt>
                  <c:pt idx="15328">
                    <c:v>nmm</c:v>
                  </c:pt>
                  <c:pt idx="15338">
                    <c:v>oil</c:v>
                  </c:pt>
                  <c:pt idx="15348">
                    <c:v>ppp</c:v>
                  </c:pt>
                  <c:pt idx="15358">
                    <c:v>ROI</c:v>
                  </c:pt>
                  <c:pt idx="15368">
                    <c:v>SER</c:v>
                  </c:pt>
                  <c:pt idx="15378">
                    <c:v>TRN</c:v>
                  </c:pt>
                  <c:pt idx="15388">
                    <c:v>total</c:v>
                  </c:pt>
                  <c:pt idx="15398">
                    <c:v>AGR</c:v>
                  </c:pt>
                  <c:pt idx="15408">
                    <c:v>BUI</c:v>
                  </c:pt>
                  <c:pt idx="15416">
                    <c:v>CHM</c:v>
                  </c:pt>
                  <c:pt idx="15426">
                    <c:v>COL</c:v>
                  </c:pt>
                  <c:pt idx="15435">
                    <c:v>CRU</c:v>
                  </c:pt>
                  <c:pt idx="15444">
                    <c:v>ele</c:v>
                  </c:pt>
                  <c:pt idx="15454">
                    <c:v>FOT</c:v>
                  </c:pt>
                  <c:pt idx="15464">
                    <c:v>gas</c:v>
                  </c:pt>
                  <c:pt idx="15474">
                    <c:v>IRS</c:v>
                  </c:pt>
                  <c:pt idx="15484">
                    <c:v>MAC</c:v>
                  </c:pt>
                  <c:pt idx="15494">
                    <c:v>mvh</c:v>
                  </c:pt>
                  <c:pt idx="15504">
                    <c:v>nfm</c:v>
                  </c:pt>
                  <c:pt idx="15514">
                    <c:v>nmm</c:v>
                  </c:pt>
                  <c:pt idx="15524">
                    <c:v>oil</c:v>
                  </c:pt>
                  <c:pt idx="15534">
                    <c:v>ppp</c:v>
                  </c:pt>
                  <c:pt idx="15544">
                    <c:v>ROI</c:v>
                  </c:pt>
                  <c:pt idx="15554">
                    <c:v>SER</c:v>
                  </c:pt>
                  <c:pt idx="15564">
                    <c:v>TRN</c:v>
                  </c:pt>
                  <c:pt idx="15574">
                    <c:v>total</c:v>
                  </c:pt>
                  <c:pt idx="15584">
                    <c:v>AGR</c:v>
                  </c:pt>
                  <c:pt idx="15594">
                    <c:v>CHM</c:v>
                  </c:pt>
                  <c:pt idx="15604">
                    <c:v>CRU</c:v>
                  </c:pt>
                  <c:pt idx="15613">
                    <c:v>ele</c:v>
                  </c:pt>
                  <c:pt idx="15623">
                    <c:v>FOT</c:v>
                  </c:pt>
                  <c:pt idx="15633">
                    <c:v>IRS</c:v>
                  </c:pt>
                  <c:pt idx="15642">
                    <c:v>MAC</c:v>
                  </c:pt>
                  <c:pt idx="15652">
                    <c:v>mvh</c:v>
                  </c:pt>
                  <c:pt idx="15661">
                    <c:v>nfm</c:v>
                  </c:pt>
                  <c:pt idx="15670">
                    <c:v>nmm</c:v>
                  </c:pt>
                  <c:pt idx="15680">
                    <c:v>oil</c:v>
                  </c:pt>
                  <c:pt idx="15690">
                    <c:v>ppp</c:v>
                  </c:pt>
                  <c:pt idx="15699">
                    <c:v>ROI</c:v>
                  </c:pt>
                  <c:pt idx="15709">
                    <c:v>SER</c:v>
                  </c:pt>
                  <c:pt idx="15719">
                    <c:v>TRN</c:v>
                  </c:pt>
                  <c:pt idx="15729">
                    <c:v>total</c:v>
                  </c:pt>
                  <c:pt idx="15739">
                    <c:v>AGR</c:v>
                  </c:pt>
                  <c:pt idx="15749">
                    <c:v>BUI</c:v>
                  </c:pt>
                  <c:pt idx="15758">
                    <c:v>CHM</c:v>
                  </c:pt>
                  <c:pt idx="15768">
                    <c:v>COL</c:v>
                  </c:pt>
                  <c:pt idx="15777">
                    <c:v>CRU</c:v>
                  </c:pt>
                  <c:pt idx="15787">
                    <c:v>ele</c:v>
                  </c:pt>
                  <c:pt idx="15797">
                    <c:v>FOT</c:v>
                  </c:pt>
                  <c:pt idx="15806">
                    <c:v>gas</c:v>
                  </c:pt>
                  <c:pt idx="15816">
                    <c:v>IRS</c:v>
                  </c:pt>
                  <c:pt idx="15825">
                    <c:v>MAC</c:v>
                  </c:pt>
                  <c:pt idx="15835">
                    <c:v>nfm</c:v>
                  </c:pt>
                  <c:pt idx="15845">
                    <c:v>nmm</c:v>
                  </c:pt>
                  <c:pt idx="15854">
                    <c:v>oil</c:v>
                  </c:pt>
                  <c:pt idx="15864">
                    <c:v>ppp</c:v>
                  </c:pt>
                  <c:pt idx="15874">
                    <c:v>ROI</c:v>
                  </c:pt>
                  <c:pt idx="15884">
                    <c:v>SER</c:v>
                  </c:pt>
                  <c:pt idx="15894">
                    <c:v>TRN</c:v>
                  </c:pt>
                  <c:pt idx="15904">
                    <c:v>total</c:v>
                  </c:pt>
                  <c:pt idx="15914">
                    <c:v>AGR</c:v>
                  </c:pt>
                  <c:pt idx="15924">
                    <c:v>BUI</c:v>
                  </c:pt>
                  <c:pt idx="15932">
                    <c:v>CHM</c:v>
                  </c:pt>
                  <c:pt idx="15942">
                    <c:v>FOT</c:v>
                  </c:pt>
                  <c:pt idx="15952">
                    <c:v>IRS</c:v>
                  </c:pt>
                  <c:pt idx="15962">
                    <c:v>MAC</c:v>
                  </c:pt>
                  <c:pt idx="15972">
                    <c:v>mvh</c:v>
                  </c:pt>
                  <c:pt idx="15982">
                    <c:v>nfm</c:v>
                  </c:pt>
                  <c:pt idx="15991">
                    <c:v>nmm</c:v>
                  </c:pt>
                  <c:pt idx="16001">
                    <c:v>oil</c:v>
                  </c:pt>
                  <c:pt idx="16011">
                    <c:v>ppp</c:v>
                  </c:pt>
                  <c:pt idx="16021">
                    <c:v>ROI</c:v>
                  </c:pt>
                  <c:pt idx="16031">
                    <c:v>SER</c:v>
                  </c:pt>
                  <c:pt idx="16041">
                    <c:v>TRN</c:v>
                  </c:pt>
                  <c:pt idx="16051">
                    <c:v>total</c:v>
                  </c:pt>
                  <c:pt idx="16061">
                    <c:v>AGR</c:v>
                  </c:pt>
                  <c:pt idx="16071">
                    <c:v>BUI</c:v>
                  </c:pt>
                  <c:pt idx="16080">
                    <c:v>CHM</c:v>
                  </c:pt>
                  <c:pt idx="16090">
                    <c:v>COL</c:v>
                  </c:pt>
                  <c:pt idx="16099">
                    <c:v>ele</c:v>
                  </c:pt>
                  <c:pt idx="16109">
                    <c:v>FOT</c:v>
                  </c:pt>
                  <c:pt idx="16119">
                    <c:v>IRS</c:v>
                  </c:pt>
                  <c:pt idx="16129">
                    <c:v>MAC</c:v>
                  </c:pt>
                  <c:pt idx="16139">
                    <c:v>mvh</c:v>
                  </c:pt>
                  <c:pt idx="16149">
                    <c:v>nfm</c:v>
                  </c:pt>
                  <c:pt idx="16159">
                    <c:v>nmm</c:v>
                  </c:pt>
                  <c:pt idx="16169">
                    <c:v>oil</c:v>
                  </c:pt>
                  <c:pt idx="16179">
                    <c:v>ppp</c:v>
                  </c:pt>
                  <c:pt idx="16189">
                    <c:v>ROI</c:v>
                  </c:pt>
                  <c:pt idx="16199">
                    <c:v>SER</c:v>
                  </c:pt>
                  <c:pt idx="16209">
                    <c:v>TRN</c:v>
                  </c:pt>
                  <c:pt idx="16219">
                    <c:v>total</c:v>
                  </c:pt>
                  <c:pt idx="16229">
                    <c:v>AGR</c:v>
                  </c:pt>
                  <c:pt idx="16239">
                    <c:v>BUI</c:v>
                  </c:pt>
                  <c:pt idx="16246">
                    <c:v>CHM</c:v>
                  </c:pt>
                  <c:pt idx="16256">
                    <c:v>COL</c:v>
                  </c:pt>
                  <c:pt idx="16265">
                    <c:v>ele</c:v>
                  </c:pt>
                  <c:pt idx="16275">
                    <c:v>FOT</c:v>
                  </c:pt>
                  <c:pt idx="16285">
                    <c:v>IRS</c:v>
                  </c:pt>
                  <c:pt idx="16295">
                    <c:v>MAC</c:v>
                  </c:pt>
                  <c:pt idx="16305">
                    <c:v>mvh</c:v>
                  </c:pt>
                  <c:pt idx="16315">
                    <c:v>nfm</c:v>
                  </c:pt>
                  <c:pt idx="16325">
                    <c:v>nmm</c:v>
                  </c:pt>
                  <c:pt idx="16334">
                    <c:v>oil</c:v>
                  </c:pt>
                  <c:pt idx="16344">
                    <c:v>ppp</c:v>
                  </c:pt>
                  <c:pt idx="16352">
                    <c:v>ROI</c:v>
                  </c:pt>
                  <c:pt idx="16362">
                    <c:v>SER</c:v>
                  </c:pt>
                  <c:pt idx="16372">
                    <c:v>TRN</c:v>
                  </c:pt>
                  <c:pt idx="16382">
                    <c:v>total</c:v>
                  </c:pt>
                  <c:pt idx="16392">
                    <c:v>AGR</c:v>
                  </c:pt>
                  <c:pt idx="16402">
                    <c:v>BUI</c:v>
                  </c:pt>
                  <c:pt idx="16411">
                    <c:v>CHM</c:v>
                  </c:pt>
                  <c:pt idx="16421">
                    <c:v>COL</c:v>
                  </c:pt>
                  <c:pt idx="16430">
                    <c:v>CRU</c:v>
                  </c:pt>
                  <c:pt idx="16439">
                    <c:v>ele</c:v>
                  </c:pt>
                  <c:pt idx="16449">
                    <c:v>FOT</c:v>
                  </c:pt>
                  <c:pt idx="16459">
                    <c:v>gas</c:v>
                  </c:pt>
                  <c:pt idx="16469">
                    <c:v>IRS</c:v>
                  </c:pt>
                  <c:pt idx="16479">
                    <c:v>MAC</c:v>
                  </c:pt>
                  <c:pt idx="16489">
                    <c:v>mvh</c:v>
                  </c:pt>
                  <c:pt idx="16499">
                    <c:v>nfm</c:v>
                  </c:pt>
                  <c:pt idx="16509">
                    <c:v>nmm</c:v>
                  </c:pt>
                  <c:pt idx="16519">
                    <c:v>oil</c:v>
                  </c:pt>
                  <c:pt idx="16529">
                    <c:v>ppp</c:v>
                  </c:pt>
                  <c:pt idx="16539">
                    <c:v>ROI</c:v>
                  </c:pt>
                  <c:pt idx="16549">
                    <c:v>SER</c:v>
                  </c:pt>
                  <c:pt idx="16559">
                    <c:v>TRN</c:v>
                  </c:pt>
                  <c:pt idx="16569">
                    <c:v>total</c:v>
                  </c:pt>
                  <c:pt idx="16579">
                    <c:v>AGR</c:v>
                  </c:pt>
                  <c:pt idx="16590">
                    <c:v>BUI</c:v>
                  </c:pt>
                  <c:pt idx="16600">
                    <c:v>CHM</c:v>
                  </c:pt>
                  <c:pt idx="16611">
                    <c:v>COL</c:v>
                  </c:pt>
                  <c:pt idx="16621">
                    <c:v>CRU</c:v>
                  </c:pt>
                  <c:pt idx="16631">
                    <c:v>ele</c:v>
                  </c:pt>
                  <c:pt idx="16642">
                    <c:v>FOT</c:v>
                  </c:pt>
                  <c:pt idx="16653">
                    <c:v>gas</c:v>
                  </c:pt>
                  <c:pt idx="16664">
                    <c:v>IRS</c:v>
                  </c:pt>
                  <c:pt idx="16675">
                    <c:v>MAC</c:v>
                  </c:pt>
                  <c:pt idx="16686">
                    <c:v>mvh</c:v>
                  </c:pt>
                  <c:pt idx="16697">
                    <c:v>nfm</c:v>
                  </c:pt>
                  <c:pt idx="16708">
                    <c:v>nmm</c:v>
                  </c:pt>
                  <c:pt idx="16719">
                    <c:v>oil</c:v>
                  </c:pt>
                  <c:pt idx="16730">
                    <c:v>ppp</c:v>
                  </c:pt>
                  <c:pt idx="16741">
                    <c:v>ROI</c:v>
                  </c:pt>
                  <c:pt idx="16752">
                    <c:v>SER</c:v>
                  </c:pt>
                  <c:pt idx="16763">
                    <c:v>TRN</c:v>
                  </c:pt>
                  <c:pt idx="16774">
                    <c:v>total</c:v>
                  </c:pt>
                  <c:pt idx="16785">
                    <c:v>AGR</c:v>
                  </c:pt>
                  <c:pt idx="16796">
                    <c:v>BUI</c:v>
                  </c:pt>
                  <c:pt idx="16806">
                    <c:v>CHM</c:v>
                  </c:pt>
                  <c:pt idx="16817">
                    <c:v>ele</c:v>
                  </c:pt>
                  <c:pt idx="16828">
                    <c:v>FOT</c:v>
                  </c:pt>
                  <c:pt idx="16839">
                    <c:v>IRS</c:v>
                  </c:pt>
                  <c:pt idx="16850">
                    <c:v>MAC</c:v>
                  </c:pt>
                  <c:pt idx="16861">
                    <c:v>mvh</c:v>
                  </c:pt>
                  <c:pt idx="16872">
                    <c:v>nfm</c:v>
                  </c:pt>
                  <c:pt idx="16883">
                    <c:v>nmm</c:v>
                  </c:pt>
                  <c:pt idx="16894">
                    <c:v>oil</c:v>
                  </c:pt>
                  <c:pt idx="16905">
                    <c:v>ppp</c:v>
                  </c:pt>
                  <c:pt idx="16916">
                    <c:v>ROI</c:v>
                  </c:pt>
                  <c:pt idx="16927">
                    <c:v>SER</c:v>
                  </c:pt>
                  <c:pt idx="16938">
                    <c:v>TRN</c:v>
                  </c:pt>
                  <c:pt idx="16949">
                    <c:v>total</c:v>
                  </c:pt>
                  <c:pt idx="16960">
                    <c:v>AGR</c:v>
                  </c:pt>
                  <c:pt idx="16971">
                    <c:v>BUI</c:v>
                  </c:pt>
                  <c:pt idx="16981">
                    <c:v>CHM</c:v>
                  </c:pt>
                  <c:pt idx="16992">
                    <c:v>COL</c:v>
                  </c:pt>
                  <c:pt idx="17002">
                    <c:v>ele</c:v>
                  </c:pt>
                  <c:pt idx="17013">
                    <c:v>FOT</c:v>
                  </c:pt>
                  <c:pt idx="17024">
                    <c:v>IRS</c:v>
                  </c:pt>
                  <c:pt idx="17035">
                    <c:v>MAC</c:v>
                  </c:pt>
                  <c:pt idx="17046">
                    <c:v>mvh</c:v>
                  </c:pt>
                  <c:pt idx="17057">
                    <c:v>nfm</c:v>
                  </c:pt>
                  <c:pt idx="17066">
                    <c:v>nmm</c:v>
                  </c:pt>
                  <c:pt idx="17077">
                    <c:v>oil</c:v>
                  </c:pt>
                  <c:pt idx="17088">
                    <c:v>ppp</c:v>
                  </c:pt>
                  <c:pt idx="17099">
                    <c:v>ROI</c:v>
                  </c:pt>
                  <c:pt idx="17110">
                    <c:v>SER</c:v>
                  </c:pt>
                  <c:pt idx="17121">
                    <c:v>TRN</c:v>
                  </c:pt>
                  <c:pt idx="17132">
                    <c:v>total</c:v>
                  </c:pt>
                  <c:pt idx="17143">
                    <c:v>AGR</c:v>
                  </c:pt>
                  <c:pt idx="17154">
                    <c:v>BUI</c:v>
                  </c:pt>
                  <c:pt idx="17164">
                    <c:v>CHM</c:v>
                  </c:pt>
                  <c:pt idx="17175">
                    <c:v>ele</c:v>
                  </c:pt>
                  <c:pt idx="17186">
                    <c:v>FOT</c:v>
                  </c:pt>
                  <c:pt idx="17197">
                    <c:v>IRS</c:v>
                  </c:pt>
                  <c:pt idx="17208">
                    <c:v>MAC</c:v>
                  </c:pt>
                  <c:pt idx="17219">
                    <c:v>mvh</c:v>
                  </c:pt>
                  <c:pt idx="17230">
                    <c:v>nfm</c:v>
                  </c:pt>
                  <c:pt idx="17241">
                    <c:v>nmm</c:v>
                  </c:pt>
                  <c:pt idx="17252">
                    <c:v>oil</c:v>
                  </c:pt>
                  <c:pt idx="17263">
                    <c:v>ppp</c:v>
                  </c:pt>
                  <c:pt idx="17274">
                    <c:v>ROI</c:v>
                  </c:pt>
                  <c:pt idx="17285">
                    <c:v>SER</c:v>
                  </c:pt>
                  <c:pt idx="17296">
                    <c:v>TRN</c:v>
                  </c:pt>
                  <c:pt idx="17307">
                    <c:v>total</c:v>
                  </c:pt>
                  <c:pt idx="17318">
                    <c:v>AGR</c:v>
                  </c:pt>
                  <c:pt idx="17329">
                    <c:v>BUI</c:v>
                  </c:pt>
                  <c:pt idx="17339">
                    <c:v>CHM</c:v>
                  </c:pt>
                  <c:pt idx="17350">
                    <c:v>CRU</c:v>
                  </c:pt>
                  <c:pt idx="17360">
                    <c:v>ele</c:v>
                  </c:pt>
                  <c:pt idx="17371">
                    <c:v>FOT</c:v>
                  </c:pt>
                  <c:pt idx="17382">
                    <c:v>gas</c:v>
                  </c:pt>
                  <c:pt idx="17393">
                    <c:v>IRS</c:v>
                  </c:pt>
                  <c:pt idx="17404">
                    <c:v>MAC</c:v>
                  </c:pt>
                  <c:pt idx="17415">
                    <c:v>mvh</c:v>
                  </c:pt>
                  <c:pt idx="17426">
                    <c:v>nfm</c:v>
                  </c:pt>
                  <c:pt idx="17437">
                    <c:v>nmm</c:v>
                  </c:pt>
                  <c:pt idx="17448">
                    <c:v>oil</c:v>
                  </c:pt>
                  <c:pt idx="17459">
                    <c:v>ppp</c:v>
                  </c:pt>
                  <c:pt idx="17470">
                    <c:v>ROI</c:v>
                  </c:pt>
                  <c:pt idx="17481">
                    <c:v>SER</c:v>
                  </c:pt>
                  <c:pt idx="17492">
                    <c:v>TRN</c:v>
                  </c:pt>
                  <c:pt idx="17503">
                    <c:v>total</c:v>
                  </c:pt>
                  <c:pt idx="17514">
                    <c:v>AGR</c:v>
                  </c:pt>
                  <c:pt idx="17525">
                    <c:v>BUI</c:v>
                  </c:pt>
                  <c:pt idx="17535">
                    <c:v>CHM</c:v>
                  </c:pt>
                  <c:pt idx="17546">
                    <c:v>ele</c:v>
                  </c:pt>
                  <c:pt idx="17557">
                    <c:v>FOT</c:v>
                  </c:pt>
                  <c:pt idx="17568">
                    <c:v>gas</c:v>
                  </c:pt>
                  <c:pt idx="17579">
                    <c:v>IRS</c:v>
                  </c:pt>
                  <c:pt idx="17590">
                    <c:v>MAC</c:v>
                  </c:pt>
                  <c:pt idx="17601">
                    <c:v>mvh</c:v>
                  </c:pt>
                  <c:pt idx="17612">
                    <c:v>nfm</c:v>
                  </c:pt>
                  <c:pt idx="17623">
                    <c:v>nmm</c:v>
                  </c:pt>
                  <c:pt idx="17634">
                    <c:v>oil</c:v>
                  </c:pt>
                  <c:pt idx="17645">
                    <c:v>ppp</c:v>
                  </c:pt>
                  <c:pt idx="17656">
                    <c:v>ROI</c:v>
                  </c:pt>
                  <c:pt idx="17667">
                    <c:v>SER</c:v>
                  </c:pt>
                  <c:pt idx="17678">
                    <c:v>TRN</c:v>
                  </c:pt>
                  <c:pt idx="17689">
                    <c:v>total</c:v>
                  </c:pt>
                  <c:pt idx="17700">
                    <c:v>AGR</c:v>
                  </c:pt>
                  <c:pt idx="17711">
                    <c:v>BUI</c:v>
                  </c:pt>
                  <c:pt idx="17721">
                    <c:v>CHM</c:v>
                  </c:pt>
                  <c:pt idx="17732">
                    <c:v>COL</c:v>
                  </c:pt>
                  <c:pt idx="17742">
                    <c:v>CRU</c:v>
                  </c:pt>
                  <c:pt idx="17752">
                    <c:v>ele</c:v>
                  </c:pt>
                  <c:pt idx="17763">
                    <c:v>FOT</c:v>
                  </c:pt>
                  <c:pt idx="17774">
                    <c:v>gas</c:v>
                  </c:pt>
                  <c:pt idx="17785">
                    <c:v>IRS</c:v>
                  </c:pt>
                  <c:pt idx="17795">
                    <c:v>MAC</c:v>
                  </c:pt>
                  <c:pt idx="17806">
                    <c:v>mvh</c:v>
                  </c:pt>
                  <c:pt idx="17817">
                    <c:v>nfm</c:v>
                  </c:pt>
                  <c:pt idx="17828">
                    <c:v>nmm</c:v>
                  </c:pt>
                  <c:pt idx="17839">
                    <c:v>oil</c:v>
                  </c:pt>
                  <c:pt idx="17850">
                    <c:v>ppp</c:v>
                  </c:pt>
                  <c:pt idx="17861">
                    <c:v>ROI</c:v>
                  </c:pt>
                  <c:pt idx="17872">
                    <c:v>SER</c:v>
                  </c:pt>
                  <c:pt idx="17883">
                    <c:v>TRN</c:v>
                  </c:pt>
                  <c:pt idx="17894">
                    <c:v>total</c:v>
                  </c:pt>
                </c:lvl>
                <c:lvl>
                  <c:pt idx="0">
                    <c:v>DEU</c:v>
                  </c:pt>
                  <c:pt idx="175">
                    <c:v>FRA</c:v>
                  </c:pt>
                  <c:pt idx="334">
                    <c:v>EUN</c:v>
                  </c:pt>
                  <c:pt idx="512">
                    <c:v>EUS</c:v>
                  </c:pt>
                  <c:pt idx="690">
                    <c:v>EU28</c:v>
                  </c:pt>
                  <c:pt idx="896">
                    <c:v>USA</c:v>
                  </c:pt>
                  <c:pt idx="1074">
                    <c:v>OEC</c:v>
                  </c:pt>
                  <c:pt idx="1260">
                    <c:v>BRZ</c:v>
                  </c:pt>
                  <c:pt idx="1415">
                    <c:v>RUS</c:v>
                  </c:pt>
                  <c:pt idx="1590">
                    <c:v>IND</c:v>
                  </c:pt>
                  <c:pt idx="1737">
                    <c:v>CHI</c:v>
                  </c:pt>
                  <c:pt idx="1905">
                    <c:v>RSA</c:v>
                  </c:pt>
                  <c:pt idx="2068">
                    <c:v>ROW</c:v>
                  </c:pt>
                  <c:pt idx="2255">
                    <c:v>World</c:v>
                  </c:pt>
                  <c:pt idx="2461">
                    <c:v>ITA</c:v>
                  </c:pt>
                  <c:pt idx="2636">
                    <c:v>POL</c:v>
                  </c:pt>
                  <c:pt idx="2819">
                    <c:v>ESP</c:v>
                  </c:pt>
                  <c:pt idx="2994">
                    <c:v>UKI</c:v>
                  </c:pt>
                  <c:pt idx="3190">
                    <c:v>BNL</c:v>
                  </c:pt>
                  <c:pt idx="3376">
                    <c:v>OPA</c:v>
                  </c:pt>
                  <c:pt idx="3581">
                    <c:v>DEU</c:v>
                  </c:pt>
                  <c:pt idx="3756">
                    <c:v>FRA</c:v>
                  </c:pt>
                  <c:pt idx="3915">
                    <c:v>EUN</c:v>
                  </c:pt>
                  <c:pt idx="4093">
                    <c:v>EUS</c:v>
                  </c:pt>
                  <c:pt idx="4271">
                    <c:v>EU28</c:v>
                  </c:pt>
                  <c:pt idx="4477">
                    <c:v>USA</c:v>
                  </c:pt>
                  <c:pt idx="4655">
                    <c:v>OEC</c:v>
                  </c:pt>
                  <c:pt idx="4841">
                    <c:v>BRZ</c:v>
                  </c:pt>
                  <c:pt idx="4996">
                    <c:v>RUS</c:v>
                  </c:pt>
                  <c:pt idx="5171">
                    <c:v>IND</c:v>
                  </c:pt>
                  <c:pt idx="5318">
                    <c:v>CHI</c:v>
                  </c:pt>
                  <c:pt idx="5486">
                    <c:v>RSA</c:v>
                  </c:pt>
                  <c:pt idx="5649">
                    <c:v>ROW</c:v>
                  </c:pt>
                  <c:pt idx="5836">
                    <c:v>World</c:v>
                  </c:pt>
                  <c:pt idx="6042">
                    <c:v>ITA</c:v>
                  </c:pt>
                  <c:pt idx="6217">
                    <c:v>POL</c:v>
                  </c:pt>
                  <c:pt idx="6400">
                    <c:v>ESP</c:v>
                  </c:pt>
                  <c:pt idx="6575">
                    <c:v>UKI</c:v>
                  </c:pt>
                  <c:pt idx="6771">
                    <c:v>BNL</c:v>
                  </c:pt>
                  <c:pt idx="6957">
                    <c:v>OPA</c:v>
                  </c:pt>
                  <c:pt idx="7162">
                    <c:v>DEU</c:v>
                  </c:pt>
                  <c:pt idx="7337">
                    <c:v>FRA</c:v>
                  </c:pt>
                  <c:pt idx="7496">
                    <c:v>EUN</c:v>
                  </c:pt>
                  <c:pt idx="7674">
                    <c:v>EUS</c:v>
                  </c:pt>
                  <c:pt idx="7852">
                    <c:v>EU28</c:v>
                  </c:pt>
                  <c:pt idx="8058">
                    <c:v>USA</c:v>
                  </c:pt>
                  <c:pt idx="8236">
                    <c:v>OEC</c:v>
                  </c:pt>
                  <c:pt idx="8422">
                    <c:v>BRZ</c:v>
                  </c:pt>
                  <c:pt idx="8577">
                    <c:v>RUS</c:v>
                  </c:pt>
                  <c:pt idx="8752">
                    <c:v>IND</c:v>
                  </c:pt>
                  <c:pt idx="8899">
                    <c:v>CHI</c:v>
                  </c:pt>
                  <c:pt idx="9067">
                    <c:v>RSA</c:v>
                  </c:pt>
                  <c:pt idx="9230">
                    <c:v>ROW</c:v>
                  </c:pt>
                  <c:pt idx="9417">
                    <c:v>World</c:v>
                  </c:pt>
                  <c:pt idx="9623">
                    <c:v>ITA</c:v>
                  </c:pt>
                  <c:pt idx="9798">
                    <c:v>POL</c:v>
                  </c:pt>
                  <c:pt idx="9981">
                    <c:v>ESP</c:v>
                  </c:pt>
                  <c:pt idx="10156">
                    <c:v>UKI</c:v>
                  </c:pt>
                  <c:pt idx="10352">
                    <c:v>BNL</c:v>
                  </c:pt>
                  <c:pt idx="10538">
                    <c:v>OPA</c:v>
                  </c:pt>
                  <c:pt idx="10743">
                    <c:v>DEU</c:v>
                  </c:pt>
                  <c:pt idx="10918">
                    <c:v>FRA</c:v>
                  </c:pt>
                  <c:pt idx="11077">
                    <c:v>EUN</c:v>
                  </c:pt>
                  <c:pt idx="11255">
                    <c:v>EUS</c:v>
                  </c:pt>
                  <c:pt idx="11433">
                    <c:v>EU28</c:v>
                  </c:pt>
                  <c:pt idx="11639">
                    <c:v>USA</c:v>
                  </c:pt>
                  <c:pt idx="11817">
                    <c:v>OEC</c:v>
                  </c:pt>
                  <c:pt idx="12003">
                    <c:v>BRZ</c:v>
                  </c:pt>
                  <c:pt idx="12158">
                    <c:v>RUS</c:v>
                  </c:pt>
                  <c:pt idx="12333">
                    <c:v>IND</c:v>
                  </c:pt>
                  <c:pt idx="12480">
                    <c:v>CHI</c:v>
                  </c:pt>
                  <c:pt idx="12648">
                    <c:v>RSA</c:v>
                  </c:pt>
                  <c:pt idx="12811">
                    <c:v>ROW</c:v>
                  </c:pt>
                  <c:pt idx="12998">
                    <c:v>World</c:v>
                  </c:pt>
                  <c:pt idx="13204">
                    <c:v>ITA</c:v>
                  </c:pt>
                  <c:pt idx="13379">
                    <c:v>POL</c:v>
                  </c:pt>
                  <c:pt idx="13562">
                    <c:v>ESP</c:v>
                  </c:pt>
                  <c:pt idx="13737">
                    <c:v>UKI</c:v>
                  </c:pt>
                  <c:pt idx="13933">
                    <c:v>BNL</c:v>
                  </c:pt>
                  <c:pt idx="14119">
                    <c:v>OPA</c:v>
                  </c:pt>
                  <c:pt idx="14324">
                    <c:v>DEU</c:v>
                  </c:pt>
                  <c:pt idx="14499">
                    <c:v>FRA</c:v>
                  </c:pt>
                  <c:pt idx="14658">
                    <c:v>EUN</c:v>
                  </c:pt>
                  <c:pt idx="14836">
                    <c:v>EUS</c:v>
                  </c:pt>
                  <c:pt idx="15014">
                    <c:v>EU28</c:v>
                  </c:pt>
                  <c:pt idx="15220">
                    <c:v>USA</c:v>
                  </c:pt>
                  <c:pt idx="15398">
                    <c:v>OEC</c:v>
                  </c:pt>
                  <c:pt idx="15584">
                    <c:v>BRZ</c:v>
                  </c:pt>
                  <c:pt idx="15739">
                    <c:v>RUS</c:v>
                  </c:pt>
                  <c:pt idx="15914">
                    <c:v>IND</c:v>
                  </c:pt>
                  <c:pt idx="16061">
                    <c:v>CHI</c:v>
                  </c:pt>
                  <c:pt idx="16229">
                    <c:v>RSA</c:v>
                  </c:pt>
                  <c:pt idx="16392">
                    <c:v>ROW</c:v>
                  </c:pt>
                  <c:pt idx="16579">
                    <c:v>World</c:v>
                  </c:pt>
                  <c:pt idx="16785">
                    <c:v>ITA</c:v>
                  </c:pt>
                  <c:pt idx="16960">
                    <c:v>POL</c:v>
                  </c:pt>
                  <c:pt idx="17143">
                    <c:v>ESP</c:v>
                  </c:pt>
                  <c:pt idx="17318">
                    <c:v>UKI</c:v>
                  </c:pt>
                  <c:pt idx="17514">
                    <c:v>BNL</c:v>
                  </c:pt>
                  <c:pt idx="17700">
                    <c:v>OPA</c:v>
                  </c:pt>
                </c:lvl>
                <c:lvl>
                  <c:pt idx="0">
                    <c:v>2015</c:v>
                  </c:pt>
                  <c:pt idx="3581">
                    <c:v>2020</c:v>
                  </c:pt>
                  <c:pt idx="7162">
                    <c:v>2025</c:v>
                  </c:pt>
                  <c:pt idx="10743">
                    <c:v>2030</c:v>
                  </c:pt>
                  <c:pt idx="14324">
                    <c:v>2011</c:v>
                  </c:pt>
                </c:lvl>
              </c:multiLvlStrCache>
            </c:multiLvlStrRef>
          </c:cat>
          <c:val>
            <c:numRef>
              <c:f>'Tradematrix.p (ex)'!$B$4:$B$19754</c:f>
              <c:numCache>
                <c:formatCode>General</c:formatCode>
                <c:ptCount val="17905"/>
                <c:pt idx="0">
                  <c:v>5.1529367684669161E-2</c:v>
                </c:pt>
                <c:pt idx="1">
                  <c:v>6.9014511734778697E-2</c:v>
                </c:pt>
                <c:pt idx="2">
                  <c:v>0.17774809446287893</c:v>
                </c:pt>
                <c:pt idx="3">
                  <c:v>0.43352018695761935</c:v>
                </c:pt>
                <c:pt idx="4">
                  <c:v>0.41232054449287064</c:v>
                </c:pt>
                <c:pt idx="5">
                  <c:v>1.0862981764603092</c:v>
                </c:pt>
                <c:pt idx="6">
                  <c:v>0.12018253253737395</c:v>
                </c:pt>
                <c:pt idx="7">
                  <c:v>1.9148876219188048E-2</c:v>
                </c:pt>
                <c:pt idx="8">
                  <c:v>0.1978701476693269</c:v>
                </c:pt>
                <c:pt idx="9">
                  <c:v>0.82061553426216538</c:v>
                </c:pt>
                <c:pt idx="10">
                  <c:v>0.62168298611193296</c:v>
                </c:pt>
                <c:pt idx="11">
                  <c:v>3.1946042250109979E-3</c:v>
                </c:pt>
                <c:pt idx="12">
                  <c:v>1.1781456244955866</c:v>
                </c:pt>
                <c:pt idx="13">
                  <c:v>0.57087271763830882</c:v>
                </c:pt>
                <c:pt idx="14">
                  <c:v>0.87073161888525352</c:v>
                </c:pt>
                <c:pt idx="15">
                  <c:v>0.91446950143202843</c:v>
                </c:pt>
                <c:pt idx="16">
                  <c:v>0.15983869177308455</c:v>
                </c:pt>
                <c:pt idx="17">
                  <c:v>0.24283047531533861</c:v>
                </c:pt>
                <c:pt idx="18">
                  <c:v>0.89168172308726867</c:v>
                </c:pt>
                <c:pt idx="19">
                  <c:v>2.3803835835049276</c:v>
                </c:pt>
                <c:pt idx="20">
                  <c:v>0.91636832295298432</c:v>
                </c:pt>
                <c:pt idx="21">
                  <c:v>3.3541471028933136</c:v>
                </c:pt>
                <c:pt idx="22">
                  <c:v>1.5489508264008947</c:v>
                </c:pt>
                <c:pt idx="23">
                  <c:v>5.9822088170013252</c:v>
                </c:pt>
                <c:pt idx="24">
                  <c:v>18.548951703476199</c:v>
                </c:pt>
                <c:pt idx="25">
                  <c:v>9.7217793250026201</c:v>
                </c:pt>
                <c:pt idx="26">
                  <c:v>22.699969334250664</c:v>
                </c:pt>
                <c:pt idx="27">
                  <c:v>14.700523258792238</c:v>
                </c:pt>
                <c:pt idx="28">
                  <c:v>1.9660324600543808</c:v>
                </c:pt>
                <c:pt idx="29">
                  <c:v>8.6093066730925827</c:v>
                </c:pt>
                <c:pt idx="30">
                  <c:v>15.581711021777847</c:v>
                </c:pt>
                <c:pt idx="31">
                  <c:v>23.176958818904545</c:v>
                </c:pt>
                <c:pt idx="32">
                  <c:v>0.19556076494184785</c:v>
                </c:pt>
                <c:pt idx="33">
                  <c:v>1.0452381646526288E-2</c:v>
                </c:pt>
                <c:pt idx="34">
                  <c:v>1.0707799815213793E-2</c:v>
                </c:pt>
                <c:pt idx="35">
                  <c:v>3.4279063671185377E-2</c:v>
                </c:pt>
                <c:pt idx="36">
                  <c:v>0.28104621206553526</c:v>
                </c:pt>
                <c:pt idx="37">
                  <c:v>1.5271139146584729</c:v>
                </c:pt>
                <c:pt idx="38">
                  <c:v>2.9054451596484367E-2</c:v>
                </c:pt>
                <c:pt idx="39">
                  <c:v>3.0079796997819805E-2</c:v>
                </c:pt>
                <c:pt idx="40">
                  <c:v>9.047764755615216E-3</c:v>
                </c:pt>
                <c:pt idx="41">
                  <c:v>0.1631534026631731</c:v>
                </c:pt>
                <c:pt idx="42">
                  <c:v>1.6831020803709278</c:v>
                </c:pt>
                <c:pt idx="43">
                  <c:v>9.6748555114200691E-2</c:v>
                </c:pt>
                <c:pt idx="44">
                  <c:v>0.22921845698223878</c:v>
                </c:pt>
                <c:pt idx="45">
                  <c:v>2.0180669527216963</c:v>
                </c:pt>
                <c:pt idx="46">
                  <c:v>4.8205625413546533</c:v>
                </c:pt>
                <c:pt idx="47">
                  <c:v>4.2960876511355011</c:v>
                </c:pt>
                <c:pt idx="48">
                  <c:v>7.8308365323928308</c:v>
                </c:pt>
                <c:pt idx="49">
                  <c:v>1.1247656551111782</c:v>
                </c:pt>
                <c:pt idx="50">
                  <c:v>5.1478143987930984E-2</c:v>
                </c:pt>
                <c:pt idx="51">
                  <c:v>0.5518199834771923</c:v>
                </c:pt>
                <c:pt idx="52">
                  <c:v>2.6551705858506747</c:v>
                </c:pt>
                <c:pt idx="53">
                  <c:v>3.1552639025403177</c:v>
                </c:pt>
                <c:pt idx="54">
                  <c:v>0.17740685004908957</c:v>
                </c:pt>
                <c:pt idx="55">
                  <c:v>0.14090656984509684</c:v>
                </c:pt>
                <c:pt idx="56">
                  <c:v>0.88360251098927634</c:v>
                </c:pt>
                <c:pt idx="57">
                  <c:v>3.3272107059890157</c:v>
                </c:pt>
                <c:pt idx="58">
                  <c:v>2.2965982954776205</c:v>
                </c:pt>
                <c:pt idx="59">
                  <c:v>3.8463167376123595</c:v>
                </c:pt>
                <c:pt idx="60">
                  <c:v>1.2856498793341904</c:v>
                </c:pt>
                <c:pt idx="61">
                  <c:v>0.4683839114291069</c:v>
                </c:pt>
                <c:pt idx="62">
                  <c:v>1.0157635412639525</c:v>
                </c:pt>
                <c:pt idx="63">
                  <c:v>1.8531616243262765</c:v>
                </c:pt>
                <c:pt idx="64">
                  <c:v>2.4436481007177662</c:v>
                </c:pt>
                <c:pt idx="65">
                  <c:v>4.9386557888781955</c:v>
                </c:pt>
                <c:pt idx="66">
                  <c:v>3.066041752908832</c:v>
                </c:pt>
                <c:pt idx="67">
                  <c:v>13.890434352606617</c:v>
                </c:pt>
                <c:pt idx="68">
                  <c:v>30.05733759540999</c:v>
                </c:pt>
                <c:pt idx="69">
                  <c:v>16.23257966291413</c:v>
                </c:pt>
                <c:pt idx="70">
                  <c:v>39.880416747427809</c:v>
                </c:pt>
                <c:pt idx="71">
                  <c:v>26.699845662358481</c:v>
                </c:pt>
                <c:pt idx="72">
                  <c:v>7.0708052050144676</c:v>
                </c:pt>
                <c:pt idx="73">
                  <c:v>39.017961956962687</c:v>
                </c:pt>
                <c:pt idx="74">
                  <c:v>34.204103156113469</c:v>
                </c:pt>
                <c:pt idx="75">
                  <c:v>34.429573858929821</c:v>
                </c:pt>
                <c:pt idx="76">
                  <c:v>1.8199779297322356</c:v>
                </c:pt>
                <c:pt idx="77">
                  <c:v>2.7870187137330991</c:v>
                </c:pt>
                <c:pt idx="78">
                  <c:v>6.932965159803909</c:v>
                </c:pt>
                <c:pt idx="79">
                  <c:v>15.77225411471125</c:v>
                </c:pt>
                <c:pt idx="80">
                  <c:v>9.1527334737219821</c:v>
                </c:pt>
                <c:pt idx="81">
                  <c:v>19.210919461072812</c:v>
                </c:pt>
                <c:pt idx="82">
                  <c:v>18.945744727334507</c:v>
                </c:pt>
                <c:pt idx="83">
                  <c:v>1.0233849890110229</c:v>
                </c:pt>
                <c:pt idx="84">
                  <c:v>22.060319964569715</c:v>
                </c:pt>
                <c:pt idx="85">
                  <c:v>13.6844386562162</c:v>
                </c:pt>
                <c:pt idx="86">
                  <c:v>20.911754996185696</c:v>
                </c:pt>
                <c:pt idx="87">
                  <c:v>0.37741273116412238</c:v>
                </c:pt>
                <c:pt idx="88">
                  <c:v>0.10276556610886124</c:v>
                </c:pt>
                <c:pt idx="89">
                  <c:v>0.23994208767151282</c:v>
                </c:pt>
                <c:pt idx="90">
                  <c:v>2.6948688063284201</c:v>
                </c:pt>
                <c:pt idx="91">
                  <c:v>1.175587319471795</c:v>
                </c:pt>
                <c:pt idx="92">
                  <c:v>4.9353977392145332</c:v>
                </c:pt>
                <c:pt idx="93">
                  <c:v>1.9596225732105588</c:v>
                </c:pt>
                <c:pt idx="94">
                  <c:v>0.48691337882249697</c:v>
                </c:pt>
                <c:pt idx="95">
                  <c:v>1.9690645691345028</c:v>
                </c:pt>
                <c:pt idx="96">
                  <c:v>1.4115027457300053</c:v>
                </c:pt>
                <c:pt idx="97">
                  <c:v>7.0058527650143896</c:v>
                </c:pt>
                <c:pt idx="98">
                  <c:v>9.0512344820783713E-2</c:v>
                </c:pt>
                <c:pt idx="99">
                  <c:v>0.13226193972148353</c:v>
                </c:pt>
                <c:pt idx="100">
                  <c:v>0.38871408530491003</c:v>
                </c:pt>
                <c:pt idx="101">
                  <c:v>1.1644619961417007</c:v>
                </c:pt>
                <c:pt idx="102">
                  <c:v>0.86229466340373662</c:v>
                </c:pt>
                <c:pt idx="103">
                  <c:v>1.8758996937338439</c:v>
                </c:pt>
                <c:pt idx="104">
                  <c:v>0.70289939931635703</c:v>
                </c:pt>
                <c:pt idx="105">
                  <c:v>0.11524268349920361</c:v>
                </c:pt>
                <c:pt idx="106">
                  <c:v>0.54107297952800304</c:v>
                </c:pt>
                <c:pt idx="107">
                  <c:v>0.90063745759285307</c:v>
                </c:pt>
                <c:pt idx="108">
                  <c:v>1.6240732661935349</c:v>
                </c:pt>
                <c:pt idx="109">
                  <c:v>3.8206311739829066E-2</c:v>
                </c:pt>
                <c:pt idx="110">
                  <c:v>0.11723109696090619</c:v>
                </c:pt>
                <c:pt idx="111">
                  <c:v>0.31759851703935688</c:v>
                </c:pt>
                <c:pt idx="112">
                  <c:v>0.47282940446466959</c:v>
                </c:pt>
                <c:pt idx="113">
                  <c:v>0.52082339541826106</c:v>
                </c:pt>
                <c:pt idx="114">
                  <c:v>3.6818573839341391</c:v>
                </c:pt>
                <c:pt idx="115">
                  <c:v>0.24686361583768751</c:v>
                </c:pt>
                <c:pt idx="116">
                  <c:v>2.133551702814928E-2</c:v>
                </c:pt>
                <c:pt idx="117">
                  <c:v>8.3914444939270749E-2</c:v>
                </c:pt>
                <c:pt idx="118">
                  <c:v>0.52603803627280721</c:v>
                </c:pt>
                <c:pt idx="119">
                  <c:v>3.0682230492851668</c:v>
                </c:pt>
                <c:pt idx="120">
                  <c:v>0.20170473517569029</c:v>
                </c:pt>
                <c:pt idx="121">
                  <c:v>0.15795450340135558</c:v>
                </c:pt>
                <c:pt idx="122">
                  <c:v>0.65225541163774714</c:v>
                </c:pt>
                <c:pt idx="123">
                  <c:v>2.693692219748729</c:v>
                </c:pt>
                <c:pt idx="124">
                  <c:v>1.4113846009151967</c:v>
                </c:pt>
                <c:pt idx="125">
                  <c:v>3.9549631879791849</c:v>
                </c:pt>
                <c:pt idx="126">
                  <c:v>0.82118600108285711</c:v>
                </c:pt>
                <c:pt idx="127">
                  <c:v>0.19547672177462286</c:v>
                </c:pt>
                <c:pt idx="128">
                  <c:v>0.55947001430621623</c:v>
                </c:pt>
                <c:pt idx="129">
                  <c:v>1.7937942856627664</c:v>
                </c:pt>
                <c:pt idx="130">
                  <c:v>2.6688337252574881</c:v>
                </c:pt>
                <c:pt idx="131">
                  <c:v>0.48298009303516842</c:v>
                </c:pt>
                <c:pt idx="132">
                  <c:v>0.40236777644600796</c:v>
                </c:pt>
                <c:pt idx="133">
                  <c:v>2.9879683844397151</c:v>
                </c:pt>
                <c:pt idx="134">
                  <c:v>6.2442778717698548</c:v>
                </c:pt>
                <c:pt idx="135">
                  <c:v>5.160463372897877</c:v>
                </c:pt>
                <c:pt idx="136">
                  <c:v>17.693784380381981</c:v>
                </c:pt>
                <c:pt idx="137">
                  <c:v>3.3365380466121857</c:v>
                </c:pt>
                <c:pt idx="138">
                  <c:v>0.68260587487804902</c:v>
                </c:pt>
                <c:pt idx="139">
                  <c:v>3.161828910794545</c:v>
                </c:pt>
                <c:pt idx="140">
                  <c:v>5.3663121904293547</c:v>
                </c:pt>
                <c:pt idx="141">
                  <c:v>11.003008751484165</c:v>
                </c:pt>
                <c:pt idx="142">
                  <c:v>1.110043133791546</c:v>
                </c:pt>
                <c:pt idx="143">
                  <c:v>0.38376388240920434</c:v>
                </c:pt>
                <c:pt idx="144">
                  <c:v>2.6574374880465697</c:v>
                </c:pt>
                <c:pt idx="145">
                  <c:v>5.0224843562847115</c:v>
                </c:pt>
                <c:pt idx="146">
                  <c:v>7.1711816450224584</c:v>
                </c:pt>
                <c:pt idx="147">
                  <c:v>7.6966051756207596</c:v>
                </c:pt>
                <c:pt idx="148">
                  <c:v>13.273781125723767</c:v>
                </c:pt>
                <c:pt idx="149">
                  <c:v>1.6006906632233673</c:v>
                </c:pt>
                <c:pt idx="150">
                  <c:v>4.2507691654172879</c:v>
                </c:pt>
                <c:pt idx="151">
                  <c:v>10.103392127887666</c:v>
                </c:pt>
                <c:pt idx="152">
                  <c:v>9.5828575469373831</c:v>
                </c:pt>
                <c:pt idx="153">
                  <c:v>0.76908475798194598</c:v>
                </c:pt>
                <c:pt idx="154">
                  <c:v>0.35214115543296842</c:v>
                </c:pt>
                <c:pt idx="155">
                  <c:v>0.91796323011371062</c:v>
                </c:pt>
                <c:pt idx="156">
                  <c:v>1.5319192321590371</c:v>
                </c:pt>
                <c:pt idx="157">
                  <c:v>1.8620470605550787</c:v>
                </c:pt>
                <c:pt idx="158">
                  <c:v>2.364845020090796</c:v>
                </c:pt>
                <c:pt idx="159">
                  <c:v>2.7512619706405568</c:v>
                </c:pt>
                <c:pt idx="160">
                  <c:v>1.3064105052773332</c:v>
                </c:pt>
                <c:pt idx="161">
                  <c:v>1.1278010826367264</c:v>
                </c:pt>
                <c:pt idx="162">
                  <c:v>3.8980545757967571</c:v>
                </c:pt>
                <c:pt idx="163">
                  <c:v>5.036426503559241</c:v>
                </c:pt>
                <c:pt idx="164">
                  <c:v>13.707165071227649</c:v>
                </c:pt>
                <c:pt idx="165">
                  <c:v>9.5000891337322528</c:v>
                </c:pt>
                <c:pt idx="166">
                  <c:v>39.235758516150021</c:v>
                </c:pt>
                <c:pt idx="167">
                  <c:v>93.389522516105345</c:v>
                </c:pt>
                <c:pt idx="168">
                  <c:v>61.427658841379916</c:v>
                </c:pt>
                <c:pt idx="169">
                  <c:v>139.19969298626253</c:v>
                </c:pt>
                <c:pt idx="170">
                  <c:v>86.157757591261515</c:v>
                </c:pt>
                <c:pt idx="171">
                  <c:v>15.280819202532477</c:v>
                </c:pt>
                <c:pt idx="172">
                  <c:v>84.047692921634862</c:v>
                </c:pt>
                <c:pt idx="173">
                  <c:v>95.342468984086935</c:v>
                </c:pt>
                <c:pt idx="174">
                  <c:v>127.32762867444535</c:v>
                </c:pt>
                <c:pt idx="175">
                  <c:v>1.1811639737773567E-2</c:v>
                </c:pt>
                <c:pt idx="176">
                  <c:v>6.7368391014853138E-3</c:v>
                </c:pt>
                <c:pt idx="177">
                  <c:v>0.22957749992089618</c:v>
                </c:pt>
                <c:pt idx="178">
                  <c:v>0.3308756491837187</c:v>
                </c:pt>
                <c:pt idx="179">
                  <c:v>0.52561233738055768</c:v>
                </c:pt>
                <c:pt idx="180">
                  <c:v>7.9982594199323395E-2</c:v>
                </c:pt>
                <c:pt idx="181">
                  <c:v>4.4203536947801485E-2</c:v>
                </c:pt>
                <c:pt idx="182">
                  <c:v>0.32717493934476188</c:v>
                </c:pt>
                <c:pt idx="183">
                  <c:v>1.499293154022403</c:v>
                </c:pt>
                <c:pt idx="184">
                  <c:v>0.5385056062689807</c:v>
                </c:pt>
                <c:pt idx="185">
                  <c:v>2.4830398445262643E-2</c:v>
                </c:pt>
                <c:pt idx="186">
                  <c:v>0.70809957840360316</c:v>
                </c:pt>
                <c:pt idx="187">
                  <c:v>0.25499883565938908</c:v>
                </c:pt>
                <c:pt idx="188">
                  <c:v>9.6315834023068161E-2</c:v>
                </c:pt>
                <c:pt idx="189">
                  <c:v>0.19019193895206782</c:v>
                </c:pt>
                <c:pt idx="190">
                  <c:v>2.7892682109739261E-2</c:v>
                </c:pt>
                <c:pt idx="191">
                  <c:v>0.20248501794865406</c:v>
                </c:pt>
                <c:pt idx="192">
                  <c:v>0.89922626527501748</c:v>
                </c:pt>
                <c:pt idx="193">
                  <c:v>0.29933893645404663</c:v>
                </c:pt>
                <c:pt idx="194">
                  <c:v>1.4168990081185651</c:v>
                </c:pt>
                <c:pt idx="195">
                  <c:v>0.64440122541740463</c:v>
                </c:pt>
                <c:pt idx="196">
                  <c:v>2.8453913301168083</c:v>
                </c:pt>
                <c:pt idx="197">
                  <c:v>3.9764160645449782</c:v>
                </c:pt>
                <c:pt idx="198">
                  <c:v>5.2723688318878175</c:v>
                </c:pt>
                <c:pt idx="199">
                  <c:v>6.9213420345991423</c:v>
                </c:pt>
                <c:pt idx="200">
                  <c:v>0.66263449778953354</c:v>
                </c:pt>
                <c:pt idx="201">
                  <c:v>3.922166222868539</c:v>
                </c:pt>
                <c:pt idx="202">
                  <c:v>10.098163612275565</c:v>
                </c:pt>
                <c:pt idx="203">
                  <c:v>11.491252399451749</c:v>
                </c:pt>
                <c:pt idx="204">
                  <c:v>0.30917316287803148</c:v>
                </c:pt>
                <c:pt idx="205">
                  <c:v>1.2154096215952136E-2</c:v>
                </c:pt>
                <c:pt idx="206">
                  <c:v>2.7980808001002908E-3</c:v>
                </c:pt>
                <c:pt idx="207">
                  <c:v>1.8879233990450744E-2</c:v>
                </c:pt>
                <c:pt idx="208">
                  <c:v>1.8287580812134521E-2</c:v>
                </c:pt>
                <c:pt idx="209">
                  <c:v>3.5787274749853042E-2</c:v>
                </c:pt>
                <c:pt idx="210">
                  <c:v>3.532143576068568E-3</c:v>
                </c:pt>
                <c:pt idx="211">
                  <c:v>5.8112907712266938E-3</c:v>
                </c:pt>
                <c:pt idx="212">
                  <c:v>0.23231276780169902</c:v>
                </c:pt>
                <c:pt idx="213">
                  <c:v>0.41975918498771059</c:v>
                </c:pt>
                <c:pt idx="214">
                  <c:v>0.17203255003548454</c:v>
                </c:pt>
                <c:pt idx="215">
                  <c:v>0.12094648523696973</c:v>
                </c:pt>
                <c:pt idx="216">
                  <c:v>1.0968674845436301</c:v>
                </c:pt>
                <c:pt idx="217">
                  <c:v>1.5955583576468115</c:v>
                </c:pt>
                <c:pt idx="218">
                  <c:v>1.6542475083185102</c:v>
                </c:pt>
                <c:pt idx="219">
                  <c:v>2.9892344443524843</c:v>
                </c:pt>
                <c:pt idx="220">
                  <c:v>4.5905088514138326E-2</c:v>
                </c:pt>
                <c:pt idx="221">
                  <c:v>2.0584768668732512</c:v>
                </c:pt>
                <c:pt idx="222">
                  <c:v>3.9938690243434611</c:v>
                </c:pt>
                <c:pt idx="223">
                  <c:v>4.2540011334077006</c:v>
                </c:pt>
                <c:pt idx="224">
                  <c:v>0.11482718415813602</c:v>
                </c:pt>
                <c:pt idx="225">
                  <c:v>4.5683149397107534E-2</c:v>
                </c:pt>
                <c:pt idx="226">
                  <c:v>0.14531091036114599</c:v>
                </c:pt>
                <c:pt idx="227">
                  <c:v>0.47107559763655932</c:v>
                </c:pt>
                <c:pt idx="228">
                  <c:v>0.79517902222217041</c:v>
                </c:pt>
                <c:pt idx="229">
                  <c:v>0.46859741866859522</c:v>
                </c:pt>
                <c:pt idx="230">
                  <c:v>0.13733978335748059</c:v>
                </c:pt>
                <c:pt idx="231">
                  <c:v>0.34015626717569852</c:v>
                </c:pt>
                <c:pt idx="232">
                  <c:v>1.2573614968828433</c:v>
                </c:pt>
                <c:pt idx="233">
                  <c:v>0.68074425572709307</c:v>
                </c:pt>
                <c:pt idx="234">
                  <c:v>1.4389423419764318</c:v>
                </c:pt>
                <c:pt idx="235">
                  <c:v>0.84584427667708373</c:v>
                </c:pt>
                <c:pt idx="236">
                  <c:v>3.6760407734349596</c:v>
                </c:pt>
                <c:pt idx="237">
                  <c:v>3.7688891307197125</c:v>
                </c:pt>
                <c:pt idx="238">
                  <c:v>5.8740279493478402</c:v>
                </c:pt>
                <c:pt idx="239">
                  <c:v>12.455469942291861</c:v>
                </c:pt>
                <c:pt idx="240">
                  <c:v>1.6681375308303306</c:v>
                </c:pt>
                <c:pt idx="241">
                  <c:v>10.554127988565993</c:v>
                </c:pt>
                <c:pt idx="242">
                  <c:v>18.641797492349127</c:v>
                </c:pt>
                <c:pt idx="243">
                  <c:v>13.494886349555864</c:v>
                </c:pt>
                <c:pt idx="244">
                  <c:v>0.7383288386616107</c:v>
                </c:pt>
                <c:pt idx="245">
                  <c:v>0.16742516589727327</c:v>
                </c:pt>
                <c:pt idx="246">
                  <c:v>0.8418813949254218</c:v>
                </c:pt>
                <c:pt idx="247">
                  <c:v>1.9337413280131421</c:v>
                </c:pt>
                <c:pt idx="248">
                  <c:v>3.8100738739724642</c:v>
                </c:pt>
                <c:pt idx="249">
                  <c:v>0.79211993203656905</c:v>
                </c:pt>
                <c:pt idx="250">
                  <c:v>6.9917468345537317E-2</c:v>
                </c:pt>
                <c:pt idx="251">
                  <c:v>0.92502742988310582</c:v>
                </c:pt>
                <c:pt idx="252">
                  <c:v>3.7891947805013193</c:v>
                </c:pt>
                <c:pt idx="253">
                  <c:v>2.6497661240891643</c:v>
                </c:pt>
                <c:pt idx="254">
                  <c:v>5.4863050308203196E-2</c:v>
                </c:pt>
                <c:pt idx="255">
                  <c:v>2.2324485282740027E-2</c:v>
                </c:pt>
                <c:pt idx="256">
                  <c:v>1.7377016418339608E-2</c:v>
                </c:pt>
                <c:pt idx="257">
                  <c:v>0.32944823090127895</c:v>
                </c:pt>
                <c:pt idx="258">
                  <c:v>0.56093357622854134</c:v>
                </c:pt>
                <c:pt idx="259">
                  <c:v>0.39756990418199595</c:v>
                </c:pt>
                <c:pt idx="260">
                  <c:v>0.17998289970502926</c:v>
                </c:pt>
                <c:pt idx="261">
                  <c:v>1.0486010521558051</c:v>
                </c:pt>
                <c:pt idx="262">
                  <c:v>0.42503712012564787</c:v>
                </c:pt>
                <c:pt idx="263">
                  <c:v>1.0711993731767033</c:v>
                </c:pt>
                <c:pt idx="264">
                  <c:v>4.6699712165205597E-2</c:v>
                </c:pt>
                <c:pt idx="265">
                  <c:v>4.6131930674119831E-2</c:v>
                </c:pt>
                <c:pt idx="266">
                  <c:v>0.12473295194204782</c:v>
                </c:pt>
                <c:pt idx="267">
                  <c:v>0.20454863320605871</c:v>
                </c:pt>
                <c:pt idx="268">
                  <c:v>0.30897546740242898</c:v>
                </c:pt>
                <c:pt idx="269">
                  <c:v>0.35840977322062006</c:v>
                </c:pt>
                <c:pt idx="270">
                  <c:v>5.5584114924798769E-2</c:v>
                </c:pt>
                <c:pt idx="271">
                  <c:v>0.16848196212090713</c:v>
                </c:pt>
                <c:pt idx="272">
                  <c:v>0.42436662389647767</c:v>
                </c:pt>
                <c:pt idx="273">
                  <c:v>0.57032091028634713</c:v>
                </c:pt>
                <c:pt idx="274">
                  <c:v>8.6198917284102741E-2</c:v>
                </c:pt>
                <c:pt idx="275">
                  <c:v>9.554568925036136E-2</c:v>
                </c:pt>
                <c:pt idx="276">
                  <c:v>2.7764088124988116E-2</c:v>
                </c:pt>
                <c:pt idx="277">
                  <c:v>0.2782804623152389</c:v>
                </c:pt>
                <c:pt idx="278">
                  <c:v>0.71159129282949485</c:v>
                </c:pt>
                <c:pt idx="279">
                  <c:v>1.0841255995775358</c:v>
                </c:pt>
                <c:pt idx="280">
                  <c:v>1.2080654192069322E-2</c:v>
                </c:pt>
                <c:pt idx="281">
                  <c:v>5.5154588858677467E-2</c:v>
                </c:pt>
                <c:pt idx="282">
                  <c:v>1.8258221578457707</c:v>
                </c:pt>
                <c:pt idx="283">
                  <c:v>1.0853881560146816</c:v>
                </c:pt>
                <c:pt idx="284">
                  <c:v>7.2650380052328836E-2</c:v>
                </c:pt>
                <c:pt idx="285">
                  <c:v>3.1002385097222387E-2</c:v>
                </c:pt>
                <c:pt idx="286">
                  <c:v>0.10891126872144573</c:v>
                </c:pt>
                <c:pt idx="287">
                  <c:v>0.20346950203232639</c:v>
                </c:pt>
                <c:pt idx="288">
                  <c:v>0.35654664528528418</c:v>
                </c:pt>
                <c:pt idx="289">
                  <c:v>0.30066983190945967</c:v>
                </c:pt>
                <c:pt idx="290">
                  <c:v>7.3662769574966439E-2</c:v>
                </c:pt>
                <c:pt idx="291">
                  <c:v>0.29338674730824182</c:v>
                </c:pt>
                <c:pt idx="292">
                  <c:v>0.70200432234143439</c:v>
                </c:pt>
                <c:pt idx="293">
                  <c:v>1.1868309378153568</c:v>
                </c:pt>
                <c:pt idx="294">
                  <c:v>0.27134188529204561</c:v>
                </c:pt>
                <c:pt idx="295">
                  <c:v>8.9700086063879067E-2</c:v>
                </c:pt>
                <c:pt idx="296">
                  <c:v>0.39302894668547328</c:v>
                </c:pt>
                <c:pt idx="297">
                  <c:v>0.73253177979883899</c:v>
                </c:pt>
                <c:pt idx="298">
                  <c:v>2.2685865655806228</c:v>
                </c:pt>
                <c:pt idx="299">
                  <c:v>3.4824485611572356</c:v>
                </c:pt>
                <c:pt idx="300">
                  <c:v>0.14255506989662964</c:v>
                </c:pt>
                <c:pt idx="301">
                  <c:v>1.6821133809028237</c:v>
                </c:pt>
                <c:pt idx="302">
                  <c:v>3.2104629189827767</c:v>
                </c:pt>
                <c:pt idx="303">
                  <c:v>5.8361959599733009</c:v>
                </c:pt>
                <c:pt idx="304">
                  <c:v>0.75142875760484107</c:v>
                </c:pt>
                <c:pt idx="305">
                  <c:v>0.17240064955668424</c:v>
                </c:pt>
                <c:pt idx="306">
                  <c:v>1.2545043658799302</c:v>
                </c:pt>
                <c:pt idx="307">
                  <c:v>4.2020373988366808</c:v>
                </c:pt>
                <c:pt idx="308">
                  <c:v>1.8725961800913229</c:v>
                </c:pt>
                <c:pt idx="309">
                  <c:v>3.5900913556517389</c:v>
                </c:pt>
                <c:pt idx="310">
                  <c:v>0.49946246288979218</c:v>
                </c:pt>
                <c:pt idx="311">
                  <c:v>2.0772379468721871</c:v>
                </c:pt>
                <c:pt idx="312">
                  <c:v>6.2952371193893342</c:v>
                </c:pt>
                <c:pt idx="313">
                  <c:v>4.3052148968823909</c:v>
                </c:pt>
                <c:pt idx="314">
                  <c:v>1.120345394555412</c:v>
                </c:pt>
                <c:pt idx="315">
                  <c:v>0.32598254614977151</c:v>
                </c:pt>
                <c:pt idx="316">
                  <c:v>0.52665695015959324</c:v>
                </c:pt>
                <c:pt idx="317">
                  <c:v>1.2057623107060316</c:v>
                </c:pt>
                <c:pt idx="318">
                  <c:v>1.217409272702312</c:v>
                </c:pt>
                <c:pt idx="319">
                  <c:v>6.0925308084635139</c:v>
                </c:pt>
                <c:pt idx="320">
                  <c:v>0.43870703901991343</c:v>
                </c:pt>
                <c:pt idx="321">
                  <c:v>0.86064406878948541</c:v>
                </c:pt>
                <c:pt idx="322">
                  <c:v>4.1785743602486809</c:v>
                </c:pt>
                <c:pt idx="323">
                  <c:v>4.8632122312738</c:v>
                </c:pt>
                <c:pt idx="324">
                  <c:v>6.6303732212734339</c:v>
                </c:pt>
                <c:pt idx="325">
                  <c:v>2.6262790100180546</c:v>
                </c:pt>
                <c:pt idx="326">
                  <c:v>11.998942640438381</c:v>
                </c:pt>
                <c:pt idx="327">
                  <c:v>19.506512515191218</c:v>
                </c:pt>
                <c:pt idx="328">
                  <c:v>25.342751938084568</c:v>
                </c:pt>
                <c:pt idx="329">
                  <c:v>39.238571414011993</c:v>
                </c:pt>
                <c:pt idx="330">
                  <c:v>4.0615977416738289</c:v>
                </c:pt>
                <c:pt idx="331">
                  <c:v>24.521045770439361</c:v>
                </c:pt>
                <c:pt idx="332">
                  <c:v>57.472723216281558</c:v>
                </c:pt>
                <c:pt idx="333">
                  <c:v>52.746616455364894</c:v>
                </c:pt>
                <c:pt idx="334">
                  <c:v>1.3601784308518354E-3</c:v>
                </c:pt>
                <c:pt idx="335">
                  <c:v>4.7757971805636457E-3</c:v>
                </c:pt>
                <c:pt idx="336">
                  <c:v>0.46734964462827688</c:v>
                </c:pt>
                <c:pt idx="337">
                  <c:v>0.29693529785338152</c:v>
                </c:pt>
                <c:pt idx="338">
                  <c:v>0.21229447174800975</c:v>
                </c:pt>
                <c:pt idx="339">
                  <c:v>7.8093991297418855E-2</c:v>
                </c:pt>
                <c:pt idx="340">
                  <c:v>4.647523984765041E-3</c:v>
                </c:pt>
                <c:pt idx="341">
                  <c:v>0.86735390415922864</c:v>
                </c:pt>
                <c:pt idx="342">
                  <c:v>0.28023469023007513</c:v>
                </c:pt>
                <c:pt idx="343">
                  <c:v>0.43783686352592466</c:v>
                </c:pt>
                <c:pt idx="344">
                  <c:v>1.3774513220083872E-3</c:v>
                </c:pt>
                <c:pt idx="345">
                  <c:v>0.3115600318434143</c:v>
                </c:pt>
                <c:pt idx="346">
                  <c:v>8.6605518152451794E-2</c:v>
                </c:pt>
                <c:pt idx="347">
                  <c:v>0.12266523654679461</c:v>
                </c:pt>
                <c:pt idx="348">
                  <c:v>1.9663444704390243E-2</c:v>
                </c:pt>
                <c:pt idx="349">
                  <c:v>1.8057906586038192E-2</c:v>
                </c:pt>
                <c:pt idx="350">
                  <c:v>0.1448432111342933</c:v>
                </c:pt>
                <c:pt idx="351">
                  <c:v>0.82305084323287114</c:v>
                </c:pt>
                <c:pt idx="352">
                  <c:v>0.73974067486064921</c:v>
                </c:pt>
                <c:pt idx="353">
                  <c:v>0.86981146405966492</c:v>
                </c:pt>
                <c:pt idx="354">
                  <c:v>0.35257028061050705</c:v>
                </c:pt>
                <c:pt idx="355">
                  <c:v>2.1348008101663427</c:v>
                </c:pt>
                <c:pt idx="356">
                  <c:v>7.2545328505806577</c:v>
                </c:pt>
                <c:pt idx="357">
                  <c:v>3.2333710356628127</c:v>
                </c:pt>
                <c:pt idx="358">
                  <c:v>27.661093782640464</c:v>
                </c:pt>
                <c:pt idx="359">
                  <c:v>0.67856762143150062</c:v>
                </c:pt>
                <c:pt idx="360">
                  <c:v>2.2392706546556407</c:v>
                </c:pt>
                <c:pt idx="361">
                  <c:v>4.5330979439402643</c:v>
                </c:pt>
                <c:pt idx="362">
                  <c:v>14.209032052248556</c:v>
                </c:pt>
                <c:pt idx="363">
                  <c:v>4.7602489136147448E-5</c:v>
                </c:pt>
                <c:pt idx="364">
                  <c:v>1.0612538994861046E-4</c:v>
                </c:pt>
                <c:pt idx="365">
                  <c:v>3.7696875437795915E-2</c:v>
                </c:pt>
                <c:pt idx="366">
                  <c:v>3.1968400858621885E-4</c:v>
                </c:pt>
                <c:pt idx="367">
                  <c:v>2.7439187230576556E-3</c:v>
                </c:pt>
                <c:pt idx="368">
                  <c:v>1.1251755952911874E-3</c:v>
                </c:pt>
                <c:pt idx="369">
                  <c:v>1.3512761375973103E-3</c:v>
                </c:pt>
                <c:pt idx="370">
                  <c:v>1.937020169288993E-2</c:v>
                </c:pt>
                <c:pt idx="371">
                  <c:v>5.9153766128683963E-2</c:v>
                </c:pt>
                <c:pt idx="372">
                  <c:v>9.9467963794210371E-2</c:v>
                </c:pt>
                <c:pt idx="373">
                  <c:v>6.5776784824137634E-3</c:v>
                </c:pt>
                <c:pt idx="374">
                  <c:v>9.3146022089412132E-3</c:v>
                </c:pt>
                <c:pt idx="375">
                  <c:v>6.6332128569672466E-3</c:v>
                </c:pt>
                <c:pt idx="376">
                  <c:v>1.9257284189832139E-2</c:v>
                </c:pt>
                <c:pt idx="377">
                  <c:v>1.5391173225341266E-2</c:v>
                </c:pt>
                <c:pt idx="378">
                  <c:v>1.4812485707309165E-2</c:v>
                </c:pt>
                <c:pt idx="379">
                  <c:v>5.9064439210423873E-3</c:v>
                </c:pt>
                <c:pt idx="380">
                  <c:v>0.10069822959652946</c:v>
                </c:pt>
                <c:pt idx="381">
                  <c:v>0.48627835016717691</c:v>
                </c:pt>
                <c:pt idx="382">
                  <c:v>2.4942849223172286E-2</c:v>
                </c:pt>
                <c:pt idx="383">
                  <c:v>0.12732043172031934</c:v>
                </c:pt>
                <c:pt idx="384">
                  <c:v>2.4189065220304853</c:v>
                </c:pt>
                <c:pt idx="385">
                  <c:v>1.4022429171493942</c:v>
                </c:pt>
                <c:pt idx="386">
                  <c:v>0.96138725860912366</c:v>
                </c:pt>
                <c:pt idx="387">
                  <c:v>1.579715829153461</c:v>
                </c:pt>
                <c:pt idx="388">
                  <c:v>2.8406529426292744E-2</c:v>
                </c:pt>
                <c:pt idx="389">
                  <c:v>0.75862781686876879</c:v>
                </c:pt>
                <c:pt idx="390">
                  <c:v>2.1052278243351048</c:v>
                </c:pt>
                <c:pt idx="391">
                  <c:v>3.5257744160346367</c:v>
                </c:pt>
                <c:pt idx="392">
                  <c:v>2.5232498949713495E-4</c:v>
                </c:pt>
                <c:pt idx="393">
                  <c:v>2.1340275736182949E-4</c:v>
                </c:pt>
                <c:pt idx="394">
                  <c:v>1.1138209219789752E-2</c:v>
                </c:pt>
                <c:pt idx="395">
                  <c:v>3.609042391519992E-3</c:v>
                </c:pt>
                <c:pt idx="396">
                  <c:v>2.8829412207480275E-3</c:v>
                </c:pt>
                <c:pt idx="397">
                  <c:v>8.0333058001356757E-3</c:v>
                </c:pt>
                <c:pt idx="398">
                  <c:v>1.2828772074497492E-4</c:v>
                </c:pt>
                <c:pt idx="399">
                  <c:v>1.1587480048194793E-3</c:v>
                </c:pt>
                <c:pt idx="400">
                  <c:v>2.4595637650127226E-2</c:v>
                </c:pt>
                <c:pt idx="401">
                  <c:v>4.5872564154249137E-3</c:v>
                </c:pt>
                <c:pt idx="402">
                  <c:v>0.13089883087550708</c:v>
                </c:pt>
                <c:pt idx="403">
                  <c:v>5.4583919290467471E-2</c:v>
                </c:pt>
                <c:pt idx="404">
                  <c:v>0.27024651644623932</c:v>
                </c:pt>
                <c:pt idx="405">
                  <c:v>0.40742778948090519</c:v>
                </c:pt>
                <c:pt idx="406">
                  <c:v>0.470795379526326</c:v>
                </c:pt>
                <c:pt idx="407">
                  <c:v>0.62168796106340973</c:v>
                </c:pt>
                <c:pt idx="408">
                  <c:v>0.30724508955084606</c:v>
                </c:pt>
                <c:pt idx="409">
                  <c:v>0.56082354594730544</c:v>
                </c:pt>
                <c:pt idx="410">
                  <c:v>1.2473644104697692</c:v>
                </c:pt>
                <c:pt idx="411">
                  <c:v>1.1091826330614474</c:v>
                </c:pt>
                <c:pt idx="412">
                  <c:v>1.3849156395067901</c:v>
                </c:pt>
                <c:pt idx="413">
                  <c:v>1.2479309685345426</c:v>
                </c:pt>
                <c:pt idx="414">
                  <c:v>4.8564083101572333</c:v>
                </c:pt>
                <c:pt idx="415">
                  <c:v>4.7849425528798761</c:v>
                </c:pt>
                <c:pt idx="416">
                  <c:v>3.9941428822264151</c:v>
                </c:pt>
                <c:pt idx="417">
                  <c:v>11.471993824090797</c:v>
                </c:pt>
                <c:pt idx="418">
                  <c:v>1.9609779581421631</c:v>
                </c:pt>
                <c:pt idx="419">
                  <c:v>7.5407245832434633</c:v>
                </c:pt>
                <c:pt idx="420">
                  <c:v>11.649164471405701</c:v>
                </c:pt>
                <c:pt idx="421">
                  <c:v>15.806516417722587</c:v>
                </c:pt>
                <c:pt idx="422">
                  <c:v>0.44917748030387494</c:v>
                </c:pt>
                <c:pt idx="423">
                  <c:v>0.20580337221753903</c:v>
                </c:pt>
                <c:pt idx="424">
                  <c:v>1.2325862767810609</c:v>
                </c:pt>
                <c:pt idx="425">
                  <c:v>1.4495375037991891</c:v>
                </c:pt>
                <c:pt idx="426">
                  <c:v>0.6958148954707345</c:v>
                </c:pt>
                <c:pt idx="427">
                  <c:v>1.1169364813260225</c:v>
                </c:pt>
                <c:pt idx="428">
                  <c:v>0.15991656764021803</c:v>
                </c:pt>
                <c:pt idx="429">
                  <c:v>0.76163746864270898</c:v>
                </c:pt>
                <c:pt idx="430">
                  <c:v>1.4998724317004846</c:v>
                </c:pt>
                <c:pt idx="431">
                  <c:v>2.8019383249723253</c:v>
                </c:pt>
                <c:pt idx="432">
                  <c:v>1.646341804826415E-2</c:v>
                </c:pt>
                <c:pt idx="433">
                  <c:v>5.8649260653109376E-3</c:v>
                </c:pt>
                <c:pt idx="434">
                  <c:v>0.15625778820360134</c:v>
                </c:pt>
                <c:pt idx="435">
                  <c:v>0.17370032266501503</c:v>
                </c:pt>
                <c:pt idx="436">
                  <c:v>0.31233354913122796</c:v>
                </c:pt>
                <c:pt idx="437">
                  <c:v>0.38785871454725368</c:v>
                </c:pt>
                <c:pt idx="438">
                  <c:v>0.19333566572977504</c:v>
                </c:pt>
                <c:pt idx="439">
                  <c:v>0.35481712525432202</c:v>
                </c:pt>
                <c:pt idx="440">
                  <c:v>0.3252610136005129</c:v>
                </c:pt>
                <c:pt idx="441">
                  <c:v>1.1363529637588212</c:v>
                </c:pt>
                <c:pt idx="442">
                  <c:v>2.1421402474860813E-2</c:v>
                </c:pt>
                <c:pt idx="443">
                  <c:v>1.2327476929165374E-2</c:v>
                </c:pt>
                <c:pt idx="444">
                  <c:v>0.16199494395169806</c:v>
                </c:pt>
                <c:pt idx="445">
                  <c:v>0.10488498040565104</c:v>
                </c:pt>
                <c:pt idx="446">
                  <c:v>7.9274173253574262E-2</c:v>
                </c:pt>
                <c:pt idx="447">
                  <c:v>0.10990078014089022</c:v>
                </c:pt>
                <c:pt idx="448">
                  <c:v>2.9937020527944981E-2</c:v>
                </c:pt>
                <c:pt idx="449">
                  <c:v>4.8444426303989596E-2</c:v>
                </c:pt>
                <c:pt idx="450">
                  <c:v>0.15681999728266532</c:v>
                </c:pt>
                <c:pt idx="451">
                  <c:v>0.51656905826603972</c:v>
                </c:pt>
                <c:pt idx="452">
                  <c:v>6.9543564892500546E-3</c:v>
                </c:pt>
                <c:pt idx="453">
                  <c:v>1.6456022459075723E-2</c:v>
                </c:pt>
                <c:pt idx="454">
                  <c:v>0.24162404121505227</c:v>
                </c:pt>
                <c:pt idx="455">
                  <c:v>0.86776946012902156</c:v>
                </c:pt>
                <c:pt idx="456">
                  <c:v>0.13661293804819041</c:v>
                </c:pt>
                <c:pt idx="457">
                  <c:v>0.94434792239446597</c:v>
                </c:pt>
                <c:pt idx="458">
                  <c:v>9.4551141549530961E-3</c:v>
                </c:pt>
                <c:pt idx="459">
                  <c:v>5.8830773950966347E-3</c:v>
                </c:pt>
                <c:pt idx="460">
                  <c:v>1.0789577256944176</c:v>
                </c:pt>
                <c:pt idx="461">
                  <c:v>1.4629382178875656</c:v>
                </c:pt>
                <c:pt idx="462">
                  <c:v>0.18355211581283273</c:v>
                </c:pt>
                <c:pt idx="463">
                  <c:v>0.13145650834366984</c:v>
                </c:pt>
                <c:pt idx="464">
                  <c:v>0.85972046680307124</c:v>
                </c:pt>
                <c:pt idx="465">
                  <c:v>1.3414877891961812</c:v>
                </c:pt>
                <c:pt idx="466">
                  <c:v>0.95949773880876266</c:v>
                </c:pt>
                <c:pt idx="467">
                  <c:v>0.79020699113575144</c:v>
                </c:pt>
                <c:pt idx="468">
                  <c:v>0.33230369939628401</c:v>
                </c:pt>
                <c:pt idx="469">
                  <c:v>1.2994090631491022</c:v>
                </c:pt>
                <c:pt idx="470">
                  <c:v>2.0001590234432594</c:v>
                </c:pt>
                <c:pt idx="471">
                  <c:v>2.1004527414604794</c:v>
                </c:pt>
                <c:pt idx="472">
                  <c:v>9.9965057790996265E-2</c:v>
                </c:pt>
                <c:pt idx="473">
                  <c:v>7.189291831158609E-2</c:v>
                </c:pt>
                <c:pt idx="474">
                  <c:v>1.1996489874284466</c:v>
                </c:pt>
                <c:pt idx="475">
                  <c:v>1.4949830590015878</c:v>
                </c:pt>
                <c:pt idx="476">
                  <c:v>1.3860881718366791</c:v>
                </c:pt>
                <c:pt idx="477">
                  <c:v>1.4127702161585736</c:v>
                </c:pt>
                <c:pt idx="478">
                  <c:v>0.13405296555486215</c:v>
                </c:pt>
                <c:pt idx="479">
                  <c:v>1.3807158403127346</c:v>
                </c:pt>
                <c:pt idx="480">
                  <c:v>1.7672371871080208</c:v>
                </c:pt>
                <c:pt idx="481">
                  <c:v>6.9700549433444019</c:v>
                </c:pt>
                <c:pt idx="482">
                  <c:v>3.1981311438025366</c:v>
                </c:pt>
                <c:pt idx="483">
                  <c:v>0.93511796523545587</c:v>
                </c:pt>
                <c:pt idx="484">
                  <c:v>4.06624138787038</c:v>
                </c:pt>
                <c:pt idx="485">
                  <c:v>6.009319432858522</c:v>
                </c:pt>
                <c:pt idx="486">
                  <c:v>5.1082960636633246</c:v>
                </c:pt>
                <c:pt idx="487">
                  <c:v>15.262116140843522</c:v>
                </c:pt>
                <c:pt idx="488">
                  <c:v>5.0011249388146828</c:v>
                </c:pt>
                <c:pt idx="489">
                  <c:v>9.2414826412671705</c:v>
                </c:pt>
                <c:pt idx="490">
                  <c:v>13.285293251628238</c:v>
                </c:pt>
                <c:pt idx="491">
                  <c:v>19.675324490321188</c:v>
                </c:pt>
                <c:pt idx="492">
                  <c:v>0.24099867824151089</c:v>
                </c:pt>
                <c:pt idx="493">
                  <c:v>0.12584554314397228</c:v>
                </c:pt>
                <c:pt idx="494">
                  <c:v>0.64575571588264291</c:v>
                </c:pt>
                <c:pt idx="495">
                  <c:v>0.60642672039155598</c:v>
                </c:pt>
                <c:pt idx="496">
                  <c:v>0.68376365452652821</c:v>
                </c:pt>
                <c:pt idx="497">
                  <c:v>1.9426913489437614</c:v>
                </c:pt>
                <c:pt idx="498">
                  <c:v>0.32168036366626368</c:v>
                </c:pt>
                <c:pt idx="499">
                  <c:v>0.28776135765480343</c:v>
                </c:pt>
                <c:pt idx="500">
                  <c:v>1.9570312647826773</c:v>
                </c:pt>
                <c:pt idx="501">
                  <c:v>3.1113244690580837</c:v>
                </c:pt>
                <c:pt idx="502">
                  <c:v>6.7297379576549652</c:v>
                </c:pt>
                <c:pt idx="503">
                  <c:v>3.2988433366718994</c:v>
                </c:pt>
                <c:pt idx="504">
                  <c:v>19.043554254836678</c:v>
                </c:pt>
                <c:pt idx="505">
                  <c:v>26.328735325229676</c:v>
                </c:pt>
                <c:pt idx="506">
                  <c:v>18.378797358477669</c:v>
                </c:pt>
                <c:pt idx="507">
                  <c:v>63.425245826188721</c:v>
                </c:pt>
                <c:pt idx="508">
                  <c:v>9.1957749136299363</c:v>
                </c:pt>
                <c:pt idx="509">
                  <c:v>25.500211184052084</c:v>
                </c:pt>
                <c:pt idx="510">
                  <c:v>42.853436147793609</c:v>
                </c:pt>
                <c:pt idx="511">
                  <c:v>74.153057639233992</c:v>
                </c:pt>
                <c:pt idx="512">
                  <c:v>1.0141985409176857E-3</c:v>
                </c:pt>
                <c:pt idx="513">
                  <c:v>1.9098504478600366E-2</c:v>
                </c:pt>
                <c:pt idx="514">
                  <c:v>0.31108381886378594</c:v>
                </c:pt>
                <c:pt idx="515">
                  <c:v>0.43715908049716379</c:v>
                </c:pt>
                <c:pt idx="516">
                  <c:v>0.14769151590253068</c:v>
                </c:pt>
                <c:pt idx="517">
                  <c:v>0.10039986034723251</c:v>
                </c:pt>
                <c:pt idx="518">
                  <c:v>8.6380854630679106E-3</c:v>
                </c:pt>
                <c:pt idx="519">
                  <c:v>0.18930529610504629</c:v>
                </c:pt>
                <c:pt idx="520">
                  <c:v>1.6303004959425538</c:v>
                </c:pt>
                <c:pt idx="521">
                  <c:v>0.25566307237510533</c:v>
                </c:pt>
                <c:pt idx="522">
                  <c:v>1.795157111029418E-3</c:v>
                </c:pt>
                <c:pt idx="523">
                  <c:v>0.23163457224632814</c:v>
                </c:pt>
                <c:pt idx="524">
                  <c:v>8.1539595717925226E-2</c:v>
                </c:pt>
                <c:pt idx="525">
                  <c:v>6.7173943025330585E-2</c:v>
                </c:pt>
                <c:pt idx="526">
                  <c:v>1.7352297260742094E-2</c:v>
                </c:pt>
                <c:pt idx="527">
                  <c:v>8.4939621684129805E-3</c:v>
                </c:pt>
                <c:pt idx="528">
                  <c:v>1.5902014283242765E-2</c:v>
                </c:pt>
                <c:pt idx="529">
                  <c:v>0.58858680849676448</c:v>
                </c:pt>
                <c:pt idx="530">
                  <c:v>0.27518981686665012</c:v>
                </c:pt>
                <c:pt idx="531">
                  <c:v>0.44644689321806691</c:v>
                </c:pt>
                <c:pt idx="532">
                  <c:v>0.1282802618157329</c:v>
                </c:pt>
                <c:pt idx="533">
                  <c:v>2.9498843729804225</c:v>
                </c:pt>
                <c:pt idx="534">
                  <c:v>3.0685799457389167</c:v>
                </c:pt>
                <c:pt idx="535">
                  <c:v>1.9004840749484968</c:v>
                </c:pt>
                <c:pt idx="536">
                  <c:v>2.7462528280945686</c:v>
                </c:pt>
                <c:pt idx="537">
                  <c:v>0.40638073941861569</c:v>
                </c:pt>
                <c:pt idx="538">
                  <c:v>0.94973713680883054</c:v>
                </c:pt>
                <c:pt idx="539">
                  <c:v>5.8262713331736835</c:v>
                </c:pt>
                <c:pt idx="540">
                  <c:v>3.6070074043174309</c:v>
                </c:pt>
                <c:pt idx="541">
                  <c:v>6.6486696313308079E-5</c:v>
                </c:pt>
                <c:pt idx="542">
                  <c:v>6.6081633811095966E-5</c:v>
                </c:pt>
                <c:pt idx="543">
                  <c:v>5.1383999092670376E-3</c:v>
                </c:pt>
                <c:pt idx="544">
                  <c:v>3.4185730020502934E-4</c:v>
                </c:pt>
                <c:pt idx="545">
                  <c:v>2.4725410803693979E-2</c:v>
                </c:pt>
                <c:pt idx="546">
                  <c:v>4.5769345330128823E-4</c:v>
                </c:pt>
                <c:pt idx="547">
                  <c:v>7.8714155374332126E-4</c:v>
                </c:pt>
                <c:pt idx="548">
                  <c:v>4.1296638517425141E-2</c:v>
                </c:pt>
                <c:pt idx="549">
                  <c:v>1.6183581742507083E-3</c:v>
                </c:pt>
                <c:pt idx="550">
                  <c:v>0.12132493790813409</c:v>
                </c:pt>
                <c:pt idx="551">
                  <c:v>3.1180902018708712E-2</c:v>
                </c:pt>
                <c:pt idx="552">
                  <c:v>2.6120055277075616E-2</c:v>
                </c:pt>
                <c:pt idx="553">
                  <c:v>3.5626631768911829E-2</c:v>
                </c:pt>
                <c:pt idx="554">
                  <c:v>6.450334753297074E-2</c:v>
                </c:pt>
                <c:pt idx="555">
                  <c:v>6.2114558078105203E-2</c:v>
                </c:pt>
                <c:pt idx="556">
                  <c:v>4.5947891970224683E-2</c:v>
                </c:pt>
                <c:pt idx="557">
                  <c:v>2.8799336366486201E-2</c:v>
                </c:pt>
                <c:pt idx="558">
                  <c:v>1.176091520206447</c:v>
                </c:pt>
                <c:pt idx="559">
                  <c:v>0.17297681689800093</c:v>
                </c:pt>
                <c:pt idx="560">
                  <c:v>7.0620908537961005E-2</c:v>
                </c:pt>
                <c:pt idx="561">
                  <c:v>4.109929125036111E-2</c:v>
                </c:pt>
                <c:pt idx="562">
                  <c:v>0.62417015617738236</c:v>
                </c:pt>
                <c:pt idx="563">
                  <c:v>0.75145967021778537</c:v>
                </c:pt>
                <c:pt idx="564">
                  <c:v>0.7402339318422021</c:v>
                </c:pt>
                <c:pt idx="565">
                  <c:v>0.70840737942623111</c:v>
                </c:pt>
                <c:pt idx="566">
                  <c:v>9.4148895070963468E-3</c:v>
                </c:pt>
                <c:pt idx="567">
                  <c:v>9.0214069114905621E-2</c:v>
                </c:pt>
                <c:pt idx="568">
                  <c:v>2.0161493055015955</c:v>
                </c:pt>
                <c:pt idx="569">
                  <c:v>1.1765803984700922</c:v>
                </c:pt>
                <c:pt idx="570">
                  <c:v>4.8959338884648991E-5</c:v>
                </c:pt>
                <c:pt idx="571">
                  <c:v>1.1168222891727886E-4</c:v>
                </c:pt>
                <c:pt idx="572">
                  <c:v>7.0666023126193574E-3</c:v>
                </c:pt>
                <c:pt idx="573">
                  <c:v>6.5533896773414531E-4</c:v>
                </c:pt>
                <c:pt idx="574">
                  <c:v>2.7337901254135611E-4</c:v>
                </c:pt>
                <c:pt idx="575">
                  <c:v>1.1404143281750197E-3</c:v>
                </c:pt>
                <c:pt idx="576">
                  <c:v>1.6441054646350141E-4</c:v>
                </c:pt>
                <c:pt idx="577">
                  <c:v>2.1487460027791319E-3</c:v>
                </c:pt>
                <c:pt idx="578">
                  <c:v>7.7002104832880882E-3</c:v>
                </c:pt>
                <c:pt idx="579">
                  <c:v>1.7357234114902301E-3</c:v>
                </c:pt>
                <c:pt idx="580">
                  <c:v>8.7734458123988043E-2</c:v>
                </c:pt>
                <c:pt idx="581">
                  <c:v>6.2789928446098861E-2</c:v>
                </c:pt>
                <c:pt idx="582">
                  <c:v>0.17422485524253234</c:v>
                </c:pt>
                <c:pt idx="583">
                  <c:v>0.60845971000991828</c:v>
                </c:pt>
                <c:pt idx="584">
                  <c:v>0.74824664461003565</c:v>
                </c:pt>
                <c:pt idx="585">
                  <c:v>0.97870962024754926</c:v>
                </c:pt>
                <c:pt idx="586">
                  <c:v>0.11207230278679986</c:v>
                </c:pt>
                <c:pt idx="587">
                  <c:v>0.10737050932315634</c:v>
                </c:pt>
                <c:pt idx="588">
                  <c:v>2.6206245153842436</c:v>
                </c:pt>
                <c:pt idx="589">
                  <c:v>0.88112036843540509</c:v>
                </c:pt>
                <c:pt idx="590">
                  <c:v>0.88693785484375787</c:v>
                </c:pt>
                <c:pt idx="591">
                  <c:v>1.1238869538144685</c:v>
                </c:pt>
                <c:pt idx="592">
                  <c:v>5.681790595484709</c:v>
                </c:pt>
                <c:pt idx="593">
                  <c:v>9.1827803563428052</c:v>
                </c:pt>
                <c:pt idx="594">
                  <c:v>5.5173627576396864</c:v>
                </c:pt>
                <c:pt idx="595">
                  <c:v>6.42725484448854</c:v>
                </c:pt>
                <c:pt idx="596">
                  <c:v>1.3394421695775238</c:v>
                </c:pt>
                <c:pt idx="597">
                  <c:v>4.9622658149441685</c:v>
                </c:pt>
                <c:pt idx="598">
                  <c:v>10.969612026728413</c:v>
                </c:pt>
                <c:pt idx="599">
                  <c:v>8.2509070949973804</c:v>
                </c:pt>
                <c:pt idx="600">
                  <c:v>0.30426595008342694</c:v>
                </c:pt>
                <c:pt idx="601">
                  <c:v>0.38272623994704003</c:v>
                </c:pt>
                <c:pt idx="602">
                  <c:v>3.058183084705389</c:v>
                </c:pt>
                <c:pt idx="603">
                  <c:v>6.056379084197288</c:v>
                </c:pt>
                <c:pt idx="604">
                  <c:v>1.9815167034953756</c:v>
                </c:pt>
                <c:pt idx="605">
                  <c:v>2.3752221402909059</c:v>
                </c:pt>
                <c:pt idx="606">
                  <c:v>0.3001606842614542</c:v>
                </c:pt>
                <c:pt idx="607">
                  <c:v>4.2126302185971554</c:v>
                </c:pt>
                <c:pt idx="608">
                  <c:v>2.7889017520085648</c:v>
                </c:pt>
                <c:pt idx="609">
                  <c:v>2.7249963543710187</c:v>
                </c:pt>
                <c:pt idx="610">
                  <c:v>3.1220461391576717E-2</c:v>
                </c:pt>
                <c:pt idx="611">
                  <c:v>3.3487374172183415E-3</c:v>
                </c:pt>
                <c:pt idx="612">
                  <c:v>9.2834272780962554E-2</c:v>
                </c:pt>
                <c:pt idx="613">
                  <c:v>0.80749059429083558</c:v>
                </c:pt>
                <c:pt idx="614">
                  <c:v>0.1815195680756804</c:v>
                </c:pt>
                <c:pt idx="615">
                  <c:v>0.31284763935766485</c:v>
                </c:pt>
                <c:pt idx="616">
                  <c:v>0.10078043136694539</c:v>
                </c:pt>
                <c:pt idx="617">
                  <c:v>0.48260978837992563</c:v>
                </c:pt>
                <c:pt idx="618">
                  <c:v>1.1319856719594932</c:v>
                </c:pt>
                <c:pt idx="619">
                  <c:v>0.60823619404130935</c:v>
                </c:pt>
                <c:pt idx="620">
                  <c:v>5.6874159210095337E-2</c:v>
                </c:pt>
                <c:pt idx="621">
                  <c:v>5.289707073984791E-2</c:v>
                </c:pt>
                <c:pt idx="622">
                  <c:v>0.22233738625373939</c:v>
                </c:pt>
                <c:pt idx="623">
                  <c:v>0.40897272625431036</c:v>
                </c:pt>
                <c:pt idx="624">
                  <c:v>0.25847754177750393</c:v>
                </c:pt>
                <c:pt idx="625">
                  <c:v>0.35853952796802496</c:v>
                </c:pt>
                <c:pt idx="626">
                  <c:v>6.0216835580727178E-2</c:v>
                </c:pt>
                <c:pt idx="627">
                  <c:v>0.35665425279289242</c:v>
                </c:pt>
                <c:pt idx="628">
                  <c:v>0.68583148560965856</c:v>
                </c:pt>
                <c:pt idx="629">
                  <c:v>0.60729263253023036</c:v>
                </c:pt>
                <c:pt idx="630">
                  <c:v>2.0747792317610207E-2</c:v>
                </c:pt>
                <c:pt idx="631">
                  <c:v>3.0139723566201442E-3</c:v>
                </c:pt>
                <c:pt idx="632">
                  <c:v>9.6704994977535014E-2</c:v>
                </c:pt>
                <c:pt idx="633">
                  <c:v>0.13654972252455974</c:v>
                </c:pt>
                <c:pt idx="634">
                  <c:v>8.3262604104489546E-2</c:v>
                </c:pt>
                <c:pt idx="635">
                  <c:v>0.13144375551819984</c:v>
                </c:pt>
                <c:pt idx="636">
                  <c:v>1.8251721730935633E-2</c:v>
                </c:pt>
                <c:pt idx="637">
                  <c:v>1.485613973700285E-2</c:v>
                </c:pt>
                <c:pt idx="638">
                  <c:v>3.1388966834492615</c:v>
                </c:pt>
                <c:pt idx="639">
                  <c:v>0.16521806531051161</c:v>
                </c:pt>
                <c:pt idx="640">
                  <c:v>7.4557103274136505E-2</c:v>
                </c:pt>
                <c:pt idx="641">
                  <c:v>5.9746676792435401E-2</c:v>
                </c:pt>
                <c:pt idx="642">
                  <c:v>0.44125315179426527</c:v>
                </c:pt>
                <c:pt idx="643">
                  <c:v>0.5713553686548607</c:v>
                </c:pt>
                <c:pt idx="644">
                  <c:v>0.32640087510897658</c:v>
                </c:pt>
                <c:pt idx="645">
                  <c:v>0.11930358711690824</c:v>
                </c:pt>
                <c:pt idx="646">
                  <c:v>5.802727167518687E-2</c:v>
                </c:pt>
                <c:pt idx="647">
                  <c:v>0.12819711090305055</c:v>
                </c:pt>
                <c:pt idx="648">
                  <c:v>0.95507373338432344</c:v>
                </c:pt>
                <c:pt idx="649">
                  <c:v>0.59895556641427938</c:v>
                </c:pt>
                <c:pt idx="650">
                  <c:v>0.12522028108162422</c:v>
                </c:pt>
                <c:pt idx="651">
                  <c:v>9.0102144591143379E-2</c:v>
                </c:pt>
                <c:pt idx="652">
                  <c:v>1.3165014466839851</c:v>
                </c:pt>
                <c:pt idx="653">
                  <c:v>3.5393987010081998</c:v>
                </c:pt>
                <c:pt idx="654">
                  <c:v>1.8261364852826518</c:v>
                </c:pt>
                <c:pt idx="655">
                  <c:v>1.631173566384907</c:v>
                </c:pt>
                <c:pt idx="656">
                  <c:v>0.16662132526511231</c:v>
                </c:pt>
                <c:pt idx="657">
                  <c:v>0.90969397390305839</c:v>
                </c:pt>
                <c:pt idx="658">
                  <c:v>3.5675550112535444</c:v>
                </c:pt>
                <c:pt idx="659">
                  <c:v>4.4294262311127772</c:v>
                </c:pt>
                <c:pt idx="660">
                  <c:v>0.55486695194363111</c:v>
                </c:pt>
                <c:pt idx="661">
                  <c:v>0.14502867925747709</c:v>
                </c:pt>
                <c:pt idx="662">
                  <c:v>3.4059435391548516</c:v>
                </c:pt>
                <c:pt idx="663">
                  <c:v>2.340253751818107</c:v>
                </c:pt>
                <c:pt idx="664">
                  <c:v>3.5454012260503949</c:v>
                </c:pt>
                <c:pt idx="665">
                  <c:v>3.1295655476097965</c:v>
                </c:pt>
                <c:pt idx="666">
                  <c:v>0.64744328124736394</c:v>
                </c:pt>
                <c:pt idx="667">
                  <c:v>1.6700726794454208</c:v>
                </c:pt>
                <c:pt idx="668">
                  <c:v>6.593269907065582</c:v>
                </c:pt>
                <c:pt idx="669">
                  <c:v>5.6326614565203075</c:v>
                </c:pt>
                <c:pt idx="670">
                  <c:v>1.0410275079675912</c:v>
                </c:pt>
                <c:pt idx="671">
                  <c:v>0.1755523571257952</c:v>
                </c:pt>
                <c:pt idx="672">
                  <c:v>2.1649084542972914</c:v>
                </c:pt>
                <c:pt idx="673">
                  <c:v>2.5665076621108605</c:v>
                </c:pt>
                <c:pt idx="674">
                  <c:v>2.3044020268123728</c:v>
                </c:pt>
                <c:pt idx="675">
                  <c:v>2.5366861260745472</c:v>
                </c:pt>
                <c:pt idx="676">
                  <c:v>0.81612139010812745</c:v>
                </c:pt>
                <c:pt idx="677">
                  <c:v>0.85100413334489899</c:v>
                </c:pt>
                <c:pt idx="678">
                  <c:v>7.3846574600824084</c:v>
                </c:pt>
                <c:pt idx="679">
                  <c:v>10.219815326831908</c:v>
                </c:pt>
                <c:pt idx="680">
                  <c:v>3.8247700615887457</c:v>
                </c:pt>
                <c:pt idx="681">
                  <c:v>2.3189294839142764</c:v>
                </c:pt>
                <c:pt idx="682">
                  <c:v>20.809779759142138</c:v>
                </c:pt>
                <c:pt idx="683">
                  <c:v>30.593509797420385</c:v>
                </c:pt>
                <c:pt idx="684">
                  <c:v>19.717812036024931</c:v>
                </c:pt>
                <c:pt idx="685">
                  <c:v>21.6364136925921</c:v>
                </c:pt>
                <c:pt idx="686">
                  <c:v>4.0986350861273593</c:v>
                </c:pt>
                <c:pt idx="687">
                  <c:v>14.972248361605764</c:v>
                </c:pt>
                <c:pt idx="688">
                  <c:v>51.12280455924725</c:v>
                </c:pt>
                <c:pt idx="689">
                  <c:v>39.609400881078152</c:v>
                </c:pt>
                <c:pt idx="690">
                  <c:v>0.23394725358620319</c:v>
                </c:pt>
                <c:pt idx="691">
                  <c:v>0.18106338335664718</c:v>
                </c:pt>
                <c:pt idx="692">
                  <c:v>2.9108189325769054</c:v>
                </c:pt>
                <c:pt idx="693">
                  <c:v>6.5008058974716567</c:v>
                </c:pt>
                <c:pt idx="694">
                  <c:v>4.0491974370435315</c:v>
                </c:pt>
                <c:pt idx="695">
                  <c:v>5.0255823604642309</c:v>
                </c:pt>
                <c:pt idx="696">
                  <c:v>1.2435688463202563</c:v>
                </c:pt>
                <c:pt idx="697">
                  <c:v>0.1491686746211599</c:v>
                </c:pt>
                <c:pt idx="698">
                  <c:v>2.3183818937611487</c:v>
                </c:pt>
                <c:pt idx="699">
                  <c:v>5.8086896602177696</c:v>
                </c:pt>
                <c:pt idx="700">
                  <c:v>3.9647224351913968</c:v>
                </c:pt>
                <c:pt idx="701">
                  <c:v>6.013078260065835E-2</c:v>
                </c:pt>
                <c:pt idx="702">
                  <c:v>4.0998929013104091</c:v>
                </c:pt>
                <c:pt idx="703">
                  <c:v>1.459019164331617</c:v>
                </c:pt>
                <c:pt idx="704">
                  <c:v>2.5652856476286638</c:v>
                </c:pt>
                <c:pt idx="705">
                  <c:v>1.7583565855064522</c:v>
                </c:pt>
                <c:pt idx="706">
                  <c:v>0.67182748579109886</c:v>
                </c:pt>
                <c:pt idx="707">
                  <c:v>0.42183218278151158</c:v>
                </c:pt>
                <c:pt idx="708">
                  <c:v>1.5866472887054832</c:v>
                </c:pt>
                <c:pt idx="709">
                  <c:v>7.6707442487368951</c:v>
                </c:pt>
                <c:pt idx="710">
                  <c:v>4.3089628233334825</c:v>
                </c:pt>
                <c:pt idx="711">
                  <c:v>9.893895769473751</c:v>
                </c:pt>
                <c:pt idx="712">
                  <c:v>4.5836976261739482</c:v>
                </c:pt>
                <c:pt idx="713">
                  <c:v>20.084744924453318</c:v>
                </c:pt>
                <c:pt idx="714">
                  <c:v>60.753639149021126</c:v>
                </c:pt>
                <c:pt idx="715">
                  <c:v>31.666423045005782</c:v>
                </c:pt>
                <c:pt idx="716">
                  <c:v>51.427321807619464</c:v>
                </c:pt>
                <c:pt idx="717">
                  <c:v>74.379911282130465</c:v>
                </c:pt>
                <c:pt idx="718">
                  <c:v>5.9574998621929289</c:v>
                </c:pt>
                <c:pt idx="719">
                  <c:v>24.412025917762193</c:v>
                </c:pt>
                <c:pt idx="720">
                  <c:v>60.198313623857459</c:v>
                </c:pt>
                <c:pt idx="721">
                  <c:v>81.385535594479606</c:v>
                </c:pt>
                <c:pt idx="722">
                  <c:v>1.3428480000342337E-4</c:v>
                </c:pt>
                <c:pt idx="723">
                  <c:v>8.5349699112260039E-5</c:v>
                </c:pt>
                <c:pt idx="724">
                  <c:v>8.0307443072189129E-3</c:v>
                </c:pt>
                <c:pt idx="725">
                  <c:v>5.385441881386766E-3</c:v>
                </c:pt>
                <c:pt idx="726">
                  <c:v>4.2943947975620803E-2</c:v>
                </c:pt>
                <c:pt idx="727">
                  <c:v>0.18595087480683198</c:v>
                </c:pt>
                <c:pt idx="728">
                  <c:v>7.333927510424301E-4</c:v>
                </c:pt>
                <c:pt idx="729">
                  <c:v>1.3009495240400028E-3</c:v>
                </c:pt>
                <c:pt idx="730">
                  <c:v>5.9227472572738499E-2</c:v>
                </c:pt>
                <c:pt idx="731">
                  <c:v>2.5492638973527285E-3</c:v>
                </c:pt>
                <c:pt idx="732">
                  <c:v>1.215843330495101E-4</c:v>
                </c:pt>
                <c:pt idx="733">
                  <c:v>2.7103859176960562E-4</c:v>
                </c:pt>
                <c:pt idx="734">
                  <c:v>0.18426723040032716</c:v>
                </c:pt>
                <c:pt idx="735">
                  <c:v>0.77043423957872414</c:v>
                </c:pt>
                <c:pt idx="736">
                  <c:v>8.8054414792032912E-4</c:v>
                </c:pt>
                <c:pt idx="737">
                  <c:v>0.58517114938805559</c:v>
                </c:pt>
                <c:pt idx="738">
                  <c:v>2.8733138611782495E-3</c:v>
                </c:pt>
                <c:pt idx="739">
                  <c:v>3.4506873626698204E-3</c:v>
                </c:pt>
                <c:pt idx="740">
                  <c:v>0.3216417733286947</c:v>
                </c:pt>
                <c:pt idx="741">
                  <c:v>0.60236671077210402</c:v>
                </c:pt>
                <c:pt idx="742">
                  <c:v>1.0783040036697884</c:v>
                </c:pt>
                <c:pt idx="743">
                  <c:v>0.10015837987406993</c:v>
                </c:pt>
                <c:pt idx="744">
                  <c:v>5.9592157740653774E-2</c:v>
                </c:pt>
                <c:pt idx="745">
                  <c:v>0.37704830968298647</c:v>
                </c:pt>
                <c:pt idx="746">
                  <c:v>0.46696804337507347</c:v>
                </c:pt>
                <c:pt idx="747">
                  <c:v>2.140410753300316</c:v>
                </c:pt>
                <c:pt idx="748">
                  <c:v>0.21072429501447507</c:v>
                </c:pt>
                <c:pt idx="749">
                  <c:v>0.12059728744485124</c:v>
                </c:pt>
                <c:pt idx="750">
                  <c:v>6.3958161960730953E-2</c:v>
                </c:pt>
                <c:pt idx="751">
                  <c:v>2.0533359648075793</c:v>
                </c:pt>
                <c:pt idx="752">
                  <c:v>2.818867594607525</c:v>
                </c:pt>
                <c:pt idx="753">
                  <c:v>1.2341301725299199</c:v>
                </c:pt>
                <c:pt idx="754">
                  <c:v>1.2724179708626278</c:v>
                </c:pt>
                <c:pt idx="755">
                  <c:v>9.4320416816780579</c:v>
                </c:pt>
                <c:pt idx="756">
                  <c:v>26.906260686113093</c:v>
                </c:pt>
                <c:pt idx="757">
                  <c:v>17.270410607439498</c:v>
                </c:pt>
                <c:pt idx="758">
                  <c:v>21.20762010305674</c:v>
                </c:pt>
                <c:pt idx="759">
                  <c:v>14.47502233502183</c:v>
                </c:pt>
                <c:pt idx="760">
                  <c:v>0.30663392541403045</c:v>
                </c:pt>
                <c:pt idx="761">
                  <c:v>5.365362009051541</c:v>
                </c:pt>
                <c:pt idx="762">
                  <c:v>21.987409515980072</c:v>
                </c:pt>
                <c:pt idx="763">
                  <c:v>21.364546817461854</c:v>
                </c:pt>
                <c:pt idx="764">
                  <c:v>3.4558885720525775E-2</c:v>
                </c:pt>
                <c:pt idx="765">
                  <c:v>1.2604182083449409E-2</c:v>
                </c:pt>
                <c:pt idx="766">
                  <c:v>0.16578299218168704</c:v>
                </c:pt>
                <c:pt idx="767">
                  <c:v>4.7687434770030374E-2</c:v>
                </c:pt>
                <c:pt idx="768">
                  <c:v>1.1891174160275499</c:v>
                </c:pt>
                <c:pt idx="769">
                  <c:v>2.9520757783985906E-2</c:v>
                </c:pt>
                <c:pt idx="770">
                  <c:v>8.439026320121526E-2</c:v>
                </c:pt>
                <c:pt idx="771">
                  <c:v>2.8756251766138361E-2</c:v>
                </c:pt>
                <c:pt idx="772">
                  <c:v>4.6947954823155467E-2</c:v>
                </c:pt>
                <c:pt idx="773">
                  <c:v>0.38666398264788143</c:v>
                </c:pt>
                <c:pt idx="774">
                  <c:v>0.60480108172811342</c:v>
                </c:pt>
                <c:pt idx="775">
                  <c:v>0.79830622534492912</c:v>
                </c:pt>
                <c:pt idx="776">
                  <c:v>0.48953545834826179</c:v>
                </c:pt>
                <c:pt idx="777">
                  <c:v>2.0081908632991539</c:v>
                </c:pt>
                <c:pt idx="778">
                  <c:v>11.486309707976716</c:v>
                </c:pt>
                <c:pt idx="779">
                  <c:v>7.2602961835139457</c:v>
                </c:pt>
                <c:pt idx="780">
                  <c:v>9.3280486509138498</c:v>
                </c:pt>
                <c:pt idx="781">
                  <c:v>5.2705828110513195</c:v>
                </c:pt>
                <c:pt idx="782">
                  <c:v>2.3871953924888953</c:v>
                </c:pt>
                <c:pt idx="783">
                  <c:v>3.0617709476725929</c:v>
                </c:pt>
                <c:pt idx="784">
                  <c:v>13.767253364529601</c:v>
                </c:pt>
                <c:pt idx="785">
                  <c:v>8.328481567996441</c:v>
                </c:pt>
                <c:pt idx="786">
                  <c:v>13.808220881956089</c:v>
                </c:pt>
                <c:pt idx="787">
                  <c:v>9.3914444053975767</c:v>
                </c:pt>
                <c:pt idx="788">
                  <c:v>38.894316016949254</c:v>
                </c:pt>
                <c:pt idx="789">
                  <c:v>76.5014773067535</c:v>
                </c:pt>
                <c:pt idx="790">
                  <c:v>45.506799088643454</c:v>
                </c:pt>
                <c:pt idx="791">
                  <c:v>74.121685989373091</c:v>
                </c:pt>
                <c:pt idx="792">
                  <c:v>89.149469316601738</c:v>
                </c:pt>
                <c:pt idx="793">
                  <c:v>18.138618478221506</c:v>
                </c:pt>
                <c:pt idx="794">
                  <c:v>79.629241565648059</c:v>
                </c:pt>
                <c:pt idx="795">
                  <c:v>120.40337269571909</c:v>
                </c:pt>
                <c:pt idx="796">
                  <c:v>104.56567138093615</c:v>
                </c:pt>
                <c:pt idx="797">
                  <c:v>4.6911197076868376</c:v>
                </c:pt>
                <c:pt idx="798">
                  <c:v>4.7265091939276695</c:v>
                </c:pt>
                <c:pt idx="799">
                  <c:v>17.229261280914102</c:v>
                </c:pt>
                <c:pt idx="800">
                  <c:v>43.873935868998977</c:v>
                </c:pt>
                <c:pt idx="801">
                  <c:v>20.878074447094434</c:v>
                </c:pt>
                <c:pt idx="802">
                  <c:v>35.141240799085558</c:v>
                </c:pt>
                <c:pt idx="803">
                  <c:v>30.155281114895661</c:v>
                </c:pt>
                <c:pt idx="804">
                  <c:v>2.320673732781132</c:v>
                </c:pt>
                <c:pt idx="805">
                  <c:v>34.347096678090097</c:v>
                </c:pt>
                <c:pt idx="806">
                  <c:v>34.319227070355446</c:v>
                </c:pt>
                <c:pt idx="807">
                  <c:v>39.01493613005556</c:v>
                </c:pt>
                <c:pt idx="808">
                  <c:v>0.58586420385033711</c:v>
                </c:pt>
                <c:pt idx="809">
                  <c:v>0.21385463965880144</c:v>
                </c:pt>
                <c:pt idx="810">
                  <c:v>0.68424014551808465</c:v>
                </c:pt>
                <c:pt idx="811">
                  <c:v>8.1675504200789284</c:v>
                </c:pt>
                <c:pt idx="812">
                  <c:v>2.9800473920945163</c:v>
                </c:pt>
                <c:pt idx="813">
                  <c:v>9.5076371792094356</c:v>
                </c:pt>
                <c:pt idx="814">
                  <c:v>5.734806959270192</c:v>
                </c:pt>
                <c:pt idx="815">
                  <c:v>4.4856387457290454</c:v>
                </c:pt>
                <c:pt idx="816">
                  <c:v>9.0554039523139505</c:v>
                </c:pt>
                <c:pt idx="817">
                  <c:v>5.639206163050396</c:v>
                </c:pt>
                <c:pt idx="818">
                  <c:v>19.997959586913865</c:v>
                </c:pt>
                <c:pt idx="819">
                  <c:v>0.43657549258747363</c:v>
                </c:pt>
                <c:pt idx="820">
                  <c:v>0.36254514666613058</c:v>
                </c:pt>
                <c:pt idx="821">
                  <c:v>1.4795300143876344</c:v>
                </c:pt>
                <c:pt idx="822">
                  <c:v>5.357810988884987</c:v>
                </c:pt>
                <c:pt idx="823">
                  <c:v>2.8644952402908679</c:v>
                </c:pt>
                <c:pt idx="824">
                  <c:v>4.3227774059950326</c:v>
                </c:pt>
                <c:pt idx="825">
                  <c:v>2.889176502151245</c:v>
                </c:pt>
                <c:pt idx="826">
                  <c:v>0.40195608791725823</c:v>
                </c:pt>
                <c:pt idx="827">
                  <c:v>1.4869705001613573</c:v>
                </c:pt>
                <c:pt idx="828">
                  <c:v>4.4903824625323185</c:v>
                </c:pt>
                <c:pt idx="829">
                  <c:v>5.1022157665140595</c:v>
                </c:pt>
                <c:pt idx="830">
                  <c:v>0.57887345794936995</c:v>
                </c:pt>
                <c:pt idx="831">
                  <c:v>0.64745883281819927</c:v>
                </c:pt>
                <c:pt idx="832">
                  <c:v>1.0054875131038399</c:v>
                </c:pt>
                <c:pt idx="833">
                  <c:v>6.6563308715540206</c:v>
                </c:pt>
                <c:pt idx="834">
                  <c:v>5.4136710213517869</c:v>
                </c:pt>
                <c:pt idx="835">
                  <c:v>9.9344634959881883</c:v>
                </c:pt>
                <c:pt idx="836">
                  <c:v>10.083544517979867</c:v>
                </c:pt>
                <c:pt idx="837">
                  <c:v>0.13918854068557915</c:v>
                </c:pt>
                <c:pt idx="838">
                  <c:v>0.43191510316476722</c:v>
                </c:pt>
                <c:pt idx="839">
                  <c:v>13.790178740085818</c:v>
                </c:pt>
                <c:pt idx="840">
                  <c:v>9.3991735612578129</c:v>
                </c:pt>
                <c:pt idx="841">
                  <c:v>0.77316758069271674</c:v>
                </c:pt>
                <c:pt idx="842">
                  <c:v>0.64492438949965425</c:v>
                </c:pt>
                <c:pt idx="843">
                  <c:v>3.0928549853079073</c:v>
                </c:pt>
                <c:pt idx="844">
                  <c:v>10.604817443853063</c:v>
                </c:pt>
                <c:pt idx="845">
                  <c:v>4.9091492276429536</c:v>
                </c:pt>
                <c:pt idx="846">
                  <c:v>8.3719623413854301</c:v>
                </c:pt>
                <c:pt idx="847">
                  <c:v>3.3815332726403255</c:v>
                </c:pt>
                <c:pt idx="848">
                  <c:v>1.089222153313653</c:v>
                </c:pt>
                <c:pt idx="849">
                  <c:v>4.2528554004963173</c:v>
                </c:pt>
                <c:pt idx="850">
                  <c:v>8.9652626296494979</c:v>
                </c:pt>
                <c:pt idx="851">
                  <c:v>8.8984596423914475</c:v>
                </c:pt>
                <c:pt idx="852">
                  <c:v>2.1888927599133918</c:v>
                </c:pt>
                <c:pt idx="853">
                  <c:v>2.2487242224148596</c:v>
                </c:pt>
                <c:pt idx="854">
                  <c:v>11.847341146011381</c:v>
                </c:pt>
                <c:pt idx="855">
                  <c:v>34.291556501416956</c:v>
                </c:pt>
                <c:pt idx="856">
                  <c:v>19.828893084404818</c:v>
                </c:pt>
                <c:pt idx="857">
                  <c:v>40.959658606938532</c:v>
                </c:pt>
                <c:pt idx="858">
                  <c:v>24.827811314331235</c:v>
                </c:pt>
                <c:pt idx="859">
                  <c:v>10.879558117380029</c:v>
                </c:pt>
                <c:pt idx="860">
                  <c:v>14.658820381410683</c:v>
                </c:pt>
                <c:pt idx="861">
                  <c:v>33.826361778905202</c:v>
                </c:pt>
                <c:pt idx="862">
                  <c:v>47.317196778672695</c:v>
                </c:pt>
                <c:pt idx="863">
                  <c:v>11.682102747547312</c:v>
                </c:pt>
                <c:pt idx="864">
                  <c:v>3.1368995479635116</c:v>
                </c:pt>
                <c:pt idx="865">
                  <c:v>21.836416958089693</c:v>
                </c:pt>
                <c:pt idx="866">
                  <c:v>44.929650866521499</c:v>
                </c:pt>
                <c:pt idx="867">
                  <c:v>61.736467377200036</c:v>
                </c:pt>
                <c:pt idx="868">
                  <c:v>34.190077462297339</c:v>
                </c:pt>
                <c:pt idx="869">
                  <c:v>87.470987651297847</c:v>
                </c:pt>
                <c:pt idx="870">
                  <c:v>15.531789924498467</c:v>
                </c:pt>
                <c:pt idx="871">
                  <c:v>31.968138790102469</c:v>
                </c:pt>
                <c:pt idx="872">
                  <c:v>83.486804858875075</c:v>
                </c:pt>
                <c:pt idx="873">
                  <c:v>86.355534978021069</c:v>
                </c:pt>
                <c:pt idx="874">
                  <c:v>4.7257380189731295</c:v>
                </c:pt>
                <c:pt idx="875">
                  <c:v>1.7238997777766749</c:v>
                </c:pt>
                <c:pt idx="876">
                  <c:v>5.7223482524360714</c:v>
                </c:pt>
                <c:pt idx="877">
                  <c:v>11.657660703248004</c:v>
                </c:pt>
                <c:pt idx="878">
                  <c:v>9.9512210489502717</c:v>
                </c:pt>
                <c:pt idx="879">
                  <c:v>9.1444692416791735</c:v>
                </c:pt>
                <c:pt idx="880">
                  <c:v>24.578931533088248</c:v>
                </c:pt>
                <c:pt idx="881">
                  <c:v>4.6334472861734852</c:v>
                </c:pt>
                <c:pt idx="882">
                  <c:v>5.4898696115984329</c:v>
                </c:pt>
                <c:pt idx="883">
                  <c:v>27.193834452448868</c:v>
                </c:pt>
                <c:pt idx="884">
                  <c:v>33.047406618767653</c:v>
                </c:pt>
                <c:pt idx="885">
                  <c:v>52.804083813215478</c:v>
                </c:pt>
                <c:pt idx="886">
                  <c:v>29.736093545112965</c:v>
                </c:pt>
                <c:pt idx="887">
                  <c:v>140.56089151026535</c:v>
                </c:pt>
                <c:pt idx="888">
                  <c:v>349.76121399295886</c:v>
                </c:pt>
                <c:pt idx="889">
                  <c:v>239.34989449526154</c:v>
                </c:pt>
                <c:pt idx="890">
                  <c:v>316.79766495955164</c:v>
                </c:pt>
                <c:pt idx="891">
                  <c:v>375.19274065017504</c:v>
                </c:pt>
                <c:pt idx="892">
                  <c:v>66.995383350021896</c:v>
                </c:pt>
                <c:pt idx="893">
                  <c:v>218.18015779360968</c:v>
                </c:pt>
                <c:pt idx="894">
                  <c:v>444.3679104583004</c:v>
                </c:pt>
                <c:pt idx="895">
                  <c:v>477.07938833299818</c:v>
                </c:pt>
                <c:pt idx="896">
                  <c:v>0.44362339715091115</c:v>
                </c:pt>
                <c:pt idx="897">
                  <c:v>0.17967144535681101</c:v>
                </c:pt>
                <c:pt idx="898">
                  <c:v>0.43930054724249284</c:v>
                </c:pt>
                <c:pt idx="899">
                  <c:v>0.48336039357878197</c:v>
                </c:pt>
                <c:pt idx="900">
                  <c:v>0.23949115157526879</c:v>
                </c:pt>
                <c:pt idx="901">
                  <c:v>0.23267458299302896</c:v>
                </c:pt>
                <c:pt idx="902">
                  <c:v>0.48803474567816885</c:v>
                </c:pt>
                <c:pt idx="903">
                  <c:v>19.520268417450417</c:v>
                </c:pt>
                <c:pt idx="904">
                  <c:v>14.585693634959739</c:v>
                </c:pt>
                <c:pt idx="905">
                  <c:v>24.520776138345823</c:v>
                </c:pt>
                <c:pt idx="906">
                  <c:v>0.80210346609685579</c:v>
                </c:pt>
                <c:pt idx="907">
                  <c:v>0.38308931328700396</c:v>
                </c:pt>
                <c:pt idx="908">
                  <c:v>0.39298968450614707</c:v>
                </c:pt>
                <c:pt idx="909">
                  <c:v>5.737867183323455E-2</c:v>
                </c:pt>
                <c:pt idx="910">
                  <c:v>1.6356776840349863E-2</c:v>
                </c:pt>
                <c:pt idx="911">
                  <c:v>0.1090980408540258</c:v>
                </c:pt>
                <c:pt idx="912">
                  <c:v>1.313826722897997</c:v>
                </c:pt>
                <c:pt idx="913">
                  <c:v>1.6248135772652419</c:v>
                </c:pt>
                <c:pt idx="914">
                  <c:v>7.4583093257365709</c:v>
                </c:pt>
                <c:pt idx="915">
                  <c:v>1.1588205356517676</c:v>
                </c:pt>
                <c:pt idx="916">
                  <c:v>1.8765950462166328</c:v>
                </c:pt>
                <c:pt idx="917">
                  <c:v>8.1139483436354549</c:v>
                </c:pt>
                <c:pt idx="918">
                  <c:v>2.7936867395001159</c:v>
                </c:pt>
                <c:pt idx="919">
                  <c:v>2.4980069085940673</c:v>
                </c:pt>
                <c:pt idx="920">
                  <c:v>4.4104478941527825</c:v>
                </c:pt>
                <c:pt idx="921">
                  <c:v>20.145698582800463</c:v>
                </c:pt>
                <c:pt idx="922">
                  <c:v>31.000016722345507</c:v>
                </c:pt>
                <c:pt idx="923">
                  <c:v>79.374151285380378</c:v>
                </c:pt>
                <c:pt idx="924">
                  <c:v>0.72156830560316731</c:v>
                </c:pt>
                <c:pt idx="925">
                  <c:v>3.7329786815945461E-2</c:v>
                </c:pt>
                <c:pt idx="926">
                  <c:v>0.68976902485380687</c:v>
                </c:pt>
                <c:pt idx="927">
                  <c:v>0.18138365442818796</c:v>
                </c:pt>
                <c:pt idx="928">
                  <c:v>0.11347189838469765</c:v>
                </c:pt>
                <c:pt idx="929">
                  <c:v>0.22622412990662025</c:v>
                </c:pt>
                <c:pt idx="930">
                  <c:v>0.31025898527463253</c:v>
                </c:pt>
                <c:pt idx="931">
                  <c:v>0.38925583409631348</c:v>
                </c:pt>
                <c:pt idx="932">
                  <c:v>1.9089389373593522</c:v>
                </c:pt>
                <c:pt idx="933">
                  <c:v>1.9997328366537621</c:v>
                </c:pt>
                <c:pt idx="934">
                  <c:v>4.888894415685123E-2</c:v>
                </c:pt>
                <c:pt idx="935">
                  <c:v>1.3603766603508118E-2</c:v>
                </c:pt>
                <c:pt idx="936">
                  <c:v>1.6070769215930491E-3</c:v>
                </c:pt>
                <c:pt idx="937">
                  <c:v>1.2804934517352241E-2</c:v>
                </c:pt>
                <c:pt idx="938">
                  <c:v>1.3354366712198345E-2</c:v>
                </c:pt>
                <c:pt idx="939">
                  <c:v>9.9176445044629555E-3</c:v>
                </c:pt>
                <c:pt idx="940">
                  <c:v>4.6862096524340334E-2</c:v>
                </c:pt>
                <c:pt idx="941">
                  <c:v>1.2211601680006021E-2</c:v>
                </c:pt>
                <c:pt idx="942">
                  <c:v>0.11306048017304779</c:v>
                </c:pt>
                <c:pt idx="943">
                  <c:v>0.4348105502216762</c:v>
                </c:pt>
                <c:pt idx="944">
                  <c:v>0.88057979683201082</c:v>
                </c:pt>
                <c:pt idx="945">
                  <c:v>0.18096439142396042</c:v>
                </c:pt>
                <c:pt idx="946">
                  <c:v>1.1432203839891004</c:v>
                </c:pt>
                <c:pt idx="947">
                  <c:v>0.60545475010420058</c:v>
                </c:pt>
                <c:pt idx="948">
                  <c:v>0.79551219787593275</c:v>
                </c:pt>
                <c:pt idx="949">
                  <c:v>0.27294465783357502</c:v>
                </c:pt>
                <c:pt idx="950">
                  <c:v>0.10025187867837337</c:v>
                </c:pt>
                <c:pt idx="951">
                  <c:v>5.3288700823384874</c:v>
                </c:pt>
                <c:pt idx="952">
                  <c:v>11.24639418662618</c:v>
                </c:pt>
                <c:pt idx="953">
                  <c:v>31.248013245092281</c:v>
                </c:pt>
                <c:pt idx="954">
                  <c:v>4.4327867971192599E-2</c:v>
                </c:pt>
                <c:pt idx="955">
                  <c:v>4.7930632628025742E-3</c:v>
                </c:pt>
                <c:pt idx="956">
                  <c:v>6.7715670525675287E-2</c:v>
                </c:pt>
                <c:pt idx="957">
                  <c:v>2.2266631760662122E-2</c:v>
                </c:pt>
                <c:pt idx="958">
                  <c:v>7.9276144017518917E-3</c:v>
                </c:pt>
                <c:pt idx="959">
                  <c:v>8.1767622071519663E-3</c:v>
                </c:pt>
                <c:pt idx="960">
                  <c:v>9.5246439121464521E-2</c:v>
                </c:pt>
                <c:pt idx="961">
                  <c:v>5.3885241135306731E-2</c:v>
                </c:pt>
                <c:pt idx="962">
                  <c:v>0.32620186372144644</c:v>
                </c:pt>
                <c:pt idx="963">
                  <c:v>3.6565542395448869</c:v>
                </c:pt>
                <c:pt idx="964">
                  <c:v>0.26927877970664033</c:v>
                </c:pt>
                <c:pt idx="965">
                  <c:v>2.3876279602632829E-2</c:v>
                </c:pt>
                <c:pt idx="966">
                  <c:v>8.6787796056320421E-2</c:v>
                </c:pt>
                <c:pt idx="967">
                  <c:v>0.10011711745085772</c:v>
                </c:pt>
                <c:pt idx="968">
                  <c:v>0.2397163495255093</c:v>
                </c:pt>
                <c:pt idx="969">
                  <c:v>9.3816819615027788E-2</c:v>
                </c:pt>
                <c:pt idx="970">
                  <c:v>0.71076754952646559</c:v>
                </c:pt>
                <c:pt idx="971">
                  <c:v>1.9843450924018078</c:v>
                </c:pt>
                <c:pt idx="972">
                  <c:v>6.0680747172263345</c:v>
                </c:pt>
                <c:pt idx="973">
                  <c:v>10.506402839150979</c:v>
                </c:pt>
                <c:pt idx="974">
                  <c:v>10.135084158138159</c:v>
                </c:pt>
                <c:pt idx="975">
                  <c:v>3.3300119749104917</c:v>
                </c:pt>
                <c:pt idx="976">
                  <c:v>4.8903853144613469</c:v>
                </c:pt>
                <c:pt idx="977">
                  <c:v>16.399154939159736</c:v>
                </c:pt>
                <c:pt idx="978">
                  <c:v>8.5397170380254117</c:v>
                </c:pt>
                <c:pt idx="979">
                  <c:v>5.7169679253216099</c:v>
                </c:pt>
                <c:pt idx="980">
                  <c:v>5.7457952462095978</c:v>
                </c:pt>
                <c:pt idx="981">
                  <c:v>43.452346319370825</c:v>
                </c:pt>
                <c:pt idx="982">
                  <c:v>85.933212605256898</c:v>
                </c:pt>
                <c:pt idx="983">
                  <c:v>135.23858844112976</c:v>
                </c:pt>
                <c:pt idx="984">
                  <c:v>0.75971204699125472</c:v>
                </c:pt>
                <c:pt idx="985">
                  <c:v>0.57444757532655144</c:v>
                </c:pt>
                <c:pt idx="986">
                  <c:v>1.4472219483862812</c:v>
                </c:pt>
                <c:pt idx="987">
                  <c:v>0.44670552074631159</c:v>
                </c:pt>
                <c:pt idx="988">
                  <c:v>0.51370533395102036</c:v>
                </c:pt>
                <c:pt idx="989">
                  <c:v>0.62376146777865227</c:v>
                </c:pt>
                <c:pt idx="990">
                  <c:v>0.32343487349636785</c:v>
                </c:pt>
                <c:pt idx="991">
                  <c:v>6.8355584611568947</c:v>
                </c:pt>
                <c:pt idx="992">
                  <c:v>8.2275789962577033</c:v>
                </c:pt>
                <c:pt idx="993">
                  <c:v>58.674581056976002</c:v>
                </c:pt>
                <c:pt idx="994">
                  <c:v>0.16583821877200322</c:v>
                </c:pt>
                <c:pt idx="995">
                  <c:v>0.45722952840837616</c:v>
                </c:pt>
                <c:pt idx="996">
                  <c:v>5.1539984575386229E-2</c:v>
                </c:pt>
                <c:pt idx="997">
                  <c:v>0.72175649630786465</c:v>
                </c:pt>
                <c:pt idx="998">
                  <c:v>0.25944383305326413</c:v>
                </c:pt>
                <c:pt idx="999">
                  <c:v>0.31636349757101745</c:v>
                </c:pt>
                <c:pt idx="1000">
                  <c:v>1.5907244566390606</c:v>
                </c:pt>
                <c:pt idx="1001">
                  <c:v>4.9749250024518927</c:v>
                </c:pt>
                <c:pt idx="1002">
                  <c:v>4.008029180011726</c:v>
                </c:pt>
                <c:pt idx="1003">
                  <c:v>17.978692268600184</c:v>
                </c:pt>
                <c:pt idx="1004">
                  <c:v>0.18827561226217179</c:v>
                </c:pt>
                <c:pt idx="1005">
                  <c:v>9.9674550189481417E-2</c:v>
                </c:pt>
                <c:pt idx="1006">
                  <c:v>5.521593079927524E-2</c:v>
                </c:pt>
                <c:pt idx="1007">
                  <c:v>0.22302322865991084</c:v>
                </c:pt>
                <c:pt idx="1008">
                  <c:v>0.11588012387981887</c:v>
                </c:pt>
                <c:pt idx="1009">
                  <c:v>0.1679292684424149</c:v>
                </c:pt>
                <c:pt idx="1010">
                  <c:v>9.5075732973666741E-2</c:v>
                </c:pt>
                <c:pt idx="1011">
                  <c:v>1.30105119451567</c:v>
                </c:pt>
                <c:pt idx="1012">
                  <c:v>1.7148157758143128</c:v>
                </c:pt>
                <c:pt idx="1013">
                  <c:v>4.6970149613770618</c:v>
                </c:pt>
                <c:pt idx="1014">
                  <c:v>4.8933923495988054</c:v>
                </c:pt>
                <c:pt idx="1015">
                  <c:v>0.30784075532890942</c:v>
                </c:pt>
                <c:pt idx="1016">
                  <c:v>0.13686699491604898</c:v>
                </c:pt>
                <c:pt idx="1017">
                  <c:v>4.1435602996037266</c:v>
                </c:pt>
                <c:pt idx="1018">
                  <c:v>0.69414058603338014</c:v>
                </c:pt>
                <c:pt idx="1019">
                  <c:v>3.7341411915637903</c:v>
                </c:pt>
                <c:pt idx="1020">
                  <c:v>0.44440549439213628</c:v>
                </c:pt>
                <c:pt idx="1021">
                  <c:v>1.1664200245734762</c:v>
                </c:pt>
                <c:pt idx="1022">
                  <c:v>20.496901789924774</c:v>
                </c:pt>
                <c:pt idx="1023">
                  <c:v>24.348163163263738</c:v>
                </c:pt>
                <c:pt idx="1024">
                  <c:v>0.35822573995461687</c:v>
                </c:pt>
                <c:pt idx="1025">
                  <c:v>0.12569930335368962</c:v>
                </c:pt>
                <c:pt idx="1026">
                  <c:v>8.8054885363218607E-2</c:v>
                </c:pt>
                <c:pt idx="1027">
                  <c:v>0.34300969712500012</c:v>
                </c:pt>
                <c:pt idx="1028">
                  <c:v>0.22776041225695856</c:v>
                </c:pt>
                <c:pt idx="1029">
                  <c:v>0.22829884651928076</c:v>
                </c:pt>
                <c:pt idx="1030">
                  <c:v>0.73819603374915532</c:v>
                </c:pt>
                <c:pt idx="1031">
                  <c:v>5.5708024680477424</c:v>
                </c:pt>
                <c:pt idx="1032">
                  <c:v>4.5067742638645605</c:v>
                </c:pt>
                <c:pt idx="1033">
                  <c:v>13.172378622110617</c:v>
                </c:pt>
                <c:pt idx="1034">
                  <c:v>1.0278707653302277</c:v>
                </c:pt>
                <c:pt idx="1035">
                  <c:v>0.2756026490812058</c:v>
                </c:pt>
                <c:pt idx="1036">
                  <c:v>0.62487651506209119</c:v>
                </c:pt>
                <c:pt idx="1037">
                  <c:v>1.3979817499879394</c:v>
                </c:pt>
                <c:pt idx="1038">
                  <c:v>0.90672626977932858</c:v>
                </c:pt>
                <c:pt idx="1039">
                  <c:v>0.63700609127799657</c:v>
                </c:pt>
                <c:pt idx="1040">
                  <c:v>2.4052001426900578</c:v>
                </c:pt>
                <c:pt idx="1041">
                  <c:v>7.514247513865377</c:v>
                </c:pt>
                <c:pt idx="1042">
                  <c:v>14.208249348837169</c:v>
                </c:pt>
                <c:pt idx="1043">
                  <c:v>34.663283642443858</c:v>
                </c:pt>
                <c:pt idx="1044">
                  <c:v>3.405131117375424</c:v>
                </c:pt>
                <c:pt idx="1045">
                  <c:v>0.98682119149932102</c:v>
                </c:pt>
                <c:pt idx="1046">
                  <c:v>4.3894223604570763</c:v>
                </c:pt>
                <c:pt idx="1047">
                  <c:v>8.8500309418683312</c:v>
                </c:pt>
                <c:pt idx="1048">
                  <c:v>25.019210820365959</c:v>
                </c:pt>
                <c:pt idx="1049">
                  <c:v>5.5174920158103591</c:v>
                </c:pt>
                <c:pt idx="1050">
                  <c:v>8.0132344637638315</c:v>
                </c:pt>
                <c:pt idx="1051">
                  <c:v>10.480611937110389</c:v>
                </c:pt>
                <c:pt idx="1052">
                  <c:v>34.221017839374611</c:v>
                </c:pt>
                <c:pt idx="1053">
                  <c:v>69.637888057868281</c:v>
                </c:pt>
                <c:pt idx="1054">
                  <c:v>0.52175127267350985</c:v>
                </c:pt>
                <c:pt idx="1055">
                  <c:v>0.22879297764906775</c:v>
                </c:pt>
                <c:pt idx="1056">
                  <c:v>0.31469843572273465</c:v>
                </c:pt>
                <c:pt idx="1057">
                  <c:v>4.1638439580257485</c:v>
                </c:pt>
                <c:pt idx="1058">
                  <c:v>1.5128558689286435</c:v>
                </c:pt>
                <c:pt idx="1059">
                  <c:v>2.0707334751661448</c:v>
                </c:pt>
                <c:pt idx="1060">
                  <c:v>1.1492133272556906</c:v>
                </c:pt>
                <c:pt idx="1061">
                  <c:v>2.2536203656530547</c:v>
                </c:pt>
                <c:pt idx="1062">
                  <c:v>6.8819294887424221</c:v>
                </c:pt>
                <c:pt idx="1063">
                  <c:v>14.202241531925038</c:v>
                </c:pt>
                <c:pt idx="1064">
                  <c:v>31.321857698253517</c:v>
                </c:pt>
                <c:pt idx="1065">
                  <c:v>7.9851797744645223</c:v>
                </c:pt>
                <c:pt idx="1066">
                  <c:v>17.105381381645937</c:v>
                </c:pt>
                <c:pt idx="1067">
                  <c:v>46.591491970247077</c:v>
                </c:pt>
                <c:pt idx="1068">
                  <c:v>42.385590288755409</c:v>
                </c:pt>
                <c:pt idx="1069">
                  <c:v>22.41183395693843</c:v>
                </c:pt>
                <c:pt idx="1070">
                  <c:v>26.683506136966145</c:v>
                </c:pt>
                <c:pt idx="1071">
                  <c:v>131.09321617950212</c:v>
                </c:pt>
                <c:pt idx="1072">
                  <c:v>246.76071655339382</c:v>
                </c:pt>
                <c:pt idx="1073">
                  <c:v>525.97808645734949</c:v>
                </c:pt>
                <c:pt idx="1074">
                  <c:v>5.6937805829428333E-2</c:v>
                </c:pt>
                <c:pt idx="1075">
                  <c:v>0.16390266594465078</c:v>
                </c:pt>
                <c:pt idx="1076">
                  <c:v>0.73849621092859108</c:v>
                </c:pt>
                <c:pt idx="1077">
                  <c:v>0.73056834597300169</c:v>
                </c:pt>
                <c:pt idx="1078">
                  <c:v>0.88992465798743303</c:v>
                </c:pt>
                <c:pt idx="1079">
                  <c:v>0.21241100365324342</c:v>
                </c:pt>
                <c:pt idx="1080">
                  <c:v>11.3490204706598</c:v>
                </c:pt>
                <c:pt idx="1081">
                  <c:v>1.0835558232306621</c:v>
                </c:pt>
                <c:pt idx="1082">
                  <c:v>9.6483879362116376</c:v>
                </c:pt>
                <c:pt idx="1083">
                  <c:v>7.7104537705500951</c:v>
                </c:pt>
                <c:pt idx="1084">
                  <c:v>0.83702757083617085</c:v>
                </c:pt>
                <c:pt idx="1085">
                  <c:v>0.2480598876234853</c:v>
                </c:pt>
                <c:pt idx="1086">
                  <c:v>0.78746397091383469</c:v>
                </c:pt>
                <c:pt idx="1087">
                  <c:v>0.77910744289100509</c:v>
                </c:pt>
                <c:pt idx="1088">
                  <c:v>0.81833654083954377</c:v>
                </c:pt>
                <c:pt idx="1089">
                  <c:v>0.24016834855118174</c:v>
                </c:pt>
                <c:pt idx="1090">
                  <c:v>1.5937708996717128</c:v>
                </c:pt>
                <c:pt idx="1091">
                  <c:v>4.0713591490449463</c:v>
                </c:pt>
                <c:pt idx="1092">
                  <c:v>4.4954417641586408</c:v>
                </c:pt>
                <c:pt idx="1093">
                  <c:v>0.8119208905620281</c:v>
                </c:pt>
                <c:pt idx="1094">
                  <c:v>2.568902855723008</c:v>
                </c:pt>
                <c:pt idx="1095">
                  <c:v>6.5640569711109826</c:v>
                </c:pt>
                <c:pt idx="1096">
                  <c:v>4.2329720099158488</c:v>
                </c:pt>
                <c:pt idx="1097">
                  <c:v>5.3684611502620498</c:v>
                </c:pt>
                <c:pt idx="1098">
                  <c:v>54.490863364547245</c:v>
                </c:pt>
                <c:pt idx="1099">
                  <c:v>4.7539532414023888</c:v>
                </c:pt>
                <c:pt idx="1100">
                  <c:v>55.844607097559937</c:v>
                </c:pt>
                <c:pt idx="1101">
                  <c:v>44.559878705059695</c:v>
                </c:pt>
                <c:pt idx="1102">
                  <c:v>0.59232877590911548</c:v>
                </c:pt>
                <c:pt idx="1103">
                  <c:v>0.14965534496701235</c:v>
                </c:pt>
                <c:pt idx="1104">
                  <c:v>8.5347208892940889E-3</c:v>
                </c:pt>
                <c:pt idx="1105">
                  <c:v>0.24696260710000814</c:v>
                </c:pt>
                <c:pt idx="1106">
                  <c:v>0.15638685954782203</c:v>
                </c:pt>
                <c:pt idx="1107">
                  <c:v>2.0991712379741314E-2</c:v>
                </c:pt>
                <c:pt idx="1108">
                  <c:v>7.6702897145727462</c:v>
                </c:pt>
                <c:pt idx="1109">
                  <c:v>3.0452164760533793</c:v>
                </c:pt>
                <c:pt idx="1110">
                  <c:v>4.4716430596168877</c:v>
                </c:pt>
                <c:pt idx="1111">
                  <c:v>0.15762539944760121</c:v>
                </c:pt>
                <c:pt idx="1112">
                  <c:v>3.7494991173819374E-2</c:v>
                </c:pt>
                <c:pt idx="1113">
                  <c:v>5.1471717769501932</c:v>
                </c:pt>
                <c:pt idx="1114">
                  <c:v>4.6473431350335135</c:v>
                </c:pt>
                <c:pt idx="1115">
                  <c:v>1.0758734296135114E-2</c:v>
                </c:pt>
                <c:pt idx="1116">
                  <c:v>50.237287811534109</c:v>
                </c:pt>
                <c:pt idx="1117">
                  <c:v>1.0891802161812154</c:v>
                </c:pt>
                <c:pt idx="1118">
                  <c:v>2.2292736078507254</c:v>
                </c:pt>
                <c:pt idx="1119">
                  <c:v>2.2350298123125043</c:v>
                </c:pt>
                <c:pt idx="1120">
                  <c:v>8.6511791811128197E-2</c:v>
                </c:pt>
                <c:pt idx="1121">
                  <c:v>1.2397977204101374E-2</c:v>
                </c:pt>
                <c:pt idx="1122">
                  <c:v>5.658343373626625E-3</c:v>
                </c:pt>
                <c:pt idx="1123">
                  <c:v>0.1320662466249789</c:v>
                </c:pt>
                <c:pt idx="1124">
                  <c:v>0.5346683249474693</c:v>
                </c:pt>
                <c:pt idx="1125">
                  <c:v>0.54916445581361717</c:v>
                </c:pt>
                <c:pt idx="1126">
                  <c:v>2.1380246826659874</c:v>
                </c:pt>
                <c:pt idx="1127">
                  <c:v>1.0747156949849835E-2</c:v>
                </c:pt>
                <c:pt idx="1128">
                  <c:v>0.10555749964889349</c:v>
                </c:pt>
                <c:pt idx="1129">
                  <c:v>1.0824417331461833</c:v>
                </c:pt>
                <c:pt idx="1130">
                  <c:v>0.32140642619365017</c:v>
                </c:pt>
                <c:pt idx="1131">
                  <c:v>0.27527581595977518</c:v>
                </c:pt>
                <c:pt idx="1132">
                  <c:v>1.8487272327773048</c:v>
                </c:pt>
                <c:pt idx="1133">
                  <c:v>1.8489578468449872</c:v>
                </c:pt>
                <c:pt idx="1134">
                  <c:v>1.5875732585602618</c:v>
                </c:pt>
                <c:pt idx="1135">
                  <c:v>0.71536988017957914</c:v>
                </c:pt>
                <c:pt idx="1136">
                  <c:v>23.524326569217088</c:v>
                </c:pt>
                <c:pt idx="1137">
                  <c:v>0.11948973279821258</c:v>
                </c:pt>
                <c:pt idx="1138">
                  <c:v>7.2514169254960388</c:v>
                </c:pt>
                <c:pt idx="1139">
                  <c:v>11.840579839359915</c:v>
                </c:pt>
                <c:pt idx="1140">
                  <c:v>1.7560059786792886E-3</c:v>
                </c:pt>
                <c:pt idx="1141">
                  <c:v>1.7700596998895788E-3</c:v>
                </c:pt>
                <c:pt idx="1142">
                  <c:v>1.3728705559728493E-2</c:v>
                </c:pt>
                <c:pt idx="1143">
                  <c:v>2.3399324362485343</c:v>
                </c:pt>
                <c:pt idx="1144">
                  <c:v>6.3213622018278487E-2</c:v>
                </c:pt>
                <c:pt idx="1145">
                  <c:v>1.3988616282159676</c:v>
                </c:pt>
                <c:pt idx="1146">
                  <c:v>8.4814850142326677</c:v>
                </c:pt>
                <c:pt idx="1147">
                  <c:v>3.192707206488115E-2</c:v>
                </c:pt>
                <c:pt idx="1148">
                  <c:v>0.12659349663924849</c:v>
                </c:pt>
                <c:pt idx="1149">
                  <c:v>0.39394570866244261</c:v>
                </c:pt>
                <c:pt idx="1150">
                  <c:v>0.54240107269304072</c:v>
                </c:pt>
                <c:pt idx="1151">
                  <c:v>0.20401785414085741</c:v>
                </c:pt>
                <c:pt idx="1152">
                  <c:v>0.7313466968756509</c:v>
                </c:pt>
                <c:pt idx="1153">
                  <c:v>0.31657141455825322</c:v>
                </c:pt>
                <c:pt idx="1154">
                  <c:v>0.61628573687588728</c:v>
                </c:pt>
                <c:pt idx="1155">
                  <c:v>0.51831601575315467</c:v>
                </c:pt>
                <c:pt idx="1156">
                  <c:v>11.198421660588558</c:v>
                </c:pt>
                <c:pt idx="1157">
                  <c:v>2.0444990005844623</c:v>
                </c:pt>
                <c:pt idx="1158">
                  <c:v>10.655631225775918</c:v>
                </c:pt>
                <c:pt idx="1159">
                  <c:v>18.272316570603408</c:v>
                </c:pt>
                <c:pt idx="1160">
                  <c:v>7.9737270485654408</c:v>
                </c:pt>
                <c:pt idx="1161">
                  <c:v>2.819754071315971</c:v>
                </c:pt>
                <c:pt idx="1162">
                  <c:v>8.7338251514070411</c:v>
                </c:pt>
                <c:pt idx="1163">
                  <c:v>17.448521510691613</c:v>
                </c:pt>
                <c:pt idx="1164">
                  <c:v>7.3511848039467855</c:v>
                </c:pt>
                <c:pt idx="1165">
                  <c:v>16.3026092388309</c:v>
                </c:pt>
                <c:pt idx="1166">
                  <c:v>178.01888873485379</c:v>
                </c:pt>
                <c:pt idx="1167">
                  <c:v>11.210927521278768</c:v>
                </c:pt>
                <c:pt idx="1168">
                  <c:v>174.75351380736163</c:v>
                </c:pt>
                <c:pt idx="1169">
                  <c:v>138.35216020001482</c:v>
                </c:pt>
                <c:pt idx="1170">
                  <c:v>5.1853433134966238</c:v>
                </c:pt>
                <c:pt idx="1171">
                  <c:v>2.7147359425333248</c:v>
                </c:pt>
                <c:pt idx="1172">
                  <c:v>10.19229635695282</c:v>
                </c:pt>
                <c:pt idx="1173">
                  <c:v>3.0069133158315444</c:v>
                </c:pt>
                <c:pt idx="1174">
                  <c:v>1.1973550711752345</c:v>
                </c:pt>
                <c:pt idx="1175">
                  <c:v>3.3347222653802264</c:v>
                </c:pt>
                <c:pt idx="1176">
                  <c:v>120.64636814589268</c:v>
                </c:pt>
                <c:pt idx="1177">
                  <c:v>1.8616625839289289</c:v>
                </c:pt>
                <c:pt idx="1178">
                  <c:v>25.872310119978749</c:v>
                </c:pt>
                <c:pt idx="1179">
                  <c:v>35.3393509454677</c:v>
                </c:pt>
                <c:pt idx="1180">
                  <c:v>0.37158275946694502</c:v>
                </c:pt>
                <c:pt idx="1181">
                  <c:v>0.48594192074268122</c:v>
                </c:pt>
                <c:pt idx="1182">
                  <c:v>0.39987489650850294</c:v>
                </c:pt>
                <c:pt idx="1183">
                  <c:v>1.0155019916479213</c:v>
                </c:pt>
                <c:pt idx="1184">
                  <c:v>1.6001411313152234</c:v>
                </c:pt>
                <c:pt idx="1185">
                  <c:v>3.1971758846286802</c:v>
                </c:pt>
                <c:pt idx="1186">
                  <c:v>26.976854043461874</c:v>
                </c:pt>
                <c:pt idx="1187">
                  <c:v>31.570595389644112</c:v>
                </c:pt>
                <c:pt idx="1188">
                  <c:v>16.68016795831069</c:v>
                </c:pt>
                <c:pt idx="1189">
                  <c:v>31.391435326974921</c:v>
                </c:pt>
                <c:pt idx="1190">
                  <c:v>0.15606504471933208</c:v>
                </c:pt>
                <c:pt idx="1191">
                  <c:v>0.11575008417186525</c:v>
                </c:pt>
                <c:pt idx="1192">
                  <c:v>0.12141094002182407</c:v>
                </c:pt>
                <c:pt idx="1193">
                  <c:v>0.22187651779673462</c:v>
                </c:pt>
                <c:pt idx="1194">
                  <c:v>0.25168610439837469</c:v>
                </c:pt>
                <c:pt idx="1195">
                  <c:v>0.17909634871321486</c:v>
                </c:pt>
                <c:pt idx="1196">
                  <c:v>4.0383959042004332</c:v>
                </c:pt>
                <c:pt idx="1197">
                  <c:v>0.12842781511500373</c:v>
                </c:pt>
                <c:pt idx="1198">
                  <c:v>2.4320812251908008</c:v>
                </c:pt>
                <c:pt idx="1199">
                  <c:v>3.3914082979205249</c:v>
                </c:pt>
                <c:pt idx="1200">
                  <c:v>0.8842795856727198</c:v>
                </c:pt>
                <c:pt idx="1201">
                  <c:v>0.19550758809062771</c:v>
                </c:pt>
                <c:pt idx="1202">
                  <c:v>0.20422975925224429</c:v>
                </c:pt>
                <c:pt idx="1203">
                  <c:v>1.2785807522733603</c:v>
                </c:pt>
                <c:pt idx="1204">
                  <c:v>2.0133724652248599</c:v>
                </c:pt>
                <c:pt idx="1205">
                  <c:v>0.73275612962935355</c:v>
                </c:pt>
                <c:pt idx="1206">
                  <c:v>17.037408239839294</c:v>
                </c:pt>
                <c:pt idx="1207">
                  <c:v>0.52760057765863921</c:v>
                </c:pt>
                <c:pt idx="1208">
                  <c:v>9.7307284057382777</c:v>
                </c:pt>
                <c:pt idx="1209">
                  <c:v>7.0387453750694862</c:v>
                </c:pt>
                <c:pt idx="1210">
                  <c:v>0.26743253850681881</c:v>
                </c:pt>
                <c:pt idx="1211">
                  <c:v>0.11231097119388429</c:v>
                </c:pt>
                <c:pt idx="1212">
                  <c:v>0.18256367613959024</c:v>
                </c:pt>
                <c:pt idx="1213">
                  <c:v>0.48248056149162233</c:v>
                </c:pt>
                <c:pt idx="1214">
                  <c:v>0.43445056850162356</c:v>
                </c:pt>
                <c:pt idx="1215">
                  <c:v>0.28245804571660288</c:v>
                </c:pt>
                <c:pt idx="1216">
                  <c:v>10.852545466744978</c:v>
                </c:pt>
                <c:pt idx="1217">
                  <c:v>0.74220340959144504</c:v>
                </c:pt>
                <c:pt idx="1218">
                  <c:v>6.8986685300130706</c:v>
                </c:pt>
                <c:pt idx="1219">
                  <c:v>4.0316287590695143</c:v>
                </c:pt>
                <c:pt idx="1220">
                  <c:v>0.7753440307958871</c:v>
                </c:pt>
                <c:pt idx="1221">
                  <c:v>0.36100048206777213</c:v>
                </c:pt>
                <c:pt idx="1222">
                  <c:v>1.003446708013402</c:v>
                </c:pt>
                <c:pt idx="1223">
                  <c:v>2.6828098329251677</c:v>
                </c:pt>
                <c:pt idx="1224">
                  <c:v>1.7719241495197917</c:v>
                </c:pt>
                <c:pt idx="1225">
                  <c:v>1.8876228739605649</c:v>
                </c:pt>
                <c:pt idx="1226">
                  <c:v>36.654899280311966</c:v>
                </c:pt>
                <c:pt idx="1227">
                  <c:v>4.0096891591388886</c:v>
                </c:pt>
                <c:pt idx="1228">
                  <c:v>67.972761080420469</c:v>
                </c:pt>
                <c:pt idx="1229">
                  <c:v>20.199908516225733</c:v>
                </c:pt>
                <c:pt idx="1230">
                  <c:v>1.7273897509355438</c:v>
                </c:pt>
                <c:pt idx="1231">
                  <c:v>0.63344773355877426</c:v>
                </c:pt>
                <c:pt idx="1232">
                  <c:v>1.8860927357533281</c:v>
                </c:pt>
                <c:pt idx="1233">
                  <c:v>6.1201397685129475</c:v>
                </c:pt>
                <c:pt idx="1234">
                  <c:v>11.968927329393905</c:v>
                </c:pt>
                <c:pt idx="1235">
                  <c:v>3.0457146100389711</c:v>
                </c:pt>
                <c:pt idx="1236">
                  <c:v>44.510506045292402</c:v>
                </c:pt>
                <c:pt idx="1237">
                  <c:v>4.6850075750541338</c:v>
                </c:pt>
                <c:pt idx="1238">
                  <c:v>20.45415883280987</c:v>
                </c:pt>
                <c:pt idx="1239">
                  <c:v>31.620522998622764</c:v>
                </c:pt>
                <c:pt idx="1240">
                  <c:v>0.36991489412253625</c:v>
                </c:pt>
                <c:pt idx="1241">
                  <c:v>0.20452151354024065</c:v>
                </c:pt>
                <c:pt idx="1242">
                  <c:v>0.964013581728554</c:v>
                </c:pt>
                <c:pt idx="1243">
                  <c:v>2.80316149780408</c:v>
                </c:pt>
                <c:pt idx="1244">
                  <c:v>2.6854932453845493</c:v>
                </c:pt>
                <c:pt idx="1245">
                  <c:v>2.4041994604821171</c:v>
                </c:pt>
                <c:pt idx="1246">
                  <c:v>14.690279823674677</c:v>
                </c:pt>
                <c:pt idx="1247">
                  <c:v>0.66820366067263282</c:v>
                </c:pt>
                <c:pt idx="1248">
                  <c:v>6.3072731732325051</c:v>
                </c:pt>
                <c:pt idx="1249">
                  <c:v>10.888368163931922</c:v>
                </c:pt>
                <c:pt idx="1250">
                  <c:v>23.965488008303133</c:v>
                </c:pt>
                <c:pt idx="1251">
                  <c:v>9.2994059068672765</c:v>
                </c:pt>
                <c:pt idx="1252">
                  <c:v>30.440176142740683</c:v>
                </c:pt>
                <c:pt idx="1253">
                  <c:v>52.634333282009422</c:v>
                </c:pt>
                <c:pt idx="1254">
                  <c:v>42.790366444660698</c:v>
                </c:pt>
                <c:pt idx="1255">
                  <c:v>40.939796880825128</c:v>
                </c:pt>
                <c:pt idx="1256">
                  <c:v>615.66391179855714</c:v>
                </c:pt>
                <c:pt idx="1257">
                  <c:v>72.448127998418158</c:v>
                </c:pt>
                <c:pt idx="1258">
                  <c:v>421.6021182979635</c:v>
                </c:pt>
                <c:pt idx="1259">
                  <c:v>376.89117693165349</c:v>
                </c:pt>
                <c:pt idx="1260">
                  <c:v>6.1550614424514628E-2</c:v>
                </c:pt>
                <c:pt idx="1261">
                  <c:v>0.36341938585762307</c:v>
                </c:pt>
                <c:pt idx="1262">
                  <c:v>0.29579877040393987</c:v>
                </c:pt>
                <c:pt idx="1263">
                  <c:v>0.24257147117309572</c:v>
                </c:pt>
                <c:pt idx="1264">
                  <c:v>0.27287306887865909</c:v>
                </c:pt>
                <c:pt idx="1265">
                  <c:v>1.6157084800281443</c:v>
                </c:pt>
                <c:pt idx="1266">
                  <c:v>1.1792342752547367E-2</c:v>
                </c:pt>
                <c:pt idx="1267">
                  <c:v>9.8259458392566259</c:v>
                </c:pt>
                <c:pt idx="1268">
                  <c:v>2.5320485021991308</c:v>
                </c:pt>
                <c:pt idx="1269">
                  <c:v>1.7902273177221857</c:v>
                </c:pt>
                <c:pt idx="1270">
                  <c:v>9.933194940514295E-2</c:v>
                </c:pt>
                <c:pt idx="1271">
                  <c:v>1.6611762998917097E-2</c:v>
                </c:pt>
                <c:pt idx="1272">
                  <c:v>0.23997651829348349</c:v>
                </c:pt>
                <c:pt idx="1273">
                  <c:v>0.228470476581039</c:v>
                </c:pt>
                <c:pt idx="1274">
                  <c:v>8.2572263799505635E-3</c:v>
                </c:pt>
                <c:pt idx="1275">
                  <c:v>1.8890644710619067</c:v>
                </c:pt>
                <c:pt idx="1276">
                  <c:v>0.10749085056126544</c:v>
                </c:pt>
                <c:pt idx="1277">
                  <c:v>0.55161266691262079</c:v>
                </c:pt>
                <c:pt idx="1278">
                  <c:v>5.6420413485823726</c:v>
                </c:pt>
                <c:pt idx="1279">
                  <c:v>1.1120554022077507</c:v>
                </c:pt>
                <c:pt idx="1280">
                  <c:v>1.2122124245262178E-4</c:v>
                </c:pt>
                <c:pt idx="1281">
                  <c:v>0.11792137568468559</c:v>
                </c:pt>
                <c:pt idx="1282">
                  <c:v>2.9935870394274817E-4</c:v>
                </c:pt>
                <c:pt idx="1283">
                  <c:v>3.6515338540567054E-4</c:v>
                </c:pt>
                <c:pt idx="1284">
                  <c:v>2.3972383328587563</c:v>
                </c:pt>
                <c:pt idx="1285">
                  <c:v>0.5536521626174491</c:v>
                </c:pt>
                <c:pt idx="1286">
                  <c:v>1.4074778120789972</c:v>
                </c:pt>
                <c:pt idx="1287">
                  <c:v>3.0480080005057886</c:v>
                </c:pt>
                <c:pt idx="1288">
                  <c:v>8.7201915152960746E-2</c:v>
                </c:pt>
                <c:pt idx="1289">
                  <c:v>1.0401405549966155E-3</c:v>
                </c:pt>
                <c:pt idx="1290">
                  <c:v>1.7372309551029792E-4</c:v>
                </c:pt>
                <c:pt idx="1291">
                  <c:v>1.4899585089182918E-3</c:v>
                </c:pt>
                <c:pt idx="1292">
                  <c:v>1.5185990357035675E-3</c:v>
                </c:pt>
                <c:pt idx="1293">
                  <c:v>1.2127340587884219E-3</c:v>
                </c:pt>
                <c:pt idx="1294">
                  <c:v>1.121474369725671E-2</c:v>
                </c:pt>
                <c:pt idx="1295">
                  <c:v>1.0423805117775122E-3</c:v>
                </c:pt>
                <c:pt idx="1296">
                  <c:v>1.1150286143223538E-2</c:v>
                </c:pt>
                <c:pt idx="1297">
                  <c:v>4.422843086250388E-2</c:v>
                </c:pt>
                <c:pt idx="1298">
                  <c:v>2.3965949656902146E-3</c:v>
                </c:pt>
                <c:pt idx="1299">
                  <c:v>0.36652375410487553</c:v>
                </c:pt>
                <c:pt idx="1300">
                  <c:v>2.6803140298955079</c:v>
                </c:pt>
                <c:pt idx="1301">
                  <c:v>1.1720802002607005</c:v>
                </c:pt>
                <c:pt idx="1302">
                  <c:v>0.293810815919611</c:v>
                </c:pt>
                <c:pt idx="1303">
                  <c:v>0.62229240784164241</c:v>
                </c:pt>
                <c:pt idx="1304">
                  <c:v>1.5376200940970117</c:v>
                </c:pt>
                <c:pt idx="1305">
                  <c:v>0.27835643017395695</c:v>
                </c:pt>
                <c:pt idx="1306">
                  <c:v>2.908630396226469</c:v>
                </c:pt>
                <c:pt idx="1307">
                  <c:v>8.1103882467841952</c:v>
                </c:pt>
                <c:pt idx="1308">
                  <c:v>3.075001283926182</c:v>
                </c:pt>
                <c:pt idx="1309">
                  <c:v>1.8627795906273677E-2</c:v>
                </c:pt>
                <c:pt idx="1310">
                  <c:v>0.14711788735474826</c:v>
                </c:pt>
                <c:pt idx="1311">
                  <c:v>1.7306061782348451E-2</c:v>
                </c:pt>
                <c:pt idx="1312">
                  <c:v>5.2453223482325914E-3</c:v>
                </c:pt>
                <c:pt idx="1313">
                  <c:v>2.3848433798706581</c:v>
                </c:pt>
                <c:pt idx="1314">
                  <c:v>0.20459064886967596</c:v>
                </c:pt>
                <c:pt idx="1315">
                  <c:v>0.51186274468130444</c:v>
                </c:pt>
                <c:pt idx="1316">
                  <c:v>2.048290584970935</c:v>
                </c:pt>
                <c:pt idx="1317">
                  <c:v>1.1328861975067523</c:v>
                </c:pt>
                <c:pt idx="1318">
                  <c:v>0.22649495526314423</c:v>
                </c:pt>
                <c:pt idx="1319">
                  <c:v>0.11036498517010282</c:v>
                </c:pt>
                <c:pt idx="1320">
                  <c:v>0.25013448008798572</c:v>
                </c:pt>
                <c:pt idx="1321">
                  <c:v>0.22766347074217441</c:v>
                </c:pt>
                <c:pt idx="1322">
                  <c:v>0.14846395420674918</c:v>
                </c:pt>
                <c:pt idx="1323">
                  <c:v>2.7942587791350877</c:v>
                </c:pt>
                <c:pt idx="1324">
                  <c:v>0.13015670410546415</c:v>
                </c:pt>
                <c:pt idx="1325">
                  <c:v>0.86615977978946546</c:v>
                </c:pt>
                <c:pt idx="1326">
                  <c:v>6.8030420866884542</c:v>
                </c:pt>
                <c:pt idx="1327">
                  <c:v>1.3672231694211259</c:v>
                </c:pt>
                <c:pt idx="1328">
                  <c:v>0.30309784423363212</c:v>
                </c:pt>
                <c:pt idx="1329">
                  <c:v>0.10376451545978255</c:v>
                </c:pt>
                <c:pt idx="1330">
                  <c:v>6.9491352611949136E-2</c:v>
                </c:pt>
                <c:pt idx="1331">
                  <c:v>3.4953361694578258E-2</c:v>
                </c:pt>
                <c:pt idx="1332">
                  <c:v>0.85053314680965908</c:v>
                </c:pt>
                <c:pt idx="1333">
                  <c:v>4.4048968011783068E-2</c:v>
                </c:pt>
                <c:pt idx="1334">
                  <c:v>7.8238498167970627E-2</c:v>
                </c:pt>
                <c:pt idx="1335">
                  <c:v>9.1520782158786176</c:v>
                </c:pt>
                <c:pt idx="1336">
                  <c:v>1.1361191714567604</c:v>
                </c:pt>
                <c:pt idx="1337">
                  <c:v>8.3939576568302903E-3</c:v>
                </c:pt>
                <c:pt idx="1338">
                  <c:v>9.7493971593961989E-2</c:v>
                </c:pt>
                <c:pt idx="1339">
                  <c:v>0.16561242812229204</c:v>
                </c:pt>
                <c:pt idx="1340">
                  <c:v>6.1464844157624815E-3</c:v>
                </c:pt>
                <c:pt idx="1341">
                  <c:v>0.71490131593709416</c:v>
                </c:pt>
                <c:pt idx="1342">
                  <c:v>1.0358555108423715E-2</c:v>
                </c:pt>
                <c:pt idx="1343">
                  <c:v>0.15848657242215725</c:v>
                </c:pt>
                <c:pt idx="1344">
                  <c:v>0.86027921591540035</c:v>
                </c:pt>
                <c:pt idx="1345">
                  <c:v>2.4917998840861819</c:v>
                </c:pt>
                <c:pt idx="1346">
                  <c:v>1.1206837127431818E-2</c:v>
                </c:pt>
                <c:pt idx="1347">
                  <c:v>8.817174745139076E-3</c:v>
                </c:pt>
                <c:pt idx="1348">
                  <c:v>1.6530491841698063E-2</c:v>
                </c:pt>
                <c:pt idx="1349">
                  <c:v>9.135462199832467E-3</c:v>
                </c:pt>
                <c:pt idx="1350">
                  <c:v>5.8073781929691027E-3</c:v>
                </c:pt>
                <c:pt idx="1351">
                  <c:v>0.60691260946456171</c:v>
                </c:pt>
                <c:pt idx="1352">
                  <c:v>7.1376565978599586E-3</c:v>
                </c:pt>
                <c:pt idx="1353">
                  <c:v>9.9716471645378644E-3</c:v>
                </c:pt>
                <c:pt idx="1354">
                  <c:v>0.52378419182631741</c:v>
                </c:pt>
                <c:pt idx="1355">
                  <c:v>0.14450786771537333</c:v>
                </c:pt>
                <c:pt idx="1356">
                  <c:v>3.4918198978217768E-2</c:v>
                </c:pt>
                <c:pt idx="1357">
                  <c:v>1.8958942401498878E-3</c:v>
                </c:pt>
                <c:pt idx="1358">
                  <c:v>8.0131792125408326E-3</c:v>
                </c:pt>
                <c:pt idx="1359">
                  <c:v>5.8839988628430233E-3</c:v>
                </c:pt>
                <c:pt idx="1360">
                  <c:v>1.5743108786794201E-2</c:v>
                </c:pt>
                <c:pt idx="1361">
                  <c:v>1.7844272141782478</c:v>
                </c:pt>
                <c:pt idx="1362">
                  <c:v>3.2544855031597202E-3</c:v>
                </c:pt>
                <c:pt idx="1363">
                  <c:v>1.7285036320340924E-2</c:v>
                </c:pt>
                <c:pt idx="1364">
                  <c:v>1.7745199248471033</c:v>
                </c:pt>
                <c:pt idx="1365">
                  <c:v>6.9017398534568161E-2</c:v>
                </c:pt>
                <c:pt idx="1366">
                  <c:v>2.5772481996123843E-2</c:v>
                </c:pt>
                <c:pt idx="1367">
                  <c:v>0.31173405646955676</c:v>
                </c:pt>
                <c:pt idx="1368">
                  <c:v>8.3847086984411463E-3</c:v>
                </c:pt>
                <c:pt idx="1369">
                  <c:v>4.0288275884634323E-2</c:v>
                </c:pt>
                <c:pt idx="1370">
                  <c:v>0.99399800085465351</c:v>
                </c:pt>
                <c:pt idx="1371">
                  <c:v>2.5469578858010572E-2</c:v>
                </c:pt>
                <c:pt idx="1372">
                  <c:v>1.7563506690580173</c:v>
                </c:pt>
                <c:pt idx="1373">
                  <c:v>1.1645700740301144</c:v>
                </c:pt>
                <c:pt idx="1374">
                  <c:v>0.33830640320701422</c:v>
                </c:pt>
                <c:pt idx="1375">
                  <c:v>0.12088472084224147</c:v>
                </c:pt>
                <c:pt idx="1376">
                  <c:v>3.8623570260216782E-2</c:v>
                </c:pt>
                <c:pt idx="1377">
                  <c:v>1.2301227460886905</c:v>
                </c:pt>
                <c:pt idx="1378">
                  <c:v>0.28781797762498973</c:v>
                </c:pt>
                <c:pt idx="1379">
                  <c:v>0.33176500785618784</c:v>
                </c:pt>
                <c:pt idx="1380">
                  <c:v>1.4461580989874567</c:v>
                </c:pt>
                <c:pt idx="1381">
                  <c:v>0.45142170013877497</c:v>
                </c:pt>
                <c:pt idx="1382">
                  <c:v>23.657206092505746</c:v>
                </c:pt>
                <c:pt idx="1383">
                  <c:v>5.7252149845955396</c:v>
                </c:pt>
                <c:pt idx="1384">
                  <c:v>7.3791882081424296</c:v>
                </c:pt>
                <c:pt idx="1385">
                  <c:v>2.7638267122019763E-2</c:v>
                </c:pt>
                <c:pt idx="1386">
                  <c:v>6.9830112097717792E-2</c:v>
                </c:pt>
                <c:pt idx="1387">
                  <c:v>0.35479333083740411</c:v>
                </c:pt>
                <c:pt idx="1388">
                  <c:v>0.410686672237425</c:v>
                </c:pt>
                <c:pt idx="1389">
                  <c:v>0.19375622197151821</c:v>
                </c:pt>
                <c:pt idx="1390">
                  <c:v>3.7533773368918091</c:v>
                </c:pt>
                <c:pt idx="1391">
                  <c:v>0.543824151755118</c:v>
                </c:pt>
                <c:pt idx="1392">
                  <c:v>1.2455133327126497</c:v>
                </c:pt>
                <c:pt idx="1393">
                  <c:v>3.4163572205131101</c:v>
                </c:pt>
                <c:pt idx="1394">
                  <c:v>1.686622396477427</c:v>
                </c:pt>
                <c:pt idx="1395">
                  <c:v>7.192147013745172E-3</c:v>
                </c:pt>
                <c:pt idx="1396">
                  <c:v>1.6426170632786851E-2</c:v>
                </c:pt>
                <c:pt idx="1397">
                  <c:v>0.29014882438294026</c:v>
                </c:pt>
                <c:pt idx="1398">
                  <c:v>0.17821564092838665</c:v>
                </c:pt>
                <c:pt idx="1399">
                  <c:v>0.23244957999964039</c:v>
                </c:pt>
                <c:pt idx="1400">
                  <c:v>0.51251037514048947</c:v>
                </c:pt>
                <c:pt idx="1401">
                  <c:v>6.3349184760754421E-2</c:v>
                </c:pt>
                <c:pt idx="1402">
                  <c:v>0.34656518243751205</c:v>
                </c:pt>
                <c:pt idx="1403">
                  <c:v>0.87849233622876077</c:v>
                </c:pt>
                <c:pt idx="1404">
                  <c:v>0.75531483709102909</c:v>
                </c:pt>
                <c:pt idx="1405">
                  <c:v>1.3127948858716425</c:v>
                </c:pt>
                <c:pt idx="1406">
                  <c:v>3.3064768089936716</c:v>
                </c:pt>
                <c:pt idx="1407">
                  <c:v>4.6371203064810373</c:v>
                </c:pt>
                <c:pt idx="1408">
                  <c:v>2.1468684952240742</c:v>
                </c:pt>
                <c:pt idx="1409">
                  <c:v>1.9196192859015127</c:v>
                </c:pt>
                <c:pt idx="1410">
                  <c:v>23.292766379012793</c:v>
                </c:pt>
                <c:pt idx="1411">
                  <c:v>2.4359458003260208</c:v>
                </c:pt>
                <c:pt idx="1412">
                  <c:v>43.352456555877637</c:v>
                </c:pt>
                <c:pt idx="1413">
                  <c:v>51.723343364428345</c:v>
                </c:pt>
                <c:pt idx="1414">
                  <c:v>22.56786804761343</c:v>
                </c:pt>
                <c:pt idx="1415">
                  <c:v>1.0447155541805922E-4</c:v>
                </c:pt>
                <c:pt idx="1416">
                  <c:v>2.4383186905789032E-2</c:v>
                </c:pt>
                <c:pt idx="1417">
                  <c:v>6.2744772992733549E-3</c:v>
                </c:pt>
                <c:pt idx="1418">
                  <c:v>0.28951997500346538</c:v>
                </c:pt>
                <c:pt idx="1419">
                  <c:v>8.3534366461899101E-2</c:v>
                </c:pt>
                <c:pt idx="1420">
                  <c:v>1.4924394633324366E-2</c:v>
                </c:pt>
                <c:pt idx="1421">
                  <c:v>5.6473420021074042E-2</c:v>
                </c:pt>
                <c:pt idx="1422">
                  <c:v>1.3687043743903984</c:v>
                </c:pt>
                <c:pt idx="1423">
                  <c:v>2.0928662588190776</c:v>
                </c:pt>
                <c:pt idx="1424">
                  <c:v>0.30451459653144808</c:v>
                </c:pt>
                <c:pt idx="1425">
                  <c:v>2.5464621997079313E-4</c:v>
                </c:pt>
                <c:pt idx="1426">
                  <c:v>1.193281189279796E-2</c:v>
                </c:pt>
                <c:pt idx="1427">
                  <c:v>5.9420212899966851E-2</c:v>
                </c:pt>
                <c:pt idx="1428">
                  <c:v>0.43080434477495272</c:v>
                </c:pt>
                <c:pt idx="1429">
                  <c:v>4.701192307503211E-2</c:v>
                </c:pt>
                <c:pt idx="1430">
                  <c:v>1.2233598523803017E-2</c:v>
                </c:pt>
                <c:pt idx="1431">
                  <c:v>0.18363247580462339</c:v>
                </c:pt>
                <c:pt idx="1432">
                  <c:v>0.5912637267266373</c:v>
                </c:pt>
                <c:pt idx="1433">
                  <c:v>0.19136322572493902</c:v>
                </c:pt>
                <c:pt idx="1434">
                  <c:v>2.2190677768416154</c:v>
                </c:pt>
                <c:pt idx="1435">
                  <c:v>0.10841715390514323</c:v>
                </c:pt>
                <c:pt idx="1436">
                  <c:v>1.1151192949704816</c:v>
                </c:pt>
                <c:pt idx="1437">
                  <c:v>3.9172773762920206</c:v>
                </c:pt>
                <c:pt idx="1438">
                  <c:v>2.2980136127393052</c:v>
                </c:pt>
                <c:pt idx="1439">
                  <c:v>3.4292492913285919</c:v>
                </c:pt>
                <c:pt idx="1440">
                  <c:v>1.3173589744796996</c:v>
                </c:pt>
                <c:pt idx="1441">
                  <c:v>4.5741526738862595</c:v>
                </c:pt>
                <c:pt idx="1442">
                  <c:v>10.002107551532257</c:v>
                </c:pt>
                <c:pt idx="1443">
                  <c:v>2.2494341104195548</c:v>
                </c:pt>
                <c:pt idx="1444">
                  <c:v>0.15340608474906231</c:v>
                </c:pt>
                <c:pt idx="1445">
                  <c:v>1.0614519397314815E-4</c:v>
                </c:pt>
                <c:pt idx="1446">
                  <c:v>0.18475987056655641</c:v>
                </c:pt>
                <c:pt idx="1447">
                  <c:v>0.37717317228199032</c:v>
                </c:pt>
                <c:pt idx="1448">
                  <c:v>0.22554501422384435</c:v>
                </c:pt>
                <c:pt idx="1449">
                  <c:v>9.7832295475197145E-2</c:v>
                </c:pt>
                <c:pt idx="1450">
                  <c:v>1.2674817802580964</c:v>
                </c:pt>
                <c:pt idx="1451">
                  <c:v>1.3059464916065617</c:v>
                </c:pt>
                <c:pt idx="1452">
                  <c:v>3.7024351907374933</c:v>
                </c:pt>
                <c:pt idx="1453">
                  <c:v>2.0120687970810037E-3</c:v>
                </c:pt>
                <c:pt idx="1454">
                  <c:v>4.4857839809279701E-3</c:v>
                </c:pt>
                <c:pt idx="1455">
                  <c:v>4.086787648899465</c:v>
                </c:pt>
                <c:pt idx="1456">
                  <c:v>8.4794303778734861</c:v>
                </c:pt>
                <c:pt idx="1457">
                  <c:v>10.004807061218541</c:v>
                </c:pt>
                <c:pt idx="1458">
                  <c:v>4.8729120398063364</c:v>
                </c:pt>
                <c:pt idx="1459">
                  <c:v>0.10817542850992762</c:v>
                </c:pt>
                <c:pt idx="1460">
                  <c:v>10.650521254342113</c:v>
                </c:pt>
                <c:pt idx="1461">
                  <c:v>6.0342383965488766</c:v>
                </c:pt>
                <c:pt idx="1462">
                  <c:v>7.4905654909676693</c:v>
                </c:pt>
                <c:pt idx="1463">
                  <c:v>2.0183601381441332E-2</c:v>
                </c:pt>
                <c:pt idx="1464">
                  <c:v>3.5895545129298431E-3</c:v>
                </c:pt>
                <c:pt idx="1465">
                  <c:v>4.4322786667819261E-3</c:v>
                </c:pt>
                <c:pt idx="1466">
                  <c:v>0.72024201745364336</c:v>
                </c:pt>
                <c:pt idx="1467">
                  <c:v>5.3581273108249472E-3</c:v>
                </c:pt>
                <c:pt idx="1468">
                  <c:v>8.8552190574591738E-3</c:v>
                </c:pt>
                <c:pt idx="1469">
                  <c:v>9.5650519796630824E-4</c:v>
                </c:pt>
                <c:pt idx="1470">
                  <c:v>1.115574233619054E-3</c:v>
                </c:pt>
                <c:pt idx="1471">
                  <c:v>6.5200392279335009E-2</c:v>
                </c:pt>
                <c:pt idx="1472">
                  <c:v>1.242029294775825E-2</c:v>
                </c:pt>
                <c:pt idx="1473">
                  <c:v>1.9223597194642999E-4</c:v>
                </c:pt>
                <c:pt idx="1474">
                  <c:v>1.5520365872377168E-4</c:v>
                </c:pt>
                <c:pt idx="1475">
                  <c:v>0.10383373190834394</c:v>
                </c:pt>
                <c:pt idx="1476">
                  <c:v>0.21584456822052825</c:v>
                </c:pt>
                <c:pt idx="1477">
                  <c:v>3.4602561828965331E-2</c:v>
                </c:pt>
                <c:pt idx="1478">
                  <c:v>0.26170438230930537</c:v>
                </c:pt>
                <c:pt idx="1479">
                  <c:v>1.0230284763312636</c:v>
                </c:pt>
                <c:pt idx="1480">
                  <c:v>1.9388014795243227</c:v>
                </c:pt>
                <c:pt idx="1481">
                  <c:v>1.179242739508656</c:v>
                </c:pt>
                <c:pt idx="1482">
                  <c:v>1.193137402550766E-2</c:v>
                </c:pt>
                <c:pt idx="1483">
                  <c:v>9.6998688025100865E-3</c:v>
                </c:pt>
                <c:pt idx="1484">
                  <c:v>8.4951926950262477E-2</c:v>
                </c:pt>
                <c:pt idx="1485">
                  <c:v>0.54941338575350651</c:v>
                </c:pt>
                <c:pt idx="1486">
                  <c:v>1.668797831805398</c:v>
                </c:pt>
                <c:pt idx="1487">
                  <c:v>0.14093446342520749</c:v>
                </c:pt>
                <c:pt idx="1488">
                  <c:v>1.8807479355659788E-2</c:v>
                </c:pt>
                <c:pt idx="1489">
                  <c:v>7.1637971998334507E-2</c:v>
                </c:pt>
                <c:pt idx="1490">
                  <c:v>4.4485816529774471</c:v>
                </c:pt>
                <c:pt idx="1491">
                  <c:v>2.2197788438229922</c:v>
                </c:pt>
                <c:pt idx="1492">
                  <c:v>5.8813507568507443E-2</c:v>
                </c:pt>
                <c:pt idx="1493">
                  <c:v>0.26012470457911563</c:v>
                </c:pt>
                <c:pt idx="1494">
                  <c:v>1.3314289197102906</c:v>
                </c:pt>
                <c:pt idx="1495">
                  <c:v>0.45867527905948252</c:v>
                </c:pt>
                <c:pt idx="1496">
                  <c:v>1.5169076848516914</c:v>
                </c:pt>
                <c:pt idx="1497">
                  <c:v>0.3089682539642758</c:v>
                </c:pt>
                <c:pt idx="1498">
                  <c:v>0.51225054308560236</c:v>
                </c:pt>
                <c:pt idx="1499">
                  <c:v>6.6127692294543436</c:v>
                </c:pt>
                <c:pt idx="1500">
                  <c:v>0.84602337477277534</c:v>
                </c:pt>
                <c:pt idx="1501">
                  <c:v>1.9911210369789645E-2</c:v>
                </c:pt>
                <c:pt idx="1502">
                  <c:v>4.8517427121883075E-3</c:v>
                </c:pt>
                <c:pt idx="1503">
                  <c:v>0.15135961551858151</c:v>
                </c:pt>
                <c:pt idx="1504">
                  <c:v>0.26529901835433439</c:v>
                </c:pt>
                <c:pt idx="1505">
                  <c:v>0.25211977080021319</c:v>
                </c:pt>
                <c:pt idx="1506">
                  <c:v>0.36704383189616974</c:v>
                </c:pt>
                <c:pt idx="1507">
                  <c:v>0.57240241108489431</c:v>
                </c:pt>
                <c:pt idx="1508">
                  <c:v>0.29963848331823939</c:v>
                </c:pt>
                <c:pt idx="1509">
                  <c:v>3.6805612687885363</c:v>
                </c:pt>
                <c:pt idx="1510">
                  <c:v>0.42673766647724315</c:v>
                </c:pt>
                <c:pt idx="1511">
                  <c:v>8.1831847677727498E-2</c:v>
                </c:pt>
                <c:pt idx="1512">
                  <c:v>1.2747693739751606E-2</c:v>
                </c:pt>
                <c:pt idx="1513">
                  <c:v>0.3635363471389465</c:v>
                </c:pt>
                <c:pt idx="1514">
                  <c:v>0.36098029347710459</c:v>
                </c:pt>
                <c:pt idx="1515">
                  <c:v>0.82769074349296834</c:v>
                </c:pt>
                <c:pt idx="1516">
                  <c:v>1.8848099329814052</c:v>
                </c:pt>
                <c:pt idx="1517">
                  <c:v>0.77429438355507396</c:v>
                </c:pt>
                <c:pt idx="1518">
                  <c:v>2.3778936233513845</c:v>
                </c:pt>
                <c:pt idx="1519">
                  <c:v>2.0795581226800439</c:v>
                </c:pt>
                <c:pt idx="1520">
                  <c:v>2.6323366152662286</c:v>
                </c:pt>
                <c:pt idx="1521">
                  <c:v>3.9935143067145436E-3</c:v>
                </c:pt>
                <c:pt idx="1522">
                  <c:v>2.587528896066677E-3</c:v>
                </c:pt>
                <c:pt idx="1523">
                  <c:v>7.3345800945638445E-2</c:v>
                </c:pt>
                <c:pt idx="1524">
                  <c:v>1.9045816322901334E-2</c:v>
                </c:pt>
                <c:pt idx="1525">
                  <c:v>0.10971518784909709</c:v>
                </c:pt>
                <c:pt idx="1526">
                  <c:v>2.866129619815552E-3</c:v>
                </c:pt>
                <c:pt idx="1527">
                  <c:v>4.7782941465687595E-3</c:v>
                </c:pt>
                <c:pt idx="1528">
                  <c:v>0.5882098327548132</c:v>
                </c:pt>
                <c:pt idx="1529">
                  <c:v>3.3394999932715797E-3</c:v>
                </c:pt>
                <c:pt idx="1530">
                  <c:v>0.13877652328010812</c:v>
                </c:pt>
                <c:pt idx="1531">
                  <c:v>1.7904023439228845E-3</c:v>
                </c:pt>
                <c:pt idx="1532">
                  <c:v>5.0211719480736807</c:v>
                </c:pt>
                <c:pt idx="1533">
                  <c:v>2.8765615784005378</c:v>
                </c:pt>
                <c:pt idx="1534">
                  <c:v>6.3297359885408637</c:v>
                </c:pt>
                <c:pt idx="1535">
                  <c:v>8.0707793862384971</c:v>
                </c:pt>
                <c:pt idx="1536">
                  <c:v>2.9574898540978833E-2</c:v>
                </c:pt>
                <c:pt idx="1537">
                  <c:v>2.023375501320142</c:v>
                </c:pt>
                <c:pt idx="1538">
                  <c:v>5.1668878359239327</c:v>
                </c:pt>
                <c:pt idx="1539">
                  <c:v>1.340410727435944</c:v>
                </c:pt>
                <c:pt idx="1540">
                  <c:v>1.3746212961004641E-2</c:v>
                </c:pt>
                <c:pt idx="1541">
                  <c:v>3.9754461362312369E-3</c:v>
                </c:pt>
                <c:pt idx="1542">
                  <c:v>1.1393991087023046E-2</c:v>
                </c:pt>
                <c:pt idx="1543">
                  <c:v>8.9926254994032173E-2</c:v>
                </c:pt>
                <c:pt idx="1544">
                  <c:v>9.7716051403890808E-2</c:v>
                </c:pt>
                <c:pt idx="1545">
                  <c:v>9.9616723821475805E-3</c:v>
                </c:pt>
                <c:pt idx="1546">
                  <c:v>0.15010196093254408</c:v>
                </c:pt>
                <c:pt idx="1547">
                  <c:v>0.80261977088249681</c:v>
                </c:pt>
                <c:pt idx="1548">
                  <c:v>0.8129163085437433</c:v>
                </c:pt>
                <c:pt idx="1549">
                  <c:v>0.12520863583673164</c:v>
                </c:pt>
                <c:pt idx="1550">
                  <c:v>6.4662337322008878E-2</c:v>
                </c:pt>
                <c:pt idx="1551">
                  <c:v>1.0365712200155783E-3</c:v>
                </c:pt>
                <c:pt idx="1552">
                  <c:v>0.13467428648767812</c:v>
                </c:pt>
                <c:pt idx="1553">
                  <c:v>0.67134025129268049</c:v>
                </c:pt>
                <c:pt idx="1554">
                  <c:v>0.61842295541598269</c:v>
                </c:pt>
                <c:pt idx="1555">
                  <c:v>0.47070220533871571</c:v>
                </c:pt>
                <c:pt idx="1556">
                  <c:v>0.60810855392040319</c:v>
                </c:pt>
                <c:pt idx="1557">
                  <c:v>3.6728213771280918</c:v>
                </c:pt>
                <c:pt idx="1558">
                  <c:v>2.7498396886822922</c:v>
                </c:pt>
                <c:pt idx="1559">
                  <c:v>0.67096471428331672</c:v>
                </c:pt>
                <c:pt idx="1560">
                  <c:v>5.163082004694567E-2</c:v>
                </c:pt>
                <c:pt idx="1561">
                  <c:v>2.0858396384985132E-2</c:v>
                </c:pt>
                <c:pt idx="1562">
                  <c:v>0.46330256916886131</c:v>
                </c:pt>
                <c:pt idx="1563">
                  <c:v>1.1398446810942768</c:v>
                </c:pt>
                <c:pt idx="1564">
                  <c:v>1.2062304653028302</c:v>
                </c:pt>
                <c:pt idx="1565">
                  <c:v>1.9693769464700355</c:v>
                </c:pt>
                <c:pt idx="1566">
                  <c:v>0.2455209490022062</c:v>
                </c:pt>
                <c:pt idx="1567">
                  <c:v>0.28316063696470989</c:v>
                </c:pt>
                <c:pt idx="1568">
                  <c:v>1.6930456290390612</c:v>
                </c:pt>
                <c:pt idx="1569">
                  <c:v>1.1081680674318555</c:v>
                </c:pt>
                <c:pt idx="1570">
                  <c:v>6.6699277814817326E-2</c:v>
                </c:pt>
                <c:pt idx="1571">
                  <c:v>4.6995292387857837E-2</c:v>
                </c:pt>
                <c:pt idx="1572">
                  <c:v>0.42139317512283575</c:v>
                </c:pt>
                <c:pt idx="1573">
                  <c:v>1.2626353149424756</c:v>
                </c:pt>
                <c:pt idx="1574">
                  <c:v>1.109120967555381</c:v>
                </c:pt>
                <c:pt idx="1575">
                  <c:v>1.1740082360575947</c:v>
                </c:pt>
                <c:pt idx="1576">
                  <c:v>0.12208018446244616</c:v>
                </c:pt>
                <c:pt idx="1577">
                  <c:v>0.48474599250183137</c:v>
                </c:pt>
                <c:pt idx="1578">
                  <c:v>1.6974833068985899</c:v>
                </c:pt>
                <c:pt idx="1579">
                  <c:v>1.4650369238305834</c:v>
                </c:pt>
                <c:pt idx="1580">
                  <c:v>2.9032239965829523</c:v>
                </c:pt>
                <c:pt idx="1581">
                  <c:v>0.24708595619166418</c:v>
                </c:pt>
                <c:pt idx="1582">
                  <c:v>12.427636207226753</c:v>
                </c:pt>
                <c:pt idx="1583">
                  <c:v>22.679683198989977</c:v>
                </c:pt>
                <c:pt idx="1584">
                  <c:v>25.670220958258238</c:v>
                </c:pt>
                <c:pt idx="1585">
                  <c:v>24.348896797700608</c:v>
                </c:pt>
                <c:pt idx="1586">
                  <c:v>4.4257554266459662</c:v>
                </c:pt>
                <c:pt idx="1587">
                  <c:v>29.601558803943771</c:v>
                </c:pt>
                <c:pt idx="1588">
                  <c:v>51.560277172779877</c:v>
                </c:pt>
                <c:pt idx="1589">
                  <c:v>25.967980715988464</c:v>
                </c:pt>
                <c:pt idx="1590">
                  <c:v>2.2535468324691034E-2</c:v>
                </c:pt>
                <c:pt idx="1591">
                  <c:v>5.8470531856089546E-2</c:v>
                </c:pt>
                <c:pt idx="1592">
                  <c:v>0.2193390402738998</c:v>
                </c:pt>
                <c:pt idx="1593">
                  <c:v>0.14217517177325392</c:v>
                </c:pt>
                <c:pt idx="1594">
                  <c:v>9.8575809336499204E-2</c:v>
                </c:pt>
                <c:pt idx="1595">
                  <c:v>0.12797027138902134</c:v>
                </c:pt>
                <c:pt idx="1596">
                  <c:v>0.93383287232827572</c:v>
                </c:pt>
                <c:pt idx="1597">
                  <c:v>2.8337351161861188</c:v>
                </c:pt>
                <c:pt idx="1598">
                  <c:v>3.9247723671833024</c:v>
                </c:pt>
                <c:pt idx="1599">
                  <c:v>0.58138278669221699</c:v>
                </c:pt>
                <c:pt idx="1600">
                  <c:v>1.2943120240542035E-2</c:v>
                </c:pt>
                <c:pt idx="1601">
                  <c:v>4.5956877331162958E-2</c:v>
                </c:pt>
                <c:pt idx="1602">
                  <c:v>3.7042150322396834E-2</c:v>
                </c:pt>
                <c:pt idx="1603">
                  <c:v>9.1493206425205947E-3</c:v>
                </c:pt>
                <c:pt idx="1604">
                  <c:v>9.5615062158200329E-3</c:v>
                </c:pt>
                <c:pt idx="1605">
                  <c:v>1.7690074099656193E-2</c:v>
                </c:pt>
                <c:pt idx="1606">
                  <c:v>0.19500644761749231</c:v>
                </c:pt>
                <c:pt idx="1607">
                  <c:v>0.12004923609726405</c:v>
                </c:pt>
                <c:pt idx="1608">
                  <c:v>0.93623983838249991</c:v>
                </c:pt>
                <c:pt idx="1609">
                  <c:v>0.6870768320886752</c:v>
                </c:pt>
                <c:pt idx="1610">
                  <c:v>0.83156423778964195</c:v>
                </c:pt>
                <c:pt idx="1611">
                  <c:v>0.67686352870520927</c:v>
                </c:pt>
                <c:pt idx="1612">
                  <c:v>0.40530766700092463</c:v>
                </c:pt>
                <c:pt idx="1613">
                  <c:v>0.68434793327736343</c:v>
                </c:pt>
                <c:pt idx="1614">
                  <c:v>6.1931897958796265</c:v>
                </c:pt>
                <c:pt idx="1615">
                  <c:v>2.2282146824390274</c:v>
                </c:pt>
                <c:pt idx="1616">
                  <c:v>10.021833610687391</c:v>
                </c:pt>
                <c:pt idx="1617">
                  <c:v>3.0051013865580698</c:v>
                </c:pt>
                <c:pt idx="1618">
                  <c:v>3.0240616524432412E-2</c:v>
                </c:pt>
                <c:pt idx="1619">
                  <c:v>0.16280343041713297</c:v>
                </c:pt>
                <c:pt idx="1620">
                  <c:v>0.2736798514686794</c:v>
                </c:pt>
                <c:pt idx="1621">
                  <c:v>0.43559779034964191</c:v>
                </c:pt>
                <c:pt idx="1622">
                  <c:v>7.4119797067077248E-2</c:v>
                </c:pt>
                <c:pt idx="1623">
                  <c:v>9.2306130814394455E-2</c:v>
                </c:pt>
                <c:pt idx="1624">
                  <c:v>2.0579859940910836</c:v>
                </c:pt>
                <c:pt idx="1625">
                  <c:v>0.9594720986508205</c:v>
                </c:pt>
                <c:pt idx="1626">
                  <c:v>6.5141813970858573</c:v>
                </c:pt>
                <c:pt idx="1627">
                  <c:v>1.6308425212591284</c:v>
                </c:pt>
                <c:pt idx="1628">
                  <c:v>4.6572415580709736E-2</c:v>
                </c:pt>
                <c:pt idx="1629">
                  <c:v>5.0845394462759069E-2</c:v>
                </c:pt>
                <c:pt idx="1630">
                  <c:v>6.9882954076363746E-2</c:v>
                </c:pt>
                <c:pt idx="1631">
                  <c:v>0.10183792103394697</c:v>
                </c:pt>
                <c:pt idx="1632">
                  <c:v>7.4858779728819658E-2</c:v>
                </c:pt>
                <c:pt idx="1633">
                  <c:v>0.16551083047753484</c:v>
                </c:pt>
                <c:pt idx="1634">
                  <c:v>1.144906310904009</c:v>
                </c:pt>
                <c:pt idx="1635">
                  <c:v>0.90284880037620396</c:v>
                </c:pt>
                <c:pt idx="1636">
                  <c:v>2.1155235556394927</c:v>
                </c:pt>
                <c:pt idx="1637">
                  <c:v>0.79856610004874162</c:v>
                </c:pt>
                <c:pt idx="1638">
                  <c:v>0.41986374239539548</c:v>
                </c:pt>
                <c:pt idx="1639">
                  <c:v>0.40363180450047531</c:v>
                </c:pt>
                <c:pt idx="1640">
                  <c:v>0.50630787048714399</c:v>
                </c:pt>
                <c:pt idx="1641">
                  <c:v>0.73920342876505074</c:v>
                </c:pt>
                <c:pt idx="1642">
                  <c:v>0.27456664251032087</c:v>
                </c:pt>
                <c:pt idx="1643">
                  <c:v>0.4994333840331564</c:v>
                </c:pt>
                <c:pt idx="1644">
                  <c:v>3.995327950885589</c:v>
                </c:pt>
                <c:pt idx="1645">
                  <c:v>0.99078818448759765</c:v>
                </c:pt>
                <c:pt idx="1646">
                  <c:v>6.585100857091871</c:v>
                </c:pt>
                <c:pt idx="1647">
                  <c:v>1.3997007785727333</c:v>
                </c:pt>
                <c:pt idx="1648">
                  <c:v>9.2125233031541104E-2</c:v>
                </c:pt>
                <c:pt idx="1649">
                  <c:v>0.51189268943428901</c:v>
                </c:pt>
                <c:pt idx="1650">
                  <c:v>5.9036992825772058E-2</c:v>
                </c:pt>
                <c:pt idx="1651">
                  <c:v>0.26993169826256685</c:v>
                </c:pt>
                <c:pt idx="1652">
                  <c:v>0.13356926696687391</c:v>
                </c:pt>
                <c:pt idx="1653">
                  <c:v>0.20789193494812669</c:v>
                </c:pt>
                <c:pt idx="1654">
                  <c:v>0.80094589752208467</c:v>
                </c:pt>
                <c:pt idx="1655">
                  <c:v>7.9143097405293614E-2</c:v>
                </c:pt>
                <c:pt idx="1656">
                  <c:v>2.2404466219136827</c:v>
                </c:pt>
                <c:pt idx="1657">
                  <c:v>0.43705019565139785</c:v>
                </c:pt>
                <c:pt idx="1658">
                  <c:v>8.3112777173492049E-3</c:v>
                </c:pt>
                <c:pt idx="1659">
                  <c:v>4.810396787646358E-2</c:v>
                </c:pt>
                <c:pt idx="1660">
                  <c:v>9.6252665391912354E-3</c:v>
                </c:pt>
                <c:pt idx="1661">
                  <c:v>9.4003316846989187E-3</c:v>
                </c:pt>
                <c:pt idx="1662">
                  <c:v>1.4848661913779502E-4</c:v>
                </c:pt>
                <c:pt idx="1663">
                  <c:v>0.14112691112591766</c:v>
                </c:pt>
                <c:pt idx="1664">
                  <c:v>2.0607574595470015</c:v>
                </c:pt>
                <c:pt idx="1665">
                  <c:v>1.4596228347181475</c:v>
                </c:pt>
                <c:pt idx="1666">
                  <c:v>0.53968468133064318</c:v>
                </c:pt>
                <c:pt idx="1667">
                  <c:v>3.5941918897823326E-2</c:v>
                </c:pt>
                <c:pt idx="1668">
                  <c:v>2.7072408212773239E-2</c:v>
                </c:pt>
                <c:pt idx="1669">
                  <c:v>3.507445979962636E-2</c:v>
                </c:pt>
                <c:pt idx="1670">
                  <c:v>5.0909317737539664E-2</c:v>
                </c:pt>
                <c:pt idx="1671">
                  <c:v>4.0876838065218878E-2</c:v>
                </c:pt>
                <c:pt idx="1672">
                  <c:v>4.0241154060416777E-2</c:v>
                </c:pt>
                <c:pt idx="1673">
                  <c:v>0.36635859895727918</c:v>
                </c:pt>
                <c:pt idx="1674">
                  <c:v>0.11585933088596403</c:v>
                </c:pt>
                <c:pt idx="1675">
                  <c:v>0.62785843344545955</c:v>
                </c:pt>
                <c:pt idx="1676">
                  <c:v>0.14239806451747725</c:v>
                </c:pt>
                <c:pt idx="1677">
                  <c:v>3.0964470157232924</c:v>
                </c:pt>
                <c:pt idx="1678">
                  <c:v>1.1376360032617336</c:v>
                </c:pt>
                <c:pt idx="1679">
                  <c:v>1.7884234484587355E-2</c:v>
                </c:pt>
                <c:pt idx="1680">
                  <c:v>1.5905821517482523</c:v>
                </c:pt>
                <c:pt idx="1681">
                  <c:v>0.84282339276097828</c:v>
                </c:pt>
                <c:pt idx="1682">
                  <c:v>2.9901034120881591</c:v>
                </c:pt>
                <c:pt idx="1683">
                  <c:v>3.0342495315766569</c:v>
                </c:pt>
                <c:pt idx="1684">
                  <c:v>0.13955031946613852</c:v>
                </c:pt>
                <c:pt idx="1685">
                  <c:v>12.42775158102573</c:v>
                </c:pt>
                <c:pt idx="1686">
                  <c:v>3.2219489387935187</c:v>
                </c:pt>
                <c:pt idx="1687">
                  <c:v>6.5727694377821274E-3</c:v>
                </c:pt>
                <c:pt idx="1688">
                  <c:v>2.7148384511533466E-2</c:v>
                </c:pt>
                <c:pt idx="1689">
                  <c:v>9.0862893520391036E-3</c:v>
                </c:pt>
                <c:pt idx="1690">
                  <c:v>9.2177254029815001E-3</c:v>
                </c:pt>
                <c:pt idx="1691">
                  <c:v>8.5179553195617649E-3</c:v>
                </c:pt>
                <c:pt idx="1692">
                  <c:v>9.489035493253176E-3</c:v>
                </c:pt>
                <c:pt idx="1693">
                  <c:v>0.10285596313866718</c:v>
                </c:pt>
                <c:pt idx="1694">
                  <c:v>1.3690768325343711E-2</c:v>
                </c:pt>
                <c:pt idx="1695">
                  <c:v>0.5018227990559837</c:v>
                </c:pt>
                <c:pt idx="1696">
                  <c:v>5.4969685391949373E-2</c:v>
                </c:pt>
                <c:pt idx="1697">
                  <c:v>0.64830977010325141</c:v>
                </c:pt>
                <c:pt idx="1698">
                  <c:v>0.48306041398457272</c:v>
                </c:pt>
                <c:pt idx="1699">
                  <c:v>0.22877481956339482</c:v>
                </c:pt>
                <c:pt idx="1700">
                  <c:v>2.2066479495253599</c:v>
                </c:pt>
                <c:pt idx="1701">
                  <c:v>1.1826548778504695</c:v>
                </c:pt>
                <c:pt idx="1702">
                  <c:v>0.61192212474561236</c:v>
                </c:pt>
                <c:pt idx="1703">
                  <c:v>14.290288204850608</c:v>
                </c:pt>
                <c:pt idx="1704">
                  <c:v>13.749070867668131</c:v>
                </c:pt>
                <c:pt idx="1705">
                  <c:v>10.336711665646568</c:v>
                </c:pt>
                <c:pt idx="1706">
                  <c:v>4.7070936443092313</c:v>
                </c:pt>
                <c:pt idx="1707">
                  <c:v>0.76998842635800102</c:v>
                </c:pt>
                <c:pt idx="1708">
                  <c:v>0.1236103757500049</c:v>
                </c:pt>
                <c:pt idx="1709">
                  <c:v>0.24600749218367521</c:v>
                </c:pt>
                <c:pt idx="1710">
                  <c:v>1.109217285700554</c:v>
                </c:pt>
                <c:pt idx="1711">
                  <c:v>4.201481214017039</c:v>
                </c:pt>
                <c:pt idx="1712">
                  <c:v>1.014027997049864</c:v>
                </c:pt>
                <c:pt idx="1713">
                  <c:v>21.124396284249489</c:v>
                </c:pt>
                <c:pt idx="1714">
                  <c:v>6.6853063632202208</c:v>
                </c:pt>
                <c:pt idx="1715">
                  <c:v>6.9667523770368645</c:v>
                </c:pt>
                <c:pt idx="1716">
                  <c:v>6.4882495021208468</c:v>
                </c:pt>
                <c:pt idx="1717">
                  <c:v>9.2308769259387899E-2</c:v>
                </c:pt>
                <c:pt idx="1718">
                  <c:v>4.0143019176182404E-2</c:v>
                </c:pt>
                <c:pt idx="1719">
                  <c:v>0.14207608010661427</c:v>
                </c:pt>
                <c:pt idx="1720">
                  <c:v>0.48126197657057046</c:v>
                </c:pt>
                <c:pt idx="1721">
                  <c:v>0.39915020947213614</c:v>
                </c:pt>
                <c:pt idx="1722">
                  <c:v>0.29303870594607173</c:v>
                </c:pt>
                <c:pt idx="1723">
                  <c:v>2.4075665700141706</c:v>
                </c:pt>
                <c:pt idx="1724">
                  <c:v>1.9888875815043172</c:v>
                </c:pt>
                <c:pt idx="1725">
                  <c:v>2.0338444585066919</c:v>
                </c:pt>
                <c:pt idx="1726">
                  <c:v>2.045603443336367</c:v>
                </c:pt>
                <c:pt idx="1727">
                  <c:v>6.2054572617361572</c:v>
                </c:pt>
                <c:pt idx="1728">
                  <c:v>3.7614952555326857</c:v>
                </c:pt>
                <c:pt idx="1729">
                  <c:v>2.6516574426519801</c:v>
                </c:pt>
                <c:pt idx="1730">
                  <c:v>7.8690280894452815</c:v>
                </c:pt>
                <c:pt idx="1731">
                  <c:v>7.782944932103014</c:v>
                </c:pt>
                <c:pt idx="1732">
                  <c:v>6.7455807215846306</c:v>
                </c:pt>
                <c:pt idx="1733">
                  <c:v>56.602592391739279</c:v>
                </c:pt>
                <c:pt idx="1734">
                  <c:v>32.76501474426184</c:v>
                </c:pt>
                <c:pt idx="1735">
                  <c:v>65.951229006654529</c:v>
                </c:pt>
                <c:pt idx="1736">
                  <c:v>25.172640964679584</c:v>
                </c:pt>
                <c:pt idx="1737">
                  <c:v>0.18714756719623252</c:v>
                </c:pt>
                <c:pt idx="1738">
                  <c:v>0.10743954485819183</c:v>
                </c:pt>
                <c:pt idx="1739">
                  <c:v>0.59903032709027204</c:v>
                </c:pt>
                <c:pt idx="1740">
                  <c:v>0.20044225061272533</c:v>
                </c:pt>
                <c:pt idx="1741">
                  <c:v>6.4756100318396126E-2</c:v>
                </c:pt>
                <c:pt idx="1742">
                  <c:v>0.17270363429946917</c:v>
                </c:pt>
                <c:pt idx="1743">
                  <c:v>1.0670218448613995</c:v>
                </c:pt>
                <c:pt idx="1744">
                  <c:v>0.25989348127155004</c:v>
                </c:pt>
                <c:pt idx="1745">
                  <c:v>4.0307728032507013</c:v>
                </c:pt>
                <c:pt idx="1746">
                  <c:v>3.3226433723774647</c:v>
                </c:pt>
                <c:pt idx="1747">
                  <c:v>1.9110000610159587E-3</c:v>
                </c:pt>
                <c:pt idx="1748">
                  <c:v>0.71350064236978927</c:v>
                </c:pt>
                <c:pt idx="1749">
                  <c:v>5.9678688372172134E-2</c:v>
                </c:pt>
                <c:pt idx="1750">
                  <c:v>0.17477541173445665</c:v>
                </c:pt>
                <c:pt idx="1751">
                  <c:v>0.14168157058736433</c:v>
                </c:pt>
                <c:pt idx="1752">
                  <c:v>0.25148171446595452</c:v>
                </c:pt>
                <c:pt idx="1753">
                  <c:v>6.1285823931896924E-2</c:v>
                </c:pt>
                <c:pt idx="1754">
                  <c:v>1.2521768100686697</c:v>
                </c:pt>
                <c:pt idx="1755">
                  <c:v>0.65795103847046588</c:v>
                </c:pt>
                <c:pt idx="1756">
                  <c:v>3.7602468406249576</c:v>
                </c:pt>
                <c:pt idx="1757">
                  <c:v>1.3972040832511101</c:v>
                </c:pt>
                <c:pt idx="1758">
                  <c:v>3.1414231079746462</c:v>
                </c:pt>
                <c:pt idx="1759">
                  <c:v>3.6928327456378782</c:v>
                </c:pt>
                <c:pt idx="1760">
                  <c:v>1.3885162810910483</c:v>
                </c:pt>
                <c:pt idx="1761">
                  <c:v>1.8508261283247975</c:v>
                </c:pt>
                <c:pt idx="1762">
                  <c:v>26.478607827764492</c:v>
                </c:pt>
                <c:pt idx="1763">
                  <c:v>11.591576131016243</c:v>
                </c:pt>
                <c:pt idx="1764">
                  <c:v>35.331358015651105</c:v>
                </c:pt>
                <c:pt idx="1765">
                  <c:v>31.91383517652601</c:v>
                </c:pt>
                <c:pt idx="1766">
                  <c:v>1.4193491165267523E-4</c:v>
                </c:pt>
                <c:pt idx="1767">
                  <c:v>7.4454617410363329E-5</c:v>
                </c:pt>
                <c:pt idx="1768">
                  <c:v>2.9698585772210142E-3</c:v>
                </c:pt>
                <c:pt idx="1769">
                  <c:v>2.8363420457566614E-3</c:v>
                </c:pt>
                <c:pt idx="1770">
                  <c:v>3.1552024873890075E-4</c:v>
                </c:pt>
                <c:pt idx="1771">
                  <c:v>1.0053950290661617E-4</c:v>
                </c:pt>
                <c:pt idx="1772">
                  <c:v>4.2050183517805241E-2</c:v>
                </c:pt>
                <c:pt idx="1773">
                  <c:v>0.72076947676567682</c:v>
                </c:pt>
                <c:pt idx="1774">
                  <c:v>0.78044173692884566</c:v>
                </c:pt>
                <c:pt idx="1775">
                  <c:v>0.10936962311590898</c:v>
                </c:pt>
                <c:pt idx="1776">
                  <c:v>2.131833700739056E-2</c:v>
                </c:pt>
                <c:pt idx="1777">
                  <c:v>8.6078631104281444E-3</c:v>
                </c:pt>
                <c:pt idx="1778">
                  <c:v>7.4898648960586914E-3</c:v>
                </c:pt>
                <c:pt idx="1779">
                  <c:v>2.6295829600776661E-2</c:v>
                </c:pt>
                <c:pt idx="1780">
                  <c:v>1.7881980471416838E-2</c:v>
                </c:pt>
                <c:pt idx="1781">
                  <c:v>7.4305436402648584E-2</c:v>
                </c:pt>
                <c:pt idx="1782">
                  <c:v>2.1686993173884176E-2</c:v>
                </c:pt>
                <c:pt idx="1783">
                  <c:v>0.43347548841283728</c:v>
                </c:pt>
                <c:pt idx="1784">
                  <c:v>4.9436745697549744E-2</c:v>
                </c:pt>
                <c:pt idx="1785">
                  <c:v>0.3547617764402658</c:v>
                </c:pt>
                <c:pt idx="1786">
                  <c:v>0.15398160125166183</c:v>
                </c:pt>
                <c:pt idx="1787">
                  <c:v>1.0591637252387289</c:v>
                </c:pt>
                <c:pt idx="1788">
                  <c:v>0.51380549684399379</c:v>
                </c:pt>
                <c:pt idx="1789">
                  <c:v>0.32555605003940435</c:v>
                </c:pt>
                <c:pt idx="1790">
                  <c:v>0.18971535338344514</c:v>
                </c:pt>
                <c:pt idx="1791">
                  <c:v>4.609773288513404</c:v>
                </c:pt>
                <c:pt idx="1792">
                  <c:v>1.3875752004107579E-2</c:v>
                </c:pt>
                <c:pt idx="1793">
                  <c:v>6.5243149844437518</c:v>
                </c:pt>
                <c:pt idx="1794">
                  <c:v>11.071735057827311</c:v>
                </c:pt>
                <c:pt idx="1795">
                  <c:v>0.81040096164275444</c:v>
                </c:pt>
                <c:pt idx="1796">
                  <c:v>0.3187558373475789</c:v>
                </c:pt>
                <c:pt idx="1797">
                  <c:v>1.1849037614128843</c:v>
                </c:pt>
                <c:pt idx="1798">
                  <c:v>0.26321535575871341</c:v>
                </c:pt>
                <c:pt idx="1799">
                  <c:v>0.17720502789149384</c:v>
                </c:pt>
                <c:pt idx="1800">
                  <c:v>0.37647623733242114</c:v>
                </c:pt>
                <c:pt idx="1801">
                  <c:v>2.4522897191116213</c:v>
                </c:pt>
                <c:pt idx="1802">
                  <c:v>2.6655459470277396</c:v>
                </c:pt>
                <c:pt idx="1803">
                  <c:v>14.296965731497822</c:v>
                </c:pt>
                <c:pt idx="1804">
                  <c:v>11.580373679906296</c:v>
                </c:pt>
                <c:pt idx="1805">
                  <c:v>13.888466375646292</c:v>
                </c:pt>
                <c:pt idx="1806">
                  <c:v>4.1684698046368984</c:v>
                </c:pt>
                <c:pt idx="1807">
                  <c:v>15.5406770228882</c:v>
                </c:pt>
                <c:pt idx="1808">
                  <c:v>23.453369370253935</c:v>
                </c:pt>
                <c:pt idx="1809">
                  <c:v>8.4661518889510532</c:v>
                </c:pt>
                <c:pt idx="1810">
                  <c:v>23.056349577266051</c:v>
                </c:pt>
                <c:pt idx="1811">
                  <c:v>171.3981376748622</c:v>
                </c:pt>
                <c:pt idx="1812">
                  <c:v>23.863778135994135</c:v>
                </c:pt>
                <c:pt idx="1813">
                  <c:v>121.47247509685323</c:v>
                </c:pt>
                <c:pt idx="1814">
                  <c:v>134.79365393215338</c:v>
                </c:pt>
                <c:pt idx="1815">
                  <c:v>1.0566829291534143</c:v>
                </c:pt>
                <c:pt idx="1816">
                  <c:v>0.37218792828899977</c:v>
                </c:pt>
                <c:pt idx="1817">
                  <c:v>1.8113190248365441</c:v>
                </c:pt>
                <c:pt idx="1818">
                  <c:v>0.28805601806226788</c:v>
                </c:pt>
                <c:pt idx="1819">
                  <c:v>0.341081980018896</c:v>
                </c:pt>
                <c:pt idx="1820">
                  <c:v>0.38064245827981935</c:v>
                </c:pt>
                <c:pt idx="1821">
                  <c:v>6.5023327927073584</c:v>
                </c:pt>
                <c:pt idx="1822">
                  <c:v>0.63721709691221951</c:v>
                </c:pt>
                <c:pt idx="1823">
                  <c:v>8.6003115666454146</c:v>
                </c:pt>
                <c:pt idx="1824">
                  <c:v>5.3380034417181577</c:v>
                </c:pt>
                <c:pt idx="1825">
                  <c:v>0.3261003651181103</c:v>
                </c:pt>
                <c:pt idx="1826">
                  <c:v>0.16255112705397418</c:v>
                </c:pt>
                <c:pt idx="1827">
                  <c:v>0.33705406071003569</c:v>
                </c:pt>
                <c:pt idx="1828">
                  <c:v>0.30330461684142296</c:v>
                </c:pt>
                <c:pt idx="1829">
                  <c:v>0.11114926998312177</c:v>
                </c:pt>
                <c:pt idx="1830">
                  <c:v>0.46153407318600498</c:v>
                </c:pt>
                <c:pt idx="1831">
                  <c:v>1.6690207376895365</c:v>
                </c:pt>
                <c:pt idx="1832">
                  <c:v>3.007213261943313</c:v>
                </c:pt>
                <c:pt idx="1833">
                  <c:v>5.9331585246550507</c:v>
                </c:pt>
                <c:pt idx="1834">
                  <c:v>9.259546112209895</c:v>
                </c:pt>
                <c:pt idx="1835">
                  <c:v>0.60975146970940197</c:v>
                </c:pt>
                <c:pt idx="1836">
                  <c:v>0.3160816989429967</c:v>
                </c:pt>
                <c:pt idx="1837">
                  <c:v>0.8400137780225716</c:v>
                </c:pt>
                <c:pt idx="1838">
                  <c:v>0.68659165780596709</c:v>
                </c:pt>
                <c:pt idx="1839">
                  <c:v>0.42690007691431681</c:v>
                </c:pt>
                <c:pt idx="1840">
                  <c:v>0.53270542633598716</c:v>
                </c:pt>
                <c:pt idx="1841">
                  <c:v>4.9634975321382075</c:v>
                </c:pt>
                <c:pt idx="1842">
                  <c:v>1.1834149425247351</c:v>
                </c:pt>
                <c:pt idx="1843">
                  <c:v>7.3821799612933416</c:v>
                </c:pt>
                <c:pt idx="1844">
                  <c:v>5.9411651629134923</c:v>
                </c:pt>
                <c:pt idx="1845">
                  <c:v>1.379359588860847</c:v>
                </c:pt>
                <c:pt idx="1846">
                  <c:v>0.32204203088322292</c:v>
                </c:pt>
                <c:pt idx="1847">
                  <c:v>0.98556403955293648</c:v>
                </c:pt>
                <c:pt idx="1848">
                  <c:v>0.39962782024875892</c:v>
                </c:pt>
                <c:pt idx="1849">
                  <c:v>0.11125825651893569</c:v>
                </c:pt>
                <c:pt idx="1850">
                  <c:v>0.3875154283217096</c:v>
                </c:pt>
                <c:pt idx="1851">
                  <c:v>1.2971003965302332</c:v>
                </c:pt>
                <c:pt idx="1852">
                  <c:v>1.9512485006846814</c:v>
                </c:pt>
                <c:pt idx="1853">
                  <c:v>20.372702337587185</c:v>
                </c:pt>
                <c:pt idx="1854">
                  <c:v>6.2062822825347448</c:v>
                </c:pt>
                <c:pt idx="1855">
                  <c:v>0.15937725590513885</c:v>
                </c:pt>
                <c:pt idx="1856">
                  <c:v>0.13094697659214774</c:v>
                </c:pt>
                <c:pt idx="1857">
                  <c:v>0.3002205605439201</c:v>
                </c:pt>
                <c:pt idx="1858">
                  <c:v>0.36665665435192119</c:v>
                </c:pt>
                <c:pt idx="1859">
                  <c:v>0.18584749666384082</c:v>
                </c:pt>
                <c:pt idx="1860">
                  <c:v>0.19284959137512239</c:v>
                </c:pt>
                <c:pt idx="1861">
                  <c:v>3.7782713774918948</c:v>
                </c:pt>
                <c:pt idx="1862">
                  <c:v>0.41094256899891174</c:v>
                </c:pt>
                <c:pt idx="1863">
                  <c:v>3.1480909138565139</c:v>
                </c:pt>
                <c:pt idx="1864">
                  <c:v>2.8660872299995135</c:v>
                </c:pt>
                <c:pt idx="1865">
                  <c:v>5.290326173762181</c:v>
                </c:pt>
                <c:pt idx="1866">
                  <c:v>4.2818703583421094</c:v>
                </c:pt>
                <c:pt idx="1867">
                  <c:v>12.371851722679631</c:v>
                </c:pt>
                <c:pt idx="1868">
                  <c:v>16.085958570780271</c:v>
                </c:pt>
                <c:pt idx="1869">
                  <c:v>6.8386372435454472</c:v>
                </c:pt>
                <c:pt idx="1870">
                  <c:v>6.743547585657665</c:v>
                </c:pt>
                <c:pt idx="1871">
                  <c:v>96.431614005622052</c:v>
                </c:pt>
                <c:pt idx="1872">
                  <c:v>7.8669718114251364</c:v>
                </c:pt>
                <c:pt idx="1873">
                  <c:v>80.836210198585491</c:v>
                </c:pt>
                <c:pt idx="1874">
                  <c:v>77.910039117233069</c:v>
                </c:pt>
                <c:pt idx="1875">
                  <c:v>1.8740889717780818</c:v>
                </c:pt>
                <c:pt idx="1876">
                  <c:v>0.99943624814470777</c:v>
                </c:pt>
                <c:pt idx="1877">
                  <c:v>1.5745753612904418</c:v>
                </c:pt>
                <c:pt idx="1878">
                  <c:v>2.4928533076147978</c:v>
                </c:pt>
                <c:pt idx="1879">
                  <c:v>7.1065563509850582</c:v>
                </c:pt>
                <c:pt idx="1880">
                  <c:v>1.6118826321696356</c:v>
                </c:pt>
                <c:pt idx="1881">
                  <c:v>21.993839438741563</c:v>
                </c:pt>
                <c:pt idx="1882">
                  <c:v>4.0909844601776744</c:v>
                </c:pt>
                <c:pt idx="1883">
                  <c:v>18.935916701889859</c:v>
                </c:pt>
                <c:pt idx="1884">
                  <c:v>25.403448957712428</c:v>
                </c:pt>
                <c:pt idx="1885">
                  <c:v>0.26828599508103085</c:v>
                </c:pt>
                <c:pt idx="1886">
                  <c:v>0.25053729972148203</c:v>
                </c:pt>
                <c:pt idx="1887">
                  <c:v>0.95996637179618949</c:v>
                </c:pt>
                <c:pt idx="1888">
                  <c:v>1.8289066323757841</c:v>
                </c:pt>
                <c:pt idx="1889">
                  <c:v>1.6696998311022562</c:v>
                </c:pt>
                <c:pt idx="1890">
                  <c:v>1.700586972105441</c:v>
                </c:pt>
                <c:pt idx="1891">
                  <c:v>9.3065760997546469</c:v>
                </c:pt>
                <c:pt idx="1892">
                  <c:v>0.45900848720363979</c:v>
                </c:pt>
                <c:pt idx="1893">
                  <c:v>7.769396076550513</c:v>
                </c:pt>
                <c:pt idx="1894">
                  <c:v>12.754633095007993</c:v>
                </c:pt>
                <c:pt idx="1895">
                  <c:v>30.076418829007288</c:v>
                </c:pt>
                <c:pt idx="1896">
                  <c:v>13.002897330939883</c:v>
                </c:pt>
                <c:pt idx="1897">
                  <c:v>41.430841228094437</c:v>
                </c:pt>
                <c:pt idx="1898">
                  <c:v>50.645625392502424</c:v>
                </c:pt>
                <c:pt idx="1899">
                  <c:v>27.414702615607244</c:v>
                </c:pt>
                <c:pt idx="1900">
                  <c:v>37.816999188599254</c:v>
                </c:pt>
                <c:pt idx="1901">
                  <c:v>352.27386988665722</c:v>
                </c:pt>
                <c:pt idx="1902">
                  <c:v>58.126693577807679</c:v>
                </c:pt>
                <c:pt idx="1903">
                  <c:v>337.04027468800717</c:v>
                </c:pt>
                <c:pt idx="1904">
                  <c:v>339.84927613921661</c:v>
                </c:pt>
                <c:pt idx="1905">
                  <c:v>1.2261344906445825E-3</c:v>
                </c:pt>
                <c:pt idx="1906">
                  <c:v>0.14916297585371477</c:v>
                </c:pt>
                <c:pt idx="1907">
                  <c:v>0.10399344236515291</c:v>
                </c:pt>
                <c:pt idx="1908">
                  <c:v>3.7421233427104142E-2</c:v>
                </c:pt>
                <c:pt idx="1909">
                  <c:v>0.10821829999552769</c:v>
                </c:pt>
                <c:pt idx="1910">
                  <c:v>0.10810996743605603</c:v>
                </c:pt>
                <c:pt idx="1911">
                  <c:v>5.8646551737215169E-2</c:v>
                </c:pt>
                <c:pt idx="1912">
                  <c:v>0.40917155270408789</c:v>
                </c:pt>
                <c:pt idx="1913">
                  <c:v>0.62672448209257658</c:v>
                </c:pt>
                <c:pt idx="1914">
                  <c:v>0.6844249708538801</c:v>
                </c:pt>
                <c:pt idx="1915">
                  <c:v>2.0464505751257904E-2</c:v>
                </c:pt>
                <c:pt idx="1916">
                  <c:v>7.8927592046124598E-3</c:v>
                </c:pt>
                <c:pt idx="1917">
                  <c:v>1.6376528809232962E-3</c:v>
                </c:pt>
                <c:pt idx="1918">
                  <c:v>2.3868689031900136E-4</c:v>
                </c:pt>
                <c:pt idx="1919">
                  <c:v>3.8000740963757697E-4</c:v>
                </c:pt>
                <c:pt idx="1920">
                  <c:v>1.4042191359846671E-2</c:v>
                </c:pt>
                <c:pt idx="1921">
                  <c:v>5.2698048543986498E-4</c:v>
                </c:pt>
                <c:pt idx="1922">
                  <c:v>0.21988420083953031</c:v>
                </c:pt>
                <c:pt idx="1923">
                  <c:v>6.6795563154490294E-3</c:v>
                </c:pt>
                <c:pt idx="1924">
                  <c:v>0.12030798458745579</c:v>
                </c:pt>
                <c:pt idx="1925">
                  <c:v>2.4534831469626643E-2</c:v>
                </c:pt>
                <c:pt idx="1926">
                  <c:v>8.6039148466352904E-3</c:v>
                </c:pt>
                <c:pt idx="1927">
                  <c:v>0.86242585616943024</c:v>
                </c:pt>
                <c:pt idx="1928">
                  <c:v>0.39389087066849188</c:v>
                </c:pt>
                <c:pt idx="1929">
                  <c:v>0.29812765219622422</c:v>
                </c:pt>
                <c:pt idx="1930">
                  <c:v>2.5394513393825551</c:v>
                </c:pt>
                <c:pt idx="1931">
                  <c:v>0.4471230336851269</c:v>
                </c:pt>
                <c:pt idx="1932">
                  <c:v>2.9512039137005168E-2</c:v>
                </c:pt>
                <c:pt idx="1933">
                  <c:v>1.7907860301932435E-3</c:v>
                </c:pt>
                <c:pt idx="1934">
                  <c:v>0.10746694555252205</c:v>
                </c:pt>
                <c:pt idx="1935">
                  <c:v>4.8024665870691388E-2</c:v>
                </c:pt>
                <c:pt idx="1936">
                  <c:v>4.7591770902033082E-3</c:v>
                </c:pt>
                <c:pt idx="1937">
                  <c:v>1.4277218955404378</c:v>
                </c:pt>
                <c:pt idx="1938">
                  <c:v>0.84587093947695469</c:v>
                </c:pt>
                <c:pt idx="1939">
                  <c:v>1.0794972108991117</c:v>
                </c:pt>
                <c:pt idx="1940">
                  <c:v>0.51230872541626915</c:v>
                </c:pt>
                <c:pt idx="1941">
                  <c:v>1.1378008111445868E-2</c:v>
                </c:pt>
                <c:pt idx="1942">
                  <c:v>3.4386966343748898E-4</c:v>
                </c:pt>
                <c:pt idx="1943">
                  <c:v>2.9451780027929127E-3</c:v>
                </c:pt>
                <c:pt idx="1944">
                  <c:v>3.275191700598382E-3</c:v>
                </c:pt>
                <c:pt idx="1945">
                  <c:v>2.3322518648346315E-3</c:v>
                </c:pt>
                <c:pt idx="1946">
                  <c:v>1.2157817518640139E-2</c:v>
                </c:pt>
                <c:pt idx="1947">
                  <c:v>2.0336058304929248E-3</c:v>
                </c:pt>
                <c:pt idx="1948">
                  <c:v>2.1543126354541531E-2</c:v>
                </c:pt>
                <c:pt idx="1949">
                  <c:v>0.18268228706025808</c:v>
                </c:pt>
                <c:pt idx="1950">
                  <c:v>4.7221849111344369E-3</c:v>
                </c:pt>
                <c:pt idx="1951">
                  <c:v>7.0754779478940898E-3</c:v>
                </c:pt>
                <c:pt idx="1952">
                  <c:v>2.1655273265700575E-2</c:v>
                </c:pt>
                <c:pt idx="1953">
                  <c:v>5.6255051681749789E-2</c:v>
                </c:pt>
                <c:pt idx="1954">
                  <c:v>0.13861297364308561</c:v>
                </c:pt>
                <c:pt idx="1955">
                  <c:v>2.2186194046981477E-2</c:v>
                </c:pt>
                <c:pt idx="1956">
                  <c:v>0.15970261149833476</c:v>
                </c:pt>
                <c:pt idx="1957">
                  <c:v>1.5212755112709948E-3</c:v>
                </c:pt>
                <c:pt idx="1958">
                  <c:v>0.19894165078597223</c:v>
                </c:pt>
                <c:pt idx="1959">
                  <c:v>1.7129556129040293</c:v>
                </c:pt>
                <c:pt idx="1960">
                  <c:v>0.29675057003330274</c:v>
                </c:pt>
                <c:pt idx="1961">
                  <c:v>8.9653217856537237E-2</c:v>
                </c:pt>
                <c:pt idx="1962">
                  <c:v>9.5436188231869945E-3</c:v>
                </c:pt>
                <c:pt idx="1963">
                  <c:v>0.11202851276959093</c:v>
                </c:pt>
                <c:pt idx="1964">
                  <c:v>5.1546273237150213E-2</c:v>
                </c:pt>
                <c:pt idx="1965">
                  <c:v>4.1679937883328431E-2</c:v>
                </c:pt>
                <c:pt idx="1966">
                  <c:v>0.7383483730515894</c:v>
                </c:pt>
                <c:pt idx="1967">
                  <c:v>0.18323272922496342</c:v>
                </c:pt>
                <c:pt idx="1968">
                  <c:v>1.0972007317185111</c:v>
                </c:pt>
                <c:pt idx="1969">
                  <c:v>1.9996710149588675</c:v>
                </c:pt>
                <c:pt idx="1970">
                  <c:v>0.82132307602887167</c:v>
                </c:pt>
                <c:pt idx="1971">
                  <c:v>1.8793441597888816E-2</c:v>
                </c:pt>
                <c:pt idx="1972">
                  <c:v>1.5840872579627862E-2</c:v>
                </c:pt>
                <c:pt idx="1973">
                  <c:v>0.13057905518956242</c:v>
                </c:pt>
                <c:pt idx="1974">
                  <c:v>5.1335659548332142E-2</c:v>
                </c:pt>
                <c:pt idx="1975">
                  <c:v>0.21167487740960605</c:v>
                </c:pt>
                <c:pt idx="1976">
                  <c:v>0.40532972570742198</c:v>
                </c:pt>
                <c:pt idx="1977">
                  <c:v>6.9782628428061252E-2</c:v>
                </c:pt>
                <c:pt idx="1978">
                  <c:v>9.8081392484883581E-2</c:v>
                </c:pt>
                <c:pt idx="1979">
                  <c:v>2.9445185387703972</c:v>
                </c:pt>
                <c:pt idx="1980">
                  <c:v>0.49731639074924111</c:v>
                </c:pt>
                <c:pt idx="1981">
                  <c:v>6.3387234433601836E-2</c:v>
                </c:pt>
                <c:pt idx="1982">
                  <c:v>3.1785395944602009E-2</c:v>
                </c:pt>
                <c:pt idx="1983">
                  <c:v>0.15685284682965883</c:v>
                </c:pt>
                <c:pt idx="1984">
                  <c:v>0.12559755914458803</c:v>
                </c:pt>
                <c:pt idx="1985">
                  <c:v>0.11974173436058259</c:v>
                </c:pt>
                <c:pt idx="1986">
                  <c:v>1.7572531327757939</c:v>
                </c:pt>
                <c:pt idx="1987">
                  <c:v>1.2030105390064976E-2</c:v>
                </c:pt>
                <c:pt idx="1988">
                  <c:v>8.7974343500631477E-2</c:v>
                </c:pt>
                <c:pt idx="1989">
                  <c:v>0.9567021951544662</c:v>
                </c:pt>
                <c:pt idx="1990">
                  <c:v>0.82134922146544387</c:v>
                </c:pt>
                <c:pt idx="1991">
                  <c:v>6.2911481484702506E-2</c:v>
                </c:pt>
                <c:pt idx="1992">
                  <c:v>6.5032887677796032E-3</c:v>
                </c:pt>
                <c:pt idx="1993">
                  <c:v>3.8655094194824345E-2</c:v>
                </c:pt>
                <c:pt idx="1994">
                  <c:v>7.3675039562148183E-3</c:v>
                </c:pt>
                <c:pt idx="1995">
                  <c:v>4.4466598253893206E-3</c:v>
                </c:pt>
                <c:pt idx="1996">
                  <c:v>2.1797183312484645</c:v>
                </c:pt>
                <c:pt idx="1997">
                  <c:v>5.6891324692963918</c:v>
                </c:pt>
                <c:pt idx="1998">
                  <c:v>1.0830893615730139</c:v>
                </c:pt>
                <c:pt idx="1999">
                  <c:v>2.2495271099753031</c:v>
                </c:pt>
                <c:pt idx="2000">
                  <c:v>4.9669570835800441</c:v>
                </c:pt>
                <c:pt idx="2001">
                  <c:v>8.3835297207362266E-3</c:v>
                </c:pt>
                <c:pt idx="2002">
                  <c:v>9.1899306478045676E-3</c:v>
                </c:pt>
                <c:pt idx="2003">
                  <c:v>4.7636159942148898E-3</c:v>
                </c:pt>
                <c:pt idx="2004">
                  <c:v>5.6147015627045927E-3</c:v>
                </c:pt>
                <c:pt idx="2005">
                  <c:v>1.7677445823384222E-2</c:v>
                </c:pt>
                <c:pt idx="2006">
                  <c:v>2.3279014824718631E-2</c:v>
                </c:pt>
                <c:pt idx="2007">
                  <c:v>3.5767658218301816E-3</c:v>
                </c:pt>
                <c:pt idx="2008">
                  <c:v>0.23237794595775393</c:v>
                </c:pt>
                <c:pt idx="2009">
                  <c:v>1.5412359958496723E-2</c:v>
                </c:pt>
                <c:pt idx="2010">
                  <c:v>3.0210263103908012E-2</c:v>
                </c:pt>
                <c:pt idx="2011">
                  <c:v>8.7648200389983458E-3</c:v>
                </c:pt>
                <c:pt idx="2012">
                  <c:v>5.8083804366293443E-2</c:v>
                </c:pt>
                <c:pt idx="2013">
                  <c:v>2.6275182934548912E-2</c:v>
                </c:pt>
                <c:pt idx="2014">
                  <c:v>3.4631843702777644E-2</c:v>
                </c:pt>
                <c:pt idx="2015">
                  <c:v>0.13549437007016429</c:v>
                </c:pt>
                <c:pt idx="2016">
                  <c:v>3.5156266074509633E-2</c:v>
                </c:pt>
                <c:pt idx="2017">
                  <c:v>9.1230262578939098E-2</c:v>
                </c:pt>
                <c:pt idx="2018">
                  <c:v>1.5291574669124905</c:v>
                </c:pt>
                <c:pt idx="2019">
                  <c:v>8.7510445536722742E-2</c:v>
                </c:pt>
                <c:pt idx="2020">
                  <c:v>1.2099134435387826E-2</c:v>
                </c:pt>
                <c:pt idx="2021">
                  <c:v>1.2388556951028884E-2</c:v>
                </c:pt>
                <c:pt idx="2022">
                  <c:v>1.4886993215502747E-2</c:v>
                </c:pt>
                <c:pt idx="2023">
                  <c:v>2.8529109023373345E-2</c:v>
                </c:pt>
                <c:pt idx="2024">
                  <c:v>6.8633777423066741E-2</c:v>
                </c:pt>
                <c:pt idx="2025">
                  <c:v>0.16855354911637227</c:v>
                </c:pt>
                <c:pt idx="2026">
                  <c:v>0.52682898664621181</c:v>
                </c:pt>
                <c:pt idx="2027">
                  <c:v>7.5109385906227122E-2</c:v>
                </c:pt>
                <c:pt idx="2028">
                  <c:v>3.5432936607851566E-2</c:v>
                </c:pt>
                <c:pt idx="2029">
                  <c:v>4.797374617188005E-2</c:v>
                </c:pt>
                <c:pt idx="2030">
                  <c:v>0.14539269865917256</c:v>
                </c:pt>
                <c:pt idx="2031">
                  <c:v>0.25347096812148151</c:v>
                </c:pt>
                <c:pt idx="2032">
                  <c:v>0.12075434662125176</c:v>
                </c:pt>
                <c:pt idx="2033">
                  <c:v>1.3030239852023935</c:v>
                </c:pt>
                <c:pt idx="2034">
                  <c:v>0.21180998428641593</c:v>
                </c:pt>
                <c:pt idx="2035">
                  <c:v>7.8957353142769842</c:v>
                </c:pt>
                <c:pt idx="2036">
                  <c:v>1.9335416974653479</c:v>
                </c:pt>
                <c:pt idx="2037">
                  <c:v>2.0869168803059086</c:v>
                </c:pt>
                <c:pt idx="2038">
                  <c:v>3.7659556059582232E-2</c:v>
                </c:pt>
                <c:pt idx="2039">
                  <c:v>4.8234622430826768E-2</c:v>
                </c:pt>
                <c:pt idx="2040">
                  <c:v>0.17389434363340034</c:v>
                </c:pt>
                <c:pt idx="2041">
                  <c:v>0.4605717056494536</c:v>
                </c:pt>
                <c:pt idx="2042">
                  <c:v>9.8923178251830973E-2</c:v>
                </c:pt>
                <c:pt idx="2043">
                  <c:v>1.0234403398039971</c:v>
                </c:pt>
                <c:pt idx="2044">
                  <c:v>8.9301644121910662E-2</c:v>
                </c:pt>
                <c:pt idx="2045">
                  <c:v>1.1896050642460687</c:v>
                </c:pt>
                <c:pt idx="2046">
                  <c:v>0.87305883629933612</c:v>
                </c:pt>
                <c:pt idx="2047">
                  <c:v>0.62213748464853502</c:v>
                </c:pt>
                <c:pt idx="2048">
                  <c:v>1.7980870478703462E-2</c:v>
                </c:pt>
                <c:pt idx="2049">
                  <c:v>3.367701892199107E-2</c:v>
                </c:pt>
                <c:pt idx="2050">
                  <c:v>0.32406628496564216</c:v>
                </c:pt>
                <c:pt idx="2051">
                  <c:v>0.18247977359097486</c:v>
                </c:pt>
                <c:pt idx="2052">
                  <c:v>7.7093738298183015E-2</c:v>
                </c:pt>
                <c:pt idx="2053">
                  <c:v>0.72913770768126474</c:v>
                </c:pt>
                <c:pt idx="2054">
                  <c:v>2.1796887208176643E-2</c:v>
                </c:pt>
                <c:pt idx="2055">
                  <c:v>0.55346449170667622</c:v>
                </c:pt>
                <c:pt idx="2056">
                  <c:v>0.56040045365364843</c:v>
                </c:pt>
                <c:pt idx="2057">
                  <c:v>0.47971227712120967</c:v>
                </c:pt>
                <c:pt idx="2058">
                  <c:v>0.64558752630541971</c:v>
                </c:pt>
                <c:pt idx="2059">
                  <c:v>0.40242035055864572</c:v>
                </c:pt>
                <c:pt idx="2060">
                  <c:v>1.5599924896012645</c:v>
                </c:pt>
                <c:pt idx="2061">
                  <c:v>1.4318017843844912</c:v>
                </c:pt>
                <c:pt idx="2062">
                  <c:v>0.86066085575983675</c:v>
                </c:pt>
                <c:pt idx="2063">
                  <c:v>9.4605874599006281</c:v>
                </c:pt>
                <c:pt idx="2064">
                  <c:v>8.2879697055661889</c:v>
                </c:pt>
                <c:pt idx="2065">
                  <c:v>14.042546205951327</c:v>
                </c:pt>
                <c:pt idx="2066">
                  <c:v>19.961137369492199</c:v>
                </c:pt>
                <c:pt idx="2067">
                  <c:v>12.419601070685854</c:v>
                </c:pt>
                <c:pt idx="2068">
                  <c:v>3.1097373605200866</c:v>
                </c:pt>
                <c:pt idx="2069">
                  <c:v>0.62149217286429714</c:v>
                </c:pt>
                <c:pt idx="2070">
                  <c:v>4.0317175724739274</c:v>
                </c:pt>
                <c:pt idx="2071">
                  <c:v>2.7225994619884943</c:v>
                </c:pt>
                <c:pt idx="2072">
                  <c:v>1.2350662709038467</c:v>
                </c:pt>
                <c:pt idx="2073">
                  <c:v>1.4976850288685144</c:v>
                </c:pt>
                <c:pt idx="2074">
                  <c:v>11.508115506810192</c:v>
                </c:pt>
                <c:pt idx="2075">
                  <c:v>3.7318413966604664</c:v>
                </c:pt>
                <c:pt idx="2076">
                  <c:v>15.058178257220611</c:v>
                </c:pt>
                <c:pt idx="2077">
                  <c:v>7.8460824680225283</c:v>
                </c:pt>
                <c:pt idx="2078">
                  <c:v>5.0870782396530291E-2</c:v>
                </c:pt>
                <c:pt idx="2079">
                  <c:v>1.0894239958728453</c:v>
                </c:pt>
                <c:pt idx="2080">
                  <c:v>0.24743394202747443</c:v>
                </c:pt>
                <c:pt idx="2081">
                  <c:v>0.36146912221773503</c:v>
                </c:pt>
                <c:pt idx="2082">
                  <c:v>0.2848041425965816</c:v>
                </c:pt>
                <c:pt idx="2083">
                  <c:v>0.46337561818022732</c:v>
                </c:pt>
                <c:pt idx="2084">
                  <c:v>0.12670802003363274</c:v>
                </c:pt>
                <c:pt idx="2085">
                  <c:v>0.46270849548568332</c:v>
                </c:pt>
                <c:pt idx="2086">
                  <c:v>1.3948028060090638</c:v>
                </c:pt>
                <c:pt idx="2087">
                  <c:v>6.4927792657803378</c:v>
                </c:pt>
                <c:pt idx="2088">
                  <c:v>1.0271139842787225</c:v>
                </c:pt>
                <c:pt idx="2089">
                  <c:v>2.8088383685233254</c:v>
                </c:pt>
                <c:pt idx="2090">
                  <c:v>5.2868722847459297</c:v>
                </c:pt>
                <c:pt idx="2091">
                  <c:v>1.4748203764120322</c:v>
                </c:pt>
                <c:pt idx="2092">
                  <c:v>2.9458524390374379</c:v>
                </c:pt>
                <c:pt idx="2093">
                  <c:v>26.507680677112933</c:v>
                </c:pt>
                <c:pt idx="2094">
                  <c:v>7.9511270614440992</c:v>
                </c:pt>
                <c:pt idx="2095">
                  <c:v>50.366312252635176</c:v>
                </c:pt>
                <c:pt idx="2096">
                  <c:v>25.88984243337082</c:v>
                </c:pt>
                <c:pt idx="2097">
                  <c:v>0.27284239888248024</c:v>
                </c:pt>
                <c:pt idx="2098">
                  <c:v>1.0818436756230473E-2</c:v>
                </c:pt>
                <c:pt idx="2099">
                  <c:v>0.74665287376935174</c:v>
                </c:pt>
                <c:pt idx="2100">
                  <c:v>0.22469613450564324</c:v>
                </c:pt>
                <c:pt idx="2101">
                  <c:v>0.34799418358518497</c:v>
                </c:pt>
                <c:pt idx="2102">
                  <c:v>0.11082552352198496</c:v>
                </c:pt>
                <c:pt idx="2103">
                  <c:v>3.4581121798991907E-2</c:v>
                </c:pt>
                <c:pt idx="2104">
                  <c:v>3.3184331371810036</c:v>
                </c:pt>
                <c:pt idx="2105">
                  <c:v>0.6439723951366878</c:v>
                </c:pt>
                <c:pt idx="2106">
                  <c:v>1.0087783516275559</c:v>
                </c:pt>
                <c:pt idx="2107">
                  <c:v>1.0688821758610541</c:v>
                </c:pt>
                <c:pt idx="2108">
                  <c:v>10.679610578155414</c:v>
                </c:pt>
                <c:pt idx="2109">
                  <c:v>0.30350566927488909</c:v>
                </c:pt>
                <c:pt idx="2110">
                  <c:v>10.033479209855173</c:v>
                </c:pt>
                <c:pt idx="2111">
                  <c:v>40.124570740455134</c:v>
                </c:pt>
                <c:pt idx="2112">
                  <c:v>27.68269637821156</c:v>
                </c:pt>
                <c:pt idx="2113">
                  <c:v>52.423949918596094</c:v>
                </c:pt>
                <c:pt idx="2114">
                  <c:v>24.581061227221713</c:v>
                </c:pt>
                <c:pt idx="2115">
                  <c:v>0.75334353808216814</c:v>
                </c:pt>
                <c:pt idx="2116">
                  <c:v>0.50098623286909882</c:v>
                </c:pt>
                <c:pt idx="2117">
                  <c:v>2.3680412177019296E-2</c:v>
                </c:pt>
                <c:pt idx="2118">
                  <c:v>5.1705381511807022E-2</c:v>
                </c:pt>
                <c:pt idx="2119">
                  <c:v>0.20470809598021616</c:v>
                </c:pt>
                <c:pt idx="2120">
                  <c:v>0.68146456198926419</c:v>
                </c:pt>
                <c:pt idx="2121">
                  <c:v>0.12529483475680622</c:v>
                </c:pt>
                <c:pt idx="2122">
                  <c:v>7.6477804056437976E-2</c:v>
                </c:pt>
                <c:pt idx="2123">
                  <c:v>9.3000335559609765E-2</c:v>
                </c:pt>
                <c:pt idx="2124">
                  <c:v>0.27010739581039855</c:v>
                </c:pt>
                <c:pt idx="2125">
                  <c:v>2.7640122427545606</c:v>
                </c:pt>
                <c:pt idx="2126">
                  <c:v>1.2529816913574996</c:v>
                </c:pt>
                <c:pt idx="2127">
                  <c:v>4.8315742984157239</c:v>
                </c:pt>
                <c:pt idx="2128">
                  <c:v>3.342452950841297</c:v>
                </c:pt>
                <c:pt idx="2129">
                  <c:v>2.4971923085180801</c:v>
                </c:pt>
                <c:pt idx="2130">
                  <c:v>1.549751745974125</c:v>
                </c:pt>
                <c:pt idx="2131">
                  <c:v>14.943952734048896</c:v>
                </c:pt>
                <c:pt idx="2132">
                  <c:v>3.0407718171615206</c:v>
                </c:pt>
                <c:pt idx="2133">
                  <c:v>12.716907307970787</c:v>
                </c:pt>
                <c:pt idx="2134">
                  <c:v>18.959044593368429</c:v>
                </c:pt>
                <c:pt idx="2135">
                  <c:v>0.49600814093250145</c:v>
                </c:pt>
                <c:pt idx="2136">
                  <c:v>0.67827448424002812</c:v>
                </c:pt>
                <c:pt idx="2137">
                  <c:v>0.32764767228704744</c:v>
                </c:pt>
                <c:pt idx="2138">
                  <c:v>0.3611254984885553</c:v>
                </c:pt>
                <c:pt idx="2139">
                  <c:v>2.0502412746514004E-2</c:v>
                </c:pt>
                <c:pt idx="2140">
                  <c:v>0.10297935693679604</c:v>
                </c:pt>
                <c:pt idx="2141">
                  <c:v>1.3898060417061984</c:v>
                </c:pt>
                <c:pt idx="2142">
                  <c:v>0.29335339473192368</c:v>
                </c:pt>
                <c:pt idx="2143">
                  <c:v>6.1281875008221549</c:v>
                </c:pt>
                <c:pt idx="2144">
                  <c:v>8.9405430568372815</c:v>
                </c:pt>
                <c:pt idx="2145">
                  <c:v>0.42552321554544403</c:v>
                </c:pt>
                <c:pt idx="2146">
                  <c:v>0.19681577019167928</c:v>
                </c:pt>
                <c:pt idx="2147">
                  <c:v>2.3159067679597216</c:v>
                </c:pt>
                <c:pt idx="2148">
                  <c:v>0.29106351105566497</c:v>
                </c:pt>
                <c:pt idx="2149">
                  <c:v>0.57942377817968571</c:v>
                </c:pt>
                <c:pt idx="2150">
                  <c:v>1.8290679214039056</c:v>
                </c:pt>
                <c:pt idx="2151">
                  <c:v>4.1494042529340973</c:v>
                </c:pt>
                <c:pt idx="2152">
                  <c:v>1.2925576298416865</c:v>
                </c:pt>
                <c:pt idx="2153">
                  <c:v>5.3122410055911118</c:v>
                </c:pt>
                <c:pt idx="2154">
                  <c:v>4.8479407742951475</c:v>
                </c:pt>
                <c:pt idx="2155">
                  <c:v>4.1505647929506191</c:v>
                </c:pt>
                <c:pt idx="2156">
                  <c:v>1.8551552121039026</c:v>
                </c:pt>
                <c:pt idx="2157">
                  <c:v>9.5280312531019344</c:v>
                </c:pt>
                <c:pt idx="2158">
                  <c:v>9.5728539328522579</c:v>
                </c:pt>
                <c:pt idx="2159">
                  <c:v>6.0679126330354176</c:v>
                </c:pt>
                <c:pt idx="2160">
                  <c:v>13.038013717597131</c:v>
                </c:pt>
                <c:pt idx="2161">
                  <c:v>76.214132280608325</c:v>
                </c:pt>
                <c:pt idx="2162">
                  <c:v>9.6039089550929422</c:v>
                </c:pt>
                <c:pt idx="2163">
                  <c:v>146.30063317516161</c:v>
                </c:pt>
                <c:pt idx="2164">
                  <c:v>75.262142261979704</c:v>
                </c:pt>
                <c:pt idx="2165">
                  <c:v>6.487008350296545</c:v>
                </c:pt>
                <c:pt idx="2166">
                  <c:v>0.73958573083807044</c:v>
                </c:pt>
                <c:pt idx="2167">
                  <c:v>2.4005215612048083</c:v>
                </c:pt>
                <c:pt idx="2168">
                  <c:v>2.7849958941718413</c:v>
                </c:pt>
                <c:pt idx="2169">
                  <c:v>0.69950904474518061</c:v>
                </c:pt>
                <c:pt idx="2170">
                  <c:v>1.7883103963638851</c:v>
                </c:pt>
                <c:pt idx="2171">
                  <c:v>2.6146624301243815</c:v>
                </c:pt>
                <c:pt idx="2172">
                  <c:v>0.60234835926283714</c:v>
                </c:pt>
                <c:pt idx="2173">
                  <c:v>0.74455362633830247</c:v>
                </c:pt>
                <c:pt idx="2174">
                  <c:v>6.2405560850032096</c:v>
                </c:pt>
                <c:pt idx="2175">
                  <c:v>2.5718483165521495</c:v>
                </c:pt>
                <c:pt idx="2176">
                  <c:v>0.3772143519605734</c:v>
                </c:pt>
                <c:pt idx="2177">
                  <c:v>1.1165645855644755</c:v>
                </c:pt>
                <c:pt idx="2178">
                  <c:v>1.4974140314787587</c:v>
                </c:pt>
                <c:pt idx="2179">
                  <c:v>0.15509044431941907</c:v>
                </c:pt>
                <c:pt idx="2180">
                  <c:v>1.3246959286774638</c:v>
                </c:pt>
                <c:pt idx="2181">
                  <c:v>9.9230392694057166</c:v>
                </c:pt>
                <c:pt idx="2182">
                  <c:v>1.8174987753301737</c:v>
                </c:pt>
                <c:pt idx="2183">
                  <c:v>26.939457051415175</c:v>
                </c:pt>
                <c:pt idx="2184">
                  <c:v>38.780342744200503</c:v>
                </c:pt>
                <c:pt idx="2185">
                  <c:v>0.16846488335977783</c:v>
                </c:pt>
                <c:pt idx="2186">
                  <c:v>8.1524005267730321E-2</c:v>
                </c:pt>
                <c:pt idx="2187">
                  <c:v>0.49718327702568721</c:v>
                </c:pt>
                <c:pt idx="2188">
                  <c:v>0.35128194385588896</c:v>
                </c:pt>
                <c:pt idx="2189">
                  <c:v>0.1681450354594452</c:v>
                </c:pt>
                <c:pt idx="2190">
                  <c:v>0.41713756439039207</c:v>
                </c:pt>
                <c:pt idx="2191">
                  <c:v>1.2911201625122657</c:v>
                </c:pt>
                <c:pt idx="2192">
                  <c:v>0.22447863783347649</c:v>
                </c:pt>
                <c:pt idx="2193">
                  <c:v>1.4903857035710117</c:v>
                </c:pt>
                <c:pt idx="2194">
                  <c:v>2.2471129729557995</c:v>
                </c:pt>
                <c:pt idx="2195">
                  <c:v>2.070048316877509</c:v>
                </c:pt>
                <c:pt idx="2196">
                  <c:v>0.29632938456065477</c:v>
                </c:pt>
                <c:pt idx="2197">
                  <c:v>1.7114565901314895</c:v>
                </c:pt>
                <c:pt idx="2198">
                  <c:v>1.385155379144652</c:v>
                </c:pt>
                <c:pt idx="2199">
                  <c:v>1.5596718784715526</c:v>
                </c:pt>
                <c:pt idx="2200">
                  <c:v>4.2264401103384186</c:v>
                </c:pt>
                <c:pt idx="2201">
                  <c:v>7.8842525356405151</c:v>
                </c:pt>
                <c:pt idx="2202">
                  <c:v>1.2345350888073363</c:v>
                </c:pt>
                <c:pt idx="2203">
                  <c:v>8.1317540097957597</c:v>
                </c:pt>
                <c:pt idx="2204">
                  <c:v>8.9228993065017406</c:v>
                </c:pt>
                <c:pt idx="2205">
                  <c:v>0.32905055108373382</c:v>
                </c:pt>
                <c:pt idx="2206">
                  <c:v>8.8969237898393352E-2</c:v>
                </c:pt>
                <c:pt idx="2207">
                  <c:v>0.66315711459313498</c:v>
                </c:pt>
                <c:pt idx="2208">
                  <c:v>0.37919630585515446</c:v>
                </c:pt>
                <c:pt idx="2209">
                  <c:v>0.10009476800784811</c:v>
                </c:pt>
                <c:pt idx="2210">
                  <c:v>0.33654301411113663</c:v>
                </c:pt>
                <c:pt idx="2211">
                  <c:v>1.1555070368246483</c:v>
                </c:pt>
                <c:pt idx="2212">
                  <c:v>0.43704822055480547</c:v>
                </c:pt>
                <c:pt idx="2213">
                  <c:v>2.3612228059182474</c:v>
                </c:pt>
                <c:pt idx="2214">
                  <c:v>1.6918343197022232</c:v>
                </c:pt>
                <c:pt idx="2215">
                  <c:v>2.8539047630645795</c:v>
                </c:pt>
                <c:pt idx="2216">
                  <c:v>1.4700746559136122</c:v>
                </c:pt>
                <c:pt idx="2217">
                  <c:v>6.0631370800752631</c:v>
                </c:pt>
                <c:pt idx="2218">
                  <c:v>8.6633825814463723</c:v>
                </c:pt>
                <c:pt idx="2219">
                  <c:v>5.2011727634393106</c:v>
                </c:pt>
                <c:pt idx="2220">
                  <c:v>7.9246593761298314</c:v>
                </c:pt>
                <c:pt idx="2221">
                  <c:v>56.641890848656807</c:v>
                </c:pt>
                <c:pt idx="2222">
                  <c:v>6.8961842634971466</c:v>
                </c:pt>
                <c:pt idx="2223">
                  <c:v>42.226023988295985</c:v>
                </c:pt>
                <c:pt idx="2224">
                  <c:v>39.897891264471681</c:v>
                </c:pt>
                <c:pt idx="2225">
                  <c:v>3.3840874498734839</c:v>
                </c:pt>
                <c:pt idx="2226">
                  <c:v>0.76018193219636054</c:v>
                </c:pt>
                <c:pt idx="2227">
                  <c:v>4.487674969715461</c:v>
                </c:pt>
                <c:pt idx="2228">
                  <c:v>7.4143606659262726</c:v>
                </c:pt>
                <c:pt idx="2229">
                  <c:v>12.059670822131974</c:v>
                </c:pt>
                <c:pt idx="2230">
                  <c:v>6.0592122032118052</c:v>
                </c:pt>
                <c:pt idx="2231">
                  <c:v>27.113027459881643</c:v>
                </c:pt>
                <c:pt idx="2232">
                  <c:v>6.3051100040001264</c:v>
                </c:pt>
                <c:pt idx="2233">
                  <c:v>18.025630626046457</c:v>
                </c:pt>
                <c:pt idx="2234">
                  <c:v>29.166867748848773</c:v>
                </c:pt>
                <c:pt idx="2235">
                  <c:v>1.5096250838671577</c:v>
                </c:pt>
                <c:pt idx="2236">
                  <c:v>0.60907071230249588</c:v>
                </c:pt>
                <c:pt idx="2237">
                  <c:v>3.1191910287115645</c:v>
                </c:pt>
                <c:pt idx="2238">
                  <c:v>5.7241228820209669</c:v>
                </c:pt>
                <c:pt idx="2239">
                  <c:v>5.2277244570964347</c:v>
                </c:pt>
                <c:pt idx="2240">
                  <c:v>4.9522584880783356</c:v>
                </c:pt>
                <c:pt idx="2241">
                  <c:v>14.67327707739476</c:v>
                </c:pt>
                <c:pt idx="2242">
                  <c:v>2.0065120403006436</c:v>
                </c:pt>
                <c:pt idx="2243">
                  <c:v>7.7642037101526347</c:v>
                </c:pt>
                <c:pt idx="2244">
                  <c:v>20.113528785350685</c:v>
                </c:pt>
                <c:pt idx="2245">
                  <c:v>38.898497804447217</c:v>
                </c:pt>
                <c:pt idx="2246">
                  <c:v>11.635470171460401</c:v>
                </c:pt>
                <c:pt idx="2247">
                  <c:v>45.762359421602781</c:v>
                </c:pt>
                <c:pt idx="2248">
                  <c:v>60.980323360072447</c:v>
                </c:pt>
                <c:pt idx="2249">
                  <c:v>38.263674064524764</c:v>
                </c:pt>
                <c:pt idx="2250">
                  <c:v>59.10318072908219</c:v>
                </c:pt>
                <c:pt idx="2251">
                  <c:v>296.72310950705361</c:v>
                </c:pt>
                <c:pt idx="2252">
                  <c:v>73.357738968619799</c:v>
                </c:pt>
                <c:pt idx="2253">
                  <c:v>399.86378290775741</c:v>
                </c:pt>
                <c:pt idx="2254">
                  <c:v>315.69657263908641</c:v>
                </c:pt>
                <c:pt idx="2255">
                  <c:v>4.0980587750517525</c:v>
                </c:pt>
                <c:pt idx="2256">
                  <c:v>1.422899100778082</c:v>
                </c:pt>
                <c:pt idx="2257">
                  <c:v>10.800126653061007</c:v>
                </c:pt>
                <c:pt idx="2258">
                  <c:v>12.112314545496281</c:v>
                </c:pt>
                <c:pt idx="2259">
                  <c:v>7.2568086870187178</c:v>
                </c:pt>
                <c:pt idx="2260">
                  <c:v>7.9885132422385441</c:v>
                </c:pt>
                <c:pt idx="2261">
                  <c:v>29.395378894160153</c:v>
                </c:pt>
                <c:pt idx="2262">
                  <c:v>6.2473049918723094</c:v>
                </c:pt>
                <c:pt idx="2263">
                  <c:v>61.909149747640939</c:v>
                </c:pt>
                <c:pt idx="2264">
                  <c:v>44.938426214503693</c:v>
                </c:pt>
                <c:pt idx="2265">
                  <c:v>44.014385564656493</c:v>
                </c:pt>
                <c:pt idx="2266">
                  <c:v>0.17039982478735777</c:v>
                </c:pt>
                <c:pt idx="2267">
                  <c:v>7.8860691382348644</c:v>
                </c:pt>
                <c:pt idx="2268">
                  <c:v>2.6143378212968451</c:v>
                </c:pt>
                <c:pt idx="2269">
                  <c:v>4.5798652298683908</c:v>
                </c:pt>
                <c:pt idx="2270">
                  <c:v>3.6275557597226404</c:v>
                </c:pt>
                <c:pt idx="2271">
                  <c:v>2.6580279857621427</c:v>
                </c:pt>
                <c:pt idx="2272">
                  <c:v>0.95116623154625568</c:v>
                </c:pt>
                <c:pt idx="2273">
                  <c:v>4.2907315567783595</c:v>
                </c:pt>
                <c:pt idx="2274">
                  <c:v>15.791025504614243</c:v>
                </c:pt>
                <c:pt idx="2275">
                  <c:v>8.9529694826879371</c:v>
                </c:pt>
                <c:pt idx="2276">
                  <c:v>37.300595695784416</c:v>
                </c:pt>
                <c:pt idx="2277">
                  <c:v>10.569793765356382</c:v>
                </c:pt>
                <c:pt idx="2278">
                  <c:v>31.521204608540035</c:v>
                </c:pt>
                <c:pt idx="2279">
                  <c:v>88.437695147418054</c:v>
                </c:pt>
                <c:pt idx="2280">
                  <c:v>46.449075610697548</c:v>
                </c:pt>
                <c:pt idx="2281">
                  <c:v>67.861024815933177</c:v>
                </c:pt>
                <c:pt idx="2282">
                  <c:v>200.5970738976531</c:v>
                </c:pt>
                <c:pt idx="2283">
                  <c:v>43.412411897572056</c:v>
                </c:pt>
                <c:pt idx="2284">
                  <c:v>174.5547665721312</c:v>
                </c:pt>
                <c:pt idx="2285">
                  <c:v>218.68571367831876</c:v>
                </c:pt>
                <c:pt idx="2286">
                  <c:v>233.51528375973027</c:v>
                </c:pt>
                <c:pt idx="2287">
                  <c:v>1.7850917216342228</c:v>
                </c:pt>
                <c:pt idx="2288">
                  <c:v>0.19820296185981917</c:v>
                </c:pt>
                <c:pt idx="2289">
                  <c:v>1.4643627655776046</c:v>
                </c:pt>
                <c:pt idx="2290">
                  <c:v>0.9675445884521785</c:v>
                </c:pt>
                <c:pt idx="2291">
                  <c:v>1.0872720111700374</c:v>
                </c:pt>
                <c:pt idx="2292">
                  <c:v>0.79539740450230589</c:v>
                </c:pt>
                <c:pt idx="2293">
                  <c:v>12.617422777190408</c:v>
                </c:pt>
                <c:pt idx="2294">
                  <c:v>14.811105416594028</c:v>
                </c:pt>
                <c:pt idx="2295">
                  <c:v>15.679541015238833</c:v>
                </c:pt>
                <c:pt idx="2296">
                  <c:v>13.751371603102056</c:v>
                </c:pt>
                <c:pt idx="2297">
                  <c:v>6.450577785597277</c:v>
                </c:pt>
                <c:pt idx="2298">
                  <c:v>10.457548465391275</c:v>
                </c:pt>
                <c:pt idx="2299">
                  <c:v>30.834188826765633</c:v>
                </c:pt>
                <c:pt idx="2300">
                  <c:v>14.982903202839513</c:v>
                </c:pt>
                <c:pt idx="2301">
                  <c:v>27.014229659958644</c:v>
                </c:pt>
                <c:pt idx="2302">
                  <c:v>203.39392508801691</c:v>
                </c:pt>
                <c:pt idx="2303">
                  <c:v>93.837550987311687</c:v>
                </c:pt>
                <c:pt idx="2304">
                  <c:v>131.34721260409918</c:v>
                </c:pt>
                <c:pt idx="2305">
                  <c:v>98.883133879823248</c:v>
                </c:pt>
                <c:pt idx="2306">
                  <c:v>172.89796756551024</c:v>
                </c:pt>
                <c:pt idx="2307">
                  <c:v>2.201880703579568</c:v>
                </c:pt>
                <c:pt idx="2308">
                  <c:v>0.65783171558697484</c:v>
                </c:pt>
                <c:pt idx="2309">
                  <c:v>0.10117072841224309</c:v>
                </c:pt>
                <c:pt idx="2310">
                  <c:v>0.59536118819408568</c:v>
                </c:pt>
                <c:pt idx="2311">
                  <c:v>1.9757815902133196</c:v>
                </c:pt>
                <c:pt idx="2312">
                  <c:v>3.4138470701679866</c:v>
                </c:pt>
                <c:pt idx="2313">
                  <c:v>2.6001067712238841</c:v>
                </c:pt>
                <c:pt idx="2314">
                  <c:v>0.29438632712895751</c:v>
                </c:pt>
                <c:pt idx="2315">
                  <c:v>0.31313086525052025</c:v>
                </c:pt>
                <c:pt idx="2316">
                  <c:v>4.1941770574185293</c:v>
                </c:pt>
                <c:pt idx="2317">
                  <c:v>3.6082722391399202</c:v>
                </c:pt>
                <c:pt idx="2318">
                  <c:v>5.9634109697493987</c:v>
                </c:pt>
                <c:pt idx="2319">
                  <c:v>3.8908977817178476</c:v>
                </c:pt>
                <c:pt idx="2320">
                  <c:v>21.876198766443057</c:v>
                </c:pt>
                <c:pt idx="2321">
                  <c:v>35.8194099261231</c:v>
                </c:pt>
                <c:pt idx="2322">
                  <c:v>23.394362556935793</c:v>
                </c:pt>
                <c:pt idx="2323">
                  <c:v>24.875294291213642</c:v>
                </c:pt>
                <c:pt idx="2324">
                  <c:v>64.233667151833458</c:v>
                </c:pt>
                <c:pt idx="2325">
                  <c:v>8.4479504340900249</c:v>
                </c:pt>
                <c:pt idx="2326">
                  <c:v>39.357099422551279</c:v>
                </c:pt>
                <c:pt idx="2327">
                  <c:v>81.41248775518018</c:v>
                </c:pt>
                <c:pt idx="2328">
                  <c:v>90.774483937938953</c:v>
                </c:pt>
                <c:pt idx="2329">
                  <c:v>0.73771924451375637</c:v>
                </c:pt>
                <c:pt idx="2330">
                  <c:v>0.7194831391484765</c:v>
                </c:pt>
                <c:pt idx="2331">
                  <c:v>0.94557121115358278</c:v>
                </c:pt>
                <c:pt idx="2332">
                  <c:v>7.8212098261061316</c:v>
                </c:pt>
                <c:pt idx="2333">
                  <c:v>1.8435670120137191</c:v>
                </c:pt>
                <c:pt idx="2334">
                  <c:v>3.3713274729588392</c:v>
                </c:pt>
                <c:pt idx="2335">
                  <c:v>12.358316478410114</c:v>
                </c:pt>
                <c:pt idx="2336">
                  <c:v>4.6540167289986059</c:v>
                </c:pt>
                <c:pt idx="2337">
                  <c:v>6.8879710230698272</c:v>
                </c:pt>
                <c:pt idx="2338">
                  <c:v>19.235260227804723</c:v>
                </c:pt>
                <c:pt idx="2339">
                  <c:v>37.226639630729096</c:v>
                </c:pt>
                <c:pt idx="2340">
                  <c:v>3.1654928280966139</c:v>
                </c:pt>
                <c:pt idx="2341">
                  <c:v>1.3024743900000431</c:v>
                </c:pt>
                <c:pt idx="2342">
                  <c:v>6.4519438397794042</c:v>
                </c:pt>
                <c:pt idx="2343">
                  <c:v>13.151264010395282</c:v>
                </c:pt>
                <c:pt idx="2344">
                  <c:v>10.356036139473595</c:v>
                </c:pt>
                <c:pt idx="2345">
                  <c:v>12.833464725008048</c:v>
                </c:pt>
                <c:pt idx="2346">
                  <c:v>29.24606690477323</c:v>
                </c:pt>
                <c:pt idx="2347">
                  <c:v>10.337334698994299</c:v>
                </c:pt>
                <c:pt idx="2348">
                  <c:v>24.351941894292018</c:v>
                </c:pt>
                <c:pt idx="2349">
                  <c:v>66.970183317117232</c:v>
                </c:pt>
                <c:pt idx="2350">
                  <c:v>39.317799596004612</c:v>
                </c:pt>
                <c:pt idx="2351">
                  <c:v>50.600826142910023</c:v>
                </c:pt>
                <c:pt idx="2352">
                  <c:v>22.268767468440721</c:v>
                </c:pt>
                <c:pt idx="2353">
                  <c:v>78.383429248543109</c:v>
                </c:pt>
                <c:pt idx="2354">
                  <c:v>148.57090259185898</c:v>
                </c:pt>
                <c:pt idx="2355">
                  <c:v>78.120664157374733</c:v>
                </c:pt>
                <c:pt idx="2356">
                  <c:v>134.04403037870614</c:v>
                </c:pt>
                <c:pt idx="2357">
                  <c:v>524.62642337748002</c:v>
                </c:pt>
                <c:pt idx="2358">
                  <c:v>70.285073222773832</c:v>
                </c:pt>
                <c:pt idx="2359">
                  <c:v>448.49979579130309</c:v>
                </c:pt>
                <c:pt idx="2360">
                  <c:v>494.91398069885719</c:v>
                </c:pt>
                <c:pt idx="2361">
                  <c:v>457.30086092304037</c:v>
                </c:pt>
                <c:pt idx="2362">
                  <c:v>18.380027776042347</c:v>
                </c:pt>
                <c:pt idx="2363">
                  <c:v>10.023202371224651</c:v>
                </c:pt>
                <c:pt idx="2364">
                  <c:v>33.180534184064292</c:v>
                </c:pt>
                <c:pt idx="2365">
                  <c:v>51.202718426940706</c:v>
                </c:pt>
                <c:pt idx="2366">
                  <c:v>23.97892555077074</c:v>
                </c:pt>
                <c:pt idx="2367">
                  <c:v>41.6524642982532</c:v>
                </c:pt>
                <c:pt idx="2368">
                  <c:v>163.43136855864822</c:v>
                </c:pt>
                <c:pt idx="2369">
                  <c:v>5.8324852484007508</c:v>
                </c:pt>
                <c:pt idx="2370">
                  <c:v>68.15077700894399</c:v>
                </c:pt>
                <c:pt idx="2371">
                  <c:v>100.65332256676179</c:v>
                </c:pt>
                <c:pt idx="2372">
                  <c:v>112.02189672783341</c:v>
                </c:pt>
                <c:pt idx="2373">
                  <c:v>4.396536062907713</c:v>
                </c:pt>
                <c:pt idx="2374">
                  <c:v>2.6179382518713497</c:v>
                </c:pt>
                <c:pt idx="2375">
                  <c:v>2.5959912270262313</c:v>
                </c:pt>
                <c:pt idx="2376">
                  <c:v>12.515814609378118</c:v>
                </c:pt>
                <c:pt idx="2377">
                  <c:v>5.6752597176661146</c:v>
                </c:pt>
                <c:pt idx="2378">
                  <c:v>15.771370879667865</c:v>
                </c:pt>
                <c:pt idx="2379">
                  <c:v>50.278225239071801</c:v>
                </c:pt>
                <c:pt idx="2380">
                  <c:v>54.872410429311529</c:v>
                </c:pt>
                <c:pt idx="2381">
                  <c:v>64.493840291289132</c:v>
                </c:pt>
                <c:pt idx="2382">
                  <c:v>59.95013231489861</c:v>
                </c:pt>
                <c:pt idx="2383">
                  <c:v>102.636680113887</c:v>
                </c:pt>
                <c:pt idx="2384">
                  <c:v>1.630627672491634</c:v>
                </c:pt>
                <c:pt idx="2385">
                  <c:v>1.0787951339280946</c:v>
                </c:pt>
                <c:pt idx="2386">
                  <c:v>3.0612576190579244</c:v>
                </c:pt>
                <c:pt idx="2387">
                  <c:v>7.0426789941938326</c:v>
                </c:pt>
                <c:pt idx="2388">
                  <c:v>3.972940981294411</c:v>
                </c:pt>
                <c:pt idx="2389">
                  <c:v>5.7403222844915121</c:v>
                </c:pt>
                <c:pt idx="2390">
                  <c:v>14.472527740346591</c:v>
                </c:pt>
                <c:pt idx="2391">
                  <c:v>2.1612414406392961</c:v>
                </c:pt>
                <c:pt idx="2392">
                  <c:v>7.1282420343494524</c:v>
                </c:pt>
                <c:pt idx="2393">
                  <c:v>20.962791667035955</c:v>
                </c:pt>
                <c:pt idx="2394">
                  <c:v>18.61101650896979</c:v>
                </c:pt>
                <c:pt idx="2395">
                  <c:v>15.788123973124215</c:v>
                </c:pt>
                <c:pt idx="2396">
                  <c:v>3.5451205477595336</c:v>
                </c:pt>
                <c:pt idx="2397">
                  <c:v>4.1477218628915331</c:v>
                </c:pt>
                <c:pt idx="2398">
                  <c:v>22.841303334421962</c:v>
                </c:pt>
                <c:pt idx="2399">
                  <c:v>15.307850924119041</c:v>
                </c:pt>
                <c:pt idx="2400">
                  <c:v>29.865204446560089</c:v>
                </c:pt>
                <c:pt idx="2401">
                  <c:v>59.169246868237579</c:v>
                </c:pt>
                <c:pt idx="2402">
                  <c:v>9.2432549062212477</c:v>
                </c:pt>
                <c:pt idx="2403">
                  <c:v>29.711828443248059</c:v>
                </c:pt>
                <c:pt idx="2404">
                  <c:v>114.54115656479286</c:v>
                </c:pt>
                <c:pt idx="2405">
                  <c:v>79.914984170788784</c:v>
                </c:pt>
                <c:pt idx="2406">
                  <c:v>1.9658111619162137</c:v>
                </c:pt>
                <c:pt idx="2407">
                  <c:v>1.2285741954585137</c:v>
                </c:pt>
                <c:pt idx="2408">
                  <c:v>4.3567864111020214</c:v>
                </c:pt>
                <c:pt idx="2409">
                  <c:v>12.591805328388173</c:v>
                </c:pt>
                <c:pt idx="2410">
                  <c:v>5.9990929444805152</c:v>
                </c:pt>
                <c:pt idx="2411">
                  <c:v>9.6223945540990883</c:v>
                </c:pt>
                <c:pt idx="2412">
                  <c:v>20.605297988783576</c:v>
                </c:pt>
                <c:pt idx="2413">
                  <c:v>3.9735797766836667</c:v>
                </c:pt>
                <c:pt idx="2414">
                  <c:v>23.074545934516713</c:v>
                </c:pt>
                <c:pt idx="2415">
                  <c:v>26.04363162472729</c:v>
                </c:pt>
                <c:pt idx="2416">
                  <c:v>28.308850151348466</c:v>
                </c:pt>
                <c:pt idx="2417">
                  <c:v>13.503636151903585</c:v>
                </c:pt>
                <c:pt idx="2418">
                  <c:v>9.4061660797301219</c:v>
                </c:pt>
                <c:pt idx="2419">
                  <c:v>32.576080756004082</c:v>
                </c:pt>
                <c:pt idx="2420">
                  <c:v>70.716996948884514</c:v>
                </c:pt>
                <c:pt idx="2421">
                  <c:v>37.598625980883291</c:v>
                </c:pt>
                <c:pt idx="2422">
                  <c:v>60.482260651315841</c:v>
                </c:pt>
                <c:pt idx="2423">
                  <c:v>241.04720244749049</c:v>
                </c:pt>
                <c:pt idx="2424">
                  <c:v>38.710872196851483</c:v>
                </c:pt>
                <c:pt idx="2425">
                  <c:v>192.78713243218715</c:v>
                </c:pt>
                <c:pt idx="2426">
                  <c:v>177.33043314768764</c:v>
                </c:pt>
                <c:pt idx="2427">
                  <c:v>222.52387690021897</c:v>
                </c:pt>
                <c:pt idx="2428">
                  <c:v>24.351975086949022</c:v>
                </c:pt>
                <c:pt idx="2429">
                  <c:v>6.9941331943622753</c:v>
                </c:pt>
                <c:pt idx="2430">
                  <c:v>36.274698483951624</c:v>
                </c:pt>
                <c:pt idx="2431">
                  <c:v>74.629948296789891</c:v>
                </c:pt>
                <c:pt idx="2432">
                  <c:v>127.41808255491443</c:v>
                </c:pt>
                <c:pt idx="2433">
                  <c:v>55.120104630667569</c:v>
                </c:pt>
                <c:pt idx="2434">
                  <c:v>220.93219305493702</c:v>
                </c:pt>
                <c:pt idx="2435">
                  <c:v>40.9409911842166</c:v>
                </c:pt>
                <c:pt idx="2436">
                  <c:v>95.659837830563646</c:v>
                </c:pt>
                <c:pt idx="2437">
                  <c:v>188.40611819171633</c:v>
                </c:pt>
                <c:pt idx="2438">
                  <c:v>229.92283438635442</c:v>
                </c:pt>
                <c:pt idx="2439">
                  <c:v>8.3098395927414508</c:v>
                </c:pt>
                <c:pt idx="2440">
                  <c:v>3.321865113285507</c:v>
                </c:pt>
                <c:pt idx="2441">
                  <c:v>12.125274332042309</c:v>
                </c:pt>
                <c:pt idx="2442">
                  <c:v>29.591582373954164</c:v>
                </c:pt>
                <c:pt idx="2443">
                  <c:v>24.628702023709963</c:v>
                </c:pt>
                <c:pt idx="2444">
                  <c:v>23.412403085825979</c:v>
                </c:pt>
                <c:pt idx="2445">
                  <c:v>75.800640246860723</c:v>
                </c:pt>
                <c:pt idx="2446">
                  <c:v>9.899745133742563</c:v>
                </c:pt>
                <c:pt idx="2447">
                  <c:v>27.959209437515522</c:v>
                </c:pt>
                <c:pt idx="2448">
                  <c:v>62.0538625796285</c:v>
                </c:pt>
                <c:pt idx="2449">
                  <c:v>91.11510571142837</c:v>
                </c:pt>
                <c:pt idx="2450">
                  <c:v>200.80063116978056</c:v>
                </c:pt>
                <c:pt idx="2451">
                  <c:v>89.703693675899657</c:v>
                </c:pt>
                <c:pt idx="2452">
                  <c:v>287.74842183588493</c:v>
                </c:pt>
                <c:pt idx="2453">
                  <c:v>622.05707678505803</c:v>
                </c:pt>
                <c:pt idx="2454">
                  <c:v>434.62581687544395</c:v>
                </c:pt>
                <c:pt idx="2455">
                  <c:v>527.49120965129123</c:v>
                </c:pt>
                <c:pt idx="2456">
                  <c:v>1914.8456886936892</c:v>
                </c:pt>
                <c:pt idx="2457">
                  <c:v>416.71919861354553</c:v>
                </c:pt>
                <c:pt idx="2458">
                  <c:v>1415.2883183063238</c:v>
                </c:pt>
                <c:pt idx="2459">
                  <c:v>1810.6453780061256</c:v>
                </c:pt>
                <c:pt idx="2460">
                  <c:v>1986.4152789733689</c:v>
                </c:pt>
                <c:pt idx="2461">
                  <c:v>2.3796177782083722E-2</c:v>
                </c:pt>
                <c:pt idx="2462">
                  <c:v>6.0411943709020536E-3</c:v>
                </c:pt>
                <c:pt idx="2463">
                  <c:v>0.13693711884345985</c:v>
                </c:pt>
                <c:pt idx="2464">
                  <c:v>0.50198348184521058</c:v>
                </c:pt>
                <c:pt idx="2465">
                  <c:v>0.3012214518767603</c:v>
                </c:pt>
                <c:pt idx="2466">
                  <c:v>1.1141362313010477</c:v>
                </c:pt>
                <c:pt idx="2467">
                  <c:v>5.9066404857656102E-2</c:v>
                </c:pt>
                <c:pt idx="2468">
                  <c:v>1.6301202627948007E-2</c:v>
                </c:pt>
                <c:pt idx="2469">
                  <c:v>6.3603495845309152E-2</c:v>
                </c:pt>
                <c:pt idx="2470">
                  <c:v>0.26318382965662546</c:v>
                </c:pt>
                <c:pt idx="2471">
                  <c:v>0.44024036070607009</c:v>
                </c:pt>
                <c:pt idx="2472">
                  <c:v>4.717375771811293E-3</c:v>
                </c:pt>
                <c:pt idx="2473">
                  <c:v>9.5179711736596437E-2</c:v>
                </c:pt>
                <c:pt idx="2474">
                  <c:v>4.9478151574854787E-2</c:v>
                </c:pt>
                <c:pt idx="2475">
                  <c:v>0.14777392003955253</c:v>
                </c:pt>
                <c:pt idx="2476">
                  <c:v>0.20008920529618673</c:v>
                </c:pt>
                <c:pt idx="2477">
                  <c:v>5.4213179271327273E-2</c:v>
                </c:pt>
                <c:pt idx="2478">
                  <c:v>4.482751645418644E-3</c:v>
                </c:pt>
                <c:pt idx="2479">
                  <c:v>6.6210228005688015E-2</c:v>
                </c:pt>
                <c:pt idx="2480">
                  <c:v>0.58444908590782452</c:v>
                </c:pt>
                <c:pt idx="2481">
                  <c:v>1.3489509768206669</c:v>
                </c:pt>
                <c:pt idx="2482">
                  <c:v>0.74065940832806199</c:v>
                </c:pt>
                <c:pt idx="2483">
                  <c:v>0.29542604960312324</c:v>
                </c:pt>
                <c:pt idx="2484">
                  <c:v>1.2722673133506133</c:v>
                </c:pt>
                <c:pt idx="2485">
                  <c:v>5.8591803927888062</c:v>
                </c:pt>
                <c:pt idx="2486">
                  <c:v>1.3729142771405478</c:v>
                </c:pt>
                <c:pt idx="2487">
                  <c:v>5.5046779638571266</c:v>
                </c:pt>
                <c:pt idx="2488">
                  <c:v>3.5673481390242996</c:v>
                </c:pt>
                <c:pt idx="2489">
                  <c:v>0.48351581557108825</c:v>
                </c:pt>
                <c:pt idx="2490">
                  <c:v>1.5575290775130248</c:v>
                </c:pt>
                <c:pt idx="2491">
                  <c:v>4.7954314729339789</c:v>
                </c:pt>
                <c:pt idx="2492">
                  <c:v>7.5862740103741286</c:v>
                </c:pt>
                <c:pt idx="2493">
                  <c:v>2.3284735582782819E-2</c:v>
                </c:pt>
                <c:pt idx="2494">
                  <c:v>1.8448782864175233E-3</c:v>
                </c:pt>
                <c:pt idx="2495">
                  <c:v>9.9398436194417629E-4</c:v>
                </c:pt>
                <c:pt idx="2496">
                  <c:v>6.561972415947818E-3</c:v>
                </c:pt>
                <c:pt idx="2497">
                  <c:v>2.9959400588600144E-3</c:v>
                </c:pt>
                <c:pt idx="2498">
                  <c:v>1.7877731725396796E-2</c:v>
                </c:pt>
                <c:pt idx="2499">
                  <c:v>8.5269509170503906E-3</c:v>
                </c:pt>
                <c:pt idx="2500">
                  <c:v>1.2956022362943093E-3</c:v>
                </c:pt>
                <c:pt idx="2501">
                  <c:v>8.5117663813044219E-4</c:v>
                </c:pt>
                <c:pt idx="2502">
                  <c:v>1.8108179553023122E-2</c:v>
                </c:pt>
                <c:pt idx="2503">
                  <c:v>1.516798144920826E-2</c:v>
                </c:pt>
                <c:pt idx="2504">
                  <c:v>0.12574173182785134</c:v>
                </c:pt>
                <c:pt idx="2505">
                  <c:v>9.4669780526177E-2</c:v>
                </c:pt>
                <c:pt idx="2506">
                  <c:v>0.65281690220587829</c:v>
                </c:pt>
                <c:pt idx="2507">
                  <c:v>3.222961659840109</c:v>
                </c:pt>
                <c:pt idx="2508">
                  <c:v>1.120434723164945</c:v>
                </c:pt>
                <c:pt idx="2509">
                  <c:v>2.8104622652841957</c:v>
                </c:pt>
                <c:pt idx="2510">
                  <c:v>2.8830271840303889</c:v>
                </c:pt>
                <c:pt idx="2511">
                  <c:v>2.4026856059903904E-2</c:v>
                </c:pt>
                <c:pt idx="2512">
                  <c:v>0.3173169621786196</c:v>
                </c:pt>
                <c:pt idx="2513">
                  <c:v>1.3666073647860801</c:v>
                </c:pt>
                <c:pt idx="2514">
                  <c:v>3.1732275423820306</c:v>
                </c:pt>
                <c:pt idx="2515">
                  <c:v>9.0977875222040261E-2</c:v>
                </c:pt>
                <c:pt idx="2516">
                  <c:v>3.1490949460179843E-2</c:v>
                </c:pt>
                <c:pt idx="2517">
                  <c:v>0.10976464957918089</c:v>
                </c:pt>
                <c:pt idx="2518">
                  <c:v>1.3960024115592244</c:v>
                </c:pt>
                <c:pt idx="2519">
                  <c:v>0.36595159452659987</c:v>
                </c:pt>
                <c:pt idx="2520">
                  <c:v>1.6277353787883626</c:v>
                </c:pt>
                <c:pt idx="2521">
                  <c:v>0.47341906731123523</c:v>
                </c:pt>
                <c:pt idx="2522">
                  <c:v>0.21007870621478911</c:v>
                </c:pt>
                <c:pt idx="2523">
                  <c:v>0.23404551571905161</c:v>
                </c:pt>
                <c:pt idx="2524">
                  <c:v>1.1731375583995034</c:v>
                </c:pt>
                <c:pt idx="2525">
                  <c:v>0.96215361851945869</c:v>
                </c:pt>
                <c:pt idx="2526">
                  <c:v>2.6459576074123907</c:v>
                </c:pt>
                <c:pt idx="2527">
                  <c:v>0.84427898434321524</c:v>
                </c:pt>
                <c:pt idx="2528">
                  <c:v>4.6859428411735351</c:v>
                </c:pt>
                <c:pt idx="2529">
                  <c:v>10.983315669619381</c:v>
                </c:pt>
                <c:pt idx="2530">
                  <c:v>3.6416743640419162</c:v>
                </c:pt>
                <c:pt idx="2531">
                  <c:v>9.7006063028997538</c:v>
                </c:pt>
                <c:pt idx="2532">
                  <c:v>10.209261134879435</c:v>
                </c:pt>
                <c:pt idx="2533">
                  <c:v>2.442740804921546</c:v>
                </c:pt>
                <c:pt idx="2534">
                  <c:v>7.8911199470124949</c:v>
                </c:pt>
                <c:pt idx="2535">
                  <c:v>16.870253152072483</c:v>
                </c:pt>
                <c:pt idx="2536">
                  <c:v>10.558906427921171</c:v>
                </c:pt>
                <c:pt idx="2537">
                  <c:v>0.45428207658566616</c:v>
                </c:pt>
                <c:pt idx="2538">
                  <c:v>0.10379709658901767</c:v>
                </c:pt>
                <c:pt idx="2539">
                  <c:v>0.66047345719741812</c:v>
                </c:pt>
                <c:pt idx="2540">
                  <c:v>3.0673224337206597</c:v>
                </c:pt>
                <c:pt idx="2541">
                  <c:v>0.7793302419093957</c:v>
                </c:pt>
                <c:pt idx="2542">
                  <c:v>2.5840124720819273</c:v>
                </c:pt>
                <c:pt idx="2543">
                  <c:v>1.4264620789140536</c:v>
                </c:pt>
                <c:pt idx="2544">
                  <c:v>0.2581088707873524</c:v>
                </c:pt>
                <c:pt idx="2545">
                  <c:v>0.64801816136459667</c:v>
                </c:pt>
                <c:pt idx="2546">
                  <c:v>2.2521991431582298</c:v>
                </c:pt>
                <c:pt idx="2547">
                  <c:v>1.9060415957734085</c:v>
                </c:pt>
                <c:pt idx="2548">
                  <c:v>2.510194908247108E-2</c:v>
                </c:pt>
                <c:pt idx="2549">
                  <c:v>8.768156403566622E-3</c:v>
                </c:pt>
                <c:pt idx="2550">
                  <c:v>7.801235231137095E-2</c:v>
                </c:pt>
                <c:pt idx="2551">
                  <c:v>1.0423168302573105</c:v>
                </c:pt>
                <c:pt idx="2552">
                  <c:v>0.16945912542870736</c:v>
                </c:pt>
                <c:pt idx="2553">
                  <c:v>1.3605207248333222</c:v>
                </c:pt>
                <c:pt idx="2554">
                  <c:v>0.38288373281996319</c:v>
                </c:pt>
                <c:pt idx="2555">
                  <c:v>8.2538664292966149E-2</c:v>
                </c:pt>
                <c:pt idx="2556">
                  <c:v>0.35459380013376585</c:v>
                </c:pt>
                <c:pt idx="2557">
                  <c:v>0.34922089739145795</c:v>
                </c:pt>
                <c:pt idx="2558">
                  <c:v>5.087865453780803</c:v>
                </c:pt>
                <c:pt idx="2559">
                  <c:v>6.8533416352405993E-2</c:v>
                </c:pt>
                <c:pt idx="2560">
                  <c:v>3.4477354209506955E-2</c:v>
                </c:pt>
                <c:pt idx="2561">
                  <c:v>0.19569854226193212</c:v>
                </c:pt>
                <c:pt idx="2562">
                  <c:v>1.1446479008449246</c:v>
                </c:pt>
                <c:pt idx="2563">
                  <c:v>0.27189319241130433</c:v>
                </c:pt>
                <c:pt idx="2564">
                  <c:v>0.91522729552893889</c:v>
                </c:pt>
                <c:pt idx="2565">
                  <c:v>0.70946000018526234</c:v>
                </c:pt>
                <c:pt idx="2566">
                  <c:v>6.5763806841733635E-2</c:v>
                </c:pt>
                <c:pt idx="2567">
                  <c:v>0.15884046084003295</c:v>
                </c:pt>
                <c:pt idx="2568">
                  <c:v>0.72010118651156052</c:v>
                </c:pt>
                <c:pt idx="2569">
                  <c:v>0.84234890349812075</c:v>
                </c:pt>
                <c:pt idx="2570">
                  <c:v>4.0018682211795283E-2</c:v>
                </c:pt>
                <c:pt idx="2571">
                  <c:v>9.5992709190040729E-2</c:v>
                </c:pt>
                <c:pt idx="2572">
                  <c:v>3.9956552286654047E-2</c:v>
                </c:pt>
                <c:pt idx="2573">
                  <c:v>0.59467408862941251</c:v>
                </c:pt>
                <c:pt idx="2574">
                  <c:v>3.5447469703787586E-2</c:v>
                </c:pt>
                <c:pt idx="2575">
                  <c:v>2.78243029901927</c:v>
                </c:pt>
                <c:pt idx="2576">
                  <c:v>0.76158642460818282</c:v>
                </c:pt>
                <c:pt idx="2577">
                  <c:v>4.5626988307309333E-3</c:v>
                </c:pt>
                <c:pt idx="2578">
                  <c:v>1.9534884818324098E-2</c:v>
                </c:pt>
                <c:pt idx="2579">
                  <c:v>2.6195462429026231</c:v>
                </c:pt>
                <c:pt idx="2580">
                  <c:v>0.585451171282932</c:v>
                </c:pt>
                <c:pt idx="2581">
                  <c:v>6.0760671146715448E-2</c:v>
                </c:pt>
                <c:pt idx="2582">
                  <c:v>4.3446609262561484E-2</c:v>
                </c:pt>
                <c:pt idx="2583">
                  <c:v>0.17873488111208419</c:v>
                </c:pt>
                <c:pt idx="2584">
                  <c:v>1.5624839959814543</c:v>
                </c:pt>
                <c:pt idx="2585">
                  <c:v>0.17358472191165114</c:v>
                </c:pt>
                <c:pt idx="2586">
                  <c:v>1.0493117395712084</c:v>
                </c:pt>
                <c:pt idx="2587">
                  <c:v>0.28623565970601511</c:v>
                </c:pt>
                <c:pt idx="2588">
                  <c:v>9.2204819322287815E-2</c:v>
                </c:pt>
                <c:pt idx="2589">
                  <c:v>0.30351567578759076</c:v>
                </c:pt>
                <c:pt idx="2590">
                  <c:v>0.6737959122935625</c:v>
                </c:pt>
                <c:pt idx="2591">
                  <c:v>0.64130846191025048</c:v>
                </c:pt>
                <c:pt idx="2592">
                  <c:v>0.49187969942593657</c:v>
                </c:pt>
                <c:pt idx="2593">
                  <c:v>0.18684387847988668</c:v>
                </c:pt>
                <c:pt idx="2594">
                  <c:v>3.1658201334300058</c:v>
                </c:pt>
                <c:pt idx="2595">
                  <c:v>8.9801021260670186</c:v>
                </c:pt>
                <c:pt idx="2596">
                  <c:v>2.1046129293558855</c:v>
                </c:pt>
                <c:pt idx="2597">
                  <c:v>9.7713438625369893</c:v>
                </c:pt>
                <c:pt idx="2598">
                  <c:v>5.7384397086245391</c:v>
                </c:pt>
                <c:pt idx="2599">
                  <c:v>0.50878231938450247</c:v>
                </c:pt>
                <c:pt idx="2600">
                  <c:v>3.2298836128140773</c:v>
                </c:pt>
                <c:pt idx="2601">
                  <c:v>7.2165610305165657</c:v>
                </c:pt>
                <c:pt idx="2602">
                  <c:v>8.9818241097361824</c:v>
                </c:pt>
                <c:pt idx="2603">
                  <c:v>0.85665790487123816</c:v>
                </c:pt>
                <c:pt idx="2604">
                  <c:v>0.17539386404017088</c:v>
                </c:pt>
                <c:pt idx="2605">
                  <c:v>1.2248429140133292</c:v>
                </c:pt>
                <c:pt idx="2606">
                  <c:v>4.0298348563977147</c:v>
                </c:pt>
                <c:pt idx="2607">
                  <c:v>5.2074655975158635</c:v>
                </c:pt>
                <c:pt idx="2608">
                  <c:v>3.8526838723368955</c:v>
                </c:pt>
                <c:pt idx="2609">
                  <c:v>6.605190222317896</c:v>
                </c:pt>
                <c:pt idx="2610">
                  <c:v>0.52195885337892134</c:v>
                </c:pt>
                <c:pt idx="2611">
                  <c:v>1.8230643540984939</c:v>
                </c:pt>
                <c:pt idx="2612">
                  <c:v>6.3593088564854146</c:v>
                </c:pt>
                <c:pt idx="2613">
                  <c:v>6.386416832981527</c:v>
                </c:pt>
                <c:pt idx="2614">
                  <c:v>0.23452996592674388</c:v>
                </c:pt>
                <c:pt idx="2615">
                  <c:v>4.3005936279779965E-2</c:v>
                </c:pt>
                <c:pt idx="2616">
                  <c:v>0.40865700853722481</c:v>
                </c:pt>
                <c:pt idx="2617">
                  <c:v>1.0001136973801181</c:v>
                </c:pt>
                <c:pt idx="2618">
                  <c:v>0.49566009161155433</c:v>
                </c:pt>
                <c:pt idx="2619">
                  <c:v>1.7598503487598705</c:v>
                </c:pt>
                <c:pt idx="2620">
                  <c:v>2.3525282067325701</c:v>
                </c:pt>
                <c:pt idx="2621">
                  <c:v>9.5004971257570028E-2</c:v>
                </c:pt>
                <c:pt idx="2622">
                  <c:v>0.20072723049523089</c:v>
                </c:pt>
                <c:pt idx="2623">
                  <c:v>1.6016876993679403</c:v>
                </c:pt>
                <c:pt idx="2624">
                  <c:v>1.6950929416832461</c:v>
                </c:pt>
                <c:pt idx="2625">
                  <c:v>5.8868992775299951</c:v>
                </c:pt>
                <c:pt idx="2626">
                  <c:v>1.9654774410445457</c:v>
                </c:pt>
                <c:pt idx="2627">
                  <c:v>12.906098362401227</c:v>
                </c:pt>
                <c:pt idx="2628">
                  <c:v>43.440979668922139</c:v>
                </c:pt>
                <c:pt idx="2629">
                  <c:v>16.190419640697332</c:v>
                </c:pt>
                <c:pt idx="2630">
                  <c:v>45.050965693820487</c:v>
                </c:pt>
                <c:pt idx="2631">
                  <c:v>35.517648094199878</c:v>
                </c:pt>
                <c:pt idx="2632">
                  <c:v>4.8113667433730516</c:v>
                </c:pt>
                <c:pt idx="2633">
                  <c:v>16.868854583264429</c:v>
                </c:pt>
                <c:pt idx="2634">
                  <c:v>46.863591611936876</c:v>
                </c:pt>
                <c:pt idx="2635">
                  <c:v>50.211270388819202</c:v>
                </c:pt>
                <c:pt idx="2636">
                  <c:v>1.0551946676756947E-5</c:v>
                </c:pt>
                <c:pt idx="2637">
                  <c:v>4.8497822595023056E-6</c:v>
                </c:pt>
                <c:pt idx="2638">
                  <c:v>0.35030099903285278</c:v>
                </c:pt>
                <c:pt idx="2639">
                  <c:v>8.0141884757277751E-2</c:v>
                </c:pt>
                <c:pt idx="2640">
                  <c:v>0.22420921429017046</c:v>
                </c:pt>
                <c:pt idx="2641">
                  <c:v>0.33121550755041879</c:v>
                </c:pt>
                <c:pt idx="2642">
                  <c:v>1.5575995339175815E-2</c:v>
                </c:pt>
                <c:pt idx="2643">
                  <c:v>2.9367452081834676E-3</c:v>
                </c:pt>
                <c:pt idx="2644">
                  <c:v>1.4134415671889916E-2</c:v>
                </c:pt>
                <c:pt idx="2645">
                  <c:v>0.21573918630806296</c:v>
                </c:pt>
                <c:pt idx="2646">
                  <c:v>7.9284444558241352E-2</c:v>
                </c:pt>
                <c:pt idx="2647">
                  <c:v>1.5014872756710913E-3</c:v>
                </c:pt>
                <c:pt idx="2648">
                  <c:v>0.2472173499932902</c:v>
                </c:pt>
                <c:pt idx="2649">
                  <c:v>7.5411659443627099E-2</c:v>
                </c:pt>
                <c:pt idx="2650">
                  <c:v>0.1406323585951888</c:v>
                </c:pt>
                <c:pt idx="2651">
                  <c:v>0.13533317546985682</c:v>
                </c:pt>
                <c:pt idx="2652">
                  <c:v>2.6460606100686009E-2</c:v>
                </c:pt>
                <c:pt idx="2653">
                  <c:v>1.376624613304289E-3</c:v>
                </c:pt>
                <c:pt idx="2654">
                  <c:v>1.3020938298563782E-2</c:v>
                </c:pt>
                <c:pt idx="2655">
                  <c:v>0.31264572510631577</c:v>
                </c:pt>
                <c:pt idx="2656">
                  <c:v>4.1756778730895533E-2</c:v>
                </c:pt>
                <c:pt idx="2657">
                  <c:v>9.9616761060320122E-2</c:v>
                </c:pt>
                <c:pt idx="2658">
                  <c:v>6.2789994163024374E-2</c:v>
                </c:pt>
                <c:pt idx="2659">
                  <c:v>1.259650728134827</c:v>
                </c:pt>
                <c:pt idx="2660">
                  <c:v>1.4025209101890086</c:v>
                </c:pt>
                <c:pt idx="2661">
                  <c:v>1.6002917551727613</c:v>
                </c:pt>
                <c:pt idx="2662">
                  <c:v>3.4733466381454843</c:v>
                </c:pt>
                <c:pt idx="2663">
                  <c:v>0.21171869336539359</c:v>
                </c:pt>
                <c:pt idx="2664">
                  <c:v>0.1014241356342781</c:v>
                </c:pt>
                <c:pt idx="2665">
                  <c:v>0.28516709284130137</c:v>
                </c:pt>
                <c:pt idx="2666">
                  <c:v>2.0197628293782102</c:v>
                </c:pt>
                <c:pt idx="2667">
                  <c:v>0.43672868770682477</c:v>
                </c:pt>
                <c:pt idx="2668">
                  <c:v>6.7798103690115295E-5</c:v>
                </c:pt>
                <c:pt idx="2669">
                  <c:v>1.9268065301164069E-5</c:v>
                </c:pt>
                <c:pt idx="2670">
                  <c:v>2.8923443979518744E-3</c:v>
                </c:pt>
                <c:pt idx="2671">
                  <c:v>5.0435845811817367E-3</c:v>
                </c:pt>
                <c:pt idx="2672">
                  <c:v>1.821853717192682E-2</c:v>
                </c:pt>
                <c:pt idx="2673">
                  <c:v>0.18595087480683198</c:v>
                </c:pt>
                <c:pt idx="2674">
                  <c:v>2.7569929774114187E-4</c:v>
                </c:pt>
                <c:pt idx="2675">
                  <c:v>5.1380797029668157E-4</c:v>
                </c:pt>
                <c:pt idx="2676">
                  <c:v>1.7930834055313358E-2</c:v>
                </c:pt>
                <c:pt idx="2677">
                  <c:v>9.309057231020202E-4</c:v>
                </c:pt>
                <c:pt idx="2678">
                  <c:v>2.3024923188801116E-2</c:v>
                </c:pt>
                <c:pt idx="2679">
                  <c:v>2.440417430646102E-3</c:v>
                </c:pt>
                <c:pt idx="2680">
                  <c:v>4.4345813196244085E-3</c:v>
                </c:pt>
                <c:pt idx="2681">
                  <c:v>4.0588200792401052E-3</c:v>
                </c:pt>
                <c:pt idx="2682">
                  <c:v>5.3785388146692314E-2</c:v>
                </c:pt>
                <c:pt idx="2683">
                  <c:v>0.51863806286715741</c:v>
                </c:pt>
                <c:pt idx="2684">
                  <c:v>9.410655101453105E-3</c:v>
                </c:pt>
                <c:pt idx="2685">
                  <c:v>1.4011905389452032E-3</c:v>
                </c:pt>
                <c:pt idx="2686">
                  <c:v>2.4473744668981477E-3</c:v>
                </c:pt>
                <c:pt idx="2687">
                  <c:v>6.6953961323333894E-2</c:v>
                </c:pt>
                <c:pt idx="2688">
                  <c:v>7.5342893700050479E-3</c:v>
                </c:pt>
                <c:pt idx="2689">
                  <c:v>6.3265604125376015E-3</c:v>
                </c:pt>
                <c:pt idx="2690">
                  <c:v>1.539051592465787E-2</c:v>
                </c:pt>
                <c:pt idx="2691">
                  <c:v>0.67475660552231698</c:v>
                </c:pt>
                <c:pt idx="2692">
                  <c:v>0.93685080921121699</c:v>
                </c:pt>
                <c:pt idx="2693">
                  <c:v>1.3918622008808192</c:v>
                </c:pt>
                <c:pt idx="2694">
                  <c:v>3.0701763154234727</c:v>
                </c:pt>
                <c:pt idx="2695">
                  <c:v>0.2912265423021142</c:v>
                </c:pt>
                <c:pt idx="2696">
                  <c:v>4.4805956272066358E-4</c:v>
                </c:pt>
                <c:pt idx="2697">
                  <c:v>4.4956417557523304E-2</c:v>
                </c:pt>
                <c:pt idx="2698">
                  <c:v>1.4635182322042746</c:v>
                </c:pt>
                <c:pt idx="2699">
                  <c:v>0.35906613853906932</c:v>
                </c:pt>
                <c:pt idx="2700">
                  <c:v>1.2988053497613486E-2</c:v>
                </c:pt>
                <c:pt idx="2701">
                  <c:v>1.7716707249155864E-2</c:v>
                </c:pt>
                <c:pt idx="2702">
                  <c:v>6.9447224417330242E-2</c:v>
                </c:pt>
                <c:pt idx="2703">
                  <c:v>0.10368252335010013</c:v>
                </c:pt>
                <c:pt idx="2704">
                  <c:v>0.38086496895606831</c:v>
                </c:pt>
                <c:pt idx="2705">
                  <c:v>1.1039361272072059</c:v>
                </c:pt>
                <c:pt idx="2706">
                  <c:v>3.5154310714788833E-2</c:v>
                </c:pt>
                <c:pt idx="2707">
                  <c:v>6.0603337450122356E-2</c:v>
                </c:pt>
                <c:pt idx="2708">
                  <c:v>3.0179695218741601E-2</c:v>
                </c:pt>
                <c:pt idx="2709">
                  <c:v>0.25530439267762756</c:v>
                </c:pt>
                <c:pt idx="2710">
                  <c:v>9.4802086889805445E-2</c:v>
                </c:pt>
                <c:pt idx="2711">
                  <c:v>9.7924280261675489E-2</c:v>
                </c:pt>
                <c:pt idx="2712">
                  <c:v>0.20040988301216028</c:v>
                </c:pt>
                <c:pt idx="2713">
                  <c:v>1.6347547915046814</c:v>
                </c:pt>
                <c:pt idx="2714">
                  <c:v>2.6527713385159188</c:v>
                </c:pt>
                <c:pt idx="2715">
                  <c:v>2.8395394975145134</c:v>
                </c:pt>
                <c:pt idx="2716">
                  <c:v>3.9931018338222963</c:v>
                </c:pt>
                <c:pt idx="2717">
                  <c:v>1.6695982011003228</c:v>
                </c:pt>
                <c:pt idx="2718">
                  <c:v>0.1473267420547294</c:v>
                </c:pt>
                <c:pt idx="2719">
                  <c:v>0.38684360412324981</c:v>
                </c:pt>
                <c:pt idx="2720">
                  <c:v>2.2285966583985495</c:v>
                </c:pt>
                <c:pt idx="2721">
                  <c:v>1.7438262879520079</c:v>
                </c:pt>
                <c:pt idx="2722">
                  <c:v>3.2983199272101978E-2</c:v>
                </c:pt>
                <c:pt idx="2723">
                  <c:v>4.7712473800172912E-2</c:v>
                </c:pt>
                <c:pt idx="2724">
                  <c:v>0.86336014274223649</c:v>
                </c:pt>
                <c:pt idx="2725">
                  <c:v>1.394172895478867</c:v>
                </c:pt>
                <c:pt idx="2726">
                  <c:v>0.69947037502365372</c:v>
                </c:pt>
                <c:pt idx="2727">
                  <c:v>2.1692172652547494</c:v>
                </c:pt>
                <c:pt idx="2728">
                  <c:v>0.16652761860027698</c:v>
                </c:pt>
                <c:pt idx="2729">
                  <c:v>2.6342880449796543E-2</c:v>
                </c:pt>
                <c:pt idx="2730">
                  <c:v>6.233560786307988E-2</c:v>
                </c:pt>
                <c:pt idx="2731">
                  <c:v>1.4525602951861594</c:v>
                </c:pt>
                <c:pt idx="2732">
                  <c:v>0.72848253594479628</c:v>
                </c:pt>
                <c:pt idx="2733">
                  <c:v>3.9253632441169757E-2</c:v>
                </c:pt>
                <c:pt idx="2734">
                  <c:v>0.34208569161285879</c:v>
                </c:pt>
                <c:pt idx="2735">
                  <c:v>0.1590592980834892</c:v>
                </c:pt>
                <c:pt idx="2736">
                  <c:v>1.2897452337453266</c:v>
                </c:pt>
                <c:pt idx="2737">
                  <c:v>0.66444352253097572</c:v>
                </c:pt>
                <c:pt idx="2738">
                  <c:v>4.0639579430523431E-2</c:v>
                </c:pt>
                <c:pt idx="2739">
                  <c:v>0.73216607723849536</c:v>
                </c:pt>
                <c:pt idx="2740">
                  <c:v>0.21781547238132817</c:v>
                </c:pt>
                <c:pt idx="2741">
                  <c:v>0.11068489526683969</c:v>
                </c:pt>
                <c:pt idx="2742">
                  <c:v>8.1890734661729525E-3</c:v>
                </c:pt>
                <c:pt idx="2743">
                  <c:v>2.0674825334533325E-2</c:v>
                </c:pt>
                <c:pt idx="2744">
                  <c:v>0.15350250271049973</c:v>
                </c:pt>
                <c:pt idx="2745">
                  <c:v>0.1517355111501433</c:v>
                </c:pt>
                <c:pt idx="2746">
                  <c:v>0.35955435655501583</c:v>
                </c:pt>
                <c:pt idx="2747">
                  <c:v>0.54722857140531489</c:v>
                </c:pt>
                <c:pt idx="2748">
                  <c:v>6.1090025709874422E-2</c:v>
                </c:pt>
                <c:pt idx="2749">
                  <c:v>5.1850261711160776E-3</c:v>
                </c:pt>
                <c:pt idx="2750">
                  <c:v>2.2840741436056345E-2</c:v>
                </c:pt>
                <c:pt idx="2751">
                  <c:v>0.27137394623405664</c:v>
                </c:pt>
                <c:pt idx="2752">
                  <c:v>0.22427355842918995</c:v>
                </c:pt>
                <c:pt idx="2753">
                  <c:v>5.0077298502083515E-3</c:v>
                </c:pt>
                <c:pt idx="2754">
                  <c:v>6.4071580745447944E-3</c:v>
                </c:pt>
                <c:pt idx="2755">
                  <c:v>3.2932365032272051E-2</c:v>
                </c:pt>
                <c:pt idx="2756">
                  <c:v>0.10319486830817429</c:v>
                </c:pt>
                <c:pt idx="2757">
                  <c:v>0.5827617787925462</c:v>
                </c:pt>
                <c:pt idx="2758">
                  <c:v>0.79596208661646961</c:v>
                </c:pt>
                <c:pt idx="2759">
                  <c:v>3.7753170311649327E-2</c:v>
                </c:pt>
                <c:pt idx="2760">
                  <c:v>9.6498985395177313E-3</c:v>
                </c:pt>
                <c:pt idx="2761">
                  <c:v>6.5394547024257019E-3</c:v>
                </c:pt>
                <c:pt idx="2762">
                  <c:v>0.30216190832643747</c:v>
                </c:pt>
                <c:pt idx="2763">
                  <c:v>0.19093821049716092</c:v>
                </c:pt>
                <c:pt idx="2764">
                  <c:v>3.8800871158056476E-3</c:v>
                </c:pt>
                <c:pt idx="2765">
                  <c:v>2.8274002744555635E-2</c:v>
                </c:pt>
                <c:pt idx="2766">
                  <c:v>0.49724624708458354</c:v>
                </c:pt>
                <c:pt idx="2767">
                  <c:v>0.29482500998662492</c:v>
                </c:pt>
                <c:pt idx="2768">
                  <c:v>0.45930336627515078</c:v>
                </c:pt>
                <c:pt idx="2769">
                  <c:v>0.81584963623670737</c:v>
                </c:pt>
                <c:pt idx="2770">
                  <c:v>2.1629563724607247E-2</c:v>
                </c:pt>
                <c:pt idx="2771">
                  <c:v>1.7285119469472268E-2</c:v>
                </c:pt>
                <c:pt idx="2772">
                  <c:v>9.882798422128863E-3</c:v>
                </c:pt>
                <c:pt idx="2773">
                  <c:v>0.52914621662061245</c:v>
                </c:pt>
                <c:pt idx="2774">
                  <c:v>8.4060957869587158E-2</c:v>
                </c:pt>
                <c:pt idx="2775">
                  <c:v>3.0938541383832719E-2</c:v>
                </c:pt>
                <c:pt idx="2776">
                  <c:v>2.9743118129459293E-2</c:v>
                </c:pt>
                <c:pt idx="2777">
                  <c:v>1.0294287630955044</c:v>
                </c:pt>
                <c:pt idx="2778">
                  <c:v>1.3757915672447361</c:v>
                </c:pt>
                <c:pt idx="2779">
                  <c:v>2.4631906355769728</c:v>
                </c:pt>
                <c:pt idx="2780">
                  <c:v>3.0863435835914745</c:v>
                </c:pt>
                <c:pt idx="2781">
                  <c:v>0.53750307532727193</c:v>
                </c:pt>
                <c:pt idx="2782">
                  <c:v>2.2893175715301028E-2</c:v>
                </c:pt>
                <c:pt idx="2783">
                  <c:v>0.13988180015040388</c:v>
                </c:pt>
                <c:pt idx="2784">
                  <c:v>1.2538307016165413</c:v>
                </c:pt>
                <c:pt idx="2785">
                  <c:v>0.97918440504520399</c:v>
                </c:pt>
                <c:pt idx="2786">
                  <c:v>2.0513718770588427E-2</c:v>
                </c:pt>
                <c:pt idx="2787">
                  <c:v>6.8054102104015222E-3</c:v>
                </c:pt>
                <c:pt idx="2788">
                  <c:v>0.3444053334120985</c:v>
                </c:pt>
                <c:pt idx="2789">
                  <c:v>0.4055000770641487</c:v>
                </c:pt>
                <c:pt idx="2790">
                  <c:v>1.1284828021708282</c:v>
                </c:pt>
                <c:pt idx="2791">
                  <c:v>1.4184277331922208</c:v>
                </c:pt>
                <c:pt idx="2792">
                  <c:v>0.54736376681498689</c:v>
                </c:pt>
                <c:pt idx="2793">
                  <c:v>5.1382019207169408E-2</c:v>
                </c:pt>
                <c:pt idx="2794">
                  <c:v>4.9283255961449092E-2</c:v>
                </c:pt>
                <c:pt idx="2795">
                  <c:v>1.0787713632234837</c:v>
                </c:pt>
                <c:pt idx="2796">
                  <c:v>0.8960079541079492</c:v>
                </c:pt>
                <c:pt idx="2797">
                  <c:v>1.502815370527608E-2</c:v>
                </c:pt>
                <c:pt idx="2798">
                  <c:v>1.2383191665951381E-2</c:v>
                </c:pt>
                <c:pt idx="2799">
                  <c:v>0.22492504452264328</c:v>
                </c:pt>
                <c:pt idx="2800">
                  <c:v>0.15872828673467107</c:v>
                </c:pt>
                <c:pt idx="2801">
                  <c:v>0.39685707869685971</c:v>
                </c:pt>
                <c:pt idx="2802">
                  <c:v>0.74809497912049583</c:v>
                </c:pt>
                <c:pt idx="2803">
                  <c:v>0.69292873126881249</c:v>
                </c:pt>
                <c:pt idx="2804">
                  <c:v>1.114765530564198E-2</c:v>
                </c:pt>
                <c:pt idx="2805">
                  <c:v>2.2478509979185182E-2</c:v>
                </c:pt>
                <c:pt idx="2806">
                  <c:v>0.55599398652816312</c:v>
                </c:pt>
                <c:pt idx="2807">
                  <c:v>0.30943832323835302</c:v>
                </c:pt>
                <c:pt idx="2808">
                  <c:v>0.358000919310972</c:v>
                </c:pt>
                <c:pt idx="2809">
                  <c:v>0.450771815586824</c:v>
                </c:pt>
                <c:pt idx="2810">
                  <c:v>7.4285086553638831</c:v>
                </c:pt>
                <c:pt idx="2811">
                  <c:v>9.486515437707796</c:v>
                </c:pt>
                <c:pt idx="2812">
                  <c:v>12.898083611902656</c:v>
                </c:pt>
                <c:pt idx="2813">
                  <c:v>23.68256762445548</c:v>
                </c:pt>
                <c:pt idx="2814">
                  <c:v>4.9883844783123887</c:v>
                </c:pt>
                <c:pt idx="2815">
                  <c:v>0.50031788864856308</c:v>
                </c:pt>
                <c:pt idx="2816">
                  <c:v>1.8226715919016889</c:v>
                </c:pt>
                <c:pt idx="2817">
                  <c:v>12.24210570956847</c:v>
                </c:pt>
                <c:pt idx="2818">
                  <c:v>6.2870004598690308</c:v>
                </c:pt>
                <c:pt idx="2819">
                  <c:v>0.11570205215441849</c:v>
                </c:pt>
                <c:pt idx="2820">
                  <c:v>9.4892338796368561E-3</c:v>
                </c:pt>
                <c:pt idx="2821">
                  <c:v>0.28555936200457305</c:v>
                </c:pt>
                <c:pt idx="2822">
                  <c:v>2.3927915852396446</c:v>
                </c:pt>
                <c:pt idx="2823">
                  <c:v>0.65892248215901206</c:v>
                </c:pt>
                <c:pt idx="2824">
                  <c:v>0.62692543003707246</c:v>
                </c:pt>
                <c:pt idx="2825">
                  <c:v>0.18654956966238667</c:v>
                </c:pt>
                <c:pt idx="2826">
                  <c:v>1.1072092560204737E-2</c:v>
                </c:pt>
                <c:pt idx="2827">
                  <c:v>0.1675615539809997</c:v>
                </c:pt>
                <c:pt idx="2828">
                  <c:v>0.34760293454601049</c:v>
                </c:pt>
                <c:pt idx="2829">
                  <c:v>0.47973414173504358</c:v>
                </c:pt>
                <c:pt idx="2830">
                  <c:v>1.6306460788964805E-2</c:v>
                </c:pt>
                <c:pt idx="2831">
                  <c:v>0.53047192925167108</c:v>
                </c:pt>
                <c:pt idx="2832">
                  <c:v>0.22569996519890032</c:v>
                </c:pt>
                <c:pt idx="2833">
                  <c:v>0.26563437787739574</c:v>
                </c:pt>
                <c:pt idx="2834">
                  <c:v>0.18164123197283444</c:v>
                </c:pt>
                <c:pt idx="2835">
                  <c:v>0.121671185832274</c:v>
                </c:pt>
                <c:pt idx="2836">
                  <c:v>2.3088612918380699E-2</c:v>
                </c:pt>
                <c:pt idx="2837">
                  <c:v>0.14557734309184303</c:v>
                </c:pt>
                <c:pt idx="2838">
                  <c:v>0.94367867395019644</c:v>
                </c:pt>
                <c:pt idx="2839">
                  <c:v>0.34736515749766472</c:v>
                </c:pt>
                <c:pt idx="2840">
                  <c:v>0.88121520815951182</c:v>
                </c:pt>
                <c:pt idx="2841">
                  <c:v>0.29077463000592219</c:v>
                </c:pt>
                <c:pt idx="2842">
                  <c:v>0.51057217631993312</c:v>
                </c:pt>
                <c:pt idx="2843">
                  <c:v>5.7872525877555017</c:v>
                </c:pt>
                <c:pt idx="2844">
                  <c:v>0.90121977345665882</c:v>
                </c:pt>
                <c:pt idx="2845">
                  <c:v>1.8988083938891387</c:v>
                </c:pt>
                <c:pt idx="2846">
                  <c:v>1.7959469682869558</c:v>
                </c:pt>
                <c:pt idx="2847">
                  <c:v>0.36875248861659371</c:v>
                </c:pt>
                <c:pt idx="2848">
                  <c:v>1.1368480001127874</c:v>
                </c:pt>
                <c:pt idx="2849">
                  <c:v>4.2931941745642392</c:v>
                </c:pt>
                <c:pt idx="2850">
                  <c:v>4.3022048397858565</c:v>
                </c:pt>
                <c:pt idx="2851">
                  <c:v>0.1846903707381794</c:v>
                </c:pt>
                <c:pt idx="2852">
                  <c:v>7.3215433673093234E-3</c:v>
                </c:pt>
                <c:pt idx="2853">
                  <c:v>2.0074622543455076E-3</c:v>
                </c:pt>
                <c:pt idx="2854">
                  <c:v>8.7923943430236101E-2</c:v>
                </c:pt>
                <c:pt idx="2855">
                  <c:v>1.7498808700684192E-2</c:v>
                </c:pt>
                <c:pt idx="2856">
                  <c:v>7.1222565331012701E-3</c:v>
                </c:pt>
                <c:pt idx="2857">
                  <c:v>1.1145340936384788E-2</c:v>
                </c:pt>
                <c:pt idx="2858">
                  <c:v>1.4680171272952867E-2</c:v>
                </c:pt>
                <c:pt idx="2859">
                  <c:v>3.3614484107603792E-3</c:v>
                </c:pt>
                <c:pt idx="2860">
                  <c:v>0.11759091372655961</c:v>
                </c:pt>
                <c:pt idx="2861">
                  <c:v>1.2624207775871404E-2</c:v>
                </c:pt>
                <c:pt idx="2862">
                  <c:v>0.39918019754572914</c:v>
                </c:pt>
                <c:pt idx="2863">
                  <c:v>0.15792858756504963</c:v>
                </c:pt>
                <c:pt idx="2864">
                  <c:v>0.70408493991329602</c:v>
                </c:pt>
                <c:pt idx="2865">
                  <c:v>4.0117167748555209</c:v>
                </c:pt>
                <c:pt idx="2866">
                  <c:v>0.7760056111242849</c:v>
                </c:pt>
                <c:pt idx="2867">
                  <c:v>1.0385806107899527</c:v>
                </c:pt>
                <c:pt idx="2868">
                  <c:v>1.0769882230822174</c:v>
                </c:pt>
                <c:pt idx="2869">
                  <c:v>1.9242928156075981E-2</c:v>
                </c:pt>
                <c:pt idx="2870">
                  <c:v>0.55466339800087616</c:v>
                </c:pt>
                <c:pt idx="2871">
                  <c:v>2.6511252708636541</c:v>
                </c:pt>
                <c:pt idx="2872">
                  <c:v>1.6299895725596152</c:v>
                </c:pt>
                <c:pt idx="2873">
                  <c:v>6.2022818135317889E-2</c:v>
                </c:pt>
                <c:pt idx="2874">
                  <c:v>3.0429850202277047E-2</c:v>
                </c:pt>
                <c:pt idx="2875">
                  <c:v>3.854672625904005E-2</c:v>
                </c:pt>
                <c:pt idx="2876">
                  <c:v>1.2624162297881534</c:v>
                </c:pt>
                <c:pt idx="2877">
                  <c:v>0.19688526906862092</c:v>
                </c:pt>
                <c:pt idx="2878">
                  <c:v>0.23935631982959452</c:v>
                </c:pt>
                <c:pt idx="2879">
                  <c:v>0.26989818388940301</c:v>
                </c:pt>
                <c:pt idx="2880">
                  <c:v>0.12284237851922754</c:v>
                </c:pt>
                <c:pt idx="2881">
                  <c:v>6.5833904891973813E-2</c:v>
                </c:pt>
                <c:pt idx="2882">
                  <c:v>1.0145639162518183</c:v>
                </c:pt>
                <c:pt idx="2883">
                  <c:v>0.26690603422385989</c:v>
                </c:pt>
                <c:pt idx="2884">
                  <c:v>0.95287698881480354</c:v>
                </c:pt>
                <c:pt idx="2885">
                  <c:v>0.21495567764176249</c:v>
                </c:pt>
                <c:pt idx="2886">
                  <c:v>0.61909009481891009</c:v>
                </c:pt>
                <c:pt idx="2887">
                  <c:v>5.0493666241651587</c:v>
                </c:pt>
                <c:pt idx="2888">
                  <c:v>1.0111341174958108</c:v>
                </c:pt>
                <c:pt idx="2889">
                  <c:v>2.049528214155258</c:v>
                </c:pt>
                <c:pt idx="2890">
                  <c:v>1.8982613055987294</c:v>
                </c:pt>
                <c:pt idx="2891">
                  <c:v>0.65085063131234866</c:v>
                </c:pt>
                <c:pt idx="2892">
                  <c:v>1.0388737783920703</c:v>
                </c:pt>
                <c:pt idx="2893">
                  <c:v>6.0684359771677352</c:v>
                </c:pt>
                <c:pt idx="2894">
                  <c:v>3.2194216868798544</c:v>
                </c:pt>
                <c:pt idx="2895">
                  <c:v>0.17815290206229598</c:v>
                </c:pt>
                <c:pt idx="2896">
                  <c:v>0.20042840371099879</c:v>
                </c:pt>
                <c:pt idx="2897">
                  <c:v>0.63510113498230303</c:v>
                </c:pt>
                <c:pt idx="2898">
                  <c:v>10.35406319524439</c:v>
                </c:pt>
                <c:pt idx="2899">
                  <c:v>0.81484500216458555</c:v>
                </c:pt>
                <c:pt idx="2900">
                  <c:v>2.9867863353798891</c:v>
                </c:pt>
                <c:pt idx="2901">
                  <c:v>0.45918084732230241</c:v>
                </c:pt>
                <c:pt idx="2902">
                  <c:v>0.20735629192688462</c:v>
                </c:pt>
                <c:pt idx="2903">
                  <c:v>0.69466445616048611</c:v>
                </c:pt>
                <c:pt idx="2904">
                  <c:v>2.8974551123183736</c:v>
                </c:pt>
                <c:pt idx="2905">
                  <c:v>1.8351897227465068</c:v>
                </c:pt>
                <c:pt idx="2906">
                  <c:v>1.610391348646106E-2</c:v>
                </c:pt>
                <c:pt idx="2907">
                  <c:v>3.6770519994679522E-3</c:v>
                </c:pt>
                <c:pt idx="2908">
                  <c:v>1.3741573028598702E-2</c:v>
                </c:pt>
                <c:pt idx="2909">
                  <c:v>0.8506555672874706</c:v>
                </c:pt>
                <c:pt idx="2910">
                  <c:v>6.0844673745728328E-2</c:v>
                </c:pt>
                <c:pt idx="2911">
                  <c:v>0.10567473950456011</c:v>
                </c:pt>
                <c:pt idx="2912">
                  <c:v>0.22877562495013132</c:v>
                </c:pt>
                <c:pt idx="2913">
                  <c:v>7.9690391568270444E-2</c:v>
                </c:pt>
                <c:pt idx="2914">
                  <c:v>1.7714728297931368</c:v>
                </c:pt>
                <c:pt idx="2915">
                  <c:v>0.41194519277000069</c:v>
                </c:pt>
                <c:pt idx="2916">
                  <c:v>1.554728050293771</c:v>
                </c:pt>
                <c:pt idx="2917">
                  <c:v>8.4187012357575822E-2</c:v>
                </c:pt>
                <c:pt idx="2918">
                  <c:v>1.541072508181685E-2</c:v>
                </c:pt>
                <c:pt idx="2919">
                  <c:v>0.1388912996790202</c:v>
                </c:pt>
                <c:pt idx="2920">
                  <c:v>1.1043705586088359</c:v>
                </c:pt>
                <c:pt idx="2921">
                  <c:v>0.14819232926798975</c:v>
                </c:pt>
                <c:pt idx="2922">
                  <c:v>0.19728415513320616</c:v>
                </c:pt>
                <c:pt idx="2923">
                  <c:v>0.26608372032204086</c:v>
                </c:pt>
                <c:pt idx="2924">
                  <c:v>3.1519800249099374E-2</c:v>
                </c:pt>
                <c:pt idx="2925">
                  <c:v>6.1569731554930653E-2</c:v>
                </c:pt>
                <c:pt idx="2926">
                  <c:v>0.89304112463970919</c:v>
                </c:pt>
                <c:pt idx="2927">
                  <c:v>0.22888814122728296</c:v>
                </c:pt>
                <c:pt idx="2928">
                  <c:v>8.3533422859931455E-2</c:v>
                </c:pt>
                <c:pt idx="2929">
                  <c:v>5.4817164372536363E-3</c:v>
                </c:pt>
                <c:pt idx="2930">
                  <c:v>3.2436987187667618E-2</c:v>
                </c:pt>
                <c:pt idx="2931">
                  <c:v>0.53294756329482595</c:v>
                </c:pt>
                <c:pt idx="2932">
                  <c:v>8.8352728954614351E-2</c:v>
                </c:pt>
                <c:pt idx="2933">
                  <c:v>0.20814185564160684</c:v>
                </c:pt>
                <c:pt idx="2934">
                  <c:v>1.5766549119340301</c:v>
                </c:pt>
                <c:pt idx="2935">
                  <c:v>1.451880085649278E-2</c:v>
                </c:pt>
                <c:pt idx="2936">
                  <c:v>5.2816311908583095E-2</c:v>
                </c:pt>
                <c:pt idx="2937">
                  <c:v>1.1455281892506601</c:v>
                </c:pt>
                <c:pt idx="2938">
                  <c:v>0.27746995470125285</c:v>
                </c:pt>
                <c:pt idx="2939">
                  <c:v>7.238876507595042E-2</c:v>
                </c:pt>
                <c:pt idx="2940">
                  <c:v>1.5750458178437458E-2</c:v>
                </c:pt>
                <c:pt idx="2941">
                  <c:v>6.1249266004448293E-2</c:v>
                </c:pt>
                <c:pt idx="2942">
                  <c:v>1.4546896960873763</c:v>
                </c:pt>
                <c:pt idx="2943">
                  <c:v>0.14956697543837494</c:v>
                </c:pt>
                <c:pt idx="2944">
                  <c:v>0.24897372637787807</c:v>
                </c:pt>
                <c:pt idx="2945">
                  <c:v>0.26247810594318455</c:v>
                </c:pt>
                <c:pt idx="2946">
                  <c:v>4.077124969582753E-2</c:v>
                </c:pt>
                <c:pt idx="2947">
                  <c:v>0.27506173854910559</c:v>
                </c:pt>
                <c:pt idx="2948">
                  <c:v>0.84641373374931472</c:v>
                </c:pt>
                <c:pt idx="2949">
                  <c:v>0.29840839911545647</c:v>
                </c:pt>
                <c:pt idx="2950">
                  <c:v>0.42872873242473125</c:v>
                </c:pt>
                <c:pt idx="2951">
                  <c:v>0.1070335237951211</c:v>
                </c:pt>
                <c:pt idx="2952">
                  <c:v>0.52754048430497813</c:v>
                </c:pt>
                <c:pt idx="2953">
                  <c:v>5.4000079761685438</c:v>
                </c:pt>
                <c:pt idx="2954">
                  <c:v>1.460077868206719</c:v>
                </c:pt>
                <c:pt idx="2955">
                  <c:v>2.7943872650748172</c:v>
                </c:pt>
                <c:pt idx="2956">
                  <c:v>1.624048765718628</c:v>
                </c:pt>
                <c:pt idx="2957">
                  <c:v>0.16413912063694933</c:v>
                </c:pt>
                <c:pt idx="2958">
                  <c:v>1.1898916632353316</c:v>
                </c:pt>
                <c:pt idx="2959">
                  <c:v>3.5894408717421609</c:v>
                </c:pt>
                <c:pt idx="2960">
                  <c:v>2.5554110668243792</c:v>
                </c:pt>
                <c:pt idx="2961">
                  <c:v>1.7147666342908445</c:v>
                </c:pt>
                <c:pt idx="2962">
                  <c:v>0.24652773119275601</c:v>
                </c:pt>
                <c:pt idx="2963">
                  <c:v>1.4248873055039066</c:v>
                </c:pt>
                <c:pt idx="2964">
                  <c:v>8.4389348776070339</c:v>
                </c:pt>
                <c:pt idx="2965">
                  <c:v>5.6045564756421511</c:v>
                </c:pt>
                <c:pt idx="2966">
                  <c:v>1.8746322782866212</c:v>
                </c:pt>
                <c:pt idx="2967">
                  <c:v>4.9712372958960014</c:v>
                </c:pt>
                <c:pt idx="2968">
                  <c:v>1.8257373652392508</c:v>
                </c:pt>
                <c:pt idx="2969">
                  <c:v>3.1118537033014602</c:v>
                </c:pt>
                <c:pt idx="2970">
                  <c:v>9.1864411221695192</c:v>
                </c:pt>
                <c:pt idx="2971">
                  <c:v>8.0389016276942211</c:v>
                </c:pt>
                <c:pt idx="2972">
                  <c:v>0.74441651935129483</c:v>
                </c:pt>
                <c:pt idx="2973">
                  <c:v>0.10755138291406283</c:v>
                </c:pt>
                <c:pt idx="2974">
                  <c:v>0.3358578900020972</c:v>
                </c:pt>
                <c:pt idx="2975">
                  <c:v>2.0687722313411858</c:v>
                </c:pt>
                <c:pt idx="2976">
                  <c:v>1.0381046453100988</c:v>
                </c:pt>
                <c:pt idx="2977">
                  <c:v>0.47196617680543362</c:v>
                </c:pt>
                <c:pt idx="2978">
                  <c:v>1.2578607210894885</c:v>
                </c:pt>
                <c:pt idx="2979">
                  <c:v>0.70387685777340414</c:v>
                </c:pt>
                <c:pt idx="2980">
                  <c:v>0.61138094254523123</c:v>
                </c:pt>
                <c:pt idx="2981">
                  <c:v>2.2770969668712286</c:v>
                </c:pt>
                <c:pt idx="2982">
                  <c:v>1.7719074039631044</c:v>
                </c:pt>
                <c:pt idx="2983">
                  <c:v>5.9342719982460101</c:v>
                </c:pt>
                <c:pt idx="2984">
                  <c:v>1.4127605159718721</c:v>
                </c:pt>
                <c:pt idx="2985">
                  <c:v>5.8600386315147883</c:v>
                </c:pt>
                <c:pt idx="2986">
                  <c:v>49.021609376072774</c:v>
                </c:pt>
                <c:pt idx="2987">
                  <c:v>13.19184113861273</c:v>
                </c:pt>
                <c:pt idx="2988">
                  <c:v>14.929808989410967</c:v>
                </c:pt>
                <c:pt idx="2989">
                  <c:v>16.006780770464154</c:v>
                </c:pt>
                <c:pt idx="2990">
                  <c:v>4.2781391813019631</c:v>
                </c:pt>
                <c:pt idx="2991">
                  <c:v>10.881430803929577</c:v>
                </c:pt>
                <c:pt idx="2992">
                  <c:v>36.683554174581182</c:v>
                </c:pt>
                <c:pt idx="2993">
                  <c:v>26.819150007023744</c:v>
                </c:pt>
                <c:pt idx="2994">
                  <c:v>1.4765347841359025E-3</c:v>
                </c:pt>
                <c:pt idx="2995">
                  <c:v>7.5629256221505592E-3</c:v>
                </c:pt>
                <c:pt idx="2996">
                  <c:v>2.5275050192044349E-2</c:v>
                </c:pt>
                <c:pt idx="2997">
                  <c:v>0.48201174391287227</c:v>
                </c:pt>
                <c:pt idx="2998">
                  <c:v>0.78704637029001034</c:v>
                </c:pt>
                <c:pt idx="2999">
                  <c:v>8.6744964896346657E-2</c:v>
                </c:pt>
                <c:pt idx="3000">
                  <c:v>0.11861421276821278</c:v>
                </c:pt>
                <c:pt idx="3001">
                  <c:v>1.5584081812917502E-2</c:v>
                </c:pt>
                <c:pt idx="3002">
                  <c:v>0.2727872177726488</c:v>
                </c:pt>
                <c:pt idx="3003">
                  <c:v>0.12624643473066638</c:v>
                </c:pt>
                <c:pt idx="3004">
                  <c:v>0.13985867886935094</c:v>
                </c:pt>
                <c:pt idx="3005">
                  <c:v>5.6664217348586978E-3</c:v>
                </c:pt>
                <c:pt idx="3006">
                  <c:v>0.40250159162613081</c:v>
                </c:pt>
                <c:pt idx="3007">
                  <c:v>0.15182809875104486</c:v>
                </c:pt>
                <c:pt idx="3008">
                  <c:v>0.24339016114749232</c:v>
                </c:pt>
                <c:pt idx="3009">
                  <c:v>4.1095111411576311E-2</c:v>
                </c:pt>
                <c:pt idx="3010">
                  <c:v>5.5414242572967891E-2</c:v>
                </c:pt>
                <c:pt idx="3011">
                  <c:v>5.5021857421480944E-3</c:v>
                </c:pt>
                <c:pt idx="3012">
                  <c:v>2.5568054243439928E-2</c:v>
                </c:pt>
                <c:pt idx="3013">
                  <c:v>0.40804273868820901</c:v>
                </c:pt>
                <c:pt idx="3014">
                  <c:v>0.1675439491935925</c:v>
                </c:pt>
                <c:pt idx="3015">
                  <c:v>0.93631625734136248</c:v>
                </c:pt>
                <c:pt idx="3016">
                  <c:v>0.56209767363567742</c:v>
                </c:pt>
                <c:pt idx="3017">
                  <c:v>1.0971134339075601</c:v>
                </c:pt>
                <c:pt idx="3018">
                  <c:v>5.5790830288236881</c:v>
                </c:pt>
                <c:pt idx="3019">
                  <c:v>5.515897074181102</c:v>
                </c:pt>
                <c:pt idx="3020">
                  <c:v>2.6942337275781942</c:v>
                </c:pt>
                <c:pt idx="3021">
                  <c:v>9.4653118767258935</c:v>
                </c:pt>
                <c:pt idx="3022">
                  <c:v>0.42804831196150517</c:v>
                </c:pt>
                <c:pt idx="3023">
                  <c:v>2.2578448457276754</c:v>
                </c:pt>
                <c:pt idx="3024">
                  <c:v>4.9539348632680218</c:v>
                </c:pt>
                <c:pt idx="3025">
                  <c:v>7.4182345790905222</c:v>
                </c:pt>
                <c:pt idx="3026">
                  <c:v>7.3981843913362649E-5</c:v>
                </c:pt>
                <c:pt idx="3027">
                  <c:v>1.6491320182099518E-4</c:v>
                </c:pt>
                <c:pt idx="3028">
                  <c:v>0.14657035496253126</c:v>
                </c:pt>
                <c:pt idx="3029">
                  <c:v>0.77043423957872414</c:v>
                </c:pt>
                <c:pt idx="3030">
                  <c:v>5.6086013933411027E-4</c:v>
                </c:pt>
                <c:pt idx="3031">
                  <c:v>0.58242723066499791</c:v>
                </c:pt>
                <c:pt idx="3032">
                  <c:v>1.7481382658870621E-3</c:v>
                </c:pt>
                <c:pt idx="3033">
                  <c:v>2.0994112250725099E-3</c:v>
                </c:pt>
                <c:pt idx="3034">
                  <c:v>0.30227157163580476</c:v>
                </c:pt>
                <c:pt idx="3035">
                  <c:v>0.54321294464342007</c:v>
                </c:pt>
                <c:pt idx="3036">
                  <c:v>2.6851311190705111E-2</c:v>
                </c:pt>
                <c:pt idx="3037">
                  <c:v>6.0697238847711929E-3</c:v>
                </c:pt>
                <c:pt idx="3038">
                  <c:v>5.4315106897846364E-4</c:v>
                </c:pt>
                <c:pt idx="3039">
                  <c:v>1.4169858859870885E-2</c:v>
                </c:pt>
                <c:pt idx="3040">
                  <c:v>1.0969983120632123E-2</c:v>
                </c:pt>
                <c:pt idx="3041">
                  <c:v>3.0316992645808682E-3</c:v>
                </c:pt>
                <c:pt idx="3042">
                  <c:v>9.10537332148003E-3</c:v>
                </c:pt>
                <c:pt idx="3043">
                  <c:v>3.5411523864739072E-3</c:v>
                </c:pt>
                <c:pt idx="3044">
                  <c:v>3.459322656511363E-3</c:v>
                </c:pt>
                <c:pt idx="3045">
                  <c:v>1.8216265825217046E-2</c:v>
                </c:pt>
                <c:pt idx="3046">
                  <c:v>5.8549723751858407E-3</c:v>
                </c:pt>
                <c:pt idx="3047">
                  <c:v>0.1798871291833547</c:v>
                </c:pt>
                <c:pt idx="3048">
                  <c:v>0.31039844499689145</c:v>
                </c:pt>
                <c:pt idx="3049">
                  <c:v>0.22846055477001534</c:v>
                </c:pt>
                <c:pt idx="3050">
                  <c:v>2.3034581056139025</c:v>
                </c:pt>
                <c:pt idx="3051">
                  <c:v>4.332800643321459</c:v>
                </c:pt>
                <c:pt idx="3052">
                  <c:v>0.83108826213296827</c:v>
                </c:pt>
                <c:pt idx="3053">
                  <c:v>1.7932401817763586</c:v>
                </c:pt>
                <c:pt idx="3054">
                  <c:v>0.10405693916964844</c:v>
                </c:pt>
                <c:pt idx="3055">
                  <c:v>0.41568739947882449</c:v>
                </c:pt>
                <c:pt idx="3056">
                  <c:v>2.1581285015645406</c:v>
                </c:pt>
                <c:pt idx="3057">
                  <c:v>1.7766389098108093</c:v>
                </c:pt>
                <c:pt idx="3058">
                  <c:v>3.027186417143915E-2</c:v>
                </c:pt>
                <c:pt idx="3059">
                  <c:v>4.9972120782434109E-3</c:v>
                </c:pt>
                <c:pt idx="3060">
                  <c:v>5.330970132235039E-2</c:v>
                </c:pt>
                <c:pt idx="3061">
                  <c:v>1.4578022495122928E-2</c:v>
                </c:pt>
                <c:pt idx="3062">
                  <c:v>1.1827949758833221</c:v>
                </c:pt>
                <c:pt idx="3063">
                  <c:v>8.420144740029091E-3</c:v>
                </c:pt>
                <c:pt idx="3064">
                  <c:v>3.1327209280363776E-2</c:v>
                </c:pt>
                <c:pt idx="3065">
                  <c:v>2.5452991571764061E-2</c:v>
                </c:pt>
                <c:pt idx="3066">
                  <c:v>2.912181335534357E-2</c:v>
                </c:pt>
                <c:pt idx="3067">
                  <c:v>0.13379206088112364</c:v>
                </c:pt>
                <c:pt idx="3068">
                  <c:v>6.0932265094239685E-2</c:v>
                </c:pt>
                <c:pt idx="3069">
                  <c:v>5.8805588993557145E-2</c:v>
                </c:pt>
                <c:pt idx="3070">
                  <c:v>2.1519812462800107E-2</c:v>
                </c:pt>
                <c:pt idx="3071">
                  <c:v>5.7344883531166263E-2</c:v>
                </c:pt>
                <c:pt idx="3072">
                  <c:v>0.60979243355916157</c:v>
                </c:pt>
                <c:pt idx="3073">
                  <c:v>1.0027961308896323</c:v>
                </c:pt>
                <c:pt idx="3074">
                  <c:v>0.23889875857038645</c:v>
                </c:pt>
                <c:pt idx="3075">
                  <c:v>0.53216230934504105</c:v>
                </c:pt>
                <c:pt idx="3076">
                  <c:v>0.52389350701987825</c:v>
                </c:pt>
                <c:pt idx="3077">
                  <c:v>0.24161917711679848</c:v>
                </c:pt>
                <c:pt idx="3078">
                  <c:v>1.7115998181666368</c:v>
                </c:pt>
                <c:pt idx="3079">
                  <c:v>0.58388074486211594</c:v>
                </c:pt>
                <c:pt idx="3080">
                  <c:v>0.91464487394302474</c:v>
                </c:pt>
                <c:pt idx="3081">
                  <c:v>1.1794569467757239</c:v>
                </c:pt>
                <c:pt idx="3082">
                  <c:v>1.8266006202255358</c:v>
                </c:pt>
                <c:pt idx="3083">
                  <c:v>6.4398914659529387</c:v>
                </c:pt>
                <c:pt idx="3084">
                  <c:v>8.0907361332312284</c:v>
                </c:pt>
                <c:pt idx="3085">
                  <c:v>3.683338607927038</c:v>
                </c:pt>
                <c:pt idx="3086">
                  <c:v>12.974995753568537</c:v>
                </c:pt>
                <c:pt idx="3087">
                  <c:v>1.9199108830012344</c:v>
                </c:pt>
                <c:pt idx="3088">
                  <c:v>5.3842085543775697</c:v>
                </c:pt>
                <c:pt idx="3089">
                  <c:v>11.77070643550471</c:v>
                </c:pt>
                <c:pt idx="3090">
                  <c:v>11.055958985085741</c:v>
                </c:pt>
                <c:pt idx="3091">
                  <c:v>0.52319773612038301</c:v>
                </c:pt>
                <c:pt idx="3092">
                  <c:v>0.60647802626054625</c:v>
                </c:pt>
                <c:pt idx="3093">
                  <c:v>2.1337753357131697</c:v>
                </c:pt>
                <c:pt idx="3094">
                  <c:v>2.9003396957560654</c:v>
                </c:pt>
                <c:pt idx="3095">
                  <c:v>2.4908244794041443</c:v>
                </c:pt>
                <c:pt idx="3096">
                  <c:v>1.3336911763722048</c:v>
                </c:pt>
                <c:pt idx="3097">
                  <c:v>3.6000811843579243</c:v>
                </c:pt>
                <c:pt idx="3098">
                  <c:v>0.24257213452022514</c:v>
                </c:pt>
                <c:pt idx="3099">
                  <c:v>3.7550720535593061</c:v>
                </c:pt>
                <c:pt idx="3100">
                  <c:v>3.5088105436220807</c:v>
                </c:pt>
                <c:pt idx="3101">
                  <c:v>3.1497423496008157</c:v>
                </c:pt>
                <c:pt idx="3102">
                  <c:v>1.9984138574493753E-2</c:v>
                </c:pt>
                <c:pt idx="3103">
                  <c:v>4.716652250943458E-2</c:v>
                </c:pt>
                <c:pt idx="3104">
                  <c:v>1.8705308120678991E-2</c:v>
                </c:pt>
                <c:pt idx="3105">
                  <c:v>0.76604201794736537</c:v>
                </c:pt>
                <c:pt idx="3106">
                  <c:v>0.57493132774092437</c:v>
                </c:pt>
                <c:pt idx="3107">
                  <c:v>0.43897688055420059</c:v>
                </c:pt>
                <c:pt idx="3108">
                  <c:v>0.94407151986448756</c:v>
                </c:pt>
                <c:pt idx="3109">
                  <c:v>3.2075947545767893</c:v>
                </c:pt>
                <c:pt idx="3110">
                  <c:v>1.3140867379342385</c:v>
                </c:pt>
                <c:pt idx="3111">
                  <c:v>0.9564370920924159</c:v>
                </c:pt>
                <c:pt idx="3112">
                  <c:v>2.4461575162625526</c:v>
                </c:pt>
                <c:pt idx="3113">
                  <c:v>3.220740632892178E-2</c:v>
                </c:pt>
                <c:pt idx="3114">
                  <c:v>2.9336078735273385E-2</c:v>
                </c:pt>
                <c:pt idx="3115">
                  <c:v>3.881112001594051E-2</c:v>
                </c:pt>
                <c:pt idx="3116">
                  <c:v>0.20588584559354453</c:v>
                </c:pt>
                <c:pt idx="3117">
                  <c:v>0.50148868691484594</c:v>
                </c:pt>
                <c:pt idx="3118">
                  <c:v>9.2636134373368498E-2</c:v>
                </c:pt>
                <c:pt idx="3119">
                  <c:v>0.23134204377038126</c:v>
                </c:pt>
                <c:pt idx="3120">
                  <c:v>2.428179446126431E-2</c:v>
                </c:pt>
                <c:pt idx="3121">
                  <c:v>6.8421140548804216E-2</c:v>
                </c:pt>
                <c:pt idx="3122">
                  <c:v>0.23340644922724649</c:v>
                </c:pt>
                <c:pt idx="3123">
                  <c:v>0.25379517631417936</c:v>
                </c:pt>
                <c:pt idx="3124">
                  <c:v>7.394337387232737E-2</c:v>
                </c:pt>
                <c:pt idx="3125">
                  <c:v>0.16104496737295682</c:v>
                </c:pt>
                <c:pt idx="3126">
                  <c:v>6.420512219080067E-2</c:v>
                </c:pt>
                <c:pt idx="3127">
                  <c:v>1.8215696298579576</c:v>
                </c:pt>
                <c:pt idx="3128">
                  <c:v>3.1690157405593662</c:v>
                </c:pt>
                <c:pt idx="3129">
                  <c:v>0.40617997400412059</c:v>
                </c:pt>
                <c:pt idx="3130">
                  <c:v>2.2602469751352219</c:v>
                </c:pt>
                <c:pt idx="3131">
                  <c:v>3.5519842184148699E-2</c:v>
                </c:pt>
                <c:pt idx="3132">
                  <c:v>5.2046275654462591E-2</c:v>
                </c:pt>
                <c:pt idx="3133">
                  <c:v>0.92902615152537571</c:v>
                </c:pt>
                <c:pt idx="3134">
                  <c:v>0.6212819028464821</c:v>
                </c:pt>
                <c:pt idx="3135">
                  <c:v>5.5833048539648281E-2</c:v>
                </c:pt>
                <c:pt idx="3136">
                  <c:v>0.13232141316231916</c:v>
                </c:pt>
                <c:pt idx="3137">
                  <c:v>0.11881067139520345</c:v>
                </c:pt>
                <c:pt idx="3138">
                  <c:v>0.71870947034382848</c:v>
                </c:pt>
                <c:pt idx="3139">
                  <c:v>1.5655262417666089</c:v>
                </c:pt>
                <c:pt idx="3140">
                  <c:v>0.35804339258579915</c:v>
                </c:pt>
                <c:pt idx="3141">
                  <c:v>0.58946572135529185</c:v>
                </c:pt>
                <c:pt idx="3142">
                  <c:v>0.14771982532467476</c:v>
                </c:pt>
                <c:pt idx="3143">
                  <c:v>0.83361328326517448</c:v>
                </c:pt>
                <c:pt idx="3144">
                  <c:v>0.79336627899077306</c:v>
                </c:pt>
                <c:pt idx="3145">
                  <c:v>0.79758519913748505</c:v>
                </c:pt>
                <c:pt idx="3146">
                  <c:v>0.13654918336913335</c:v>
                </c:pt>
                <c:pt idx="3147">
                  <c:v>1.0975736320712419</c:v>
                </c:pt>
                <c:pt idx="3148">
                  <c:v>0.58464992027394613</c:v>
                </c:pt>
                <c:pt idx="3149">
                  <c:v>1.7596644653532594</c:v>
                </c:pt>
                <c:pt idx="3150">
                  <c:v>4.0257406223649363</c:v>
                </c:pt>
                <c:pt idx="3151">
                  <c:v>1.5606085540206773</c:v>
                </c:pt>
                <c:pt idx="3152">
                  <c:v>3.1156091281440896</c:v>
                </c:pt>
                <c:pt idx="3153">
                  <c:v>1.5360540053839302</c:v>
                </c:pt>
                <c:pt idx="3154">
                  <c:v>0.96915683205232694</c:v>
                </c:pt>
                <c:pt idx="3155">
                  <c:v>3.207338088249363</c:v>
                </c:pt>
                <c:pt idx="3156">
                  <c:v>3.4945854380853656</c:v>
                </c:pt>
                <c:pt idx="3157">
                  <c:v>1.9194076094260137</c:v>
                </c:pt>
                <c:pt idx="3158">
                  <c:v>0.71332837791362991</c:v>
                </c:pt>
                <c:pt idx="3159">
                  <c:v>5.6273737144158051</c:v>
                </c:pt>
                <c:pt idx="3160">
                  <c:v>9.5916248232258088</c:v>
                </c:pt>
                <c:pt idx="3161">
                  <c:v>21.749453854136188</c:v>
                </c:pt>
                <c:pt idx="3162">
                  <c:v>6.2705261880184926</c:v>
                </c:pt>
                <c:pt idx="3163">
                  <c:v>27.203305012878225</c:v>
                </c:pt>
                <c:pt idx="3164">
                  <c:v>3.9446997667442765</c:v>
                </c:pt>
                <c:pt idx="3165">
                  <c:v>5.9737047460503412</c:v>
                </c:pt>
                <c:pt idx="3166">
                  <c:v>19.136554154711266</c:v>
                </c:pt>
                <c:pt idx="3167">
                  <c:v>20.391402962783715</c:v>
                </c:pt>
                <c:pt idx="3168">
                  <c:v>0.29568458294490585</c:v>
                </c:pt>
                <c:pt idx="3169">
                  <c:v>0.41169612216563922</c:v>
                </c:pt>
                <c:pt idx="3170">
                  <c:v>0.34313734120586287</c:v>
                </c:pt>
                <c:pt idx="3171">
                  <c:v>1.4601859566155659</c:v>
                </c:pt>
                <c:pt idx="3172">
                  <c:v>1.5900255210743746</c:v>
                </c:pt>
                <c:pt idx="3173">
                  <c:v>0.79342354113009317</c:v>
                </c:pt>
                <c:pt idx="3174">
                  <c:v>3.5828512355325501</c:v>
                </c:pt>
                <c:pt idx="3175">
                  <c:v>0.52536160428471046</c:v>
                </c:pt>
                <c:pt idx="3176">
                  <c:v>0.59741927919802384</c:v>
                </c:pt>
                <c:pt idx="3177">
                  <c:v>2.9608139326952214</c:v>
                </c:pt>
                <c:pt idx="3178">
                  <c:v>3.2447777755951677</c:v>
                </c:pt>
                <c:pt idx="3179">
                  <c:v>5.2108010423621778</c:v>
                </c:pt>
                <c:pt idx="3180">
                  <c:v>5.2912127928491204</c:v>
                </c:pt>
                <c:pt idx="3181">
                  <c:v>12.620617519975188</c:v>
                </c:pt>
                <c:pt idx="3182">
                  <c:v>34.965405017624526</c:v>
                </c:pt>
                <c:pt idx="3183">
                  <c:v>57.603872185604999</c:v>
                </c:pt>
                <c:pt idx="3184">
                  <c:v>18.841497977719413</c:v>
                </c:pt>
                <c:pt idx="3185">
                  <c:v>67.089571211062022</c:v>
                </c:pt>
                <c:pt idx="3186">
                  <c:v>12.691541918411479</c:v>
                </c:pt>
                <c:pt idx="3187">
                  <c:v>22.195916144216561</c:v>
                </c:pt>
                <c:pt idx="3188">
                  <c:v>53.308691381378679</c:v>
                </c:pt>
                <c:pt idx="3189">
                  <c:v>56.151444349650738</c:v>
                </c:pt>
                <c:pt idx="3190">
                  <c:v>2.7246552524676074E-2</c:v>
                </c:pt>
                <c:pt idx="3191">
                  <c:v>5.8339527206270163E-2</c:v>
                </c:pt>
                <c:pt idx="3192">
                  <c:v>0.92698734462813714</c:v>
                </c:pt>
                <c:pt idx="3193">
                  <c:v>1.8762626364084871</c:v>
                </c:pt>
                <c:pt idx="3194">
                  <c:v>1.1869102088484582</c:v>
                </c:pt>
                <c:pt idx="3195">
                  <c:v>1.0423552410904691</c:v>
                </c:pt>
                <c:pt idx="3196">
                  <c:v>0.48510368531147652</c:v>
                </c:pt>
                <c:pt idx="3197">
                  <c:v>2.6636529797083731E-2</c:v>
                </c:pt>
                <c:pt idx="3198">
                  <c:v>0.21859092321193732</c:v>
                </c:pt>
                <c:pt idx="3199">
                  <c:v>0.62547340051920752</c:v>
                </c:pt>
                <c:pt idx="3200">
                  <c:v>0.9719162810407479</c:v>
                </c:pt>
                <c:pt idx="3201">
                  <c:v>7.4142592604101425E-4</c:v>
                </c:pt>
                <c:pt idx="3202">
                  <c:v>0.39508251171378905</c:v>
                </c:pt>
                <c:pt idx="3203">
                  <c:v>0.21758345785450392</c:v>
                </c:pt>
                <c:pt idx="3204">
                  <c:v>0.57495043239906118</c:v>
                </c:pt>
                <c:pt idx="3205">
                  <c:v>6.6747289354106731E-2</c:v>
                </c:pt>
                <c:pt idx="3206">
                  <c:v>2.7021899323559025E-2</c:v>
                </c:pt>
                <c:pt idx="3207">
                  <c:v>9.0106981682730777E-2</c:v>
                </c:pt>
                <c:pt idx="3208">
                  <c:v>8.1358758612489854E-2</c:v>
                </c:pt>
                <c:pt idx="3209">
                  <c:v>0.73068052457476818</c:v>
                </c:pt>
                <c:pt idx="3210">
                  <c:v>0.17270820995633301</c:v>
                </c:pt>
                <c:pt idx="3211">
                  <c:v>1.1487836662948847</c:v>
                </c:pt>
                <c:pt idx="3212">
                  <c:v>0.69840668452166055</c:v>
                </c:pt>
                <c:pt idx="3213">
                  <c:v>2.0328559424754822</c:v>
                </c:pt>
                <c:pt idx="3214">
                  <c:v>13.253537729668341</c:v>
                </c:pt>
                <c:pt idx="3215">
                  <c:v>6.677420700558617</c:v>
                </c:pt>
                <c:pt idx="3216">
                  <c:v>6.650545882348224</c:v>
                </c:pt>
                <c:pt idx="3217">
                  <c:v>7.3103737006015157</c:v>
                </c:pt>
                <c:pt idx="3218">
                  <c:v>0.86214379171543287</c:v>
                </c:pt>
                <c:pt idx="3219">
                  <c:v>3.4541562141418103</c:v>
                </c:pt>
                <c:pt idx="3220">
                  <c:v>8.0967463725456437</c:v>
                </c:pt>
                <c:pt idx="3221">
                  <c:v>9.1578428025999958</c:v>
                </c:pt>
                <c:pt idx="3222">
                  <c:v>9.4925833447096014E-2</c:v>
                </c:pt>
                <c:pt idx="3223">
                  <c:v>2.2116758541324898E-2</c:v>
                </c:pt>
                <c:pt idx="3224">
                  <c:v>2.6724406344303037E-3</c:v>
                </c:pt>
                <c:pt idx="3225">
                  <c:v>0.18779480660062706</c:v>
                </c:pt>
                <c:pt idx="3226">
                  <c:v>1.7289129759248002E-2</c:v>
                </c:pt>
                <c:pt idx="3227">
                  <c:v>2.9082223249639962E-2</c:v>
                </c:pt>
                <c:pt idx="3228">
                  <c:v>3.0188517088322903E-2</c:v>
                </c:pt>
                <c:pt idx="3229">
                  <c:v>5.3068527587627262E-3</c:v>
                </c:pt>
                <c:pt idx="3230">
                  <c:v>4.2740039740601183E-3</c:v>
                </c:pt>
                <c:pt idx="3231">
                  <c:v>0.16021072411159717</c:v>
                </c:pt>
                <c:pt idx="3232">
                  <c:v>1.5569711213438286E-2</c:v>
                </c:pt>
                <c:pt idx="3233">
                  <c:v>0.15864969064962856</c:v>
                </c:pt>
                <c:pt idx="3234">
                  <c:v>0.1754459766599627</c:v>
                </c:pt>
                <c:pt idx="3235">
                  <c:v>1.0139115637933567</c:v>
                </c:pt>
                <c:pt idx="3236">
                  <c:v>9.457008207870512</c:v>
                </c:pt>
                <c:pt idx="3237">
                  <c:v>3.0174274883234773</c:v>
                </c:pt>
                <c:pt idx="3238">
                  <c:v>3.0108413501056863</c:v>
                </c:pt>
                <c:pt idx="3239">
                  <c:v>2.0284168957873949</c:v>
                </c:pt>
                <c:pt idx="3240">
                  <c:v>2.3654491030223046E-2</c:v>
                </c:pt>
                <c:pt idx="3241">
                  <c:v>0.5735990955015805</c:v>
                </c:pt>
                <c:pt idx="3242">
                  <c:v>3.5776134065306873</c:v>
                </c:pt>
                <c:pt idx="3243">
                  <c:v>2.3140048037175815</c:v>
                </c:pt>
                <c:pt idx="3244">
                  <c:v>3.985737220704842E-3</c:v>
                </c:pt>
                <c:pt idx="3245">
                  <c:v>7.2818850189268897E-3</c:v>
                </c:pt>
                <c:pt idx="3246">
                  <c:v>9.4268479326927543E-2</c:v>
                </c:pt>
                <c:pt idx="3247">
                  <c:v>2.8845030915653307E-2</c:v>
                </c:pt>
                <c:pt idx="3248">
                  <c:v>6.0490611316866135E-3</c:v>
                </c:pt>
                <c:pt idx="3249">
                  <c:v>1.8217671823208787E-2</c:v>
                </c:pt>
                <c:pt idx="3250">
                  <c:v>4.3889333792540786E-2</c:v>
                </c:pt>
                <c:pt idx="3251">
                  <c:v>3.0105619271658265E-3</c:v>
                </c:pt>
                <c:pt idx="3252">
                  <c:v>1.4518647460213285E-2</c:v>
                </c:pt>
                <c:pt idx="3253">
                  <c:v>0.2205760736333425</c:v>
                </c:pt>
                <c:pt idx="3254">
                  <c:v>0.53754583680695867</c:v>
                </c:pt>
                <c:pt idx="3255">
                  <c:v>6.2644566289679501E-2</c:v>
                </c:pt>
                <c:pt idx="3256">
                  <c:v>8.441457199507825E-2</c:v>
                </c:pt>
                <c:pt idx="3257">
                  <c:v>0.2597025864732424</c:v>
                </c:pt>
                <c:pt idx="3258">
                  <c:v>3.7713179042402367</c:v>
                </c:pt>
                <c:pt idx="3259">
                  <c:v>1.7978776823488094</c:v>
                </c:pt>
                <c:pt idx="3260">
                  <c:v>1.005830927157443</c:v>
                </c:pt>
                <c:pt idx="3261">
                  <c:v>0.60530406047710583</c:v>
                </c:pt>
                <c:pt idx="3262">
                  <c:v>0.44473637616064415</c:v>
                </c:pt>
                <c:pt idx="3263">
                  <c:v>0.46597879101591427</c:v>
                </c:pt>
                <c:pt idx="3264">
                  <c:v>2.6341356319708833</c:v>
                </c:pt>
                <c:pt idx="3265">
                  <c:v>1.3060437255594886</c:v>
                </c:pt>
                <c:pt idx="3266">
                  <c:v>0.54736550631901726</c:v>
                </c:pt>
                <c:pt idx="3267">
                  <c:v>0.66863896168978876</c:v>
                </c:pt>
                <c:pt idx="3268">
                  <c:v>2.0232536375430721</c:v>
                </c:pt>
                <c:pt idx="3269">
                  <c:v>7.3510717038674231</c:v>
                </c:pt>
                <c:pt idx="3270">
                  <c:v>4.4048834250864557</c:v>
                </c:pt>
                <c:pt idx="3271">
                  <c:v>4.9465234515666774</c:v>
                </c:pt>
                <c:pt idx="3272">
                  <c:v>5.3427886482250182</c:v>
                </c:pt>
                <c:pt idx="3273">
                  <c:v>0.93842655336716163</c:v>
                </c:pt>
                <c:pt idx="3274">
                  <c:v>2.8531153380263583</c:v>
                </c:pt>
                <c:pt idx="3275">
                  <c:v>8.0007033259789022</c:v>
                </c:pt>
                <c:pt idx="3276">
                  <c:v>6.005674271891702</c:v>
                </c:pt>
                <c:pt idx="3277">
                  <c:v>0.19075359486524196</c:v>
                </c:pt>
                <c:pt idx="3278">
                  <c:v>0.22511970177198251</c:v>
                </c:pt>
                <c:pt idx="3279">
                  <c:v>0.87093529406319303</c:v>
                </c:pt>
                <c:pt idx="3280">
                  <c:v>2.8798669460912607</c:v>
                </c:pt>
                <c:pt idx="3281">
                  <c:v>3.0256128433621563</c:v>
                </c:pt>
                <c:pt idx="3282">
                  <c:v>2.350725319480782</c:v>
                </c:pt>
                <c:pt idx="3283">
                  <c:v>1.2730061047131012</c:v>
                </c:pt>
                <c:pt idx="3284">
                  <c:v>3.2913845838641036E-2</c:v>
                </c:pt>
                <c:pt idx="3285">
                  <c:v>1.2273913174499427</c:v>
                </c:pt>
                <c:pt idx="3286">
                  <c:v>2.4457943556440345</c:v>
                </c:pt>
                <c:pt idx="3287">
                  <c:v>2.3070241263718185</c:v>
                </c:pt>
                <c:pt idx="3288">
                  <c:v>4.4714541794744683E-2</c:v>
                </c:pt>
                <c:pt idx="3289">
                  <c:v>1.9939193872201753E-2</c:v>
                </c:pt>
                <c:pt idx="3290">
                  <c:v>2.8116114541849986E-2</c:v>
                </c:pt>
                <c:pt idx="3291">
                  <c:v>1.4903905896896523</c:v>
                </c:pt>
                <c:pt idx="3292">
                  <c:v>0.32919784864691248</c:v>
                </c:pt>
                <c:pt idx="3293">
                  <c:v>0.50405473599772377</c:v>
                </c:pt>
                <c:pt idx="3294">
                  <c:v>0.45673372780715971</c:v>
                </c:pt>
                <c:pt idx="3295">
                  <c:v>0.11416298023625006</c:v>
                </c:pt>
                <c:pt idx="3296">
                  <c:v>1.0279919722897597</c:v>
                </c:pt>
                <c:pt idx="3297">
                  <c:v>0.41000095699953404</c:v>
                </c:pt>
                <c:pt idx="3298">
                  <c:v>0.97688237531867506</c:v>
                </c:pt>
                <c:pt idx="3299">
                  <c:v>2.7950965411451579E-2</c:v>
                </c:pt>
                <c:pt idx="3300">
                  <c:v>1.9027745240383465E-2</c:v>
                </c:pt>
                <c:pt idx="3301">
                  <c:v>5.4847182267846593E-2</c:v>
                </c:pt>
                <c:pt idx="3302">
                  <c:v>1.0728514698858764</c:v>
                </c:pt>
                <c:pt idx="3303">
                  <c:v>0.25804583675441239</c:v>
                </c:pt>
                <c:pt idx="3304">
                  <c:v>0.30625191516435718</c:v>
                </c:pt>
                <c:pt idx="3305">
                  <c:v>9.1451231517794065E-2</c:v>
                </c:pt>
                <c:pt idx="3306">
                  <c:v>1.4225005661370225E-2</c:v>
                </c:pt>
                <c:pt idx="3307">
                  <c:v>6.0644805035741108E-2</c:v>
                </c:pt>
                <c:pt idx="3308">
                  <c:v>0.20480419153809129</c:v>
                </c:pt>
                <c:pt idx="3309">
                  <c:v>0.23465411976913497</c:v>
                </c:pt>
                <c:pt idx="3310">
                  <c:v>0.22426287132431538</c:v>
                </c:pt>
                <c:pt idx="3311">
                  <c:v>0.14628550071643984</c:v>
                </c:pt>
                <c:pt idx="3312">
                  <c:v>0.15226484504951315</c:v>
                </c:pt>
                <c:pt idx="3313">
                  <c:v>2.1267961343453989</c:v>
                </c:pt>
                <c:pt idx="3314">
                  <c:v>0.65572684150348326</c:v>
                </c:pt>
                <c:pt idx="3315">
                  <c:v>1.2116876658948985</c:v>
                </c:pt>
                <c:pt idx="3316">
                  <c:v>3.0405221426628932</c:v>
                </c:pt>
                <c:pt idx="3317">
                  <c:v>1.3814293168581661E-2</c:v>
                </c:pt>
                <c:pt idx="3318">
                  <c:v>0.14116992515092402</c:v>
                </c:pt>
                <c:pt idx="3319">
                  <c:v>2.2242016448184643</c:v>
                </c:pt>
                <c:pt idx="3320">
                  <c:v>1.9422648334320605</c:v>
                </c:pt>
                <c:pt idx="3321">
                  <c:v>4.7840674499608583E-2</c:v>
                </c:pt>
                <c:pt idx="3322">
                  <c:v>4.4971832517097292E-2</c:v>
                </c:pt>
                <c:pt idx="3323">
                  <c:v>0.17467362075505838</c:v>
                </c:pt>
                <c:pt idx="3324">
                  <c:v>1.967573893854009</c:v>
                </c:pt>
                <c:pt idx="3325">
                  <c:v>0.61991294419466791</c:v>
                </c:pt>
                <c:pt idx="3326">
                  <c:v>0.62877627454060459</c:v>
                </c:pt>
                <c:pt idx="3327">
                  <c:v>0.19035781066625007</c:v>
                </c:pt>
                <c:pt idx="3328">
                  <c:v>0.13177067708033049</c:v>
                </c:pt>
                <c:pt idx="3329">
                  <c:v>0.55031896880570652</c:v>
                </c:pt>
                <c:pt idx="3330">
                  <c:v>0.6715091231634519</c:v>
                </c:pt>
                <c:pt idx="3331">
                  <c:v>0.52202365341106549</c:v>
                </c:pt>
                <c:pt idx="3332">
                  <c:v>0.12128928610992303</c:v>
                </c:pt>
                <c:pt idx="3333">
                  <c:v>0.17346714452653439</c:v>
                </c:pt>
                <c:pt idx="3334">
                  <c:v>0.64275407966932718</c:v>
                </c:pt>
                <c:pt idx="3335">
                  <c:v>5.4973307348037528</c:v>
                </c:pt>
                <c:pt idx="3336">
                  <c:v>2.0561393909209382</c:v>
                </c:pt>
                <c:pt idx="3337">
                  <c:v>2.3985162239152928</c:v>
                </c:pt>
                <c:pt idx="3338">
                  <c:v>3.9492802462038066</c:v>
                </c:pt>
                <c:pt idx="3339">
                  <c:v>7.5218542606646945</c:v>
                </c:pt>
                <c:pt idx="3340">
                  <c:v>1.9956543672453808</c:v>
                </c:pt>
                <c:pt idx="3341">
                  <c:v>4.6476237790068806</c:v>
                </c:pt>
                <c:pt idx="3342">
                  <c:v>3.0675058730669171</c:v>
                </c:pt>
                <c:pt idx="3343">
                  <c:v>1.556286893046072</c:v>
                </c:pt>
                <c:pt idx="3344">
                  <c:v>0.35853298814773171</c:v>
                </c:pt>
                <c:pt idx="3345">
                  <c:v>1.8307809097928229</c:v>
                </c:pt>
                <c:pt idx="3346">
                  <c:v>9.0916986912654494</c:v>
                </c:pt>
                <c:pt idx="3347">
                  <c:v>13.127888377825469</c:v>
                </c:pt>
                <c:pt idx="3348">
                  <c:v>6.0963099710877051</c:v>
                </c:pt>
                <c:pt idx="3349">
                  <c:v>12.888337183561921</c:v>
                </c:pt>
                <c:pt idx="3350">
                  <c:v>1.4392905737536434</c:v>
                </c:pt>
                <c:pt idx="3351">
                  <c:v>3.7706702976886608</c:v>
                </c:pt>
                <c:pt idx="3352">
                  <c:v>11.448536956314587</c:v>
                </c:pt>
                <c:pt idx="3353">
                  <c:v>11.446747209792392</c:v>
                </c:pt>
                <c:pt idx="3354">
                  <c:v>0.2646224582984491</c:v>
                </c:pt>
                <c:pt idx="3355">
                  <c:v>0.16974154289873417</c:v>
                </c:pt>
                <c:pt idx="3356">
                  <c:v>0.15448661771500527</c:v>
                </c:pt>
                <c:pt idx="3357">
                  <c:v>2.2650069165150106</c:v>
                </c:pt>
                <c:pt idx="3358">
                  <c:v>1.0583623141839016</c:v>
                </c:pt>
                <c:pt idx="3359">
                  <c:v>1.105116248543645</c:v>
                </c:pt>
                <c:pt idx="3360">
                  <c:v>3.3695923843424476</c:v>
                </c:pt>
                <c:pt idx="3361">
                  <c:v>0.41513689948052152</c:v>
                </c:pt>
                <c:pt idx="3362">
                  <c:v>0.93065300695484743</c:v>
                </c:pt>
                <c:pt idx="3363">
                  <c:v>2.3799242060757928</c:v>
                </c:pt>
                <c:pt idx="3364">
                  <c:v>2.7954116435647531</c:v>
                </c:pt>
                <c:pt idx="3365">
                  <c:v>4.5220642640215347</c:v>
                </c:pt>
                <c:pt idx="3366">
                  <c:v>2.8717300153241174</c:v>
                </c:pt>
                <c:pt idx="3367">
                  <c:v>10.657593170443056</c:v>
                </c:pt>
                <c:pt idx="3368">
                  <c:v>62.534936853876196</c:v>
                </c:pt>
                <c:pt idx="3369">
                  <c:v>38.813694525847751</c:v>
                </c:pt>
                <c:pt idx="3370">
                  <c:v>31.371582391320469</c:v>
                </c:pt>
                <c:pt idx="3371">
                  <c:v>41.132367572082302</c:v>
                </c:pt>
                <c:pt idx="3372">
                  <c:v>12.077190674323237</c:v>
                </c:pt>
                <c:pt idx="3373">
                  <c:v>17.370086432565326</c:v>
                </c:pt>
                <c:pt idx="3374">
                  <c:v>48.478534673425855</c:v>
                </c:pt>
                <c:pt idx="3375">
                  <c:v>43.773819477513058</c:v>
                </c:pt>
                <c:pt idx="3376">
                  <c:v>4.2799316398137312E-2</c:v>
                </c:pt>
                <c:pt idx="3377">
                  <c:v>2.4925555211091022E-2</c:v>
                </c:pt>
                <c:pt idx="3378">
                  <c:v>1.3488416607635807</c:v>
                </c:pt>
                <c:pt idx="3379">
                  <c:v>0.92629633402999856</c:v>
                </c:pt>
                <c:pt idx="3380">
                  <c:v>0.11028458025007629</c:v>
                </c:pt>
                <c:pt idx="3381">
                  <c:v>0.25486062523494962</c:v>
                </c:pt>
                <c:pt idx="3382">
                  <c:v>1.5550765110827021</c:v>
                </c:pt>
                <c:pt idx="3383">
                  <c:v>0.40789855589946594</c:v>
                </c:pt>
                <c:pt idx="3384">
                  <c:v>0.92637636045989391</c:v>
                </c:pt>
                <c:pt idx="3385">
                  <c:v>3.6264047352313002</c:v>
                </c:pt>
                <c:pt idx="3386">
                  <c:v>0.99961147891954849</c:v>
                </c:pt>
                <c:pt idx="3387">
                  <c:v>5.7232613509182365E-2</c:v>
                </c:pt>
                <c:pt idx="3388">
                  <c:v>0.31071293575699277</c:v>
                </c:pt>
                <c:pt idx="3389">
                  <c:v>0.15127437722651949</c:v>
                </c:pt>
                <c:pt idx="3390">
                  <c:v>0.1997813767642666</c:v>
                </c:pt>
                <c:pt idx="3391">
                  <c:v>0.1662736808905298</c:v>
                </c:pt>
                <c:pt idx="3392">
                  <c:v>0.39619451030414704</c:v>
                </c:pt>
                <c:pt idx="3393">
                  <c:v>7.2581480883879806E-2</c:v>
                </c:pt>
                <c:pt idx="3394">
                  <c:v>0.33680427474753694</c:v>
                </c:pt>
                <c:pt idx="3395">
                  <c:v>0.68260620816175832</c:v>
                </c:pt>
                <c:pt idx="3396">
                  <c:v>0.65449979530203839</c:v>
                </c:pt>
                <c:pt idx="3397">
                  <c:v>1.8247309139465155</c:v>
                </c:pt>
                <c:pt idx="3398">
                  <c:v>0.69621071003984514</c:v>
                </c:pt>
                <c:pt idx="3399">
                  <c:v>0.18584474854510069</c:v>
                </c:pt>
                <c:pt idx="3400">
                  <c:v>1.8740783267100514</c:v>
                </c:pt>
                <c:pt idx="3401">
                  <c:v>0.3170668074291102</c:v>
                </c:pt>
                <c:pt idx="3402">
                  <c:v>0.77133369485209657</c:v>
                </c:pt>
                <c:pt idx="3403">
                  <c:v>6.3660813316583704</c:v>
                </c:pt>
                <c:pt idx="3404">
                  <c:v>6.9290670116541531</c:v>
                </c:pt>
                <c:pt idx="3405">
                  <c:v>16.1340150459393</c:v>
                </c:pt>
                <c:pt idx="3406">
                  <c:v>19.39071276122041</c:v>
                </c:pt>
                <c:pt idx="3407">
                  <c:v>8.1382053371029546</c:v>
                </c:pt>
                <c:pt idx="3408">
                  <c:v>1.5157897641736461E-2</c:v>
                </c:pt>
                <c:pt idx="3409">
                  <c:v>1.3344381013507043E-4</c:v>
                </c:pt>
                <c:pt idx="3410">
                  <c:v>6.6147571505188541E-3</c:v>
                </c:pt>
                <c:pt idx="3411">
                  <c:v>1.4053592372117313E-2</c:v>
                </c:pt>
                <c:pt idx="3412">
                  <c:v>9.6176327529110396E-4</c:v>
                </c:pt>
                <c:pt idx="3413">
                  <c:v>2.1000433070173061E-2</c:v>
                </c:pt>
                <c:pt idx="3414">
                  <c:v>3.0339551882595539</c:v>
                </c:pt>
                <c:pt idx="3415">
                  <c:v>5.9435463000042414</c:v>
                </c:pt>
                <c:pt idx="3416">
                  <c:v>6.1335183664185058</c:v>
                </c:pt>
                <c:pt idx="3417">
                  <c:v>6.1099314543316439</c:v>
                </c:pt>
                <c:pt idx="3418">
                  <c:v>5.2820403813919894</c:v>
                </c:pt>
                <c:pt idx="3419">
                  <c:v>9.3462932545412514</c:v>
                </c:pt>
                <c:pt idx="3420">
                  <c:v>10.618430216675547</c:v>
                </c:pt>
                <c:pt idx="3421">
                  <c:v>0.78189042237495754</c:v>
                </c:pt>
                <c:pt idx="3422">
                  <c:v>6.9639389570554693</c:v>
                </c:pt>
                <c:pt idx="3423">
                  <c:v>105.17674501397451</c:v>
                </c:pt>
                <c:pt idx="3424">
                  <c:v>64.400973487930358</c:v>
                </c:pt>
                <c:pt idx="3425">
                  <c:v>64.632539323868585</c:v>
                </c:pt>
                <c:pt idx="3426">
                  <c:v>87.24421589712739</c:v>
                </c:pt>
                <c:pt idx="3427">
                  <c:v>140.1367722213958</c:v>
                </c:pt>
                <c:pt idx="3428">
                  <c:v>9.3901193250835902E-2</c:v>
                </c:pt>
                <c:pt idx="3429">
                  <c:v>4.7373269608795409E-3</c:v>
                </c:pt>
                <c:pt idx="3430">
                  <c:v>1.5072823299744158E-3</c:v>
                </c:pt>
                <c:pt idx="3431">
                  <c:v>5.3790357824090255E-3</c:v>
                </c:pt>
                <c:pt idx="3432">
                  <c:v>4.7511214076405711E-3</c:v>
                </c:pt>
                <c:pt idx="3433">
                  <c:v>6.1045608544609865E-3</c:v>
                </c:pt>
                <c:pt idx="3434">
                  <c:v>1.9529742110611203E-2</c:v>
                </c:pt>
                <c:pt idx="3435">
                  <c:v>1.3982497439357242E-2</c:v>
                </c:pt>
                <c:pt idx="3436">
                  <c:v>4.5942796698958894E-3</c:v>
                </c:pt>
                <c:pt idx="3437">
                  <c:v>0.21975228067678448</c:v>
                </c:pt>
                <c:pt idx="3438">
                  <c:v>1.5510879978188166E-2</c:v>
                </c:pt>
                <c:pt idx="3439">
                  <c:v>0.37101222455471877</c:v>
                </c:pt>
                <c:pt idx="3440">
                  <c:v>0.22579392268159029</c:v>
                </c:pt>
                <c:pt idx="3441">
                  <c:v>0.58582228971425299</c:v>
                </c:pt>
                <c:pt idx="3442">
                  <c:v>0.83471142117509523</c:v>
                </c:pt>
                <c:pt idx="3443">
                  <c:v>0.19572997965231526</c:v>
                </c:pt>
                <c:pt idx="3444">
                  <c:v>0.16850525625420046</c:v>
                </c:pt>
                <c:pt idx="3445">
                  <c:v>2.6635791430365163</c:v>
                </c:pt>
                <c:pt idx="3446">
                  <c:v>4.5870496223485526</c:v>
                </c:pt>
                <c:pt idx="3447">
                  <c:v>3.6044704756998942</c:v>
                </c:pt>
                <c:pt idx="3448">
                  <c:v>11.537462492471878</c:v>
                </c:pt>
                <c:pt idx="3449">
                  <c:v>1.9493071094618148</c:v>
                </c:pt>
                <c:pt idx="3450">
                  <c:v>0.14913696988534964</c:v>
                </c:pt>
                <c:pt idx="3451">
                  <c:v>1.2341481059796723E-2</c:v>
                </c:pt>
                <c:pt idx="3452">
                  <c:v>0.37069617059944449</c:v>
                </c:pt>
                <c:pt idx="3453">
                  <c:v>4.965245897888086</c:v>
                </c:pt>
                <c:pt idx="3454">
                  <c:v>1.3392561066118039E-2</c:v>
                </c:pt>
                <c:pt idx="3455">
                  <c:v>0.16299113600953929</c:v>
                </c:pt>
                <c:pt idx="3456">
                  <c:v>2.2617006958448238</c:v>
                </c:pt>
                <c:pt idx="3457">
                  <c:v>4.1859260919585388</c:v>
                </c:pt>
                <c:pt idx="3458">
                  <c:v>0.46071885765162707</c:v>
                </c:pt>
                <c:pt idx="3459">
                  <c:v>13.679867019795505</c:v>
                </c:pt>
                <c:pt idx="3460">
                  <c:v>21.804962408795827</c:v>
                </c:pt>
                <c:pt idx="3461">
                  <c:v>0.12454343215805161</c:v>
                </c:pt>
                <c:pt idx="3462">
                  <c:v>4.5381381276122845E-2</c:v>
                </c:pt>
                <c:pt idx="3463">
                  <c:v>7.2877877857674703E-2</c:v>
                </c:pt>
                <c:pt idx="3464">
                  <c:v>7.9690290284611838E-3</c:v>
                </c:pt>
                <c:pt idx="3465">
                  <c:v>1.6627710221113708E-2</c:v>
                </c:pt>
                <c:pt idx="3466">
                  <c:v>0.39036271240968451</c:v>
                </c:pt>
                <c:pt idx="3467">
                  <c:v>0.53997754746613569</c:v>
                </c:pt>
                <c:pt idx="3468">
                  <c:v>0.31379080298896589</c:v>
                </c:pt>
                <c:pt idx="3469">
                  <c:v>1.7893185482364244</c:v>
                </c:pt>
                <c:pt idx="3470">
                  <c:v>0.45580198629861013</c:v>
                </c:pt>
                <c:pt idx="3471">
                  <c:v>0.18619449129034485</c:v>
                </c:pt>
                <c:pt idx="3472">
                  <c:v>6.8953497600067248E-2</c:v>
                </c:pt>
                <c:pt idx="3473">
                  <c:v>0.16368076149846872</c:v>
                </c:pt>
                <c:pt idx="3474">
                  <c:v>3.9242489525867525</c:v>
                </c:pt>
                <c:pt idx="3475">
                  <c:v>1.370033913617448</c:v>
                </c:pt>
                <c:pt idx="3476">
                  <c:v>0.6967119438676378</c:v>
                </c:pt>
                <c:pt idx="3477">
                  <c:v>2.2838350829298077</c:v>
                </c:pt>
                <c:pt idx="3478">
                  <c:v>0.94970314235846243</c:v>
                </c:pt>
                <c:pt idx="3479">
                  <c:v>2.1093930836808417</c:v>
                </c:pt>
                <c:pt idx="3480">
                  <c:v>8.7395373496739275</c:v>
                </c:pt>
                <c:pt idx="3481">
                  <c:v>3.7498269016210837</c:v>
                </c:pt>
                <c:pt idx="3482">
                  <c:v>4.4648960952529418E-2</c:v>
                </c:pt>
                <c:pt idx="3483">
                  <c:v>8.0745466642116043E-2</c:v>
                </c:pt>
                <c:pt idx="3484">
                  <c:v>9.0916229993653654E-3</c:v>
                </c:pt>
                <c:pt idx="3485">
                  <c:v>0.27156274857776097</c:v>
                </c:pt>
                <c:pt idx="3486">
                  <c:v>2.0541495062562646E-2</c:v>
                </c:pt>
                <c:pt idx="3487">
                  <c:v>2.1199880361773966E-2</c:v>
                </c:pt>
                <c:pt idx="3488">
                  <c:v>0.10399189792058247</c:v>
                </c:pt>
                <c:pt idx="3489">
                  <c:v>3.1069528617417685E-2</c:v>
                </c:pt>
                <c:pt idx="3490">
                  <c:v>0.10590218430605025</c:v>
                </c:pt>
                <c:pt idx="3491">
                  <c:v>1.8176269550887552</c:v>
                </c:pt>
                <c:pt idx="3492">
                  <c:v>0.35930142550692262</c:v>
                </c:pt>
                <c:pt idx="3493">
                  <c:v>0.22224759226838917</c:v>
                </c:pt>
                <c:pt idx="3494">
                  <c:v>0.8519010647738976</c:v>
                </c:pt>
                <c:pt idx="3495">
                  <c:v>2.1426538196688398E-4</c:v>
                </c:pt>
                <c:pt idx="3496">
                  <c:v>0.3009763735562988</c:v>
                </c:pt>
                <c:pt idx="3497">
                  <c:v>2.6027089660260804E-2</c:v>
                </c:pt>
                <c:pt idx="3498">
                  <c:v>0.12553194204200571</c:v>
                </c:pt>
                <c:pt idx="3499">
                  <c:v>1.0539477379516056</c:v>
                </c:pt>
                <c:pt idx="3500">
                  <c:v>5.9269543920659347</c:v>
                </c:pt>
                <c:pt idx="3501">
                  <c:v>1.1636593099038677</c:v>
                </c:pt>
                <c:pt idx="3502">
                  <c:v>6.3293158369176235</c:v>
                </c:pt>
                <c:pt idx="3503">
                  <c:v>5.98936113769944</c:v>
                </c:pt>
                <c:pt idx="3504">
                  <c:v>2.716972123491683E-2</c:v>
                </c:pt>
                <c:pt idx="3505">
                  <c:v>6.0946889042970492E-2</c:v>
                </c:pt>
                <c:pt idx="3506">
                  <c:v>2.4012044256165981E-2</c:v>
                </c:pt>
                <c:pt idx="3507">
                  <c:v>0.1228773880672354</c:v>
                </c:pt>
                <c:pt idx="3508">
                  <c:v>1.7712683146683235E-2</c:v>
                </c:pt>
                <c:pt idx="3509">
                  <c:v>4.9967220475478615E-2</c:v>
                </c:pt>
                <c:pt idx="3510">
                  <c:v>0.1896737972501176</c:v>
                </c:pt>
                <c:pt idx="3511">
                  <c:v>9.4605423232761762E-2</c:v>
                </c:pt>
                <c:pt idx="3512">
                  <c:v>0.28356737289171108</c:v>
                </c:pt>
                <c:pt idx="3513">
                  <c:v>2.0117747654911127</c:v>
                </c:pt>
                <c:pt idx="3514">
                  <c:v>0.31784985302475399</c:v>
                </c:pt>
                <c:pt idx="3515">
                  <c:v>2.7167368720576555</c:v>
                </c:pt>
                <c:pt idx="3516">
                  <c:v>0.60159735149404481</c:v>
                </c:pt>
                <c:pt idx="3517">
                  <c:v>7.5572017171238376E-2</c:v>
                </c:pt>
                <c:pt idx="3518">
                  <c:v>2.3001971281966749</c:v>
                </c:pt>
                <c:pt idx="3519">
                  <c:v>1.7641925635596145</c:v>
                </c:pt>
                <c:pt idx="3520">
                  <c:v>1.4796737376000306</c:v>
                </c:pt>
                <c:pt idx="3521">
                  <c:v>9.8419906761840998</c:v>
                </c:pt>
                <c:pt idx="3522">
                  <c:v>4.8782910538742286</c:v>
                </c:pt>
                <c:pt idx="3523">
                  <c:v>7.9795697802902152</c:v>
                </c:pt>
                <c:pt idx="3524">
                  <c:v>31.944311513416327</c:v>
                </c:pt>
                <c:pt idx="3525">
                  <c:v>26.31957834692998</c:v>
                </c:pt>
                <c:pt idx="3526">
                  <c:v>4.6139378939014153E-2</c:v>
                </c:pt>
                <c:pt idx="3527">
                  <c:v>6.8827004276855869E-2</c:v>
                </c:pt>
                <c:pt idx="3528">
                  <c:v>2.08488998022111E-2</c:v>
                </c:pt>
                <c:pt idx="3529">
                  <c:v>7.0910335800820803E-2</c:v>
                </c:pt>
                <c:pt idx="3530">
                  <c:v>2.0074559179753468E-2</c:v>
                </c:pt>
                <c:pt idx="3531">
                  <c:v>6.2789352209738511E-2</c:v>
                </c:pt>
                <c:pt idx="3532">
                  <c:v>0.30209608968288681</c:v>
                </c:pt>
                <c:pt idx="3533">
                  <c:v>0.31176207326207517</c:v>
                </c:pt>
                <c:pt idx="3534">
                  <c:v>1.2497819726591095</c:v>
                </c:pt>
                <c:pt idx="3535">
                  <c:v>2.3857368900111529</c:v>
                </c:pt>
                <c:pt idx="3536">
                  <c:v>1.0864962268027438</c:v>
                </c:pt>
                <c:pt idx="3537">
                  <c:v>0.61889261500420756</c:v>
                </c:pt>
                <c:pt idx="3538">
                  <c:v>0.16391200586373242</c:v>
                </c:pt>
                <c:pt idx="3539">
                  <c:v>0.35005544816682155</c:v>
                </c:pt>
                <c:pt idx="3540">
                  <c:v>3.8784700315669096</c:v>
                </c:pt>
                <c:pt idx="3541">
                  <c:v>0.65598839530497022</c:v>
                </c:pt>
                <c:pt idx="3542">
                  <c:v>0.64690168271221604</c:v>
                </c:pt>
                <c:pt idx="3543">
                  <c:v>8.980814504189258</c:v>
                </c:pt>
                <c:pt idx="3544">
                  <c:v>5.381928464374627</c:v>
                </c:pt>
                <c:pt idx="3545">
                  <c:v>11.440445816615687</c:v>
                </c:pt>
                <c:pt idx="3546">
                  <c:v>7.5143952687442797</c:v>
                </c:pt>
                <c:pt idx="3547">
                  <c:v>7.8913026503567663</c:v>
                </c:pt>
                <c:pt idx="3548">
                  <c:v>1.4198962469746488</c:v>
                </c:pt>
                <c:pt idx="3549">
                  <c:v>0.3052395017425904</c:v>
                </c:pt>
                <c:pt idx="3550">
                  <c:v>1.7364438719334052</c:v>
                </c:pt>
                <c:pt idx="3551">
                  <c:v>2.7217052170058333</c:v>
                </c:pt>
                <c:pt idx="3552">
                  <c:v>3.3146655818392952</c:v>
                </c:pt>
                <c:pt idx="3553">
                  <c:v>2.1827878445634092</c:v>
                </c:pt>
                <c:pt idx="3554">
                  <c:v>11.973241552308266</c:v>
                </c:pt>
                <c:pt idx="3555">
                  <c:v>1.43621801184313</c:v>
                </c:pt>
                <c:pt idx="3556">
                  <c:v>5.3277122473508287</c:v>
                </c:pt>
                <c:pt idx="3557">
                  <c:v>7.1926417300656587</c:v>
                </c:pt>
                <c:pt idx="3558">
                  <c:v>9.4539171932252017</c:v>
                </c:pt>
                <c:pt idx="3559">
                  <c:v>0.73753541047117732</c:v>
                </c:pt>
                <c:pt idx="3560">
                  <c:v>0.21071237371776022</c:v>
                </c:pt>
                <c:pt idx="3561">
                  <c:v>0.85287739198580215</c:v>
                </c:pt>
                <c:pt idx="3562">
                  <c:v>1.8970164394375932</c:v>
                </c:pt>
                <c:pt idx="3563">
                  <c:v>1.5592266333138332</c:v>
                </c:pt>
                <c:pt idx="3564">
                  <c:v>1.4284524565154955</c:v>
                </c:pt>
                <c:pt idx="3565">
                  <c:v>7.7283528240548733</c:v>
                </c:pt>
                <c:pt idx="3566">
                  <c:v>0.77613407570509074</c:v>
                </c:pt>
                <c:pt idx="3567">
                  <c:v>2.7705793287285556</c:v>
                </c:pt>
                <c:pt idx="3568">
                  <c:v>4.15011384266709</c:v>
                </c:pt>
                <c:pt idx="3569">
                  <c:v>6.2516281989978095</c:v>
                </c:pt>
                <c:pt idx="3570">
                  <c:v>13.980016231929399</c:v>
                </c:pt>
                <c:pt idx="3571">
                  <c:v>12.723270849458624</c:v>
                </c:pt>
                <c:pt idx="3572">
                  <c:v>6.088217549331433</c:v>
                </c:pt>
                <c:pt idx="3573">
                  <c:v>34.950311694513374</c:v>
                </c:pt>
                <c:pt idx="3574">
                  <c:v>10.380290555932657</c:v>
                </c:pt>
                <c:pt idx="3575">
                  <c:v>15.225652114790316</c:v>
                </c:pt>
                <c:pt idx="3576">
                  <c:v>161.28721382289285</c:v>
                </c:pt>
                <c:pt idx="3577">
                  <c:v>103.95807764917372</c:v>
                </c:pt>
                <c:pt idx="3578">
                  <c:v>124.78746681745683</c:v>
                </c:pt>
                <c:pt idx="3579">
                  <c:v>216.38931246141584</c:v>
                </c:pt>
                <c:pt idx="3580">
                  <c:v>241.68386460575115</c:v>
                </c:pt>
                <c:pt idx="3581">
                  <c:v>6.3953271564138589E-2</c:v>
                </c:pt>
                <c:pt idx="3582">
                  <c:v>7.9253342829432749E-2</c:v>
                </c:pt>
                <c:pt idx="3583">
                  <c:v>0.22219640774636426</c:v>
                </c:pt>
                <c:pt idx="3584">
                  <c:v>0.51435694469693727</c:v>
                </c:pt>
                <c:pt idx="3585">
                  <c:v>0.4733907262010974</c:v>
                </c:pt>
                <c:pt idx="3586">
                  <c:v>1.2639628687970956</c:v>
                </c:pt>
                <c:pt idx="3587">
                  <c:v>0.13178801485448566</c:v>
                </c:pt>
                <c:pt idx="3588">
                  <c:v>2.2764214557185879E-2</c:v>
                </c:pt>
                <c:pt idx="3589">
                  <c:v>0.27163912839111065</c:v>
                </c:pt>
                <c:pt idx="3590">
                  <c:v>0.96051211488596133</c:v>
                </c:pt>
                <c:pt idx="3591">
                  <c:v>0.71382685362429743</c:v>
                </c:pt>
                <c:pt idx="3592">
                  <c:v>3.6988345545022451E-3</c:v>
                </c:pt>
                <c:pt idx="3593">
                  <c:v>1.4348155243696452</c:v>
                </c:pt>
                <c:pt idx="3594">
                  <c:v>0.62932371059376369</c:v>
                </c:pt>
                <c:pt idx="3595">
                  <c:v>0.96025121833202121</c:v>
                </c:pt>
                <c:pt idx="3596">
                  <c:v>0.98622630482383711</c:v>
                </c:pt>
                <c:pt idx="3597">
                  <c:v>0.16907554603080693</c:v>
                </c:pt>
                <c:pt idx="3598">
                  <c:v>0.31816818013352904</c:v>
                </c:pt>
                <c:pt idx="3599">
                  <c:v>1.1894629750763333</c:v>
                </c:pt>
                <c:pt idx="3600">
                  <c:v>2.7528238692505291</c:v>
                </c:pt>
                <c:pt idx="3601">
                  <c:v>1.0576306216565028</c:v>
                </c:pt>
                <c:pt idx="3602">
                  <c:v>3.3573774030099024</c:v>
                </c:pt>
                <c:pt idx="3603">
                  <c:v>1.5865440103590698</c:v>
                </c:pt>
                <c:pt idx="3604">
                  <c:v>6.0952529295463744</c:v>
                </c:pt>
                <c:pt idx="3605">
                  <c:v>18.913697574194561</c:v>
                </c:pt>
                <c:pt idx="3606">
                  <c:v>9.7439110970051601</c:v>
                </c:pt>
                <c:pt idx="3607">
                  <c:v>23.125319957992804</c:v>
                </c:pt>
                <c:pt idx="3608">
                  <c:v>14.253483535082468</c:v>
                </c:pt>
                <c:pt idx="3609">
                  <c:v>2.1255016050441293</c:v>
                </c:pt>
                <c:pt idx="3610">
                  <c:v>9.5286277113579025</c:v>
                </c:pt>
                <c:pt idx="3611">
                  <c:v>16.347805966036479</c:v>
                </c:pt>
                <c:pt idx="3612">
                  <c:v>23.297671128529387</c:v>
                </c:pt>
                <c:pt idx="3613">
                  <c:v>0.24047849366161092</c:v>
                </c:pt>
                <c:pt idx="3614">
                  <c:v>1.3378724669358631E-2</c:v>
                </c:pt>
                <c:pt idx="3615">
                  <c:v>1.3957178974025021E-2</c:v>
                </c:pt>
                <c:pt idx="3616">
                  <c:v>3.8866588362683273E-2</c:v>
                </c:pt>
                <c:pt idx="3617">
                  <c:v>0.4180619662623507</c:v>
                </c:pt>
                <c:pt idx="3618">
                  <c:v>2.0060618894971367</c:v>
                </c:pt>
                <c:pt idx="3619">
                  <c:v>3.0823618829868879E-2</c:v>
                </c:pt>
                <c:pt idx="3620">
                  <c:v>3.5911318605152572E-2</c:v>
                </c:pt>
                <c:pt idx="3621">
                  <c:v>9.2356803322416539E-3</c:v>
                </c:pt>
                <c:pt idx="3622">
                  <c:v>0.22797388662665655</c:v>
                </c:pt>
                <c:pt idx="3623">
                  <c:v>1.9586022204085436</c:v>
                </c:pt>
                <c:pt idx="3624">
                  <c:v>0.10507134600854699</c:v>
                </c:pt>
                <c:pt idx="3625">
                  <c:v>0.25384575379043345</c:v>
                </c:pt>
                <c:pt idx="3626">
                  <c:v>2.3748869502633987</c:v>
                </c:pt>
                <c:pt idx="3627">
                  <c:v>5.0949759775069401</c:v>
                </c:pt>
                <c:pt idx="3628">
                  <c:v>4.5643515342787033</c:v>
                </c:pt>
                <c:pt idx="3629">
                  <c:v>8.1238956340214283</c:v>
                </c:pt>
                <c:pt idx="3630">
                  <c:v>1.1436878871507641</c:v>
                </c:pt>
                <c:pt idx="3631">
                  <c:v>6.159146104343724E-2</c:v>
                </c:pt>
                <c:pt idx="3632">
                  <c:v>0.69198093212560274</c:v>
                </c:pt>
                <c:pt idx="3633">
                  <c:v>2.9276978895016552</c:v>
                </c:pt>
                <c:pt idx="3634">
                  <c:v>3.357592723585022</c:v>
                </c:pt>
                <c:pt idx="3635">
                  <c:v>0.17316645142696827</c:v>
                </c:pt>
                <c:pt idx="3636">
                  <c:v>0.13585327155556923</c:v>
                </c:pt>
                <c:pt idx="3637">
                  <c:v>0.85524401385479387</c:v>
                </c:pt>
                <c:pt idx="3638">
                  <c:v>3.3590186413554535</c:v>
                </c:pt>
                <c:pt idx="3639">
                  <c:v>2.2784845590306957</c:v>
                </c:pt>
                <c:pt idx="3640">
                  <c:v>3.812352997925657</c:v>
                </c:pt>
                <c:pt idx="3641">
                  <c:v>1.1872288187700255</c:v>
                </c:pt>
                <c:pt idx="3642">
                  <c:v>0.4613801956812435</c:v>
                </c:pt>
                <c:pt idx="3643">
                  <c:v>1.0097733900687602</c:v>
                </c:pt>
                <c:pt idx="3644">
                  <c:v>1.8352779833395658</c:v>
                </c:pt>
                <c:pt idx="3645">
                  <c:v>2.2669644266358349</c:v>
                </c:pt>
                <c:pt idx="3646">
                  <c:v>5.183397748610699</c:v>
                </c:pt>
                <c:pt idx="3647">
                  <c:v>3.3930243590540852</c:v>
                </c:pt>
                <c:pt idx="3648">
                  <c:v>15.817971740874826</c:v>
                </c:pt>
                <c:pt idx="3649">
                  <c:v>31.451333530508382</c:v>
                </c:pt>
                <c:pt idx="3650">
                  <c:v>17.050585773002148</c:v>
                </c:pt>
                <c:pt idx="3651">
                  <c:v>41.634370074231043</c:v>
                </c:pt>
                <c:pt idx="3652">
                  <c:v>27.182670537331401</c:v>
                </c:pt>
                <c:pt idx="3653">
                  <c:v>8.4188282500088345</c:v>
                </c:pt>
                <c:pt idx="3654">
                  <c:v>47.839437877828807</c:v>
                </c:pt>
                <c:pt idx="3655">
                  <c:v>38.42510870771887</c:v>
                </c:pt>
                <c:pt idx="3656">
                  <c:v>36.369637869928169</c:v>
                </c:pt>
                <c:pt idx="3657">
                  <c:v>1.9017051452275981</c:v>
                </c:pt>
                <c:pt idx="3658">
                  <c:v>3.0784537559323848</c:v>
                </c:pt>
                <c:pt idx="3659">
                  <c:v>7.9348324263954293</c:v>
                </c:pt>
                <c:pt idx="3660">
                  <c:v>16.55979978263429</c:v>
                </c:pt>
                <c:pt idx="3661">
                  <c:v>9.6914595028047614</c:v>
                </c:pt>
                <c:pt idx="3662">
                  <c:v>20.27311808237263</c:v>
                </c:pt>
                <c:pt idx="3663">
                  <c:v>19.513657838256204</c:v>
                </c:pt>
                <c:pt idx="3664">
                  <c:v>1.212417723993632</c:v>
                </c:pt>
                <c:pt idx="3665">
                  <c:v>27.347546450065824</c:v>
                </c:pt>
                <c:pt idx="3666">
                  <c:v>15.24178836265415</c:v>
                </c:pt>
                <c:pt idx="3667">
                  <c:v>22.245452968440457</c:v>
                </c:pt>
                <c:pt idx="3668">
                  <c:v>0.40111111974839442</c:v>
                </c:pt>
                <c:pt idx="3669">
                  <c:v>0.11002176371158427</c:v>
                </c:pt>
                <c:pt idx="3670">
                  <c:v>0.25746996149263135</c:v>
                </c:pt>
                <c:pt idx="3671">
                  <c:v>2.8372187262140454</c:v>
                </c:pt>
                <c:pt idx="3672">
                  <c:v>1.2346093020144642</c:v>
                </c:pt>
                <c:pt idx="3673">
                  <c:v>5.1588155201131167</c:v>
                </c:pt>
                <c:pt idx="3674">
                  <c:v>1.9839648736015585</c:v>
                </c:pt>
                <c:pt idx="3675">
                  <c:v>0.59027005312054137</c:v>
                </c:pt>
                <c:pt idx="3676">
                  <c:v>2.2067422972289155</c:v>
                </c:pt>
                <c:pt idx="3677">
                  <c:v>1.5251100266282513</c:v>
                </c:pt>
                <c:pt idx="3678">
                  <c:v>7.1602969774383949</c:v>
                </c:pt>
                <c:pt idx="3679">
                  <c:v>8.3986917890955914E-2</c:v>
                </c:pt>
                <c:pt idx="3680">
                  <c:v>0.12919215946371029</c:v>
                </c:pt>
                <c:pt idx="3681">
                  <c:v>0.38763790829715944</c:v>
                </c:pt>
                <c:pt idx="3682">
                  <c:v>1.1451235297137807</c:v>
                </c:pt>
                <c:pt idx="3683">
                  <c:v>0.87176400818323607</c:v>
                </c:pt>
                <c:pt idx="3684">
                  <c:v>1.8686263737819515</c:v>
                </c:pt>
                <c:pt idx="3685">
                  <c:v>0.63688522243940093</c:v>
                </c:pt>
                <c:pt idx="3686">
                  <c:v>0.10970916074888801</c:v>
                </c:pt>
                <c:pt idx="3687">
                  <c:v>0.56850219101776667</c:v>
                </c:pt>
                <c:pt idx="3688">
                  <c:v>0.89726394198829473</c:v>
                </c:pt>
                <c:pt idx="3689">
                  <c:v>1.5371609480817905</c:v>
                </c:pt>
                <c:pt idx="3690">
                  <c:v>3.4849868991040506E-2</c:v>
                </c:pt>
                <c:pt idx="3691">
                  <c:v>0.10221284918335487</c:v>
                </c:pt>
                <c:pt idx="3692">
                  <c:v>0.2742260338986795</c:v>
                </c:pt>
                <c:pt idx="3693">
                  <c:v>0.43333396344674746</c:v>
                </c:pt>
                <c:pt idx="3694">
                  <c:v>0.49074718124768141</c:v>
                </c:pt>
                <c:pt idx="3695">
                  <c:v>3.2922407993367937</c:v>
                </c:pt>
                <c:pt idx="3696">
                  <c:v>0.22296680978618719</c:v>
                </c:pt>
                <c:pt idx="3697">
                  <c:v>1.874113581707243E-2</c:v>
                </c:pt>
                <c:pt idx="3698">
                  <c:v>6.2375595436448432E-2</c:v>
                </c:pt>
                <c:pt idx="3699">
                  <c:v>0.47441497394202775</c:v>
                </c:pt>
                <c:pt idx="3700">
                  <c:v>2.6805587621215281</c:v>
                </c:pt>
                <c:pt idx="3701">
                  <c:v>0.21531460690825027</c:v>
                </c:pt>
                <c:pt idx="3702">
                  <c:v>0.17629473546418847</c:v>
                </c:pt>
                <c:pt idx="3703">
                  <c:v>0.73502430421961285</c:v>
                </c:pt>
                <c:pt idx="3704">
                  <c:v>2.840787841088225</c:v>
                </c:pt>
                <c:pt idx="3705">
                  <c:v>1.5345939466794289</c:v>
                </c:pt>
                <c:pt idx="3706">
                  <c:v>4.1588094079171718</c:v>
                </c:pt>
                <c:pt idx="3707">
                  <c:v>0.84343608675573312</c:v>
                </c:pt>
                <c:pt idx="3708">
                  <c:v>0.24007985368989787</c:v>
                </c:pt>
                <c:pt idx="3709">
                  <c:v>0.68217780578472609</c:v>
                </c:pt>
                <c:pt idx="3710">
                  <c:v>1.9986747760921726</c:v>
                </c:pt>
                <c:pt idx="3711">
                  <c:v>2.876100985539281</c:v>
                </c:pt>
                <c:pt idx="3712">
                  <c:v>0.50634761482471691</c:v>
                </c:pt>
                <c:pt idx="3713">
                  <c:v>0.43392451627157991</c:v>
                </c:pt>
                <c:pt idx="3714">
                  <c:v>3.3239419178433831</c:v>
                </c:pt>
                <c:pt idx="3715">
                  <c:v>6.4107633752982656</c:v>
                </c:pt>
                <c:pt idx="3716">
                  <c:v>5.3875345807779658</c:v>
                </c:pt>
                <c:pt idx="3717">
                  <c:v>18.346492398181667</c:v>
                </c:pt>
                <c:pt idx="3718">
                  <c:v>3.3153591598195371</c:v>
                </c:pt>
                <c:pt idx="3719">
                  <c:v>0.81873633103753007</c:v>
                </c:pt>
                <c:pt idx="3720">
                  <c:v>3.8302889708029197</c:v>
                </c:pt>
                <c:pt idx="3721">
                  <c:v>5.8338137070708118</c:v>
                </c:pt>
                <c:pt idx="3722">
                  <c:v>11.587843668484075</c:v>
                </c:pt>
                <c:pt idx="3723">
                  <c:v>1.1805548812201565</c:v>
                </c:pt>
                <c:pt idx="3724">
                  <c:v>0.43480175850156155</c:v>
                </c:pt>
                <c:pt idx="3725">
                  <c:v>3.1787549280270553</c:v>
                </c:pt>
                <c:pt idx="3726">
                  <c:v>5.1804123232236794</c:v>
                </c:pt>
                <c:pt idx="3727">
                  <c:v>7.4987848281272189</c:v>
                </c:pt>
                <c:pt idx="3728">
                  <c:v>7.7002856371111186</c:v>
                </c:pt>
                <c:pt idx="3729">
                  <c:v>13.498016843894035</c:v>
                </c:pt>
                <c:pt idx="3730">
                  <c:v>1.8020911263587718</c:v>
                </c:pt>
                <c:pt idx="3731">
                  <c:v>5.2604583293243303</c:v>
                </c:pt>
                <c:pt idx="3732">
                  <c:v>11.144495234115995</c:v>
                </c:pt>
                <c:pt idx="3733">
                  <c:v>10.188915571648812</c:v>
                </c:pt>
                <c:pt idx="3734">
                  <c:v>0.63264950268458253</c:v>
                </c:pt>
                <c:pt idx="3735">
                  <c:v>0.27390872794715515</c:v>
                </c:pt>
                <c:pt idx="3736">
                  <c:v>0.72134788141858741</c:v>
                </c:pt>
                <c:pt idx="3737">
                  <c:v>1.2688880108783853</c:v>
                </c:pt>
                <c:pt idx="3738">
                  <c:v>1.585514042086057</c:v>
                </c:pt>
                <c:pt idx="3739">
                  <c:v>1.9271746362528446</c:v>
                </c:pt>
                <c:pt idx="3740">
                  <c:v>2.0371611754942722</c:v>
                </c:pt>
                <c:pt idx="3741">
                  <c:v>1.1352592319046972</c:v>
                </c:pt>
                <c:pt idx="3742">
                  <c:v>0.86018388804596979</c:v>
                </c:pt>
                <c:pt idx="3743">
                  <c:v>3.0941752862879146</c:v>
                </c:pt>
                <c:pt idx="3744">
                  <c:v>3.759357208478169</c:v>
                </c:pt>
                <c:pt idx="3745">
                  <c:v>14.083663206332064</c:v>
                </c:pt>
                <c:pt idx="3746">
                  <c:v>10.200709728733468</c:v>
                </c:pt>
                <c:pt idx="3747">
                  <c:v>43.627560107221974</c:v>
                </c:pt>
                <c:pt idx="3748">
                  <c:v>96.677900519716133</c:v>
                </c:pt>
                <c:pt idx="3749">
                  <c:v>63.784044266032986</c:v>
                </c:pt>
                <c:pt idx="3750">
                  <c:v>143.67775258235631</c:v>
                </c:pt>
                <c:pt idx="3751">
                  <c:v>86.150205968096742</c:v>
                </c:pt>
                <c:pt idx="3752">
                  <c:v>17.371449841744546</c:v>
                </c:pt>
                <c:pt idx="3753">
                  <c:v>101.35843322288767</c:v>
                </c:pt>
                <c:pt idx="3754">
                  <c:v>103.68693672613935</c:v>
                </c:pt>
                <c:pt idx="3755">
                  <c:v>131.05761293460026</c:v>
                </c:pt>
                <c:pt idx="3756">
                  <c:v>1.2783609406334762E-2</c:v>
                </c:pt>
                <c:pt idx="3757">
                  <c:v>6.7687855375019859E-3</c:v>
                </c:pt>
                <c:pt idx="3758">
                  <c:v>0.25091778940233606</c:v>
                </c:pt>
                <c:pt idx="3759">
                  <c:v>0.33084732974547759</c:v>
                </c:pt>
                <c:pt idx="3760">
                  <c:v>0.53298524279248727</c:v>
                </c:pt>
                <c:pt idx="3761">
                  <c:v>7.6561499996940827E-2</c:v>
                </c:pt>
                <c:pt idx="3762">
                  <c:v>4.6167889896785927E-2</c:v>
                </c:pt>
                <c:pt idx="3763">
                  <c:v>0.39345314931923997</c:v>
                </c:pt>
                <c:pt idx="3764">
                  <c:v>1.5343224668599782</c:v>
                </c:pt>
                <c:pt idx="3765">
                  <c:v>0.538725343431667</c:v>
                </c:pt>
                <c:pt idx="3766">
                  <c:v>2.8144362697668492E-2</c:v>
                </c:pt>
                <c:pt idx="3767">
                  <c:v>0.84421159742582286</c:v>
                </c:pt>
                <c:pt idx="3768">
                  <c:v>0.27529519726987978</c:v>
                </c:pt>
                <c:pt idx="3769">
                  <c:v>0.10168688217371359</c:v>
                </c:pt>
                <c:pt idx="3770">
                  <c:v>0.19694768220983863</c:v>
                </c:pt>
                <c:pt idx="3771">
                  <c:v>3.5776983201177094E-2</c:v>
                </c:pt>
                <c:pt idx="3772">
                  <c:v>0.26441972178368534</c:v>
                </c:pt>
                <c:pt idx="3773">
                  <c:v>1.0180294657152775</c:v>
                </c:pt>
                <c:pt idx="3774">
                  <c:v>0.33821046814974043</c:v>
                </c:pt>
                <c:pt idx="3775">
                  <c:v>1.5637373545420434</c:v>
                </c:pt>
                <c:pt idx="3776">
                  <c:v>0.72726372359387736</c:v>
                </c:pt>
                <c:pt idx="3777">
                  <c:v>3.1940947876808083</c:v>
                </c:pt>
                <c:pt idx="3778">
                  <c:v>4.404028945039923</c:v>
                </c:pt>
                <c:pt idx="3779">
                  <c:v>5.929635063005815</c:v>
                </c:pt>
                <c:pt idx="3780">
                  <c:v>7.4092682992207815</c:v>
                </c:pt>
                <c:pt idx="3781">
                  <c:v>0.7894517325231839</c:v>
                </c:pt>
                <c:pt idx="3782">
                  <c:v>4.7810050323284781</c:v>
                </c:pt>
                <c:pt idx="3783">
                  <c:v>11.678109420345395</c:v>
                </c:pt>
                <c:pt idx="3784">
                  <c:v>12.749270977252991</c:v>
                </c:pt>
                <c:pt idx="3785">
                  <c:v>0.41812294029664393</c:v>
                </c:pt>
                <c:pt idx="3786">
                  <c:v>1.7109204562877421E-2</c:v>
                </c:pt>
                <c:pt idx="3787">
                  <c:v>4.0111171562122825E-3</c:v>
                </c:pt>
                <c:pt idx="3788">
                  <c:v>3.0885524654168075E-2</c:v>
                </c:pt>
                <c:pt idx="3789">
                  <c:v>2.6420245128478893E-2</c:v>
                </c:pt>
                <c:pt idx="3790">
                  <c:v>4.1754882109926728E-2</c:v>
                </c:pt>
                <c:pt idx="3791">
                  <c:v>4.6376982823955661E-3</c:v>
                </c:pt>
                <c:pt idx="3792">
                  <c:v>6.5239089287368584E-3</c:v>
                </c:pt>
                <c:pt idx="3793">
                  <c:v>0.35700125114668435</c:v>
                </c:pt>
                <c:pt idx="3794">
                  <c:v>0.53720950115098653</c:v>
                </c:pt>
                <c:pt idx="3795">
                  <c:v>0.19535969398921185</c:v>
                </c:pt>
                <c:pt idx="3796">
                  <c:v>0.13997439925512725</c:v>
                </c:pt>
                <c:pt idx="3797">
                  <c:v>1.3482383353622698</c:v>
                </c:pt>
                <c:pt idx="3798">
                  <c:v>1.7758075616404849</c:v>
                </c:pt>
                <c:pt idx="3799">
                  <c:v>1.7965428766129434</c:v>
                </c:pt>
                <c:pt idx="3800">
                  <c:v>3.1827710470323995</c:v>
                </c:pt>
                <c:pt idx="3801">
                  <c:v>5.7643179713009793E-2</c:v>
                </c:pt>
                <c:pt idx="3802">
                  <c:v>2.7060212708706657</c:v>
                </c:pt>
                <c:pt idx="3803">
                  <c:v>4.600317427267985</c:v>
                </c:pt>
                <c:pt idx="3804">
                  <c:v>4.7268317674154936</c:v>
                </c:pt>
                <c:pt idx="3805">
                  <c:v>0.12750585399350073</c:v>
                </c:pt>
                <c:pt idx="3806">
                  <c:v>5.0094174564934299E-2</c:v>
                </c:pt>
                <c:pt idx="3807">
                  <c:v>0.15977285048672296</c:v>
                </c:pt>
                <c:pt idx="3808">
                  <c:v>0.53448835706837139</c:v>
                </c:pt>
                <c:pt idx="3809">
                  <c:v>0.89942822907682429</c:v>
                </c:pt>
                <c:pt idx="3810">
                  <c:v>0.49290449998862468</c:v>
                </c:pt>
                <c:pt idx="3811">
                  <c:v>0.15411282278805702</c:v>
                </c:pt>
                <c:pt idx="3812">
                  <c:v>0.38540363546061851</c:v>
                </c:pt>
                <c:pt idx="3813">
                  <c:v>1.4168341066247074</c:v>
                </c:pt>
                <c:pt idx="3814">
                  <c:v>0.72030895450381849</c:v>
                </c:pt>
                <c:pt idx="3815">
                  <c:v>1.641576205021118</c:v>
                </c:pt>
                <c:pt idx="3816">
                  <c:v>1.0173125639530023</c:v>
                </c:pt>
                <c:pt idx="3817">
                  <c:v>4.5517347344504202</c:v>
                </c:pt>
                <c:pt idx="3818">
                  <c:v>4.3083113914560363</c:v>
                </c:pt>
                <c:pt idx="3819">
                  <c:v>6.6652050364614803</c:v>
                </c:pt>
                <c:pt idx="3820">
                  <c:v>13.806607001423462</c:v>
                </c:pt>
                <c:pt idx="3821">
                  <c:v>2.1601211598286749</c:v>
                </c:pt>
                <c:pt idx="3822">
                  <c:v>14.086477432688314</c:v>
                </c:pt>
                <c:pt idx="3823">
                  <c:v>22.779349765163417</c:v>
                </c:pt>
                <c:pt idx="3824">
                  <c:v>15.503214390040977</c:v>
                </c:pt>
                <c:pt idx="3825">
                  <c:v>0.83726333939069142</c:v>
                </c:pt>
                <c:pt idx="3826">
                  <c:v>0.20081928184346548</c:v>
                </c:pt>
                <c:pt idx="3827">
                  <c:v>1.0430608963631289</c:v>
                </c:pt>
                <c:pt idx="3828">
                  <c:v>2.2256806564683265</c:v>
                </c:pt>
                <c:pt idx="3829">
                  <c:v>4.3640697703503708</c:v>
                </c:pt>
                <c:pt idx="3830">
                  <c:v>0.88599466615412881</c:v>
                </c:pt>
                <c:pt idx="3831">
                  <c:v>8.9823380801014693E-2</c:v>
                </c:pt>
                <c:pt idx="3832">
                  <c:v>1.24382633677393</c:v>
                </c:pt>
                <c:pt idx="3833">
                  <c:v>4.5760476555654153</c:v>
                </c:pt>
                <c:pt idx="3834">
                  <c:v>3.0632376373592929</c:v>
                </c:pt>
                <c:pt idx="3835">
                  <c:v>6.3339862050770343E-2</c:v>
                </c:pt>
                <c:pt idx="3836">
                  <c:v>2.5935038582439347E-2</c:v>
                </c:pt>
                <c:pt idx="3837">
                  <c:v>2.02384627734635E-2</c:v>
                </c:pt>
                <c:pt idx="3838">
                  <c:v>0.37675501116087345</c:v>
                </c:pt>
                <c:pt idx="3839">
                  <c:v>0.63839548686318981</c:v>
                </c:pt>
                <c:pt idx="3840">
                  <c:v>0.43765308169722655</c:v>
                </c:pt>
                <c:pt idx="3841">
                  <c:v>0.23731307311081887</c:v>
                </c:pt>
                <c:pt idx="3842">
                  <c:v>1.2771728852779751</c:v>
                </c:pt>
                <c:pt idx="3843">
                  <c:v>0.4997038117225896</c:v>
                </c:pt>
                <c:pt idx="3844">
                  <c:v>1.1911885411545333</c:v>
                </c:pt>
                <c:pt idx="3845">
                  <c:v>4.864762756825227E-2</c:v>
                </c:pt>
                <c:pt idx="3846">
                  <c:v>5.025006204278288E-2</c:v>
                </c:pt>
                <c:pt idx="3847">
                  <c:v>0.13907618942856195</c:v>
                </c:pt>
                <c:pt idx="3848">
                  <c:v>0.23340550356462386</c:v>
                </c:pt>
                <c:pt idx="3849">
                  <c:v>0.34716120961335406</c:v>
                </c:pt>
                <c:pt idx="3850">
                  <c:v>0.36455257075011155</c:v>
                </c:pt>
                <c:pt idx="3851">
                  <c:v>5.9339712519897746E-2</c:v>
                </c:pt>
                <c:pt idx="3852">
                  <c:v>0.198670400312909</c:v>
                </c:pt>
                <c:pt idx="3853">
                  <c:v>0.47317341466144985</c:v>
                </c:pt>
                <c:pt idx="3854">
                  <c:v>0.60769922499731932</c:v>
                </c:pt>
                <c:pt idx="3855">
                  <c:v>8.0925043765571927E-2</c:v>
                </c:pt>
                <c:pt idx="3856">
                  <c:v>8.4762526726874732E-2</c:v>
                </c:pt>
                <c:pt idx="3857">
                  <c:v>2.4532481630504192E-2</c:v>
                </c:pt>
                <c:pt idx="3858">
                  <c:v>0.27069017871042023</c:v>
                </c:pt>
                <c:pt idx="3859">
                  <c:v>0.66503082590243312</c:v>
                </c:pt>
                <c:pt idx="3860">
                  <c:v>1.0180692696911904</c:v>
                </c:pt>
                <c:pt idx="3861">
                  <c:v>1.1035112766575834E-2</c:v>
                </c:pt>
                <c:pt idx="3862">
                  <c:v>4.2428671374084188E-2</c:v>
                </c:pt>
                <c:pt idx="3863">
                  <c:v>1.7072120800701267</c:v>
                </c:pt>
                <c:pt idx="3864">
                  <c:v>0.98394509169785549</c:v>
                </c:pt>
                <c:pt idx="3865">
                  <c:v>8.4061919687030612E-2</c:v>
                </c:pt>
                <c:pt idx="3866">
                  <c:v>3.7558840744765523E-2</c:v>
                </c:pt>
                <c:pt idx="3867">
                  <c:v>0.13341621575888749</c:v>
                </c:pt>
                <c:pt idx="3868">
                  <c:v>0.24133421570944755</c:v>
                </c:pt>
                <c:pt idx="3869">
                  <c:v>0.40732527350757219</c:v>
                </c:pt>
                <c:pt idx="3870">
                  <c:v>0.33541101371059195</c:v>
                </c:pt>
                <c:pt idx="3871">
                  <c:v>9.7710869993285654E-2</c:v>
                </c:pt>
                <c:pt idx="3872">
                  <c:v>0.38919451324237081</c:v>
                </c:pt>
                <c:pt idx="3873">
                  <c:v>0.8492164770762789</c:v>
                </c:pt>
                <c:pt idx="3874">
                  <c:v>1.3895000190916513</c:v>
                </c:pt>
                <c:pt idx="3875">
                  <c:v>0.30774465534422812</c:v>
                </c:pt>
                <c:pt idx="3876">
                  <c:v>0.10476369370865622</c:v>
                </c:pt>
                <c:pt idx="3877">
                  <c:v>0.4720353182951304</c:v>
                </c:pt>
                <c:pt idx="3878">
                  <c:v>0.82895355626450118</c:v>
                </c:pt>
                <c:pt idx="3879">
                  <c:v>2.5428759829828231</c:v>
                </c:pt>
                <c:pt idx="3880">
                  <c:v>3.7574687975405667</c:v>
                </c:pt>
                <c:pt idx="3881">
                  <c:v>0.18470911574377472</c:v>
                </c:pt>
                <c:pt idx="3882">
                  <c:v>2.1942325805448184</c:v>
                </c:pt>
                <c:pt idx="3883">
                  <c:v>3.7737224058549637</c:v>
                </c:pt>
                <c:pt idx="3884">
                  <c:v>6.6589491952259143</c:v>
                </c:pt>
                <c:pt idx="3885">
                  <c:v>0.86800113036890159</c:v>
                </c:pt>
                <c:pt idx="3886">
                  <c:v>0.21215449764584804</c:v>
                </c:pt>
                <c:pt idx="3887">
                  <c:v>1.6298675714222075</c:v>
                </c:pt>
                <c:pt idx="3888">
                  <c:v>4.772503271488703</c:v>
                </c:pt>
                <c:pt idx="3889">
                  <c:v>2.0348758267248033</c:v>
                </c:pt>
                <c:pt idx="3890">
                  <c:v>3.965217061790034</c:v>
                </c:pt>
                <c:pt idx="3891">
                  <c:v>0.61074278260711701</c:v>
                </c:pt>
                <c:pt idx="3892">
                  <c:v>2.7920838936149175</c:v>
                </c:pt>
                <c:pt idx="3893">
                  <c:v>7.54208529457041</c:v>
                </c:pt>
                <c:pt idx="3894">
                  <c:v>4.9718030713474919</c:v>
                </c:pt>
                <c:pt idx="3895">
                  <c:v>1.074572167320144</c:v>
                </c:pt>
                <c:pt idx="3896">
                  <c:v>0.29565016217276341</c:v>
                </c:pt>
                <c:pt idx="3897">
                  <c:v>0.48254962541853808</c:v>
                </c:pt>
                <c:pt idx="3898">
                  <c:v>1.1971148889820356</c:v>
                </c:pt>
                <c:pt idx="3899">
                  <c:v>1.1567770928002095</c:v>
                </c:pt>
                <c:pt idx="3900">
                  <c:v>5.2600014928553538</c:v>
                </c:pt>
                <c:pt idx="3901">
                  <c:v>0.44451320685859996</c:v>
                </c:pt>
                <c:pt idx="3902">
                  <c:v>0.76537992042532899</c:v>
                </c:pt>
                <c:pt idx="3903">
                  <c:v>3.8674064810813364</c:v>
                </c:pt>
                <c:pt idx="3904">
                  <c:v>4.2326173078563754</c:v>
                </c:pt>
                <c:pt idx="3905">
                  <c:v>7.3517857654421128</c:v>
                </c:pt>
                <c:pt idx="3906">
                  <c:v>2.9704169549349162</c:v>
                </c:pt>
                <c:pt idx="3907">
                  <c:v>14.297757973055017</c:v>
                </c:pt>
                <c:pt idx="3908">
                  <c:v>21.806101589223271</c:v>
                </c:pt>
                <c:pt idx="3909">
                  <c:v>28.108415043996498</c:v>
                </c:pt>
                <c:pt idx="3910">
                  <c:v>41.231182866171181</c:v>
                </c:pt>
                <c:pt idx="3911">
                  <c:v>4.9830987206343691</c:v>
                </c:pt>
                <c:pt idx="3912">
                  <c:v>31.526293352946066</c:v>
                </c:pt>
                <c:pt idx="3913">
                  <c:v>66.672531523726008</c:v>
                </c:pt>
                <c:pt idx="3914">
                  <c:v>58.212711490676099</c:v>
                </c:pt>
                <c:pt idx="3915">
                  <c:v>1.6153165656045459E-3</c:v>
                </c:pt>
                <c:pt idx="3916">
                  <c:v>5.2795184224702345E-3</c:v>
                </c:pt>
                <c:pt idx="3917">
                  <c:v>0.55806531156995698</c:v>
                </c:pt>
                <c:pt idx="3918">
                  <c:v>0.33736617142671915</c:v>
                </c:pt>
                <c:pt idx="3919">
                  <c:v>0.2367714122268357</c:v>
                </c:pt>
                <c:pt idx="3920">
                  <c:v>8.2097332224863928E-2</c:v>
                </c:pt>
                <c:pt idx="3921">
                  <c:v>5.320388714396912E-3</c:v>
                </c:pt>
                <c:pt idx="3922">
                  <c:v>1.1464426364930091</c:v>
                </c:pt>
                <c:pt idx="3923">
                  <c:v>0.31502072010037646</c:v>
                </c:pt>
                <c:pt idx="3924">
                  <c:v>0.481161579268092</c:v>
                </c:pt>
                <c:pt idx="3925">
                  <c:v>1.6254642145475701E-3</c:v>
                </c:pt>
                <c:pt idx="3926">
                  <c:v>0.38671599910820131</c:v>
                </c:pt>
                <c:pt idx="3927">
                  <c:v>9.7304668814130343E-2</c:v>
                </c:pt>
                <c:pt idx="3928">
                  <c:v>0.13482864340156792</c:v>
                </c:pt>
                <c:pt idx="3929">
                  <c:v>2.1198825094581469E-2</c:v>
                </c:pt>
                <c:pt idx="3930">
                  <c:v>2.4114278041048699E-2</c:v>
                </c:pt>
                <c:pt idx="3931">
                  <c:v>0.19692121907495266</c:v>
                </c:pt>
                <c:pt idx="3932">
                  <c:v>0.97008871197451307</c:v>
                </c:pt>
                <c:pt idx="3933">
                  <c:v>0.87015527173576379</c:v>
                </c:pt>
                <c:pt idx="3934">
                  <c:v>0.97309846413486178</c:v>
                </c:pt>
                <c:pt idx="3935">
                  <c:v>0.40358772012652278</c:v>
                </c:pt>
                <c:pt idx="3936">
                  <c:v>2.4257724216825678</c:v>
                </c:pt>
                <c:pt idx="3937">
                  <c:v>8.2810885938389678</c:v>
                </c:pt>
                <c:pt idx="3938">
                  <c:v>3.6853251532124256</c:v>
                </c:pt>
                <c:pt idx="3939">
                  <c:v>30.056884558468493</c:v>
                </c:pt>
                <c:pt idx="3940">
                  <c:v>0.81645156890983417</c:v>
                </c:pt>
                <c:pt idx="3941">
                  <c:v>2.7684580213695229</c:v>
                </c:pt>
                <c:pt idx="3942">
                  <c:v>5.3127941410984363</c:v>
                </c:pt>
                <c:pt idx="3943">
                  <c:v>15.992188855887715</c:v>
                </c:pt>
                <c:pt idx="3944">
                  <c:v>4.3845556374602163E-5</c:v>
                </c:pt>
                <c:pt idx="3945">
                  <c:v>9.7042950814756298E-5</c:v>
                </c:pt>
                <c:pt idx="3946">
                  <c:v>3.4079504846895946E-2</c:v>
                </c:pt>
                <c:pt idx="3947">
                  <c:v>2.8969954487130767E-4</c:v>
                </c:pt>
                <c:pt idx="3948">
                  <c:v>2.4929017997466015E-3</c:v>
                </c:pt>
                <c:pt idx="3949">
                  <c:v>1.1360993822138253E-3</c:v>
                </c:pt>
                <c:pt idx="3950">
                  <c:v>1.3507656409274863E-3</c:v>
                </c:pt>
                <c:pt idx="3951">
                  <c:v>1.8428722347147587E-2</c:v>
                </c:pt>
                <c:pt idx="3952">
                  <c:v>5.6431754291374384E-2</c:v>
                </c:pt>
                <c:pt idx="3953">
                  <c:v>7.9148223942371032E-2</c:v>
                </c:pt>
                <c:pt idx="3954">
                  <c:v>5.4479803134636655E-3</c:v>
                </c:pt>
                <c:pt idx="3955">
                  <c:v>7.8564282304750335E-3</c:v>
                </c:pt>
                <c:pt idx="3956">
                  <c:v>4.8667029021367009E-3</c:v>
                </c:pt>
                <c:pt idx="3957">
                  <c:v>1.636934731542166E-2</c:v>
                </c:pt>
                <c:pt idx="3958">
                  <c:v>1.0565890361416268E-2</c:v>
                </c:pt>
                <c:pt idx="3959">
                  <c:v>1.1443208897320261E-2</c:v>
                </c:pt>
                <c:pt idx="3960">
                  <c:v>3.9013697114940139E-3</c:v>
                </c:pt>
                <c:pt idx="3961">
                  <c:v>9.1048801544283312E-2</c:v>
                </c:pt>
                <c:pt idx="3962">
                  <c:v>0.36617117282726602</c:v>
                </c:pt>
                <c:pt idx="3963">
                  <c:v>2.817873892607764E-2</c:v>
                </c:pt>
                <c:pt idx="3964">
                  <c:v>0.14605681899236647</c:v>
                </c:pt>
                <c:pt idx="3965">
                  <c:v>2.9460369266709887</c:v>
                </c:pt>
                <c:pt idx="3966">
                  <c:v>1.5360923766508028</c:v>
                </c:pt>
                <c:pt idx="3967">
                  <c:v>1.0326506207283099</c:v>
                </c:pt>
                <c:pt idx="3968">
                  <c:v>1.6641873342484352</c:v>
                </c:pt>
                <c:pt idx="3969">
                  <c:v>3.5479714328736936E-2</c:v>
                </c:pt>
                <c:pt idx="3970">
                  <c:v>0.98240376514527761</c:v>
                </c:pt>
                <c:pt idx="3971">
                  <c:v>2.402566308056401</c:v>
                </c:pt>
                <c:pt idx="3972">
                  <c:v>3.8864054979481049</c:v>
                </c:pt>
                <c:pt idx="3973">
                  <c:v>2.9847640807479004E-4</c:v>
                </c:pt>
                <c:pt idx="3974">
                  <c:v>2.6008992924071109E-4</c:v>
                </c:pt>
                <c:pt idx="3975">
                  <c:v>1.26009094607724E-2</c:v>
                </c:pt>
                <c:pt idx="3976">
                  <c:v>3.8387400008308738E-3</c:v>
                </c:pt>
                <c:pt idx="3977">
                  <c:v>3.0492471051723697E-3</c:v>
                </c:pt>
                <c:pt idx="3978">
                  <c:v>8.6033943275277171E-3</c:v>
                </c:pt>
                <c:pt idx="3979">
                  <c:v>1.8662969259734547E-4</c:v>
                </c:pt>
                <c:pt idx="3980">
                  <c:v>1.4079962174335537E-3</c:v>
                </c:pt>
                <c:pt idx="3981">
                  <c:v>3.2373064149092509E-2</c:v>
                </c:pt>
                <c:pt idx="3982">
                  <c:v>5.4419978910620059E-3</c:v>
                </c:pt>
                <c:pt idx="3983">
                  <c:v>0.13262987905448934</c:v>
                </c:pt>
                <c:pt idx="3984">
                  <c:v>5.4640318006422071E-2</c:v>
                </c:pt>
                <c:pt idx="3985">
                  <c:v>0.27136460326947215</c:v>
                </c:pt>
                <c:pt idx="3986">
                  <c:v>0.42745567080519548</c:v>
                </c:pt>
                <c:pt idx="3987">
                  <c:v>0.48491665410579371</c:v>
                </c:pt>
                <c:pt idx="3988">
                  <c:v>0.59595693431615915</c:v>
                </c:pt>
                <c:pt idx="3989">
                  <c:v>0.31427372756703498</c:v>
                </c:pt>
                <c:pt idx="3990">
                  <c:v>0.5789843206148928</c:v>
                </c:pt>
                <c:pt idx="3991">
                  <c:v>1.2823417696685253</c:v>
                </c:pt>
                <c:pt idx="3992">
                  <c:v>1.0690383867307898</c:v>
                </c:pt>
                <c:pt idx="3993">
                  <c:v>1.547485245290561</c:v>
                </c:pt>
                <c:pt idx="3994">
                  <c:v>1.4700565183024059</c:v>
                </c:pt>
                <c:pt idx="3995">
                  <c:v>5.8838833576618956</c:v>
                </c:pt>
                <c:pt idx="3996">
                  <c:v>5.3341951777740721</c:v>
                </c:pt>
                <c:pt idx="3997">
                  <c:v>4.4388512621413927</c:v>
                </c:pt>
                <c:pt idx="3998">
                  <c:v>12.436932158718049</c:v>
                </c:pt>
                <c:pt idx="3999">
                  <c:v>2.4852897926324036</c:v>
                </c:pt>
                <c:pt idx="4000">
                  <c:v>9.841731150087103</c:v>
                </c:pt>
                <c:pt idx="4001">
                  <c:v>13.929213869949015</c:v>
                </c:pt>
                <c:pt idx="4002">
                  <c:v>17.782699368348265</c:v>
                </c:pt>
                <c:pt idx="4003">
                  <c:v>0.5010830414327111</c:v>
                </c:pt>
                <c:pt idx="4004">
                  <c:v>0.24163202071339429</c:v>
                </c:pt>
                <c:pt idx="4005">
                  <c:v>1.5029750465581717</c:v>
                </c:pt>
                <c:pt idx="4006">
                  <c:v>1.6270561703903454</c:v>
                </c:pt>
                <c:pt idx="4007">
                  <c:v>0.78489280930352423</c:v>
                </c:pt>
                <c:pt idx="4008">
                  <c:v>1.2312086722638491</c:v>
                </c:pt>
                <c:pt idx="4009">
                  <c:v>0.20246085913836698</c:v>
                </c:pt>
                <c:pt idx="4010">
                  <c:v>1.0088960387708044</c:v>
                </c:pt>
                <c:pt idx="4011">
                  <c:v>1.7806502259403989</c:v>
                </c:pt>
                <c:pt idx="4012">
                  <c:v>3.1897550534449426</c:v>
                </c:pt>
                <c:pt idx="4013">
                  <c:v>1.7708451681107996E-2</c:v>
                </c:pt>
                <c:pt idx="4014">
                  <c:v>6.3508684391755457E-3</c:v>
                </c:pt>
                <c:pt idx="4015">
                  <c:v>0.16994760152912552</c:v>
                </c:pt>
                <c:pt idx="4016">
                  <c:v>0.18526814349080745</c:v>
                </c:pt>
                <c:pt idx="4017">
                  <c:v>0.33058504670645439</c:v>
                </c:pt>
                <c:pt idx="4018">
                  <c:v>0.39797962916052226</c:v>
                </c:pt>
                <c:pt idx="4019">
                  <c:v>0.23757196947599507</c:v>
                </c:pt>
                <c:pt idx="4020">
                  <c:v>0.40294833618414438</c:v>
                </c:pt>
                <c:pt idx="4021">
                  <c:v>0.35641638415671606</c:v>
                </c:pt>
                <c:pt idx="4022">
                  <c:v>1.1768269351071716</c:v>
                </c:pt>
                <c:pt idx="4023">
                  <c:v>2.0687913655635493E-2</c:v>
                </c:pt>
                <c:pt idx="4024">
                  <c:v>1.2537932850286577E-2</c:v>
                </c:pt>
                <c:pt idx="4025">
                  <c:v>0.16788499837519469</c:v>
                </c:pt>
                <c:pt idx="4026">
                  <c:v>0.10759569371633274</c:v>
                </c:pt>
                <c:pt idx="4027">
                  <c:v>8.2317562835986999E-2</c:v>
                </c:pt>
                <c:pt idx="4028">
                  <c:v>0.10362781505019567</c:v>
                </c:pt>
                <c:pt idx="4029">
                  <c:v>2.9646164526628698E-2</c:v>
                </c:pt>
                <c:pt idx="4030">
                  <c:v>5.2985836599022125E-2</c:v>
                </c:pt>
                <c:pt idx="4031">
                  <c:v>0.16248828822040273</c:v>
                </c:pt>
                <c:pt idx="4032">
                  <c:v>0.50961731579708047</c:v>
                </c:pt>
                <c:pt idx="4033">
                  <c:v>6.1344089784491134E-3</c:v>
                </c:pt>
                <c:pt idx="4034">
                  <c:v>1.3782802707069117E-2</c:v>
                </c:pt>
                <c:pt idx="4035">
                  <c:v>0.20449899434300994</c:v>
                </c:pt>
                <c:pt idx="4036">
                  <c:v>0.78647882870657804</c:v>
                </c:pt>
                <c:pt idx="4037">
                  <c:v>0.11943183428531826</c:v>
                </c:pt>
                <c:pt idx="4038">
                  <c:v>0.83908909453378688</c:v>
                </c:pt>
                <c:pt idx="4039">
                  <c:v>8.2528756095350177E-3</c:v>
                </c:pt>
                <c:pt idx="4040">
                  <c:v>4.2070678612017845E-3</c:v>
                </c:pt>
                <c:pt idx="4041">
                  <c:v>0.94940057551902268</c:v>
                </c:pt>
                <c:pt idx="4042">
                  <c:v>1.2535850945560976</c:v>
                </c:pt>
                <c:pt idx="4043">
                  <c:v>0.1936602049047752</c:v>
                </c:pt>
                <c:pt idx="4044">
                  <c:v>0.14510480944803486</c:v>
                </c:pt>
                <c:pt idx="4045">
                  <c:v>0.95746224160120019</c:v>
                </c:pt>
                <c:pt idx="4046">
                  <c:v>1.3982005216676012</c:v>
                </c:pt>
                <c:pt idx="4047">
                  <c:v>0.99681343504679309</c:v>
                </c:pt>
                <c:pt idx="4048">
                  <c:v>0.80197601680711894</c:v>
                </c:pt>
                <c:pt idx="4049">
                  <c:v>0.40264069132611641</c:v>
                </c:pt>
                <c:pt idx="4050">
                  <c:v>1.5650129936342532</c:v>
                </c:pt>
                <c:pt idx="4051">
                  <c:v>2.2021007682662419</c:v>
                </c:pt>
                <c:pt idx="4052">
                  <c:v>2.2347661488650243</c:v>
                </c:pt>
                <c:pt idx="4053">
                  <c:v>0.10785241913144758</c:v>
                </c:pt>
                <c:pt idx="4054">
                  <c:v>7.9852757462065785E-2</c:v>
                </c:pt>
                <c:pt idx="4055">
                  <c:v>1.3709821436317322</c:v>
                </c:pt>
                <c:pt idx="4056">
                  <c:v>1.5759196804694935</c:v>
                </c:pt>
                <c:pt idx="4057">
                  <c:v>1.4767558400752692</c:v>
                </c:pt>
                <c:pt idx="4058">
                  <c:v>1.4425847239515206</c:v>
                </c:pt>
                <c:pt idx="4059">
                  <c:v>0.16505540339545804</c:v>
                </c:pt>
                <c:pt idx="4060">
                  <c:v>1.716861363744955</c:v>
                </c:pt>
                <c:pt idx="4061">
                  <c:v>1.9701019457346223</c:v>
                </c:pt>
                <c:pt idx="4062">
                  <c:v>7.5424733666042139</c:v>
                </c:pt>
                <c:pt idx="4063">
                  <c:v>3.5804288014910273</c:v>
                </c:pt>
                <c:pt idx="4064">
                  <c:v>1.115285460155738</c:v>
                </c:pt>
                <c:pt idx="4065">
                  <c:v>5.1201135519095002</c:v>
                </c:pt>
                <c:pt idx="4066">
                  <c:v>6.5247439322443306</c:v>
                </c:pt>
                <c:pt idx="4067">
                  <c:v>5.3799239152942748</c:v>
                </c:pt>
                <c:pt idx="4068">
                  <c:v>16.337383912264176</c:v>
                </c:pt>
                <c:pt idx="4069">
                  <c:v>5.926925765153638</c:v>
                </c:pt>
                <c:pt idx="4070">
                  <c:v>12.038993006651225</c:v>
                </c:pt>
                <c:pt idx="4071">
                  <c:v>15.426122865196808</c:v>
                </c:pt>
                <c:pt idx="4072">
                  <c:v>22.021519480428875</c:v>
                </c:pt>
                <c:pt idx="4073">
                  <c:v>0.217210533998106</c:v>
                </c:pt>
                <c:pt idx="4074">
                  <c:v>0.10725169924320571</c:v>
                </c:pt>
                <c:pt idx="4075">
                  <c:v>0.55598745202625233</c:v>
                </c:pt>
                <c:pt idx="4076">
                  <c:v>0.55035511919645308</c:v>
                </c:pt>
                <c:pt idx="4077">
                  <c:v>0.61052247318704345</c:v>
                </c:pt>
                <c:pt idx="4078">
                  <c:v>1.5760663904299401</c:v>
                </c:pt>
                <c:pt idx="4079">
                  <c:v>0.30627897522360842</c:v>
                </c:pt>
                <c:pt idx="4080">
                  <c:v>0.24047422086152412</c:v>
                </c:pt>
                <c:pt idx="4081">
                  <c:v>1.7020488387129449</c:v>
                </c:pt>
                <c:pt idx="4082">
                  <c:v>2.5445656110808597</c:v>
                </c:pt>
                <c:pt idx="4083">
                  <c:v>7.408889429366222</c:v>
                </c:pt>
                <c:pt idx="4084">
                  <c:v>3.8072243580626766</c:v>
                </c:pt>
                <c:pt idx="4085">
                  <c:v>22.542147987628518</c:v>
                </c:pt>
                <c:pt idx="4086">
                  <c:v>28.81190569694169</c:v>
                </c:pt>
                <c:pt idx="4087">
                  <c:v>19.814294956516452</c:v>
                </c:pt>
                <c:pt idx="4088">
                  <c:v>67.608835584020369</c:v>
                </c:pt>
                <c:pt idx="4089">
                  <c:v>10.972528112014935</c:v>
                </c:pt>
                <c:pt idx="4090">
                  <c:v>32.551980108661745</c:v>
                </c:pt>
                <c:pt idx="4091">
                  <c:v>48.903206000634952</c:v>
                </c:pt>
                <c:pt idx="4092">
                  <c:v>80.982802890812692</c:v>
                </c:pt>
                <c:pt idx="4093">
                  <c:v>1.1533054492311658E-3</c:v>
                </c:pt>
                <c:pt idx="4094">
                  <c:v>2.0188735347348649E-2</c:v>
                </c:pt>
                <c:pt idx="4095">
                  <c:v>0.35517066968700739</c:v>
                </c:pt>
                <c:pt idx="4096">
                  <c:v>0.47357523564083204</c:v>
                </c:pt>
                <c:pt idx="4097">
                  <c:v>0.15503984364894655</c:v>
                </c:pt>
                <c:pt idx="4098">
                  <c:v>0.10071407412846116</c:v>
                </c:pt>
                <c:pt idx="4099">
                  <c:v>9.4710063606612098E-3</c:v>
                </c:pt>
                <c:pt idx="4100">
                  <c:v>0.2387967944770383</c:v>
                </c:pt>
                <c:pt idx="4101">
                  <c:v>1.7501613963682774</c:v>
                </c:pt>
                <c:pt idx="4102">
                  <c:v>0.26866798772139117</c:v>
                </c:pt>
                <c:pt idx="4103">
                  <c:v>2.1457194789062956E-3</c:v>
                </c:pt>
                <c:pt idx="4104">
                  <c:v>0.29122128087595894</c:v>
                </c:pt>
                <c:pt idx="4105">
                  <c:v>9.2795303336005802E-2</c:v>
                </c:pt>
                <c:pt idx="4106">
                  <c:v>7.6475799989109125E-2</c:v>
                </c:pt>
                <c:pt idx="4107">
                  <c:v>1.8948659719993394E-2</c:v>
                </c:pt>
                <c:pt idx="4108">
                  <c:v>1.1489113288213773E-2</c:v>
                </c:pt>
                <c:pt idx="4109">
                  <c:v>2.1898574137148796E-2</c:v>
                </c:pt>
                <c:pt idx="4110">
                  <c:v>0.70269140066876778</c:v>
                </c:pt>
                <c:pt idx="4111">
                  <c:v>0.32788303254982432</c:v>
                </c:pt>
                <c:pt idx="4112">
                  <c:v>0.47649413219348957</c:v>
                </c:pt>
                <c:pt idx="4113">
                  <c:v>0.14013965471914772</c:v>
                </c:pt>
                <c:pt idx="4114">
                  <c:v>3.2092088000309125</c:v>
                </c:pt>
                <c:pt idx="4115">
                  <c:v>3.3407058534087977</c:v>
                </c:pt>
                <c:pt idx="4116">
                  <c:v>2.0336754485325419</c:v>
                </c:pt>
                <c:pt idx="4117">
                  <c:v>2.84112406287784</c:v>
                </c:pt>
                <c:pt idx="4118">
                  <c:v>0.46683790168983119</c:v>
                </c:pt>
                <c:pt idx="4119">
                  <c:v>1.1201495102383812</c:v>
                </c:pt>
                <c:pt idx="4120">
                  <c:v>6.5138318017993067</c:v>
                </c:pt>
                <c:pt idx="4121">
                  <c:v>3.8741383486532039</c:v>
                </c:pt>
                <c:pt idx="4122">
                  <c:v>1.1934682669443209E-4</c:v>
                </c:pt>
                <c:pt idx="4123">
                  <c:v>1.2436790834480959E-4</c:v>
                </c:pt>
                <c:pt idx="4124">
                  <c:v>9.6494433601976883E-3</c:v>
                </c:pt>
                <c:pt idx="4125">
                  <c:v>5.3324582085450851E-4</c:v>
                </c:pt>
                <c:pt idx="4126">
                  <c:v>3.6570289780974687E-2</c:v>
                </c:pt>
                <c:pt idx="4127">
                  <c:v>1.0315065099523733E-3</c:v>
                </c:pt>
                <c:pt idx="4128">
                  <c:v>1.3723027218589881E-3</c:v>
                </c:pt>
                <c:pt idx="4129">
                  <c:v>0.10058505487598926</c:v>
                </c:pt>
                <c:pt idx="4130">
                  <c:v>3.298419627395425E-3</c:v>
                </c:pt>
                <c:pt idx="4131">
                  <c:v>0.11303863625333072</c:v>
                </c:pt>
                <c:pt idx="4132">
                  <c:v>3.0239210495894453E-2</c:v>
                </c:pt>
                <c:pt idx="4133">
                  <c:v>2.5796085753101307E-2</c:v>
                </c:pt>
                <c:pt idx="4134">
                  <c:v>3.0605857450314664E-2</c:v>
                </c:pt>
                <c:pt idx="4135">
                  <c:v>7.2698841893086869E-2</c:v>
                </c:pt>
                <c:pt idx="4136">
                  <c:v>4.9928286170019369E-2</c:v>
                </c:pt>
                <c:pt idx="4137">
                  <c:v>4.1562757994038524E-2</c:v>
                </c:pt>
                <c:pt idx="4138">
                  <c:v>2.2273701167054342E-2</c:v>
                </c:pt>
                <c:pt idx="4139">
                  <c:v>1.2451234213288993</c:v>
                </c:pt>
                <c:pt idx="4140">
                  <c:v>0.15251269760943478</c:v>
                </c:pt>
                <c:pt idx="4141">
                  <c:v>8.1793533849250616E-2</c:v>
                </c:pt>
                <c:pt idx="4142">
                  <c:v>4.8454944249634618E-2</c:v>
                </c:pt>
                <c:pt idx="4143">
                  <c:v>0.77911974069937617</c:v>
                </c:pt>
                <c:pt idx="4144">
                  <c:v>0.84549645999008927</c:v>
                </c:pt>
                <c:pt idx="4145">
                  <c:v>0.83618312257096949</c:v>
                </c:pt>
                <c:pt idx="4146">
                  <c:v>0.76495952678179946</c:v>
                </c:pt>
                <c:pt idx="4147">
                  <c:v>1.2073165270983033E-2</c:v>
                </c:pt>
                <c:pt idx="4148">
                  <c:v>0.12044536234485723</c:v>
                </c:pt>
                <c:pt idx="4149">
                  <c:v>2.3623120265985338</c:v>
                </c:pt>
                <c:pt idx="4150">
                  <c:v>1.3323586744489069</c:v>
                </c:pt>
                <c:pt idx="4151">
                  <c:v>5.5628684425083215E-5</c:v>
                </c:pt>
                <c:pt idx="4152">
                  <c:v>1.3074379343075692E-4</c:v>
                </c:pt>
                <c:pt idx="4153">
                  <c:v>7.6791061268566699E-3</c:v>
                </c:pt>
                <c:pt idx="4154">
                  <c:v>6.695395042641758E-4</c:v>
                </c:pt>
                <c:pt idx="4155">
                  <c:v>2.6809411755805766E-4</c:v>
                </c:pt>
                <c:pt idx="4156">
                  <c:v>1.1731449983078581E-3</c:v>
                </c:pt>
                <c:pt idx="4157">
                  <c:v>2.2974116717514316E-4</c:v>
                </c:pt>
                <c:pt idx="4158">
                  <c:v>2.5079049305596446E-3</c:v>
                </c:pt>
                <c:pt idx="4159">
                  <c:v>9.7493220523220195E-3</c:v>
                </c:pt>
                <c:pt idx="4160">
                  <c:v>1.9778774200290019E-3</c:v>
                </c:pt>
                <c:pt idx="4161">
                  <c:v>9.4459091363962119E-2</c:v>
                </c:pt>
                <c:pt idx="4162">
                  <c:v>6.6663892248885095E-2</c:v>
                </c:pt>
                <c:pt idx="4163">
                  <c:v>0.18574981259957862</c:v>
                </c:pt>
                <c:pt idx="4164">
                  <c:v>0.67930205433518909</c:v>
                </c:pt>
                <c:pt idx="4165">
                  <c:v>0.82106958671272223</c:v>
                </c:pt>
                <c:pt idx="4166">
                  <c:v>0.99686433437126465</c:v>
                </c:pt>
                <c:pt idx="4167">
                  <c:v>0.12184499740988856</c:v>
                </c:pt>
                <c:pt idx="4168">
                  <c:v>0.11770140110405115</c:v>
                </c:pt>
                <c:pt idx="4169">
                  <c:v>2.8586885012332983</c:v>
                </c:pt>
                <c:pt idx="4170">
                  <c:v>0.90269520861872266</c:v>
                </c:pt>
                <c:pt idx="4171">
                  <c:v>0.99725305355116955</c:v>
                </c:pt>
                <c:pt idx="4172">
                  <c:v>1.3346620337693231</c:v>
                </c:pt>
                <c:pt idx="4173">
                  <c:v>6.9323970267095909</c:v>
                </c:pt>
                <c:pt idx="4174">
                  <c:v>10.288484167452605</c:v>
                </c:pt>
                <c:pt idx="4175">
                  <c:v>6.2105101550796888</c:v>
                </c:pt>
                <c:pt idx="4176">
                  <c:v>7.0108743500781481</c:v>
                </c:pt>
                <c:pt idx="4177">
                  <c:v>1.7083832467124882</c:v>
                </c:pt>
                <c:pt idx="4178">
                  <c:v>6.5194913093891804</c:v>
                </c:pt>
                <c:pt idx="4179">
                  <c:v>13.198867339740669</c:v>
                </c:pt>
                <c:pt idx="4180">
                  <c:v>9.3410290982282493</c:v>
                </c:pt>
                <c:pt idx="4181">
                  <c:v>0.34023698517120488</c:v>
                </c:pt>
                <c:pt idx="4182">
                  <c:v>0.45257943483283675</c:v>
                </c:pt>
                <c:pt idx="4183">
                  <c:v>3.7480360597277307</c:v>
                </c:pt>
                <c:pt idx="4184">
                  <c:v>6.7916258523918343</c:v>
                </c:pt>
                <c:pt idx="4185">
                  <c:v>2.2411220371175902</c:v>
                </c:pt>
                <c:pt idx="4186">
                  <c:v>2.6192637129831589</c:v>
                </c:pt>
                <c:pt idx="4187">
                  <c:v>0.37945506348999497</c:v>
                </c:pt>
                <c:pt idx="4188">
                  <c:v>5.5968491054246519</c:v>
                </c:pt>
                <c:pt idx="4189">
                  <c:v>3.3206075890599975</c:v>
                </c:pt>
                <c:pt idx="4190">
                  <c:v>3.102326849643235</c:v>
                </c:pt>
                <c:pt idx="4191">
                  <c:v>3.4667320229583742E-2</c:v>
                </c:pt>
                <c:pt idx="4192">
                  <c:v>3.750853878012504E-3</c:v>
                </c:pt>
                <c:pt idx="4193">
                  <c:v>0.10415567857825901</c:v>
                </c:pt>
                <c:pt idx="4194">
                  <c:v>0.88900863223121651</c:v>
                </c:pt>
                <c:pt idx="4195">
                  <c:v>0.1994347528243279</c:v>
                </c:pt>
                <c:pt idx="4196">
                  <c:v>0.33094532172862662</c:v>
                </c:pt>
                <c:pt idx="4197">
                  <c:v>0.12777475743800562</c:v>
                </c:pt>
                <c:pt idx="4198">
                  <c:v>0.5657220930075737</c:v>
                </c:pt>
                <c:pt idx="4199">
                  <c:v>1.2793532071963645</c:v>
                </c:pt>
                <c:pt idx="4200">
                  <c:v>0.65012713602573113</c:v>
                </c:pt>
                <c:pt idx="4201">
                  <c:v>5.7007163451850092E-2</c:v>
                </c:pt>
                <c:pt idx="4202">
                  <c:v>5.5845822827477416E-2</c:v>
                </c:pt>
                <c:pt idx="4203">
                  <c:v>0.23908566461501135</c:v>
                </c:pt>
                <c:pt idx="4204">
                  <c:v>0.43598437815390562</c:v>
                </c:pt>
                <c:pt idx="4205">
                  <c:v>0.28326592447836585</c:v>
                </c:pt>
                <c:pt idx="4206">
                  <c:v>0.35143979783615675</c:v>
                </c:pt>
                <c:pt idx="4207">
                  <c:v>6.1842671838874402E-2</c:v>
                </c:pt>
                <c:pt idx="4208">
                  <c:v>0.40485070849997223</c:v>
                </c:pt>
                <c:pt idx="4209">
                  <c:v>0.73626898489611936</c:v>
                </c:pt>
                <c:pt idx="4210">
                  <c:v>0.62289347870350487</c:v>
                </c:pt>
                <c:pt idx="4211">
                  <c:v>1.955815612395061E-2</c:v>
                </c:pt>
                <c:pt idx="4212">
                  <c:v>2.7011943283497975E-3</c:v>
                </c:pt>
                <c:pt idx="4213">
                  <c:v>8.8089256788330003E-2</c:v>
                </c:pt>
                <c:pt idx="4214">
                  <c:v>0.13340950232149315</c:v>
                </c:pt>
                <c:pt idx="4215">
                  <c:v>8.2921933493868158E-2</c:v>
                </c:pt>
                <c:pt idx="4216">
                  <c:v>0.12599984333734859</c:v>
                </c:pt>
                <c:pt idx="4217">
                  <c:v>1.7066499347947826E-2</c:v>
                </c:pt>
                <c:pt idx="4218">
                  <c:v>1.1538414133427473E-2</c:v>
                </c:pt>
                <c:pt idx="4219">
                  <c:v>3.0274026893324186</c:v>
                </c:pt>
                <c:pt idx="4220">
                  <c:v>0.1532746393171795</c:v>
                </c:pt>
                <c:pt idx="4221">
                  <c:v>8.4795480299117626E-2</c:v>
                </c:pt>
                <c:pt idx="4222">
                  <c:v>7.1150076128589188E-2</c:v>
                </c:pt>
                <c:pt idx="4223">
                  <c:v>0.53023881288708707</c:v>
                </c:pt>
                <c:pt idx="4224">
                  <c:v>0.64427955686019356</c:v>
                </c:pt>
                <c:pt idx="4225">
                  <c:v>0.37908264665097269</c:v>
                </c:pt>
                <c:pt idx="4226">
                  <c:v>0.13105536723060629</c:v>
                </c:pt>
                <c:pt idx="4227">
                  <c:v>7.5893406034121799E-2</c:v>
                </c:pt>
                <c:pt idx="4228">
                  <c:v>0.16673008886353358</c:v>
                </c:pt>
                <c:pt idx="4229">
                  <c:v>1.134655954722587</c:v>
                </c:pt>
                <c:pt idx="4230">
                  <c:v>0.69096872731806802</c:v>
                </c:pt>
                <c:pt idx="4231">
                  <c:v>0.13962933245815512</c:v>
                </c:pt>
                <c:pt idx="4232">
                  <c:v>0.10329752774700865</c:v>
                </c:pt>
                <c:pt idx="4233">
                  <c:v>1.5579107411876758</c:v>
                </c:pt>
                <c:pt idx="4234">
                  <c:v>3.8574759689018063</c:v>
                </c:pt>
                <c:pt idx="4235">
                  <c:v>2.0262729824634071</c:v>
                </c:pt>
                <c:pt idx="4236">
                  <c:v>1.722425946925997</c:v>
                </c:pt>
                <c:pt idx="4237">
                  <c:v>0.21242227737927091</c:v>
                </c:pt>
                <c:pt idx="4238">
                  <c:v>1.1667020373407886</c:v>
                </c:pt>
                <c:pt idx="4239">
                  <c:v>4.1145402686507104</c:v>
                </c:pt>
                <c:pt idx="4240">
                  <c:v>4.9540340081328722</c:v>
                </c:pt>
                <c:pt idx="4241">
                  <c:v>0.66914943281043171</c:v>
                </c:pt>
                <c:pt idx="4242">
                  <c:v>0.18632409207891049</c:v>
                </c:pt>
                <c:pt idx="4243">
                  <c:v>4.6197594496867866</c:v>
                </c:pt>
                <c:pt idx="4244">
                  <c:v>2.7371374966202771</c:v>
                </c:pt>
                <c:pt idx="4245">
                  <c:v>4.2039107593566039</c:v>
                </c:pt>
                <c:pt idx="4246">
                  <c:v>3.608671042157976</c:v>
                </c:pt>
                <c:pt idx="4247">
                  <c:v>0.82653070852046129</c:v>
                </c:pt>
                <c:pt idx="4248">
                  <c:v>2.3435777358343617</c:v>
                </c:pt>
                <c:pt idx="4249">
                  <c:v>8.2467338289703314</c:v>
                </c:pt>
                <c:pt idx="4250">
                  <c:v>6.7910121831493999</c:v>
                </c:pt>
                <c:pt idx="4251">
                  <c:v>1.0248425570446926</c:v>
                </c:pt>
                <c:pt idx="4252">
                  <c:v>0.16341869220241181</c:v>
                </c:pt>
                <c:pt idx="4253">
                  <c:v>2.0359400749150747</c:v>
                </c:pt>
                <c:pt idx="4254">
                  <c:v>2.5441104982106326</c:v>
                </c:pt>
                <c:pt idx="4255">
                  <c:v>2.3482464135230248</c:v>
                </c:pt>
                <c:pt idx="4256">
                  <c:v>2.2478439515491506</c:v>
                </c:pt>
                <c:pt idx="4257">
                  <c:v>0.84874282959836722</c:v>
                </c:pt>
                <c:pt idx="4258">
                  <c:v>0.77677715650332224</c:v>
                </c:pt>
                <c:pt idx="4259">
                  <c:v>7.0150913761803064</c:v>
                </c:pt>
                <c:pt idx="4260">
                  <c:v>9.1293555330599467</c:v>
                </c:pt>
                <c:pt idx="4261">
                  <c:v>4.136398875239446</c:v>
                </c:pt>
                <c:pt idx="4262">
                  <c:v>2.6796712765556059</c:v>
                </c:pt>
                <c:pt idx="4263">
                  <c:v>24.719207704228534</c:v>
                </c:pt>
                <c:pt idx="4264">
                  <c:v>33.785199602630307</c:v>
                </c:pt>
                <c:pt idx="4265">
                  <c:v>22.006748632233755</c:v>
                </c:pt>
                <c:pt idx="4266">
                  <c:v>22.922231422874855</c:v>
                </c:pt>
                <c:pt idx="4267">
                  <c:v>4.9226516500502751</c:v>
                </c:pt>
                <c:pt idx="4268">
                  <c:v>19.19738420011776</c:v>
                </c:pt>
                <c:pt idx="4269">
                  <c:v>57.616664163674898</c:v>
                </c:pt>
                <c:pt idx="4270">
                  <c:v>42.298553900227091</c:v>
                </c:pt>
                <c:pt idx="4271">
                  <c:v>0.27891169549174821</c:v>
                </c:pt>
                <c:pt idx="4272">
                  <c:v>0.19693516466664679</c:v>
                </c:pt>
                <c:pt idx="4273">
                  <c:v>3.4050089701863824</c:v>
                </c:pt>
                <c:pt idx="4274">
                  <c:v>7.3381628226011646</c:v>
                </c:pt>
                <c:pt idx="4275">
                  <c:v>4.4184157598730831</c:v>
                </c:pt>
                <c:pt idx="4276">
                  <c:v>5.5529878933065495</c:v>
                </c:pt>
                <c:pt idx="4277">
                  <c:v>1.2691978558159971</c:v>
                </c:pt>
                <c:pt idx="4278">
                  <c:v>0.16582194425641714</c:v>
                </c:pt>
                <c:pt idx="4279">
                  <c:v>3.0272178034965314</c:v>
                </c:pt>
                <c:pt idx="4280">
                  <c:v>6.3119692918313746</c:v>
                </c:pt>
                <c:pt idx="4281">
                  <c:v>4.2691431155953135</c:v>
                </c:pt>
                <c:pt idx="4282">
                  <c:v>7.0345942060942024E-2</c:v>
                </c:pt>
                <c:pt idx="4283">
                  <c:v>5.0416103951186031</c:v>
                </c:pt>
                <c:pt idx="4284">
                  <c:v>1.624904360353282</c:v>
                </c:pt>
                <c:pt idx="4285">
                  <c:v>2.827227364599838</c:v>
                </c:pt>
                <c:pt idx="4286">
                  <c:v>1.9184297140712769</c:v>
                </c:pt>
                <c:pt idx="4287">
                  <c:v>0.71678225645093052</c:v>
                </c:pt>
                <c:pt idx="4288">
                  <c:v>0.54725351145254675</c:v>
                </c:pt>
                <c:pt idx="4289">
                  <c:v>2.1203764744716525</c:v>
                </c:pt>
                <c:pt idx="4290">
                  <c:v>8.9441899178587487</c:v>
                </c:pt>
                <c:pt idx="4291">
                  <c:v>5.0197056986610749</c:v>
                </c:pt>
                <c:pt idx="4292">
                  <c:v>10.430662438429788</c:v>
                </c:pt>
                <c:pt idx="4293">
                  <c:v>4.9449674732724782</c:v>
                </c:pt>
                <c:pt idx="4294">
                  <c:v>21.77007240622941</c:v>
                </c:pt>
                <c:pt idx="4295">
                  <c:v>65.110945765327173</c:v>
                </c:pt>
                <c:pt idx="4296">
                  <c:v>33.583074112686361</c:v>
                </c:pt>
                <c:pt idx="4297">
                  <c:v>55.050255053687714</c:v>
                </c:pt>
                <c:pt idx="4298">
                  <c:v>77.821002453117217</c:v>
                </c:pt>
                <c:pt idx="4299">
                  <c:v>6.775480065601136</c:v>
                </c:pt>
                <c:pt idx="4300">
                  <c:v>28.425906488089687</c:v>
                </c:pt>
                <c:pt idx="4301">
                  <c:v>67.004756665173218</c:v>
                </c:pt>
                <c:pt idx="4302">
                  <c:v>86.875288212064618</c:v>
                </c:pt>
                <c:pt idx="4303">
                  <c:v>2.4515926555119134E-4</c:v>
                </c:pt>
                <c:pt idx="4304">
                  <c:v>1.6185619392967309E-4</c:v>
                </c:pt>
                <c:pt idx="4305">
                  <c:v>1.5264501739585861E-2</c:v>
                </c:pt>
                <c:pt idx="4306">
                  <c:v>8.4479894706961049E-3</c:v>
                </c:pt>
                <c:pt idx="4307">
                  <c:v>6.3327950442105707E-2</c:v>
                </c:pt>
                <c:pt idx="4308">
                  <c:v>0.2029470783192561</c:v>
                </c:pt>
                <c:pt idx="4309">
                  <c:v>1.673843370149936E-3</c:v>
                </c:pt>
                <c:pt idx="4310">
                  <c:v>2.2983386438299239E-3</c:v>
                </c:pt>
                <c:pt idx="4311">
                  <c:v>0.14499365300995717</c:v>
                </c:pt>
                <c:pt idx="4312">
                  <c:v>5.2598227959101494E-3</c:v>
                </c:pt>
                <c:pt idx="4313">
                  <c:v>1.1675517128342146E-4</c:v>
                </c:pt>
                <c:pt idx="4314">
                  <c:v>2.5839104821612127E-4</c:v>
                </c:pt>
                <c:pt idx="4315">
                  <c:v>0.17572337900637156</c:v>
                </c:pt>
                <c:pt idx="4316">
                  <c:v>0.76684979577484158</c:v>
                </c:pt>
                <c:pt idx="4317">
                  <c:v>8.3350706167404417E-4</c:v>
                </c:pt>
                <c:pt idx="4318">
                  <c:v>0.56770442426370382</c:v>
                </c:pt>
                <c:pt idx="4319">
                  <c:v>3.0246800048637024E-3</c:v>
                </c:pt>
                <c:pt idx="4320">
                  <c:v>3.5961833455931242E-3</c:v>
                </c:pt>
                <c:pt idx="4321">
                  <c:v>0.32173139382300059</c:v>
                </c:pt>
                <c:pt idx="4322">
                  <c:v>0.60353054767745107</c:v>
                </c:pt>
                <c:pt idx="4323">
                  <c:v>1.2189724745892756</c:v>
                </c:pt>
                <c:pt idx="4324">
                  <c:v>0.10609234103554996</c:v>
                </c:pt>
                <c:pt idx="4325">
                  <c:v>6.4202408871042713E-2</c:v>
                </c:pt>
                <c:pt idx="4326">
                  <c:v>0.34724977335064572</c:v>
                </c:pt>
                <c:pt idx="4327">
                  <c:v>0.66464309814353106</c:v>
                </c:pt>
                <c:pt idx="4328">
                  <c:v>2.8383620791262256</c:v>
                </c:pt>
                <c:pt idx="4329">
                  <c:v>0.19108625370333224</c:v>
                </c:pt>
                <c:pt idx="4330">
                  <c:v>0.12003199527770657</c:v>
                </c:pt>
                <c:pt idx="4331">
                  <c:v>5.3917403043159756E-2</c:v>
                </c:pt>
                <c:pt idx="4332">
                  <c:v>2.3755670430478988</c:v>
                </c:pt>
                <c:pt idx="4333">
                  <c:v>3.0672191890509715</c:v>
                </c:pt>
                <c:pt idx="4334">
                  <c:v>1.4053058957456095</c:v>
                </c:pt>
                <c:pt idx="4335">
                  <c:v>1.4712620838760713</c:v>
                </c:pt>
                <c:pt idx="4336">
                  <c:v>11.507225595280985</c:v>
                </c:pt>
                <c:pt idx="4337">
                  <c:v>29.457589006556621</c:v>
                </c:pt>
                <c:pt idx="4338">
                  <c:v>19.21379837700265</c:v>
                </c:pt>
                <c:pt idx="4339">
                  <c:v>22.811027155373132</c:v>
                </c:pt>
                <c:pt idx="4340">
                  <c:v>15.331704651907431</c:v>
                </c:pt>
                <c:pt idx="4341">
                  <c:v>0.38617771264594625</c:v>
                </c:pt>
                <c:pt idx="4342">
                  <c:v>7.0069129281420119</c:v>
                </c:pt>
                <c:pt idx="4343">
                  <c:v>25.339934861389452</c:v>
                </c:pt>
                <c:pt idx="4344">
                  <c:v>23.584438105821427</c:v>
                </c:pt>
                <c:pt idx="4345">
                  <c:v>4.3890846443196047E-2</c:v>
                </c:pt>
                <c:pt idx="4346">
                  <c:v>1.6720827698886977E-2</c:v>
                </c:pt>
                <c:pt idx="4347">
                  <c:v>0.20273118400059742</c:v>
                </c:pt>
                <c:pt idx="4348">
                  <c:v>5.5022644874632605E-2</c:v>
                </c:pt>
                <c:pt idx="4349">
                  <c:v>1.2995539240450786</c:v>
                </c:pt>
                <c:pt idx="4350">
                  <c:v>3.3882965176570683E-2</c:v>
                </c:pt>
                <c:pt idx="4351">
                  <c:v>9.7648677249581303E-2</c:v>
                </c:pt>
                <c:pt idx="4352">
                  <c:v>4.4888005400614085E-2</c:v>
                </c:pt>
                <c:pt idx="4353">
                  <c:v>6.1291346820650815E-2</c:v>
                </c:pt>
                <c:pt idx="4354">
                  <c:v>0.55266213973176259</c:v>
                </c:pt>
                <c:pt idx="4355">
                  <c:v>0.80561058409539177</c:v>
                </c:pt>
                <c:pt idx="4356">
                  <c:v>0.83732073063911916</c:v>
                </c:pt>
                <c:pt idx="4357">
                  <c:v>0.50755349356226132</c:v>
                </c:pt>
                <c:pt idx="4358">
                  <c:v>2.0509367695826302</c:v>
                </c:pt>
                <c:pt idx="4359">
                  <c:v>12.443380066908848</c:v>
                </c:pt>
                <c:pt idx="4360">
                  <c:v>7.8318018925203745</c:v>
                </c:pt>
                <c:pt idx="4361">
                  <c:v>9.932324663096205</c:v>
                </c:pt>
                <c:pt idx="4362">
                  <c:v>5.2248190073531307</c:v>
                </c:pt>
                <c:pt idx="4363">
                  <c:v>2.5498479258845714</c:v>
                </c:pt>
                <c:pt idx="4364">
                  <c:v>3.2312438681081503</c:v>
                </c:pt>
                <c:pt idx="4365">
                  <c:v>14.863467669670587</c:v>
                </c:pt>
                <c:pt idx="4366">
                  <c:v>8.2397630795204613</c:v>
                </c:pt>
                <c:pt idx="4367">
                  <c:v>15.115651217272442</c:v>
                </c:pt>
                <c:pt idx="4368">
                  <c:v>10.900331452300158</c:v>
                </c:pt>
                <c:pt idx="4369">
                  <c:v>46.264560526647543</c:v>
                </c:pt>
                <c:pt idx="4370">
                  <c:v>83.253646219991623</c:v>
                </c:pt>
                <c:pt idx="4371">
                  <c:v>50.2183964180972</c:v>
                </c:pt>
                <c:pt idx="4372">
                  <c:v>79.852246168691067</c:v>
                </c:pt>
                <c:pt idx="4373">
                  <c:v>95.49969877217913</c:v>
                </c:pt>
                <c:pt idx="4374">
                  <c:v>22.520456708034736</c:v>
                </c:pt>
                <c:pt idx="4375">
                  <c:v>101.21518186073729</c:v>
                </c:pt>
                <c:pt idx="4376">
                  <c:v>142.10365075127953</c:v>
                </c:pt>
                <c:pt idx="4377">
                  <c:v>115.82593067655223</c:v>
                </c:pt>
                <c:pt idx="4378">
                  <c:v>5.1277763675372885</c:v>
                </c:pt>
                <c:pt idx="4379">
                  <c:v>5.3902939250299697</c:v>
                </c:pt>
                <c:pt idx="4380">
                  <c:v>20.646347017068692</c:v>
                </c:pt>
                <c:pt idx="4381">
                  <c:v>48.154602976533219</c:v>
                </c:pt>
                <c:pt idx="4382">
                  <c:v>23.057199207248498</c:v>
                </c:pt>
                <c:pt idx="4383">
                  <c:v>38.361865391658476</c:v>
                </c:pt>
                <c:pt idx="4384">
                  <c:v>31.96385610291021</c:v>
                </c:pt>
                <c:pt idx="4385">
                  <c:v>2.8605444895724461</c:v>
                </c:pt>
                <c:pt idx="4386">
                  <c:v>43.789403492366311</c:v>
                </c:pt>
                <c:pt idx="4387">
                  <c:v>39.951287236272663</c:v>
                </c:pt>
                <c:pt idx="4388">
                  <c:v>42.957261767177577</c:v>
                </c:pt>
                <c:pt idx="4389">
                  <c:v>0.63462106398125029</c:v>
                </c:pt>
                <c:pt idx="4390">
                  <c:v>0.23632474962489919</c:v>
                </c:pt>
                <c:pt idx="4391">
                  <c:v>0.75544600003790074</c:v>
                </c:pt>
                <c:pt idx="4392">
                  <c:v>8.9095972211653809</c:v>
                </c:pt>
                <c:pt idx="4393">
                  <c:v>3.2645461244286009</c:v>
                </c:pt>
                <c:pt idx="4394">
                  <c:v>10.316631538595169</c:v>
                </c:pt>
                <c:pt idx="4395">
                  <c:v>6.0822511887983293</c:v>
                </c:pt>
                <c:pt idx="4396">
                  <c:v>5.7812087547160189</c:v>
                </c:pt>
                <c:pt idx="4397">
                  <c:v>10.676683505124068</c:v>
                </c:pt>
                <c:pt idx="4398">
                  <c:v>6.3606320791823778</c:v>
                </c:pt>
                <c:pt idx="4399">
                  <c:v>21.11330476813594</c:v>
                </c:pt>
                <c:pt idx="4400">
                  <c:v>0.43344775555808873</c:v>
                </c:pt>
                <c:pt idx="4401">
                  <c:v>0.37826107923982411</c:v>
                </c:pt>
                <c:pt idx="4402">
                  <c:v>1.5824429385580627</c:v>
                </c:pt>
                <c:pt idx="4403">
                  <c:v>5.6543999027441139</c:v>
                </c:pt>
                <c:pt idx="4404">
                  <c:v>3.1708053503453208</c:v>
                </c:pt>
                <c:pt idx="4405">
                  <c:v>4.6158719157255304</c:v>
                </c:pt>
                <c:pt idx="4406">
                  <c:v>2.7944707144917693</c:v>
                </c:pt>
                <c:pt idx="4407">
                  <c:v>0.40624052633999996</c:v>
                </c:pt>
                <c:pt idx="4408">
                  <c:v>1.6534494683212828</c:v>
                </c:pt>
                <c:pt idx="4409">
                  <c:v>4.8013464893183597</c:v>
                </c:pt>
                <c:pt idx="4410">
                  <c:v>5.1477812463794237</c:v>
                </c:pt>
                <c:pt idx="4411">
                  <c:v>0.55905676249123448</c:v>
                </c:pt>
                <c:pt idx="4412">
                  <c:v>0.58145488280791291</c:v>
                </c:pt>
                <c:pt idx="4413">
                  <c:v>0.89498182647087288</c:v>
                </c:pt>
                <c:pt idx="4414">
                  <c:v>6.4251677142778334</c:v>
                </c:pt>
                <c:pt idx="4415">
                  <c:v>5.3858138859613627</c:v>
                </c:pt>
                <c:pt idx="4416">
                  <c:v>9.3524018630051788</c:v>
                </c:pt>
                <c:pt idx="4417">
                  <c:v>9.6183978695890993</c:v>
                </c:pt>
                <c:pt idx="4418">
                  <c:v>0.13066751255487177</c:v>
                </c:pt>
                <c:pt idx="4419">
                  <c:v>0.33983504363468942</c:v>
                </c:pt>
                <c:pt idx="4420">
                  <c:v>13.132871201390229</c:v>
                </c:pt>
                <c:pt idx="4421">
                  <c:v>8.5209351231392478</c:v>
                </c:pt>
                <c:pt idx="4422">
                  <c:v>0.84848998412150378</c:v>
                </c:pt>
                <c:pt idx="4423">
                  <c:v>0.74829120417188166</c:v>
                </c:pt>
                <c:pt idx="4424">
                  <c:v>3.6160889648384673</c:v>
                </c:pt>
                <c:pt idx="4425">
                  <c:v>11.490321289067808</c:v>
                </c:pt>
                <c:pt idx="4426">
                  <c:v>5.6572252437491475</c:v>
                </c:pt>
                <c:pt idx="4427">
                  <c:v>9.026836964030311</c:v>
                </c:pt>
                <c:pt idx="4428">
                  <c:v>3.5917981161365811</c:v>
                </c:pt>
                <c:pt idx="4429">
                  <c:v>1.3712832231313765</c:v>
                </c:pt>
                <c:pt idx="4430">
                  <c:v>5.35076430238282</c:v>
                </c:pt>
                <c:pt idx="4431">
                  <c:v>10.346258191231664</c:v>
                </c:pt>
                <c:pt idx="4432">
                  <c:v>9.8582350170290329</c:v>
                </c:pt>
                <c:pt idx="4433">
                  <c:v>2.4032297516303025</c:v>
                </c:pt>
                <c:pt idx="4434">
                  <c:v>2.5960772386819735</c:v>
                </c:pt>
                <c:pt idx="4435">
                  <c:v>13.777572016579386</c:v>
                </c:pt>
                <c:pt idx="4436">
                  <c:v>36.779331930092454</c:v>
                </c:pt>
                <c:pt idx="4437">
                  <c:v>21.885477703179106</c:v>
                </c:pt>
                <c:pt idx="4438">
                  <c:v>43.935362890633677</c:v>
                </c:pt>
                <c:pt idx="4439">
                  <c:v>25.971254583939363</c:v>
                </c:pt>
                <c:pt idx="4440">
                  <c:v>13.493017435425381</c:v>
                </c:pt>
                <c:pt idx="4441">
                  <c:v>18.476121828325255</c:v>
                </c:pt>
                <c:pt idx="4442">
                  <c:v>38.592149995451607</c:v>
                </c:pt>
                <c:pt idx="4443">
                  <c:v>52.056634873621391</c:v>
                </c:pt>
                <c:pt idx="4444">
                  <c:v>13.271572143914335</c:v>
                </c:pt>
                <c:pt idx="4445">
                  <c:v>3.7934919189318577</c:v>
                </c:pt>
                <c:pt idx="4446">
                  <c:v>28.144758411757678</c:v>
                </c:pt>
                <c:pt idx="4447">
                  <c:v>49.643409918868244</c:v>
                </c:pt>
                <c:pt idx="4448">
                  <c:v>69.645865388288556</c:v>
                </c:pt>
                <c:pt idx="4449">
                  <c:v>36.221418857019948</c:v>
                </c:pt>
                <c:pt idx="4450">
                  <c:v>95.07102859356884</c:v>
                </c:pt>
                <c:pt idx="4451">
                  <c:v>18.699784821736479</c:v>
                </c:pt>
                <c:pt idx="4452">
                  <c:v>42.181228135947784</c:v>
                </c:pt>
                <c:pt idx="4453">
                  <c:v>98.786756144843054</c:v>
                </c:pt>
                <c:pt idx="4454">
                  <c:v>98.326502687651995</c:v>
                </c:pt>
                <c:pt idx="4455">
                  <c:v>4.4744936822524046</c:v>
                </c:pt>
                <c:pt idx="4456">
                  <c:v>1.5588553804719814</c:v>
                </c:pt>
                <c:pt idx="4457">
                  <c:v>5.2482907630218509</c:v>
                </c:pt>
                <c:pt idx="4458">
                  <c:v>11.354624565062057</c:v>
                </c:pt>
                <c:pt idx="4459">
                  <c:v>10.027128693760526</c:v>
                </c:pt>
                <c:pt idx="4460">
                  <c:v>8.6922362667583126</c:v>
                </c:pt>
                <c:pt idx="4461">
                  <c:v>21.442952104351267</c:v>
                </c:pt>
                <c:pt idx="4462">
                  <c:v>4.5796800526481238</c:v>
                </c:pt>
                <c:pt idx="4463">
                  <c:v>4.8410965882660708</c:v>
                </c:pt>
                <c:pt idx="4464">
                  <c:v>25.24791099505385</c:v>
                </c:pt>
                <c:pt idx="4465">
                  <c:v>28.641839405800653</c:v>
                </c:pt>
                <c:pt idx="4466">
                  <c:v>57.154110666595358</c:v>
                </c:pt>
                <c:pt idx="4467">
                  <c:v>33.427333462614499</c:v>
                </c:pt>
                <c:pt idx="4468">
                  <c:v>164.98754069598971</c:v>
                </c:pt>
                <c:pt idx="4469">
                  <c:v>378.2265275462521</c:v>
                </c:pt>
                <c:pt idx="4470">
                  <c:v>262.98115029014622</c:v>
                </c:pt>
                <c:pt idx="4471">
                  <c:v>338.71592196533629</c:v>
                </c:pt>
                <c:pt idx="4472">
                  <c:v>393.25565362582591</c:v>
                </c:pt>
                <c:pt idx="4473">
                  <c:v>80.43708320805338</c:v>
                </c:pt>
                <c:pt idx="4474">
                  <c:v>272.45652505926682</c:v>
                </c:pt>
                <c:pt idx="4475">
                  <c:v>505.18213571955937</c:v>
                </c:pt>
                <c:pt idx="4476">
                  <c:v>514.91838392077011</c:v>
                </c:pt>
                <c:pt idx="4477">
                  <c:v>0.56655190808774647</c:v>
                </c:pt>
                <c:pt idx="4478">
                  <c:v>0.21289557523445862</c:v>
                </c:pt>
                <c:pt idx="4479">
                  <c:v>0.56666539840942187</c:v>
                </c:pt>
                <c:pt idx="4480">
                  <c:v>0.5937744084546378</c:v>
                </c:pt>
                <c:pt idx="4481">
                  <c:v>0.28446424708194507</c:v>
                </c:pt>
                <c:pt idx="4482">
                  <c:v>0.27993912638881718</c:v>
                </c:pt>
                <c:pt idx="4483">
                  <c:v>0.6019515436168148</c:v>
                </c:pt>
                <c:pt idx="4484">
                  <c:v>27.317516877658829</c:v>
                </c:pt>
                <c:pt idx="4485">
                  <c:v>17.522898930325027</c:v>
                </c:pt>
                <c:pt idx="4486">
                  <c:v>28.620615672305853</c:v>
                </c:pt>
                <c:pt idx="4487">
                  <c:v>1.0321960751340409</c:v>
                </c:pt>
                <c:pt idx="4488">
                  <c:v>0.44624109372533494</c:v>
                </c:pt>
                <c:pt idx="4489">
                  <c:v>0.45794826754564011</c:v>
                </c:pt>
                <c:pt idx="4490">
                  <c:v>6.5387173627771147E-2</c:v>
                </c:pt>
                <c:pt idx="4491">
                  <c:v>2.2645713075948672E-2</c:v>
                </c:pt>
                <c:pt idx="4492">
                  <c:v>0.15377747759000138</c:v>
                </c:pt>
                <c:pt idx="4493">
                  <c:v>1.6054777380430338</c:v>
                </c:pt>
                <c:pt idx="4494">
                  <c:v>1.9815370903659846</c:v>
                </c:pt>
                <c:pt idx="4495">
                  <c:v>8.383276296529985</c:v>
                </c:pt>
                <c:pt idx="4496">
                  <c:v>1.3298019454298891</c:v>
                </c:pt>
                <c:pt idx="4497">
                  <c:v>2.1493839201489107</c:v>
                </c:pt>
                <c:pt idx="4498">
                  <c:v>9.3469156178681345</c:v>
                </c:pt>
                <c:pt idx="4499">
                  <c:v>3.1615711556098987</c:v>
                </c:pt>
                <c:pt idx="4500">
                  <c:v>2.8720488536107585</c:v>
                </c:pt>
                <c:pt idx="4501">
                  <c:v>5.3422192049386199</c:v>
                </c:pt>
                <c:pt idx="4502">
                  <c:v>25.029296317822894</c:v>
                </c:pt>
                <c:pt idx="4503">
                  <c:v>36.453353157758023</c:v>
                </c:pt>
                <c:pt idx="4504">
                  <c:v>89.563538984469673</c:v>
                </c:pt>
                <c:pt idx="4505">
                  <c:v>0.80630961286418101</c:v>
                </c:pt>
                <c:pt idx="4506">
                  <c:v>4.3811977953974977E-2</c:v>
                </c:pt>
                <c:pt idx="4507">
                  <c:v>0.80598788882797801</c:v>
                </c:pt>
                <c:pt idx="4508">
                  <c:v>0.17378481092151848</c:v>
                </c:pt>
                <c:pt idx="4509">
                  <c:v>0.10309442054848972</c:v>
                </c:pt>
                <c:pt idx="4510">
                  <c:v>0.1507196235840918</c:v>
                </c:pt>
                <c:pt idx="4511">
                  <c:v>0.43523083005093377</c:v>
                </c:pt>
                <c:pt idx="4512">
                  <c:v>0.42127125821746547</c:v>
                </c:pt>
                <c:pt idx="4513">
                  <c:v>2.9092800180899636</c:v>
                </c:pt>
                <c:pt idx="4514">
                  <c:v>2.5571616067108369</c:v>
                </c:pt>
                <c:pt idx="4515">
                  <c:v>6.2826396983020921E-2</c:v>
                </c:pt>
                <c:pt idx="4516">
                  <c:v>1.8196824660770397E-2</c:v>
                </c:pt>
                <c:pt idx="4517">
                  <c:v>2.1891274628482618E-3</c:v>
                </c:pt>
                <c:pt idx="4518">
                  <c:v>1.5172663026332028E-2</c:v>
                </c:pt>
                <c:pt idx="4519">
                  <c:v>2.0759801714013853E-2</c:v>
                </c:pt>
                <c:pt idx="4520">
                  <c:v>1.3615023985597257E-2</c:v>
                </c:pt>
                <c:pt idx="4521">
                  <c:v>5.8467583683663504E-2</c:v>
                </c:pt>
                <c:pt idx="4522">
                  <c:v>1.3026783725676548E-2</c:v>
                </c:pt>
                <c:pt idx="4523">
                  <c:v>0.16509608469010897</c:v>
                </c:pt>
                <c:pt idx="4524">
                  <c:v>0.52877734464011394</c:v>
                </c:pt>
                <c:pt idx="4525">
                  <c:v>1.0376557466596221</c:v>
                </c:pt>
                <c:pt idx="4526">
                  <c:v>0.21644790560765959</c:v>
                </c:pt>
                <c:pt idx="4527">
                  <c:v>1.4487286960539831</c:v>
                </c:pt>
                <c:pt idx="4528">
                  <c:v>0.69455847599004927</c:v>
                </c:pt>
                <c:pt idx="4529">
                  <c:v>0.9157683706483315</c:v>
                </c:pt>
                <c:pt idx="4530">
                  <c:v>0.30662107128502714</c:v>
                </c:pt>
                <c:pt idx="4531">
                  <c:v>0.12909090323253813</c:v>
                </c:pt>
                <c:pt idx="4532">
                  <c:v>7.2082686252400539</c:v>
                </c:pt>
                <c:pt idx="4533">
                  <c:v>13.368335440250483</c:v>
                </c:pt>
                <c:pt idx="4534">
                  <c:v>35.785014444597799</c:v>
                </c:pt>
                <c:pt idx="4535">
                  <c:v>5.1727310938048263E-2</c:v>
                </c:pt>
                <c:pt idx="4536">
                  <c:v>5.6430858148724958E-3</c:v>
                </c:pt>
                <c:pt idx="4537">
                  <c:v>7.4004083844196489E-2</c:v>
                </c:pt>
                <c:pt idx="4538">
                  <c:v>2.2878693775021657E-2</c:v>
                </c:pt>
                <c:pt idx="4539">
                  <c:v>7.818638203099677E-3</c:v>
                </c:pt>
                <c:pt idx="4540">
                  <c:v>8.3544561510005329E-3</c:v>
                </c:pt>
                <c:pt idx="4541">
                  <c:v>0.133851851593739</c:v>
                </c:pt>
                <c:pt idx="4542">
                  <c:v>6.3520415725920445E-2</c:v>
                </c:pt>
                <c:pt idx="4543">
                  <c:v>0.41475819083272936</c:v>
                </c:pt>
                <c:pt idx="4544">
                  <c:v>4.2779654275187555</c:v>
                </c:pt>
                <c:pt idx="4545">
                  <c:v>0.31434962722428733</c:v>
                </c:pt>
                <c:pt idx="4546">
                  <c:v>2.7613873298197443E-2</c:v>
                </c:pt>
                <c:pt idx="4547">
                  <c:v>0.10075055840666963</c:v>
                </c:pt>
                <c:pt idx="4548">
                  <c:v>0.1214624129190487</c:v>
                </c:pt>
                <c:pt idx="4549">
                  <c:v>0.28738429905144014</c:v>
                </c:pt>
                <c:pt idx="4550">
                  <c:v>0.11189853937519151</c:v>
                </c:pt>
                <c:pt idx="4551">
                  <c:v>0.83993176355219512</c:v>
                </c:pt>
                <c:pt idx="4552">
                  <c:v>2.3727655989415024</c:v>
                </c:pt>
                <c:pt idx="4553">
                  <c:v>7.1949060206558144</c:v>
                </c:pt>
                <c:pt idx="4554">
                  <c:v>11.674772981871845</c:v>
                </c:pt>
                <c:pt idx="4555">
                  <c:v>11.433094824626846</c:v>
                </c:pt>
                <c:pt idx="4556">
                  <c:v>3.9585028324533162</c:v>
                </c:pt>
                <c:pt idx="4557">
                  <c:v>5.9801908481131472</c:v>
                </c:pt>
                <c:pt idx="4558">
                  <c:v>18.462390960711986</c:v>
                </c:pt>
                <c:pt idx="4559">
                  <c:v>9.6531109373036177</c:v>
                </c:pt>
                <c:pt idx="4560">
                  <c:v>6.4183959180987733</c:v>
                </c:pt>
                <c:pt idx="4561">
                  <c:v>7.3514800223096035</c:v>
                </c:pt>
                <c:pt idx="4562">
                  <c:v>57.29048619662133</c:v>
                </c:pt>
                <c:pt idx="4563">
                  <c:v>103.77485928192242</c:v>
                </c:pt>
                <c:pt idx="4564">
                  <c:v>153.29711853002951</c:v>
                </c:pt>
                <c:pt idx="4565">
                  <c:v>0.8596462046549499</c:v>
                </c:pt>
                <c:pt idx="4566">
                  <c:v>0.68640778060349239</c:v>
                </c:pt>
                <c:pt idx="4567">
                  <c:v>1.7942998070322538</c:v>
                </c:pt>
                <c:pt idx="4568">
                  <c:v>0.50969010519511204</c:v>
                </c:pt>
                <c:pt idx="4569">
                  <c:v>0.59104728010982621</c:v>
                </c:pt>
                <c:pt idx="4570">
                  <c:v>0.71550195567388963</c:v>
                </c:pt>
                <c:pt idx="4571">
                  <c:v>0.41552596496473948</c:v>
                </c:pt>
                <c:pt idx="4572">
                  <c:v>9.1939772756260751</c:v>
                </c:pt>
                <c:pt idx="4573">
                  <c:v>9.9348562957468154</c:v>
                </c:pt>
                <c:pt idx="4574">
                  <c:v>67.472552912860763</c:v>
                </c:pt>
                <c:pt idx="4575">
                  <c:v>0.19446575644593705</c:v>
                </c:pt>
                <c:pt idx="4576">
                  <c:v>0.54252314029360049</c:v>
                </c:pt>
                <c:pt idx="4577">
                  <c:v>6.1218233856984244E-2</c:v>
                </c:pt>
                <c:pt idx="4578">
                  <c:v>0.84161222455770612</c:v>
                </c:pt>
                <c:pt idx="4579">
                  <c:v>0.30179079872592901</c:v>
                </c:pt>
                <c:pt idx="4580">
                  <c:v>0.36634513200566721</c:v>
                </c:pt>
                <c:pt idx="4581">
                  <c:v>2.1396157212626608</c:v>
                </c:pt>
                <c:pt idx="4582">
                  <c:v>6.1608293688652465</c:v>
                </c:pt>
                <c:pt idx="4583">
                  <c:v>4.7913157319175586</c:v>
                </c:pt>
                <c:pt idx="4584">
                  <c:v>20.319429885282602</c:v>
                </c:pt>
                <c:pt idx="4585">
                  <c:v>0.20619501016926331</c:v>
                </c:pt>
                <c:pt idx="4586">
                  <c:v>0.11502378409018588</c:v>
                </c:pt>
                <c:pt idx="4587">
                  <c:v>6.4626741486930386E-2</c:v>
                </c:pt>
                <c:pt idx="4588">
                  <c:v>0.26246263152120847</c:v>
                </c:pt>
                <c:pt idx="4589">
                  <c:v>0.14002605095888251</c:v>
                </c:pt>
                <c:pt idx="4590">
                  <c:v>0.1996455273307523</c:v>
                </c:pt>
                <c:pt idx="4591">
                  <c:v>0.10692012999973934</c:v>
                </c:pt>
                <c:pt idx="4592">
                  <c:v>1.6171235882941315</c:v>
                </c:pt>
                <c:pt idx="4593">
                  <c:v>2.0154221798340584</c:v>
                </c:pt>
                <c:pt idx="4594">
                  <c:v>5.2514324321683299</c:v>
                </c:pt>
                <c:pt idx="4595">
                  <c:v>4.80320356145101</c:v>
                </c:pt>
                <c:pt idx="4596">
                  <c:v>0.27848778362984933</c:v>
                </c:pt>
                <c:pt idx="4597">
                  <c:v>0.12450273300501122</c:v>
                </c:pt>
                <c:pt idx="4598">
                  <c:v>3.909447076837385</c:v>
                </c:pt>
                <c:pt idx="4599">
                  <c:v>0.69261100299647238</c:v>
                </c:pt>
                <c:pt idx="4600">
                  <c:v>3.7039807519025878</c:v>
                </c:pt>
                <c:pt idx="4601">
                  <c:v>0.41653925259267155</c:v>
                </c:pt>
                <c:pt idx="4602">
                  <c:v>0.8980507152096574</c:v>
                </c:pt>
                <c:pt idx="4603">
                  <c:v>19.030740187974089</c:v>
                </c:pt>
                <c:pt idx="4604">
                  <c:v>22.365577866329456</c:v>
                </c:pt>
                <c:pt idx="4605">
                  <c:v>0.41005705906496082</c:v>
                </c:pt>
                <c:pt idx="4606">
                  <c:v>0.15029945984901644</c:v>
                </c:pt>
                <c:pt idx="4607">
                  <c:v>0.10626721753543469</c:v>
                </c:pt>
                <c:pt idx="4608">
                  <c:v>0.38950440682845838</c:v>
                </c:pt>
                <c:pt idx="4609">
                  <c:v>0.26677245352172635</c:v>
                </c:pt>
                <c:pt idx="4610">
                  <c:v>0.25819612947292225</c:v>
                </c:pt>
                <c:pt idx="4611">
                  <c:v>0.96812753798920992</c:v>
                </c:pt>
                <c:pt idx="4612">
                  <c:v>7.2783251589047282</c:v>
                </c:pt>
                <c:pt idx="4613">
                  <c:v>5.3642157165326019</c:v>
                </c:pt>
                <c:pt idx="4614">
                  <c:v>15.100922925189117</c:v>
                </c:pt>
                <c:pt idx="4615">
                  <c:v>1.1514099530788622</c:v>
                </c:pt>
                <c:pt idx="4616">
                  <c:v>0.31925640494706986</c:v>
                </c:pt>
                <c:pt idx="4617">
                  <c:v>0.7453236450137215</c:v>
                </c:pt>
                <c:pt idx="4618">
                  <c:v>1.5454381247958051</c:v>
                </c:pt>
                <c:pt idx="4619">
                  <c:v>1.0177741907838709</c:v>
                </c:pt>
                <c:pt idx="4620">
                  <c:v>0.71056101594768473</c:v>
                </c:pt>
                <c:pt idx="4621">
                  <c:v>3.1160181557204965</c:v>
                </c:pt>
                <c:pt idx="4622">
                  <c:v>9.6293385897610371</c:v>
                </c:pt>
                <c:pt idx="4623">
                  <c:v>16.566751326329729</c:v>
                </c:pt>
                <c:pt idx="4624">
                  <c:v>38.897500196656068</c:v>
                </c:pt>
                <c:pt idx="4625">
                  <c:v>3.7816676216463421</c:v>
                </c:pt>
                <c:pt idx="4626">
                  <c:v>1.1675321523072637</c:v>
                </c:pt>
                <c:pt idx="4627">
                  <c:v>5.4828270945830244</c:v>
                </c:pt>
                <c:pt idx="4628">
                  <c:v>9.5322124585903243</c:v>
                </c:pt>
                <c:pt idx="4629">
                  <c:v>27.319765344075726</c:v>
                </c:pt>
                <c:pt idx="4630">
                  <c:v>5.764379029941173</c:v>
                </c:pt>
                <c:pt idx="4631">
                  <c:v>9.420639305765425</c:v>
                </c:pt>
                <c:pt idx="4632">
                  <c:v>13.543967195725747</c:v>
                </c:pt>
                <c:pt idx="4633">
                  <c:v>39.417520839685309</c:v>
                </c:pt>
                <c:pt idx="4634">
                  <c:v>77.318195967141961</c:v>
                </c:pt>
                <c:pt idx="4635">
                  <c:v>0.61623877606925048</c:v>
                </c:pt>
                <c:pt idx="4636">
                  <c:v>0.25552201012326281</c:v>
                </c:pt>
                <c:pt idx="4637">
                  <c:v>0.35506723480242885</c:v>
                </c:pt>
                <c:pt idx="4638">
                  <c:v>4.9519746170446783</c:v>
                </c:pt>
                <c:pt idx="4639">
                  <c:v>1.8495817553180831</c:v>
                </c:pt>
                <c:pt idx="4640">
                  <c:v>2.4229203056284998</c:v>
                </c:pt>
                <c:pt idx="4641">
                  <c:v>1.4338792190946215</c:v>
                </c:pt>
                <c:pt idx="4642">
                  <c:v>2.4679485053587245</c:v>
                </c:pt>
                <c:pt idx="4643">
                  <c:v>7.843389003512562</c:v>
                </c:pt>
                <c:pt idx="4644">
                  <c:v>15.2210469617104</c:v>
                </c:pt>
                <c:pt idx="4645">
                  <c:v>34.678675666494314</c:v>
                </c:pt>
                <c:pt idx="4646">
                  <c:v>9.3279665362968807</c:v>
                </c:pt>
                <c:pt idx="4647">
                  <c:v>20.894229303716983</c:v>
                </c:pt>
                <c:pt idx="4648">
                  <c:v>51.819520782762737</c:v>
                </c:pt>
                <c:pt idx="4649">
                  <c:v>47.071289014196992</c:v>
                </c:pt>
                <c:pt idx="4650">
                  <c:v>24.368509634010209</c:v>
                </c:pt>
                <c:pt idx="4651">
                  <c:v>32.932134703443616</c:v>
                </c:pt>
                <c:pt idx="4652">
                  <c:v>170.659489949289</c:v>
                </c:pt>
                <c:pt idx="4653">
                  <c:v>288.37317614410034</c:v>
                </c:pt>
                <c:pt idx="4654">
                  <c:v>590.23316122984909</c:v>
                </c:pt>
                <c:pt idx="4655">
                  <c:v>6.7376070988044157E-2</c:v>
                </c:pt>
                <c:pt idx="4656">
                  <c:v>0.18048870359777333</c:v>
                </c:pt>
                <c:pt idx="4657">
                  <c:v>0.87201087208055383</c:v>
                </c:pt>
                <c:pt idx="4658">
                  <c:v>0.827991029920782</c:v>
                </c:pt>
                <c:pt idx="4659">
                  <c:v>0.97809367452993579</c:v>
                </c:pt>
                <c:pt idx="4660">
                  <c:v>0.23652154432475164</c:v>
                </c:pt>
                <c:pt idx="4661">
                  <c:v>11.731831916528847</c:v>
                </c:pt>
                <c:pt idx="4662">
                  <c:v>1.2375202959542639</c:v>
                </c:pt>
                <c:pt idx="4663">
                  <c:v>12.692175683825269</c:v>
                </c:pt>
                <c:pt idx="4664">
                  <c:v>8.6251372685075651</c:v>
                </c:pt>
                <c:pt idx="4665">
                  <c:v>0.94578557384526862</c:v>
                </c:pt>
                <c:pt idx="4666">
                  <c:v>0.25371560435972673</c:v>
                </c:pt>
                <c:pt idx="4667">
                  <c:v>0.80572543518976403</c:v>
                </c:pt>
                <c:pt idx="4668">
                  <c:v>0.77957973092291366</c:v>
                </c:pt>
                <c:pt idx="4669">
                  <c:v>0.80313149261822847</c:v>
                </c:pt>
                <c:pt idx="4670">
                  <c:v>0.29196121031193573</c:v>
                </c:pt>
                <c:pt idx="4671">
                  <c:v>1.9725262238058332</c:v>
                </c:pt>
                <c:pt idx="4672">
                  <c:v>4.3684435014803489</c:v>
                </c:pt>
                <c:pt idx="4673">
                  <c:v>4.7575127982971059</c:v>
                </c:pt>
                <c:pt idx="4674">
                  <c:v>0.88043464243543601</c:v>
                </c:pt>
                <c:pt idx="4675">
                  <c:v>2.771732070814835</c:v>
                </c:pt>
                <c:pt idx="4676">
                  <c:v>7.1018437641959</c:v>
                </c:pt>
                <c:pt idx="4677">
                  <c:v>4.5008255550758607</c:v>
                </c:pt>
                <c:pt idx="4678">
                  <c:v>5.8019795785759039</c:v>
                </c:pt>
                <c:pt idx="4679">
                  <c:v>55.907033812388704</c:v>
                </c:pt>
                <c:pt idx="4680">
                  <c:v>5.4361427873791737</c:v>
                </c:pt>
                <c:pt idx="4681">
                  <c:v>65.322955051839429</c:v>
                </c:pt>
                <c:pt idx="4682">
                  <c:v>49.460825098508671</c:v>
                </c:pt>
                <c:pt idx="4683">
                  <c:v>0.56199684415203432</c:v>
                </c:pt>
                <c:pt idx="4684">
                  <c:v>0.1541638692735228</c:v>
                </c:pt>
                <c:pt idx="4685">
                  <c:v>8.1982693687847035E-3</c:v>
                </c:pt>
                <c:pt idx="4686">
                  <c:v>0.19875722516260685</c:v>
                </c:pt>
                <c:pt idx="4687">
                  <c:v>0.11904506610824454</c:v>
                </c:pt>
                <c:pt idx="4688">
                  <c:v>1.1967177941378722E-2</c:v>
                </c:pt>
                <c:pt idx="4689">
                  <c:v>9.2085852558629622</c:v>
                </c:pt>
                <c:pt idx="4690">
                  <c:v>2.7405412635546309</c:v>
                </c:pt>
                <c:pt idx="4691">
                  <c:v>5.6936322125854373</c:v>
                </c:pt>
                <c:pt idx="4692">
                  <c:v>0.15274716920672415</c:v>
                </c:pt>
                <c:pt idx="4693">
                  <c:v>3.6118777862470933E-2</c:v>
                </c:pt>
                <c:pt idx="4694">
                  <c:v>4.8914571015021195</c:v>
                </c:pt>
                <c:pt idx="4695">
                  <c:v>4.5488540105062913</c:v>
                </c:pt>
                <c:pt idx="4696">
                  <c:v>1.028110077584706E-2</c:v>
                </c:pt>
                <c:pt idx="4697">
                  <c:v>47.95290970798672</c:v>
                </c:pt>
                <c:pt idx="4698">
                  <c:v>1.1916971649737442</c:v>
                </c:pt>
                <c:pt idx="4699">
                  <c:v>2.4154346275268788</c:v>
                </c:pt>
                <c:pt idx="4700">
                  <c:v>2.2609265363701763</c:v>
                </c:pt>
                <c:pt idx="4701">
                  <c:v>9.7648330111743967E-2</c:v>
                </c:pt>
                <c:pt idx="4702">
                  <c:v>1.4566167145510076E-2</c:v>
                </c:pt>
                <c:pt idx="4703">
                  <c:v>6.7698913882199086E-3</c:v>
                </c:pt>
                <c:pt idx="4704">
                  <c:v>0.1374466956333458</c:v>
                </c:pt>
                <c:pt idx="4705">
                  <c:v>0.73003280632795176</c:v>
                </c:pt>
                <c:pt idx="4706">
                  <c:v>0.66217123575944614</c:v>
                </c:pt>
                <c:pt idx="4707">
                  <c:v>2.0819900793933575</c:v>
                </c:pt>
                <c:pt idx="4708">
                  <c:v>1.1777281088915776E-2</c:v>
                </c:pt>
                <c:pt idx="4709">
                  <c:v>9.890350552835718E-2</c:v>
                </c:pt>
                <c:pt idx="4710">
                  <c:v>1.3883165275263385</c:v>
                </c:pt>
                <c:pt idx="4711">
                  <c:v>0.36616028520507532</c:v>
                </c:pt>
                <c:pt idx="4712">
                  <c:v>0.31816794146033256</c:v>
                </c:pt>
                <c:pt idx="4713">
                  <c:v>2.2717579654204676</c:v>
                </c:pt>
                <c:pt idx="4714">
                  <c:v>2.0422583510390395</c:v>
                </c:pt>
                <c:pt idx="4715">
                  <c:v>1.762549574674324</c:v>
                </c:pt>
                <c:pt idx="4716">
                  <c:v>0.77578540615144764</c:v>
                </c:pt>
                <c:pt idx="4717">
                  <c:v>24.926885267940765</c:v>
                </c:pt>
                <c:pt idx="4718">
                  <c:v>0.14902742005094366</c:v>
                </c:pt>
                <c:pt idx="4719">
                  <c:v>9.4894235787617998</c:v>
                </c:pt>
                <c:pt idx="4720">
                  <c:v>13.634900803750769</c:v>
                </c:pt>
                <c:pt idx="4721">
                  <c:v>2.013339523076941E-3</c:v>
                </c:pt>
                <c:pt idx="4722">
                  <c:v>2.0903804301039366E-3</c:v>
                </c:pt>
                <c:pt idx="4723">
                  <c:v>1.5049775349617345E-2</c:v>
                </c:pt>
                <c:pt idx="4724">
                  <c:v>2.4117385078909885</c:v>
                </c:pt>
                <c:pt idx="4725">
                  <c:v>6.2538602234573248E-2</c:v>
                </c:pt>
                <c:pt idx="4726">
                  <c:v>1.4336612678649132</c:v>
                </c:pt>
                <c:pt idx="4727">
                  <c:v>8.9936880934542867</c:v>
                </c:pt>
                <c:pt idx="4728">
                  <c:v>4.5005817083752876E-2</c:v>
                </c:pt>
                <c:pt idx="4729">
                  <c:v>0.15120633083365392</c:v>
                </c:pt>
                <c:pt idx="4730">
                  <c:v>0.50754332611246822</c:v>
                </c:pt>
                <c:pt idx="4731">
                  <c:v>0.61074319290284962</c:v>
                </c:pt>
                <c:pt idx="4732">
                  <c:v>0.22703138157711122</c:v>
                </c:pt>
                <c:pt idx="4733">
                  <c:v>0.81677699545315641</c:v>
                </c:pt>
                <c:pt idx="4734">
                  <c:v>0.37028035751245042</c:v>
                </c:pt>
                <c:pt idx="4735">
                  <c:v>0.7084615632819169</c:v>
                </c:pt>
                <c:pt idx="4736">
                  <c:v>0.59387552121379084</c:v>
                </c:pt>
                <c:pt idx="4737">
                  <c:v>11.926134725381024</c:v>
                </c:pt>
                <c:pt idx="4738">
                  <c:v>2.3261833540216261</c:v>
                </c:pt>
                <c:pt idx="4739">
                  <c:v>12.24276089301593</c:v>
                </c:pt>
                <c:pt idx="4740">
                  <c:v>20.883423014246148</c:v>
                </c:pt>
                <c:pt idx="4741">
                  <c:v>8.6011019386154608</c:v>
                </c:pt>
                <c:pt idx="4742">
                  <c:v>3.2063722386644549</c:v>
                </c:pt>
                <c:pt idx="4743">
                  <c:v>10.213123583572001</c:v>
                </c:pt>
                <c:pt idx="4744">
                  <c:v>18.744922877120736</c:v>
                </c:pt>
                <c:pt idx="4745">
                  <c:v>7.9258224988166441</c:v>
                </c:pt>
                <c:pt idx="4746">
                  <c:v>17.486656379231885</c:v>
                </c:pt>
                <c:pt idx="4747">
                  <c:v>186.18337770580587</c:v>
                </c:pt>
                <c:pt idx="4748">
                  <c:v>13.714304261739672</c:v>
                </c:pt>
                <c:pt idx="4749">
                  <c:v>220.31693694962834</c:v>
                </c:pt>
                <c:pt idx="4750">
                  <c:v>159.84436945449522</c:v>
                </c:pt>
                <c:pt idx="4751">
                  <c:v>5.6811403097184501</c:v>
                </c:pt>
                <c:pt idx="4752">
                  <c:v>3.1416210475104132</c:v>
                </c:pt>
                <c:pt idx="4753">
                  <c:v>12.23775795766058</c:v>
                </c:pt>
                <c:pt idx="4754">
                  <c:v>3.284540072208785</c:v>
                </c:pt>
                <c:pt idx="4755">
                  <c:v>1.3248522977517612</c:v>
                </c:pt>
                <c:pt idx="4756">
                  <c:v>3.6711714907072519</c:v>
                </c:pt>
                <c:pt idx="4757">
                  <c:v>129.99805178718202</c:v>
                </c:pt>
                <c:pt idx="4758">
                  <c:v>2.3104850579074925</c:v>
                </c:pt>
                <c:pt idx="4759">
                  <c:v>33.585250134123633</c:v>
                </c:pt>
                <c:pt idx="4760">
                  <c:v>41.215453987149139</c:v>
                </c:pt>
                <c:pt idx="4761">
                  <c:v>0.42488265572537443</c:v>
                </c:pt>
                <c:pt idx="4762">
                  <c:v>0.55989971859689935</c:v>
                </c:pt>
                <c:pt idx="4763">
                  <c:v>0.46218636801506108</c:v>
                </c:pt>
                <c:pt idx="4764">
                  <c:v>1.1539270151107124</c:v>
                </c:pt>
                <c:pt idx="4765">
                  <c:v>1.8144970819159503</c:v>
                </c:pt>
                <c:pt idx="4766">
                  <c:v>3.609649070936801</c:v>
                </c:pt>
                <c:pt idx="4767">
                  <c:v>29.469679617862603</c:v>
                </c:pt>
                <c:pt idx="4768">
                  <c:v>41.405146300312474</c:v>
                </c:pt>
                <c:pt idx="4769">
                  <c:v>20.160612679258229</c:v>
                </c:pt>
                <c:pt idx="4770">
                  <c:v>36.63449168205959</c:v>
                </c:pt>
                <c:pt idx="4771">
                  <c:v>0.16432374445289982</c:v>
                </c:pt>
                <c:pt idx="4772">
                  <c:v>0.1282415956899825</c:v>
                </c:pt>
                <c:pt idx="4773">
                  <c:v>0.13726276861319647</c:v>
                </c:pt>
                <c:pt idx="4774">
                  <c:v>0.24931859338786394</c:v>
                </c:pt>
                <c:pt idx="4775">
                  <c:v>0.2907130063239371</c:v>
                </c:pt>
                <c:pt idx="4776">
                  <c:v>0.20383414718189077</c:v>
                </c:pt>
                <c:pt idx="4777">
                  <c:v>4.1381333009979739</c:v>
                </c:pt>
                <c:pt idx="4778">
                  <c:v>0.13900206585418029</c:v>
                </c:pt>
                <c:pt idx="4779">
                  <c:v>2.9067065234617759</c:v>
                </c:pt>
                <c:pt idx="4780">
                  <c:v>3.8274200548959745</c:v>
                </c:pt>
                <c:pt idx="4781">
                  <c:v>0.92993387925723225</c:v>
                </c:pt>
                <c:pt idx="4782">
                  <c:v>0.19165900920190176</c:v>
                </c:pt>
                <c:pt idx="4783">
                  <c:v>0.20167797892439995</c:v>
                </c:pt>
                <c:pt idx="4784">
                  <c:v>1.350896883060162</c:v>
                </c:pt>
                <c:pt idx="4785">
                  <c:v>2.1759823789580448</c:v>
                </c:pt>
                <c:pt idx="4786">
                  <c:v>0.75602456852906164</c:v>
                </c:pt>
                <c:pt idx="4787">
                  <c:v>17.692083303904532</c:v>
                </c:pt>
                <c:pt idx="4788">
                  <c:v>0.53355676770844473</c:v>
                </c:pt>
                <c:pt idx="4789">
                  <c:v>8.2666129568965108</c:v>
                </c:pt>
                <c:pt idx="4790">
                  <c:v>7.2551459178977957</c:v>
                </c:pt>
                <c:pt idx="4791">
                  <c:v>0.29200244625747118</c:v>
                </c:pt>
                <c:pt idx="4792">
                  <c:v>0.12865497236571713</c:v>
                </c:pt>
                <c:pt idx="4793">
                  <c:v>0.21091309336106578</c:v>
                </c:pt>
                <c:pt idx="4794">
                  <c:v>0.52281012726205267</c:v>
                </c:pt>
                <c:pt idx="4795">
                  <c:v>0.48558019982757722</c:v>
                </c:pt>
                <c:pt idx="4796">
                  <c:v>0.3052155792189945</c:v>
                </c:pt>
                <c:pt idx="4797">
                  <c:v>11.41501397065689</c:v>
                </c:pt>
                <c:pt idx="4798">
                  <c:v>0.92992341890713204</c:v>
                </c:pt>
                <c:pt idx="4799">
                  <c:v>8.6181345450689086</c:v>
                </c:pt>
                <c:pt idx="4800">
                  <c:v>4.6037486879550871</c:v>
                </c:pt>
                <c:pt idx="4801">
                  <c:v>0.83694547888796322</c:v>
                </c:pt>
                <c:pt idx="4802">
                  <c:v>0.39971007744591658</c:v>
                </c:pt>
                <c:pt idx="4803">
                  <c:v>1.1519311498041898</c:v>
                </c:pt>
                <c:pt idx="4804">
                  <c:v>2.8386713224437079</c:v>
                </c:pt>
                <c:pt idx="4805">
                  <c:v>1.9079931129946961</c:v>
                </c:pt>
                <c:pt idx="4806">
                  <c:v>2.0214438504696486</c:v>
                </c:pt>
                <c:pt idx="4807">
                  <c:v>37.502137783770408</c:v>
                </c:pt>
                <c:pt idx="4808">
                  <c:v>4.8218160797672942</c:v>
                </c:pt>
                <c:pt idx="4809">
                  <c:v>84.18449713400797</c:v>
                </c:pt>
                <c:pt idx="4810">
                  <c:v>22.619547565341989</c:v>
                </c:pt>
                <c:pt idx="4811">
                  <c:v>1.9299253076020315</c:v>
                </c:pt>
                <c:pt idx="4812">
                  <c:v>0.75394873292729925</c:v>
                </c:pt>
                <c:pt idx="4813">
                  <c:v>2.3700683347095945</c:v>
                </c:pt>
                <c:pt idx="4814">
                  <c:v>6.6314868358691568</c:v>
                </c:pt>
                <c:pt idx="4815">
                  <c:v>13.147986067303911</c:v>
                </c:pt>
                <c:pt idx="4816">
                  <c:v>3.2011105282135546</c:v>
                </c:pt>
                <c:pt idx="4817">
                  <c:v>47.549032185635035</c:v>
                </c:pt>
                <c:pt idx="4818">
                  <c:v>5.5409402901130358</c:v>
                </c:pt>
                <c:pt idx="4819">
                  <c:v>26.591419625063505</c:v>
                </c:pt>
                <c:pt idx="4820">
                  <c:v>36.64089548042643</c:v>
                </c:pt>
                <c:pt idx="4821">
                  <c:v>0.47033122781266534</c:v>
                </c:pt>
                <c:pt idx="4822">
                  <c:v>0.24589014014944452</c:v>
                </c:pt>
                <c:pt idx="4823">
                  <c:v>1.1708888168763243</c:v>
                </c:pt>
                <c:pt idx="4824">
                  <c:v>3.5887943723109141</c:v>
                </c:pt>
                <c:pt idx="4825">
                  <c:v>3.5344068030030353</c:v>
                </c:pt>
                <c:pt idx="4826">
                  <c:v>3.0283210291411442</c:v>
                </c:pt>
                <c:pt idx="4827">
                  <c:v>16.8126644103533</c:v>
                </c:pt>
                <c:pt idx="4828">
                  <c:v>0.8975057902141762</c:v>
                </c:pt>
                <c:pt idx="4829">
                  <c:v>7.435556325761846</c:v>
                </c:pt>
                <c:pt idx="4830">
                  <c:v>13.358965403564371</c:v>
                </c:pt>
                <c:pt idx="4831">
                  <c:v>25.946785018716199</c:v>
                </c:pt>
                <c:pt idx="4832">
                  <c:v>10.569059396334289</c:v>
                </c:pt>
                <c:pt idx="4833">
                  <c:v>35.863891465257311</c:v>
                </c:pt>
                <c:pt idx="4834">
                  <c:v>56.600856735991044</c:v>
                </c:pt>
                <c:pt idx="4835">
                  <c:v>46.82395973482442</c:v>
                </c:pt>
                <c:pt idx="4836">
                  <c:v>44.589249207160627</c:v>
                </c:pt>
                <c:pt idx="4837">
                  <c:v>645.08377916186055</c:v>
                </c:pt>
                <c:pt idx="4838">
                  <c:v>90.190580619251236</c:v>
                </c:pt>
                <c:pt idx="4839">
                  <c:v>519.19165403196246</c:v>
                </c:pt>
                <c:pt idx="4840">
                  <c:v>432.82318652287347</c:v>
                </c:pt>
                <c:pt idx="4841">
                  <c:v>5.585812274171565E-2</c:v>
                </c:pt>
                <c:pt idx="4842">
                  <c:v>0.35955810113211739</c:v>
                </c:pt>
                <c:pt idx="4843">
                  <c:v>0.27620564780363205</c:v>
                </c:pt>
                <c:pt idx="4844">
                  <c:v>0.21851904380425616</c:v>
                </c:pt>
                <c:pt idx="4845">
                  <c:v>0.249418289368075</c:v>
                </c:pt>
                <c:pt idx="4846">
                  <c:v>1.3934466921148247</c:v>
                </c:pt>
                <c:pt idx="4847">
                  <c:v>1.114720353829716E-2</c:v>
                </c:pt>
                <c:pt idx="4848">
                  <c:v>10.794940380264846</c:v>
                </c:pt>
                <c:pt idx="4849">
                  <c:v>2.3417672518484287</c:v>
                </c:pt>
                <c:pt idx="4850">
                  <c:v>1.6206531839434017</c:v>
                </c:pt>
                <c:pt idx="4851">
                  <c:v>0.11422268750886329</c:v>
                </c:pt>
                <c:pt idx="4852">
                  <c:v>1.9004973523897416E-2</c:v>
                </c:pt>
                <c:pt idx="4853">
                  <c:v>0.27479690715401706</c:v>
                </c:pt>
                <c:pt idx="4854">
                  <c:v>0.25868061657525598</c:v>
                </c:pt>
                <c:pt idx="4855">
                  <c:v>9.4432428471407787E-3</c:v>
                </c:pt>
                <c:pt idx="4856">
                  <c:v>2.0595674584261259</c:v>
                </c:pt>
                <c:pt idx="4857">
                  <c:v>0.12971126835160113</c:v>
                </c:pt>
                <c:pt idx="4858">
                  <c:v>0.68547008029013745</c:v>
                </c:pt>
                <c:pt idx="4859">
                  <c:v>6.6481076957507437</c:v>
                </c:pt>
                <c:pt idx="4860">
                  <c:v>1.257194610003286</c:v>
                </c:pt>
                <c:pt idx="4861">
                  <c:v>1.1772210947308874E-4</c:v>
                </c:pt>
                <c:pt idx="4862">
                  <c:v>0.11465776442519814</c:v>
                </c:pt>
                <c:pt idx="4863">
                  <c:v>2.9100199087592421E-4</c:v>
                </c:pt>
                <c:pt idx="4864">
                  <c:v>3.5142838926125668E-4</c:v>
                </c:pt>
                <c:pt idx="4865">
                  <c:v>2.3096538201443577</c:v>
                </c:pt>
                <c:pt idx="4866">
                  <c:v>0.59370079486391536</c:v>
                </c:pt>
                <c:pt idx="4867">
                  <c:v>1.5393887204150862</c:v>
                </c:pt>
                <c:pt idx="4868">
                  <c:v>3.1177627260400818</c:v>
                </c:pt>
                <c:pt idx="4869">
                  <c:v>8.5694986775176507E-2</c:v>
                </c:pt>
                <c:pt idx="4870">
                  <c:v>1.176707230179866E-3</c:v>
                </c:pt>
                <c:pt idx="4871">
                  <c:v>2.0013907955797639E-4</c:v>
                </c:pt>
                <c:pt idx="4872">
                  <c:v>1.4931332936778095E-3</c:v>
                </c:pt>
                <c:pt idx="4873">
                  <c:v>1.9965628089038123E-3</c:v>
                </c:pt>
                <c:pt idx="4874">
                  <c:v>1.4080413285674066E-3</c:v>
                </c:pt>
                <c:pt idx="4875">
                  <c:v>1.0515676816007458E-2</c:v>
                </c:pt>
                <c:pt idx="4876">
                  <c:v>1.0999163783060046E-3</c:v>
                </c:pt>
                <c:pt idx="4877">
                  <c:v>1.0059827633786897E-2</c:v>
                </c:pt>
                <c:pt idx="4878">
                  <c:v>5.4621979395407402E-2</c:v>
                </c:pt>
                <c:pt idx="4879">
                  <c:v>2.4649457362312171E-3</c:v>
                </c:pt>
                <c:pt idx="4880">
                  <c:v>0.40345073363505585</c:v>
                </c:pt>
                <c:pt idx="4881">
                  <c:v>3.1349402973636451</c:v>
                </c:pt>
                <c:pt idx="4882">
                  <c:v>1.2255813864694576</c:v>
                </c:pt>
                <c:pt idx="4883">
                  <c:v>0.30946408446150392</c:v>
                </c:pt>
                <c:pt idx="4884">
                  <c:v>0.63901298486230118</c:v>
                </c:pt>
                <c:pt idx="4885">
                  <c:v>1.5542909510213971</c:v>
                </c:pt>
                <c:pt idx="4886">
                  <c:v>0.3306777260257483</c:v>
                </c:pt>
                <c:pt idx="4887">
                  <c:v>3.6255279666006364</c:v>
                </c:pt>
                <c:pt idx="4888">
                  <c:v>8.8829074917775177</c:v>
                </c:pt>
                <c:pt idx="4889">
                  <c:v>3.2483027776281355</c:v>
                </c:pt>
                <c:pt idx="4890">
                  <c:v>2.0059350482605539E-2</c:v>
                </c:pt>
                <c:pt idx="4891">
                  <c:v>0.16572752814474523</c:v>
                </c:pt>
                <c:pt idx="4892">
                  <c:v>1.9166696248488126E-2</c:v>
                </c:pt>
                <c:pt idx="4893">
                  <c:v>5.8132975339290774E-3</c:v>
                </c:pt>
                <c:pt idx="4894">
                  <c:v>2.4583463596905055</c:v>
                </c:pt>
                <c:pt idx="4895">
                  <c:v>0.22514121281345484</c:v>
                </c:pt>
                <c:pt idx="4896">
                  <c:v>0.56926032002379512</c:v>
                </c:pt>
                <c:pt idx="4897">
                  <c:v>2.2631765900709455</c:v>
                </c:pt>
                <c:pt idx="4898">
                  <c:v>1.1749213902026689</c:v>
                </c:pt>
                <c:pt idx="4899">
                  <c:v>0.28315220012737391</c:v>
                </c:pt>
                <c:pt idx="4900">
                  <c:v>0.1413267737431553</c:v>
                </c:pt>
                <c:pt idx="4901">
                  <c:v>0.29546253598412026</c:v>
                </c:pt>
                <c:pt idx="4902">
                  <c:v>0.27086523139402874</c:v>
                </c:pt>
                <c:pt idx="4903">
                  <c:v>0.17546006691313495</c:v>
                </c:pt>
                <c:pt idx="4904">
                  <c:v>3.2191843270153049</c:v>
                </c:pt>
                <c:pt idx="4905">
                  <c:v>0.17510090955104754</c:v>
                </c:pt>
                <c:pt idx="4906">
                  <c:v>1.2044810563181052</c:v>
                </c:pt>
                <c:pt idx="4907">
                  <c:v>8.6296896100699758</c:v>
                </c:pt>
                <c:pt idx="4908">
                  <c:v>1.6302647778200554</c:v>
                </c:pt>
                <c:pt idx="4909">
                  <c:v>0.38203534223465663</c:v>
                </c:pt>
                <c:pt idx="4910">
                  <c:v>0.12457842261224272</c:v>
                </c:pt>
                <c:pt idx="4911">
                  <c:v>8.4130179597135854E-2</c:v>
                </c:pt>
                <c:pt idx="4912">
                  <c:v>4.2226284853875716E-2</c:v>
                </c:pt>
                <c:pt idx="4913">
                  <c:v>1.0033723750287811</c:v>
                </c:pt>
                <c:pt idx="4914">
                  <c:v>5.9867152227493829E-2</c:v>
                </c:pt>
                <c:pt idx="4915">
                  <c:v>0.11128439182549059</c:v>
                </c:pt>
                <c:pt idx="4916">
                  <c:v>11.688467046832104</c:v>
                </c:pt>
                <c:pt idx="4917">
                  <c:v>1.3849066507063659</c:v>
                </c:pt>
                <c:pt idx="4918">
                  <c:v>9.1228073620678654E-3</c:v>
                </c:pt>
                <c:pt idx="4919">
                  <c:v>0.10430940614649806</c:v>
                </c:pt>
                <c:pt idx="4920">
                  <c:v>0.17684178937920728</c:v>
                </c:pt>
                <c:pt idx="4921">
                  <c:v>6.5198474424374596E-3</c:v>
                </c:pt>
                <c:pt idx="4922">
                  <c:v>0.73564463163394356</c:v>
                </c:pt>
                <c:pt idx="4923">
                  <c:v>1.27755345219661E-2</c:v>
                </c:pt>
                <c:pt idx="4924">
                  <c:v>0.18049256318294929</c:v>
                </c:pt>
                <c:pt idx="4925">
                  <c:v>0.9448345785963953</c:v>
                </c:pt>
                <c:pt idx="4926">
                  <c:v>2.5850669424499304</c:v>
                </c:pt>
                <c:pt idx="4927">
                  <c:v>1.2911208718592833E-2</c:v>
                </c:pt>
                <c:pt idx="4928">
                  <c:v>1.0333923636835532E-2</c:v>
                </c:pt>
                <c:pt idx="4929">
                  <c:v>1.9197140511274149E-2</c:v>
                </c:pt>
                <c:pt idx="4930">
                  <c:v>1.0892184562904311E-2</c:v>
                </c:pt>
                <c:pt idx="4931">
                  <c:v>6.8414721238595931E-3</c:v>
                </c:pt>
                <c:pt idx="4932">
                  <c:v>0.64933588199870529</c:v>
                </c:pt>
                <c:pt idx="4933">
                  <c:v>8.1258925762469278E-3</c:v>
                </c:pt>
                <c:pt idx="4934">
                  <c:v>1.2482792805004167E-2</c:v>
                </c:pt>
                <c:pt idx="4935">
                  <c:v>0.61497593788850169</c:v>
                </c:pt>
                <c:pt idx="4936">
                  <c:v>0.16194040460917039</c:v>
                </c:pt>
                <c:pt idx="4937">
                  <c:v>3.3036197158042298E-2</c:v>
                </c:pt>
                <c:pt idx="4938">
                  <c:v>1.6468885213597022E-3</c:v>
                </c:pt>
                <c:pt idx="4939">
                  <c:v>7.5693224417265901E-3</c:v>
                </c:pt>
                <c:pt idx="4940">
                  <c:v>5.6486535591028335E-3</c:v>
                </c:pt>
                <c:pt idx="4941">
                  <c:v>1.4354398509401576E-2</c:v>
                </c:pt>
                <c:pt idx="4942">
                  <c:v>1.6778445619349853</c:v>
                </c:pt>
                <c:pt idx="4943">
                  <c:v>2.9639236504022458E-3</c:v>
                </c:pt>
                <c:pt idx="4944">
                  <c:v>1.2874355683770922E-2</c:v>
                </c:pt>
                <c:pt idx="4945">
                  <c:v>1.6590372312599899</c:v>
                </c:pt>
                <c:pt idx="4946">
                  <c:v>6.4305203893107593E-2</c:v>
                </c:pt>
                <c:pt idx="4947">
                  <c:v>3.1124814724765387E-2</c:v>
                </c:pt>
                <c:pt idx="4948">
                  <c:v>0.35444900155433351</c:v>
                </c:pt>
                <c:pt idx="4949">
                  <c:v>9.7481745903996476E-3</c:v>
                </c:pt>
                <c:pt idx="4950">
                  <c:v>4.5624516693830108E-2</c:v>
                </c:pt>
                <c:pt idx="4951">
                  <c:v>1.1074734204887517</c:v>
                </c:pt>
                <c:pt idx="4952">
                  <c:v>3.3847376400422083E-2</c:v>
                </c:pt>
                <c:pt idx="4953">
                  <c:v>2.3197833099881189</c:v>
                </c:pt>
                <c:pt idx="4954">
                  <c:v>1.4036099824820587</c:v>
                </c:pt>
                <c:pt idx="4955">
                  <c:v>0.3941773490562987</c:v>
                </c:pt>
                <c:pt idx="4956">
                  <c:v>0.13886358168607454</c:v>
                </c:pt>
                <c:pt idx="4957">
                  <c:v>4.6069941015554582E-2</c:v>
                </c:pt>
                <c:pt idx="4958">
                  <c:v>1.3384420118977707</c:v>
                </c:pt>
                <c:pt idx="4959">
                  <c:v>0.30996125816277603</c:v>
                </c:pt>
                <c:pt idx="4960">
                  <c:v>0.36520503595212417</c:v>
                </c:pt>
                <c:pt idx="4961">
                  <c:v>1.5331762542214158</c:v>
                </c:pt>
                <c:pt idx="4962">
                  <c:v>0.54395843378767217</c:v>
                </c:pt>
                <c:pt idx="4963">
                  <c:v>30.478855072234044</c:v>
                </c:pt>
                <c:pt idx="4964">
                  <c:v>6.626297390151227</c:v>
                </c:pt>
                <c:pt idx="4965">
                  <c:v>8.1925946542858963</c:v>
                </c:pt>
                <c:pt idx="4966">
                  <c:v>3.3807357286263405E-2</c:v>
                </c:pt>
                <c:pt idx="4967">
                  <c:v>9.0179941473812225E-2</c:v>
                </c:pt>
                <c:pt idx="4968">
                  <c:v>0.39508851342125395</c:v>
                </c:pt>
                <c:pt idx="4969">
                  <c:v>0.46364331105395484</c:v>
                </c:pt>
                <c:pt idx="4970">
                  <c:v>0.20928423028220414</c:v>
                </c:pt>
                <c:pt idx="4971">
                  <c:v>4.1206977602377082</c:v>
                </c:pt>
                <c:pt idx="4972">
                  <c:v>0.66099937407197806</c:v>
                </c:pt>
                <c:pt idx="4973">
                  <c:v>1.6640932715187249</c:v>
                </c:pt>
                <c:pt idx="4974">
                  <c:v>4.0684566189292113</c:v>
                </c:pt>
                <c:pt idx="4975">
                  <c:v>1.9360831933674136</c:v>
                </c:pt>
                <c:pt idx="4976">
                  <c:v>7.9638888968699556E-3</c:v>
                </c:pt>
                <c:pt idx="4977">
                  <c:v>1.8375254183512324E-2</c:v>
                </c:pt>
                <c:pt idx="4978">
                  <c:v>0.34212577251452886</c:v>
                </c:pt>
                <c:pt idx="4979">
                  <c:v>0.21602439965751574</c:v>
                </c:pt>
                <c:pt idx="4980">
                  <c:v>0.26966507455005007</c:v>
                </c:pt>
                <c:pt idx="4981">
                  <c:v>0.54022373032120219</c:v>
                </c:pt>
                <c:pt idx="4982">
                  <c:v>7.8367133020927182E-2</c:v>
                </c:pt>
                <c:pt idx="4983">
                  <c:v>0.37628878618481609</c:v>
                </c:pt>
                <c:pt idx="4984">
                  <c:v>0.99268743590753461</c:v>
                </c:pt>
                <c:pt idx="4985">
                  <c:v>0.80259538688381404</c:v>
                </c:pt>
                <c:pt idx="4986">
                  <c:v>1.5269027219026003</c:v>
                </c:pt>
                <c:pt idx="4987">
                  <c:v>3.8216362336734471</c:v>
                </c:pt>
                <c:pt idx="4988">
                  <c:v>5.0396844943744767</c:v>
                </c:pt>
                <c:pt idx="4989">
                  <c:v>2.3558731878463091</c:v>
                </c:pt>
                <c:pt idx="4990">
                  <c:v>2.0406282116501924</c:v>
                </c:pt>
                <c:pt idx="4991">
                  <c:v>24.372773901094018</c:v>
                </c:pt>
                <c:pt idx="4992">
                  <c:v>2.867483851779479</c:v>
                </c:pt>
                <c:pt idx="4993">
                  <c:v>53.585282894969311</c:v>
                </c:pt>
                <c:pt idx="4994">
                  <c:v>59.936399567000123</c:v>
                </c:pt>
                <c:pt idx="4995">
                  <c:v>24.541166457360955</c:v>
                </c:pt>
                <c:pt idx="4996">
                  <c:v>1.2215508025116106E-4</c:v>
                </c:pt>
                <c:pt idx="4997">
                  <c:v>2.6343439759540226E-2</c:v>
                </c:pt>
                <c:pt idx="4998">
                  <c:v>6.985020987325132E-3</c:v>
                </c:pt>
                <c:pt idx="4999">
                  <c:v>0.3108380693350708</c:v>
                </c:pt>
                <c:pt idx="5000">
                  <c:v>9.1158029578017011E-2</c:v>
                </c:pt>
                <c:pt idx="5001">
                  <c:v>1.5366184656479416E-2</c:v>
                </c:pt>
                <c:pt idx="5002">
                  <c:v>6.3269075117506693E-2</c:v>
                </c:pt>
                <c:pt idx="5003">
                  <c:v>1.7643711599252574</c:v>
                </c:pt>
                <c:pt idx="5004">
                  <c:v>2.3029274948693974</c:v>
                </c:pt>
                <c:pt idx="5005">
                  <c:v>0.32670338610922617</c:v>
                </c:pt>
                <c:pt idx="5006">
                  <c:v>2.7977770141747693E-4</c:v>
                </c:pt>
                <c:pt idx="5007">
                  <c:v>1.2482616282621475E-2</c:v>
                </c:pt>
                <c:pt idx="5008">
                  <c:v>6.2181726274152679E-2</c:v>
                </c:pt>
                <c:pt idx="5009">
                  <c:v>0.44087497724792812</c:v>
                </c:pt>
                <c:pt idx="5010">
                  <c:v>4.7188363774082441E-2</c:v>
                </c:pt>
                <c:pt idx="5011">
                  <c:v>1.5210230566514346E-2</c:v>
                </c:pt>
                <c:pt idx="5012">
                  <c:v>0.23244412414307375</c:v>
                </c:pt>
                <c:pt idx="5013">
                  <c:v>0.64884466013054265</c:v>
                </c:pt>
                <c:pt idx="5014">
                  <c:v>0.20958029679642498</c:v>
                </c:pt>
                <c:pt idx="5015">
                  <c:v>2.9527550137203873</c:v>
                </c:pt>
                <c:pt idx="5016">
                  <c:v>0.14949938442087257</c:v>
                </c:pt>
                <c:pt idx="5017">
                  <c:v>1.5574446387682686</c:v>
                </c:pt>
                <c:pt idx="5018">
                  <c:v>5.2744545057254122</c:v>
                </c:pt>
                <c:pt idx="5019">
                  <c:v>3.1464142383212361</c:v>
                </c:pt>
                <c:pt idx="5020">
                  <c:v>4.4978295356033975</c:v>
                </c:pt>
                <c:pt idx="5021">
                  <c:v>1.9045384495980373</c:v>
                </c:pt>
                <c:pt idx="5022">
                  <c:v>6.7645453128852262</c:v>
                </c:pt>
                <c:pt idx="5023">
                  <c:v>14.073365812223365</c:v>
                </c:pt>
                <c:pt idx="5024">
                  <c:v>3.0553536335118889</c:v>
                </c:pt>
                <c:pt idx="5025">
                  <c:v>0.15911574675907364</c:v>
                </c:pt>
                <c:pt idx="5026">
                  <c:v>1.1024833966351858E-4</c:v>
                </c:pt>
                <c:pt idx="5027">
                  <c:v>0.16595671891626843</c:v>
                </c:pt>
                <c:pt idx="5028">
                  <c:v>0.3219372293037745</c:v>
                </c:pt>
                <c:pt idx="5029">
                  <c:v>0.14298921535176237</c:v>
                </c:pt>
                <c:pt idx="5030">
                  <c:v>0.12740173658975812</c:v>
                </c:pt>
                <c:pt idx="5031">
                  <c:v>1.2713265134526039</c:v>
                </c:pt>
                <c:pt idx="5032">
                  <c:v>1.8582733413808969</c:v>
                </c:pt>
                <c:pt idx="5033">
                  <c:v>4.347129826833279</c:v>
                </c:pt>
                <c:pt idx="5034">
                  <c:v>1.8434840873392253E-3</c:v>
                </c:pt>
                <c:pt idx="5035">
                  <c:v>4.0802210750611927E-3</c:v>
                </c:pt>
                <c:pt idx="5036">
                  <c:v>3.7275358744199738</c:v>
                </c:pt>
                <c:pt idx="5037">
                  <c:v>7.9658699063378791</c:v>
                </c:pt>
                <c:pt idx="5038">
                  <c:v>9.3053462404712235</c:v>
                </c:pt>
                <c:pt idx="5039">
                  <c:v>4.4040574538076589</c:v>
                </c:pt>
                <c:pt idx="5040">
                  <c:v>0.11210479870763568</c:v>
                </c:pt>
                <c:pt idx="5041">
                  <c:v>10.927136650434955</c:v>
                </c:pt>
                <c:pt idx="5042">
                  <c:v>5.7543240607382575</c:v>
                </c:pt>
                <c:pt idx="5043">
                  <c:v>7.0936422306657416</c:v>
                </c:pt>
                <c:pt idx="5044">
                  <c:v>1.8405762658764868E-2</c:v>
                </c:pt>
                <c:pt idx="5045">
                  <c:v>3.4072237333639E-3</c:v>
                </c:pt>
                <c:pt idx="5046">
                  <c:v>3.7267921256463657E-3</c:v>
                </c:pt>
                <c:pt idx="5047">
                  <c:v>0.79451484801091832</c:v>
                </c:pt>
                <c:pt idx="5048">
                  <c:v>5.2197122613167985E-3</c:v>
                </c:pt>
                <c:pt idx="5049">
                  <c:v>6.9667607051087828E-3</c:v>
                </c:pt>
                <c:pt idx="5050">
                  <c:v>8.4684597379012735E-4</c:v>
                </c:pt>
                <c:pt idx="5051">
                  <c:v>8.4447482798987328E-4</c:v>
                </c:pt>
                <c:pt idx="5052">
                  <c:v>6.7561583186927635E-2</c:v>
                </c:pt>
                <c:pt idx="5053">
                  <c:v>1.0718358196359395E-2</c:v>
                </c:pt>
                <c:pt idx="5054">
                  <c:v>2.0726813257221106E-4</c:v>
                </c:pt>
                <c:pt idx="5055">
                  <c:v>1.7039081155290132E-4</c:v>
                </c:pt>
                <c:pt idx="5056">
                  <c:v>0.10771983500297917</c:v>
                </c:pt>
                <c:pt idx="5057">
                  <c:v>0.22490760539564736</c:v>
                </c:pt>
                <c:pt idx="5058">
                  <c:v>3.5252877206881923E-2</c:v>
                </c:pt>
                <c:pt idx="5059">
                  <c:v>0.26287122133118307</c:v>
                </c:pt>
                <c:pt idx="5060">
                  <c:v>1.2654230176506747</c:v>
                </c:pt>
                <c:pt idx="5061">
                  <c:v>2.1047652782959756</c:v>
                </c:pt>
                <c:pt idx="5062">
                  <c:v>1.2353624157955811</c:v>
                </c:pt>
                <c:pt idx="5063">
                  <c:v>1.3492011282859694E-2</c:v>
                </c:pt>
                <c:pt idx="5064">
                  <c:v>1.1301233800668926E-2</c:v>
                </c:pt>
                <c:pt idx="5065">
                  <c:v>8.6378655309160321E-2</c:v>
                </c:pt>
                <c:pt idx="5066">
                  <c:v>0.54848933878717088</c:v>
                </c:pt>
                <c:pt idx="5067">
                  <c:v>1.7258389265582497</c:v>
                </c:pt>
                <c:pt idx="5068">
                  <c:v>0.1442876716867976</c:v>
                </c:pt>
                <c:pt idx="5069">
                  <c:v>2.6155482435657736E-2</c:v>
                </c:pt>
                <c:pt idx="5070">
                  <c:v>8.3213207272115314E-2</c:v>
                </c:pt>
                <c:pt idx="5071">
                  <c:v>5.7173804188529189</c:v>
                </c:pt>
                <c:pt idx="5072">
                  <c:v>2.5173994116043783</c:v>
                </c:pt>
                <c:pt idx="5073">
                  <c:v>7.0864616744660464E-2</c:v>
                </c:pt>
                <c:pt idx="5074">
                  <c:v>0.32417336805627328</c:v>
                </c:pt>
                <c:pt idx="5075">
                  <c:v>1.6345193632118522</c:v>
                </c:pt>
                <c:pt idx="5076">
                  <c:v>0.56132541100707056</c:v>
                </c:pt>
                <c:pt idx="5077">
                  <c:v>1.7289250190052632</c:v>
                </c:pt>
                <c:pt idx="5078">
                  <c:v>0.37577787603177332</c:v>
                </c:pt>
                <c:pt idx="5079">
                  <c:v>0.62903644597754194</c:v>
                </c:pt>
                <c:pt idx="5080">
                  <c:v>8.0708400055337997</c:v>
                </c:pt>
                <c:pt idx="5081">
                  <c:v>0.96945436598210166</c:v>
                </c:pt>
                <c:pt idx="5082">
                  <c:v>2.1109193764245929E-2</c:v>
                </c:pt>
                <c:pt idx="5083">
                  <c:v>5.4361077884123154E-3</c:v>
                </c:pt>
                <c:pt idx="5084">
                  <c:v>0.16002431014313262</c:v>
                </c:pt>
                <c:pt idx="5085">
                  <c:v>0.28125524723125139</c:v>
                </c:pt>
                <c:pt idx="5086">
                  <c:v>0.26588141610476657</c:v>
                </c:pt>
                <c:pt idx="5087">
                  <c:v>0.37840190111994226</c:v>
                </c:pt>
                <c:pt idx="5088">
                  <c:v>0.68983461571350779</c:v>
                </c:pt>
                <c:pt idx="5089">
                  <c:v>0.37196627368211982</c:v>
                </c:pt>
                <c:pt idx="5090">
                  <c:v>4.179004312716188</c:v>
                </c:pt>
                <c:pt idx="5091">
                  <c:v>0.45480428265249562</c:v>
                </c:pt>
                <c:pt idx="5092">
                  <c:v>9.1183440329505955E-2</c:v>
                </c:pt>
                <c:pt idx="5093">
                  <c:v>1.4329873785028297E-2</c:v>
                </c:pt>
                <c:pt idx="5094">
                  <c:v>0.40074839788972572</c:v>
                </c:pt>
                <c:pt idx="5095">
                  <c:v>0.39753861412926678</c:v>
                </c:pt>
                <c:pt idx="5096">
                  <c:v>0.90604933469863014</c:v>
                </c:pt>
                <c:pt idx="5097">
                  <c:v>2.0023734401264157</c:v>
                </c:pt>
                <c:pt idx="5098">
                  <c:v>0.9859332515620669</c:v>
                </c:pt>
                <c:pt idx="5099">
                  <c:v>2.7985543100954167</c:v>
                </c:pt>
                <c:pt idx="5100">
                  <c:v>2.3577499434344285</c:v>
                </c:pt>
                <c:pt idx="5101">
                  <c:v>2.8200502570288006</c:v>
                </c:pt>
                <c:pt idx="5102">
                  <c:v>4.7479932644217786E-3</c:v>
                </c:pt>
                <c:pt idx="5103">
                  <c:v>3.0700382570089091E-3</c:v>
                </c:pt>
                <c:pt idx="5104">
                  <c:v>8.9312175485591241E-2</c:v>
                </c:pt>
                <c:pt idx="5105">
                  <c:v>2.2901295620247463E-2</c:v>
                </c:pt>
                <c:pt idx="5106">
                  <c:v>0.12026393099688534</c:v>
                </c:pt>
                <c:pt idx="5107">
                  <c:v>3.2830496975470307E-3</c:v>
                </c:pt>
                <c:pt idx="5108">
                  <c:v>6.0675325229271925E-3</c:v>
                </c:pt>
                <c:pt idx="5109">
                  <c:v>0.70132911058091996</c:v>
                </c:pt>
                <c:pt idx="5110">
                  <c:v>3.8279293438474309E-3</c:v>
                </c:pt>
                <c:pt idx="5111">
                  <c:v>0.13467804159328692</c:v>
                </c:pt>
                <c:pt idx="5112">
                  <c:v>1.5847498685344671E-3</c:v>
                </c:pt>
                <c:pt idx="5113">
                  <c:v>4.9869764230151752</c:v>
                </c:pt>
                <c:pt idx="5114">
                  <c:v>2.9397489168259519</c:v>
                </c:pt>
                <c:pt idx="5115">
                  <c:v>6.1317235943354076</c:v>
                </c:pt>
                <c:pt idx="5116">
                  <c:v>7.8011304513781639</c:v>
                </c:pt>
                <c:pt idx="5117">
                  <c:v>2.7786944813527104E-2</c:v>
                </c:pt>
                <c:pt idx="5118">
                  <c:v>1.6003143342061825</c:v>
                </c:pt>
                <c:pt idx="5119">
                  <c:v>4.971270777049118</c:v>
                </c:pt>
                <c:pt idx="5120">
                  <c:v>1.2687799743114307</c:v>
                </c:pt>
                <c:pt idx="5121">
                  <c:v>1.5505221778870084E-2</c:v>
                </c:pt>
                <c:pt idx="5122">
                  <c:v>4.7496048093221988E-3</c:v>
                </c:pt>
                <c:pt idx="5123">
                  <c:v>1.2700382302728264E-2</c:v>
                </c:pt>
                <c:pt idx="5124">
                  <c:v>0.1031546094729813</c:v>
                </c:pt>
                <c:pt idx="5125">
                  <c:v>0.10860167277221575</c:v>
                </c:pt>
                <c:pt idx="5126">
                  <c:v>1.0983236253710707E-2</c:v>
                </c:pt>
                <c:pt idx="5127">
                  <c:v>0.19520432386096273</c:v>
                </c:pt>
                <c:pt idx="5128">
                  <c:v>1.0405546891566793</c:v>
                </c:pt>
                <c:pt idx="5129">
                  <c:v>0.96183144392875464</c:v>
                </c:pt>
                <c:pt idx="5130">
                  <c:v>0.14339886604131366</c:v>
                </c:pt>
                <c:pt idx="5131">
                  <c:v>6.7212942468686421E-2</c:v>
                </c:pt>
                <c:pt idx="5132">
                  <c:v>1.132320104263358E-3</c:v>
                </c:pt>
                <c:pt idx="5133">
                  <c:v>0.13792765952127373</c:v>
                </c:pt>
                <c:pt idx="5134">
                  <c:v>0.70010179767848846</c:v>
                </c:pt>
                <c:pt idx="5135">
                  <c:v>0.64157369222248162</c:v>
                </c:pt>
                <c:pt idx="5136">
                  <c:v>0.47313073408162537</c:v>
                </c:pt>
                <c:pt idx="5137">
                  <c:v>0.73889370541922217</c:v>
                </c:pt>
                <c:pt idx="5138">
                  <c:v>4.461012270651187</c:v>
                </c:pt>
                <c:pt idx="5139">
                  <c:v>3.0114273894466819</c:v>
                </c:pt>
                <c:pt idx="5140">
                  <c:v>0.70689974245867193</c:v>
                </c:pt>
                <c:pt idx="5141">
                  <c:v>5.0394349994013446E-2</c:v>
                </c:pt>
                <c:pt idx="5142">
                  <c:v>2.1688754238903325E-2</c:v>
                </c:pt>
                <c:pt idx="5143">
                  <c:v>0.43856800185517048</c:v>
                </c:pt>
                <c:pt idx="5144">
                  <c:v>1.0938867058040618</c:v>
                </c:pt>
                <c:pt idx="5145">
                  <c:v>1.1075527467548487</c:v>
                </c:pt>
                <c:pt idx="5146">
                  <c:v>1.8379371739686876</c:v>
                </c:pt>
                <c:pt idx="5147">
                  <c:v>0.25367892525073399</c:v>
                </c:pt>
                <c:pt idx="5148">
                  <c:v>0.32159955728151179</c:v>
                </c:pt>
                <c:pt idx="5149">
                  <c:v>1.7139113519290217</c:v>
                </c:pt>
                <c:pt idx="5150">
                  <c:v>1.0813469543968286</c:v>
                </c:pt>
                <c:pt idx="5151">
                  <c:v>8.8877553775342844E-2</c:v>
                </c:pt>
                <c:pt idx="5152">
                  <c:v>5.9214141436134751E-2</c:v>
                </c:pt>
                <c:pt idx="5153">
                  <c:v>0.56540144956714666</c:v>
                </c:pt>
                <c:pt idx="5154">
                  <c:v>1.7415637096579615</c:v>
                </c:pt>
                <c:pt idx="5155">
                  <c:v>1.4641288450562107</c:v>
                </c:pt>
                <c:pt idx="5156">
                  <c:v>1.4081424267690164</c:v>
                </c:pt>
                <c:pt idx="5157">
                  <c:v>0.17184723533453822</c:v>
                </c:pt>
                <c:pt idx="5158">
                  <c:v>0.59890097264004871</c:v>
                </c:pt>
                <c:pt idx="5159">
                  <c:v>2.1826520337373516</c:v>
                </c:pt>
                <c:pt idx="5160">
                  <c:v>1.7714204665131335</c:v>
                </c:pt>
                <c:pt idx="5161">
                  <c:v>3.6860465798712778</c:v>
                </c:pt>
                <c:pt idx="5162">
                  <c:v>0.30779568723574374</c:v>
                </c:pt>
                <c:pt idx="5163">
                  <c:v>12.697820182419882</c:v>
                </c:pt>
                <c:pt idx="5164">
                  <c:v>24.484274368667428</c:v>
                </c:pt>
                <c:pt idx="5165">
                  <c:v>26.102832225568502</c:v>
                </c:pt>
                <c:pt idx="5166">
                  <c:v>25.139855505264418</c:v>
                </c:pt>
                <c:pt idx="5167">
                  <c:v>5.6917665466727776</c:v>
                </c:pt>
                <c:pt idx="5168">
                  <c:v>34.137310846805505</c:v>
                </c:pt>
                <c:pt idx="5169">
                  <c:v>60.677459018034547</c:v>
                </c:pt>
                <c:pt idx="5170">
                  <c:v>28.015872398241505</c:v>
                </c:pt>
                <c:pt idx="5171">
                  <c:v>3.559981321809344E-2</c:v>
                </c:pt>
                <c:pt idx="5172">
                  <c:v>8.5644243801439479E-2</c:v>
                </c:pt>
                <c:pt idx="5173">
                  <c:v>0.34791494237646259</c:v>
                </c:pt>
                <c:pt idx="5174">
                  <c:v>0.21205540656327623</c:v>
                </c:pt>
                <c:pt idx="5175">
                  <c:v>0.1432324292800099</c:v>
                </c:pt>
                <c:pt idx="5176">
                  <c:v>0.1893516507267704</c:v>
                </c:pt>
                <c:pt idx="5177">
                  <c:v>1.3026045953383103</c:v>
                </c:pt>
                <c:pt idx="5178">
                  <c:v>4.9755645154214587</c:v>
                </c:pt>
                <c:pt idx="5179">
                  <c:v>5.7429867920463051</c:v>
                </c:pt>
                <c:pt idx="5180">
                  <c:v>0.8427763166826191</c:v>
                </c:pt>
                <c:pt idx="5181">
                  <c:v>1.645104066704452E-2</c:v>
                </c:pt>
                <c:pt idx="5182">
                  <c:v>5.287405468823772E-2</c:v>
                </c:pt>
                <c:pt idx="5183">
                  <c:v>4.2633799580361884E-2</c:v>
                </c:pt>
                <c:pt idx="5184">
                  <c:v>1.0298014568327882E-2</c:v>
                </c:pt>
                <c:pt idx="5185">
                  <c:v>1.0555589486227517E-2</c:v>
                </c:pt>
                <c:pt idx="5186">
                  <c:v>2.4627935817067997E-2</c:v>
                </c:pt>
                <c:pt idx="5187">
                  <c:v>0.23536275971087242</c:v>
                </c:pt>
                <c:pt idx="5188">
                  <c:v>0.14460411343457519</c:v>
                </c:pt>
                <c:pt idx="5189">
                  <c:v>1.4033996911409377</c:v>
                </c:pt>
                <c:pt idx="5190">
                  <c:v>1.0505876376948129</c:v>
                </c:pt>
                <c:pt idx="5191">
                  <c:v>1.2802883315185081</c:v>
                </c:pt>
                <c:pt idx="5192">
                  <c:v>1.0286743917894947</c:v>
                </c:pt>
                <c:pt idx="5193">
                  <c:v>0.60602986782410917</c:v>
                </c:pt>
                <c:pt idx="5194">
                  <c:v>1.0478436346266728</c:v>
                </c:pt>
                <c:pt idx="5195">
                  <c:v>9.0094559881933218</c:v>
                </c:pt>
                <c:pt idx="5196">
                  <c:v>3.6647587584935835</c:v>
                </c:pt>
                <c:pt idx="5197">
                  <c:v>15.673424962901434</c:v>
                </c:pt>
                <c:pt idx="5198">
                  <c:v>4.5021319373120052</c:v>
                </c:pt>
                <c:pt idx="5199">
                  <c:v>3.9727630099282055E-2</c:v>
                </c:pt>
                <c:pt idx="5200">
                  <c:v>0.21664977393544665</c:v>
                </c:pt>
                <c:pt idx="5201">
                  <c:v>0.38924391804259789</c:v>
                </c:pt>
                <c:pt idx="5202">
                  <c:v>0.55228561352647998</c:v>
                </c:pt>
                <c:pt idx="5203">
                  <c:v>9.4844365459231098E-2</c:v>
                </c:pt>
                <c:pt idx="5204">
                  <c:v>0.11552977685769129</c:v>
                </c:pt>
                <c:pt idx="5205">
                  <c:v>2.5334315284385833</c:v>
                </c:pt>
                <c:pt idx="5206">
                  <c:v>1.4499649373969024</c:v>
                </c:pt>
                <c:pt idx="5207">
                  <c:v>8.6521687992736016</c:v>
                </c:pt>
                <c:pt idx="5208">
                  <c:v>2.0931859922732112</c:v>
                </c:pt>
                <c:pt idx="5209">
                  <c:v>7.1967133706593786E-2</c:v>
                </c:pt>
                <c:pt idx="5210">
                  <c:v>7.7240181168322333E-2</c:v>
                </c:pt>
                <c:pt idx="5211">
                  <c:v>0.10702758632838111</c:v>
                </c:pt>
                <c:pt idx="5212">
                  <c:v>0.16254388356023733</c:v>
                </c:pt>
                <c:pt idx="5213">
                  <c:v>0.11796555481103407</c:v>
                </c:pt>
                <c:pt idx="5214">
                  <c:v>0.26053045453543583</c:v>
                </c:pt>
                <c:pt idx="5215">
                  <c:v>1.6645789826336621</c:v>
                </c:pt>
                <c:pt idx="5216">
                  <c:v>1.4283266956826732</c:v>
                </c:pt>
                <c:pt idx="5217">
                  <c:v>3.2993129291294916</c:v>
                </c:pt>
                <c:pt idx="5218">
                  <c:v>1.1791223630000045</c:v>
                </c:pt>
                <c:pt idx="5219">
                  <c:v>0.55504973326147966</c:v>
                </c:pt>
                <c:pt idx="5220">
                  <c:v>0.56262444640461962</c:v>
                </c:pt>
                <c:pt idx="5221">
                  <c:v>0.72814021720425293</c:v>
                </c:pt>
                <c:pt idx="5222">
                  <c:v>0.96920929954941604</c:v>
                </c:pt>
                <c:pt idx="5223">
                  <c:v>0.3613656562170337</c:v>
                </c:pt>
                <c:pt idx="5224">
                  <c:v>0.65498651930860186</c:v>
                </c:pt>
                <c:pt idx="5225">
                  <c:v>5.1118696309916292</c:v>
                </c:pt>
                <c:pt idx="5226">
                  <c:v>1.529997052970731</c:v>
                </c:pt>
                <c:pt idx="5227">
                  <c:v>9.3015955316884895</c:v>
                </c:pt>
                <c:pt idx="5228">
                  <c:v>1.8551342878747124</c:v>
                </c:pt>
                <c:pt idx="5229">
                  <c:v>0.12000767457206037</c:v>
                </c:pt>
                <c:pt idx="5230">
                  <c:v>0.70759465666409194</c:v>
                </c:pt>
                <c:pt idx="5231">
                  <c:v>8.3853404363024228E-2</c:v>
                </c:pt>
                <c:pt idx="5232">
                  <c:v>0.35284687321500641</c:v>
                </c:pt>
                <c:pt idx="5233">
                  <c:v>0.17619684677005554</c:v>
                </c:pt>
                <c:pt idx="5234">
                  <c:v>0.274525266104722</c:v>
                </c:pt>
                <c:pt idx="5235">
                  <c:v>1.0267762451952398</c:v>
                </c:pt>
                <c:pt idx="5236">
                  <c:v>0.12264138906673415</c:v>
                </c:pt>
                <c:pt idx="5237">
                  <c:v>3.1122815983183725</c:v>
                </c:pt>
                <c:pt idx="5238">
                  <c:v>0.57949339913955777</c:v>
                </c:pt>
                <c:pt idx="5239">
                  <c:v>1.3282057558364247E-2</c:v>
                </c:pt>
                <c:pt idx="5240">
                  <c:v>7.7404996084135105E-2</c:v>
                </c:pt>
                <c:pt idx="5241">
                  <c:v>1.5200428567904687E-2</c:v>
                </c:pt>
                <c:pt idx="5242">
                  <c:v>1.4844202687894924E-2</c:v>
                </c:pt>
                <c:pt idx="5243">
                  <c:v>2.3400254361747487E-4</c:v>
                </c:pt>
                <c:pt idx="5244">
                  <c:v>0.21492739500243493</c:v>
                </c:pt>
                <c:pt idx="5245">
                  <c:v>3.4899835517474309</c:v>
                </c:pt>
                <c:pt idx="5246">
                  <c:v>2.3871719321078628</c:v>
                </c:pt>
                <c:pt idx="5247">
                  <c:v>0.81344561427001705</c:v>
                </c:pt>
                <c:pt idx="5248">
                  <c:v>5.1114288861739271E-2</c:v>
                </c:pt>
                <c:pt idx="5249">
                  <c:v>3.9469190784335681E-2</c:v>
                </c:pt>
                <c:pt idx="5250">
                  <c:v>5.2667445904028644E-2</c:v>
                </c:pt>
                <c:pt idx="5251">
                  <c:v>7.4577444456495681E-2</c:v>
                </c:pt>
                <c:pt idx="5252">
                  <c:v>6.1686776167536587E-2</c:v>
                </c:pt>
                <c:pt idx="5253">
                  <c:v>6.0576877681021983E-2</c:v>
                </c:pt>
                <c:pt idx="5254">
                  <c:v>0.49818250678374892</c:v>
                </c:pt>
                <c:pt idx="5255">
                  <c:v>0.18666963444407367</c:v>
                </c:pt>
                <c:pt idx="5256">
                  <c:v>0.91951698125477133</c:v>
                </c:pt>
                <c:pt idx="5257">
                  <c:v>0.20332179247598611</c:v>
                </c:pt>
                <c:pt idx="5258">
                  <c:v>3.6423246052027727</c:v>
                </c:pt>
                <c:pt idx="5259">
                  <c:v>1.2599528753082772</c:v>
                </c:pt>
                <c:pt idx="5260">
                  <c:v>1.9932600867758506E-2</c:v>
                </c:pt>
                <c:pt idx="5261">
                  <c:v>1.9144030293388339</c:v>
                </c:pt>
                <c:pt idx="5262">
                  <c:v>1.047840232520725</c:v>
                </c:pt>
                <c:pt idx="5263">
                  <c:v>3.5153165525648631</c:v>
                </c:pt>
                <c:pt idx="5264">
                  <c:v>3.5538079901964301</c:v>
                </c:pt>
                <c:pt idx="5265">
                  <c:v>0.1333784985995623</c:v>
                </c:pt>
                <c:pt idx="5266">
                  <c:v>14.485659388848534</c:v>
                </c:pt>
                <c:pt idx="5267">
                  <c:v>3.700550725957275</c:v>
                </c:pt>
                <c:pt idx="5268">
                  <c:v>8.4124526501248662E-3</c:v>
                </c:pt>
                <c:pt idx="5269">
                  <c:v>3.612852699625195E-2</c:v>
                </c:pt>
                <c:pt idx="5270">
                  <c:v>1.2192685257317317E-2</c:v>
                </c:pt>
                <c:pt idx="5271">
                  <c:v>1.1539010850494297E-2</c:v>
                </c:pt>
                <c:pt idx="5272">
                  <c:v>1.0981682150678603E-2</c:v>
                </c:pt>
                <c:pt idx="5273">
                  <c:v>1.1765857855505053E-2</c:v>
                </c:pt>
                <c:pt idx="5274">
                  <c:v>0.12609451082666959</c:v>
                </c:pt>
                <c:pt idx="5275">
                  <c:v>2.016025141969887E-2</c:v>
                </c:pt>
                <c:pt idx="5276">
                  <c:v>0.66571878272239426</c:v>
                </c:pt>
                <c:pt idx="5277">
                  <c:v>7.031347742244369E-2</c:v>
                </c:pt>
                <c:pt idx="5278">
                  <c:v>0.82960834004065642</c:v>
                </c:pt>
                <c:pt idx="5279">
                  <c:v>0.6380132267236559</c:v>
                </c:pt>
                <c:pt idx="5280">
                  <c:v>0.31137206742473222</c:v>
                </c:pt>
                <c:pt idx="5281">
                  <c:v>2.7665087476864376</c:v>
                </c:pt>
                <c:pt idx="5282">
                  <c:v>1.5068613176184853</c:v>
                </c:pt>
                <c:pt idx="5283">
                  <c:v>0.77471699899978852</c:v>
                </c:pt>
                <c:pt idx="5284">
                  <c:v>17.520171942568624</c:v>
                </c:pt>
                <c:pt idx="5285">
                  <c:v>20.170694308085778</c:v>
                </c:pt>
                <c:pt idx="5286">
                  <c:v>13.769850341890574</c:v>
                </c:pt>
                <c:pt idx="5287">
                  <c:v>6.0557112245547238</c:v>
                </c:pt>
                <c:pt idx="5288">
                  <c:v>1.1694522518616475</c:v>
                </c:pt>
                <c:pt idx="5289">
                  <c:v>0.2000018855649198</c:v>
                </c:pt>
                <c:pt idx="5290">
                  <c:v>0.42023700609546794</c:v>
                </c:pt>
                <c:pt idx="5291">
                  <c:v>1.6338580969341152</c:v>
                </c:pt>
                <c:pt idx="5292">
                  <c:v>6.2741452051010143</c:v>
                </c:pt>
                <c:pt idx="5293">
                  <c:v>1.4488036903188326</c:v>
                </c:pt>
                <c:pt idx="5294">
                  <c:v>30.67690845674187</c:v>
                </c:pt>
                <c:pt idx="5295">
                  <c:v>11.814880897983596</c:v>
                </c:pt>
                <c:pt idx="5296">
                  <c:v>10.974267425729538</c:v>
                </c:pt>
                <c:pt idx="5297">
                  <c:v>9.8517287124064126</c:v>
                </c:pt>
                <c:pt idx="5298">
                  <c:v>0.13755865935389483</c:v>
                </c:pt>
                <c:pt idx="5299">
                  <c:v>5.6565955349561575E-2</c:v>
                </c:pt>
                <c:pt idx="5300">
                  <c:v>0.20225368770720095</c:v>
                </c:pt>
                <c:pt idx="5301">
                  <c:v>0.72214595551905769</c:v>
                </c:pt>
                <c:pt idx="5302">
                  <c:v>0.61570376407846916</c:v>
                </c:pt>
                <c:pt idx="5303">
                  <c:v>0.4326128167495758</c:v>
                </c:pt>
                <c:pt idx="5304">
                  <c:v>3.229443994062132</c:v>
                </c:pt>
                <c:pt idx="5305">
                  <c:v>2.748052591434524</c:v>
                </c:pt>
                <c:pt idx="5306">
                  <c:v>2.9246287275457892</c:v>
                </c:pt>
                <c:pt idx="5307">
                  <c:v>2.7661042658290329</c:v>
                </c:pt>
                <c:pt idx="5308">
                  <c:v>8.0775043315276456</c:v>
                </c:pt>
                <c:pt idx="5309">
                  <c:v>5.0078775964798687</c:v>
                </c:pt>
                <c:pt idx="5310">
                  <c:v>3.9715749337567767</c:v>
                </c:pt>
                <c:pt idx="5311">
                  <c:v>10.468722236245489</c:v>
                </c:pt>
                <c:pt idx="5312">
                  <c:v>11.07433170026664</c:v>
                </c:pt>
                <c:pt idx="5313">
                  <c:v>8.7970921134414262</c:v>
                </c:pt>
                <c:pt idx="5314">
                  <c:v>76.478809356458882</c:v>
                </c:pt>
                <c:pt idx="5315">
                  <c:v>51.759701018563817</c:v>
                </c:pt>
                <c:pt idx="5316">
                  <c:v>92.143946953168026</c:v>
                </c:pt>
                <c:pt idx="5317">
                  <c:v>34.657624222632577</c:v>
                </c:pt>
                <c:pt idx="5318">
                  <c:v>0.2257603001890385</c:v>
                </c:pt>
                <c:pt idx="5319">
                  <c:v>0.12050041165297802</c:v>
                </c:pt>
                <c:pt idx="5320">
                  <c:v>0.71983669727402289</c:v>
                </c:pt>
                <c:pt idx="5321">
                  <c:v>0.23141349428495081</c:v>
                </c:pt>
                <c:pt idx="5322">
                  <c:v>7.2472059778250358E-2</c:v>
                </c:pt>
                <c:pt idx="5323">
                  <c:v>0.19554886799671006</c:v>
                </c:pt>
                <c:pt idx="5324">
                  <c:v>1.140938036486943</c:v>
                </c:pt>
                <c:pt idx="5325">
                  <c:v>0.30152101648385571</c:v>
                </c:pt>
                <c:pt idx="5326">
                  <c:v>4.5679078422092632</c:v>
                </c:pt>
                <c:pt idx="5327">
                  <c:v>3.6832253207424333</c:v>
                </c:pt>
                <c:pt idx="5328">
                  <c:v>2.3396954209719449E-3</c:v>
                </c:pt>
                <c:pt idx="5329">
                  <c:v>0.9188449663438587</c:v>
                </c:pt>
                <c:pt idx="5330">
                  <c:v>6.9567253151721131E-2</c:v>
                </c:pt>
                <c:pt idx="5331">
                  <c:v>0.20381289845829814</c:v>
                </c:pt>
                <c:pt idx="5332">
                  <c:v>0.16157400804130218</c:v>
                </c:pt>
                <c:pt idx="5333">
                  <c:v>0.28129115384526981</c:v>
                </c:pt>
                <c:pt idx="5334">
                  <c:v>8.4911079615283158E-2</c:v>
                </c:pt>
                <c:pt idx="5335">
                  <c:v>1.5312563937671488</c:v>
                </c:pt>
                <c:pt idx="5336">
                  <c:v>0.80298661275579208</c:v>
                </c:pt>
                <c:pt idx="5337">
                  <c:v>5.0999345879853362</c:v>
                </c:pt>
                <c:pt idx="5338">
                  <c:v>1.9373429831545077</c:v>
                </c:pt>
                <c:pt idx="5339">
                  <c:v>4.3332693553541919</c:v>
                </c:pt>
                <c:pt idx="5340">
                  <c:v>5.1052210171377661</c:v>
                </c:pt>
                <c:pt idx="5341">
                  <c:v>1.8873725864440558</c:v>
                </c:pt>
                <c:pt idx="5342">
                  <c:v>2.5616361271560439</c:v>
                </c:pt>
                <c:pt idx="5343">
                  <c:v>34.753677150190619</c:v>
                </c:pt>
                <c:pt idx="5344">
                  <c:v>17.046370716953394</c:v>
                </c:pt>
                <c:pt idx="5345">
                  <c:v>50.220189806652755</c:v>
                </c:pt>
                <c:pt idx="5346">
                  <c:v>43.52472036538741</c:v>
                </c:pt>
                <c:pt idx="5347">
                  <c:v>1.7623452122593846E-4</c:v>
                </c:pt>
                <c:pt idx="5348">
                  <c:v>9.761671662626432E-5</c:v>
                </c:pt>
                <c:pt idx="5349">
                  <c:v>3.8467319733811885E-3</c:v>
                </c:pt>
                <c:pt idx="5350">
                  <c:v>3.1254594704805214E-3</c:v>
                </c:pt>
                <c:pt idx="5351">
                  <c:v>3.2202754449599632E-4</c:v>
                </c:pt>
                <c:pt idx="5352">
                  <c:v>7.4952932864599827E-5</c:v>
                </c:pt>
                <c:pt idx="5353">
                  <c:v>6.7921171566815555E-2</c:v>
                </c:pt>
                <c:pt idx="5354">
                  <c:v>1.2495078588380355</c:v>
                </c:pt>
                <c:pt idx="5355">
                  <c:v>1.1244890169689885</c:v>
                </c:pt>
                <c:pt idx="5356">
                  <c:v>0.15939768235172483</c:v>
                </c:pt>
                <c:pt idx="5357">
                  <c:v>3.2340263362643763E-2</c:v>
                </c:pt>
                <c:pt idx="5358">
                  <c:v>1.3297914227962716E-2</c:v>
                </c:pt>
                <c:pt idx="5359">
                  <c:v>1.0064963986479051E-2</c:v>
                </c:pt>
                <c:pt idx="5360">
                  <c:v>4.6359695074232668E-2</c:v>
                </c:pt>
                <c:pt idx="5361">
                  <c:v>2.7840644237608157E-2</c:v>
                </c:pt>
                <c:pt idx="5362">
                  <c:v>9.3429129726797316E-2</c:v>
                </c:pt>
                <c:pt idx="5363">
                  <c:v>3.0686444046771882E-2</c:v>
                </c:pt>
                <c:pt idx="5364">
                  <c:v>0.71786748630007946</c:v>
                </c:pt>
                <c:pt idx="5365">
                  <c:v>6.8183051121760666E-2</c:v>
                </c:pt>
                <c:pt idx="5366">
                  <c:v>0.42104971397828478</c:v>
                </c:pt>
                <c:pt idx="5367">
                  <c:v>0.18528474605328202</c:v>
                </c:pt>
                <c:pt idx="5368">
                  <c:v>1.3555076841836387</c:v>
                </c:pt>
                <c:pt idx="5369">
                  <c:v>0.58899819053976599</c:v>
                </c:pt>
                <c:pt idx="5370">
                  <c:v>0.37613812677982716</c:v>
                </c:pt>
                <c:pt idx="5371">
                  <c:v>0.21333356538362494</c:v>
                </c:pt>
                <c:pt idx="5372">
                  <c:v>5.1079037842659583</c:v>
                </c:pt>
                <c:pt idx="5373">
                  <c:v>1.8184372584635525E-2</c:v>
                </c:pt>
                <c:pt idx="5374">
                  <c:v>7.8201816021790957</c:v>
                </c:pt>
                <c:pt idx="5375">
                  <c:v>12.79230024062162</c:v>
                </c:pt>
                <c:pt idx="5376">
                  <c:v>1.179308242577837</c:v>
                </c:pt>
                <c:pt idx="5377">
                  <c:v>0.45807412045036883</c:v>
                </c:pt>
                <c:pt idx="5378">
                  <c:v>1.7071032494728817</c:v>
                </c:pt>
                <c:pt idx="5379">
                  <c:v>0.39636481054669553</c:v>
                </c:pt>
                <c:pt idx="5380">
                  <c:v>0.26254179064465771</c:v>
                </c:pt>
                <c:pt idx="5381">
                  <c:v>0.55559723723012522</c:v>
                </c:pt>
                <c:pt idx="5382">
                  <c:v>3.3774370892113539</c:v>
                </c:pt>
                <c:pt idx="5383">
                  <c:v>3.9031215875578829</c:v>
                </c:pt>
                <c:pt idx="5384">
                  <c:v>21.068949758002397</c:v>
                </c:pt>
                <c:pt idx="5385">
                  <c:v>16.023703050944778</c:v>
                </c:pt>
                <c:pt idx="5386">
                  <c:v>16.549080651697032</c:v>
                </c:pt>
                <c:pt idx="5387">
                  <c:v>5.2327741784822157</c:v>
                </c:pt>
                <c:pt idx="5388">
                  <c:v>20.074330188980099</c:v>
                </c:pt>
                <c:pt idx="5389">
                  <c:v>27.803450276389526</c:v>
                </c:pt>
                <c:pt idx="5390">
                  <c:v>10.069593739014087</c:v>
                </c:pt>
                <c:pt idx="5391">
                  <c:v>27.312558810989923</c:v>
                </c:pt>
                <c:pt idx="5392">
                  <c:v>198.14797137390869</c:v>
                </c:pt>
                <c:pt idx="5393">
                  <c:v>32.251937987476467</c:v>
                </c:pt>
                <c:pt idx="5394">
                  <c:v>154.96815421715817</c:v>
                </c:pt>
                <c:pt idx="5395">
                  <c:v>161.59779933345732</c:v>
                </c:pt>
                <c:pt idx="5396">
                  <c:v>1.3067509443184782</c:v>
                </c:pt>
                <c:pt idx="5397">
                  <c:v>0.48296627794955194</c:v>
                </c:pt>
                <c:pt idx="5398">
                  <c:v>2.4441346343090427</c:v>
                </c:pt>
                <c:pt idx="5399">
                  <c:v>0.3558185728767097</c:v>
                </c:pt>
                <c:pt idx="5400">
                  <c:v>0.42543492900948965</c:v>
                </c:pt>
                <c:pt idx="5401">
                  <c:v>0.47393482547770088</c:v>
                </c:pt>
                <c:pt idx="5402">
                  <c:v>7.8828301933227598</c:v>
                </c:pt>
                <c:pt idx="5403">
                  <c:v>0.89332434384267079</c:v>
                </c:pt>
                <c:pt idx="5404">
                  <c:v>11.302170202298978</c:v>
                </c:pt>
                <c:pt idx="5405">
                  <c:v>6.7019227104519636</c:v>
                </c:pt>
                <c:pt idx="5406">
                  <c:v>0.43952723994770238</c:v>
                </c:pt>
                <c:pt idx="5407">
                  <c:v>0.22204219795266755</c:v>
                </c:pt>
                <c:pt idx="5408">
                  <c:v>0.45904290651884178</c:v>
                </c:pt>
                <c:pt idx="5409">
                  <c:v>0.40680854715941822</c:v>
                </c:pt>
                <c:pt idx="5410">
                  <c:v>0.1485504754398867</c:v>
                </c:pt>
                <c:pt idx="5411">
                  <c:v>0.61245183409464121</c:v>
                </c:pt>
                <c:pt idx="5412">
                  <c:v>2.1506384980941822</c:v>
                </c:pt>
                <c:pt idx="5413">
                  <c:v>4.6591718999036065</c:v>
                </c:pt>
                <c:pt idx="5414">
                  <c:v>8.1788569661756956</c:v>
                </c:pt>
                <c:pt idx="5415">
                  <c:v>12.04967174288231</c:v>
                </c:pt>
                <c:pt idx="5416">
                  <c:v>0.7804392990291239</c:v>
                </c:pt>
                <c:pt idx="5417">
                  <c:v>0.41951813154778</c:v>
                </c:pt>
                <c:pt idx="5418">
                  <c:v>1.1501582260277592</c:v>
                </c:pt>
                <c:pt idx="5419">
                  <c:v>0.9262655392543665</c:v>
                </c:pt>
                <c:pt idx="5420">
                  <c:v>0.59413195359882232</c:v>
                </c:pt>
                <c:pt idx="5421">
                  <c:v>0.73046107540647776</c:v>
                </c:pt>
                <c:pt idx="5422">
                  <c:v>6.1610437553246129</c:v>
                </c:pt>
                <c:pt idx="5423">
                  <c:v>1.5453858298935887</c:v>
                </c:pt>
                <c:pt idx="5424">
                  <c:v>10.029953036418167</c:v>
                </c:pt>
                <c:pt idx="5425">
                  <c:v>7.7337142062406343</c:v>
                </c:pt>
                <c:pt idx="5426">
                  <c:v>2.2473210091385449</c:v>
                </c:pt>
                <c:pt idx="5427">
                  <c:v>0.4929405985588991</c:v>
                </c:pt>
                <c:pt idx="5428">
                  <c:v>1.5324496766429967</c:v>
                </c:pt>
                <c:pt idx="5429">
                  <c:v>0.66317969521118059</c:v>
                </c:pt>
                <c:pt idx="5430">
                  <c:v>0.18764871033410357</c:v>
                </c:pt>
                <c:pt idx="5431">
                  <c:v>0.62149635609435538</c:v>
                </c:pt>
                <c:pt idx="5432">
                  <c:v>2.0900820809695499</c:v>
                </c:pt>
                <c:pt idx="5433">
                  <c:v>3.0832366179898032</c:v>
                </c:pt>
                <c:pt idx="5434">
                  <c:v>32.681319723997092</c:v>
                </c:pt>
                <c:pt idx="5435">
                  <c:v>9.8111879034509624</c:v>
                </c:pt>
                <c:pt idx="5436">
                  <c:v>0.19505832384201932</c:v>
                </c:pt>
                <c:pt idx="5437">
                  <c:v>0.16794085644278664</c:v>
                </c:pt>
                <c:pt idx="5438">
                  <c:v>0.38864426703312871</c:v>
                </c:pt>
                <c:pt idx="5439">
                  <c:v>0.44195115712367444</c:v>
                </c:pt>
                <c:pt idx="5440">
                  <c:v>0.2309704250667442</c:v>
                </c:pt>
                <c:pt idx="5441">
                  <c:v>0.2319251375059983</c:v>
                </c:pt>
                <c:pt idx="5442">
                  <c:v>4.4615975831996852</c:v>
                </c:pt>
                <c:pt idx="5443">
                  <c:v>0.57614715041538533</c:v>
                </c:pt>
                <c:pt idx="5444">
                  <c:v>4.0181161274178052</c:v>
                </c:pt>
                <c:pt idx="5445">
                  <c:v>3.5285376790672993</c:v>
                </c:pt>
                <c:pt idx="5446">
                  <c:v>6.3870390717001566</c:v>
                </c:pt>
                <c:pt idx="5447">
                  <c:v>5.3233446514880285</c:v>
                </c:pt>
                <c:pt idx="5448">
                  <c:v>15.908545737434821</c:v>
                </c:pt>
                <c:pt idx="5449">
                  <c:v>18.981343504125</c:v>
                </c:pt>
                <c:pt idx="5450">
                  <c:v>8.2028718835386218</c:v>
                </c:pt>
                <c:pt idx="5451">
                  <c:v>8.0328435653456118</c:v>
                </c:pt>
                <c:pt idx="5452">
                  <c:v>110.38936783100077</c:v>
                </c:pt>
                <c:pt idx="5453">
                  <c:v>10.872270666603667</c:v>
                </c:pt>
                <c:pt idx="5454">
                  <c:v>101.30423889971813</c:v>
                </c:pt>
                <c:pt idx="5455">
                  <c:v>94.33482625789992</c:v>
                </c:pt>
                <c:pt idx="5456">
                  <c:v>2.2108565043678396</c:v>
                </c:pt>
                <c:pt idx="5457">
                  <c:v>1.256048223518893</c:v>
                </c:pt>
                <c:pt idx="5458">
                  <c:v>2.0892069640196209</c:v>
                </c:pt>
                <c:pt idx="5459">
                  <c:v>2.852111386129466</c:v>
                </c:pt>
                <c:pt idx="5460">
                  <c:v>8.2429638848638582</c:v>
                </c:pt>
                <c:pt idx="5461">
                  <c:v>1.7888135128233555</c:v>
                </c:pt>
                <c:pt idx="5462">
                  <c:v>24.808493245569952</c:v>
                </c:pt>
                <c:pt idx="5463">
                  <c:v>5.1088269296076039</c:v>
                </c:pt>
                <c:pt idx="5464">
                  <c:v>23.168800637630589</c:v>
                </c:pt>
                <c:pt idx="5465">
                  <c:v>29.960540168355507</c:v>
                </c:pt>
                <c:pt idx="5466">
                  <c:v>0.45389467956264556</c:v>
                </c:pt>
                <c:pt idx="5467">
                  <c:v>0.40080174298959781</c:v>
                </c:pt>
                <c:pt idx="5468">
                  <c:v>1.5514708418389087</c:v>
                </c:pt>
                <c:pt idx="5469">
                  <c:v>3.1156386551436603</c:v>
                </c:pt>
                <c:pt idx="5470">
                  <c:v>2.9240578872649663</c:v>
                </c:pt>
                <c:pt idx="5471">
                  <c:v>2.8502657714301338</c:v>
                </c:pt>
                <c:pt idx="5472">
                  <c:v>14.172664339117421</c:v>
                </c:pt>
                <c:pt idx="5473">
                  <c:v>0.8203595102165111</c:v>
                </c:pt>
                <c:pt idx="5474">
                  <c:v>12.683887539417396</c:v>
                </c:pt>
                <c:pt idx="5475">
                  <c:v>19.580653676036185</c:v>
                </c:pt>
                <c:pt idx="5476">
                  <c:v>37.657934180627961</c:v>
                </c:pt>
                <c:pt idx="5477">
                  <c:v>16.732017000320827</c:v>
                </c:pt>
                <c:pt idx="5478">
                  <c:v>54.649690041635161</c:v>
                </c:pt>
                <c:pt idx="5479">
                  <c:v>61.951322522530866</c:v>
                </c:pt>
                <c:pt idx="5480">
                  <c:v>33.875243072854396</c:v>
                </c:pt>
                <c:pt idx="5481">
                  <c:v>46.370356292146475</c:v>
                </c:pt>
                <c:pt idx="5482">
                  <c:v>415.01936524423451</c:v>
                </c:pt>
                <c:pt idx="5483">
                  <c:v>81.263377324757954</c:v>
                </c:pt>
                <c:pt idx="5484">
                  <c:v>445.51135809818078</c:v>
                </c:pt>
                <c:pt idx="5485">
                  <c:v>423.31846133638493</c:v>
                </c:pt>
                <c:pt idx="5486">
                  <c:v>1.5852388917962049E-3</c:v>
                </c:pt>
                <c:pt idx="5487">
                  <c:v>0.19097489166199658</c:v>
                </c:pt>
                <c:pt idx="5488">
                  <c:v>0.12558461961300788</c:v>
                </c:pt>
                <c:pt idx="5489">
                  <c:v>4.3852110744911368E-2</c:v>
                </c:pt>
                <c:pt idx="5490">
                  <c:v>0.12958461281646566</c:v>
                </c:pt>
                <c:pt idx="5491">
                  <c:v>0.12192921746547335</c:v>
                </c:pt>
                <c:pt idx="5492">
                  <c:v>7.2987338630444237E-2</c:v>
                </c:pt>
                <c:pt idx="5493">
                  <c:v>0.58322805046473292</c:v>
                </c:pt>
                <c:pt idx="5494">
                  <c:v>0.75435628730956628</c:v>
                </c:pt>
                <c:pt idx="5495">
                  <c:v>0.8107528138354736</c:v>
                </c:pt>
                <c:pt idx="5496">
                  <c:v>2.5126245237858894E-2</c:v>
                </c:pt>
                <c:pt idx="5497">
                  <c:v>8.771884435263182E-3</c:v>
                </c:pt>
                <c:pt idx="5498">
                  <c:v>1.8207555683568055E-3</c:v>
                </c:pt>
                <c:pt idx="5499">
                  <c:v>2.5454038134123174E-4</c:v>
                </c:pt>
                <c:pt idx="5500">
                  <c:v>5.110487963307591E-4</c:v>
                </c:pt>
                <c:pt idx="5501">
                  <c:v>1.6371768976500986E-2</c:v>
                </c:pt>
                <c:pt idx="5502">
                  <c:v>6.1317963603301135E-4</c:v>
                </c:pt>
                <c:pt idx="5503">
                  <c:v>0.25522438890826593</c:v>
                </c:pt>
                <c:pt idx="5504">
                  <c:v>7.9459185958093235E-3</c:v>
                </c:pt>
                <c:pt idx="5505">
                  <c:v>0.14283230219978552</c:v>
                </c:pt>
                <c:pt idx="5506">
                  <c:v>2.8591752743027159E-2</c:v>
                </c:pt>
                <c:pt idx="5507">
                  <c:v>1.0152044895450475E-2</c:v>
                </c:pt>
                <c:pt idx="5508">
                  <c:v>0.96915686233433562</c:v>
                </c:pt>
                <c:pt idx="5509">
                  <c:v>0.4886618742311698</c:v>
                </c:pt>
                <c:pt idx="5510">
                  <c:v>0.38201740329528716</c:v>
                </c:pt>
                <c:pt idx="5511">
                  <c:v>3.0718217701972761</c:v>
                </c:pt>
                <c:pt idx="5512">
                  <c:v>0.52072701204392013</c:v>
                </c:pt>
                <c:pt idx="5513">
                  <c:v>2.897780314934649E-2</c:v>
                </c:pt>
                <c:pt idx="5514">
                  <c:v>1.7458192338735317E-3</c:v>
                </c:pt>
                <c:pt idx="5515">
                  <c:v>9.1152509973583956E-2</c:v>
                </c:pt>
                <c:pt idx="5516">
                  <c:v>3.861355087264369E-2</c:v>
                </c:pt>
                <c:pt idx="5517">
                  <c:v>2.7903559249919337E-3</c:v>
                </c:pt>
                <c:pt idx="5518">
                  <c:v>1.752248587515163</c:v>
                </c:pt>
                <c:pt idx="5519">
                  <c:v>0.84628660811708778</c:v>
                </c:pt>
                <c:pt idx="5520">
                  <c:v>1.444014801653952</c:v>
                </c:pt>
                <c:pt idx="5521">
                  <c:v>0.56286975348612778</c:v>
                </c:pt>
                <c:pt idx="5522">
                  <c:v>1.1589694443138334E-2</c:v>
                </c:pt>
                <c:pt idx="5523">
                  <c:v>3.7128080696118265E-4</c:v>
                </c:pt>
                <c:pt idx="5524">
                  <c:v>2.7661151145699312E-3</c:v>
                </c:pt>
                <c:pt idx="5525">
                  <c:v>4.0356256990156788E-3</c:v>
                </c:pt>
                <c:pt idx="5526">
                  <c:v>2.5378127424390776E-3</c:v>
                </c:pt>
                <c:pt idx="5527">
                  <c:v>1.0684096332034886E-2</c:v>
                </c:pt>
                <c:pt idx="5528">
                  <c:v>2.0111036813561097E-3</c:v>
                </c:pt>
                <c:pt idx="5529">
                  <c:v>1.821577077637514E-2</c:v>
                </c:pt>
                <c:pt idx="5530">
                  <c:v>0.21144461995168423</c:v>
                </c:pt>
                <c:pt idx="5531">
                  <c:v>4.5518716373999036E-3</c:v>
                </c:pt>
                <c:pt idx="5532">
                  <c:v>8.2240947911751787E-3</c:v>
                </c:pt>
                <c:pt idx="5533">
                  <c:v>2.7033533443813783E-2</c:v>
                </c:pt>
                <c:pt idx="5534">
                  <c:v>6.2990783254579116E-2</c:v>
                </c:pt>
                <c:pt idx="5535">
                  <c:v>0.15588835042046348</c:v>
                </c:pt>
                <c:pt idx="5536">
                  <c:v>2.4345052551113737E-2</c:v>
                </c:pt>
                <c:pt idx="5537">
                  <c:v>0.17326361624356429</c:v>
                </c:pt>
                <c:pt idx="5538">
                  <c:v>1.9320395730912084E-3</c:v>
                </c:pt>
                <c:pt idx="5539">
                  <c:v>0.26615223548874373</c:v>
                </c:pt>
                <c:pt idx="5540">
                  <c:v>2.0055799287037814</c:v>
                </c:pt>
                <c:pt idx="5541">
                  <c:v>0.33462334522881698</c:v>
                </c:pt>
                <c:pt idx="5542">
                  <c:v>0.10559442568443017</c:v>
                </c:pt>
                <c:pt idx="5543">
                  <c:v>1.1102223588028474E-2</c:v>
                </c:pt>
                <c:pt idx="5544">
                  <c:v>0.13651148484105377</c:v>
                </c:pt>
                <c:pt idx="5545">
                  <c:v>6.1989321225581151E-2</c:v>
                </c:pt>
                <c:pt idx="5546">
                  <c:v>4.9748007958924804E-2</c:v>
                </c:pt>
                <c:pt idx="5547">
                  <c:v>0.8211658377624711</c:v>
                </c:pt>
                <c:pt idx="5548">
                  <c:v>0.21721050036963255</c:v>
                </c:pt>
                <c:pt idx="5549">
                  <c:v>1.3190928627930754</c:v>
                </c:pt>
                <c:pt idx="5550">
                  <c:v>2.381889051818638</c:v>
                </c:pt>
                <c:pt idx="5551">
                  <c:v>0.92107372383993824</c:v>
                </c:pt>
                <c:pt idx="5552">
                  <c:v>2.0643924387261713E-2</c:v>
                </c:pt>
                <c:pt idx="5553">
                  <c:v>1.8903127135819823E-2</c:v>
                </c:pt>
                <c:pt idx="5554">
                  <c:v>0.14304025235826637</c:v>
                </c:pt>
                <c:pt idx="5555">
                  <c:v>5.6412115280216515E-2</c:v>
                </c:pt>
                <c:pt idx="5556">
                  <c:v>0.23116980643080476</c:v>
                </c:pt>
                <c:pt idx="5557">
                  <c:v>0.43199794189192631</c:v>
                </c:pt>
                <c:pt idx="5558">
                  <c:v>8.6943165509859588E-2</c:v>
                </c:pt>
                <c:pt idx="5559">
                  <c:v>0.12621694418615637</c:v>
                </c:pt>
                <c:pt idx="5560">
                  <c:v>3.4624674807905871</c:v>
                </c:pt>
                <c:pt idx="5561">
                  <c:v>0.54975396001754007</c:v>
                </c:pt>
                <c:pt idx="5562">
                  <c:v>7.0913235728242166E-2</c:v>
                </c:pt>
                <c:pt idx="5563">
                  <c:v>3.8774895707054641E-2</c:v>
                </c:pt>
                <c:pt idx="5564">
                  <c:v>0.17545537080427348</c:v>
                </c:pt>
                <c:pt idx="5565">
                  <c:v>0.14175244907388118</c:v>
                </c:pt>
                <c:pt idx="5566">
                  <c:v>0.1348255013874613</c:v>
                </c:pt>
                <c:pt idx="5567">
                  <c:v>1.9357972600362143</c:v>
                </c:pt>
                <c:pt idx="5568">
                  <c:v>1.5252417745622514E-2</c:v>
                </c:pt>
                <c:pt idx="5569">
                  <c:v>0.11677145322400896</c:v>
                </c:pt>
                <c:pt idx="5570">
                  <c:v>1.1379382666277715</c:v>
                </c:pt>
                <c:pt idx="5571">
                  <c:v>0.93402610149796794</c:v>
                </c:pt>
                <c:pt idx="5572">
                  <c:v>7.6794322805116735E-2</c:v>
                </c:pt>
                <c:pt idx="5573">
                  <c:v>8.0262558962845582E-3</c:v>
                </c:pt>
                <c:pt idx="5574">
                  <c:v>4.6507509388483595E-2</c:v>
                </c:pt>
                <c:pt idx="5575">
                  <c:v>8.8798866669158195E-3</c:v>
                </c:pt>
                <c:pt idx="5576">
                  <c:v>5.3352970508806401E-3</c:v>
                </c:pt>
                <c:pt idx="5577">
                  <c:v>2.55285445614548</c:v>
                </c:pt>
                <c:pt idx="5578">
                  <c:v>7.9844892982058315</c:v>
                </c:pt>
                <c:pt idx="5579">
                  <c:v>1.4022656578661488</c:v>
                </c:pt>
                <c:pt idx="5580">
                  <c:v>2.8087898305570422</c:v>
                </c:pt>
                <c:pt idx="5581">
                  <c:v>5.866826802742545</c:v>
                </c:pt>
                <c:pt idx="5582">
                  <c:v>9.2966065527508579E-3</c:v>
                </c:pt>
                <c:pt idx="5583">
                  <c:v>1.0761653871569134E-2</c:v>
                </c:pt>
                <c:pt idx="5584">
                  <c:v>5.7459671828629117E-3</c:v>
                </c:pt>
                <c:pt idx="5585">
                  <c:v>6.6994635460841737E-3</c:v>
                </c:pt>
                <c:pt idx="5586">
                  <c:v>1.907257164456759E-2</c:v>
                </c:pt>
                <c:pt idx="5587">
                  <c:v>2.6401913770554526E-2</c:v>
                </c:pt>
                <c:pt idx="5588">
                  <c:v>4.5177866620955383E-3</c:v>
                </c:pt>
                <c:pt idx="5589">
                  <c:v>0.2720183867456511</c:v>
                </c:pt>
                <c:pt idx="5590">
                  <c:v>1.7371191373600877E-2</c:v>
                </c:pt>
                <c:pt idx="5591">
                  <c:v>3.2674543149713402E-2</c:v>
                </c:pt>
                <c:pt idx="5592">
                  <c:v>8.6671881681693961E-3</c:v>
                </c:pt>
                <c:pt idx="5593">
                  <c:v>6.3824147021111985E-2</c:v>
                </c:pt>
                <c:pt idx="5594">
                  <c:v>2.8663118554105995E-2</c:v>
                </c:pt>
                <c:pt idx="5595">
                  <c:v>3.5872728456527038E-2</c:v>
                </c:pt>
                <c:pt idx="5596">
                  <c:v>0.14150690268007005</c:v>
                </c:pt>
                <c:pt idx="5597">
                  <c:v>3.6331396322686144E-2</c:v>
                </c:pt>
                <c:pt idx="5598">
                  <c:v>7.7509379422170371E-2</c:v>
                </c:pt>
                <c:pt idx="5599">
                  <c:v>1.6182341610304449</c:v>
                </c:pt>
                <c:pt idx="5600">
                  <c:v>8.958751824659654E-2</c:v>
                </c:pt>
                <c:pt idx="5601">
                  <c:v>1.3381711897942626E-2</c:v>
                </c:pt>
                <c:pt idx="5602">
                  <c:v>1.3561103783338265E-2</c:v>
                </c:pt>
                <c:pt idx="5603">
                  <c:v>1.6667926408261615E-2</c:v>
                </c:pt>
                <c:pt idx="5604">
                  <c:v>3.0464562934772524E-2</c:v>
                </c:pt>
                <c:pt idx="5605">
                  <c:v>8.7107743595623927E-2</c:v>
                </c:pt>
                <c:pt idx="5606">
                  <c:v>0.21332914726931215</c:v>
                </c:pt>
                <c:pt idx="5607">
                  <c:v>0.61069913203377157</c:v>
                </c:pt>
                <c:pt idx="5608">
                  <c:v>8.3882117414983456E-2</c:v>
                </c:pt>
                <c:pt idx="5609">
                  <c:v>3.8979169305547637E-2</c:v>
                </c:pt>
                <c:pt idx="5610">
                  <c:v>5.5926136247586911E-2</c:v>
                </c:pt>
                <c:pt idx="5611">
                  <c:v>0.15634446445185421</c:v>
                </c:pt>
                <c:pt idx="5612">
                  <c:v>0.27708205997639151</c:v>
                </c:pt>
                <c:pt idx="5613">
                  <c:v>0.13087318931884578</c:v>
                </c:pt>
                <c:pt idx="5614">
                  <c:v>1.3689372362462482</c:v>
                </c:pt>
                <c:pt idx="5615">
                  <c:v>0.25471409693609265</c:v>
                </c:pt>
                <c:pt idx="5616">
                  <c:v>9.9428436311114474</c:v>
                </c:pt>
                <c:pt idx="5617">
                  <c:v>2.1978887950531836</c:v>
                </c:pt>
                <c:pt idx="5618">
                  <c:v>2.2946320364139128</c:v>
                </c:pt>
                <c:pt idx="5619">
                  <c:v>4.0521149151272196E-2</c:v>
                </c:pt>
                <c:pt idx="5620">
                  <c:v>5.8373146415713568E-2</c:v>
                </c:pt>
                <c:pt idx="5621">
                  <c:v>0.18146439344503529</c:v>
                </c:pt>
                <c:pt idx="5622">
                  <c:v>0.48725651399172226</c:v>
                </c:pt>
                <c:pt idx="5623">
                  <c:v>0.10013039251839434</c:v>
                </c:pt>
                <c:pt idx="5624">
                  <c:v>1.052926546397303</c:v>
                </c:pt>
                <c:pt idx="5625">
                  <c:v>0.10171594113110904</c:v>
                </c:pt>
                <c:pt idx="5626">
                  <c:v>1.4894265736797199</c:v>
                </c:pt>
                <c:pt idx="5627">
                  <c:v>0.97430949906667275</c:v>
                </c:pt>
                <c:pt idx="5628">
                  <c:v>0.6692363638990777</c:v>
                </c:pt>
                <c:pt idx="5629">
                  <c:v>2.5044658878650254E-2</c:v>
                </c:pt>
                <c:pt idx="5630">
                  <c:v>4.4809341069067352E-2</c:v>
                </c:pt>
                <c:pt idx="5631">
                  <c:v>0.45450296158627246</c:v>
                </c:pt>
                <c:pt idx="5632">
                  <c:v>0.26309319476856624</c:v>
                </c:pt>
                <c:pt idx="5633">
                  <c:v>0.10637827249414239</c:v>
                </c:pt>
                <c:pt idx="5634">
                  <c:v>0.91415206704768737</c:v>
                </c:pt>
                <c:pt idx="5635">
                  <c:v>3.2071944859469015E-2</c:v>
                </c:pt>
                <c:pt idx="5636">
                  <c:v>0.71476619004186559</c:v>
                </c:pt>
                <c:pt idx="5637">
                  <c:v>0.75320105109650437</c:v>
                </c:pt>
                <c:pt idx="5638">
                  <c:v>0.60629972025672174</c:v>
                </c:pt>
                <c:pt idx="5639">
                  <c:v>0.73944496772464996</c:v>
                </c:pt>
                <c:pt idx="5640">
                  <c:v>0.49778000320803806</c:v>
                </c:pt>
                <c:pt idx="5641">
                  <c:v>1.816071556142048</c:v>
                </c:pt>
                <c:pt idx="5642">
                  <c:v>1.6203446991769235</c:v>
                </c:pt>
                <c:pt idx="5643">
                  <c:v>0.97044253809252612</c:v>
                </c:pt>
                <c:pt idx="5644">
                  <c:v>10.54416371554349</c:v>
                </c:pt>
                <c:pt idx="5645">
                  <c:v>11.16007936207771</c:v>
                </c:pt>
                <c:pt idx="5646">
                  <c:v>17.503150743194556</c:v>
                </c:pt>
                <c:pt idx="5647">
                  <c:v>23.721024831613029</c:v>
                </c:pt>
                <c:pt idx="5648">
                  <c:v>14.266827511570657</c:v>
                </c:pt>
                <c:pt idx="5649">
                  <c:v>4.1049567690799904</c:v>
                </c:pt>
                <c:pt idx="5650">
                  <c:v>0.76796343929443089</c:v>
                </c:pt>
                <c:pt idx="5651">
                  <c:v>5.2785621251231243</c:v>
                </c:pt>
                <c:pt idx="5652">
                  <c:v>3.4246002178053376</c:v>
                </c:pt>
                <c:pt idx="5653">
                  <c:v>1.5138334451723685</c:v>
                </c:pt>
                <c:pt idx="5654">
                  <c:v>1.8384760443896024</c:v>
                </c:pt>
                <c:pt idx="5655">
                  <c:v>13.365155597286785</c:v>
                </c:pt>
                <c:pt idx="5656">
                  <c:v>4.7764002504701697</c:v>
                </c:pt>
                <c:pt idx="5657">
                  <c:v>21.919032190853159</c:v>
                </c:pt>
                <c:pt idx="5658">
                  <c:v>9.5748885986819214</c:v>
                </c:pt>
                <c:pt idx="5659">
                  <c:v>6.525563685734051E-2</c:v>
                </c:pt>
                <c:pt idx="5660">
                  <c:v>1.4699271113237278</c:v>
                </c:pt>
                <c:pt idx="5661">
                  <c:v>0.3022009682275057</c:v>
                </c:pt>
                <c:pt idx="5662">
                  <c:v>0.44164521242826665</c:v>
                </c:pt>
                <c:pt idx="5663">
                  <c:v>0.34029489105987315</c:v>
                </c:pt>
                <c:pt idx="5664">
                  <c:v>0.54304251451714969</c:v>
                </c:pt>
                <c:pt idx="5665">
                  <c:v>0.18393290471636217</c:v>
                </c:pt>
                <c:pt idx="5666">
                  <c:v>0.68383339761434214</c:v>
                </c:pt>
                <c:pt idx="5667">
                  <c:v>1.7835222500601642</c:v>
                </c:pt>
                <c:pt idx="5668">
                  <c:v>7.4193454386765954</c:v>
                </c:pt>
                <c:pt idx="5669">
                  <c:v>1.2004569658005759</c:v>
                </c:pt>
                <c:pt idx="5670">
                  <c:v>3.2715505908118176</c:v>
                </c:pt>
                <c:pt idx="5671">
                  <c:v>6.1945325930550759</c:v>
                </c:pt>
                <c:pt idx="5672">
                  <c:v>1.6904535845170165</c:v>
                </c:pt>
                <c:pt idx="5673">
                  <c:v>3.427366946821067</c:v>
                </c:pt>
                <c:pt idx="5674">
                  <c:v>29.441036764745306</c:v>
                </c:pt>
                <c:pt idx="5675">
                  <c:v>9.8097604816214439</c:v>
                </c:pt>
                <c:pt idx="5676">
                  <c:v>63.61298399969214</c:v>
                </c:pt>
                <c:pt idx="5677">
                  <c:v>29.797239043134748</c:v>
                </c:pt>
                <c:pt idx="5678">
                  <c:v>0.23294134692917423</c:v>
                </c:pt>
                <c:pt idx="5679">
                  <c:v>9.4569541436815875E-3</c:v>
                </c:pt>
                <c:pt idx="5680">
                  <c:v>0.68731899000638819</c:v>
                </c:pt>
                <c:pt idx="5681">
                  <c:v>0.16262327650065597</c:v>
                </c:pt>
                <c:pt idx="5682">
                  <c:v>0.24427503825989577</c:v>
                </c:pt>
                <c:pt idx="5683">
                  <c:v>5.5765824232560053E-2</c:v>
                </c:pt>
                <c:pt idx="5684">
                  <c:v>3.5369188774531816E-2</c:v>
                </c:pt>
                <c:pt idx="5685">
                  <c:v>2.6967735200535348</c:v>
                </c:pt>
                <c:pt idx="5686">
                  <c:v>0.61200755218003478</c:v>
                </c:pt>
                <c:pt idx="5687">
                  <c:v>1.0570023183274404</c:v>
                </c:pt>
                <c:pt idx="5688">
                  <c:v>1.1104817691182167</c:v>
                </c:pt>
                <c:pt idx="5689">
                  <c:v>10.778879364866098</c:v>
                </c:pt>
                <c:pt idx="5690">
                  <c:v>0.31098382548427483</c:v>
                </c:pt>
                <c:pt idx="5691">
                  <c:v>10.251664431008425</c:v>
                </c:pt>
                <c:pt idx="5692">
                  <c:v>40.210353271266193</c:v>
                </c:pt>
                <c:pt idx="5693">
                  <c:v>31.786191212524155</c:v>
                </c:pt>
                <c:pt idx="5694">
                  <c:v>59.64930606611226</c:v>
                </c:pt>
                <c:pt idx="5695">
                  <c:v>25.815917503058639</c:v>
                </c:pt>
                <c:pt idx="5696">
                  <c:v>0.72049301727972204</c:v>
                </c:pt>
                <c:pt idx="5697">
                  <c:v>0.49873223852014675</c:v>
                </c:pt>
                <c:pt idx="5698">
                  <c:v>2.4006500419512002E-2</c:v>
                </c:pt>
                <c:pt idx="5699">
                  <c:v>4.559585986651344E-2</c:v>
                </c:pt>
                <c:pt idx="5700">
                  <c:v>0.23683186485670094</c:v>
                </c:pt>
                <c:pt idx="5701">
                  <c:v>0.69623902540498939</c:v>
                </c:pt>
                <c:pt idx="5702">
                  <c:v>0.10338232713444559</c:v>
                </c:pt>
                <c:pt idx="5703">
                  <c:v>7.1012377587112582E-2</c:v>
                </c:pt>
                <c:pt idx="5704">
                  <c:v>7.3833643645663152E-2</c:v>
                </c:pt>
                <c:pt idx="5705">
                  <c:v>0.24446374173992771</c:v>
                </c:pt>
                <c:pt idx="5706">
                  <c:v>3.3678631649820012</c:v>
                </c:pt>
                <c:pt idx="5707">
                  <c:v>1.5567032311749172</c:v>
                </c:pt>
                <c:pt idx="5708">
                  <c:v>6.403027728135422</c:v>
                </c:pt>
                <c:pt idx="5709">
                  <c:v>3.9688739175084682</c:v>
                </c:pt>
                <c:pt idx="5710">
                  <c:v>2.9805751757224384</c:v>
                </c:pt>
                <c:pt idx="5711">
                  <c:v>1.8069206554906856</c:v>
                </c:pt>
                <c:pt idx="5712">
                  <c:v>17.117643555900177</c:v>
                </c:pt>
                <c:pt idx="5713">
                  <c:v>4.0713512680402681</c:v>
                </c:pt>
                <c:pt idx="5714">
                  <c:v>17.920256500020233</c:v>
                </c:pt>
                <c:pt idx="5715">
                  <c:v>22.658740445584318</c:v>
                </c:pt>
                <c:pt idx="5716">
                  <c:v>0.4753357196048264</c:v>
                </c:pt>
                <c:pt idx="5717">
                  <c:v>0.67205880518139305</c:v>
                </c:pt>
                <c:pt idx="5718">
                  <c:v>0.29187194550209733</c:v>
                </c:pt>
                <c:pt idx="5719">
                  <c:v>0.30600459170824007</c:v>
                </c:pt>
                <c:pt idx="5720">
                  <c:v>1.6496009610579999E-2</c:v>
                </c:pt>
                <c:pt idx="5721">
                  <c:v>8.584761775426232E-2</c:v>
                </c:pt>
                <c:pt idx="5722">
                  <c:v>1.1898858654242919</c:v>
                </c:pt>
                <c:pt idx="5723">
                  <c:v>0.34158844671835459</c:v>
                </c:pt>
                <c:pt idx="5724">
                  <c:v>5.8633474321603734</c:v>
                </c:pt>
                <c:pt idx="5725">
                  <c:v>8.5545946208883894</c:v>
                </c:pt>
                <c:pt idx="5726">
                  <c:v>0.49183221078611628</c:v>
                </c:pt>
                <c:pt idx="5727">
                  <c:v>0.22465038222035785</c:v>
                </c:pt>
                <c:pt idx="5728">
                  <c:v>2.6483499155147823</c:v>
                </c:pt>
                <c:pt idx="5729">
                  <c:v>0.34860579642828737</c:v>
                </c:pt>
                <c:pt idx="5730">
                  <c:v>0.68111262436574271</c:v>
                </c:pt>
                <c:pt idx="5731">
                  <c:v>2.1438559112631985</c:v>
                </c:pt>
                <c:pt idx="5732">
                  <c:v>4.5344278708268844</c:v>
                </c:pt>
                <c:pt idx="5733">
                  <c:v>1.5056423636462923</c:v>
                </c:pt>
                <c:pt idx="5734">
                  <c:v>6.2620679987213848</c:v>
                </c:pt>
                <c:pt idx="5735">
                  <c:v>5.3328849476673357</c:v>
                </c:pt>
                <c:pt idx="5736">
                  <c:v>4.8716876509277842</c:v>
                </c:pt>
                <c:pt idx="5737">
                  <c:v>2.2954057331288431</c:v>
                </c:pt>
                <c:pt idx="5738">
                  <c:v>12.042356472419943</c:v>
                </c:pt>
                <c:pt idx="5739">
                  <c:v>11.180975653214571</c:v>
                </c:pt>
                <c:pt idx="5740">
                  <c:v>7.1162825364045617</c:v>
                </c:pt>
                <c:pt idx="5741">
                  <c:v>15.201373464129071</c:v>
                </c:pt>
                <c:pt idx="5742">
                  <c:v>86.865128373768712</c:v>
                </c:pt>
                <c:pt idx="5743">
                  <c:v>12.780790651031495</c:v>
                </c:pt>
                <c:pt idx="5744">
                  <c:v>201.08239538791989</c:v>
                </c:pt>
                <c:pt idx="5745">
                  <c:v>88.940437412890404</c:v>
                </c:pt>
                <c:pt idx="5746">
                  <c:v>7.6387121748309124</c:v>
                </c:pt>
                <c:pt idx="5747">
                  <c:v>0.92031388346518272</c:v>
                </c:pt>
                <c:pt idx="5748">
                  <c:v>3.0973539552088893</c:v>
                </c:pt>
                <c:pt idx="5749">
                  <c:v>3.2759967512402151</c:v>
                </c:pt>
                <c:pt idx="5750">
                  <c:v>0.83297910817214771</c:v>
                </c:pt>
                <c:pt idx="5751">
                  <c:v>2.1225660924907004</c:v>
                </c:pt>
                <c:pt idx="5752">
                  <c:v>3.0235529566698665</c:v>
                </c:pt>
                <c:pt idx="5753">
                  <c:v>0.8047952644552242</c:v>
                </c:pt>
                <c:pt idx="5754">
                  <c:v>1.0392862215364016</c:v>
                </c:pt>
                <c:pt idx="5755">
                  <c:v>7.4568245790858123</c:v>
                </c:pt>
                <c:pt idx="5756">
                  <c:v>3.1381702776406097</c:v>
                </c:pt>
                <c:pt idx="5757">
                  <c:v>0.46341554147998321</c:v>
                </c:pt>
                <c:pt idx="5758">
                  <c:v>1.3714360909773238</c:v>
                </c:pt>
                <c:pt idx="5759">
                  <c:v>1.8089271661235824</c:v>
                </c:pt>
                <c:pt idx="5760">
                  <c:v>0.18624079349477374</c:v>
                </c:pt>
                <c:pt idx="5761">
                  <c:v>1.585215961838482</c:v>
                </c:pt>
                <c:pt idx="5762">
                  <c:v>11.542835820947944</c:v>
                </c:pt>
                <c:pt idx="5763">
                  <c:v>2.5268326058472055</c:v>
                </c:pt>
                <c:pt idx="5764">
                  <c:v>34.662435702172509</c:v>
                </c:pt>
                <c:pt idx="5765">
                  <c:v>45.554021275433755</c:v>
                </c:pt>
                <c:pt idx="5766">
                  <c:v>0.18685281391479708</c:v>
                </c:pt>
                <c:pt idx="5767">
                  <c:v>9.55389119667239E-2</c:v>
                </c:pt>
                <c:pt idx="5768">
                  <c:v>0.58665508786810672</c:v>
                </c:pt>
                <c:pt idx="5769">
                  <c:v>0.41124071141637453</c:v>
                </c:pt>
                <c:pt idx="5770">
                  <c:v>0.20347439972451642</c:v>
                </c:pt>
                <c:pt idx="5771">
                  <c:v>0.49696561467619405</c:v>
                </c:pt>
                <c:pt idx="5772">
                  <c:v>1.3919256184138495</c:v>
                </c:pt>
                <c:pt idx="5773">
                  <c:v>0.25434983185608379</c:v>
                </c:pt>
                <c:pt idx="5774">
                  <c:v>1.8894008991932378</c:v>
                </c:pt>
                <c:pt idx="5775">
                  <c:v>2.5560099342941447</c:v>
                </c:pt>
                <c:pt idx="5776">
                  <c:v>2.101754136680384</c:v>
                </c:pt>
                <c:pt idx="5777">
                  <c:v>0.2830904807603582</c:v>
                </c:pt>
                <c:pt idx="5778">
                  <c:v>1.6822020103664934</c:v>
                </c:pt>
                <c:pt idx="5779">
                  <c:v>1.4361468410275384</c:v>
                </c:pt>
                <c:pt idx="5780">
                  <c:v>1.6633269779231561</c:v>
                </c:pt>
                <c:pt idx="5781">
                  <c:v>4.2691363449061539</c:v>
                </c:pt>
                <c:pt idx="5782">
                  <c:v>7.9186163900929998</c:v>
                </c:pt>
                <c:pt idx="5783">
                  <c:v>1.211394557305866</c:v>
                </c:pt>
                <c:pt idx="5784">
                  <c:v>6.7360970573555123</c:v>
                </c:pt>
                <c:pt idx="5785">
                  <c:v>8.8369686068547146</c:v>
                </c:pt>
                <c:pt idx="5786">
                  <c:v>0.39259199787348836</c:v>
                </c:pt>
                <c:pt idx="5787">
                  <c:v>0.11088354389737061</c:v>
                </c:pt>
                <c:pt idx="5788">
                  <c:v>0.8364915889081036</c:v>
                </c:pt>
                <c:pt idx="5789">
                  <c:v>0.44622834984003168</c:v>
                </c:pt>
                <c:pt idx="5790">
                  <c:v>0.12156516009027611</c:v>
                </c:pt>
                <c:pt idx="5791">
                  <c:v>0.39280041912882219</c:v>
                </c:pt>
                <c:pt idx="5792">
                  <c:v>1.3286073310570667</c:v>
                </c:pt>
                <c:pt idx="5793">
                  <c:v>0.60006528152127359</c:v>
                </c:pt>
                <c:pt idx="5794">
                  <c:v>3.2260633066811808</c:v>
                </c:pt>
                <c:pt idx="5795">
                  <c:v>2.0318657592159157</c:v>
                </c:pt>
                <c:pt idx="5796">
                  <c:v>3.223871874901258</c:v>
                </c:pt>
                <c:pt idx="5797">
                  <c:v>1.7651033803680689</c:v>
                </c:pt>
                <c:pt idx="5798">
                  <c:v>7.5065999014543179</c:v>
                </c:pt>
                <c:pt idx="5799">
                  <c:v>9.9125222505923372</c:v>
                </c:pt>
                <c:pt idx="5800">
                  <c:v>5.9280489365022513</c:v>
                </c:pt>
                <c:pt idx="5801">
                  <c:v>8.9788487663079639</c:v>
                </c:pt>
                <c:pt idx="5802">
                  <c:v>62.995513608489063</c:v>
                </c:pt>
                <c:pt idx="5803">
                  <c:v>8.852029285108415</c:v>
                </c:pt>
                <c:pt idx="5804">
                  <c:v>54.840134918928214</c:v>
                </c:pt>
                <c:pt idx="5805">
                  <c:v>45.398844731240807</c:v>
                </c:pt>
                <c:pt idx="5806">
                  <c:v>4.0908095420173618</c:v>
                </c:pt>
                <c:pt idx="5807">
                  <c:v>0.97896258215532472</c:v>
                </c:pt>
                <c:pt idx="5808">
                  <c:v>6.101501753397037</c:v>
                </c:pt>
                <c:pt idx="5809">
                  <c:v>8.6924219500087982</c:v>
                </c:pt>
                <c:pt idx="5810">
                  <c:v>14.333656049170196</c:v>
                </c:pt>
                <c:pt idx="5811">
                  <c:v>6.8904112913765969</c:v>
                </c:pt>
                <c:pt idx="5812">
                  <c:v>31.338245904981502</c:v>
                </c:pt>
                <c:pt idx="5813">
                  <c:v>8.0683245791984053</c:v>
                </c:pt>
                <c:pt idx="5814">
                  <c:v>25.355249422079439</c:v>
                </c:pt>
                <c:pt idx="5815">
                  <c:v>35.248779201719898</c:v>
                </c:pt>
                <c:pt idx="5816">
                  <c:v>1.9914694735010052</c:v>
                </c:pt>
                <c:pt idx="5817">
                  <c:v>0.75975293480841077</c:v>
                </c:pt>
                <c:pt idx="5818">
                  <c:v>3.9307645610512432</c:v>
                </c:pt>
                <c:pt idx="5819">
                  <c:v>7.6034721145020177</c:v>
                </c:pt>
                <c:pt idx="5820">
                  <c:v>7.1385122994664023</c:v>
                </c:pt>
                <c:pt idx="5821">
                  <c:v>6.4719816220615289</c:v>
                </c:pt>
                <c:pt idx="5822">
                  <c:v>17.423530008930669</c:v>
                </c:pt>
                <c:pt idx="5823">
                  <c:v>2.7962289772730755</c:v>
                </c:pt>
                <c:pt idx="5824">
                  <c:v>9.4966690081457052</c:v>
                </c:pt>
                <c:pt idx="5825">
                  <c:v>24.076588381480168</c:v>
                </c:pt>
                <c:pt idx="5826">
                  <c:v>45.570945564810799</c:v>
                </c:pt>
                <c:pt idx="5827">
                  <c:v>13.712970777483985</c:v>
                </c:pt>
                <c:pt idx="5828">
                  <c:v>57.22997632848832</c:v>
                </c:pt>
                <c:pt idx="5829">
                  <c:v>70.299848373931638</c:v>
                </c:pt>
                <c:pt idx="5830">
                  <c:v>45.640293041365567</c:v>
                </c:pt>
                <c:pt idx="5831">
                  <c:v>67.055730924340182</c:v>
                </c:pt>
                <c:pt idx="5832">
                  <c:v>330.33288378045285</c:v>
                </c:pt>
                <c:pt idx="5833">
                  <c:v>90.476059527695739</c:v>
                </c:pt>
                <c:pt idx="5834">
                  <c:v>517.00916667288516</c:v>
                </c:pt>
                <c:pt idx="5835">
                  <c:v>364.47459858521114</c:v>
                </c:pt>
                <c:pt idx="5836">
                  <c:v>5.3275690942121221</c:v>
                </c:pt>
                <c:pt idx="5837">
                  <c:v>1.6718942434550719</c:v>
                </c:pt>
                <c:pt idx="5838">
                  <c:v>13.226783256339012</c:v>
                </c:pt>
                <c:pt idx="5839">
                  <c:v>14.001895103492123</c:v>
                </c:pt>
                <c:pt idx="5840">
                  <c:v>8.095000573303297</c:v>
                </c:pt>
                <c:pt idx="5841">
                  <c:v>9.0237197566922234</c:v>
                </c:pt>
                <c:pt idx="5842">
                  <c:v>31.842220320838734</c:v>
                </c:pt>
                <c:pt idx="5843">
                  <c:v>7.6602588098637376</c:v>
                </c:pt>
                <c:pt idx="5844">
                  <c:v>84.197676898997216</c:v>
                </c:pt>
                <c:pt idx="5845">
                  <c:v>51.91393619560376</c:v>
                </c:pt>
                <c:pt idx="5846">
                  <c:v>50.757683911434796</c:v>
                </c:pt>
                <c:pt idx="5847">
                  <c:v>0.20783015846789496</c:v>
                </c:pt>
                <c:pt idx="5848">
                  <c:v>9.8474358517464946</c:v>
                </c:pt>
                <c:pt idx="5849">
                  <c:v>2.9459339202148929</c:v>
                </c:pt>
                <c:pt idx="5850">
                  <c:v>5.074431073103538</c:v>
                </c:pt>
                <c:pt idx="5851">
                  <c:v>3.9048058053889734</c:v>
                </c:pt>
                <c:pt idx="5852">
                  <c:v>2.8424782802486179</c:v>
                </c:pt>
                <c:pt idx="5853">
                  <c:v>1.2458120105698418</c:v>
                </c:pt>
                <c:pt idx="5854">
                  <c:v>5.6600437521923377</c:v>
                </c:pt>
                <c:pt idx="5855">
                  <c:v>18.179179304231535</c:v>
                </c:pt>
                <c:pt idx="5856">
                  <c:v>10.736051376493805</c:v>
                </c:pt>
                <c:pt idx="5857">
                  <c:v>42.831327391260338</c:v>
                </c:pt>
                <c:pt idx="5858">
                  <c:v>12.437069883321858</c:v>
                </c:pt>
                <c:pt idx="5859">
                  <c:v>35.824361881292027</c:v>
                </c:pt>
                <c:pt idx="5860">
                  <c:v>98.087997824731886</c:v>
                </c:pt>
                <c:pt idx="5861">
                  <c:v>51.361402513929889</c:v>
                </c:pt>
                <c:pt idx="5862">
                  <c:v>74.843817957708524</c:v>
                </c:pt>
                <c:pt idx="5863">
                  <c:v>221.65968449970251</c:v>
                </c:pt>
                <c:pt idx="5864">
                  <c:v>55.631066586392414</c:v>
                </c:pt>
                <c:pt idx="5865">
                  <c:v>214.6770179906998</c:v>
                </c:pt>
                <c:pt idx="5866">
                  <c:v>266.2814708382686</c:v>
                </c:pt>
                <c:pt idx="5867">
                  <c:v>268.63291716392848</c:v>
                </c:pt>
                <c:pt idx="5868">
                  <c:v>1.8041807334769411</c:v>
                </c:pt>
                <c:pt idx="5869">
                  <c:v>0.20792407541338781</c:v>
                </c:pt>
                <c:pt idx="5870">
                  <c:v>1.5283743152089464</c:v>
                </c:pt>
                <c:pt idx="5871">
                  <c:v>0.81501704498599803</c:v>
                </c:pt>
                <c:pt idx="5872">
                  <c:v>0.89130376417895052</c:v>
                </c:pt>
                <c:pt idx="5873">
                  <c:v>0.57870295482643341</c:v>
                </c:pt>
                <c:pt idx="5874">
                  <c:v>15.165335565542344</c:v>
                </c:pt>
                <c:pt idx="5875">
                  <c:v>13.313132785045102</c:v>
                </c:pt>
                <c:pt idx="5876">
                  <c:v>21.093066595287535</c:v>
                </c:pt>
                <c:pt idx="5877">
                  <c:v>15.597900776772354</c:v>
                </c:pt>
                <c:pt idx="5878">
                  <c:v>6.5611988959455072</c:v>
                </c:pt>
                <c:pt idx="5879">
                  <c:v>10.687924163930125</c:v>
                </c:pt>
                <c:pt idx="5880">
                  <c:v>30.050122448067803</c:v>
                </c:pt>
                <c:pt idx="5881">
                  <c:v>14.371879223472192</c:v>
                </c:pt>
                <c:pt idx="5882">
                  <c:v>26.422378486520472</c:v>
                </c:pt>
                <c:pt idx="5883">
                  <c:v>197.24181079066793</c:v>
                </c:pt>
                <c:pt idx="5884">
                  <c:v>106.00566452763992</c:v>
                </c:pt>
                <c:pt idx="5885">
                  <c:v>145.58187986332985</c:v>
                </c:pt>
                <c:pt idx="5886">
                  <c:v>101.13597836905147</c:v>
                </c:pt>
                <c:pt idx="5887">
                  <c:v>175.97794582133889</c:v>
                </c:pt>
                <c:pt idx="5888">
                  <c:v>2.3718941595290142</c:v>
                </c:pt>
                <c:pt idx="5889">
                  <c:v>0.67884728464158384</c:v>
                </c:pt>
                <c:pt idx="5890">
                  <c:v>0.11244201627690567</c:v>
                </c:pt>
                <c:pt idx="5891">
                  <c:v>0.56787673621205137</c:v>
                </c:pt>
                <c:pt idx="5892">
                  <c:v>2.5042275123528803</c:v>
                </c:pt>
                <c:pt idx="5893">
                  <c:v>4.2531272831152194</c:v>
                </c:pt>
                <c:pt idx="5894">
                  <c:v>2.512868439203511</c:v>
                </c:pt>
                <c:pt idx="5895">
                  <c:v>0.30786929105456495</c:v>
                </c:pt>
                <c:pt idx="5896">
                  <c:v>0.27215456158336443</c:v>
                </c:pt>
                <c:pt idx="5897">
                  <c:v>5.200023903090063</c:v>
                </c:pt>
                <c:pt idx="5898">
                  <c:v>3.9392841703066312</c:v>
                </c:pt>
                <c:pt idx="5899">
                  <c:v>7.0652268616968961</c:v>
                </c:pt>
                <c:pt idx="5900">
                  <c:v>4.6275328853455564</c:v>
                </c:pt>
                <c:pt idx="5901">
                  <c:v>27.25216124263526</c:v>
                </c:pt>
                <c:pt idx="5902">
                  <c:v>39.611846554975038</c:v>
                </c:pt>
                <c:pt idx="5903">
                  <c:v>26.248483778795791</c:v>
                </c:pt>
                <c:pt idx="5904">
                  <c:v>26.908489610469811</c:v>
                </c:pt>
                <c:pt idx="5905">
                  <c:v>69.820161614987029</c:v>
                </c:pt>
                <c:pt idx="5906">
                  <c:v>10.743264301367709</c:v>
                </c:pt>
                <c:pt idx="5907">
                  <c:v>52.913761277357821</c:v>
                </c:pt>
                <c:pt idx="5908">
                  <c:v>94.973826042232787</c:v>
                </c:pt>
                <c:pt idx="5909">
                  <c:v>103.87510765427399</c:v>
                </c:pt>
                <c:pt idx="5910">
                  <c:v>0.73210637763187059</c:v>
                </c:pt>
                <c:pt idx="5911">
                  <c:v>0.7202367936418117</c:v>
                </c:pt>
                <c:pt idx="5912">
                  <c:v>0.92986965794017973</c:v>
                </c:pt>
                <c:pt idx="5913">
                  <c:v>7.3210247312963057</c:v>
                </c:pt>
                <c:pt idx="5914">
                  <c:v>1.9461879339852499</c:v>
                </c:pt>
                <c:pt idx="5915">
                  <c:v>3.432051142764676</c:v>
                </c:pt>
                <c:pt idx="5916">
                  <c:v>12.480753221491735</c:v>
                </c:pt>
                <c:pt idx="5917">
                  <c:v>5.7662121195294755</c:v>
                </c:pt>
                <c:pt idx="5918">
                  <c:v>6.6850266748546696</c:v>
                </c:pt>
                <c:pt idx="5919">
                  <c:v>22.385007557317351</c:v>
                </c:pt>
                <c:pt idx="5920">
                  <c:v>38.137332763842608</c:v>
                </c:pt>
                <c:pt idx="5921">
                  <c:v>3.8565296257047539</c:v>
                </c:pt>
                <c:pt idx="5922">
                  <c:v>1.5422227827592245</c:v>
                </c:pt>
                <c:pt idx="5923">
                  <c:v>7.5050516417272277</c:v>
                </c:pt>
                <c:pt idx="5924">
                  <c:v>14.57474966078421</c:v>
                </c:pt>
                <c:pt idx="5925">
                  <c:v>11.616387531951226</c:v>
                </c:pt>
                <c:pt idx="5926">
                  <c:v>14.238601530341676</c:v>
                </c:pt>
                <c:pt idx="5927">
                  <c:v>32.250990522508701</c:v>
                </c:pt>
                <c:pt idx="5928">
                  <c:v>12.705932319496453</c:v>
                </c:pt>
                <c:pt idx="5929">
                  <c:v>28.504370349421329</c:v>
                </c:pt>
                <c:pt idx="5930">
                  <c:v>82.566852109128206</c:v>
                </c:pt>
                <c:pt idx="5931">
                  <c:v>46.127108643967723</c:v>
                </c:pt>
                <c:pt idx="5932">
                  <c:v>57.395446070018011</c:v>
                </c:pt>
                <c:pt idx="5933">
                  <c:v>26.5336479170168</c:v>
                </c:pt>
                <c:pt idx="5934">
                  <c:v>95.680872384156586</c:v>
                </c:pt>
                <c:pt idx="5935">
                  <c:v>165.79592041126455</c:v>
                </c:pt>
                <c:pt idx="5936">
                  <c:v>87.638382493329431</c:v>
                </c:pt>
                <c:pt idx="5937">
                  <c:v>148.44632063180643</c:v>
                </c:pt>
                <c:pt idx="5938">
                  <c:v>578.55594992728777</c:v>
                </c:pt>
                <c:pt idx="5939">
                  <c:v>90.884374744999164</c:v>
                </c:pt>
                <c:pt idx="5940">
                  <c:v>586.16556713891669</c:v>
                </c:pt>
                <c:pt idx="5941">
                  <c:v>597.7228902785813</c:v>
                </c:pt>
                <c:pt idx="5942">
                  <c:v>528.7728983594277</c:v>
                </c:pt>
                <c:pt idx="5943">
                  <c:v>20.861318183944345</c:v>
                </c:pt>
                <c:pt idx="5944">
                  <c:v>11.819113296743904</c:v>
                </c:pt>
                <c:pt idx="5945">
                  <c:v>40.355064930614866</c:v>
                </c:pt>
                <c:pt idx="5946">
                  <c:v>56.575475516817697</c:v>
                </c:pt>
                <c:pt idx="5947">
                  <c:v>26.659701384769463</c:v>
                </c:pt>
                <c:pt idx="5948">
                  <c:v>45.823490047973301</c:v>
                </c:pt>
                <c:pt idx="5949">
                  <c:v>176.96296032954172</c:v>
                </c:pt>
                <c:pt idx="5950">
                  <c:v>7.4041136798274705</c:v>
                </c:pt>
                <c:pt idx="5951">
                  <c:v>88.117095675391141</c:v>
                </c:pt>
                <c:pt idx="5952">
                  <c:v>120.77928189917493</c:v>
                </c:pt>
                <c:pt idx="5953">
                  <c:v>127.94626777991859</c:v>
                </c:pt>
                <c:pt idx="5954">
                  <c:v>5.2898798286149056</c:v>
                </c:pt>
                <c:pt idx="5955">
                  <c:v>3.1989665846749551</c:v>
                </c:pt>
                <c:pt idx="5956">
                  <c:v>3.1176282646528835</c:v>
                </c:pt>
                <c:pt idx="5957">
                  <c:v>14.059827924487879</c:v>
                </c:pt>
                <c:pt idx="5958">
                  <c:v>6.3458917070475254</c:v>
                </c:pt>
                <c:pt idx="5959">
                  <c:v>17.562565460600108</c:v>
                </c:pt>
                <c:pt idx="5960">
                  <c:v>56.001464212735449</c:v>
                </c:pt>
                <c:pt idx="5961">
                  <c:v>73.989984418280727</c:v>
                </c:pt>
                <c:pt idx="5962">
                  <c:v>81.065486287528657</c:v>
                </c:pt>
                <c:pt idx="5963">
                  <c:v>72.530776197472861</c:v>
                </c:pt>
                <c:pt idx="5964">
                  <c:v>118.33602611302175</c:v>
                </c:pt>
                <c:pt idx="5965">
                  <c:v>1.8642126994800288</c:v>
                </c:pt>
                <c:pt idx="5966">
                  <c:v>1.270685710708422</c:v>
                </c:pt>
                <c:pt idx="5967">
                  <c:v>3.6148613359410762</c:v>
                </c:pt>
                <c:pt idx="5968">
                  <c:v>7.7673074478282995</c:v>
                </c:pt>
                <c:pt idx="5969">
                  <c:v>4.5901404930080698</c:v>
                </c:pt>
                <c:pt idx="5970">
                  <c:v>6.407898132253643</c:v>
                </c:pt>
                <c:pt idx="5971">
                  <c:v>15.994463728620147</c:v>
                </c:pt>
                <c:pt idx="5972">
                  <c:v>2.6052133285682064</c:v>
                </c:pt>
                <c:pt idx="5973">
                  <c:v>8.6642193120900561</c:v>
                </c:pt>
                <c:pt idx="5974">
                  <c:v>25.73117308023955</c:v>
                </c:pt>
                <c:pt idx="5975">
                  <c:v>21.465229960340825</c:v>
                </c:pt>
                <c:pt idx="5976">
                  <c:v>17.489753720120536</c:v>
                </c:pt>
                <c:pt idx="5977">
                  <c:v>3.7495674756797421</c:v>
                </c:pt>
                <c:pt idx="5978">
                  <c:v>4.5451086851638625</c:v>
                </c:pt>
                <c:pt idx="5979">
                  <c:v>23.368530468747355</c:v>
                </c:pt>
                <c:pt idx="5980">
                  <c:v>16.177235279740636</c:v>
                </c:pt>
                <c:pt idx="5981">
                  <c:v>30.065581868586403</c:v>
                </c:pt>
                <c:pt idx="5982">
                  <c:v>61.387142680414662</c:v>
                </c:pt>
                <c:pt idx="5983">
                  <c:v>10.725063665161535</c:v>
                </c:pt>
                <c:pt idx="5984">
                  <c:v>25.293583841444377</c:v>
                </c:pt>
                <c:pt idx="5985">
                  <c:v>130.12129846976873</c:v>
                </c:pt>
                <c:pt idx="5986">
                  <c:v>83.41002669410716</c:v>
                </c:pt>
                <c:pt idx="5987">
                  <c:v>2.2289065448703371</c:v>
                </c:pt>
                <c:pt idx="5988">
                  <c:v>1.4612994260912873</c:v>
                </c:pt>
                <c:pt idx="5989">
                  <c:v>5.1961877983866209</c:v>
                </c:pt>
                <c:pt idx="5990">
                  <c:v>13.764053180330896</c:v>
                </c:pt>
                <c:pt idx="5991">
                  <c:v>6.9263666327056219</c:v>
                </c:pt>
                <c:pt idx="5992">
                  <c:v>10.452254048554254</c:v>
                </c:pt>
                <c:pt idx="5993">
                  <c:v>22.408801225854301</c:v>
                </c:pt>
                <c:pt idx="5994">
                  <c:v>5.1756949301115123</c:v>
                </c:pt>
                <c:pt idx="5995">
                  <c:v>29.722360151025264</c:v>
                </c:pt>
                <c:pt idx="5996">
                  <c:v>30.854735748520557</c:v>
                </c:pt>
                <c:pt idx="5997">
                  <c:v>32.475914297844518</c:v>
                </c:pt>
                <c:pt idx="5998">
                  <c:v>15.65560362070496</c:v>
                </c:pt>
                <c:pt idx="5999">
                  <c:v>11.377722103708114</c:v>
                </c:pt>
                <c:pt idx="6000">
                  <c:v>39.938226713901571</c:v>
                </c:pt>
                <c:pt idx="6001">
                  <c:v>78.879963344494456</c:v>
                </c:pt>
                <c:pt idx="6002">
                  <c:v>42.4911259003106</c:v>
                </c:pt>
                <c:pt idx="6003">
                  <c:v>66.334627482834222</c:v>
                </c:pt>
                <c:pt idx="6004">
                  <c:v>267.68085713594223</c:v>
                </c:pt>
                <c:pt idx="6005">
                  <c:v>49.679381753508466</c:v>
                </c:pt>
                <c:pt idx="6006">
                  <c:v>247.18116964256981</c:v>
                </c:pt>
                <c:pt idx="6007">
                  <c:v>213.68842237803815</c:v>
                </c:pt>
                <c:pt idx="6008">
                  <c:v>256.84791651169809</c:v>
                </c:pt>
                <c:pt idx="6009">
                  <c:v>28.228565765036265</c:v>
                </c:pt>
                <c:pt idx="6010">
                  <c:v>8.5909988193759137</c:v>
                </c:pt>
                <c:pt idx="6011">
                  <c:v>47.072576934589286</c:v>
                </c:pt>
                <c:pt idx="6012">
                  <c:v>83.130032990238632</c:v>
                </c:pt>
                <c:pt idx="6013">
                  <c:v>144.87297820015422</c:v>
                </c:pt>
                <c:pt idx="6014">
                  <c:v>59.166321423309157</c:v>
                </c:pt>
                <c:pt idx="6015">
                  <c:v>250.02786524027474</c:v>
                </c:pt>
                <c:pt idx="6016">
                  <c:v>49.6573698102235</c:v>
                </c:pt>
                <c:pt idx="6017">
                  <c:v>130.31161638536094</c:v>
                </c:pt>
                <c:pt idx="6018">
                  <c:v>224.58909583249135</c:v>
                </c:pt>
                <c:pt idx="6019">
                  <c:v>265.59763794172903</c:v>
                </c:pt>
                <c:pt idx="6020">
                  <c:v>9.2209227371975295</c:v>
                </c:pt>
                <c:pt idx="6021">
                  <c:v>3.6047258175992987</c:v>
                </c:pt>
                <c:pt idx="6022">
                  <c:v>13.585737306627303</c:v>
                </c:pt>
                <c:pt idx="6023">
                  <c:v>35.192811630790786</c:v>
                </c:pt>
                <c:pt idx="6024">
                  <c:v>30.417484531237843</c:v>
                </c:pt>
                <c:pt idx="6025">
                  <c:v>27.586267387709249</c:v>
                </c:pt>
                <c:pt idx="6026">
                  <c:v>85.027020746120442</c:v>
                </c:pt>
                <c:pt idx="6027">
                  <c:v>11.880504512985713</c:v>
                </c:pt>
                <c:pt idx="6028">
                  <c:v>32.033488243489799</c:v>
                </c:pt>
                <c:pt idx="6029">
                  <c:v>71.216311781398062</c:v>
                </c:pt>
                <c:pt idx="6030">
                  <c:v>100.87359362022134</c:v>
                </c:pt>
                <c:pt idx="6031">
                  <c:v>228.99247246791225</c:v>
                </c:pt>
                <c:pt idx="6032">
                  <c:v>104.18037926410707</c:v>
                </c:pt>
                <c:pt idx="6033">
                  <c:v>349.33274421720017</c:v>
                </c:pt>
                <c:pt idx="6034">
                  <c:v>686.51038693976079</c:v>
                </c:pt>
                <c:pt idx="6035">
                  <c:v>488.22861052737653</c:v>
                </c:pt>
                <c:pt idx="6036">
                  <c:v>575.45102101145471</c:v>
                </c:pt>
                <c:pt idx="6037">
                  <c:v>2084.6974929164398</c:v>
                </c:pt>
                <c:pt idx="6038">
                  <c:v>517.23311637512279</c:v>
                </c:pt>
                <c:pt idx="6039">
                  <c:v>1780.359650831298</c:v>
                </c:pt>
                <c:pt idx="6040">
                  <c:v>2150.9633265798966</c:v>
                </c:pt>
                <c:pt idx="6041">
                  <c:v>2249.5068435606681</c:v>
                </c:pt>
                <c:pt idx="6042">
                  <c:v>2.7646133431947249E-2</c:v>
                </c:pt>
                <c:pt idx="6043">
                  <c:v>6.55501767996375E-3</c:v>
                </c:pt>
                <c:pt idx="6044">
                  <c:v>0.1604050509351134</c:v>
                </c:pt>
                <c:pt idx="6045">
                  <c:v>0.56156532507043821</c:v>
                </c:pt>
                <c:pt idx="6046">
                  <c:v>0.3254811305656547</c:v>
                </c:pt>
                <c:pt idx="6047">
                  <c:v>1.2180001501788988</c:v>
                </c:pt>
                <c:pt idx="6048">
                  <c:v>6.0933055183040478E-2</c:v>
                </c:pt>
                <c:pt idx="6049">
                  <c:v>1.8306160096406187E-2</c:v>
                </c:pt>
                <c:pt idx="6050">
                  <c:v>8.2610450126657353E-2</c:v>
                </c:pt>
                <c:pt idx="6051">
                  <c:v>0.29020769653872042</c:v>
                </c:pt>
                <c:pt idx="6052">
                  <c:v>0.47669779971681442</c:v>
                </c:pt>
                <c:pt idx="6053">
                  <c:v>5.4944649968632535E-3</c:v>
                </c:pt>
                <c:pt idx="6054">
                  <c:v>0.11660537549902301</c:v>
                </c:pt>
                <c:pt idx="6055">
                  <c:v>5.486878803550168E-2</c:v>
                </c:pt>
                <c:pt idx="6056">
                  <c:v>0.16393641743162946</c:v>
                </c:pt>
                <c:pt idx="6057">
                  <c:v>0.21707415031257996</c:v>
                </c:pt>
                <c:pt idx="6058">
                  <c:v>5.7687385106967012E-2</c:v>
                </c:pt>
                <c:pt idx="6059">
                  <c:v>5.9084739747012303E-3</c:v>
                </c:pt>
                <c:pt idx="6060">
                  <c:v>8.8847096750181917E-2</c:v>
                </c:pt>
                <c:pt idx="6061">
                  <c:v>0.67991599324170549</c:v>
                </c:pt>
                <c:pt idx="6062">
                  <c:v>1.5661639015713522</c:v>
                </c:pt>
                <c:pt idx="6063">
                  <c:v>0.78339464046320484</c:v>
                </c:pt>
                <c:pt idx="6064">
                  <c:v>0.31968568615685822</c:v>
                </c:pt>
                <c:pt idx="6065">
                  <c:v>1.3689615813871425</c:v>
                </c:pt>
                <c:pt idx="6066">
                  <c:v>6.3239990582501839</c:v>
                </c:pt>
                <c:pt idx="6067">
                  <c:v>1.4562148214297326</c:v>
                </c:pt>
                <c:pt idx="6068">
                  <c:v>5.9271576755054189</c:v>
                </c:pt>
                <c:pt idx="6069">
                  <c:v>3.6572124936778163</c:v>
                </c:pt>
                <c:pt idx="6070">
                  <c:v>0.5515602483421097</c:v>
                </c:pt>
                <c:pt idx="6071">
                  <c:v>1.8197051040626324</c:v>
                </c:pt>
                <c:pt idx="6072">
                  <c:v>5.3118568704198932</c:v>
                </c:pt>
                <c:pt idx="6073">
                  <c:v>8.0706251671057903</c:v>
                </c:pt>
                <c:pt idx="6074">
                  <c:v>1.8967177240818388E-2</c:v>
                </c:pt>
                <c:pt idx="6075">
                  <c:v>1.5642423991398102E-3</c:v>
                </c:pt>
                <c:pt idx="6076">
                  <c:v>8.5825004029360349E-4</c:v>
                </c:pt>
                <c:pt idx="6077">
                  <c:v>4.9285452353114339E-3</c:v>
                </c:pt>
                <c:pt idx="6078">
                  <c:v>2.9521126044186894E-3</c:v>
                </c:pt>
                <c:pt idx="6079">
                  <c:v>1.555686867172322E-2</c:v>
                </c:pt>
                <c:pt idx="6080">
                  <c:v>5.992410861650665E-3</c:v>
                </c:pt>
                <c:pt idx="6081">
                  <c:v>1.0246251613541784E-3</c:v>
                </c:pt>
                <c:pt idx="6082">
                  <c:v>5.7555146542051104E-4</c:v>
                </c:pt>
                <c:pt idx="6083">
                  <c:v>1.6761027410347466E-2</c:v>
                </c:pt>
                <c:pt idx="6084">
                  <c:v>1.1692313491854704E-2</c:v>
                </c:pt>
                <c:pt idx="6085">
                  <c:v>0.14032307468816427</c:v>
                </c:pt>
                <c:pt idx="6086">
                  <c:v>0.10738140454278414</c:v>
                </c:pt>
                <c:pt idx="6087">
                  <c:v>0.78730806770850115</c:v>
                </c:pt>
                <c:pt idx="6088">
                  <c:v>3.4973884788790546</c:v>
                </c:pt>
                <c:pt idx="6089">
                  <c:v>1.2220027735532004</c:v>
                </c:pt>
                <c:pt idx="6090">
                  <c:v>2.9893244356887103</c:v>
                </c:pt>
                <c:pt idx="6091">
                  <c:v>3.0067305684839152</c:v>
                </c:pt>
                <c:pt idx="6092">
                  <c:v>2.9661133221461033E-2</c:v>
                </c:pt>
                <c:pt idx="6093">
                  <c:v>0.40840018713202991</c:v>
                </c:pt>
                <c:pt idx="6094">
                  <c:v>1.5434863853860912</c:v>
                </c:pt>
                <c:pt idx="6095">
                  <c:v>3.4607618067841082</c:v>
                </c:pt>
                <c:pt idx="6096">
                  <c:v>9.2427088866841062E-2</c:v>
                </c:pt>
                <c:pt idx="6097">
                  <c:v>3.1606496345240334E-2</c:v>
                </c:pt>
                <c:pt idx="6098">
                  <c:v>0.11054233352760739</c:v>
                </c:pt>
                <c:pt idx="6099">
                  <c:v>1.4691007678492649</c:v>
                </c:pt>
                <c:pt idx="6100">
                  <c:v>0.37854529750945937</c:v>
                </c:pt>
                <c:pt idx="6101">
                  <c:v>1.6813685825621139</c:v>
                </c:pt>
                <c:pt idx="6102">
                  <c:v>0.45507007956255102</c:v>
                </c:pt>
                <c:pt idx="6103">
                  <c:v>0.21547004003816678</c:v>
                </c:pt>
                <c:pt idx="6104">
                  <c:v>0.24234758724672897</c:v>
                </c:pt>
                <c:pt idx="6105">
                  <c:v>1.2093928204091851</c:v>
                </c:pt>
                <c:pt idx="6106">
                  <c:v>0.93011975985489337</c:v>
                </c:pt>
                <c:pt idx="6107">
                  <c:v>2.9113427872043718</c:v>
                </c:pt>
                <c:pt idx="6108">
                  <c:v>0.97932654466130342</c:v>
                </c:pt>
                <c:pt idx="6109">
                  <c:v>5.5904191540419959</c:v>
                </c:pt>
                <c:pt idx="6110">
                  <c:v>12.062355881872856</c:v>
                </c:pt>
                <c:pt idx="6111">
                  <c:v>4.0125609879763413</c:v>
                </c:pt>
                <c:pt idx="6112">
                  <c:v>10.614031125583484</c:v>
                </c:pt>
                <c:pt idx="6113">
                  <c:v>10.899420889190894</c:v>
                </c:pt>
                <c:pt idx="6114">
                  <c:v>3.0492318301310504</c:v>
                </c:pt>
                <c:pt idx="6115">
                  <c:v>10.143406625956985</c:v>
                </c:pt>
                <c:pt idx="6116">
                  <c:v>19.862442113531504</c:v>
                </c:pt>
                <c:pt idx="6117">
                  <c:v>11.695480964023808</c:v>
                </c:pt>
                <c:pt idx="6118">
                  <c:v>0.49732334266868189</c:v>
                </c:pt>
                <c:pt idx="6119">
                  <c:v>0.12026372340723365</c:v>
                </c:pt>
                <c:pt idx="6120">
                  <c:v>0.79181004403595612</c:v>
                </c:pt>
                <c:pt idx="6121">
                  <c:v>3.3825495007626918</c:v>
                </c:pt>
                <c:pt idx="6122">
                  <c:v>0.86647591539030666</c:v>
                </c:pt>
                <c:pt idx="6123">
                  <c:v>2.8597738368263022</c:v>
                </c:pt>
                <c:pt idx="6124">
                  <c:v>1.5412529898172216</c:v>
                </c:pt>
                <c:pt idx="6125">
                  <c:v>0.32080700938424378</c:v>
                </c:pt>
                <c:pt idx="6126">
                  <c:v>0.84254650530998954</c:v>
                </c:pt>
                <c:pt idx="6127">
                  <c:v>2.6308560108104047</c:v>
                </c:pt>
                <c:pt idx="6128">
                  <c:v>2.1272782225573592</c:v>
                </c:pt>
                <c:pt idx="6129">
                  <c:v>2.7644158830759862E-2</c:v>
                </c:pt>
                <c:pt idx="6130">
                  <c:v>9.7458047693295743E-3</c:v>
                </c:pt>
                <c:pt idx="6131">
                  <c:v>8.6946487105243039E-2</c:v>
                </c:pt>
                <c:pt idx="6132">
                  <c:v>1.1409042011732782</c:v>
                </c:pt>
                <c:pt idx="6133">
                  <c:v>0.18502276284018734</c:v>
                </c:pt>
                <c:pt idx="6134">
                  <c:v>1.4769405479873756</c:v>
                </c:pt>
                <c:pt idx="6135">
                  <c:v>0.40291003858830671</c:v>
                </c:pt>
                <c:pt idx="6136">
                  <c:v>0.10395315487008591</c:v>
                </c:pt>
                <c:pt idx="6137">
                  <c:v>0.41289328915759999</c:v>
                </c:pt>
                <c:pt idx="6138">
                  <c:v>0.39187074254728477</c:v>
                </c:pt>
                <c:pt idx="6139">
                  <c:v>5.4088913043872386</c:v>
                </c:pt>
                <c:pt idx="6140">
                  <c:v>6.7680744118503694E-2</c:v>
                </c:pt>
                <c:pt idx="6141">
                  <c:v>3.5769575505568821E-2</c:v>
                </c:pt>
                <c:pt idx="6142">
                  <c:v>0.20690725692236625</c:v>
                </c:pt>
                <c:pt idx="6143">
                  <c:v>1.2008719411639257</c:v>
                </c:pt>
                <c:pt idx="6144">
                  <c:v>0.29296823411963868</c:v>
                </c:pt>
                <c:pt idx="6145">
                  <c:v>0.97056129123593049</c:v>
                </c:pt>
                <c:pt idx="6146">
                  <c:v>0.68267465464545207</c:v>
                </c:pt>
                <c:pt idx="6147">
                  <c:v>6.6483960000085746E-2</c:v>
                </c:pt>
                <c:pt idx="6148">
                  <c:v>0.17739870942875249</c:v>
                </c:pt>
                <c:pt idx="6149">
                  <c:v>0.76142835108737394</c:v>
                </c:pt>
                <c:pt idx="6150">
                  <c:v>0.84871121828658669</c:v>
                </c:pt>
                <c:pt idx="6151">
                  <c:v>3.8129892126877514E-2</c:v>
                </c:pt>
                <c:pt idx="6152">
                  <c:v>8.6014956366359877E-2</c:v>
                </c:pt>
                <c:pt idx="6153">
                  <c:v>3.5584116916388991E-2</c:v>
                </c:pt>
                <c:pt idx="6154">
                  <c:v>0.57034001294240222</c:v>
                </c:pt>
                <c:pt idx="6155">
                  <c:v>3.4737276172595935E-2</c:v>
                </c:pt>
                <c:pt idx="6156">
                  <c:v>2.6181184757098412</c:v>
                </c:pt>
                <c:pt idx="6157">
                  <c:v>0.72049011607650792</c:v>
                </c:pt>
                <c:pt idx="6158">
                  <c:v>4.1738697775700372E-3</c:v>
                </c:pt>
                <c:pt idx="6159">
                  <c:v>1.5108356763457481E-2</c:v>
                </c:pt>
                <c:pt idx="6160">
                  <c:v>2.4797425312508428</c:v>
                </c:pt>
                <c:pt idx="6161">
                  <c:v>0.53664609839803024</c:v>
                </c:pt>
                <c:pt idx="6162">
                  <c:v>6.6775913660127112E-2</c:v>
                </c:pt>
                <c:pt idx="6163">
                  <c:v>4.9902400071372824E-2</c:v>
                </c:pt>
                <c:pt idx="6164">
                  <c:v>0.20728660462605342</c:v>
                </c:pt>
                <c:pt idx="6165">
                  <c:v>1.6983543605437947</c:v>
                </c:pt>
                <c:pt idx="6166">
                  <c:v>0.1941247261881188</c:v>
                </c:pt>
                <c:pt idx="6167">
                  <c:v>1.132150487130712</c:v>
                </c:pt>
                <c:pt idx="6168">
                  <c:v>0.30261757590889232</c:v>
                </c:pt>
                <c:pt idx="6169">
                  <c:v>0.11621860471099051</c:v>
                </c:pt>
                <c:pt idx="6170">
                  <c:v>0.38043295536222194</c:v>
                </c:pt>
                <c:pt idx="6171">
                  <c:v>0.77115370106865133</c:v>
                </c:pt>
                <c:pt idx="6172">
                  <c:v>0.71028558318833912</c:v>
                </c:pt>
                <c:pt idx="6173">
                  <c:v>0.54364165386459229</c:v>
                </c:pt>
                <c:pt idx="6174">
                  <c:v>0.21262744885185697</c:v>
                </c:pt>
                <c:pt idx="6175">
                  <c:v>3.7089131481312987</c:v>
                </c:pt>
                <c:pt idx="6176">
                  <c:v>9.7450864707224252</c:v>
                </c:pt>
                <c:pt idx="6177">
                  <c:v>2.3196696970482491</c:v>
                </c:pt>
                <c:pt idx="6178">
                  <c:v>10.677633539290127</c:v>
                </c:pt>
                <c:pt idx="6179">
                  <c:v>6.0202914766213436</c:v>
                </c:pt>
                <c:pt idx="6180">
                  <c:v>0.64113073840307555</c:v>
                </c:pt>
                <c:pt idx="6181">
                  <c:v>4.1254923232074105</c:v>
                </c:pt>
                <c:pt idx="6182">
                  <c:v>8.2702785590010386</c:v>
                </c:pt>
                <c:pt idx="6183">
                  <c:v>9.9782944975657575</c:v>
                </c:pt>
                <c:pt idx="6184">
                  <c:v>0.94231853893531414</c:v>
                </c:pt>
                <c:pt idx="6185">
                  <c:v>0.20553489763866464</c:v>
                </c:pt>
                <c:pt idx="6186">
                  <c:v>1.5153688847177667</c:v>
                </c:pt>
                <c:pt idx="6187">
                  <c:v>4.2990942504951111</c:v>
                </c:pt>
                <c:pt idx="6188">
                  <c:v>5.6321026367462821</c:v>
                </c:pt>
                <c:pt idx="6189">
                  <c:v>3.9867131081999019</c:v>
                </c:pt>
                <c:pt idx="6190">
                  <c:v>6.9471171932833649</c:v>
                </c:pt>
                <c:pt idx="6191">
                  <c:v>0.60778445360532107</c:v>
                </c:pt>
                <c:pt idx="6192">
                  <c:v>2.3334690494701915</c:v>
                </c:pt>
                <c:pt idx="6193">
                  <c:v>7.2551616677793405</c:v>
                </c:pt>
                <c:pt idx="6194">
                  <c:v>7.023186069247676</c:v>
                </c:pt>
                <c:pt idx="6195">
                  <c:v>0.21271721860656495</c:v>
                </c:pt>
                <c:pt idx="6196">
                  <c:v>3.6883559952859239E-2</c:v>
                </c:pt>
                <c:pt idx="6197">
                  <c:v>0.35407377834801379</c:v>
                </c:pt>
                <c:pt idx="6198">
                  <c:v>0.913381349740091</c:v>
                </c:pt>
                <c:pt idx="6199">
                  <c:v>0.46534894244523284</c:v>
                </c:pt>
                <c:pt idx="6200">
                  <c:v>1.5812824974817237</c:v>
                </c:pt>
                <c:pt idx="6201">
                  <c:v>1.920629625748365</c:v>
                </c:pt>
                <c:pt idx="6202">
                  <c:v>9.1028429047072687E-2</c:v>
                </c:pt>
                <c:pt idx="6203">
                  <c:v>0.1688031037578466</c:v>
                </c:pt>
                <c:pt idx="6204">
                  <c:v>1.4018133019558678</c:v>
                </c:pt>
                <c:pt idx="6205">
                  <c:v>1.3950826807202577</c:v>
                </c:pt>
                <c:pt idx="6206">
                  <c:v>6.375826829703632</c:v>
                </c:pt>
                <c:pt idx="6207">
                  <c:v>2.2028617583485355</c:v>
                </c:pt>
                <c:pt idx="6208">
                  <c:v>15.041990133942763</c:v>
                </c:pt>
                <c:pt idx="6209">
                  <c:v>46.924788932736327</c:v>
                </c:pt>
                <c:pt idx="6210">
                  <c:v>17.552143732021051</c:v>
                </c:pt>
                <c:pt idx="6211">
                  <c:v>47.96568677236484</c:v>
                </c:pt>
                <c:pt idx="6212">
                  <c:v>36.681030552756283</c:v>
                </c:pt>
                <c:pt idx="6213">
                  <c:v>5.8227427307636948</c:v>
                </c:pt>
                <c:pt idx="6214">
                  <c:v>21.242036895198105</c:v>
                </c:pt>
                <c:pt idx="6215">
                  <c:v>52.876367772438257</c:v>
                </c:pt>
                <c:pt idx="6216">
                  <c:v>54.239917386899869</c:v>
                </c:pt>
                <c:pt idx="6217">
                  <c:v>1.4048815563051278E-5</c:v>
                </c:pt>
                <c:pt idx="6218">
                  <c:v>5.9972760468774328E-6</c:v>
                </c:pt>
                <c:pt idx="6219">
                  <c:v>0.45327093894619325</c:v>
                </c:pt>
                <c:pt idx="6220">
                  <c:v>0.10129343333234381</c:v>
                </c:pt>
                <c:pt idx="6221">
                  <c:v>0.27199717655493461</c:v>
                </c:pt>
                <c:pt idx="6222">
                  <c:v>0.40743939896167841</c:v>
                </c:pt>
                <c:pt idx="6223">
                  <c:v>1.8073495096961087E-2</c:v>
                </c:pt>
                <c:pt idx="6224">
                  <c:v>3.6812699453110352E-3</c:v>
                </c:pt>
                <c:pt idx="6225">
                  <c:v>2.0764124581287402E-2</c:v>
                </c:pt>
                <c:pt idx="6226">
                  <c:v>0.26195345177664353</c:v>
                </c:pt>
                <c:pt idx="6227">
                  <c:v>9.6900802803882316E-2</c:v>
                </c:pt>
                <c:pt idx="6228">
                  <c:v>1.9149036584630197E-3</c:v>
                </c:pt>
                <c:pt idx="6229">
                  <c:v>0.3316297376790231</c:v>
                </c:pt>
                <c:pt idx="6230">
                  <c:v>9.1569476694024682E-2</c:v>
                </c:pt>
                <c:pt idx="6231">
                  <c:v>0.1708296457914146</c:v>
                </c:pt>
                <c:pt idx="6232">
                  <c:v>0.16076409373637737</c:v>
                </c:pt>
                <c:pt idx="6233">
                  <c:v>3.0830182704397295E-2</c:v>
                </c:pt>
                <c:pt idx="6234">
                  <c:v>1.9867650542318353E-3</c:v>
                </c:pt>
                <c:pt idx="6235">
                  <c:v>1.9132017630469317E-2</c:v>
                </c:pt>
                <c:pt idx="6236">
                  <c:v>0.39825515131485878</c:v>
                </c:pt>
                <c:pt idx="6237">
                  <c:v>5.3084577473770142E-2</c:v>
                </c:pt>
                <c:pt idx="6238">
                  <c:v>0.11956827603327924</c:v>
                </c:pt>
                <c:pt idx="6239">
                  <c:v>7.8139551464237469E-2</c:v>
                </c:pt>
                <c:pt idx="6240">
                  <c:v>1.5582076401094465</c:v>
                </c:pt>
                <c:pt idx="6241">
                  <c:v>1.7511782391824036</c:v>
                </c:pt>
                <c:pt idx="6242">
                  <c:v>1.9523025674516379</c:v>
                </c:pt>
                <c:pt idx="6243">
                  <c:v>4.3120656937639934</c:v>
                </c:pt>
                <c:pt idx="6244">
                  <c:v>0.2484515828183847</c:v>
                </c:pt>
                <c:pt idx="6245">
                  <c:v>0.13335395946072878</c:v>
                </c:pt>
                <c:pt idx="6246">
                  <c:v>0.38117242549570196</c:v>
                </c:pt>
                <c:pt idx="6247">
                  <c:v>2.5704522407266466</c:v>
                </c:pt>
                <c:pt idx="6248">
                  <c:v>0.53388786248461928</c:v>
                </c:pt>
                <c:pt idx="6249">
                  <c:v>1.2581243885675925E-4</c:v>
                </c:pt>
                <c:pt idx="6250">
                  <c:v>3.7488285584863494E-5</c:v>
                </c:pt>
                <c:pt idx="6251">
                  <c:v>5.6150583793881728E-3</c:v>
                </c:pt>
                <c:pt idx="6252">
                  <c:v>7.9147436498415956E-3</c:v>
                </c:pt>
                <c:pt idx="6253">
                  <c:v>2.6757660661131024E-2</c:v>
                </c:pt>
                <c:pt idx="6254">
                  <c:v>0.2029470783192561</c:v>
                </c:pt>
                <c:pt idx="6255">
                  <c:v>6.4233686019756278E-4</c:v>
                </c:pt>
                <c:pt idx="6256">
                  <c:v>9.2603592197093587E-4</c:v>
                </c:pt>
                <c:pt idx="6257">
                  <c:v>4.4408598133967907E-2</c:v>
                </c:pt>
                <c:pt idx="6258">
                  <c:v>1.9614031685147243E-3</c:v>
                </c:pt>
                <c:pt idx="6259">
                  <c:v>3.0500569475654875E-2</c:v>
                </c:pt>
                <c:pt idx="6260">
                  <c:v>3.3649515720980822E-3</c:v>
                </c:pt>
                <c:pt idx="6261">
                  <c:v>6.2268050642140579E-3</c:v>
                </c:pt>
                <c:pt idx="6262">
                  <c:v>4.9574976016105278E-3</c:v>
                </c:pt>
                <c:pt idx="6263">
                  <c:v>8.6187140541536561E-2</c:v>
                </c:pt>
                <c:pt idx="6264">
                  <c:v>0.73392642055209489</c:v>
                </c:pt>
                <c:pt idx="6265">
                  <c:v>1.0754891723077083E-2</c:v>
                </c:pt>
                <c:pt idx="6266">
                  <c:v>1.8020585186734489E-3</c:v>
                </c:pt>
                <c:pt idx="6267">
                  <c:v>2.6911831792526368E-3</c:v>
                </c:pt>
                <c:pt idx="6268">
                  <c:v>0.10078142327400794</c:v>
                </c:pt>
                <c:pt idx="6269">
                  <c:v>9.4448121473449838E-3</c:v>
                </c:pt>
                <c:pt idx="6270">
                  <c:v>7.7399463302452471E-3</c:v>
                </c:pt>
                <c:pt idx="6271">
                  <c:v>1.9180711242673034E-2</c:v>
                </c:pt>
                <c:pt idx="6272">
                  <c:v>0.89015772649130831</c:v>
                </c:pt>
                <c:pt idx="6273">
                  <c:v>1.1230924999722618</c:v>
                </c:pt>
                <c:pt idx="6274">
                  <c:v>1.6668085835818913</c:v>
                </c:pt>
                <c:pt idx="6275">
                  <c:v>3.5997864919579992</c:v>
                </c:pt>
                <c:pt idx="6276">
                  <c:v>0.33326189900852771</c:v>
                </c:pt>
                <c:pt idx="6277">
                  <c:v>6.104295388522727E-4</c:v>
                </c:pt>
                <c:pt idx="6278">
                  <c:v>6.3644638825204033E-2</c:v>
                </c:pt>
                <c:pt idx="6279">
                  <c:v>1.8245978461618255</c:v>
                </c:pt>
                <c:pt idx="6280">
                  <c:v>0.43157105504855497</c:v>
                </c:pt>
                <c:pt idx="6281">
                  <c:v>1.6246927284727705E-2</c:v>
                </c:pt>
                <c:pt idx="6282">
                  <c:v>2.1899470632342991E-2</c:v>
                </c:pt>
                <c:pt idx="6283">
                  <c:v>8.5843619859193157E-2</c:v>
                </c:pt>
                <c:pt idx="6284">
                  <c:v>0.13560909955295944</c:v>
                </c:pt>
                <c:pt idx="6285">
                  <c:v>0.48743116401396641</c:v>
                </c:pt>
                <c:pt idx="6286">
                  <c:v>1.4112570819399102</c:v>
                </c:pt>
                <c:pt idx="6287">
                  <c:v>4.1593134107812582E-2</c:v>
                </c:pt>
                <c:pt idx="6288">
                  <c:v>7.6708692161004899E-2</c:v>
                </c:pt>
                <c:pt idx="6289">
                  <c:v>3.8618404922976197E-2</c:v>
                </c:pt>
                <c:pt idx="6290">
                  <c:v>0.32340507470859986</c:v>
                </c:pt>
                <c:pt idx="6291">
                  <c:v>0.11353545214923583</c:v>
                </c:pt>
                <c:pt idx="6292">
                  <c:v>0.11439364308170803</c:v>
                </c:pt>
                <c:pt idx="6293">
                  <c:v>0.24764240463902096</c:v>
                </c:pt>
                <c:pt idx="6294">
                  <c:v>2.0718867067946567</c:v>
                </c:pt>
                <c:pt idx="6295">
                  <c:v>3.1034495647339937</c:v>
                </c:pt>
                <c:pt idx="6296">
                  <c:v>3.3301884872706413</c:v>
                </c:pt>
                <c:pt idx="6297">
                  <c:v>4.6558185588142091</c:v>
                </c:pt>
                <c:pt idx="6298">
                  <c:v>1.8912995103502246</c:v>
                </c:pt>
                <c:pt idx="6299">
                  <c:v>0.19567515710223748</c:v>
                </c:pt>
                <c:pt idx="6300">
                  <c:v>0.52851187636083952</c:v>
                </c:pt>
                <c:pt idx="6301">
                  <c:v>2.7880074692903505</c:v>
                </c:pt>
                <c:pt idx="6302">
                  <c:v>2.0580665559045013</c:v>
                </c:pt>
                <c:pt idx="6303">
                  <c:v>3.8655139545260876E-2</c:v>
                </c:pt>
                <c:pt idx="6304">
                  <c:v>5.8961229889696959E-2</c:v>
                </c:pt>
                <c:pt idx="6305">
                  <c:v>1.105002977083291</c:v>
                </c:pt>
                <c:pt idx="6306">
                  <c:v>1.6440238057478345</c:v>
                </c:pt>
                <c:pt idx="6307">
                  <c:v>0.8292767987664601</c:v>
                </c:pt>
                <c:pt idx="6308">
                  <c:v>2.5653157685220935</c:v>
                </c:pt>
                <c:pt idx="6309">
                  <c:v>0.19147297125922697</c:v>
                </c:pt>
                <c:pt idx="6310">
                  <c:v>3.4949347138773595E-2</c:v>
                </c:pt>
                <c:pt idx="6311">
                  <c:v>8.6236549998456827E-2</c:v>
                </c:pt>
                <c:pt idx="6312">
                  <c:v>1.80278074160075</c:v>
                </c:pt>
                <c:pt idx="6313">
                  <c:v>0.86933042177286146</c:v>
                </c:pt>
                <c:pt idx="6314">
                  <c:v>4.8315327279450294E-2</c:v>
                </c:pt>
                <c:pt idx="6315">
                  <c:v>0.41573809236607773</c:v>
                </c:pt>
                <c:pt idx="6316">
                  <c:v>0.19241136317549401</c:v>
                </c:pt>
                <c:pt idx="6317">
                  <c:v>1.5546995231967748</c:v>
                </c:pt>
                <c:pt idx="6318">
                  <c:v>0.77496505542063809</c:v>
                </c:pt>
                <c:pt idx="6319">
                  <c:v>5.6564382693846671E-2</c:v>
                </c:pt>
                <c:pt idx="6320">
                  <c:v>0.94726643697047541</c:v>
                </c:pt>
                <c:pt idx="6321">
                  <c:v>0.27091612028834694</c:v>
                </c:pt>
                <c:pt idx="6322">
                  <c:v>0.130300034639351</c:v>
                </c:pt>
                <c:pt idx="6323">
                  <c:v>9.6658949875983568E-3</c:v>
                </c:pt>
                <c:pt idx="6324">
                  <c:v>2.5626003537785109E-2</c:v>
                </c:pt>
                <c:pt idx="6325">
                  <c:v>0.19083090259334898</c:v>
                </c:pt>
                <c:pt idx="6326">
                  <c:v>0.1919970681569553</c:v>
                </c:pt>
                <c:pt idx="6327">
                  <c:v>0.46077782846256082</c:v>
                </c:pt>
                <c:pt idx="6328">
                  <c:v>0.69164640616191297</c:v>
                </c:pt>
                <c:pt idx="6329">
                  <c:v>6.9861657018376891E-2</c:v>
                </c:pt>
                <c:pt idx="6330">
                  <c:v>6.2694319777897144E-3</c:v>
                </c:pt>
                <c:pt idx="6331">
                  <c:v>3.019128664316988E-2</c:v>
                </c:pt>
                <c:pt idx="6332">
                  <c:v>0.33868879798935048</c:v>
                </c:pt>
                <c:pt idx="6333">
                  <c:v>0.27094823364304371</c:v>
                </c:pt>
                <c:pt idx="6334">
                  <c:v>5.5128853731435078E-3</c:v>
                </c:pt>
                <c:pt idx="6335">
                  <c:v>6.6344131041324089E-3</c:v>
                </c:pt>
                <c:pt idx="6336">
                  <c:v>3.4808691470372653E-2</c:v>
                </c:pt>
                <c:pt idx="6337">
                  <c:v>0.11835322904859405</c:v>
                </c:pt>
                <c:pt idx="6338">
                  <c:v>0.67178520791246021</c:v>
                </c:pt>
                <c:pt idx="6339">
                  <c:v>0.88981810143739737</c:v>
                </c:pt>
                <c:pt idx="6340">
                  <c:v>4.1317102262451284E-2</c:v>
                </c:pt>
                <c:pt idx="6341">
                  <c:v>1.0322652366539462E-2</c:v>
                </c:pt>
                <c:pt idx="6342">
                  <c:v>5.9663998733342771E-3</c:v>
                </c:pt>
                <c:pt idx="6343">
                  <c:v>0.33360588224335508</c:v>
                </c:pt>
                <c:pt idx="6344">
                  <c:v>0.20640896229200278</c:v>
                </c:pt>
                <c:pt idx="6345">
                  <c:v>4.6779799276570931E-3</c:v>
                </c:pt>
                <c:pt idx="6346">
                  <c:v>3.5599065760432758E-2</c:v>
                </c:pt>
                <c:pt idx="6347">
                  <c:v>0.6332275049923547</c:v>
                </c:pt>
                <c:pt idx="6348">
                  <c:v>0.3556307223588826</c:v>
                </c:pt>
                <c:pt idx="6349">
                  <c:v>0.56718181768489184</c:v>
                </c:pt>
                <c:pt idx="6350">
                  <c:v>0.9741407786401497</c:v>
                </c:pt>
                <c:pt idx="6351">
                  <c:v>2.5347787068485429E-2</c:v>
                </c:pt>
                <c:pt idx="6352">
                  <c:v>2.3912297152673304E-2</c:v>
                </c:pt>
                <c:pt idx="6353">
                  <c:v>1.3672831400972505E-2</c:v>
                </c:pt>
                <c:pt idx="6354">
                  <c:v>0.66602811340569601</c:v>
                </c:pt>
                <c:pt idx="6355">
                  <c:v>0.10362100783438008</c:v>
                </c:pt>
                <c:pt idx="6356">
                  <c:v>3.6451428231884783E-2</c:v>
                </c:pt>
                <c:pt idx="6357">
                  <c:v>3.6027778389477863E-2</c:v>
                </c:pt>
                <c:pt idx="6358">
                  <c:v>1.2815736145854963</c:v>
                </c:pt>
                <c:pt idx="6359">
                  <c:v>1.5952756816322882</c:v>
                </c:pt>
                <c:pt idx="6360">
                  <c:v>2.8954712453939102</c:v>
                </c:pt>
                <c:pt idx="6361">
                  <c:v>3.5989482646345139</c:v>
                </c:pt>
                <c:pt idx="6362">
                  <c:v>0.59382465004739282</c:v>
                </c:pt>
                <c:pt idx="6363">
                  <c:v>3.0747650508977528E-2</c:v>
                </c:pt>
                <c:pt idx="6364">
                  <c:v>0.18890270086329164</c:v>
                </c:pt>
                <c:pt idx="6365">
                  <c:v>1.5249943511961273</c:v>
                </c:pt>
                <c:pt idx="6366">
                  <c:v>1.159437069283352</c:v>
                </c:pt>
                <c:pt idx="6367">
                  <c:v>2.4428002542174383E-2</c:v>
                </c:pt>
                <c:pt idx="6368">
                  <c:v>8.6333377972896159E-3</c:v>
                </c:pt>
                <c:pt idx="6369">
                  <c:v>0.46127624562721004</c:v>
                </c:pt>
                <c:pt idx="6370">
                  <c:v>0.46831051484442204</c:v>
                </c:pt>
                <c:pt idx="6371">
                  <c:v>1.3212723493701066</c:v>
                </c:pt>
                <c:pt idx="6372">
                  <c:v>1.5889567406590064</c:v>
                </c:pt>
                <c:pt idx="6373">
                  <c:v>0.62323034643321451</c:v>
                </c:pt>
                <c:pt idx="6374">
                  <c:v>6.477057259512814E-2</c:v>
                </c:pt>
                <c:pt idx="6375">
                  <c:v>6.8289304279659277E-2</c:v>
                </c:pt>
                <c:pt idx="6376">
                  <c:v>1.3323546315259995</c:v>
                </c:pt>
                <c:pt idx="6377">
                  <c:v>1.0666993468322341</c:v>
                </c:pt>
                <c:pt idx="6378">
                  <c:v>2.0959660081835814E-2</c:v>
                </c:pt>
                <c:pt idx="6379">
                  <c:v>1.633094519330797E-2</c:v>
                </c:pt>
                <c:pt idx="6380">
                  <c:v>0.29967252729788552</c:v>
                </c:pt>
                <c:pt idx="6381">
                  <c:v>0.22291094570039771</c:v>
                </c:pt>
                <c:pt idx="6382">
                  <c:v>0.57293217356516257</c:v>
                </c:pt>
                <c:pt idx="6383">
                  <c:v>1.0336291934395012</c:v>
                </c:pt>
                <c:pt idx="6384">
                  <c:v>0.86990465513535709</c:v>
                </c:pt>
                <c:pt idx="6385">
                  <c:v>1.6424363568106524E-2</c:v>
                </c:pt>
                <c:pt idx="6386">
                  <c:v>2.9068053891263781E-2</c:v>
                </c:pt>
                <c:pt idx="6387">
                  <c:v>0.74826724111423237</c:v>
                </c:pt>
                <c:pt idx="6388">
                  <c:v>0.39161095498585891</c:v>
                </c:pt>
                <c:pt idx="6389">
                  <c:v>0.43085511780805275</c:v>
                </c:pt>
                <c:pt idx="6390">
                  <c:v>0.55808334878412691</c:v>
                </c:pt>
                <c:pt idx="6391">
                  <c:v>9.4575460242528315</c:v>
                </c:pt>
                <c:pt idx="6392">
                  <c:v>11.33130461457489</c:v>
                </c:pt>
                <c:pt idx="6393">
                  <c:v>15.503611210198201</c:v>
                </c:pt>
                <c:pt idx="6394">
                  <c:v>28.381159594736875</c:v>
                </c:pt>
                <c:pt idx="6395">
                  <c:v>5.7641889204545294</c:v>
                </c:pt>
                <c:pt idx="6396">
                  <c:v>0.65842136664307227</c:v>
                </c:pt>
                <c:pt idx="6397">
                  <c:v>2.4250542708383258</c:v>
                </c:pt>
                <c:pt idx="6398">
                  <c:v>15.329497134750758</c:v>
                </c:pt>
                <c:pt idx="6399">
                  <c:v>7.4968085524635084</c:v>
                </c:pt>
                <c:pt idx="6400">
                  <c:v>0.13991750957867446</c:v>
                </c:pt>
                <c:pt idx="6401">
                  <c:v>1.060335483725324E-2</c:v>
                </c:pt>
                <c:pt idx="6402">
                  <c:v>0.34405657613035157</c:v>
                </c:pt>
                <c:pt idx="6403">
                  <c:v>2.8023140550302998</c:v>
                </c:pt>
                <c:pt idx="6404">
                  <c:v>0.74384118026976875</c:v>
                </c:pt>
                <c:pt idx="6405">
                  <c:v>0.71688840539974119</c:v>
                </c:pt>
                <c:pt idx="6406">
                  <c:v>0.19845448339391325</c:v>
                </c:pt>
                <c:pt idx="6407">
                  <c:v>1.3113745483461531E-2</c:v>
                </c:pt>
                <c:pt idx="6408">
                  <c:v>0.22888639965880872</c:v>
                </c:pt>
                <c:pt idx="6409">
                  <c:v>0.40051334424038354</c:v>
                </c:pt>
                <c:pt idx="6410">
                  <c:v>0.54273806060941288</c:v>
                </c:pt>
                <c:pt idx="6411">
                  <c:v>1.9661503297678285E-2</c:v>
                </c:pt>
                <c:pt idx="6412">
                  <c:v>0.67277317268433212</c:v>
                </c:pt>
                <c:pt idx="6413">
                  <c:v>0.25910480328205621</c:v>
                </c:pt>
                <c:pt idx="6414">
                  <c:v>0.30506613297561591</c:v>
                </c:pt>
                <c:pt idx="6415">
                  <c:v>0.20400037249619751</c:v>
                </c:pt>
                <c:pt idx="6416">
                  <c:v>0.13402807766298164</c:v>
                </c:pt>
                <c:pt idx="6417">
                  <c:v>3.1503627396928531E-2</c:v>
                </c:pt>
                <c:pt idx="6418">
                  <c:v>0.20222927158909454</c:v>
                </c:pt>
                <c:pt idx="6419">
                  <c:v>1.1364878182708142</c:v>
                </c:pt>
                <c:pt idx="6420">
                  <c:v>0.41750277676449404</c:v>
                </c:pt>
                <c:pt idx="6421">
                  <c:v>0.93602631750988263</c:v>
                </c:pt>
                <c:pt idx="6422">
                  <c:v>0.31630351441755955</c:v>
                </c:pt>
                <c:pt idx="6423">
                  <c:v>0.55240706569069042</c:v>
                </c:pt>
                <c:pt idx="6424">
                  <c:v>6.2840598359600337</c:v>
                </c:pt>
                <c:pt idx="6425">
                  <c:v>0.96198424687034323</c:v>
                </c:pt>
                <c:pt idx="6426">
                  <c:v>2.0590924209477306</c:v>
                </c:pt>
                <c:pt idx="6427">
                  <c:v>1.852566791779275</c:v>
                </c:pt>
                <c:pt idx="6428">
                  <c:v>0.42298128831433862</c:v>
                </c:pt>
                <c:pt idx="6429">
                  <c:v>1.3316970227084042</c:v>
                </c:pt>
                <c:pt idx="6430">
                  <c:v>4.7814558926057957</c:v>
                </c:pt>
                <c:pt idx="6431">
                  <c:v>4.6014905576458087</c:v>
                </c:pt>
                <c:pt idx="6432">
                  <c:v>0.20945542032261377</c:v>
                </c:pt>
                <c:pt idx="6433">
                  <c:v>8.6428093208673114E-3</c:v>
                </c:pt>
                <c:pt idx="6434">
                  <c:v>2.4132239526916603E-3</c:v>
                </c:pt>
                <c:pt idx="6435">
                  <c:v>9.1940627432504529E-2</c:v>
                </c:pt>
                <c:pt idx="6436">
                  <c:v>2.4006245383079911E-2</c:v>
                </c:pt>
                <c:pt idx="6437">
                  <c:v>8.6286596771935706E-3</c:v>
                </c:pt>
                <c:pt idx="6438">
                  <c:v>1.0904785719297023E-2</c:v>
                </c:pt>
                <c:pt idx="6439">
                  <c:v>1.6163686126726827E-2</c:v>
                </c:pt>
                <c:pt idx="6440">
                  <c:v>3.1645129531034728E-3</c:v>
                </c:pt>
                <c:pt idx="6441">
                  <c:v>0.15153591222436652</c:v>
                </c:pt>
                <c:pt idx="6442">
                  <c:v>1.3548548006056376E-2</c:v>
                </c:pt>
                <c:pt idx="6443">
                  <c:v>0.45773983166738236</c:v>
                </c:pt>
                <c:pt idx="6444">
                  <c:v>0.18420567683047084</c:v>
                </c:pt>
                <c:pt idx="6445">
                  <c:v>0.86845311400085712</c:v>
                </c:pt>
                <c:pt idx="6446">
                  <c:v>4.459966577515738</c:v>
                </c:pt>
                <c:pt idx="6447">
                  <c:v>0.86706161540569548</c:v>
                </c:pt>
                <c:pt idx="6448">
                  <c:v>1.1315565212166758</c:v>
                </c:pt>
                <c:pt idx="6449">
                  <c:v>1.1492059220031952</c:v>
                </c:pt>
                <c:pt idx="6450">
                  <c:v>2.4343632498927188E-2</c:v>
                </c:pt>
                <c:pt idx="6451">
                  <c:v>0.73066952112845462</c:v>
                </c:pt>
                <c:pt idx="6452">
                  <c:v>3.0645315292724105</c:v>
                </c:pt>
                <c:pt idx="6453">
                  <c:v>1.8215767294676115</c:v>
                </c:pt>
                <c:pt idx="6454">
                  <c:v>6.8466541625750554E-2</c:v>
                </c:pt>
                <c:pt idx="6455">
                  <c:v>3.3253932132849183E-2</c:v>
                </c:pt>
                <c:pt idx="6456">
                  <c:v>4.2281040491199615E-2</c:v>
                </c:pt>
                <c:pt idx="6457">
                  <c:v>1.4499666464062637</c:v>
                </c:pt>
                <c:pt idx="6458">
                  <c:v>0.22229329735100775</c:v>
                </c:pt>
                <c:pt idx="6459">
                  <c:v>0.26958537236958469</c:v>
                </c:pt>
                <c:pt idx="6460">
                  <c:v>0.2824475492940432</c:v>
                </c:pt>
                <c:pt idx="6461">
                  <c:v>0.13734166536408304</c:v>
                </c:pt>
                <c:pt idx="6462">
                  <c:v>7.4141094275097463E-2</c:v>
                </c:pt>
                <c:pt idx="6463">
                  <c:v>1.1371759585433932</c:v>
                </c:pt>
                <c:pt idx="6464">
                  <c:v>0.28070452417288555</c:v>
                </c:pt>
                <c:pt idx="6465">
                  <c:v>1.0688782555272411</c:v>
                </c:pt>
                <c:pt idx="6466">
                  <c:v>0.25386460954510975</c:v>
                </c:pt>
                <c:pt idx="6467">
                  <c:v>0.75228474643955134</c:v>
                </c:pt>
                <c:pt idx="6468">
                  <c:v>5.6505976756495366</c:v>
                </c:pt>
                <c:pt idx="6469">
                  <c:v>1.1360618119479851</c:v>
                </c:pt>
                <c:pt idx="6470">
                  <c:v>2.2857935935490143</c:v>
                </c:pt>
                <c:pt idx="6471">
                  <c:v>2.063996529634081</c:v>
                </c:pt>
                <c:pt idx="6472">
                  <c:v>0.82671361537297794</c:v>
                </c:pt>
                <c:pt idx="6473">
                  <c:v>1.3605729572640943</c:v>
                </c:pt>
                <c:pt idx="6474">
                  <c:v>7.2752186795599796</c:v>
                </c:pt>
                <c:pt idx="6475">
                  <c:v>3.6319208441773156</c:v>
                </c:pt>
                <c:pt idx="6476">
                  <c:v>0.19813140927641476</c:v>
                </c:pt>
                <c:pt idx="6477">
                  <c:v>0.23538052252249406</c:v>
                </c:pt>
                <c:pt idx="6478">
                  <c:v>0.77483567279424159</c:v>
                </c:pt>
                <c:pt idx="6479">
                  <c:v>11.604557905536083</c:v>
                </c:pt>
                <c:pt idx="6480">
                  <c:v>0.92127050251097076</c:v>
                </c:pt>
                <c:pt idx="6481">
                  <c:v>3.3624038952521285</c:v>
                </c:pt>
                <c:pt idx="6482">
                  <c:v>0.50380249389871956</c:v>
                </c:pt>
                <c:pt idx="6483">
                  <c:v>0.26243135135710699</c:v>
                </c:pt>
                <c:pt idx="6484">
                  <c:v>0.91698449271506011</c:v>
                </c:pt>
                <c:pt idx="6485">
                  <c:v>3.4378554706396822</c:v>
                </c:pt>
                <c:pt idx="6486">
                  <c:v>2.0808336082600483</c:v>
                </c:pt>
                <c:pt idx="6487">
                  <c:v>1.7958766639226836E-2</c:v>
                </c:pt>
                <c:pt idx="6488">
                  <c:v>4.1300961487826309E-3</c:v>
                </c:pt>
                <c:pt idx="6489">
                  <c:v>1.54714234033937E-2</c:v>
                </c:pt>
                <c:pt idx="6490">
                  <c:v>0.94105236834532613</c:v>
                </c:pt>
                <c:pt idx="6491">
                  <c:v>6.7143263822452753E-2</c:v>
                </c:pt>
                <c:pt idx="6492">
                  <c:v>0.11595997735294629</c:v>
                </c:pt>
                <c:pt idx="6493">
                  <c:v>0.24333886244783273</c:v>
                </c:pt>
                <c:pt idx="6494">
                  <c:v>0.10135949864338911</c:v>
                </c:pt>
                <c:pt idx="6495">
                  <c:v>2.0816474608841773</c:v>
                </c:pt>
                <c:pt idx="6496">
                  <c:v>0.46720459812845366</c:v>
                </c:pt>
                <c:pt idx="6497">
                  <c:v>1.6683448617835086</c:v>
                </c:pt>
                <c:pt idx="6498">
                  <c:v>8.3173456181953098E-2</c:v>
                </c:pt>
                <c:pt idx="6499">
                  <c:v>1.5981440262281935E-2</c:v>
                </c:pt>
                <c:pt idx="6500">
                  <c:v>0.1467760686133795</c:v>
                </c:pt>
                <c:pt idx="6501">
                  <c:v>1.1598467215245232</c:v>
                </c:pt>
                <c:pt idx="6502">
                  <c:v>0.15983362309975421</c:v>
                </c:pt>
                <c:pt idx="6503">
                  <c:v>0.20919634772087647</c:v>
                </c:pt>
                <c:pt idx="6504">
                  <c:v>0.2561934766157335</c:v>
                </c:pt>
                <c:pt idx="6505">
                  <c:v>3.1855033271267791E-2</c:v>
                </c:pt>
                <c:pt idx="6506">
                  <c:v>6.8776058085847483E-2</c:v>
                </c:pt>
                <c:pt idx="6507">
                  <c:v>0.9434610256059065</c:v>
                </c:pt>
                <c:pt idx="6508">
                  <c:v>0.23048376138256649</c:v>
                </c:pt>
                <c:pt idx="6509">
                  <c:v>7.9339822652320022E-2</c:v>
                </c:pt>
                <c:pt idx="6510">
                  <c:v>4.8554813899838187E-3</c:v>
                </c:pt>
                <c:pt idx="6511">
                  <c:v>2.883530877614696E-2</c:v>
                </c:pt>
                <c:pt idx="6512">
                  <c:v>0.51584286128376922</c:v>
                </c:pt>
                <c:pt idx="6513">
                  <c:v>8.6464057697468441E-2</c:v>
                </c:pt>
                <c:pt idx="6514">
                  <c:v>0.19554517784756806</c:v>
                </c:pt>
                <c:pt idx="6515">
                  <c:v>1.4995556952889715</c:v>
                </c:pt>
                <c:pt idx="6516">
                  <c:v>1.3353325924191518E-2</c:v>
                </c:pt>
                <c:pt idx="6517">
                  <c:v>4.1072366903958338E-2</c:v>
                </c:pt>
                <c:pt idx="6518">
                  <c:v>1.0837508218278518</c:v>
                </c:pt>
                <c:pt idx="6519">
                  <c:v>0.25780462650993663</c:v>
                </c:pt>
                <c:pt idx="6520">
                  <c:v>8.1726716289335644E-2</c:v>
                </c:pt>
                <c:pt idx="6521">
                  <c:v>1.8512148968582314E-2</c:v>
                </c:pt>
                <c:pt idx="6522">
                  <c:v>7.2957444213228889E-2</c:v>
                </c:pt>
                <c:pt idx="6523">
                  <c:v>1.6220153932878607</c:v>
                </c:pt>
                <c:pt idx="6524">
                  <c:v>0.17184985925022117</c:v>
                </c:pt>
                <c:pt idx="6525">
                  <c:v>0.27586624966052664</c:v>
                </c:pt>
                <c:pt idx="6526">
                  <c:v>0.28397773571764534</c:v>
                </c:pt>
                <c:pt idx="6527">
                  <c:v>5.2695533388667039E-2</c:v>
                </c:pt>
                <c:pt idx="6528">
                  <c:v>0.3539998142942406</c:v>
                </c:pt>
                <c:pt idx="6529">
                  <c:v>0.99372126640258462</c:v>
                </c:pt>
                <c:pt idx="6530">
                  <c:v>0.33879843023631712</c:v>
                </c:pt>
                <c:pt idx="6531">
                  <c:v>0.47497335955661851</c:v>
                </c:pt>
                <c:pt idx="6532">
                  <c:v>0.12230606089534718</c:v>
                </c:pt>
                <c:pt idx="6533">
                  <c:v>0.62217341798123937</c:v>
                </c:pt>
                <c:pt idx="6534">
                  <c:v>5.890066718056624</c:v>
                </c:pt>
                <c:pt idx="6535">
                  <c:v>1.6200294824273935</c:v>
                </c:pt>
                <c:pt idx="6536">
                  <c:v>2.9952312547825506</c:v>
                </c:pt>
                <c:pt idx="6537">
                  <c:v>1.711293176366387</c:v>
                </c:pt>
                <c:pt idx="6538">
                  <c:v>0.20843869220315062</c:v>
                </c:pt>
                <c:pt idx="6539">
                  <c:v>1.5140194322563743</c:v>
                </c:pt>
                <c:pt idx="6540">
                  <c:v>4.1292700153943942</c:v>
                </c:pt>
                <c:pt idx="6541">
                  <c:v>2.8481898902552509</c:v>
                </c:pt>
                <c:pt idx="6542">
                  <c:v>1.9684319940539001</c:v>
                </c:pt>
                <c:pt idx="6543">
                  <c:v>0.30148245010671548</c:v>
                </c:pt>
                <c:pt idx="6544">
                  <c:v>1.8396854389290604</c:v>
                </c:pt>
                <c:pt idx="6545">
                  <c:v>9.3951222379525134</c:v>
                </c:pt>
                <c:pt idx="6546">
                  <c:v>6.3257275515377431</c:v>
                </c:pt>
                <c:pt idx="6547">
                  <c:v>2.0243834675029375</c:v>
                </c:pt>
                <c:pt idx="6548">
                  <c:v>5.4564335687982028</c:v>
                </c:pt>
                <c:pt idx="6549">
                  <c:v>2.2185882302196553</c:v>
                </c:pt>
                <c:pt idx="6550">
                  <c:v>4.1566580542743425</c:v>
                </c:pt>
                <c:pt idx="6551">
                  <c:v>10.937285635208747</c:v>
                </c:pt>
                <c:pt idx="6552">
                  <c:v>9.2256868669583625</c:v>
                </c:pt>
                <c:pt idx="6553">
                  <c:v>0.71441852665331418</c:v>
                </c:pt>
                <c:pt idx="6554">
                  <c:v>9.7600675832226244E-2</c:v>
                </c:pt>
                <c:pt idx="6555">
                  <c:v>0.30790927432811926</c:v>
                </c:pt>
                <c:pt idx="6556">
                  <c:v>1.9991613339292829</c:v>
                </c:pt>
                <c:pt idx="6557">
                  <c:v>1.0312603350784186</c:v>
                </c:pt>
                <c:pt idx="6558">
                  <c:v>0.44872162810335958</c:v>
                </c:pt>
                <c:pt idx="6559">
                  <c:v>1.0866101091092575</c:v>
                </c:pt>
                <c:pt idx="6560">
                  <c:v>0.71360815529764765</c:v>
                </c:pt>
                <c:pt idx="6561">
                  <c:v>0.54402446857689502</c:v>
                </c:pt>
                <c:pt idx="6562">
                  <c:v>2.1087556652779886</c:v>
                </c:pt>
                <c:pt idx="6563">
                  <c:v>1.5430494911180812</c:v>
                </c:pt>
                <c:pt idx="6564">
                  <c:v>6.5182994308323075</c:v>
                </c:pt>
                <c:pt idx="6565">
                  <c:v>1.6071227732105238</c:v>
                </c:pt>
                <c:pt idx="6566">
                  <c:v>7.0433129884284833</c:v>
                </c:pt>
                <c:pt idx="6567">
                  <c:v>54.125615761192414</c:v>
                </c:pt>
                <c:pt idx="6568">
                  <c:v>14.643893205627919</c:v>
                </c:pt>
                <c:pt idx="6569">
                  <c:v>16.302853343879033</c:v>
                </c:pt>
                <c:pt idx="6570">
                  <c:v>16.732809257729535</c:v>
                </c:pt>
                <c:pt idx="6571">
                  <c:v>5.0744910808625194</c:v>
                </c:pt>
                <c:pt idx="6572">
                  <c:v>13.608542927567953</c:v>
                </c:pt>
                <c:pt idx="6573">
                  <c:v>42.048223633202753</c:v>
                </c:pt>
                <c:pt idx="6574">
                  <c:v>29.502673577347654</c:v>
                </c:pt>
                <c:pt idx="6575">
                  <c:v>1.8357214530182059E-3</c:v>
                </c:pt>
                <c:pt idx="6576">
                  <c:v>8.6247032906725841E-3</c:v>
                </c:pt>
                <c:pt idx="6577">
                  <c:v>3.1839851636651269E-2</c:v>
                </c:pt>
                <c:pt idx="6578">
                  <c:v>0.57634288757431207</c:v>
                </c:pt>
                <c:pt idx="6579">
                  <c:v>0.90997083579291926</c:v>
                </c:pt>
                <c:pt idx="6580">
                  <c:v>0.10163935893109499</c:v>
                </c:pt>
                <c:pt idx="6581">
                  <c:v>0.12834834370392323</c:v>
                </c:pt>
                <c:pt idx="6582">
                  <c:v>1.8703234060292236E-2</c:v>
                </c:pt>
                <c:pt idx="6583">
                  <c:v>0.37723387218177717</c:v>
                </c:pt>
                <c:pt idx="6584">
                  <c:v>0.14831209244287227</c:v>
                </c:pt>
                <c:pt idx="6585">
                  <c:v>0.16114532873870191</c:v>
                </c:pt>
                <c:pt idx="6586">
                  <c:v>6.8552387761330567E-3</c:v>
                </c:pt>
                <c:pt idx="6587">
                  <c:v>0.51218934738038291</c:v>
                </c:pt>
                <c:pt idx="6588">
                  <c:v>0.17488509905076705</c:v>
                </c:pt>
                <c:pt idx="6589">
                  <c:v>0.28045902319781235</c:v>
                </c:pt>
                <c:pt idx="6590">
                  <c:v>4.6308782758412187E-2</c:v>
                </c:pt>
                <c:pt idx="6591">
                  <c:v>6.1247184765353783E-2</c:v>
                </c:pt>
                <c:pt idx="6592">
                  <c:v>7.5327689798250341E-3</c:v>
                </c:pt>
                <c:pt idx="6593">
                  <c:v>3.5637283297222454E-2</c:v>
                </c:pt>
                <c:pt idx="6594">
                  <c:v>0.49306364274859588</c:v>
                </c:pt>
                <c:pt idx="6595">
                  <c:v>0.20204985528946903</c:v>
                </c:pt>
                <c:pt idx="6596">
                  <c:v>1.0414449400081638</c:v>
                </c:pt>
                <c:pt idx="6597">
                  <c:v>0.63970998484710118</c:v>
                </c:pt>
                <c:pt idx="6598">
                  <c:v>1.2419458707515487</c:v>
                </c:pt>
                <c:pt idx="6599">
                  <c:v>6.3453097706056054</c:v>
                </c:pt>
                <c:pt idx="6600">
                  <c:v>6.1623246355738859</c:v>
                </c:pt>
                <c:pt idx="6601">
                  <c:v>3.0580464085969927</c:v>
                </c:pt>
                <c:pt idx="6602">
                  <c:v>10.227186404102362</c:v>
                </c:pt>
                <c:pt idx="6603">
                  <c:v>0.51362597158296974</c:v>
                </c:pt>
                <c:pt idx="6604">
                  <c:v>2.7765668699083319</c:v>
                </c:pt>
                <c:pt idx="6605">
                  <c:v>5.7775263442211573</c:v>
                </c:pt>
                <c:pt idx="6606">
                  <c:v>8.3093227062024315</c:v>
                </c:pt>
                <c:pt idx="6607">
                  <c:v>7.29096149088193E-5</c:v>
                </c:pt>
                <c:pt idx="6608">
                  <c:v>1.6134809740136496E-4</c:v>
                </c:pt>
                <c:pt idx="6609">
                  <c:v>0.1416438741594756</c:v>
                </c:pt>
                <c:pt idx="6610">
                  <c:v>0.76684979577484158</c:v>
                </c:pt>
                <c:pt idx="6611">
                  <c:v>5.4380751680273656E-4</c:v>
                </c:pt>
                <c:pt idx="6612">
                  <c:v>0.56521152246395723</c:v>
                </c:pt>
                <c:pt idx="6613">
                  <c:v>1.8885806226498769E-3</c:v>
                </c:pt>
                <c:pt idx="6614">
                  <c:v>2.2454177046656379E-3</c:v>
                </c:pt>
                <c:pt idx="6615">
                  <c:v>0.30330267147585299</c:v>
                </c:pt>
                <c:pt idx="6616">
                  <c:v>0.5470987933860767</c:v>
                </c:pt>
                <c:pt idx="6617">
                  <c:v>2.1098985459531119E-2</c:v>
                </c:pt>
                <c:pt idx="6618">
                  <c:v>4.9644364106601726E-3</c:v>
                </c:pt>
                <c:pt idx="6619">
                  <c:v>4.5239688122649524E-4</c:v>
                </c:pt>
                <c:pt idx="6620">
                  <c:v>1.0266314254052259E-2</c:v>
                </c:pt>
                <c:pt idx="6621">
                  <c:v>1.0427265732570879E-2</c:v>
                </c:pt>
                <c:pt idx="6622">
                  <c:v>2.544840518806379E-3</c:v>
                </c:pt>
                <c:pt idx="6623">
                  <c:v>6.1726301964702482E-3</c:v>
                </c:pt>
                <c:pt idx="6624">
                  <c:v>2.7014854120569185E-3</c:v>
                </c:pt>
                <c:pt idx="6625">
                  <c:v>2.2564214680979309E-3</c:v>
                </c:pt>
                <c:pt idx="6626">
                  <c:v>1.6264843257851967E-2</c:v>
                </c:pt>
                <c:pt idx="6627">
                  <c:v>4.3537370488206991E-3</c:v>
                </c:pt>
                <c:pt idx="6628">
                  <c:v>0.21300538684742396</c:v>
                </c:pt>
                <c:pt idx="6629">
                  <c:v>0.37334367220183556</c:v>
                </c:pt>
                <c:pt idx="6630">
                  <c:v>0.29075750467855704</c:v>
                </c:pt>
                <c:pt idx="6631">
                  <c:v>2.6401400797690879</c:v>
                </c:pt>
                <c:pt idx="6632">
                  <c:v>4.9907009186872289</c:v>
                </c:pt>
                <c:pt idx="6633">
                  <c:v>0.93343245648168993</c:v>
                </c:pt>
                <c:pt idx="6634">
                  <c:v>1.9789074311766117</c:v>
                </c:pt>
                <c:pt idx="6635">
                  <c:v>0.13576155526265551</c:v>
                </c:pt>
                <c:pt idx="6636">
                  <c:v>0.56531836689992043</c:v>
                </c:pt>
                <c:pt idx="6637">
                  <c:v>2.5789043671388723</c:v>
                </c:pt>
                <c:pt idx="6638">
                  <c:v>2.0462207097128249</c:v>
                </c:pt>
                <c:pt idx="6639">
                  <c:v>3.832440042218889E-2</c:v>
                </c:pt>
                <c:pt idx="6640">
                  <c:v>6.5183510823322794E-3</c:v>
                </c:pt>
                <c:pt idx="6641">
                  <c:v>6.4547470283610353E-2</c:v>
                </c:pt>
                <c:pt idx="6642">
                  <c:v>1.6595436447802554E-2</c:v>
                </c:pt>
                <c:pt idx="6643">
                  <c:v>1.2924581839337299</c:v>
                </c:pt>
                <c:pt idx="6644">
                  <c:v>9.5315349920140381E-3</c:v>
                </c:pt>
                <c:pt idx="6645">
                  <c:v>3.5907378120421829E-2</c:v>
                </c:pt>
                <c:pt idx="6646">
                  <c:v>3.9629714394491762E-2</c:v>
                </c:pt>
                <c:pt idx="6647">
                  <c:v>3.7871923214497845E-2</c:v>
                </c:pt>
                <c:pt idx="6648">
                  <c:v>0.18847121339580022</c:v>
                </c:pt>
                <c:pt idx="6649">
                  <c:v>7.7365363154165714E-2</c:v>
                </c:pt>
                <c:pt idx="6650">
                  <c:v>6.4806898569263929E-2</c:v>
                </c:pt>
                <c:pt idx="6651">
                  <c:v>2.3470586772209263E-2</c:v>
                </c:pt>
                <c:pt idx="6652">
                  <c:v>6.2712886612938709E-2</c:v>
                </c:pt>
                <c:pt idx="6653">
                  <c:v>0.69886756259595906</c:v>
                </c:pt>
                <c:pt idx="6654">
                  <c:v>1.1300500605797499</c:v>
                </c:pt>
                <c:pt idx="6655">
                  <c:v>0.26850024502982422</c:v>
                </c:pt>
                <c:pt idx="6656">
                  <c:v>0.55523663449031824</c:v>
                </c:pt>
                <c:pt idx="6657">
                  <c:v>0.58384969396852138</c:v>
                </c:pt>
                <c:pt idx="6658">
                  <c:v>0.27181447377603107</c:v>
                </c:pt>
                <c:pt idx="6659">
                  <c:v>1.9166219230391524</c:v>
                </c:pt>
                <c:pt idx="6660">
                  <c:v>0.61414126350361953</c:v>
                </c:pt>
                <c:pt idx="6661">
                  <c:v>1.0622745444182038</c:v>
                </c:pt>
                <c:pt idx="6662">
                  <c:v>1.4455876955759457</c:v>
                </c:pt>
                <c:pt idx="6663">
                  <c:v>2.3010119302345098</c:v>
                </c:pt>
                <c:pt idx="6664">
                  <c:v>7.4708831322589866</c:v>
                </c:pt>
                <c:pt idx="6665">
                  <c:v>9.4228715391920641</c:v>
                </c:pt>
                <c:pt idx="6666">
                  <c:v>4.2605227870157831</c:v>
                </c:pt>
                <c:pt idx="6667">
                  <c:v>14.629002090046926</c:v>
                </c:pt>
                <c:pt idx="6668">
                  <c:v>2.5306837428823048</c:v>
                </c:pt>
                <c:pt idx="6669">
                  <c:v>7.3090863531904873</c:v>
                </c:pt>
                <c:pt idx="6670">
                  <c:v>14.632640575551584</c:v>
                </c:pt>
                <c:pt idx="6671">
                  <c:v>12.937281594760215</c:v>
                </c:pt>
                <c:pt idx="6672">
                  <c:v>0.60459247129219529</c:v>
                </c:pt>
                <c:pt idx="6673">
                  <c:v>0.74136151109459281</c:v>
                </c:pt>
                <c:pt idx="6674">
                  <c:v>2.7048271755640223</c:v>
                </c:pt>
                <c:pt idx="6675">
                  <c:v>3.3721955715056615</c:v>
                </c:pt>
                <c:pt idx="6676">
                  <c:v>2.9222276588786404</c:v>
                </c:pt>
                <c:pt idx="6677">
                  <c:v>1.5564752807782865</c:v>
                </c:pt>
                <c:pt idx="6678">
                  <c:v>4.1033280175732632</c:v>
                </c:pt>
                <c:pt idx="6679">
                  <c:v>0.31734096305962728</c:v>
                </c:pt>
                <c:pt idx="6680">
                  <c:v>5.1518974419233983</c:v>
                </c:pt>
                <c:pt idx="6681">
                  <c:v>4.3147934456549306</c:v>
                </c:pt>
                <c:pt idx="6682">
                  <c:v>3.7063295156203799</c:v>
                </c:pt>
                <c:pt idx="6683">
                  <c:v>2.2785773734068867E-2</c:v>
                </c:pt>
                <c:pt idx="6684">
                  <c:v>5.4209612307204474E-2</c:v>
                </c:pt>
                <c:pt idx="6685">
                  <c:v>2.1552498954833972E-2</c:v>
                </c:pt>
                <c:pt idx="6686">
                  <c:v>0.86746869675730776</c:v>
                </c:pt>
                <c:pt idx="6687">
                  <c:v>0.64942770397154781</c:v>
                </c:pt>
                <c:pt idx="6688">
                  <c:v>0.49306562616436883</c:v>
                </c:pt>
                <c:pt idx="6689">
                  <c:v>1.0293191106431419</c:v>
                </c:pt>
                <c:pt idx="6690">
                  <c:v>4.1824069584960251</c:v>
                </c:pt>
                <c:pt idx="6691">
                  <c:v>1.5843915924609229</c:v>
                </c:pt>
                <c:pt idx="6692">
                  <c:v>1.1097268106005524</c:v>
                </c:pt>
                <c:pt idx="6693">
                  <c:v>2.6886189097608386</c:v>
                </c:pt>
                <c:pt idx="6694">
                  <c:v>3.3691973409276883E-2</c:v>
                </c:pt>
                <c:pt idx="6695">
                  <c:v>3.2353206879121736E-2</c:v>
                </c:pt>
                <c:pt idx="6696">
                  <c:v>4.3596292634156521E-2</c:v>
                </c:pt>
                <c:pt idx="6697">
                  <c:v>0.23053168288343304</c:v>
                </c:pt>
                <c:pt idx="6698">
                  <c:v>0.57644242772749266</c:v>
                </c:pt>
                <c:pt idx="6699">
                  <c:v>0.10477790089160165</c:v>
                </c:pt>
                <c:pt idx="6700">
                  <c:v>0.23693382347061506</c:v>
                </c:pt>
                <c:pt idx="6701">
                  <c:v>2.6074951668247866E-2</c:v>
                </c:pt>
                <c:pt idx="6702">
                  <c:v>8.1200707284419929E-2</c:v>
                </c:pt>
                <c:pt idx="6703">
                  <c:v>0.26253659344732944</c:v>
                </c:pt>
                <c:pt idx="6704">
                  <c:v>0.27202550408091541</c:v>
                </c:pt>
                <c:pt idx="6705">
                  <c:v>6.9249594782927304E-2</c:v>
                </c:pt>
                <c:pt idx="6706">
                  <c:v>0.14236062651800868</c:v>
                </c:pt>
                <c:pt idx="6707">
                  <c:v>5.8967419637229859E-2</c:v>
                </c:pt>
                <c:pt idx="6708">
                  <c:v>1.7152003351588474</c:v>
                </c:pt>
                <c:pt idx="6709">
                  <c:v>3.0647920958030208</c:v>
                </c:pt>
                <c:pt idx="6710">
                  <c:v>0.37689425319800801</c:v>
                </c:pt>
                <c:pt idx="6711">
                  <c:v>2.1088336699625505</c:v>
                </c:pt>
                <c:pt idx="6712">
                  <c:v>3.4280904504684254E-2</c:v>
                </c:pt>
                <c:pt idx="6713">
                  <c:v>4.1601655928558731E-2</c:v>
                </c:pt>
                <c:pt idx="6714">
                  <c:v>0.86225043774750021</c:v>
                </c:pt>
                <c:pt idx="6715">
                  <c:v>0.56478276161485641</c:v>
                </c:pt>
                <c:pt idx="6716">
                  <c:v>6.6199801340421666E-2</c:v>
                </c:pt>
                <c:pt idx="6717">
                  <c:v>0.1636161247428827</c:v>
                </c:pt>
                <c:pt idx="6718">
                  <c:v>0.1484108945086049</c:v>
                </c:pt>
                <c:pt idx="6719">
                  <c:v>0.84143504312060624</c:v>
                </c:pt>
                <c:pt idx="6720">
                  <c:v>1.8903390453317381</c:v>
                </c:pt>
                <c:pt idx="6721">
                  <c:v>0.41653225848464376</c:v>
                </c:pt>
                <c:pt idx="6722">
                  <c:v>0.67115261873974097</c:v>
                </c:pt>
                <c:pt idx="6723">
                  <c:v>0.19967102142470866</c:v>
                </c:pt>
                <c:pt idx="6724">
                  <c:v>1.1222384845959297</c:v>
                </c:pt>
                <c:pt idx="6725">
                  <c:v>0.97845070954916957</c:v>
                </c:pt>
                <c:pt idx="6726">
                  <c:v>0.94894524066912722</c:v>
                </c:pt>
                <c:pt idx="6727">
                  <c:v>0.15801231186950743</c:v>
                </c:pt>
                <c:pt idx="6728">
                  <c:v>1.3135539424477645</c:v>
                </c:pt>
                <c:pt idx="6729">
                  <c:v>0.7172759127345143</c:v>
                </c:pt>
                <c:pt idx="6730">
                  <c:v>1.9943558185219072</c:v>
                </c:pt>
                <c:pt idx="6731">
                  <c:v>4.6346958487295575</c:v>
                </c:pt>
                <c:pt idx="6732">
                  <c:v>1.7811431783339338</c:v>
                </c:pt>
                <c:pt idx="6733">
                  <c:v>3.42021683931653</c:v>
                </c:pt>
                <c:pt idx="6734">
                  <c:v>2.0456992303485038</c:v>
                </c:pt>
                <c:pt idx="6735">
                  <c:v>1.290815263616379</c:v>
                </c:pt>
                <c:pt idx="6736">
                  <c:v>3.8471838687246405</c:v>
                </c:pt>
                <c:pt idx="6737">
                  <c:v>4.0576689973414926</c:v>
                </c:pt>
                <c:pt idx="6738">
                  <c:v>2.2472032506023627</c:v>
                </c:pt>
                <c:pt idx="6739">
                  <c:v>0.88970393262491099</c:v>
                </c:pt>
                <c:pt idx="6740">
                  <c:v>7.4101766757431635</c:v>
                </c:pt>
                <c:pt idx="6741">
                  <c:v>10.890974316621781</c:v>
                </c:pt>
                <c:pt idx="6742">
                  <c:v>25.036714703705002</c:v>
                </c:pt>
                <c:pt idx="6743">
                  <c:v>6.9062203148935133</c:v>
                </c:pt>
                <c:pt idx="6744">
                  <c:v>30.452699736389423</c:v>
                </c:pt>
                <c:pt idx="6745">
                  <c:v>4.8889107233602687</c:v>
                </c:pt>
                <c:pt idx="6746">
                  <c:v>8.1382051305879166</c:v>
                </c:pt>
                <c:pt idx="6747">
                  <c:v>23.237304470738732</c:v>
                </c:pt>
                <c:pt idx="6748">
                  <c:v>23.867605676491753</c:v>
                </c:pt>
                <c:pt idx="6749">
                  <c:v>0.30668797046885049</c:v>
                </c:pt>
                <c:pt idx="6750">
                  <c:v>0.40378014209394991</c:v>
                </c:pt>
                <c:pt idx="6751">
                  <c:v>0.33999031905544369</c:v>
                </c:pt>
                <c:pt idx="6752">
                  <c:v>1.5250170066225173</c:v>
                </c:pt>
                <c:pt idx="6753">
                  <c:v>1.7071144125472486</c:v>
                </c:pt>
                <c:pt idx="6754">
                  <c:v>0.81527206706518096</c:v>
                </c:pt>
                <c:pt idx="6755">
                  <c:v>3.3450400023678779</c:v>
                </c:pt>
                <c:pt idx="6756">
                  <c:v>0.57564243520862124</c:v>
                </c:pt>
                <c:pt idx="6757">
                  <c:v>0.57453583807122666</c:v>
                </c:pt>
                <c:pt idx="6758">
                  <c:v>2.963379058910482</c:v>
                </c:pt>
                <c:pt idx="6759">
                  <c:v>3.0539023473844762</c:v>
                </c:pt>
                <c:pt idx="6760">
                  <c:v>5.9581421730684454</c:v>
                </c:pt>
                <c:pt idx="6761">
                  <c:v>6.243319876986595</c:v>
                </c:pt>
                <c:pt idx="6762">
                  <c:v>15.950254447291393</c:v>
                </c:pt>
                <c:pt idx="6763">
                  <c:v>39.51211262790811</c:v>
                </c:pt>
                <c:pt idx="6764">
                  <c:v>65.447866155159062</c:v>
                </c:pt>
                <c:pt idx="6765">
                  <c:v>21.131451101650956</c:v>
                </c:pt>
                <c:pt idx="6766">
                  <c:v>73.554743437529496</c:v>
                </c:pt>
                <c:pt idx="6767">
                  <c:v>16.104403935236455</c:v>
                </c:pt>
                <c:pt idx="6768">
                  <c:v>29.362917096109786</c:v>
                </c:pt>
                <c:pt idx="6769">
                  <c:v>63.630733068645071</c:v>
                </c:pt>
                <c:pt idx="6770">
                  <c:v>64.058858304760165</c:v>
                </c:pt>
                <c:pt idx="6771">
                  <c:v>2.9992779227236175E-2</c:v>
                </c:pt>
                <c:pt idx="6772">
                  <c:v>5.9655709445956759E-2</c:v>
                </c:pt>
                <c:pt idx="6773">
                  <c:v>1.0290863741324081</c:v>
                </c:pt>
                <c:pt idx="6774">
                  <c:v>1.9713487698292822</c:v>
                </c:pt>
                <c:pt idx="6775">
                  <c:v>1.2078475370942838</c:v>
                </c:pt>
                <c:pt idx="6776">
                  <c:v>1.0753010560187171</c:v>
                </c:pt>
                <c:pt idx="6777">
                  <c:v>0.47222755723340742</c:v>
                </c:pt>
                <c:pt idx="6778">
                  <c:v>2.829403514191622E-2</c:v>
                </c:pt>
                <c:pt idx="6779">
                  <c:v>0.26739124826760241</c:v>
                </c:pt>
                <c:pt idx="6780">
                  <c:v>0.65096600861816145</c:v>
                </c:pt>
                <c:pt idx="6781">
                  <c:v>0.98927935968105341</c:v>
                </c:pt>
                <c:pt idx="6782">
                  <c:v>8.054503861798022E-4</c:v>
                </c:pt>
                <c:pt idx="6783">
                  <c:v>0.45144836009621364</c:v>
                </c:pt>
                <c:pt idx="6784">
                  <c:v>0.22505251054703249</c:v>
                </c:pt>
                <c:pt idx="6785">
                  <c:v>0.59491392961235545</c:v>
                </c:pt>
                <c:pt idx="6786">
                  <c:v>6.7540484368591475E-2</c:v>
                </c:pt>
                <c:pt idx="6787">
                  <c:v>2.6818713156010383E-2</c:v>
                </c:pt>
                <c:pt idx="6788">
                  <c:v>0.11077332138289145</c:v>
                </c:pt>
                <c:pt idx="6789">
                  <c:v>0.10182831513256432</c:v>
                </c:pt>
                <c:pt idx="6790">
                  <c:v>0.79283386467368733</c:v>
                </c:pt>
                <c:pt idx="6791">
                  <c:v>0.18702519347015853</c:v>
                </c:pt>
                <c:pt idx="6792">
                  <c:v>1.1795209105349604</c:v>
                </c:pt>
                <c:pt idx="6793">
                  <c:v>0.73359362758810398</c:v>
                </c:pt>
                <c:pt idx="6794">
                  <c:v>2.1242213093499194</c:v>
                </c:pt>
                <c:pt idx="6795">
                  <c:v>13.870906839886619</c:v>
                </c:pt>
                <c:pt idx="6796">
                  <c:v>6.8686323507831375</c:v>
                </c:pt>
                <c:pt idx="6797">
                  <c:v>6.9536126806625402</c:v>
                </c:pt>
                <c:pt idx="6798">
                  <c:v>7.2748247250897995</c:v>
                </c:pt>
                <c:pt idx="6799">
                  <c:v>0.95571578973401161</c:v>
                </c:pt>
                <c:pt idx="6800">
                  <c:v>3.9185247906203298</c:v>
                </c:pt>
                <c:pt idx="6801">
                  <c:v>8.7109239879201006</c:v>
                </c:pt>
                <c:pt idx="6802">
                  <c:v>9.4466926083026745</c:v>
                </c:pt>
                <c:pt idx="6803">
                  <c:v>8.816202793670086E-2</c:v>
                </c:pt>
                <c:pt idx="6804">
                  <c:v>2.1380781291190403E-2</c:v>
                </c:pt>
                <c:pt idx="6805">
                  <c:v>2.6309228188032539E-3</c:v>
                </c:pt>
                <c:pt idx="6806">
                  <c:v>0.16081764011203231</c:v>
                </c:pt>
                <c:pt idx="6807">
                  <c:v>1.9424001072319286E-2</c:v>
                </c:pt>
                <c:pt idx="6808">
                  <c:v>2.8853807765370325E-2</c:v>
                </c:pt>
                <c:pt idx="6809">
                  <c:v>2.4188857731605947E-2</c:v>
                </c:pt>
                <c:pt idx="6810">
                  <c:v>4.7851562799882804E-3</c:v>
                </c:pt>
                <c:pt idx="6811">
                  <c:v>3.2950738377583331E-3</c:v>
                </c:pt>
                <c:pt idx="6812">
                  <c:v>0.16907647623480157</c:v>
                </c:pt>
                <c:pt idx="6813">
                  <c:v>1.368418636066372E-2</c:v>
                </c:pt>
                <c:pt idx="6814">
                  <c:v>0.17609434343930658</c:v>
                </c:pt>
                <c:pt idx="6815">
                  <c:v>0.19881870277074581</c:v>
                </c:pt>
                <c:pt idx="6816">
                  <c:v>1.2222672294057293</c:v>
                </c:pt>
                <c:pt idx="6817">
                  <c:v>10.26043655627265</c:v>
                </c:pt>
                <c:pt idx="6818">
                  <c:v>3.2908822672844784</c:v>
                </c:pt>
                <c:pt idx="6819">
                  <c:v>3.2038381186653777</c:v>
                </c:pt>
                <c:pt idx="6820">
                  <c:v>2.1079930360217838</c:v>
                </c:pt>
                <c:pt idx="6821">
                  <c:v>2.9013441767883268E-2</c:v>
                </c:pt>
                <c:pt idx="6822">
                  <c:v>0.73802888366999919</c:v>
                </c:pt>
                <c:pt idx="6823">
                  <c:v>4.0355210820056797</c:v>
                </c:pt>
                <c:pt idx="6824">
                  <c:v>2.5211191414107987</c:v>
                </c:pt>
                <c:pt idx="6825">
                  <c:v>5.2123409285072886E-3</c:v>
                </c:pt>
                <c:pt idx="6826">
                  <c:v>9.8116428938832302E-3</c:v>
                </c:pt>
                <c:pt idx="6827">
                  <c:v>0.117903698129358</c:v>
                </c:pt>
                <c:pt idx="6828">
                  <c:v>3.3918928921735002E-2</c:v>
                </c:pt>
                <c:pt idx="6829">
                  <c:v>6.8276459937904894E-3</c:v>
                </c:pt>
                <c:pt idx="6830">
                  <c:v>2.1302183079384276E-2</c:v>
                </c:pt>
                <c:pt idx="6831">
                  <c:v>5.19647598033239E-2</c:v>
                </c:pt>
                <c:pt idx="6832">
                  <c:v>4.8419201463498337E-3</c:v>
                </c:pt>
                <c:pt idx="6833">
                  <c:v>1.9503522458159776E-2</c:v>
                </c:pt>
                <c:pt idx="6834">
                  <c:v>0.32206854013454783</c:v>
                </c:pt>
                <c:pt idx="6835">
                  <c:v>0.72082534563013501</c:v>
                </c:pt>
                <c:pt idx="6836">
                  <c:v>6.7611998453615541E-2</c:v>
                </c:pt>
                <c:pt idx="6837">
                  <c:v>9.0071351303808875E-2</c:v>
                </c:pt>
                <c:pt idx="6838">
                  <c:v>0.27742560888112411</c:v>
                </c:pt>
                <c:pt idx="6839">
                  <c:v>4.2240596240085644</c:v>
                </c:pt>
                <c:pt idx="6840">
                  <c:v>1.9794395702544014</c:v>
                </c:pt>
                <c:pt idx="6841">
                  <c:v>1.1049155000864985</c:v>
                </c:pt>
                <c:pt idx="6842">
                  <c:v>0.61751702245233209</c:v>
                </c:pt>
                <c:pt idx="6843">
                  <c:v>0.48486609090657101</c:v>
                </c:pt>
                <c:pt idx="6844">
                  <c:v>0.51245956063899345</c:v>
                </c:pt>
                <c:pt idx="6845">
                  <c:v>2.8837295321041614</c:v>
                </c:pt>
                <c:pt idx="6846">
                  <c:v>1.3422551033506607</c:v>
                </c:pt>
                <c:pt idx="6847">
                  <c:v>0.58904973456736731</c:v>
                </c:pt>
                <c:pt idx="6848">
                  <c:v>0.75885472279996247</c:v>
                </c:pt>
                <c:pt idx="6849">
                  <c:v>2.3629711294400995</c:v>
                </c:pt>
                <c:pt idx="6850">
                  <c:v>7.8923470897411718</c:v>
                </c:pt>
                <c:pt idx="6851">
                  <c:v>4.7473062721722972</c:v>
                </c:pt>
                <c:pt idx="6852">
                  <c:v>5.2976537308946536</c:v>
                </c:pt>
                <c:pt idx="6853">
                  <c:v>5.5788957054059436</c:v>
                </c:pt>
                <c:pt idx="6854">
                  <c:v>1.1455299133637589</c:v>
                </c:pt>
                <c:pt idx="6855">
                  <c:v>3.5864662779714984</c:v>
                </c:pt>
                <c:pt idx="6856">
                  <c:v>9.2128022307741197</c:v>
                </c:pt>
                <c:pt idx="6857">
                  <c:v>6.5065999911407504</c:v>
                </c:pt>
                <c:pt idx="6858">
                  <c:v>0.20878549353252979</c:v>
                </c:pt>
                <c:pt idx="6859">
                  <c:v>0.26084244479387014</c:v>
                </c:pt>
                <c:pt idx="6860">
                  <c:v>1.0409667185467213</c:v>
                </c:pt>
                <c:pt idx="6861">
                  <c:v>3.1727943875644775</c:v>
                </c:pt>
                <c:pt idx="6862">
                  <c:v>3.3596861353114389</c:v>
                </c:pt>
                <c:pt idx="6863">
                  <c:v>2.59581594825314</c:v>
                </c:pt>
                <c:pt idx="6864">
                  <c:v>1.37387474070444</c:v>
                </c:pt>
                <c:pt idx="6865">
                  <c:v>4.0858791209685177E-2</c:v>
                </c:pt>
                <c:pt idx="6866">
                  <c:v>1.5946205713841914</c:v>
                </c:pt>
                <c:pt idx="6867">
                  <c:v>2.8459077343469388</c:v>
                </c:pt>
                <c:pt idx="6868">
                  <c:v>2.572717490079008</c:v>
                </c:pt>
                <c:pt idx="6869">
                  <c:v>4.9405611067338186E-2</c:v>
                </c:pt>
                <c:pt idx="6870">
                  <c:v>2.2180711788370871E-2</c:v>
                </c:pt>
                <c:pt idx="6871">
                  <c:v>3.1348558921500312E-2</c:v>
                </c:pt>
                <c:pt idx="6872">
                  <c:v>1.6329383605873224</c:v>
                </c:pt>
                <c:pt idx="6873">
                  <c:v>0.3597419646192534</c:v>
                </c:pt>
                <c:pt idx="6874">
                  <c:v>0.54816981021094258</c:v>
                </c:pt>
                <c:pt idx="6875">
                  <c:v>0.48117521551047615</c:v>
                </c:pt>
                <c:pt idx="6876">
                  <c:v>0.14399490686731145</c:v>
                </c:pt>
                <c:pt idx="6877">
                  <c:v>1.1978991139522845</c:v>
                </c:pt>
                <c:pt idx="6878">
                  <c:v>0.46033037791381737</c:v>
                </c:pt>
                <c:pt idx="6879">
                  <c:v>1.0387100678391736</c:v>
                </c:pt>
                <c:pt idx="6880">
                  <c:v>2.8906064294062971E-2</c:v>
                </c:pt>
                <c:pt idx="6881">
                  <c:v>2.0704875870809297E-2</c:v>
                </c:pt>
                <c:pt idx="6882">
                  <c:v>6.0647657078884191E-2</c:v>
                </c:pt>
                <c:pt idx="6883">
                  <c:v>1.1824488874312566</c:v>
                </c:pt>
                <c:pt idx="6884">
                  <c:v>0.29234780070964866</c:v>
                </c:pt>
                <c:pt idx="6885">
                  <c:v>0.34158482348391611</c:v>
                </c:pt>
                <c:pt idx="6886">
                  <c:v>9.230169666572699E-2</c:v>
                </c:pt>
                <c:pt idx="6887">
                  <c:v>1.501943978832003E-2</c:v>
                </c:pt>
                <c:pt idx="6888">
                  <c:v>7.0873570449423273E-2</c:v>
                </c:pt>
                <c:pt idx="6889">
                  <c:v>0.22603709142213343</c:v>
                </c:pt>
                <c:pt idx="6890">
                  <c:v>0.2482415614066161</c:v>
                </c:pt>
                <c:pt idx="6891">
                  <c:v>0.22535708969695398</c:v>
                </c:pt>
                <c:pt idx="6892">
                  <c:v>0.13813003248377961</c:v>
                </c:pt>
                <c:pt idx="6893">
                  <c:v>0.14543952301021076</c:v>
                </c:pt>
                <c:pt idx="6894">
                  <c:v>2.152208981369403</c:v>
                </c:pt>
                <c:pt idx="6895">
                  <c:v>0.68367595492384725</c:v>
                </c:pt>
                <c:pt idx="6896">
                  <c:v>1.1953223952878187</c:v>
                </c:pt>
                <c:pt idx="6897">
                  <c:v>3.0420762686501046</c:v>
                </c:pt>
                <c:pt idx="6898">
                  <c:v>1.3441136440755392E-2</c:v>
                </c:pt>
                <c:pt idx="6899">
                  <c:v>0.11553651536021869</c:v>
                </c:pt>
                <c:pt idx="6900">
                  <c:v>2.2150912094570829</c:v>
                </c:pt>
                <c:pt idx="6901">
                  <c:v>1.8839290866317608</c:v>
                </c:pt>
                <c:pt idx="6902">
                  <c:v>5.1277361104788449E-2</c:v>
                </c:pt>
                <c:pt idx="6903">
                  <c:v>5.0553002843033074E-2</c:v>
                </c:pt>
                <c:pt idx="6904">
                  <c:v>0.19806494203143793</c:v>
                </c:pt>
                <c:pt idx="6905">
                  <c:v>2.0896178501406428</c:v>
                </c:pt>
                <c:pt idx="6906">
                  <c:v>0.6787189862543288</c:v>
                </c:pt>
                <c:pt idx="6907">
                  <c:v>0.66519907364274133</c:v>
                </c:pt>
                <c:pt idx="6908">
                  <c:v>0.19682391419776649</c:v>
                </c:pt>
                <c:pt idx="6909">
                  <c:v>0.16246094541091516</c:v>
                </c:pt>
                <c:pt idx="6910">
                  <c:v>0.67730481520457142</c:v>
                </c:pt>
                <c:pt idx="6911">
                  <c:v>0.75225642464828302</c:v>
                </c:pt>
                <c:pt idx="6912">
                  <c:v>0.56524887428684367</c:v>
                </c:pt>
                <c:pt idx="6913">
                  <c:v>0.12857697634915174</c:v>
                </c:pt>
                <c:pt idx="6914">
                  <c:v>0.18972351290821646</c:v>
                </c:pt>
                <c:pt idx="6915">
                  <c:v>0.7227658021889154</c:v>
                </c:pt>
                <c:pt idx="6916">
                  <c:v>5.7103882164896449</c:v>
                </c:pt>
                <c:pt idx="6917">
                  <c:v>2.1728503100741214</c:v>
                </c:pt>
                <c:pt idx="6918">
                  <c:v>2.5162824323527895</c:v>
                </c:pt>
                <c:pt idx="6919">
                  <c:v>3.9877898133500875</c:v>
                </c:pt>
                <c:pt idx="6920">
                  <c:v>9.186077996405638</c:v>
                </c:pt>
                <c:pt idx="6921">
                  <c:v>2.4488071559483182</c:v>
                </c:pt>
                <c:pt idx="6922">
                  <c:v>5.1282448738243049</c:v>
                </c:pt>
                <c:pt idx="6923">
                  <c:v>3.2697441807284569</c:v>
                </c:pt>
                <c:pt idx="6924">
                  <c:v>1.7910561118900656</c:v>
                </c:pt>
                <c:pt idx="6925">
                  <c:v>0.43957149238221854</c:v>
                </c:pt>
                <c:pt idx="6926">
                  <c:v>2.3697556656949299</c:v>
                </c:pt>
                <c:pt idx="6927">
                  <c:v>10.147614846866126</c:v>
                </c:pt>
                <c:pt idx="6928">
                  <c:v>14.854849287956892</c:v>
                </c:pt>
                <c:pt idx="6929">
                  <c:v>6.6000598466343892</c:v>
                </c:pt>
                <c:pt idx="6930">
                  <c:v>14.182258888558406</c:v>
                </c:pt>
                <c:pt idx="6931">
                  <c:v>1.7534404593161195</c:v>
                </c:pt>
                <c:pt idx="6932">
                  <c:v>5.0494936319108401</c:v>
                </c:pt>
                <c:pt idx="6933">
                  <c:v>13.665212516736693</c:v>
                </c:pt>
                <c:pt idx="6934">
                  <c:v>13.170074421547385</c:v>
                </c:pt>
                <c:pt idx="6935">
                  <c:v>0.27043554539431403</c:v>
                </c:pt>
                <c:pt idx="6936">
                  <c:v>0.16403077583410167</c:v>
                </c:pt>
                <c:pt idx="6937">
                  <c:v>0.15081983021393561</c:v>
                </c:pt>
                <c:pt idx="6938">
                  <c:v>2.3308003007842948</c:v>
                </c:pt>
                <c:pt idx="6939">
                  <c:v>1.1195974855333459</c:v>
                </c:pt>
                <c:pt idx="6940">
                  <c:v>1.118856678428449</c:v>
                </c:pt>
                <c:pt idx="6941">
                  <c:v>3.0996947016616923</c:v>
                </c:pt>
                <c:pt idx="6942">
                  <c:v>0.44818242594140256</c:v>
                </c:pt>
                <c:pt idx="6943">
                  <c:v>0.88184993813269374</c:v>
                </c:pt>
                <c:pt idx="6944">
                  <c:v>2.3469737455327793</c:v>
                </c:pt>
                <c:pt idx="6945">
                  <c:v>2.5922982711166305</c:v>
                </c:pt>
                <c:pt idx="6946">
                  <c:v>4.8902498388030784</c:v>
                </c:pt>
                <c:pt idx="6947">
                  <c:v>3.1579233869980512</c:v>
                </c:pt>
                <c:pt idx="6948">
                  <c:v>12.30776332994019</c:v>
                </c:pt>
                <c:pt idx="6949">
                  <c:v>67.057699790552249</c:v>
                </c:pt>
                <c:pt idx="6950">
                  <c:v>42.236741499649938</c:v>
                </c:pt>
                <c:pt idx="6951">
                  <c:v>33.334308569835322</c:v>
                </c:pt>
                <c:pt idx="6952">
                  <c:v>42.610425616192913</c:v>
                </c:pt>
                <c:pt idx="6953">
                  <c:v>14.527295770103517</c:v>
                </c:pt>
                <c:pt idx="6954">
                  <c:v>21.183882984939444</c:v>
                </c:pt>
                <c:pt idx="6955">
                  <c:v>54.417975696347298</c:v>
                </c:pt>
                <c:pt idx="6956">
                  <c:v>47.068444882982767</c:v>
                </c:pt>
                <c:pt idx="6957">
                  <c:v>4.6705143185413821E-2</c:v>
                </c:pt>
                <c:pt idx="6958">
                  <c:v>2.5265142706088862E-2</c:v>
                </c:pt>
                <c:pt idx="6959">
                  <c:v>1.486251258094929</c:v>
                </c:pt>
                <c:pt idx="6960">
                  <c:v>0.96512243545800913</c:v>
                </c:pt>
                <c:pt idx="6961">
                  <c:v>0.11127973370346632</c:v>
                </c:pt>
                <c:pt idx="6962">
                  <c:v>0.2607336977964656</c:v>
                </c:pt>
                <c:pt idx="6963">
                  <c:v>1.5017502251450741</c:v>
                </c:pt>
                <c:pt idx="6964">
                  <c:v>0.42964014179596866</c:v>
                </c:pt>
                <c:pt idx="6965">
                  <c:v>1.1236302370871372</c:v>
                </c:pt>
                <c:pt idx="6966">
                  <c:v>3.7439850366568135</c:v>
                </c:pt>
                <c:pt idx="6967">
                  <c:v>1.0089255035385509</c:v>
                </c:pt>
                <c:pt idx="6968">
                  <c:v>6.9609106427222997E-2</c:v>
                </c:pt>
                <c:pt idx="6969">
                  <c:v>0.39749444407609325</c:v>
                </c:pt>
                <c:pt idx="6970">
                  <c:v>0.17517608499119985</c:v>
                </c:pt>
                <c:pt idx="6971">
                  <c:v>0.23143561345886043</c:v>
                </c:pt>
                <c:pt idx="6972">
                  <c:v>0.18836729584958048</c:v>
                </c:pt>
                <c:pt idx="6973">
                  <c:v>0.44023236917538844</c:v>
                </c:pt>
                <c:pt idx="6974">
                  <c:v>9.9897360831250975E-2</c:v>
                </c:pt>
                <c:pt idx="6975">
                  <c:v>0.47194706995403624</c:v>
                </c:pt>
                <c:pt idx="6976">
                  <c:v>0.82923256426434022</c:v>
                </c:pt>
                <c:pt idx="6977">
                  <c:v>0.79350213478375509</c:v>
                </c:pt>
                <c:pt idx="6978">
                  <c:v>2.1292167375719355</c:v>
                </c:pt>
                <c:pt idx="6979">
                  <c:v>0.82975616360442017</c:v>
                </c:pt>
                <c:pt idx="6980">
                  <c:v>0.22111431429464351</c:v>
                </c:pt>
                <c:pt idx="6981">
                  <c:v>2.2247908272362769</c:v>
                </c:pt>
                <c:pt idx="6982">
                  <c:v>0.37034877672888999</c:v>
                </c:pt>
                <c:pt idx="6983">
                  <c:v>0.91667823716654118</c:v>
                </c:pt>
                <c:pt idx="6984">
                  <c:v>7.2009244747035082</c:v>
                </c:pt>
                <c:pt idx="6985">
                  <c:v>8.6981817377178317</c:v>
                </c:pt>
                <c:pt idx="6986">
                  <c:v>20.789084578291366</c:v>
                </c:pt>
                <c:pt idx="6987">
                  <c:v>23.67562586910309</c:v>
                </c:pt>
                <c:pt idx="6988">
                  <c:v>9.5367233660009436</c:v>
                </c:pt>
                <c:pt idx="6989">
                  <c:v>1.4417985836354362E-2</c:v>
                </c:pt>
                <c:pt idx="6990">
                  <c:v>1.2155279198900153E-4</c:v>
                </c:pt>
                <c:pt idx="6991">
                  <c:v>6.0121140589550984E-3</c:v>
                </c:pt>
                <c:pt idx="6992">
                  <c:v>1.1169054570187839E-2</c:v>
                </c:pt>
                <c:pt idx="6993">
                  <c:v>6.884810993005745E-4</c:v>
                </c:pt>
                <c:pt idx="6994">
                  <c:v>1.1448726539527858E-2</c:v>
                </c:pt>
                <c:pt idx="6995">
                  <c:v>3.5369049518120295</c:v>
                </c:pt>
                <c:pt idx="6996">
                  <c:v>5.3346352830059498</c:v>
                </c:pt>
                <c:pt idx="6997">
                  <c:v>7.7933647097292935</c:v>
                </c:pt>
                <c:pt idx="6998">
                  <c:v>6.3889831977971774</c:v>
                </c:pt>
                <c:pt idx="6999">
                  <c:v>5.3494891691527195</c:v>
                </c:pt>
                <c:pt idx="7000">
                  <c:v>9.5368672827166883</c:v>
                </c:pt>
                <c:pt idx="7001">
                  <c:v>10.361868963848039</c:v>
                </c:pt>
                <c:pt idx="7002">
                  <c:v>0.77903068337802917</c:v>
                </c:pt>
                <c:pt idx="7003">
                  <c:v>6.8539017788140413</c:v>
                </c:pt>
                <c:pt idx="7004">
                  <c:v>101.7971321131993</c:v>
                </c:pt>
                <c:pt idx="7005">
                  <c:v>72.318945876565607</c:v>
                </c:pt>
                <c:pt idx="7006">
                  <c:v>71.047017615495065</c:v>
                </c:pt>
                <c:pt idx="7007">
                  <c:v>89.681233652079953</c:v>
                </c:pt>
                <c:pt idx="7008">
                  <c:v>142.37916055316188</c:v>
                </c:pt>
                <c:pt idx="7009">
                  <c:v>8.2560801111623505E-2</c:v>
                </c:pt>
                <c:pt idx="7010">
                  <c:v>4.3355189534191631E-3</c:v>
                </c:pt>
                <c:pt idx="7011">
                  <c:v>1.4047540208009259E-3</c:v>
                </c:pt>
                <c:pt idx="7012">
                  <c:v>4.3607398148412316E-3</c:v>
                </c:pt>
                <c:pt idx="7013">
                  <c:v>5.0532097176122356E-3</c:v>
                </c:pt>
                <c:pt idx="7014">
                  <c:v>5.733708269030466E-3</c:v>
                </c:pt>
                <c:pt idx="7015">
                  <c:v>1.4814115392427506E-2</c:v>
                </c:pt>
                <c:pt idx="7016">
                  <c:v>1.1935743336942433E-2</c:v>
                </c:pt>
                <c:pt idx="7017">
                  <c:v>3.353152402355843E-3</c:v>
                </c:pt>
                <c:pt idx="7018">
                  <c:v>0.21954857899161825</c:v>
                </c:pt>
                <c:pt idx="7019">
                  <c:v>1.2905668183867132E-2</c:v>
                </c:pt>
                <c:pt idx="7020">
                  <c:v>0.41903306210327279</c:v>
                </c:pt>
                <c:pt idx="7021">
                  <c:v>0.2593960787912386</c:v>
                </c:pt>
                <c:pt idx="7022">
                  <c:v>0.71469582471070181</c:v>
                </c:pt>
                <c:pt idx="7023">
                  <c:v>0.91099099508759784</c:v>
                </c:pt>
                <c:pt idx="7024">
                  <c:v>0.21454974823137155</c:v>
                </c:pt>
                <c:pt idx="7025">
                  <c:v>0.1806610653079041</c:v>
                </c:pt>
                <c:pt idx="7026">
                  <c:v>2.8121670379379644</c:v>
                </c:pt>
                <c:pt idx="7027">
                  <c:v>5.6568228592145386</c:v>
                </c:pt>
                <c:pt idx="7028">
                  <c:v>4.6818314880567593</c:v>
                </c:pt>
                <c:pt idx="7029">
                  <c:v>13.165051836612102</c:v>
                </c:pt>
                <c:pt idx="7030">
                  <c:v>2.1431398867230955</c:v>
                </c:pt>
                <c:pt idx="7031">
                  <c:v>0.14564714983986318</c:v>
                </c:pt>
                <c:pt idx="7032">
                  <c:v>1.2422460715886265E-2</c:v>
                </c:pt>
                <c:pt idx="7033">
                  <c:v>0.34621266924367128</c:v>
                </c:pt>
                <c:pt idx="7034">
                  <c:v>4.4390016377382624</c:v>
                </c:pt>
                <c:pt idx="7035">
                  <c:v>1.129142110474749E-2</c:v>
                </c:pt>
                <c:pt idx="7036">
                  <c:v>0.14446590925967981</c:v>
                </c:pt>
                <c:pt idx="7037">
                  <c:v>2.0552429136767771</c:v>
                </c:pt>
                <c:pt idx="7038">
                  <c:v>5.1747225162973569</c:v>
                </c:pt>
                <c:pt idx="7039">
                  <c:v>0.46244794204195583</c:v>
                </c:pt>
                <c:pt idx="7040">
                  <c:v>15.192663481787472</c:v>
                </c:pt>
                <c:pt idx="7041">
                  <c:v>21.981762719735691</c:v>
                </c:pt>
                <c:pt idx="7042">
                  <c:v>0.17454944543886017</c:v>
                </c:pt>
                <c:pt idx="7043">
                  <c:v>6.3004343380697617E-2</c:v>
                </c:pt>
                <c:pt idx="7044">
                  <c:v>0.10569995186657202</c:v>
                </c:pt>
                <c:pt idx="7045">
                  <c:v>1.144442659013885E-2</c:v>
                </c:pt>
                <c:pt idx="7046">
                  <c:v>2.3632487127800885E-2</c:v>
                </c:pt>
                <c:pt idx="7047">
                  <c:v>0.51515563064440528</c:v>
                </c:pt>
                <c:pt idx="7048">
                  <c:v>0.76307573561902509</c:v>
                </c:pt>
                <c:pt idx="7049">
                  <c:v>0.44981566615727836</c:v>
                </c:pt>
                <c:pt idx="7050">
                  <c:v>2.5408870700003905</c:v>
                </c:pt>
                <c:pt idx="7051">
                  <c:v>0.61141274093858233</c:v>
                </c:pt>
                <c:pt idx="7052">
                  <c:v>0.22802693546546057</c:v>
                </c:pt>
                <c:pt idx="7053">
                  <c:v>8.9048727667408997E-2</c:v>
                </c:pt>
                <c:pt idx="7054">
                  <c:v>0.2179406463406531</c:v>
                </c:pt>
                <c:pt idx="7055">
                  <c:v>4.7827980258011911</c:v>
                </c:pt>
                <c:pt idx="7056">
                  <c:v>1.685278113570811</c:v>
                </c:pt>
                <c:pt idx="7057">
                  <c:v>0.84759208190841373</c:v>
                </c:pt>
                <c:pt idx="7058">
                  <c:v>2.7183199006065899</c:v>
                </c:pt>
                <c:pt idx="7059">
                  <c:v>1.3135264236327617</c:v>
                </c:pt>
                <c:pt idx="7060">
                  <c:v>3.0279054168527395</c:v>
                </c:pt>
                <c:pt idx="7061">
                  <c:v>11.459099638460762</c:v>
                </c:pt>
                <c:pt idx="7062">
                  <c:v>4.6216550981333713</c:v>
                </c:pt>
                <c:pt idx="7063">
                  <c:v>5.6371272583962732E-2</c:v>
                </c:pt>
                <c:pt idx="7064">
                  <c:v>0.1078803832865476</c:v>
                </c:pt>
                <c:pt idx="7065">
                  <c:v>1.254325926532307E-2</c:v>
                </c:pt>
                <c:pt idx="7066">
                  <c:v>0.34194637213213175</c:v>
                </c:pt>
                <c:pt idx="7067">
                  <c:v>2.6109087036668484E-2</c:v>
                </c:pt>
                <c:pt idx="7068">
                  <c:v>2.6873239619225785E-2</c:v>
                </c:pt>
                <c:pt idx="7069">
                  <c:v>0.12872340919659328</c:v>
                </c:pt>
                <c:pt idx="7070">
                  <c:v>4.4318989111782642E-2</c:v>
                </c:pt>
                <c:pt idx="7071">
                  <c:v>0.15848131762250783</c:v>
                </c:pt>
                <c:pt idx="7072">
                  <c:v>2.4368272659291028</c:v>
                </c:pt>
                <c:pt idx="7073">
                  <c:v>0.45927965899855816</c:v>
                </c:pt>
                <c:pt idx="7074">
                  <c:v>0.27695301418104473</c:v>
                </c:pt>
                <c:pt idx="7075">
                  <c:v>1.0739035594956738</c:v>
                </c:pt>
                <c:pt idx="7076">
                  <c:v>2.7240935048728713E-4</c:v>
                </c:pt>
                <c:pt idx="7077">
                  <c:v>0.37219000837846605</c:v>
                </c:pt>
                <c:pt idx="7078">
                  <c:v>3.2161940179099201E-2</c:v>
                </c:pt>
                <c:pt idx="7079">
                  <c:v>0.15413344139378432</c:v>
                </c:pt>
                <c:pt idx="7080">
                  <c:v>1.2502591641241079</c:v>
                </c:pt>
                <c:pt idx="7081">
                  <c:v>8.4948110519488971</c:v>
                </c:pt>
                <c:pt idx="7082">
                  <c:v>1.5336289492166646</c:v>
                </c:pt>
                <c:pt idx="7083">
                  <c:v>8.0669334534419175</c:v>
                </c:pt>
                <c:pt idx="7084">
                  <c:v>7.2142088247958327</c:v>
                </c:pt>
                <c:pt idx="7085">
                  <c:v>3.2543180941365983E-2</c:v>
                </c:pt>
                <c:pt idx="7086">
                  <c:v>7.6973815406575288E-2</c:v>
                </c:pt>
                <c:pt idx="7087">
                  <c:v>3.0714203846156619E-2</c:v>
                </c:pt>
                <c:pt idx="7088">
                  <c:v>0.15601379240802399</c:v>
                </c:pt>
                <c:pt idx="7089">
                  <c:v>2.3352628657695149E-2</c:v>
                </c:pt>
                <c:pt idx="7090">
                  <c:v>6.4100742961584398E-2</c:v>
                </c:pt>
                <c:pt idx="7091">
                  <c:v>0.22203544796803193</c:v>
                </c:pt>
                <c:pt idx="7092">
                  <c:v>0.11550408858026527</c:v>
                </c:pt>
                <c:pt idx="7093">
                  <c:v>0.38780108638552679</c:v>
                </c:pt>
                <c:pt idx="7094">
                  <c:v>2.5491909033031459</c:v>
                </c:pt>
                <c:pt idx="7095">
                  <c:v>0.38983082345568565</c:v>
                </c:pt>
                <c:pt idx="7096">
                  <c:v>3.0388071811563551</c:v>
                </c:pt>
                <c:pt idx="7097">
                  <c:v>0.62736089838596609</c:v>
                </c:pt>
                <c:pt idx="7098">
                  <c:v>7.9047782196800864E-2</c:v>
                </c:pt>
                <c:pt idx="7099">
                  <c:v>2.6109193365164112</c:v>
                </c:pt>
                <c:pt idx="7100">
                  <c:v>2.0499514021076095</c:v>
                </c:pt>
                <c:pt idx="7101">
                  <c:v>1.6652747102828673</c:v>
                </c:pt>
                <c:pt idx="7102">
                  <c:v>10.893673129668837</c:v>
                </c:pt>
                <c:pt idx="7103">
                  <c:v>5.2825866922232629</c:v>
                </c:pt>
                <c:pt idx="7104">
                  <c:v>7.2289115004363236</c:v>
                </c:pt>
                <c:pt idx="7105">
                  <c:v>35.287019880321452</c:v>
                </c:pt>
                <c:pt idx="7106">
                  <c:v>28.752133771924374</c:v>
                </c:pt>
                <c:pt idx="7107">
                  <c:v>5.340734738395634E-2</c:v>
                </c:pt>
                <c:pt idx="7108">
                  <c:v>8.3226442834175324E-2</c:v>
                </c:pt>
                <c:pt idx="7109">
                  <c:v>2.5589981453103622E-2</c:v>
                </c:pt>
                <c:pt idx="7110">
                  <c:v>8.0988351717975762E-2</c:v>
                </c:pt>
                <c:pt idx="7111">
                  <c:v>2.370075782782766E-2</c:v>
                </c:pt>
                <c:pt idx="7112">
                  <c:v>7.1287771875654785E-2</c:v>
                </c:pt>
                <c:pt idx="7113">
                  <c:v>0.33676849430017636</c:v>
                </c:pt>
                <c:pt idx="7114">
                  <c:v>0.41398887429012604</c:v>
                </c:pt>
                <c:pt idx="7115">
                  <c:v>1.6552454401538161</c:v>
                </c:pt>
                <c:pt idx="7116">
                  <c:v>2.8805376842164163</c:v>
                </c:pt>
                <c:pt idx="7117">
                  <c:v>1.264581107408117</c:v>
                </c:pt>
                <c:pt idx="7118">
                  <c:v>0.71730703869152823</c:v>
                </c:pt>
                <c:pt idx="7119">
                  <c:v>0.19622122226306327</c:v>
                </c:pt>
                <c:pt idx="7120">
                  <c:v>0.43488611892726164</c:v>
                </c:pt>
                <c:pt idx="7121">
                  <c:v>4.4234333288878309</c:v>
                </c:pt>
                <c:pt idx="7122">
                  <c:v>0.75495363987591613</c:v>
                </c:pt>
                <c:pt idx="7123">
                  <c:v>0.74319847763639979</c:v>
                </c:pt>
                <c:pt idx="7124">
                  <c:v>9.9271671616246948</c:v>
                </c:pt>
                <c:pt idx="7125">
                  <c:v>6.9866638947402322</c:v>
                </c:pt>
                <c:pt idx="7126">
                  <c:v>14.997671889464879</c:v>
                </c:pt>
                <c:pt idx="7127">
                  <c:v>9.0002706746550221</c:v>
                </c:pt>
                <c:pt idx="7128">
                  <c:v>8.9102727945666675</c:v>
                </c:pt>
                <c:pt idx="7129">
                  <c:v>1.6833668944814282</c:v>
                </c:pt>
                <c:pt idx="7130">
                  <c:v>0.38551721244518994</c:v>
                </c:pt>
                <c:pt idx="7131">
                  <c:v>2.3154242821373354</c:v>
                </c:pt>
                <c:pt idx="7132">
                  <c:v>3.129411435117071</c:v>
                </c:pt>
                <c:pt idx="7133">
                  <c:v>3.8638097305012136</c:v>
                </c:pt>
                <c:pt idx="7134">
                  <c:v>2.4344171440602622</c:v>
                </c:pt>
                <c:pt idx="7135">
                  <c:v>13.572595373173826</c:v>
                </c:pt>
                <c:pt idx="7136">
                  <c:v>1.8024596433487239</c:v>
                </c:pt>
                <c:pt idx="7137">
                  <c:v>7.3497517060808777</c:v>
                </c:pt>
                <c:pt idx="7138">
                  <c:v>8.8441778342515196</c:v>
                </c:pt>
                <c:pt idx="7139">
                  <c:v>11.205224692789971</c:v>
                </c:pt>
                <c:pt idx="7140">
                  <c:v>0.9630140259916703</c:v>
                </c:pt>
                <c:pt idx="7141">
                  <c:v>0.2601596233740347</c:v>
                </c:pt>
                <c:pt idx="7142">
                  <c:v>1.0638168060767672</c:v>
                </c:pt>
                <c:pt idx="7143">
                  <c:v>2.4941311675404552</c:v>
                </c:pt>
                <c:pt idx="7144">
                  <c:v>2.1074120242623189</c:v>
                </c:pt>
                <c:pt idx="7145">
                  <c:v>1.8477573838396519</c:v>
                </c:pt>
                <c:pt idx="7146">
                  <c:v>9.0832476651677574</c:v>
                </c:pt>
                <c:pt idx="7147">
                  <c:v>1.0705646503242698</c:v>
                </c:pt>
                <c:pt idx="7148">
                  <c:v>3.3542092756562036</c:v>
                </c:pt>
                <c:pt idx="7149">
                  <c:v>5.2289895915626916</c:v>
                </c:pt>
                <c:pt idx="7150">
                  <c:v>7.4070453557112357</c:v>
                </c:pt>
                <c:pt idx="7151">
                  <c:v>15.481025491544036</c:v>
                </c:pt>
                <c:pt idx="7152">
                  <c:v>13.568456085438367</c:v>
                </c:pt>
                <c:pt idx="7153">
                  <c:v>7.4164252114743814</c:v>
                </c:pt>
                <c:pt idx="7154">
                  <c:v>37.590012509110537</c:v>
                </c:pt>
                <c:pt idx="7155">
                  <c:v>12.301851418031577</c:v>
                </c:pt>
                <c:pt idx="7156">
                  <c:v>16.440257899708413</c:v>
                </c:pt>
                <c:pt idx="7157">
                  <c:v>164.47020862570548</c:v>
                </c:pt>
                <c:pt idx="7158">
                  <c:v>122.21455123139089</c:v>
                </c:pt>
                <c:pt idx="7159">
                  <c:v>144.05736961436142</c:v>
                </c:pt>
                <c:pt idx="7160">
                  <c:v>242.5946397253671</c:v>
                </c:pt>
                <c:pt idx="7161">
                  <c:v>255.08074789864742</c:v>
                </c:pt>
                <c:pt idx="7162">
                  <c:v>7.293102782421855E-2</c:v>
                </c:pt>
                <c:pt idx="7163">
                  <c:v>8.5355262935151222E-2</c:v>
                </c:pt>
                <c:pt idx="7164">
                  <c:v>0.26088174702779932</c:v>
                </c:pt>
                <c:pt idx="7165">
                  <c:v>0.5661207891977208</c:v>
                </c:pt>
                <c:pt idx="7166">
                  <c:v>0.51469408167806974</c:v>
                </c:pt>
                <c:pt idx="7167">
                  <c:v>1.4001847388605262</c:v>
                </c:pt>
                <c:pt idx="7168">
                  <c:v>0.13413462638906731</c:v>
                </c:pt>
                <c:pt idx="7169">
                  <c:v>2.6226600639060672E-2</c:v>
                </c:pt>
                <c:pt idx="7170">
                  <c:v>0.34067805171781579</c:v>
                </c:pt>
                <c:pt idx="7171">
                  <c:v>1.077454610251352</c:v>
                </c:pt>
                <c:pt idx="7172">
                  <c:v>0.76191457210742586</c:v>
                </c:pt>
                <c:pt idx="7173">
                  <c:v>4.1336452800587236E-3</c:v>
                </c:pt>
                <c:pt idx="7174">
                  <c:v>1.732736322993818</c:v>
                </c:pt>
                <c:pt idx="7175">
                  <c:v>0.67710240429504598</c:v>
                </c:pt>
                <c:pt idx="7176">
                  <c:v>1.0460161031858839</c:v>
                </c:pt>
                <c:pt idx="7177">
                  <c:v>1.0646631180909321</c:v>
                </c:pt>
                <c:pt idx="7178">
                  <c:v>0.18011926962870944</c:v>
                </c:pt>
                <c:pt idx="7179">
                  <c:v>0.40593177828189936</c:v>
                </c:pt>
                <c:pt idx="7180">
                  <c:v>1.5012545832601396</c:v>
                </c:pt>
                <c:pt idx="7181">
                  <c:v>3.1378163584464898</c:v>
                </c:pt>
                <c:pt idx="7182">
                  <c:v>1.2082071169845496</c:v>
                </c:pt>
                <c:pt idx="7183">
                  <c:v>3.4970431884643332</c:v>
                </c:pt>
                <c:pt idx="7184">
                  <c:v>1.702408692713351</c:v>
                </c:pt>
                <c:pt idx="7185">
                  <c:v>6.2154917496101882</c:v>
                </c:pt>
                <c:pt idx="7186">
                  <c:v>19.476124175807175</c:v>
                </c:pt>
                <c:pt idx="7187">
                  <c:v>9.9771974747864878</c:v>
                </c:pt>
                <c:pt idx="7188">
                  <c:v>24.038635373512939</c:v>
                </c:pt>
                <c:pt idx="7189">
                  <c:v>14.324065296389474</c:v>
                </c:pt>
                <c:pt idx="7190">
                  <c:v>2.3383236798487985</c:v>
                </c:pt>
                <c:pt idx="7191">
                  <c:v>10.759406797240933</c:v>
                </c:pt>
                <c:pt idx="7192">
                  <c:v>17.71523795393864</c:v>
                </c:pt>
                <c:pt idx="7193">
                  <c:v>24.233354033969221</c:v>
                </c:pt>
                <c:pt idx="7194">
                  <c:v>0.14898629780536071</c:v>
                </c:pt>
                <c:pt idx="7195">
                  <c:v>3.2634989450464188E-3</c:v>
                </c:pt>
                <c:pt idx="7196">
                  <c:v>2.8816179621995392E-3</c:v>
                </c:pt>
                <c:pt idx="7197">
                  <c:v>3.6254445247748547E-2</c:v>
                </c:pt>
                <c:pt idx="7198">
                  <c:v>0.18369069188907836</c:v>
                </c:pt>
                <c:pt idx="7199">
                  <c:v>1.2596972316007382</c:v>
                </c:pt>
                <c:pt idx="7200">
                  <c:v>1.3798280024321579E-2</c:v>
                </c:pt>
                <c:pt idx="7201">
                  <c:v>1.4748469255128651E-2</c:v>
                </c:pt>
                <c:pt idx="7202">
                  <c:v>2.7643596677048177E-3</c:v>
                </c:pt>
                <c:pt idx="7203">
                  <c:v>6.8651835863292779E-2</c:v>
                </c:pt>
                <c:pt idx="7204">
                  <c:v>1.1317331559363886</c:v>
                </c:pt>
                <c:pt idx="7205">
                  <c:v>0.11556196495608745</c:v>
                </c:pt>
                <c:pt idx="7206">
                  <c:v>0.28382619837534034</c:v>
                </c:pt>
                <c:pt idx="7207">
                  <c:v>2.8184645824683598</c:v>
                </c:pt>
                <c:pt idx="7208">
                  <c:v>5.3623123515544453</c:v>
                </c:pt>
                <c:pt idx="7209">
                  <c:v>4.9575379177509937</c:v>
                </c:pt>
                <c:pt idx="7210">
                  <c:v>8.7139081746474449</c:v>
                </c:pt>
                <c:pt idx="7211">
                  <c:v>1.1923774441083481</c:v>
                </c:pt>
                <c:pt idx="7212">
                  <c:v>7.5245116868620857E-2</c:v>
                </c:pt>
                <c:pt idx="7213">
                  <c:v>0.8588137538620586</c:v>
                </c:pt>
                <c:pt idx="7214">
                  <c:v>3.3331447736792224</c:v>
                </c:pt>
                <c:pt idx="7215">
                  <c:v>3.6512545780605636</c:v>
                </c:pt>
                <c:pt idx="7216">
                  <c:v>0.1811957798778196</c:v>
                </c:pt>
                <c:pt idx="7217">
                  <c:v>0.14146207542192607</c:v>
                </c:pt>
                <c:pt idx="7218">
                  <c:v>0.82674997519486892</c:v>
                </c:pt>
                <c:pt idx="7219">
                  <c:v>3.5832598084619285</c:v>
                </c:pt>
                <c:pt idx="7220">
                  <c:v>2.3776795597732079</c:v>
                </c:pt>
                <c:pt idx="7221">
                  <c:v>3.9024729000391414</c:v>
                </c:pt>
                <c:pt idx="7222">
                  <c:v>1.165059095714247</c:v>
                </c:pt>
                <c:pt idx="7223">
                  <c:v>0.47871094151626703</c:v>
                </c:pt>
                <c:pt idx="7224">
                  <c:v>1.0636512871480341</c:v>
                </c:pt>
                <c:pt idx="7225">
                  <c:v>1.8629662311593658</c:v>
                </c:pt>
                <c:pt idx="7226">
                  <c:v>2.2359795826390441</c:v>
                </c:pt>
                <c:pt idx="7227">
                  <c:v>5.383126072905795</c:v>
                </c:pt>
                <c:pt idx="7228">
                  <c:v>3.7008186073980389</c:v>
                </c:pt>
                <c:pt idx="7229">
                  <c:v>17.658341569731125</c:v>
                </c:pt>
                <c:pt idx="7230">
                  <c:v>32.036063175159896</c:v>
                </c:pt>
                <c:pt idx="7231">
                  <c:v>17.975109189677195</c:v>
                </c:pt>
                <c:pt idx="7232">
                  <c:v>43.10037253696963</c:v>
                </c:pt>
                <c:pt idx="7233">
                  <c:v>27.444622863318934</c:v>
                </c:pt>
                <c:pt idx="7234">
                  <c:v>9.662668101344396</c:v>
                </c:pt>
                <c:pt idx="7235">
                  <c:v>56.561104257325837</c:v>
                </c:pt>
                <c:pt idx="7236">
                  <c:v>43.040035017359521</c:v>
                </c:pt>
                <c:pt idx="7237">
                  <c:v>38.192227739614779</c:v>
                </c:pt>
                <c:pt idx="7238">
                  <c:v>2.0017659836741779</c:v>
                </c:pt>
                <c:pt idx="7239">
                  <c:v>3.4196402578785321</c:v>
                </c:pt>
                <c:pt idx="7240">
                  <c:v>9.0536513789927167</c:v>
                </c:pt>
                <c:pt idx="7241">
                  <c:v>17.126133078160475</c:v>
                </c:pt>
                <c:pt idx="7242">
                  <c:v>10.437978804500688</c:v>
                </c:pt>
                <c:pt idx="7243">
                  <c:v>21.588613577147935</c:v>
                </c:pt>
                <c:pt idx="7244">
                  <c:v>20.438487447785018</c:v>
                </c:pt>
                <c:pt idx="7245">
                  <c:v>1.4359473827669436</c:v>
                </c:pt>
                <c:pt idx="7246">
                  <c:v>33.257437478200671</c:v>
                </c:pt>
                <c:pt idx="7247">
                  <c:v>17.242848485520764</c:v>
                </c:pt>
                <c:pt idx="7248">
                  <c:v>24.067842663944255</c:v>
                </c:pt>
                <c:pt idx="7249">
                  <c:v>0.40825832304024623</c:v>
                </c:pt>
                <c:pt idx="7250">
                  <c:v>0.11087392253098616</c:v>
                </c:pt>
                <c:pt idx="7251">
                  <c:v>0.27027184586218089</c:v>
                </c:pt>
                <c:pt idx="7252">
                  <c:v>2.901789524883382</c:v>
                </c:pt>
                <c:pt idx="7253">
                  <c:v>1.2831904643035577</c:v>
                </c:pt>
                <c:pt idx="7254">
                  <c:v>5.2869401657097086</c:v>
                </c:pt>
                <c:pt idx="7255">
                  <c:v>1.941250907365464</c:v>
                </c:pt>
                <c:pt idx="7256">
                  <c:v>0.6743554648202138</c:v>
                </c:pt>
                <c:pt idx="7257">
                  <c:v>2.41885590213194</c:v>
                </c:pt>
                <c:pt idx="7258">
                  <c:v>1.6249347371263352</c:v>
                </c:pt>
                <c:pt idx="7259">
                  <c:v>7.1732124626706426</c:v>
                </c:pt>
                <c:pt idx="7260">
                  <c:v>8.5303518246510432E-2</c:v>
                </c:pt>
                <c:pt idx="7261">
                  <c:v>0.1376876107231747</c:v>
                </c:pt>
                <c:pt idx="7262">
                  <c:v>0.42055095560510453</c:v>
                </c:pt>
                <c:pt idx="7263">
                  <c:v>1.2262994755776726</c:v>
                </c:pt>
                <c:pt idx="7264">
                  <c:v>0.9656802782004551</c:v>
                </c:pt>
                <c:pt idx="7265">
                  <c:v>2.0160608827119542</c:v>
                </c:pt>
                <c:pt idx="7266">
                  <c:v>0.63846872554067957</c:v>
                </c:pt>
                <c:pt idx="7267">
                  <c:v>0.11239125095123048</c:v>
                </c:pt>
                <c:pt idx="7268">
                  <c:v>0.64735460334784789</c:v>
                </c:pt>
                <c:pt idx="7269">
                  <c:v>0.96003460909922989</c:v>
                </c:pt>
                <c:pt idx="7270">
                  <c:v>1.5860294893267457</c:v>
                </c:pt>
                <c:pt idx="7271">
                  <c:v>3.8845571688255039E-2</c:v>
                </c:pt>
                <c:pt idx="7272">
                  <c:v>0.10971258506901423</c:v>
                </c:pt>
                <c:pt idx="7273">
                  <c:v>0.32311444384027732</c:v>
                </c:pt>
                <c:pt idx="7274">
                  <c:v>0.46061514127670677</c:v>
                </c:pt>
                <c:pt idx="7275">
                  <c:v>0.54483804156851079</c:v>
                </c:pt>
                <c:pt idx="7276">
                  <c:v>3.5229036886142708</c:v>
                </c:pt>
                <c:pt idx="7277">
                  <c:v>0.24021587194734487</c:v>
                </c:pt>
                <c:pt idx="7278">
                  <c:v>2.0941628496095776E-2</c:v>
                </c:pt>
                <c:pt idx="7279">
                  <c:v>5.9303523537032152E-2</c:v>
                </c:pt>
                <c:pt idx="7280">
                  <c:v>0.53459475244847821</c:v>
                </c:pt>
                <c:pt idx="7281">
                  <c:v>2.8686082938936361</c:v>
                </c:pt>
                <c:pt idx="7282">
                  <c:v>0.23156503057090178</c:v>
                </c:pt>
                <c:pt idx="7283">
                  <c:v>0.19764048350250943</c:v>
                </c:pt>
                <c:pt idx="7284">
                  <c:v>0.74944512071337066</c:v>
                </c:pt>
                <c:pt idx="7285">
                  <c:v>3.001163800449433</c:v>
                </c:pt>
                <c:pt idx="7286">
                  <c:v>1.6496141053501556</c:v>
                </c:pt>
                <c:pt idx="7287">
                  <c:v>4.4368995105337579</c:v>
                </c:pt>
                <c:pt idx="7288">
                  <c:v>0.88989262791739943</c:v>
                </c:pt>
                <c:pt idx="7289">
                  <c:v>0.28535066885664728</c:v>
                </c:pt>
                <c:pt idx="7290">
                  <c:v>0.81523294040773464</c:v>
                </c:pt>
                <c:pt idx="7291">
                  <c:v>2.2144019149581275</c:v>
                </c:pt>
                <c:pt idx="7292">
                  <c:v>3.1322927781191594</c:v>
                </c:pt>
                <c:pt idx="7293">
                  <c:v>0.52378956071020744</c:v>
                </c:pt>
                <c:pt idx="7294">
                  <c:v>0.45881306997805138</c:v>
                </c:pt>
                <c:pt idx="7295">
                  <c:v>3.6631395062855057</c:v>
                </c:pt>
                <c:pt idx="7296">
                  <c:v>6.3970688962299871</c:v>
                </c:pt>
                <c:pt idx="7297">
                  <c:v>5.5899071837070844</c:v>
                </c:pt>
                <c:pt idx="7298">
                  <c:v>18.961610192664814</c:v>
                </c:pt>
                <c:pt idx="7299">
                  <c:v>3.2857892618403399</c:v>
                </c:pt>
                <c:pt idx="7300">
                  <c:v>0.95570406199973779</c:v>
                </c:pt>
                <c:pt idx="7301">
                  <c:v>4.4569580414942838</c:v>
                </c:pt>
                <c:pt idx="7302">
                  <c:v>6.3260481201461793</c:v>
                </c:pt>
                <c:pt idx="7303">
                  <c:v>12.023549144188284</c:v>
                </c:pt>
                <c:pt idx="7304">
                  <c:v>1.2491153894967986</c:v>
                </c:pt>
                <c:pt idx="7305">
                  <c:v>0.48269321420245953</c:v>
                </c:pt>
                <c:pt idx="7306">
                  <c:v>3.8555330470739602</c:v>
                </c:pt>
                <c:pt idx="7307">
                  <c:v>5.1988611233254831</c:v>
                </c:pt>
                <c:pt idx="7308">
                  <c:v>7.9145019562295342</c:v>
                </c:pt>
                <c:pt idx="7309">
                  <c:v>7.8579001972249216</c:v>
                </c:pt>
                <c:pt idx="7310">
                  <c:v>13.765239297459752</c:v>
                </c:pt>
                <c:pt idx="7311">
                  <c:v>2.0582123337777394</c:v>
                </c:pt>
                <c:pt idx="7312">
                  <c:v>6.3484206865019406</c:v>
                </c:pt>
                <c:pt idx="7313">
                  <c:v>12.492671018340005</c:v>
                </c:pt>
                <c:pt idx="7314">
                  <c:v>10.949171055977438</c:v>
                </c:pt>
                <c:pt idx="7315">
                  <c:v>0.78068097006821691</c:v>
                </c:pt>
                <c:pt idx="7316">
                  <c:v>0.30982835351889026</c:v>
                </c:pt>
                <c:pt idx="7317">
                  <c:v>0.89090353457945226</c:v>
                </c:pt>
                <c:pt idx="7318">
                  <c:v>1.5082774099373606</c:v>
                </c:pt>
                <c:pt idx="7319">
                  <c:v>1.9619375659275611</c:v>
                </c:pt>
                <c:pt idx="7320">
                  <c:v>2.2709715789925791</c:v>
                </c:pt>
                <c:pt idx="7321">
                  <c:v>2.2172867918697627</c:v>
                </c:pt>
                <c:pt idx="7322">
                  <c:v>1.4785872876931505</c:v>
                </c:pt>
                <c:pt idx="7323">
                  <c:v>1.0317645021822042</c:v>
                </c:pt>
                <c:pt idx="7324">
                  <c:v>3.7768063209092317</c:v>
                </c:pt>
                <c:pt idx="7325">
                  <c:v>4.2764556983220334</c:v>
                </c:pt>
                <c:pt idx="7326">
                  <c:v>14.722302324608988</c:v>
                </c:pt>
                <c:pt idx="7327">
                  <c:v>11.144023833192472</c:v>
                </c:pt>
                <c:pt idx="7328">
                  <c:v>48.742157397940922</c:v>
                </c:pt>
                <c:pt idx="7329">
                  <c:v>99.557445599564474</c:v>
                </c:pt>
                <c:pt idx="7330">
                  <c:v>67.379573418528466</c:v>
                </c:pt>
                <c:pt idx="7331">
                  <c:v>149.42183386732128</c:v>
                </c:pt>
                <c:pt idx="7332">
                  <c:v>87.87080780729886</c:v>
                </c:pt>
                <c:pt idx="7333">
                  <c:v>20.02334476711593</c:v>
                </c:pt>
                <c:pt idx="7334">
                  <c:v>120.12300076802616</c:v>
                </c:pt>
                <c:pt idx="7335">
                  <c:v>115.40764673924623</c:v>
                </c:pt>
                <c:pt idx="7336">
                  <c:v>137.49183236575416</c:v>
                </c:pt>
                <c:pt idx="7337">
                  <c:v>1.3334177157756746E-2</c:v>
                </c:pt>
                <c:pt idx="7338">
                  <c:v>6.5982785300656224E-3</c:v>
                </c:pt>
                <c:pt idx="7339">
                  <c:v>0.27109303530699108</c:v>
                </c:pt>
                <c:pt idx="7340">
                  <c:v>0.32598181713417912</c:v>
                </c:pt>
                <c:pt idx="7341">
                  <c:v>0.53767302347631329</c:v>
                </c:pt>
                <c:pt idx="7342">
                  <c:v>7.0831701485052231E-2</c:v>
                </c:pt>
                <c:pt idx="7343">
                  <c:v>4.8304462058589834E-2</c:v>
                </c:pt>
                <c:pt idx="7344">
                  <c:v>0.44860838856882534</c:v>
                </c:pt>
                <c:pt idx="7345">
                  <c:v>1.562759007074348</c:v>
                </c:pt>
                <c:pt idx="7346">
                  <c:v>0.52244704504038653</c:v>
                </c:pt>
                <c:pt idx="7347">
                  <c:v>3.0541133623898532E-2</c:v>
                </c:pt>
                <c:pt idx="7348">
                  <c:v>0.98994977453629596</c:v>
                </c:pt>
                <c:pt idx="7349">
                  <c:v>0.29119074864786521</c:v>
                </c:pt>
                <c:pt idx="7350">
                  <c:v>0.10659233938004799</c:v>
                </c:pt>
                <c:pt idx="7351">
                  <c:v>0.20373032936034141</c:v>
                </c:pt>
                <c:pt idx="7352">
                  <c:v>4.4322623520711528E-2</c:v>
                </c:pt>
                <c:pt idx="7353">
                  <c:v>0.32405796218915095</c:v>
                </c:pt>
                <c:pt idx="7354">
                  <c:v>1.126768974855259</c:v>
                </c:pt>
                <c:pt idx="7355">
                  <c:v>0.37516287318587593</c:v>
                </c:pt>
                <c:pt idx="7356">
                  <c:v>1.6600328504950832</c:v>
                </c:pt>
                <c:pt idx="7357">
                  <c:v>0.79552639435821271</c:v>
                </c:pt>
                <c:pt idx="7358">
                  <c:v>3.3198001114240112</c:v>
                </c:pt>
                <c:pt idx="7359">
                  <c:v>4.5993794437272912</c:v>
                </c:pt>
                <c:pt idx="7360">
                  <c:v>6.2861656316828904</c:v>
                </c:pt>
                <c:pt idx="7361">
                  <c:v>7.5920962605927222</c:v>
                </c:pt>
                <c:pt idx="7362">
                  <c:v>0.88504369116807746</c:v>
                </c:pt>
                <c:pt idx="7363">
                  <c:v>5.5016678997581741</c:v>
                </c:pt>
                <c:pt idx="7364">
                  <c:v>12.897963113622657</c:v>
                </c:pt>
                <c:pt idx="7365">
                  <c:v>13.524744231824787</c:v>
                </c:pt>
                <c:pt idx="7366">
                  <c:v>0.14159342040870873</c:v>
                </c:pt>
                <c:pt idx="7367">
                  <c:v>2.2812221038596408E-3</c:v>
                </c:pt>
                <c:pt idx="7368">
                  <c:v>4.5266101584003836E-4</c:v>
                </c:pt>
                <c:pt idx="7369">
                  <c:v>7.4177205143209331E-3</c:v>
                </c:pt>
                <c:pt idx="7370">
                  <c:v>9.0683376418335473E-3</c:v>
                </c:pt>
                <c:pt idx="7371">
                  <c:v>1.0216863293399473E-2</c:v>
                </c:pt>
                <c:pt idx="7372">
                  <c:v>1.041087130392794E-3</c:v>
                </c:pt>
                <c:pt idx="7373">
                  <c:v>1.0673393888440154E-3</c:v>
                </c:pt>
                <c:pt idx="7374">
                  <c:v>5.8763246578819983E-2</c:v>
                </c:pt>
                <c:pt idx="7375">
                  <c:v>0.16967211506100516</c:v>
                </c:pt>
                <c:pt idx="7376">
                  <c:v>0.22081375947826609</c:v>
                </c:pt>
                <c:pt idx="7377">
                  <c:v>0.1609730815957052</c:v>
                </c:pt>
                <c:pt idx="7378">
                  <c:v>1.647177368842363</c:v>
                </c:pt>
                <c:pt idx="7379">
                  <c:v>1.9871486315740272</c:v>
                </c:pt>
                <c:pt idx="7380">
                  <c:v>1.985286353576198</c:v>
                </c:pt>
                <c:pt idx="7381">
                  <c:v>3.4135063930538787</c:v>
                </c:pt>
                <c:pt idx="7382">
                  <c:v>7.2296464541778072E-2</c:v>
                </c:pt>
                <c:pt idx="7383">
                  <c:v>3.4532015580483431</c:v>
                </c:pt>
                <c:pt idx="7384">
                  <c:v>5.3890141407873182</c:v>
                </c:pt>
                <c:pt idx="7385">
                  <c:v>5.2959343416935054</c:v>
                </c:pt>
                <c:pt idx="7386">
                  <c:v>0.13006859885572358</c:v>
                </c:pt>
                <c:pt idx="7387">
                  <c:v>5.0865506299357405E-2</c:v>
                </c:pt>
                <c:pt idx="7388">
                  <c:v>0.1505954741902959</c:v>
                </c:pt>
                <c:pt idx="7389">
                  <c:v>0.54317741823635357</c:v>
                </c:pt>
                <c:pt idx="7390">
                  <c:v>0.89720913846971051</c:v>
                </c:pt>
                <c:pt idx="7391">
                  <c:v>0.47129314813719664</c:v>
                </c:pt>
                <c:pt idx="7392">
                  <c:v>0.15583982757150106</c:v>
                </c:pt>
                <c:pt idx="7393">
                  <c:v>0.39561340568329428</c:v>
                </c:pt>
                <c:pt idx="7394">
                  <c:v>1.4020399526150094</c:v>
                </c:pt>
                <c:pt idx="7395">
                  <c:v>0.69234609102027822</c:v>
                </c:pt>
                <c:pt idx="7396">
                  <c:v>1.8407285428812326</c:v>
                </c:pt>
                <c:pt idx="7397">
                  <c:v>1.1978456573276766</c:v>
                </c:pt>
                <c:pt idx="7398">
                  <c:v>5.4850131015389216</c:v>
                </c:pt>
                <c:pt idx="7399">
                  <c:v>4.9109492136906807</c:v>
                </c:pt>
                <c:pt idx="7400">
                  <c:v>7.4585654382835784</c:v>
                </c:pt>
                <c:pt idx="7401">
                  <c:v>15.053427500259721</c:v>
                </c:pt>
                <c:pt idx="7402">
                  <c:v>2.677020494424073</c:v>
                </c:pt>
                <c:pt idx="7403">
                  <c:v>17.98430693203122</c:v>
                </c:pt>
                <c:pt idx="7404">
                  <c:v>27.550785587924491</c:v>
                </c:pt>
                <c:pt idx="7405">
                  <c:v>17.589673257990381</c:v>
                </c:pt>
                <c:pt idx="7406">
                  <c:v>0.94527147549051715</c:v>
                </c:pt>
                <c:pt idx="7407">
                  <c:v>0.23910313340465839</c:v>
                </c:pt>
                <c:pt idx="7408">
                  <c:v>1.2757741048846274</c:v>
                </c:pt>
                <c:pt idx="7409">
                  <c:v>2.5755324326081088</c:v>
                </c:pt>
                <c:pt idx="7410">
                  <c:v>4.990517844742798</c:v>
                </c:pt>
                <c:pt idx="7411">
                  <c:v>0.99646389041295402</c:v>
                </c:pt>
                <c:pt idx="7412">
                  <c:v>0.11407587669069505</c:v>
                </c:pt>
                <c:pt idx="7413">
                  <c:v>1.6232710286418801</c:v>
                </c:pt>
                <c:pt idx="7414">
                  <c:v>5.5493424406936906</c:v>
                </c:pt>
                <c:pt idx="7415">
                  <c:v>3.5590023260073869</c:v>
                </c:pt>
                <c:pt idx="7416">
                  <c:v>6.5160970442260505E-2</c:v>
                </c:pt>
                <c:pt idx="7417">
                  <c:v>2.641787456925079E-2</c:v>
                </c:pt>
                <c:pt idx="7418">
                  <c:v>2.1469318886784338E-2</c:v>
                </c:pt>
                <c:pt idx="7419">
                  <c:v>0.39580022524365566</c:v>
                </c:pt>
                <c:pt idx="7420">
                  <c:v>0.66128562818685388</c:v>
                </c:pt>
                <c:pt idx="7421">
                  <c:v>0.43279121806126242</c:v>
                </c:pt>
                <c:pt idx="7422">
                  <c:v>0.27398278212961685</c:v>
                </c:pt>
                <c:pt idx="7423">
                  <c:v>1.4148986398679073</c:v>
                </c:pt>
                <c:pt idx="7424">
                  <c:v>0.53802295520726273</c:v>
                </c:pt>
                <c:pt idx="7425">
                  <c:v>1.2062566883577708</c:v>
                </c:pt>
                <c:pt idx="7426">
                  <c:v>4.8151690234573913E-2</c:v>
                </c:pt>
                <c:pt idx="7427">
                  <c:v>5.2413280583701857E-2</c:v>
                </c:pt>
                <c:pt idx="7428">
                  <c:v>0.14714952139387127</c:v>
                </c:pt>
                <c:pt idx="7429">
                  <c:v>0.2515587301266301</c:v>
                </c:pt>
                <c:pt idx="7430">
                  <c:v>0.36449495886966199</c:v>
                </c:pt>
                <c:pt idx="7431">
                  <c:v>0.35627731405590168</c:v>
                </c:pt>
                <c:pt idx="7432">
                  <c:v>5.9224078593102178E-2</c:v>
                </c:pt>
                <c:pt idx="7433">
                  <c:v>0.22046341860769203</c:v>
                </c:pt>
                <c:pt idx="7434">
                  <c:v>0.49378979408236057</c:v>
                </c:pt>
                <c:pt idx="7435">
                  <c:v>0.61087274518259593</c:v>
                </c:pt>
                <c:pt idx="7436">
                  <c:v>8.2371670669670452E-2</c:v>
                </c:pt>
                <c:pt idx="7437">
                  <c:v>8.2977245181656972E-2</c:v>
                </c:pt>
                <c:pt idx="7438">
                  <c:v>2.6337858744043735E-2</c:v>
                </c:pt>
                <c:pt idx="7439">
                  <c:v>0.27409611025341668</c:v>
                </c:pt>
                <c:pt idx="7440">
                  <c:v>0.65131719181584591</c:v>
                </c:pt>
                <c:pt idx="7441">
                  <c:v>1.0038303864404203</c:v>
                </c:pt>
                <c:pt idx="7442">
                  <c:v>1.1286602114724769E-2</c:v>
                </c:pt>
                <c:pt idx="7443">
                  <c:v>3.6895178175231226E-2</c:v>
                </c:pt>
                <c:pt idx="7444">
                  <c:v>1.7597679878932415</c:v>
                </c:pt>
                <c:pt idx="7445">
                  <c:v>0.96167956521946485</c:v>
                </c:pt>
                <c:pt idx="7446">
                  <c:v>9.3160434195411534E-2</c:v>
                </c:pt>
                <c:pt idx="7447">
                  <c:v>4.3386934121138233E-2</c:v>
                </c:pt>
                <c:pt idx="7448">
                  <c:v>0.14019449925748292</c:v>
                </c:pt>
                <c:pt idx="7449">
                  <c:v>0.26780876230396006</c:v>
                </c:pt>
                <c:pt idx="7450">
                  <c:v>0.44858127602503606</c:v>
                </c:pt>
                <c:pt idx="7451">
                  <c:v>0.36479269683057453</c:v>
                </c:pt>
                <c:pt idx="7452">
                  <c:v>0.11976662505970583</c:v>
                </c:pt>
                <c:pt idx="7453">
                  <c:v>0.47945102028067788</c:v>
                </c:pt>
                <c:pt idx="7454">
                  <c:v>0.96967281275134753</c:v>
                </c:pt>
                <c:pt idx="7455">
                  <c:v>1.5621061326368664</c:v>
                </c:pt>
                <c:pt idx="7456">
                  <c:v>0.33786578543955553</c:v>
                </c:pt>
                <c:pt idx="7457">
                  <c:v>0.11754033623085475</c:v>
                </c:pt>
                <c:pt idx="7458">
                  <c:v>0.55188315332658533</c:v>
                </c:pt>
                <c:pt idx="7459">
                  <c:v>0.91491222979495013</c:v>
                </c:pt>
                <c:pt idx="7460">
                  <c:v>2.7946002083241455</c:v>
                </c:pt>
                <c:pt idx="7461">
                  <c:v>3.9530556326176969</c:v>
                </c:pt>
                <c:pt idx="7462">
                  <c:v>0.22878999315936513</c:v>
                </c:pt>
                <c:pt idx="7463">
                  <c:v>2.7097187647385037</c:v>
                </c:pt>
                <c:pt idx="7464">
                  <c:v>4.3417590264829382</c:v>
                </c:pt>
                <c:pt idx="7465">
                  <c:v>7.3472796808227177</c:v>
                </c:pt>
                <c:pt idx="7466">
                  <c:v>1.0138710470660248</c:v>
                </c:pt>
                <c:pt idx="7467">
                  <c:v>0.26000290321814329</c:v>
                </c:pt>
                <c:pt idx="7468">
                  <c:v>2.182356794235226</c:v>
                </c:pt>
                <c:pt idx="7469">
                  <c:v>5.5606426461769072</c:v>
                </c:pt>
                <c:pt idx="7470">
                  <c:v>2.2923643108334297</c:v>
                </c:pt>
                <c:pt idx="7471">
                  <c:v>4.4640270617775322</c:v>
                </c:pt>
                <c:pt idx="7472">
                  <c:v>0.77004804788259307</c:v>
                </c:pt>
                <c:pt idx="7473">
                  <c:v>3.7197746414349782</c:v>
                </c:pt>
                <c:pt idx="7474">
                  <c:v>9.3332391217830448</c:v>
                </c:pt>
                <c:pt idx="7475">
                  <c:v>5.8981151622886694</c:v>
                </c:pt>
                <c:pt idx="7476">
                  <c:v>1.0761697199945006</c:v>
                </c:pt>
                <c:pt idx="7477">
                  <c:v>0.27141145178744475</c:v>
                </c:pt>
                <c:pt idx="7478">
                  <c:v>0.48368504826743997</c:v>
                </c:pt>
                <c:pt idx="7479">
                  <c:v>1.2022247955613168</c:v>
                </c:pt>
                <c:pt idx="7480">
                  <c:v>1.1063054864916466</c:v>
                </c:pt>
                <c:pt idx="7481">
                  <c:v>4.6464054606880172</c:v>
                </c:pt>
                <c:pt idx="7482">
                  <c:v>0.46986311431984634</c:v>
                </c:pt>
                <c:pt idx="7483">
                  <c:v>0.74507690381910874</c:v>
                </c:pt>
                <c:pt idx="7484">
                  <c:v>3.8311960863205021</c:v>
                </c:pt>
                <c:pt idx="7485">
                  <c:v>3.9076363925689761</c:v>
                </c:pt>
                <c:pt idx="7486">
                  <c:v>7.699135276433184</c:v>
                </c:pt>
                <c:pt idx="7487">
                  <c:v>3.307343299311726</c:v>
                </c:pt>
                <c:pt idx="7488">
                  <c:v>16.692931825850781</c:v>
                </c:pt>
                <c:pt idx="7489">
                  <c:v>24.107820925593664</c:v>
                </c:pt>
                <c:pt idx="7490">
                  <c:v>30.590027167799992</c:v>
                </c:pt>
                <c:pt idx="7491">
                  <c:v>43.032745857066672</c:v>
                </c:pt>
                <c:pt idx="7492">
                  <c:v>5.9309057703647721</c:v>
                </c:pt>
                <c:pt idx="7493">
                  <c:v>39.058073081233836</c:v>
                </c:pt>
                <c:pt idx="7494">
                  <c:v>76.804884248672295</c:v>
                </c:pt>
                <c:pt idx="7495">
                  <c:v>63.222928648900663</c:v>
                </c:pt>
                <c:pt idx="7496">
                  <c:v>1.9243964719921902E-3</c:v>
                </c:pt>
                <c:pt idx="7497">
                  <c:v>5.9183489816687735E-3</c:v>
                </c:pt>
                <c:pt idx="7498">
                  <c:v>0.6848396515860079</c:v>
                </c:pt>
                <c:pt idx="7499">
                  <c:v>0.38788205399855313</c:v>
                </c:pt>
                <c:pt idx="7500">
                  <c:v>0.27378984922008248</c:v>
                </c:pt>
                <c:pt idx="7501">
                  <c:v>8.7190358920268968E-2</c:v>
                </c:pt>
                <c:pt idx="7502">
                  <c:v>6.374897149843569E-3</c:v>
                </c:pt>
                <c:pt idx="7503">
                  <c:v>1.4962161825051892</c:v>
                </c:pt>
                <c:pt idx="7504">
                  <c:v>0.36830078873023092</c:v>
                </c:pt>
                <c:pt idx="7505">
                  <c:v>0.536506232800667</c:v>
                </c:pt>
                <c:pt idx="7506">
                  <c:v>1.9234169858444391E-3</c:v>
                </c:pt>
                <c:pt idx="7507">
                  <c:v>0.49448860378532</c:v>
                </c:pt>
                <c:pt idx="7508">
                  <c:v>0.11085152565096706</c:v>
                </c:pt>
                <c:pt idx="7509">
                  <c:v>0.15411521875226999</c:v>
                </c:pt>
                <c:pt idx="7510">
                  <c:v>2.3912165334145797E-2</c:v>
                </c:pt>
                <c:pt idx="7511">
                  <c:v>3.2576041240197896E-2</c:v>
                </c:pt>
                <c:pt idx="7512">
                  <c:v>0.2631622970124467</c:v>
                </c:pt>
                <c:pt idx="7513">
                  <c:v>1.1708150146144169</c:v>
                </c:pt>
                <c:pt idx="7514">
                  <c:v>1.0525236506928788</c:v>
                </c:pt>
                <c:pt idx="7515">
                  <c:v>1.0391509966005352</c:v>
                </c:pt>
                <c:pt idx="7516">
                  <c:v>0.44407089640923086</c:v>
                </c:pt>
                <c:pt idx="7517">
                  <c:v>2.5361208214808029</c:v>
                </c:pt>
                <c:pt idx="7518">
                  <c:v>8.7510131756341956</c:v>
                </c:pt>
                <c:pt idx="7519">
                  <c:v>3.9304406440277946</c:v>
                </c:pt>
                <c:pt idx="7520">
                  <c:v>30.98361191691647</c:v>
                </c:pt>
                <c:pt idx="7521">
                  <c:v>0.92074455027059465</c:v>
                </c:pt>
                <c:pt idx="7522">
                  <c:v>3.2044346235033827</c:v>
                </c:pt>
                <c:pt idx="7523">
                  <c:v>5.9024814780247761</c:v>
                </c:pt>
                <c:pt idx="7524">
                  <c:v>17.066703728098652</c:v>
                </c:pt>
                <c:pt idx="7525">
                  <c:v>4.4008445754432202E-5</c:v>
                </c:pt>
                <c:pt idx="7526">
                  <c:v>9.7637564087511023E-5</c:v>
                </c:pt>
                <c:pt idx="7527">
                  <c:v>3.2133954527689523E-2</c:v>
                </c:pt>
                <c:pt idx="7528">
                  <c:v>2.8505100285905954E-4</c:v>
                </c:pt>
                <c:pt idx="7529">
                  <c:v>2.4285008374133705E-3</c:v>
                </c:pt>
                <c:pt idx="7530">
                  <c:v>1.23996932193216E-3</c:v>
                </c:pt>
                <c:pt idx="7531">
                  <c:v>1.4373264279773648E-3</c:v>
                </c:pt>
                <c:pt idx="7532">
                  <c:v>1.8992898083337179E-2</c:v>
                </c:pt>
                <c:pt idx="7533">
                  <c:v>5.6177720698000595E-2</c:v>
                </c:pt>
                <c:pt idx="7534">
                  <c:v>6.0880719945141437E-2</c:v>
                </c:pt>
                <c:pt idx="7535">
                  <c:v>1.6499576992841328E-3</c:v>
                </c:pt>
                <c:pt idx="7536">
                  <c:v>2.0138745921522115E-3</c:v>
                </c:pt>
                <c:pt idx="7537">
                  <c:v>5.6362233928131163E-3</c:v>
                </c:pt>
                <c:pt idx="7538">
                  <c:v>1.2762087884937386E-2</c:v>
                </c:pt>
                <c:pt idx="7539">
                  <c:v>5.8724043110338188E-3</c:v>
                </c:pt>
                <c:pt idx="7540">
                  <c:v>5.8348801696602517E-3</c:v>
                </c:pt>
                <c:pt idx="7541">
                  <c:v>1.4498106425621608E-3</c:v>
                </c:pt>
                <c:pt idx="7542">
                  <c:v>3.4041587579114664E-2</c:v>
                </c:pt>
                <c:pt idx="7543">
                  <c:v>0.26269419028484686</c:v>
                </c:pt>
                <c:pt idx="7544">
                  <c:v>3.213530523270107E-2</c:v>
                </c:pt>
                <c:pt idx="7545">
                  <c:v>0.16958676628962413</c:v>
                </c:pt>
                <c:pt idx="7546">
                  <c:v>3.6344177621959921</c:v>
                </c:pt>
                <c:pt idx="7547">
                  <c:v>1.6833231523706056</c:v>
                </c:pt>
                <c:pt idx="7548">
                  <c:v>1.1530223247870808</c:v>
                </c:pt>
                <c:pt idx="7549">
                  <c:v>1.8029838191543748</c:v>
                </c:pt>
                <c:pt idx="7550">
                  <c:v>4.4908352765912395E-2</c:v>
                </c:pt>
                <c:pt idx="7551">
                  <c:v>1.267418687500764</c:v>
                </c:pt>
                <c:pt idx="7552">
                  <c:v>2.8418463684010287</c:v>
                </c:pt>
                <c:pt idx="7553">
                  <c:v>4.3963456231634988</c:v>
                </c:pt>
                <c:pt idx="7554">
                  <c:v>3.3632671061418709E-4</c:v>
                </c:pt>
                <c:pt idx="7555">
                  <c:v>3.478223766203243E-4</c:v>
                </c:pt>
                <c:pt idx="7556">
                  <c:v>1.79193280236002E-2</c:v>
                </c:pt>
                <c:pt idx="7557">
                  <c:v>3.6473302012644017E-3</c:v>
                </c:pt>
                <c:pt idx="7558">
                  <c:v>3.6355252746922096E-3</c:v>
                </c:pt>
                <c:pt idx="7559">
                  <c:v>8.8411530324826147E-3</c:v>
                </c:pt>
                <c:pt idx="7560">
                  <c:v>2.6458729342423103E-4</c:v>
                </c:pt>
                <c:pt idx="7561">
                  <c:v>1.7359802729422691E-3</c:v>
                </c:pt>
                <c:pt idx="7562">
                  <c:v>5.1795081884262947E-2</c:v>
                </c:pt>
                <c:pt idx="7563">
                  <c:v>6.6976736436384163E-3</c:v>
                </c:pt>
                <c:pt idx="7564">
                  <c:v>0.13941239260483568</c:v>
                </c:pt>
                <c:pt idx="7565">
                  <c:v>5.7154676139034355E-2</c:v>
                </c:pt>
                <c:pt idx="7566">
                  <c:v>0.26350014181841325</c:v>
                </c:pt>
                <c:pt idx="7567">
                  <c:v>0.45818317897403132</c:v>
                </c:pt>
                <c:pt idx="7568">
                  <c:v>0.49878811952202445</c:v>
                </c:pt>
                <c:pt idx="7569">
                  <c:v>0.58743195404563009</c:v>
                </c:pt>
                <c:pt idx="7570">
                  <c:v>0.32757773423688891</c:v>
                </c:pt>
                <c:pt idx="7571">
                  <c:v>0.61273258654637919</c:v>
                </c:pt>
                <c:pt idx="7572">
                  <c:v>1.3076651417458542</c:v>
                </c:pt>
                <c:pt idx="7573">
                  <c:v>1.0594322921185326</c:v>
                </c:pt>
                <c:pt idx="7574">
                  <c:v>1.7303169557594791</c:v>
                </c:pt>
                <c:pt idx="7575">
                  <c:v>1.726048748927647</c:v>
                </c:pt>
                <c:pt idx="7576">
                  <c:v>7.0701777353321109</c:v>
                </c:pt>
                <c:pt idx="7577">
                  <c:v>5.8593425967996602</c:v>
                </c:pt>
                <c:pt idx="7578">
                  <c:v>4.9530576008770666</c:v>
                </c:pt>
                <c:pt idx="7579">
                  <c:v>13.52114148523737</c:v>
                </c:pt>
                <c:pt idx="7580">
                  <c:v>3.0712383037697952</c:v>
                </c:pt>
                <c:pt idx="7581">
                  <c:v>12.52896871993855</c:v>
                </c:pt>
                <c:pt idx="7582">
                  <c:v>16.798882624423708</c:v>
                </c:pt>
                <c:pt idx="7583">
                  <c:v>20.118447567276981</c:v>
                </c:pt>
                <c:pt idx="7584">
                  <c:v>0.5620335380698207</c:v>
                </c:pt>
                <c:pt idx="7585">
                  <c:v>0.28585814767825185</c:v>
                </c:pt>
                <c:pt idx="7586">
                  <c:v>1.826534198622686</c:v>
                </c:pt>
                <c:pt idx="7587">
                  <c:v>1.7965387744686652</c:v>
                </c:pt>
                <c:pt idx="7588">
                  <c:v>0.89162352696510527</c:v>
                </c:pt>
                <c:pt idx="7589">
                  <c:v>1.3755095043559797</c:v>
                </c:pt>
                <c:pt idx="7590">
                  <c:v>0.25544907339796918</c:v>
                </c:pt>
                <c:pt idx="7591">
                  <c:v>1.3080320192386667</c:v>
                </c:pt>
                <c:pt idx="7592">
                  <c:v>2.1454805518098423</c:v>
                </c:pt>
                <c:pt idx="7593">
                  <c:v>3.6812913235108211</c:v>
                </c:pt>
                <c:pt idx="7594">
                  <c:v>1.8622923618745037E-2</c:v>
                </c:pt>
                <c:pt idx="7595">
                  <c:v>6.6117997082894842E-3</c:v>
                </c:pt>
                <c:pt idx="7596">
                  <c:v>0.18428264421020218</c:v>
                </c:pt>
                <c:pt idx="7597">
                  <c:v>0.19589206272763907</c:v>
                </c:pt>
                <c:pt idx="7598">
                  <c:v>0.35019179119444338</c:v>
                </c:pt>
                <c:pt idx="7599">
                  <c:v>0.40240837147594777</c:v>
                </c:pt>
                <c:pt idx="7600">
                  <c:v>0.28044432734219921</c:v>
                </c:pt>
                <c:pt idx="7601">
                  <c:v>0.45641566092857655</c:v>
                </c:pt>
                <c:pt idx="7602">
                  <c:v>0.3924096089176688</c:v>
                </c:pt>
                <c:pt idx="7603">
                  <c:v>1.2187726390407034</c:v>
                </c:pt>
                <c:pt idx="7604">
                  <c:v>2.0422374375152631E-2</c:v>
                </c:pt>
                <c:pt idx="7605">
                  <c:v>1.2933915752335259E-2</c:v>
                </c:pt>
                <c:pt idx="7606">
                  <c:v>0.17717529297788637</c:v>
                </c:pt>
                <c:pt idx="7607">
                  <c:v>0.1115177359694496</c:v>
                </c:pt>
                <c:pt idx="7608">
                  <c:v>8.6130887912233556E-2</c:v>
                </c:pt>
                <c:pt idx="7609">
                  <c:v>0.1011709886203524</c:v>
                </c:pt>
                <c:pt idx="7610">
                  <c:v>2.9491235200825083E-2</c:v>
                </c:pt>
                <c:pt idx="7611">
                  <c:v>5.8528524620481144E-2</c:v>
                </c:pt>
                <c:pt idx="7612">
                  <c:v>0.16885008649273356</c:v>
                </c:pt>
                <c:pt idx="7613">
                  <c:v>0.50984411309838251</c:v>
                </c:pt>
                <c:pt idx="7614">
                  <c:v>6.110753836914876E-3</c:v>
                </c:pt>
                <c:pt idx="7615">
                  <c:v>1.3223034258429141E-2</c:v>
                </c:pt>
                <c:pt idx="7616">
                  <c:v>0.21606624615897657</c:v>
                </c:pt>
                <c:pt idx="7617">
                  <c:v>0.750286441315971</c:v>
                </c:pt>
                <c:pt idx="7618">
                  <c:v>0.1143242415111058</c:v>
                </c:pt>
                <c:pt idx="7619">
                  <c:v>0.81135063582647038</c:v>
                </c:pt>
                <c:pt idx="7620">
                  <c:v>8.3015365565119337E-3</c:v>
                </c:pt>
                <c:pt idx="7621">
                  <c:v>3.5691802051286523E-3</c:v>
                </c:pt>
                <c:pt idx="7622">
                  <c:v>0.95817641879241888</c:v>
                </c:pt>
                <c:pt idx="7623">
                  <c:v>1.2011407579730899</c:v>
                </c:pt>
                <c:pt idx="7624">
                  <c:v>0.21914397490610443</c:v>
                </c:pt>
                <c:pt idx="7625">
                  <c:v>0.17118237447484899</c:v>
                </c:pt>
                <c:pt idx="7626">
                  <c:v>1.0275344560139923</c:v>
                </c:pt>
                <c:pt idx="7627">
                  <c:v>1.5594489335896742</c:v>
                </c:pt>
                <c:pt idx="7628">
                  <c:v>1.1221781064240008</c:v>
                </c:pt>
                <c:pt idx="7629">
                  <c:v>0.89085834697119692</c:v>
                </c:pt>
                <c:pt idx="7630">
                  <c:v>0.50388250048877026</c:v>
                </c:pt>
                <c:pt idx="7631">
                  <c:v>1.9692061585784526</c:v>
                </c:pt>
                <c:pt idx="7632">
                  <c:v>2.5677640753292286</c:v>
                </c:pt>
                <c:pt idx="7633">
                  <c:v>2.5678778543755136</c:v>
                </c:pt>
                <c:pt idx="7634">
                  <c:v>0.11853413469020831</c:v>
                </c:pt>
                <c:pt idx="7635">
                  <c:v>8.9686739421849113E-2</c:v>
                </c:pt>
                <c:pt idx="7636">
                  <c:v>1.6045704112775576</c:v>
                </c:pt>
                <c:pt idx="7637">
                  <c:v>1.6751387068979104</c:v>
                </c:pt>
                <c:pt idx="7638">
                  <c:v>1.6246866430512428</c:v>
                </c:pt>
                <c:pt idx="7639">
                  <c:v>1.5193717361339996</c:v>
                </c:pt>
                <c:pt idx="7640">
                  <c:v>0.2046628978035904</c:v>
                </c:pt>
                <c:pt idx="7641">
                  <c:v>2.1223705660518637</c:v>
                </c:pt>
                <c:pt idx="7642">
                  <c:v>2.2690986930714714</c:v>
                </c:pt>
                <c:pt idx="7643">
                  <c:v>8.3312981631319278</c:v>
                </c:pt>
                <c:pt idx="7644">
                  <c:v>4.0300337300512714</c:v>
                </c:pt>
                <c:pt idx="7645">
                  <c:v>1.3171135062646486</c:v>
                </c:pt>
                <c:pt idx="7646">
                  <c:v>6.6063904453852542</c:v>
                </c:pt>
                <c:pt idx="7647">
                  <c:v>6.9656976851480454</c:v>
                </c:pt>
                <c:pt idx="7648">
                  <c:v>5.8402719215504657</c:v>
                </c:pt>
                <c:pt idx="7649">
                  <c:v>17.72366675786882</c:v>
                </c:pt>
                <c:pt idx="7650">
                  <c:v>7.2011221400491525</c:v>
                </c:pt>
                <c:pt idx="7651">
                  <c:v>15.45573051663472</c:v>
                </c:pt>
                <c:pt idx="7652">
                  <c:v>18.395387805652142</c:v>
                </c:pt>
                <c:pt idx="7653">
                  <c:v>25.174324167191006</c:v>
                </c:pt>
                <c:pt idx="7654">
                  <c:v>0.21393893897348601</c:v>
                </c:pt>
                <c:pt idx="7655">
                  <c:v>9.6831799317619816E-2</c:v>
                </c:pt>
                <c:pt idx="7656">
                  <c:v>0.54808692743316312</c:v>
                </c:pt>
                <c:pt idx="7657">
                  <c:v>0.52215504108643918</c:v>
                </c:pt>
                <c:pt idx="7658">
                  <c:v>0.57423652771346467</c:v>
                </c:pt>
                <c:pt idx="7659">
                  <c:v>1.3692082877493095</c:v>
                </c:pt>
                <c:pt idx="7660">
                  <c:v>0.31839602945047457</c:v>
                </c:pt>
                <c:pt idx="7661">
                  <c:v>0.23022704367456981</c:v>
                </c:pt>
                <c:pt idx="7662">
                  <c:v>1.6582513175835272</c:v>
                </c:pt>
                <c:pt idx="7663">
                  <c:v>2.3103754940803154</c:v>
                </c:pt>
                <c:pt idx="7664">
                  <c:v>8.1949648872786014</c:v>
                </c:pt>
                <c:pt idx="7665">
                  <c:v>4.3983161712634695</c:v>
                </c:pt>
                <c:pt idx="7666">
                  <c:v>26.894118540894119</c:v>
                </c:pt>
                <c:pt idx="7667">
                  <c:v>30.868688572753577</c:v>
                </c:pt>
                <c:pt idx="7668">
                  <c:v>21.583540067670871</c:v>
                </c:pt>
                <c:pt idx="7669">
                  <c:v>71.216958386791262</c:v>
                </c:pt>
                <c:pt idx="7670">
                  <c:v>13.212509056507741</c:v>
                </c:pt>
                <c:pt idx="7671">
                  <c:v>40.981635884282653</c:v>
                </c:pt>
                <c:pt idx="7672">
                  <c:v>57.05023954113576</c:v>
                </c:pt>
                <c:pt idx="7673">
                  <c:v>89.550453191179457</c:v>
                </c:pt>
                <c:pt idx="7674">
                  <c:v>1.2608295731518053E-3</c:v>
                </c:pt>
                <c:pt idx="7675">
                  <c:v>2.0734257143949858E-2</c:v>
                </c:pt>
                <c:pt idx="7676">
                  <c:v>0.40618908813165333</c:v>
                </c:pt>
                <c:pt idx="7677">
                  <c:v>0.50312034874240241</c:v>
                </c:pt>
                <c:pt idx="7678">
                  <c:v>0.16241815423372424</c:v>
                </c:pt>
                <c:pt idx="7679">
                  <c:v>9.9125368876068931E-2</c:v>
                </c:pt>
                <c:pt idx="7680">
                  <c:v>1.0441366698675054E-2</c:v>
                </c:pt>
                <c:pt idx="7681">
                  <c:v>0.28792768254765327</c:v>
                </c:pt>
                <c:pt idx="7682">
                  <c:v>1.8902433830181182</c:v>
                </c:pt>
                <c:pt idx="7683">
                  <c:v>0.27560220230006605</c:v>
                </c:pt>
                <c:pt idx="7684">
                  <c:v>2.4652018795685714E-3</c:v>
                </c:pt>
                <c:pt idx="7685">
                  <c:v>0.36155199890704204</c:v>
                </c:pt>
                <c:pt idx="7686">
                  <c:v>0.10264020334011244</c:v>
                </c:pt>
                <c:pt idx="7687">
                  <c:v>8.5642390098050511E-2</c:v>
                </c:pt>
                <c:pt idx="7688">
                  <c:v>2.0752437861507912E-2</c:v>
                </c:pt>
                <c:pt idx="7689">
                  <c:v>1.5069334249642314E-2</c:v>
                </c:pt>
                <c:pt idx="7690">
                  <c:v>2.841387743944437E-2</c:v>
                </c:pt>
                <c:pt idx="7691">
                  <c:v>0.82342677189579938</c:v>
                </c:pt>
                <c:pt idx="7692">
                  <c:v>0.38506811859842011</c:v>
                </c:pt>
                <c:pt idx="7693">
                  <c:v>0.51318366245626712</c:v>
                </c:pt>
                <c:pt idx="7694">
                  <c:v>0.155518972802584</c:v>
                </c:pt>
                <c:pt idx="7695">
                  <c:v>3.3842624808323722</c:v>
                </c:pt>
                <c:pt idx="7696">
                  <c:v>3.5610924151133192</c:v>
                </c:pt>
                <c:pt idx="7697">
                  <c:v>2.1554396634914248</c:v>
                </c:pt>
                <c:pt idx="7698">
                  <c:v>2.9540690539277201</c:v>
                </c:pt>
                <c:pt idx="7699">
                  <c:v>0.53075367642321436</c:v>
                </c:pt>
                <c:pt idx="7700">
                  <c:v>1.3075294362919183</c:v>
                </c:pt>
                <c:pt idx="7701">
                  <c:v>7.2981331721771152</c:v>
                </c:pt>
                <c:pt idx="7702">
                  <c:v>4.1708246817425101</c:v>
                </c:pt>
                <c:pt idx="7703">
                  <c:v>2.7520172221042583E-4</c:v>
                </c:pt>
                <c:pt idx="7704">
                  <c:v>2.4508970293644943E-4</c:v>
                </c:pt>
                <c:pt idx="7705">
                  <c:v>1.4670237215285216E-2</c:v>
                </c:pt>
                <c:pt idx="7706">
                  <c:v>8.31592818887605E-4</c:v>
                </c:pt>
                <c:pt idx="7707">
                  <c:v>3.9738751151770772E-2</c:v>
                </c:pt>
                <c:pt idx="7708">
                  <c:v>2.4923708494816745E-3</c:v>
                </c:pt>
                <c:pt idx="7709">
                  <c:v>2.6230121438167099E-3</c:v>
                </c:pt>
                <c:pt idx="7710">
                  <c:v>0.15766061316115051</c:v>
                </c:pt>
                <c:pt idx="7711">
                  <c:v>6.5963094266169699E-3</c:v>
                </c:pt>
                <c:pt idx="7712">
                  <c:v>0.11026135728413432</c:v>
                </c:pt>
                <c:pt idx="7713">
                  <c:v>1.1613564811720057E-2</c:v>
                </c:pt>
                <c:pt idx="7714">
                  <c:v>8.3853058201978723E-3</c:v>
                </c:pt>
                <c:pt idx="7715">
                  <c:v>4.494855491447422E-2</c:v>
                </c:pt>
                <c:pt idx="7716">
                  <c:v>5.0292163985276465E-2</c:v>
                </c:pt>
                <c:pt idx="7717">
                  <c:v>3.5189599734458503E-2</c:v>
                </c:pt>
                <c:pt idx="7718">
                  <c:v>2.6874865100423681E-2</c:v>
                </c:pt>
                <c:pt idx="7719">
                  <c:v>1.0496496936512202E-2</c:v>
                </c:pt>
                <c:pt idx="7720">
                  <c:v>0.59034487031486238</c:v>
                </c:pt>
                <c:pt idx="7721">
                  <c:v>0.13874908860343943</c:v>
                </c:pt>
                <c:pt idx="7722">
                  <c:v>9.212544372619548E-2</c:v>
                </c:pt>
                <c:pt idx="7723">
                  <c:v>5.5543394269502992E-2</c:v>
                </c:pt>
                <c:pt idx="7724">
                  <c:v>0.9494716502791879</c:v>
                </c:pt>
                <c:pt idx="7725">
                  <c:v>0.91454705011476478</c:v>
                </c:pt>
                <c:pt idx="7726">
                  <c:v>0.93350085100798152</c:v>
                </c:pt>
                <c:pt idx="7727">
                  <c:v>0.81861120060917514</c:v>
                </c:pt>
                <c:pt idx="7728">
                  <c:v>1.5084924316722979E-2</c:v>
                </c:pt>
                <c:pt idx="7729">
                  <c:v>0.15331515293696921</c:v>
                </c:pt>
                <c:pt idx="7730">
                  <c:v>2.7592610135445623</c:v>
                </c:pt>
                <c:pt idx="7731">
                  <c:v>1.4878188439209712</c:v>
                </c:pt>
                <c:pt idx="7732">
                  <c:v>5.8600124244602618E-5</c:v>
                </c:pt>
                <c:pt idx="7733">
                  <c:v>1.6345697621091395E-4</c:v>
                </c:pt>
                <c:pt idx="7734">
                  <c:v>1.0208898724436579E-2</c:v>
                </c:pt>
                <c:pt idx="7735">
                  <c:v>5.9471787008316223E-4</c:v>
                </c:pt>
                <c:pt idx="7736">
                  <c:v>2.654683955198572E-4</c:v>
                </c:pt>
                <c:pt idx="7737">
                  <c:v>1.1270395844499446E-3</c:v>
                </c:pt>
                <c:pt idx="7738">
                  <c:v>3.0449170324321046E-4</c:v>
                </c:pt>
                <c:pt idx="7739">
                  <c:v>2.8906982815898909E-3</c:v>
                </c:pt>
                <c:pt idx="7740">
                  <c:v>1.4610228878839247E-2</c:v>
                </c:pt>
                <c:pt idx="7741">
                  <c:v>2.2756914752588048E-3</c:v>
                </c:pt>
                <c:pt idx="7742">
                  <c:v>0.1011019449020843</c:v>
                </c:pt>
                <c:pt idx="7743">
                  <c:v>7.0999004596643989E-2</c:v>
                </c:pt>
                <c:pt idx="7744">
                  <c:v>0.18361041486066004</c:v>
                </c:pt>
                <c:pt idx="7745">
                  <c:v>0.7417414181875136</c:v>
                </c:pt>
                <c:pt idx="7746">
                  <c:v>0.87713197413442257</c:v>
                </c:pt>
                <c:pt idx="7747">
                  <c:v>1.0006368203437066</c:v>
                </c:pt>
                <c:pt idx="7748">
                  <c:v>0.1293401781180866</c:v>
                </c:pt>
                <c:pt idx="7749">
                  <c:v>0.12683883583143557</c:v>
                </c:pt>
                <c:pt idx="7750">
                  <c:v>2.9678933788101021</c:v>
                </c:pt>
                <c:pt idx="7751">
                  <c:v>0.91113767513296284</c:v>
                </c:pt>
                <c:pt idx="7752">
                  <c:v>1.1065104865383788</c:v>
                </c:pt>
                <c:pt idx="7753">
                  <c:v>1.5549640893607826</c:v>
                </c:pt>
                <c:pt idx="7754">
                  <c:v>8.2662540524954604</c:v>
                </c:pt>
                <c:pt idx="7755">
                  <c:v>11.213537081925942</c:v>
                </c:pt>
                <c:pt idx="7756">
                  <c:v>7.003894286383515</c:v>
                </c:pt>
                <c:pt idx="7757">
                  <c:v>7.5633944461765887</c:v>
                </c:pt>
                <c:pt idx="7758">
                  <c:v>2.0949508078118497</c:v>
                </c:pt>
                <c:pt idx="7759">
                  <c:v>8.235753475572265</c:v>
                </c:pt>
                <c:pt idx="7760">
                  <c:v>15.795920696479456</c:v>
                </c:pt>
                <c:pt idx="7761">
                  <c:v>10.486164694751805</c:v>
                </c:pt>
                <c:pt idx="7762">
                  <c:v>0.38039697578553827</c:v>
                </c:pt>
                <c:pt idx="7763">
                  <c:v>0.53363713864111029</c:v>
                </c:pt>
                <c:pt idx="7764">
                  <c:v>4.5399741533961269</c:v>
                </c:pt>
                <c:pt idx="7765">
                  <c:v>7.4755396087901183</c:v>
                </c:pt>
                <c:pt idx="7766">
                  <c:v>2.5680310346792741</c:v>
                </c:pt>
                <c:pt idx="7767">
                  <c:v>2.9168846788790561</c:v>
                </c:pt>
                <c:pt idx="7768">
                  <c:v>0.47730742451057451</c:v>
                </c:pt>
                <c:pt idx="7769">
                  <c:v>7.2325676280385132</c:v>
                </c:pt>
                <c:pt idx="7770">
                  <c:v>3.9882020559323017</c:v>
                </c:pt>
                <c:pt idx="7771">
                  <c:v>3.5689905621432061</c:v>
                </c:pt>
                <c:pt idx="7772">
                  <c:v>3.6812131025875251E-2</c:v>
                </c:pt>
                <c:pt idx="7773">
                  <c:v>3.944220590838851E-3</c:v>
                </c:pt>
                <c:pt idx="7774">
                  <c:v>0.11402684260213852</c:v>
                </c:pt>
                <c:pt idx="7775">
                  <c:v>0.94919828849701071</c:v>
                </c:pt>
                <c:pt idx="7776">
                  <c:v>0.21639759428517397</c:v>
                </c:pt>
                <c:pt idx="7777">
                  <c:v>0.3378203248239926</c:v>
                </c:pt>
                <c:pt idx="7778">
                  <c:v>0.15229323878498449</c:v>
                </c:pt>
                <c:pt idx="7779">
                  <c:v>0.64703938899137092</c:v>
                </c:pt>
                <c:pt idx="7780">
                  <c:v>1.4221254355636335</c:v>
                </c:pt>
                <c:pt idx="7781">
                  <c:v>0.67988691233001763</c:v>
                </c:pt>
                <c:pt idx="7782">
                  <c:v>5.7650530847055188E-2</c:v>
                </c:pt>
                <c:pt idx="7783">
                  <c:v>5.9208893418161615E-2</c:v>
                </c:pt>
                <c:pt idx="7784">
                  <c:v>0.25805743438673545</c:v>
                </c:pt>
                <c:pt idx="7785">
                  <c:v>0.4647459170709709</c:v>
                </c:pt>
                <c:pt idx="7786">
                  <c:v>0.31224650470669768</c:v>
                </c:pt>
                <c:pt idx="7787">
                  <c:v>0.35049138164139526</c:v>
                </c:pt>
                <c:pt idx="7788">
                  <c:v>6.3075930037738856E-2</c:v>
                </c:pt>
                <c:pt idx="7789">
                  <c:v>0.45884928331082497</c:v>
                </c:pt>
                <c:pt idx="7790">
                  <c:v>0.78482994118035365</c:v>
                </c:pt>
                <c:pt idx="7791">
                  <c:v>0.63938838276122423</c:v>
                </c:pt>
                <c:pt idx="7792">
                  <c:v>2.0645439099516424E-2</c:v>
                </c:pt>
                <c:pt idx="7793">
                  <c:v>2.7457336337802134E-3</c:v>
                </c:pt>
                <c:pt idx="7794">
                  <c:v>9.8758037990269151E-2</c:v>
                </c:pt>
                <c:pt idx="7795">
                  <c:v>0.13512905499652955</c:v>
                </c:pt>
                <c:pt idx="7796">
                  <c:v>8.7548728171806284E-2</c:v>
                </c:pt>
                <c:pt idx="7797">
                  <c:v>0.129339517542788</c:v>
                </c:pt>
                <c:pt idx="7798">
                  <c:v>1.818430971027522E-2</c:v>
                </c:pt>
                <c:pt idx="7799">
                  <c:v>1.0416905955573893E-2</c:v>
                </c:pt>
                <c:pt idx="7800">
                  <c:v>3.2571547343456237</c:v>
                </c:pt>
                <c:pt idx="7801">
                  <c:v>0.15615325040896744</c:v>
                </c:pt>
                <c:pt idx="7802">
                  <c:v>9.4663397688324949E-2</c:v>
                </c:pt>
                <c:pt idx="7803">
                  <c:v>8.2799264059243816E-2</c:v>
                </c:pt>
                <c:pt idx="7804">
                  <c:v>0.56134563655248904</c:v>
                </c:pt>
                <c:pt idx="7805">
                  <c:v>0.70821237091091549</c:v>
                </c:pt>
                <c:pt idx="7806">
                  <c:v>0.42396639084162352</c:v>
                </c:pt>
                <c:pt idx="7807">
                  <c:v>0.14360473413536201</c:v>
                </c:pt>
                <c:pt idx="7808">
                  <c:v>9.370225331931388E-2</c:v>
                </c:pt>
                <c:pt idx="7809">
                  <c:v>0.20694561938961303</c:v>
                </c:pt>
                <c:pt idx="7810">
                  <c:v>1.3052282406918152</c:v>
                </c:pt>
                <c:pt idx="7811">
                  <c:v>0.78277441337148002</c:v>
                </c:pt>
                <c:pt idx="7812">
                  <c:v>0.1516395780529641</c:v>
                </c:pt>
                <c:pt idx="7813">
                  <c:v>0.11465208486782148</c:v>
                </c:pt>
                <c:pt idx="7814">
                  <c:v>1.8017800203725132</c:v>
                </c:pt>
                <c:pt idx="7815">
                  <c:v>4.0511176084635734</c:v>
                </c:pt>
                <c:pt idx="7816">
                  <c:v>2.2118559065809538</c:v>
                </c:pt>
                <c:pt idx="7817">
                  <c:v>1.7926712821152773</c:v>
                </c:pt>
                <c:pt idx="7818">
                  <c:v>0.26028975131766313</c:v>
                </c:pt>
                <c:pt idx="7819">
                  <c:v>1.4257197129031491</c:v>
                </c:pt>
                <c:pt idx="7820">
                  <c:v>4.683875392518857</c:v>
                </c:pt>
                <c:pt idx="7821">
                  <c:v>5.4066985423970975</c:v>
                </c:pt>
                <c:pt idx="7822">
                  <c:v>0.78350523771407143</c:v>
                </c:pt>
                <c:pt idx="7823">
                  <c:v>0.22890291712490041</c:v>
                </c:pt>
                <c:pt idx="7824">
                  <c:v>6.2008204767132691</c:v>
                </c:pt>
                <c:pt idx="7825">
                  <c:v>3.039785329996155</c:v>
                </c:pt>
                <c:pt idx="7826">
                  <c:v>4.910080349433172</c:v>
                </c:pt>
                <c:pt idx="7827">
                  <c:v>4.0725226330074014</c:v>
                </c:pt>
                <c:pt idx="7828">
                  <c:v>1.0446596828035861</c:v>
                </c:pt>
                <c:pt idx="7829">
                  <c:v>3.1298526291529396</c:v>
                </c:pt>
                <c:pt idx="7830">
                  <c:v>10.230086130308383</c:v>
                </c:pt>
                <c:pt idx="7831">
                  <c:v>8.0758863535326526</c:v>
                </c:pt>
                <c:pt idx="7832">
                  <c:v>1.1001776546982232</c:v>
                </c:pt>
                <c:pt idx="7833">
                  <c:v>0.16080970866005362</c:v>
                </c:pt>
                <c:pt idx="7834">
                  <c:v>2.1874904150492207</c:v>
                </c:pt>
                <c:pt idx="7835">
                  <c:v>2.6308079708500114</c:v>
                </c:pt>
                <c:pt idx="7836">
                  <c:v>2.5278657417295358</c:v>
                </c:pt>
                <c:pt idx="7837">
                  <c:v>2.1284227105122646</c:v>
                </c:pt>
                <c:pt idx="7838">
                  <c:v>0.96166384923817072</c:v>
                </c:pt>
                <c:pt idx="7839">
                  <c:v>0.81055216485314407</c:v>
                </c:pt>
                <c:pt idx="7840">
                  <c:v>7.4491784811187953</c:v>
                </c:pt>
                <c:pt idx="7841">
                  <c:v>9.0345338748378197</c:v>
                </c:pt>
                <c:pt idx="7842">
                  <c:v>4.5527336731178041</c:v>
                </c:pt>
                <c:pt idx="7843">
                  <c:v>3.0564817906602411</c:v>
                </c:pt>
                <c:pt idx="7844">
                  <c:v>29.346857144329061</c:v>
                </c:pt>
                <c:pt idx="7845">
                  <c:v>36.537589532602787</c:v>
                </c:pt>
                <c:pt idx="7846">
                  <c:v>24.566315953309921</c:v>
                </c:pt>
                <c:pt idx="7847">
                  <c:v>24.364663229771214</c:v>
                </c:pt>
                <c:pt idx="7848">
                  <c:v>5.8964884549936469</c:v>
                </c:pt>
                <c:pt idx="7849">
                  <c:v>24.077732000576734</c:v>
                </c:pt>
                <c:pt idx="7850">
                  <c:v>65.418174539939756</c:v>
                </c:pt>
                <c:pt idx="7851">
                  <c:v>46.208549597734518</c:v>
                </c:pt>
                <c:pt idx="7852">
                  <c:v>0.32786018895524832</c:v>
                </c:pt>
                <c:pt idx="7853">
                  <c:v>0.20706093458841321</c:v>
                </c:pt>
                <c:pt idx="7854">
                  <c:v>4.016409503049994</c:v>
                </c:pt>
                <c:pt idx="7855">
                  <c:v>8.1865313621656437</c:v>
                </c:pt>
                <c:pt idx="7856">
                  <c:v>4.7799886423589166</c:v>
                </c:pt>
                <c:pt idx="7857">
                  <c:v>6.1760053844790104</c:v>
                </c:pt>
                <c:pt idx="7858">
                  <c:v>1.2781925660842925</c:v>
                </c:pt>
                <c:pt idx="7859">
                  <c:v>0.18583629432284782</c:v>
                </c:pt>
                <c:pt idx="7860">
                  <c:v>3.8041613071901961</c:v>
                </c:pt>
                <c:pt idx="7861">
                  <c:v>6.8895293337864718</c:v>
                </c:pt>
                <c:pt idx="7862">
                  <c:v>4.5157172267599135</c:v>
                </c:pt>
                <c:pt idx="7863">
                  <c:v>8.017926969599419E-2</c:v>
                </c:pt>
                <c:pt idx="7864">
                  <c:v>6.188908131908887</c:v>
                </c:pt>
                <c:pt idx="7865">
                  <c:v>1.7809083724477728</c:v>
                </c:pt>
                <c:pt idx="7866">
                  <c:v>3.0909732469391722</c:v>
                </c:pt>
                <c:pt idx="7867">
                  <c:v>2.1171806924112198</c:v>
                </c:pt>
                <c:pt idx="7868">
                  <c:v>0.77597798636843085</c:v>
                </c:pt>
                <c:pt idx="7869">
                  <c:v>0.69399823379683412</c:v>
                </c:pt>
                <c:pt idx="7870">
                  <c:v>2.7013317545334123</c:v>
                </c:pt>
                <c:pt idx="7871">
                  <c:v>10.381316237232332</c:v>
                </c:pt>
                <c:pt idx="7872">
                  <c:v>5.8798597877833823</c:v>
                </c:pt>
                <c:pt idx="7873">
                  <c:v>11.096466952822357</c:v>
                </c:pt>
                <c:pt idx="7874">
                  <c:v>5.4262146422097581</c:v>
                </c:pt>
                <c:pt idx="7875">
                  <c:v>22.807635228734359</c:v>
                </c:pt>
                <c:pt idx="7876">
                  <c:v>68.82673013723749</c:v>
                </c:pt>
                <c:pt idx="7877">
                  <c:v>35.405159224995032</c:v>
                </c:pt>
                <c:pt idx="7878">
                  <c:v>58.63427644841579</c:v>
                </c:pt>
                <c:pt idx="7879">
                  <c:v>80.174109857555266</c:v>
                </c:pt>
                <c:pt idx="7880">
                  <c:v>7.6206185620548847</c:v>
                </c:pt>
                <c:pt idx="7881">
                  <c:v>32.770912303473366</c:v>
                </c:pt>
                <c:pt idx="7882">
                  <c:v>74.486985783308739</c:v>
                </c:pt>
                <c:pt idx="7883">
                  <c:v>92.442246747933268</c:v>
                </c:pt>
                <c:pt idx="7884">
                  <c:v>5.290516819151423E-4</c:v>
                </c:pt>
                <c:pt idx="7885">
                  <c:v>3.0973330693520899E-4</c:v>
                </c:pt>
                <c:pt idx="7886">
                  <c:v>2.2139924099740613E-2</c:v>
                </c:pt>
                <c:pt idx="7887">
                  <c:v>1.0613188968265217E-2</c:v>
                </c:pt>
                <c:pt idx="7888">
                  <c:v>6.1724067573355711E-2</c:v>
                </c:pt>
                <c:pt idx="7889">
                  <c:v>0.16087076906418032</c:v>
                </c:pt>
                <c:pt idx="7890">
                  <c:v>3.8504240418724502E-3</c:v>
                </c:pt>
                <c:pt idx="7891">
                  <c:v>4.1717982949193164E-3</c:v>
                </c:pt>
                <c:pt idx="7892">
                  <c:v>0.21627023498513942</c:v>
                </c:pt>
                <c:pt idx="7893">
                  <c:v>1.0028530334511206E-2</c:v>
                </c:pt>
                <c:pt idx="7894">
                  <c:v>1.1678708515904289E-4</c:v>
                </c:pt>
                <c:pt idx="7895">
                  <c:v>2.5908288887993049E-4</c:v>
                </c:pt>
                <c:pt idx="7896">
                  <c:v>0.16498191127731093</c:v>
                </c:pt>
                <c:pt idx="7897">
                  <c:v>0.77047037443973676</c:v>
                </c:pt>
                <c:pt idx="7898">
                  <c:v>8.1719436477654147E-4</c:v>
                </c:pt>
                <c:pt idx="7899">
                  <c:v>0.55019331117299386</c:v>
                </c:pt>
                <c:pt idx="7900">
                  <c:v>3.2898983648048368E-3</c:v>
                </c:pt>
                <c:pt idx="7901">
                  <c:v>3.8135167947212986E-3</c:v>
                </c:pt>
                <c:pt idx="7902">
                  <c:v>0.3284466171540813</c:v>
                </c:pt>
                <c:pt idx="7903">
                  <c:v>0.59577448990094062</c:v>
                </c:pt>
                <c:pt idx="7904">
                  <c:v>0.76073925439865553</c:v>
                </c:pt>
                <c:pt idx="7905">
                  <c:v>3.1077723556327673E-2</c:v>
                </c:pt>
                <c:pt idx="7906">
                  <c:v>1.7322259249798307E-2</c:v>
                </c:pt>
                <c:pt idx="7907">
                  <c:v>0.41060560219380249</c:v>
                </c:pt>
                <c:pt idx="7908">
                  <c:v>0.32811058586865993</c:v>
                </c:pt>
                <c:pt idx="7909">
                  <c:v>2.0042542874217313</c:v>
                </c:pt>
                <c:pt idx="7910">
                  <c:v>9.8939423282732059E-2</c:v>
                </c:pt>
                <c:pt idx="7911">
                  <c:v>6.2588622229391655E-2</c:v>
                </c:pt>
                <c:pt idx="7912">
                  <c:v>2.037452985837556E-2</c:v>
                </c:pt>
                <c:pt idx="7913">
                  <c:v>0.93287489386844125</c:v>
                </c:pt>
                <c:pt idx="7914">
                  <c:v>1.7439629921007191</c:v>
                </c:pt>
                <c:pt idx="7915">
                  <c:v>1.5963470768481824</c:v>
                </c:pt>
                <c:pt idx="7916">
                  <c:v>1.6910691311672676</c:v>
                </c:pt>
                <c:pt idx="7917">
                  <c:v>14.057099152282614</c:v>
                </c:pt>
                <c:pt idx="7918">
                  <c:v>31.7099102832825</c:v>
                </c:pt>
                <c:pt idx="7919">
                  <c:v>21.448247909365929</c:v>
                </c:pt>
                <c:pt idx="7920">
                  <c:v>25.126414131797784</c:v>
                </c:pt>
                <c:pt idx="7921">
                  <c:v>16.446395916953698</c:v>
                </c:pt>
                <c:pt idx="7922">
                  <c:v>0.48470481854074077</c:v>
                </c:pt>
                <c:pt idx="7923">
                  <c:v>8.9434895627935767</c:v>
                </c:pt>
                <c:pt idx="7924">
                  <c:v>29.726571160232044</c:v>
                </c:pt>
                <c:pt idx="7925">
                  <c:v>26.378432931826232</c:v>
                </c:pt>
                <c:pt idx="7926">
                  <c:v>5.3147910697400401E-2</c:v>
                </c:pt>
                <c:pt idx="7927">
                  <c:v>2.4476941629438819E-2</c:v>
                </c:pt>
                <c:pt idx="7928">
                  <c:v>0.31340055385016641</c:v>
                </c:pt>
                <c:pt idx="7929">
                  <c:v>5.706894676250323E-2</c:v>
                </c:pt>
                <c:pt idx="7930">
                  <c:v>1.4729528186060201</c:v>
                </c:pt>
                <c:pt idx="7931">
                  <c:v>4.4130630806978634E-2</c:v>
                </c:pt>
                <c:pt idx="7932">
                  <c:v>0.10902576090254094</c:v>
                </c:pt>
                <c:pt idx="7933">
                  <c:v>6.8334783066301225E-2</c:v>
                </c:pt>
                <c:pt idx="7934">
                  <c:v>8.1411036622451444E-2</c:v>
                </c:pt>
                <c:pt idx="7935">
                  <c:v>0.96671951518319299</c:v>
                </c:pt>
                <c:pt idx="7936">
                  <c:v>1.1321496093345469</c:v>
                </c:pt>
                <c:pt idx="7937">
                  <c:v>0.8812280448912293</c:v>
                </c:pt>
                <c:pt idx="7938">
                  <c:v>0.53161623639490041</c:v>
                </c:pt>
                <c:pt idx="7939">
                  <c:v>1.9916096687265592</c:v>
                </c:pt>
                <c:pt idx="7940">
                  <c:v>13.284465286683535</c:v>
                </c:pt>
                <c:pt idx="7941">
                  <c:v>8.2230780486845614</c:v>
                </c:pt>
                <c:pt idx="7942">
                  <c:v>10.351039038613258</c:v>
                </c:pt>
                <c:pt idx="7943">
                  <c:v>5.1552009784169526</c:v>
                </c:pt>
                <c:pt idx="7944">
                  <c:v>2.661203060912547</c:v>
                </c:pt>
                <c:pt idx="7945">
                  <c:v>3.4017174425782115</c:v>
                </c:pt>
                <c:pt idx="7946">
                  <c:v>15.179614150098224</c:v>
                </c:pt>
                <c:pt idx="7947">
                  <c:v>8.1496664673201007</c:v>
                </c:pt>
                <c:pt idx="7948">
                  <c:v>16.438344804628063</c:v>
                </c:pt>
                <c:pt idx="7949">
                  <c:v>12.462599993863041</c:v>
                </c:pt>
                <c:pt idx="7950">
                  <c:v>54.051743116904888</c:v>
                </c:pt>
                <c:pt idx="7951">
                  <c:v>88.415697698534046</c:v>
                </c:pt>
                <c:pt idx="7952">
                  <c:v>55.427301830598239</c:v>
                </c:pt>
                <c:pt idx="7953">
                  <c:v>85.490430625470822</c:v>
                </c:pt>
                <c:pt idx="7954">
                  <c:v>101.37840323803671</c:v>
                </c:pt>
                <c:pt idx="7955">
                  <c:v>26.99377798232743</c:v>
                </c:pt>
                <c:pt idx="7956">
                  <c:v>124.18873868090684</c:v>
                </c:pt>
                <c:pt idx="7957">
                  <c:v>167.43090709007396</c:v>
                </c:pt>
                <c:pt idx="7958">
                  <c:v>127.66805124615604</c:v>
                </c:pt>
                <c:pt idx="7959">
                  <c:v>5.6271164789789152</c:v>
                </c:pt>
                <c:pt idx="7960">
                  <c:v>6.1566532735167439</c:v>
                </c:pt>
                <c:pt idx="7961">
                  <c:v>24.556022000733645</c:v>
                </c:pt>
                <c:pt idx="7962">
                  <c:v>52.134413861553284</c:v>
                </c:pt>
                <c:pt idx="7963">
                  <c:v>25.773321176411983</c:v>
                </c:pt>
                <c:pt idx="7964">
                  <c:v>42.284175255343584</c:v>
                </c:pt>
                <c:pt idx="7965">
                  <c:v>34.345038381895456</c:v>
                </c:pt>
                <c:pt idx="7966">
                  <c:v>3.5215140493495265</c:v>
                </c:pt>
                <c:pt idx="7967">
                  <c:v>54.558615276660817</c:v>
                </c:pt>
                <c:pt idx="7968">
                  <c:v>47.120161703837425</c:v>
                </c:pt>
                <c:pt idx="7969">
                  <c:v>47.998101647285026</c:v>
                </c:pt>
                <c:pt idx="7970">
                  <c:v>0.65403511530105496</c:v>
                </c:pt>
                <c:pt idx="7971">
                  <c:v>0.24415441301130225</c:v>
                </c:pt>
                <c:pt idx="7972">
                  <c:v>0.81473863195318863</c:v>
                </c:pt>
                <c:pt idx="7973">
                  <c:v>9.4132896329336866</c:v>
                </c:pt>
                <c:pt idx="7974">
                  <c:v>3.4969287181888777</c:v>
                </c:pt>
                <c:pt idx="7975">
                  <c:v>10.841769871150595</c:v>
                </c:pt>
                <c:pt idx="7976">
                  <c:v>6.1650927974270315</c:v>
                </c:pt>
                <c:pt idx="7977">
                  <c:v>7.0054490072219258</c:v>
                </c:pt>
                <c:pt idx="7978">
                  <c:v>12.170975771535002</c:v>
                </c:pt>
                <c:pt idx="7979">
                  <c:v>7.0259420563354515</c:v>
                </c:pt>
                <c:pt idx="7980">
                  <c:v>21.77801569722121</c:v>
                </c:pt>
                <c:pt idx="7981">
                  <c:v>0.43451839347064147</c:v>
                </c:pt>
                <c:pt idx="7982">
                  <c:v>0.40196207091075464</c:v>
                </c:pt>
                <c:pt idx="7983">
                  <c:v>1.715257315933425</c:v>
                </c:pt>
                <c:pt idx="7984">
                  <c:v>5.9643807887105957</c:v>
                </c:pt>
                <c:pt idx="7985">
                  <c:v>3.5296724403695543</c:v>
                </c:pt>
                <c:pt idx="7986">
                  <c:v>4.9969679200530885</c:v>
                </c:pt>
                <c:pt idx="7987">
                  <c:v>2.7713069430155235</c:v>
                </c:pt>
                <c:pt idx="7988">
                  <c:v>0.41132214786468241</c:v>
                </c:pt>
                <c:pt idx="7989">
                  <c:v>1.8672304946788407</c:v>
                </c:pt>
                <c:pt idx="7990">
                  <c:v>5.1060271596502878</c:v>
                </c:pt>
                <c:pt idx="7991">
                  <c:v>5.2693625183323691</c:v>
                </c:pt>
                <c:pt idx="7992">
                  <c:v>0.58756280647255976</c:v>
                </c:pt>
                <c:pt idx="7993">
                  <c:v>0.58500309773935277</c:v>
                </c:pt>
                <c:pt idx="7994">
                  <c:v>1.0052972303997636</c:v>
                </c:pt>
                <c:pt idx="7995">
                  <c:v>6.3722179321372909</c:v>
                </c:pt>
                <c:pt idx="7996">
                  <c:v>5.5294963527155794</c:v>
                </c:pt>
                <c:pt idx="7997">
                  <c:v>9.6889296250846346</c:v>
                </c:pt>
                <c:pt idx="7998">
                  <c:v>9.6428455562445858</c:v>
                </c:pt>
                <c:pt idx="7999">
                  <c:v>0.13789611708233707</c:v>
                </c:pt>
                <c:pt idx="8000">
                  <c:v>0.30757519113983578</c:v>
                </c:pt>
                <c:pt idx="8001">
                  <c:v>13.927838130643797</c:v>
                </c:pt>
                <c:pt idx="8002">
                  <c:v>8.6998348459267785</c:v>
                </c:pt>
                <c:pt idx="8003">
                  <c:v>0.93760920342736898</c:v>
                </c:pt>
                <c:pt idx="8004">
                  <c:v>0.8627152826483</c:v>
                </c:pt>
                <c:pt idx="8005">
                  <c:v>3.8327740399386432</c:v>
                </c:pt>
                <c:pt idx="8006">
                  <c:v>12.39783758440783</c:v>
                </c:pt>
                <c:pt idx="8007">
                  <c:v>6.2272380656780699</c:v>
                </c:pt>
                <c:pt idx="8008">
                  <c:v>9.8613531592916193</c:v>
                </c:pt>
                <c:pt idx="8009">
                  <c:v>3.8968774825030659</c:v>
                </c:pt>
                <c:pt idx="8010">
                  <c:v>1.6752828723262549</c:v>
                </c:pt>
                <c:pt idx="8011">
                  <c:v>6.5703708847467803</c:v>
                </c:pt>
                <c:pt idx="8012">
                  <c:v>11.828731251533684</c:v>
                </c:pt>
                <c:pt idx="8013">
                  <c:v>11.02745182544593</c:v>
                </c:pt>
                <c:pt idx="8014">
                  <c:v>2.6064677370904801</c:v>
                </c:pt>
                <c:pt idx="8015">
                  <c:v>2.8867891072684828</c:v>
                </c:pt>
                <c:pt idx="8016">
                  <c:v>15.872024872126721</c:v>
                </c:pt>
                <c:pt idx="8017">
                  <c:v>38.420807617716463</c:v>
                </c:pt>
                <c:pt idx="8018">
                  <c:v>23.81041685163942</c:v>
                </c:pt>
                <c:pt idx="8019">
                  <c:v>47.082520652088128</c:v>
                </c:pt>
                <c:pt idx="8020">
                  <c:v>26.935901600174262</c:v>
                </c:pt>
                <c:pt idx="8021">
                  <c:v>16.072502392350064</c:v>
                </c:pt>
                <c:pt idx="8022">
                  <c:v>22.405922063358492</c:v>
                </c:pt>
                <c:pt idx="8023">
                  <c:v>43.792080528362071</c:v>
                </c:pt>
                <c:pt idx="8024">
                  <c:v>56.523231913626013</c:v>
                </c:pt>
                <c:pt idx="8025">
                  <c:v>14.944417835813873</c:v>
                </c:pt>
                <c:pt idx="8026">
                  <c:v>4.4699904348232353</c:v>
                </c:pt>
                <c:pt idx="8027">
                  <c:v>36.461521994441988</c:v>
                </c:pt>
                <c:pt idx="8028">
                  <c:v>52.910664687470877</c:v>
                </c:pt>
                <c:pt idx="8029">
                  <c:v>78.219880076521946</c:v>
                </c:pt>
                <c:pt idx="8030">
                  <c:v>38.993107149547924</c:v>
                </c:pt>
                <c:pt idx="8031">
                  <c:v>102.58176678996031</c:v>
                </c:pt>
                <c:pt idx="8032">
                  <c:v>22.713807880258951</c:v>
                </c:pt>
                <c:pt idx="8033">
                  <c:v>54.043851666375055</c:v>
                </c:pt>
                <c:pt idx="8034">
                  <c:v>117.9496336553057</c:v>
                </c:pt>
                <c:pt idx="8035">
                  <c:v>112.36815879306573</c:v>
                </c:pt>
                <c:pt idx="8036">
                  <c:v>4.7314712970927797</c:v>
                </c:pt>
                <c:pt idx="8037">
                  <c:v>1.5434326450678739</c:v>
                </c:pt>
                <c:pt idx="8038">
                  <c:v>5.7143976307291453</c:v>
                </c:pt>
                <c:pt idx="8039">
                  <c:v>11.683569268095445</c:v>
                </c:pt>
                <c:pt idx="8040">
                  <c:v>11.042780449422935</c:v>
                </c:pt>
                <c:pt idx="8041">
                  <c:v>9.2007083924845983</c:v>
                </c:pt>
                <c:pt idx="8042">
                  <c:v>20.115891839761282</c:v>
                </c:pt>
                <c:pt idx="8043">
                  <c:v>5.2547707060131428</c:v>
                </c:pt>
                <c:pt idx="8044">
                  <c:v>5.051631276158453</c:v>
                </c:pt>
                <c:pt idx="8045">
                  <c:v>26.809233142467615</c:v>
                </c:pt>
                <c:pt idx="8046">
                  <c:v>28.263202034211773</c:v>
                </c:pt>
                <c:pt idx="8047">
                  <c:v>61.758158209351883</c:v>
                </c:pt>
                <c:pt idx="8048">
                  <c:v>37.525384744591008</c:v>
                </c:pt>
                <c:pt idx="8049">
                  <c:v>193.43830125506352</c:v>
                </c:pt>
                <c:pt idx="8050">
                  <c:v>402.14469416257839</c:v>
                </c:pt>
                <c:pt idx="8051">
                  <c:v>288.63774088037798</c:v>
                </c:pt>
                <c:pt idx="8052">
                  <c:v>363.05495122788977</c:v>
                </c:pt>
                <c:pt idx="8053">
                  <c:v>412.42116042975505</c:v>
                </c:pt>
                <c:pt idx="8054">
                  <c:v>95.570747852124541</c:v>
                </c:pt>
                <c:pt idx="8055">
                  <c:v>332.89629455769932</c:v>
                </c:pt>
                <c:pt idx="8056">
                  <c:v>580.09888264405868</c:v>
                </c:pt>
                <c:pt idx="8057">
                  <c:v>560.44324930456446</c:v>
                </c:pt>
                <c:pt idx="8058">
                  <c:v>0.72044844177236733</c:v>
                </c:pt>
                <c:pt idx="8059">
                  <c:v>0.25498035447652945</c:v>
                </c:pt>
                <c:pt idx="8060">
                  <c:v>0.74090714111590317</c:v>
                </c:pt>
                <c:pt idx="8061">
                  <c:v>0.73052837959394301</c:v>
                </c:pt>
                <c:pt idx="8062">
                  <c:v>0.34537139419648749</c:v>
                </c:pt>
                <c:pt idx="8063">
                  <c:v>0.34616616459980665</c:v>
                </c:pt>
                <c:pt idx="8064">
                  <c:v>0.76947827747467101</c:v>
                </c:pt>
                <c:pt idx="8065">
                  <c:v>37.998312034646858</c:v>
                </c:pt>
                <c:pt idx="8066">
                  <c:v>21.856546191003648</c:v>
                </c:pt>
                <c:pt idx="8067">
                  <c:v>34.011753732089147</c:v>
                </c:pt>
                <c:pt idx="8068">
                  <c:v>1.2364595614550691</c:v>
                </c:pt>
                <c:pt idx="8069">
                  <c:v>0.47624576200476709</c:v>
                </c:pt>
                <c:pt idx="8070">
                  <c:v>0.49482453519257591</c:v>
                </c:pt>
                <c:pt idx="8071">
                  <c:v>7.0017966619426081E-2</c:v>
                </c:pt>
                <c:pt idx="8072">
                  <c:v>2.8659170043569222E-2</c:v>
                </c:pt>
                <c:pt idx="8073">
                  <c:v>0.19252070903911914</c:v>
                </c:pt>
                <c:pt idx="8074">
                  <c:v>1.8152426492785405</c:v>
                </c:pt>
                <c:pt idx="8075">
                  <c:v>2.2453853274485724</c:v>
                </c:pt>
                <c:pt idx="8076">
                  <c:v>9.1122488466729656</c:v>
                </c:pt>
                <c:pt idx="8077">
                  <c:v>1.4888788708710006</c:v>
                </c:pt>
                <c:pt idx="8078">
                  <c:v>2.2875854033615197</c:v>
                </c:pt>
                <c:pt idx="8079">
                  <c:v>10.062593758806157</c:v>
                </c:pt>
                <c:pt idx="8080">
                  <c:v>3.383936326391578</c:v>
                </c:pt>
                <c:pt idx="8081">
                  <c:v>3.1200452860064378</c:v>
                </c:pt>
                <c:pt idx="8082">
                  <c:v>6.1300868713919296</c:v>
                </c:pt>
                <c:pt idx="8083">
                  <c:v>29.486710048723186</c:v>
                </c:pt>
                <c:pt idx="8084">
                  <c:v>41.212169674295176</c:v>
                </c:pt>
                <c:pt idx="8085">
                  <c:v>97.288828593404531</c:v>
                </c:pt>
                <c:pt idx="8086">
                  <c:v>0.88520608018629621</c:v>
                </c:pt>
                <c:pt idx="8087">
                  <c:v>4.1127068848334079E-2</c:v>
                </c:pt>
                <c:pt idx="8088">
                  <c:v>0.58332368029625381</c:v>
                </c:pt>
                <c:pt idx="8089">
                  <c:v>0.12854354234513443</c:v>
                </c:pt>
                <c:pt idx="8090">
                  <c:v>5.3135514483523126E-2</c:v>
                </c:pt>
                <c:pt idx="8091">
                  <c:v>7.063889831261666E-2</c:v>
                </c:pt>
                <c:pt idx="8092">
                  <c:v>0.50066631894919311</c:v>
                </c:pt>
                <c:pt idx="8093">
                  <c:v>0.3830620598082301</c:v>
                </c:pt>
                <c:pt idx="8094">
                  <c:v>2.2900980812745453</c:v>
                </c:pt>
                <c:pt idx="8095">
                  <c:v>2.4401795824779779</c:v>
                </c:pt>
                <c:pt idx="8096">
                  <c:v>8.4220054349652643E-2</c:v>
                </c:pt>
                <c:pt idx="8097">
                  <c:v>9.604342709360638E-3</c:v>
                </c:pt>
                <c:pt idx="8098">
                  <c:v>9.7794196323351896E-4</c:v>
                </c:pt>
                <c:pt idx="8099">
                  <c:v>3.0623155071073556E-2</c:v>
                </c:pt>
                <c:pt idx="8100">
                  <c:v>1.9736628650163849E-2</c:v>
                </c:pt>
                <c:pt idx="8101">
                  <c:v>1.8498799100379531E-2</c:v>
                </c:pt>
                <c:pt idx="8102">
                  <c:v>5.1955797894159099E-2</c:v>
                </c:pt>
                <c:pt idx="8103">
                  <c:v>8.4365743050127222E-3</c:v>
                </c:pt>
                <c:pt idx="8104">
                  <c:v>0.10757394700839722</c:v>
                </c:pt>
                <c:pt idx="8105">
                  <c:v>0.66111028584757525</c:v>
                </c:pt>
                <c:pt idx="8106">
                  <c:v>1.1959160656641075</c:v>
                </c:pt>
                <c:pt idx="8107">
                  <c:v>0.25391465253446188</c:v>
                </c:pt>
                <c:pt idx="8108">
                  <c:v>1.8060708569532857</c:v>
                </c:pt>
                <c:pt idx="8109">
                  <c:v>0.76927225164266855</c:v>
                </c:pt>
                <c:pt idx="8110">
                  <c:v>1.0465759823216427</c:v>
                </c:pt>
                <c:pt idx="8111">
                  <c:v>0.34598255487586876</c:v>
                </c:pt>
                <c:pt idx="8112">
                  <c:v>0.16530562888042272</c:v>
                </c:pt>
                <c:pt idx="8113">
                  <c:v>9.3922924590503332</c:v>
                </c:pt>
                <c:pt idx="8114">
                  <c:v>15.97659003007724</c:v>
                </c:pt>
                <c:pt idx="8115">
                  <c:v>40.921716615853292</c:v>
                </c:pt>
                <c:pt idx="8116">
                  <c:v>6.0834848567331012E-2</c:v>
                </c:pt>
                <c:pt idx="8117">
                  <c:v>7.6914390926953909E-3</c:v>
                </c:pt>
                <c:pt idx="8118">
                  <c:v>0.10725868886777008</c:v>
                </c:pt>
                <c:pt idx="8119">
                  <c:v>2.215514409027779E-2</c:v>
                </c:pt>
                <c:pt idx="8120">
                  <c:v>8.4404427552099686E-3</c:v>
                </c:pt>
                <c:pt idx="8121">
                  <c:v>1.0151955394578071E-2</c:v>
                </c:pt>
                <c:pt idx="8122">
                  <c:v>0.19340584507987563</c:v>
                </c:pt>
                <c:pt idx="8123">
                  <c:v>8.0205823368067503E-2</c:v>
                </c:pt>
                <c:pt idx="8124">
                  <c:v>0.67633186832993397</c:v>
                </c:pt>
                <c:pt idx="8125">
                  <c:v>5.4932897140805448</c:v>
                </c:pt>
                <c:pt idx="8126">
                  <c:v>0.33612248639788367</c:v>
                </c:pt>
                <c:pt idx="8127">
                  <c:v>2.938877315657993E-2</c:v>
                </c:pt>
                <c:pt idx="8128">
                  <c:v>9.9512619285808512E-2</c:v>
                </c:pt>
                <c:pt idx="8129">
                  <c:v>0.13249381000390209</c:v>
                </c:pt>
                <c:pt idx="8130">
                  <c:v>0.30676266440158306</c:v>
                </c:pt>
                <c:pt idx="8131">
                  <c:v>0.11713275130258183</c:v>
                </c:pt>
                <c:pt idx="8132">
                  <c:v>0.89077984596196902</c:v>
                </c:pt>
                <c:pt idx="8133">
                  <c:v>2.5551143091430859</c:v>
                </c:pt>
                <c:pt idx="8134">
                  <c:v>7.4636827284708245</c:v>
                </c:pt>
                <c:pt idx="8135">
                  <c:v>11.772097582793663</c:v>
                </c:pt>
                <c:pt idx="8136">
                  <c:v>12.325607345507709</c:v>
                </c:pt>
                <c:pt idx="8137">
                  <c:v>4.4819662040086889</c:v>
                </c:pt>
                <c:pt idx="8138">
                  <c:v>6.9301416563023697</c:v>
                </c:pt>
                <c:pt idx="8139">
                  <c:v>19.539575653209592</c:v>
                </c:pt>
                <c:pt idx="8140">
                  <c:v>10.571410352190911</c:v>
                </c:pt>
                <c:pt idx="8141">
                  <c:v>6.9021152784683517</c:v>
                </c:pt>
                <c:pt idx="8142">
                  <c:v>8.7593510304334057</c:v>
                </c:pt>
                <c:pt idx="8143">
                  <c:v>70.310176346648134</c:v>
                </c:pt>
                <c:pt idx="8144">
                  <c:v>120.6630047454066</c:v>
                </c:pt>
                <c:pt idx="8145">
                  <c:v>167.23878169356155</c:v>
                </c:pt>
                <c:pt idx="8146">
                  <c:v>0.94607073052419355</c:v>
                </c:pt>
                <c:pt idx="8147">
                  <c:v>0.79686996344698169</c:v>
                </c:pt>
                <c:pt idx="8148">
                  <c:v>2.1394888061175692</c:v>
                </c:pt>
                <c:pt idx="8149">
                  <c:v>0.55177688983839401</c:v>
                </c:pt>
                <c:pt idx="8150">
                  <c:v>0.66615228396113169</c:v>
                </c:pt>
                <c:pt idx="8151">
                  <c:v>0.7969714264356661</c:v>
                </c:pt>
                <c:pt idx="8152">
                  <c:v>0.51434080426885309</c:v>
                </c:pt>
                <c:pt idx="8153">
                  <c:v>11.69189536236936</c:v>
                </c:pt>
                <c:pt idx="8154">
                  <c:v>11.74370022287035</c:v>
                </c:pt>
                <c:pt idx="8155">
                  <c:v>76.416184820996477</c:v>
                </c:pt>
                <c:pt idx="8156">
                  <c:v>0.2109191830217651</c:v>
                </c:pt>
                <c:pt idx="8157">
                  <c:v>0.58321376027671878</c:v>
                </c:pt>
                <c:pt idx="8158">
                  <c:v>6.8496908793548972E-2</c:v>
                </c:pt>
                <c:pt idx="8159">
                  <c:v>0.91862963448153145</c:v>
                </c:pt>
                <c:pt idx="8160">
                  <c:v>0.3347362377954986</c:v>
                </c:pt>
                <c:pt idx="8161">
                  <c:v>0.4006533983143088</c:v>
                </c:pt>
                <c:pt idx="8162">
                  <c:v>2.6079028583303763</c:v>
                </c:pt>
                <c:pt idx="8163">
                  <c:v>7.1984871136294446</c:v>
                </c:pt>
                <c:pt idx="8164">
                  <c:v>5.4425417063012738</c:v>
                </c:pt>
                <c:pt idx="8165">
                  <c:v>21.714215531357851</c:v>
                </c:pt>
                <c:pt idx="8166">
                  <c:v>0.21447185428317908</c:v>
                </c:pt>
                <c:pt idx="8167">
                  <c:v>0.12549838491216456</c:v>
                </c:pt>
                <c:pt idx="8168">
                  <c:v>7.1733343207926681E-2</c:v>
                </c:pt>
                <c:pt idx="8169">
                  <c:v>0.28800388657101611</c:v>
                </c:pt>
                <c:pt idx="8170">
                  <c:v>0.15891947022514571</c:v>
                </c:pt>
                <c:pt idx="8171">
                  <c:v>0.22067407138993073</c:v>
                </c:pt>
                <c:pt idx="8172">
                  <c:v>0.11208578384034307</c:v>
                </c:pt>
                <c:pt idx="8173">
                  <c:v>1.8851700532111495</c:v>
                </c:pt>
                <c:pt idx="8174">
                  <c:v>2.2065269000133503</c:v>
                </c:pt>
                <c:pt idx="8175">
                  <c:v>5.5546243070518155</c:v>
                </c:pt>
                <c:pt idx="8176">
                  <c:v>4.9703142201453483</c:v>
                </c:pt>
                <c:pt idx="8177">
                  <c:v>0.27516720533808081</c:v>
                </c:pt>
                <c:pt idx="8178">
                  <c:v>0.13528887483805882</c:v>
                </c:pt>
                <c:pt idx="8179">
                  <c:v>3.8009948611690283</c:v>
                </c:pt>
                <c:pt idx="8180">
                  <c:v>0.70912147069992282</c:v>
                </c:pt>
                <c:pt idx="8181">
                  <c:v>3.7038902926549748</c:v>
                </c:pt>
                <c:pt idx="8182">
                  <c:v>0.43077785813148411</c:v>
                </c:pt>
                <c:pt idx="8183">
                  <c:v>0.78401285018231726</c:v>
                </c:pt>
                <c:pt idx="8184">
                  <c:v>19.649864909940238</c:v>
                </c:pt>
                <c:pt idx="8185">
                  <c:v>22.024816096140412</c:v>
                </c:pt>
                <c:pt idx="8186">
                  <c:v>0.44417247030211882</c:v>
                </c:pt>
                <c:pt idx="8187">
                  <c:v>0.16973720953355859</c:v>
                </c:pt>
                <c:pt idx="8188">
                  <c:v>0.10917103917537734</c:v>
                </c:pt>
                <c:pt idx="8189">
                  <c:v>0.41465733946039901</c:v>
                </c:pt>
                <c:pt idx="8190">
                  <c:v>0.28893857073600043</c:v>
                </c:pt>
                <c:pt idx="8191">
                  <c:v>0.27759321330972814</c:v>
                </c:pt>
                <c:pt idx="8192">
                  <c:v>1.1602965564655798</c:v>
                </c:pt>
                <c:pt idx="8193">
                  <c:v>8.7642873958932057</c:v>
                </c:pt>
                <c:pt idx="8194">
                  <c:v>5.9907896987540816</c:v>
                </c:pt>
                <c:pt idx="8195">
                  <c:v>16.606845217041467</c:v>
                </c:pt>
                <c:pt idx="8196">
                  <c:v>1.2342194202424008</c:v>
                </c:pt>
                <c:pt idx="8197">
                  <c:v>0.34943710619191903</c:v>
                </c:pt>
                <c:pt idx="8198">
                  <c:v>0.85037186686774624</c:v>
                </c:pt>
                <c:pt idx="8199">
                  <c:v>1.599131134290575</c:v>
                </c:pt>
                <c:pt idx="8200">
                  <c:v>1.0950612302376481</c:v>
                </c:pt>
                <c:pt idx="8201">
                  <c:v>0.76123498104671361</c:v>
                </c:pt>
                <c:pt idx="8202">
                  <c:v>3.7617320750735668</c:v>
                </c:pt>
                <c:pt idx="8203">
                  <c:v>11.629293253241588</c:v>
                </c:pt>
                <c:pt idx="8204">
                  <c:v>18.599277232754115</c:v>
                </c:pt>
                <c:pt idx="8205">
                  <c:v>41.904623026115175</c:v>
                </c:pt>
                <c:pt idx="8206">
                  <c:v>4.1606536019693454</c:v>
                </c:pt>
                <c:pt idx="8207">
                  <c:v>1.3477538394813597</c:v>
                </c:pt>
                <c:pt idx="8208">
                  <c:v>6.9150250958546584</c:v>
                </c:pt>
                <c:pt idx="8209">
                  <c:v>9.9471674498294149</c:v>
                </c:pt>
                <c:pt idx="8210">
                  <c:v>29.982751847526266</c:v>
                </c:pt>
                <c:pt idx="8211">
                  <c:v>6.1166556214680199</c:v>
                </c:pt>
                <c:pt idx="8212">
                  <c:v>11.188081749026248</c:v>
                </c:pt>
                <c:pt idx="8213">
                  <c:v>16.996121751088108</c:v>
                </c:pt>
                <c:pt idx="8214">
                  <c:v>45.945822802345205</c:v>
                </c:pt>
                <c:pt idx="8215">
                  <c:v>86.396632696972247</c:v>
                </c:pt>
                <c:pt idx="8216">
                  <c:v>0.76156056371411363</c:v>
                </c:pt>
                <c:pt idx="8217">
                  <c:v>0.28946003189617275</c:v>
                </c:pt>
                <c:pt idx="8218">
                  <c:v>0.43917895555980935</c:v>
                </c:pt>
                <c:pt idx="8219">
                  <c:v>5.894966544392898</c:v>
                </c:pt>
                <c:pt idx="8220">
                  <c:v>2.2921003379717426</c:v>
                </c:pt>
                <c:pt idx="8221">
                  <c:v>2.8593989919607914</c:v>
                </c:pt>
                <c:pt idx="8222">
                  <c:v>1.8702923549689225</c:v>
                </c:pt>
                <c:pt idx="8223">
                  <c:v>2.9646291484468019</c:v>
                </c:pt>
                <c:pt idx="8224">
                  <c:v>9.5880117695114393</c:v>
                </c:pt>
                <c:pt idx="8225">
                  <c:v>17.340431960415277</c:v>
                </c:pt>
                <c:pt idx="8226">
                  <c:v>37.662986213320778</c:v>
                </c:pt>
                <c:pt idx="8227">
                  <c:v>10.504689206774609</c:v>
                </c:pt>
                <c:pt idx="8228">
                  <c:v>24.520992440015913</c:v>
                </c:pt>
                <c:pt idx="8229">
                  <c:v>55.307359196800768</c:v>
                </c:pt>
                <c:pt idx="8230">
                  <c:v>51.757975289737033</c:v>
                </c:pt>
                <c:pt idx="8231">
                  <c:v>26.137821651260182</c:v>
                </c:pt>
                <c:pt idx="8232">
                  <c:v>39.13519882621457</c:v>
                </c:pt>
                <c:pt idx="8233">
                  <c:v>212.320727292794</c:v>
                </c:pt>
                <c:pt idx="8234">
                  <c:v>331.22777515763494</c:v>
                </c:pt>
                <c:pt idx="8235">
                  <c:v>650.03151678364759</c:v>
                </c:pt>
                <c:pt idx="8236">
                  <c:v>7.8546863465201178E-2</c:v>
                </c:pt>
                <c:pt idx="8237">
                  <c:v>0.19790542088163368</c:v>
                </c:pt>
                <c:pt idx="8238">
                  <c:v>1.0547602983866926</c:v>
                </c:pt>
                <c:pt idx="8239">
                  <c:v>0.93003661074161392</c:v>
                </c:pt>
                <c:pt idx="8240">
                  <c:v>1.0835625504480992</c:v>
                </c:pt>
                <c:pt idx="8241">
                  <c:v>0.2670492894290466</c:v>
                </c:pt>
                <c:pt idx="8242">
                  <c:v>12.319854148116789</c:v>
                </c:pt>
                <c:pt idx="8243">
                  <c:v>1.4501073654047802</c:v>
                </c:pt>
                <c:pt idx="8244">
                  <c:v>16.217538999215311</c:v>
                </c:pt>
                <c:pt idx="8245">
                  <c:v>9.875913147805452</c:v>
                </c:pt>
                <c:pt idx="8246">
                  <c:v>1.0647218498627353</c:v>
                </c:pt>
                <c:pt idx="8247">
                  <c:v>0.25446878051075283</c:v>
                </c:pt>
                <c:pt idx="8248">
                  <c:v>0.81817771441071541</c:v>
                </c:pt>
                <c:pt idx="8249">
                  <c:v>0.78451858300469868</c:v>
                </c:pt>
                <c:pt idx="8250">
                  <c:v>0.79757788449128719</c:v>
                </c:pt>
                <c:pt idx="8251">
                  <c:v>0.34723902766260711</c:v>
                </c:pt>
                <c:pt idx="8252">
                  <c:v>2.320776256008493</c:v>
                </c:pt>
                <c:pt idx="8253">
                  <c:v>4.6417622194601931</c:v>
                </c:pt>
                <c:pt idx="8254">
                  <c:v>5.2241423949712678</c:v>
                </c:pt>
                <c:pt idx="8255">
                  <c:v>0.99673686538536976</c:v>
                </c:pt>
                <c:pt idx="8256">
                  <c:v>2.9817144692119424</c:v>
                </c:pt>
                <c:pt idx="8257">
                  <c:v>7.7299455321787525</c:v>
                </c:pt>
                <c:pt idx="8258">
                  <c:v>4.8704550573186625</c:v>
                </c:pt>
                <c:pt idx="8259">
                  <c:v>6.3727493719577879</c:v>
                </c:pt>
                <c:pt idx="8260">
                  <c:v>59.287614233276749</c:v>
                </c:pt>
                <c:pt idx="8261">
                  <c:v>6.3046437344246771</c:v>
                </c:pt>
                <c:pt idx="8262">
                  <c:v>77.733896683387641</c:v>
                </c:pt>
                <c:pt idx="8263">
                  <c:v>56.520272687515806</c:v>
                </c:pt>
                <c:pt idx="8264">
                  <c:v>0.64464531322915375</c:v>
                </c:pt>
                <c:pt idx="8265">
                  <c:v>0.15173400759640693</c:v>
                </c:pt>
                <c:pt idx="8266">
                  <c:v>6.1770506627260762E-3</c:v>
                </c:pt>
                <c:pt idx="8267">
                  <c:v>0.15376484435922655</c:v>
                </c:pt>
                <c:pt idx="8268">
                  <c:v>6.4154157823991462E-2</c:v>
                </c:pt>
                <c:pt idx="8269">
                  <c:v>5.8752010810244797E-3</c:v>
                </c:pt>
                <c:pt idx="8270">
                  <c:v>11.078159873514558</c:v>
                </c:pt>
                <c:pt idx="8271">
                  <c:v>2.5987333129154693</c:v>
                </c:pt>
                <c:pt idx="8272">
                  <c:v>4.6771786532145061</c:v>
                </c:pt>
                <c:pt idx="8273">
                  <c:v>0.15161798987565064</c:v>
                </c:pt>
                <c:pt idx="8274">
                  <c:v>3.5954154650739596E-2</c:v>
                </c:pt>
                <c:pt idx="8275">
                  <c:v>4.5620065402072383</c:v>
                </c:pt>
                <c:pt idx="8276">
                  <c:v>4.5447481167115473</c:v>
                </c:pt>
                <c:pt idx="8277">
                  <c:v>1.0012191229993759E-2</c:v>
                </c:pt>
                <c:pt idx="8278">
                  <c:v>46.215440226858284</c:v>
                </c:pt>
                <c:pt idx="8279">
                  <c:v>1.2995474618874212</c:v>
                </c:pt>
                <c:pt idx="8280">
                  <c:v>2.5683030333753094</c:v>
                </c:pt>
                <c:pt idx="8281">
                  <c:v>2.3138605322883632</c:v>
                </c:pt>
                <c:pt idx="8282">
                  <c:v>0.15658205047923029</c:v>
                </c:pt>
                <c:pt idx="8283">
                  <c:v>9.1964691693068364E-3</c:v>
                </c:pt>
                <c:pt idx="8284">
                  <c:v>3.6176581501287564E-3</c:v>
                </c:pt>
                <c:pt idx="8285">
                  <c:v>0.33183807577343399</c:v>
                </c:pt>
                <c:pt idx="8286">
                  <c:v>0.83022525014438331</c:v>
                </c:pt>
                <c:pt idx="8287">
                  <c:v>1.0762154650799756</c:v>
                </c:pt>
                <c:pt idx="8288">
                  <c:v>2.4122763235096976</c:v>
                </c:pt>
                <c:pt idx="8289">
                  <c:v>1.2518944246976764E-2</c:v>
                </c:pt>
                <c:pt idx="8290">
                  <c:v>7.6620399123422472E-2</c:v>
                </c:pt>
                <c:pt idx="8291">
                  <c:v>1.0820880863877715</c:v>
                </c:pt>
                <c:pt idx="8292">
                  <c:v>0.41116299266013129</c:v>
                </c:pt>
                <c:pt idx="8293">
                  <c:v>0.36395511446462903</c:v>
                </c:pt>
                <c:pt idx="8294">
                  <c:v>2.7597923287652391</c:v>
                </c:pt>
                <c:pt idx="8295">
                  <c:v>2.2030191964569736</c:v>
                </c:pt>
                <c:pt idx="8296">
                  <c:v>1.9618464688125707</c:v>
                </c:pt>
                <c:pt idx="8297">
                  <c:v>0.85253233009042284</c:v>
                </c:pt>
                <c:pt idx="8298">
                  <c:v>26.614320175584606</c:v>
                </c:pt>
                <c:pt idx="8299">
                  <c:v>0.18618535023620547</c:v>
                </c:pt>
                <c:pt idx="8300">
                  <c:v>12.054050858081002</c:v>
                </c:pt>
                <c:pt idx="8301">
                  <c:v>15.882843530743692</c:v>
                </c:pt>
                <c:pt idx="8302">
                  <c:v>2.1669070857045893E-3</c:v>
                </c:pt>
                <c:pt idx="8303">
                  <c:v>2.6691112298166029E-3</c:v>
                </c:pt>
                <c:pt idx="8304">
                  <c:v>2.0434179568496295E-2</c:v>
                </c:pt>
                <c:pt idx="8305">
                  <c:v>2.1879882830942217</c:v>
                </c:pt>
                <c:pt idx="8306">
                  <c:v>6.3248760028569287E-2</c:v>
                </c:pt>
                <c:pt idx="8307">
                  <c:v>1.6320363389285153</c:v>
                </c:pt>
                <c:pt idx="8308">
                  <c:v>9.0747579998646142</c:v>
                </c:pt>
                <c:pt idx="8309">
                  <c:v>6.0920611449692241E-2</c:v>
                </c:pt>
                <c:pt idx="8310">
                  <c:v>0.18133782126379513</c:v>
                </c:pt>
                <c:pt idx="8311">
                  <c:v>0.78555022604564384</c:v>
                </c:pt>
                <c:pt idx="8312">
                  <c:v>0.69790445354471975</c:v>
                </c:pt>
                <c:pt idx="8313">
                  <c:v>0.25825704868479771</c:v>
                </c:pt>
                <c:pt idx="8314">
                  <c:v>0.86244207731485734</c:v>
                </c:pt>
                <c:pt idx="8315">
                  <c:v>0.43253156764229833</c:v>
                </c:pt>
                <c:pt idx="8316">
                  <c:v>0.80958494846838613</c:v>
                </c:pt>
                <c:pt idx="8317">
                  <c:v>0.66471377205334636</c:v>
                </c:pt>
                <c:pt idx="8318">
                  <c:v>12.778910881601822</c:v>
                </c:pt>
                <c:pt idx="8319">
                  <c:v>2.6378869105065568</c:v>
                </c:pt>
                <c:pt idx="8320">
                  <c:v>14.100047450524068</c:v>
                </c:pt>
                <c:pt idx="8321">
                  <c:v>23.156300188037161</c:v>
                </c:pt>
                <c:pt idx="8322">
                  <c:v>9.2457374893534379</c:v>
                </c:pt>
                <c:pt idx="8323">
                  <c:v>3.619756115185119</c:v>
                </c:pt>
                <c:pt idx="8324">
                  <c:v>11.802446910055611</c:v>
                </c:pt>
                <c:pt idx="8325">
                  <c:v>19.787502176057806</c:v>
                </c:pt>
                <c:pt idx="8326">
                  <c:v>8.6587081941551816</c:v>
                </c:pt>
                <c:pt idx="8327">
                  <c:v>18.751221056201608</c:v>
                </c:pt>
                <c:pt idx="8328">
                  <c:v>194.60940094349431</c:v>
                </c:pt>
                <c:pt idx="8329">
                  <c:v>16.294281578438316</c:v>
                </c:pt>
                <c:pt idx="8330">
                  <c:v>269.5893458382298</c:v>
                </c:pt>
                <c:pt idx="8331">
                  <c:v>185.28781547265152</c:v>
                </c:pt>
                <c:pt idx="8332">
                  <c:v>6.1427038129030045</c:v>
                </c:pt>
                <c:pt idx="8333">
                  <c:v>3.5841427419222347</c:v>
                </c:pt>
                <c:pt idx="8334">
                  <c:v>14.336116201945929</c:v>
                </c:pt>
                <c:pt idx="8335">
                  <c:v>3.5023292358860472</c:v>
                </c:pt>
                <c:pt idx="8336">
                  <c:v>1.4688072529051035</c:v>
                </c:pt>
                <c:pt idx="8337">
                  <c:v>4.025133728582774</c:v>
                </c:pt>
                <c:pt idx="8338">
                  <c:v>140.05895256535854</c:v>
                </c:pt>
                <c:pt idx="8339">
                  <c:v>2.8112974362776542</c:v>
                </c:pt>
                <c:pt idx="8340">
                  <c:v>41.985651159948482</c:v>
                </c:pt>
                <c:pt idx="8341">
                  <c:v>47.899192897360059</c:v>
                </c:pt>
                <c:pt idx="8342">
                  <c:v>0.47923313951840407</c:v>
                </c:pt>
                <c:pt idx="8343">
                  <c:v>0.62530724323735476</c:v>
                </c:pt>
                <c:pt idx="8344">
                  <c:v>0.53753791862004552</c:v>
                </c:pt>
                <c:pt idx="8345">
                  <c:v>1.3113403864679904</c:v>
                </c:pt>
                <c:pt idx="8346">
                  <c:v>2.0957718141145576</c:v>
                </c:pt>
                <c:pt idx="8347">
                  <c:v>4.1112748364394882</c:v>
                </c:pt>
                <c:pt idx="8348">
                  <c:v>32.003720358886476</c:v>
                </c:pt>
                <c:pt idx="8349">
                  <c:v>52.56731979017173</c:v>
                </c:pt>
                <c:pt idx="8350">
                  <c:v>24.520434573795665</c:v>
                </c:pt>
                <c:pt idx="8351">
                  <c:v>43.33627211393388</c:v>
                </c:pt>
                <c:pt idx="8352">
                  <c:v>0.17607034704325583</c:v>
                </c:pt>
                <c:pt idx="8353">
                  <c:v>0.14414287305013004</c:v>
                </c:pt>
                <c:pt idx="8354">
                  <c:v>0.15690327935933213</c:v>
                </c:pt>
                <c:pt idx="8355">
                  <c:v>0.28241373562430766</c:v>
                </c:pt>
                <c:pt idx="8356">
                  <c:v>0.34056755713872161</c:v>
                </c:pt>
                <c:pt idx="8357">
                  <c:v>0.23254712870701377</c:v>
                </c:pt>
                <c:pt idx="8358">
                  <c:v>4.3740431017098187</c:v>
                </c:pt>
                <c:pt idx="8359">
                  <c:v>0.15020236487261246</c:v>
                </c:pt>
                <c:pt idx="8360">
                  <c:v>3.4930673666467955</c:v>
                </c:pt>
                <c:pt idx="8361">
                  <c:v>4.3158300690858002</c:v>
                </c:pt>
                <c:pt idx="8362">
                  <c:v>1.0234087751959304</c:v>
                </c:pt>
                <c:pt idx="8363">
                  <c:v>0.20216001575297798</c:v>
                </c:pt>
                <c:pt idx="8364">
                  <c:v>0.23412727945632331</c:v>
                </c:pt>
                <c:pt idx="8365">
                  <c:v>1.4161647305445724</c:v>
                </c:pt>
                <c:pt idx="8366">
                  <c:v>2.3799607651019148</c:v>
                </c:pt>
                <c:pt idx="8367">
                  <c:v>0.7980328235126477</c:v>
                </c:pt>
                <c:pt idx="8368">
                  <c:v>18.800631256197711</c:v>
                </c:pt>
                <c:pt idx="8369">
                  <c:v>0.58826721200434606</c:v>
                </c:pt>
                <c:pt idx="8370">
                  <c:v>7.7443802251322271</c:v>
                </c:pt>
                <c:pt idx="8371">
                  <c:v>8.05422602108038</c:v>
                </c:pt>
                <c:pt idx="8372">
                  <c:v>0.32161857546564243</c:v>
                </c:pt>
                <c:pt idx="8373">
                  <c:v>0.14765720881083311</c:v>
                </c:pt>
                <c:pt idx="8374">
                  <c:v>0.22022407769121799</c:v>
                </c:pt>
                <c:pt idx="8375">
                  <c:v>0.56631731808018138</c:v>
                </c:pt>
                <c:pt idx="8376">
                  <c:v>0.53514885653113975</c:v>
                </c:pt>
                <c:pt idx="8377">
                  <c:v>0.33379920633302412</c:v>
                </c:pt>
                <c:pt idx="8378">
                  <c:v>12.336883616300593</c:v>
                </c:pt>
                <c:pt idx="8379">
                  <c:v>1.1328623223234005</c:v>
                </c:pt>
                <c:pt idx="8380">
                  <c:v>10.549905551825621</c:v>
                </c:pt>
                <c:pt idx="8381">
                  <c:v>5.2234324424574039</c:v>
                </c:pt>
                <c:pt idx="8382">
                  <c:v>0.89994224388878419</c:v>
                </c:pt>
                <c:pt idx="8383">
                  <c:v>0.43949044436847134</c:v>
                </c:pt>
                <c:pt idx="8384">
                  <c:v>1.3186105214086006</c:v>
                </c:pt>
                <c:pt idx="8385">
                  <c:v>2.9494353133575535</c:v>
                </c:pt>
                <c:pt idx="8386">
                  <c:v>2.0605749932901776</c:v>
                </c:pt>
                <c:pt idx="8387">
                  <c:v>2.1734051236830774</c:v>
                </c:pt>
                <c:pt idx="8388">
                  <c:v>38.64098283668325</c:v>
                </c:pt>
                <c:pt idx="8389">
                  <c:v>5.879470447886348</c:v>
                </c:pt>
                <c:pt idx="8390">
                  <c:v>101.95519276062306</c:v>
                </c:pt>
                <c:pt idx="8391">
                  <c:v>25.488430313177197</c:v>
                </c:pt>
                <c:pt idx="8392">
                  <c:v>2.0973391651639002</c:v>
                </c:pt>
                <c:pt idx="8393">
                  <c:v>0.85967343185460621</c:v>
                </c:pt>
                <c:pt idx="8394">
                  <c:v>2.9525688886078338</c:v>
                </c:pt>
                <c:pt idx="8395">
                  <c:v>6.8354417734554689</c:v>
                </c:pt>
                <c:pt idx="8396">
                  <c:v>14.252915873709362</c:v>
                </c:pt>
                <c:pt idx="8397">
                  <c:v>3.3551514654900156</c:v>
                </c:pt>
                <c:pt idx="8398">
                  <c:v>49.804349195626784</c:v>
                </c:pt>
                <c:pt idx="8399">
                  <c:v>6.4999300988004389</c:v>
                </c:pt>
                <c:pt idx="8400">
                  <c:v>32.960623977092531</c:v>
                </c:pt>
                <c:pt idx="8401">
                  <c:v>42.186429261527636</c:v>
                </c:pt>
                <c:pt idx="8402">
                  <c:v>0.57237152229312849</c:v>
                </c:pt>
                <c:pt idx="8403">
                  <c:v>0.27429644777954909</c:v>
                </c:pt>
                <c:pt idx="8404">
                  <c:v>1.426150505690243</c:v>
                </c:pt>
                <c:pt idx="8405">
                  <c:v>4.2069784616189274</c:v>
                </c:pt>
                <c:pt idx="8406">
                  <c:v>4.3131583762315016</c:v>
                </c:pt>
                <c:pt idx="8407">
                  <c:v>3.5193002556854514</c:v>
                </c:pt>
                <c:pt idx="8408">
                  <c:v>18.046658673810729</c:v>
                </c:pt>
                <c:pt idx="8409">
                  <c:v>1.1527973398329638</c:v>
                </c:pt>
                <c:pt idx="8410">
                  <c:v>8.7956213942478279</c:v>
                </c:pt>
                <c:pt idx="8411">
                  <c:v>16.081124239051899</c:v>
                </c:pt>
                <c:pt idx="8412">
                  <c:v>28.325194036136544</c:v>
                </c:pt>
                <c:pt idx="8413">
                  <c:v>11.913034714023977</c:v>
                </c:pt>
                <c:pt idx="8414">
                  <c:v>41.738345494757951</c:v>
                </c:pt>
                <c:pt idx="8415">
                  <c:v>59.643522562057377</c:v>
                </c:pt>
                <c:pt idx="8416">
                  <c:v>51.151616707344587</c:v>
                </c:pt>
                <c:pt idx="8417">
                  <c:v>48.965568167489913</c:v>
                </c:pt>
                <c:pt idx="8418">
                  <c:v>678.17637442137197</c:v>
                </c:pt>
                <c:pt idx="8419">
                  <c:v>110.45363786994125</c:v>
                </c:pt>
                <c:pt idx="8420">
                  <c:v>629.44552766143647</c:v>
                </c:pt>
                <c:pt idx="8421">
                  <c:v>496.80852210182439</c:v>
                </c:pt>
                <c:pt idx="8422">
                  <c:v>5.3453532473489759E-2</c:v>
                </c:pt>
                <c:pt idx="8423">
                  <c:v>0.37759770276328336</c:v>
                </c:pt>
                <c:pt idx="8424">
                  <c:v>0.27180732311128653</c:v>
                </c:pt>
                <c:pt idx="8425">
                  <c:v>0.21076029073990302</c:v>
                </c:pt>
                <c:pt idx="8426">
                  <c:v>0.24540874161551687</c:v>
                </c:pt>
                <c:pt idx="8427">
                  <c:v>1.25713407735269</c:v>
                </c:pt>
                <c:pt idx="8428">
                  <c:v>1.1429946744248088E-2</c:v>
                </c:pt>
                <c:pt idx="8429">
                  <c:v>12.269377025099171</c:v>
                </c:pt>
                <c:pt idx="8430">
                  <c:v>2.3383763622168585</c:v>
                </c:pt>
                <c:pt idx="8431">
                  <c:v>1.5465719786327647</c:v>
                </c:pt>
                <c:pt idx="8432">
                  <c:v>0.12791263570680728</c:v>
                </c:pt>
                <c:pt idx="8433">
                  <c:v>2.0222362950857681E-2</c:v>
                </c:pt>
                <c:pt idx="8434">
                  <c:v>0.29557668785246222</c:v>
                </c:pt>
                <c:pt idx="8435">
                  <c:v>0.27687106538823519</c:v>
                </c:pt>
                <c:pt idx="8436">
                  <c:v>1.0250504712861829E-2</c:v>
                </c:pt>
                <c:pt idx="8437">
                  <c:v>2.1613337867225844</c:v>
                </c:pt>
                <c:pt idx="8438">
                  <c:v>0.1487548961228122</c:v>
                </c:pt>
                <c:pt idx="8439">
                  <c:v>0.80750643433290836</c:v>
                </c:pt>
                <c:pt idx="8440">
                  <c:v>7.5175056843041119</c:v>
                </c:pt>
                <c:pt idx="8441">
                  <c:v>1.36588185768893</c:v>
                </c:pt>
                <c:pt idx="8442">
                  <c:v>1.1866697141725277E-4</c:v>
                </c:pt>
                <c:pt idx="8443">
                  <c:v>0.10881918719945044</c:v>
                </c:pt>
                <c:pt idx="8444">
                  <c:v>2.9288266604141246E-4</c:v>
                </c:pt>
                <c:pt idx="8445">
                  <c:v>3.4644195695435301E-4</c:v>
                </c:pt>
                <c:pt idx="8446">
                  <c:v>2.2544864655641659</c:v>
                </c:pt>
                <c:pt idx="8447">
                  <c:v>0.64920391167431302</c:v>
                </c:pt>
                <c:pt idx="8448">
                  <c:v>1.657821017324318</c:v>
                </c:pt>
                <c:pt idx="8449">
                  <c:v>3.2337122167857633</c:v>
                </c:pt>
                <c:pt idx="8450">
                  <c:v>8.4639397403774574E-2</c:v>
                </c:pt>
                <c:pt idx="8451">
                  <c:v>2.9692554251041888E-4</c:v>
                </c:pt>
                <c:pt idx="8452">
                  <c:v>4.27445775663112E-5</c:v>
                </c:pt>
                <c:pt idx="8453">
                  <c:v>1.4407671537397036E-3</c:v>
                </c:pt>
                <c:pt idx="8454">
                  <c:v>9.0748581310382481E-4</c:v>
                </c:pt>
                <c:pt idx="8455">
                  <c:v>9.1463459921427878E-4</c:v>
                </c:pt>
                <c:pt idx="8456">
                  <c:v>4.8695511865336711E-3</c:v>
                </c:pt>
                <c:pt idx="8457">
                  <c:v>4.6728908878985803E-4</c:v>
                </c:pt>
                <c:pt idx="8458">
                  <c:v>3.1147742169464949E-3</c:v>
                </c:pt>
                <c:pt idx="8459">
                  <c:v>1.7015505760849339E-2</c:v>
                </c:pt>
                <c:pt idx="8460">
                  <c:v>1.4733825982356803E-3</c:v>
                </c:pt>
                <c:pt idx="8461">
                  <c:v>0.45189726010895614</c:v>
                </c:pt>
                <c:pt idx="8462">
                  <c:v>3.7270561404222429</c:v>
                </c:pt>
                <c:pt idx="8463">
                  <c:v>1.2964610301645267</c:v>
                </c:pt>
                <c:pt idx="8464">
                  <c:v>0.33731863392446199</c:v>
                </c:pt>
                <c:pt idx="8465">
                  <c:v>0.68867393516082243</c:v>
                </c:pt>
                <c:pt idx="8466">
                  <c:v>1.6230565709216611</c:v>
                </c:pt>
                <c:pt idx="8467">
                  <c:v>0.40504317053362793</c:v>
                </c:pt>
                <c:pt idx="8468">
                  <c:v>4.5072973246826189</c:v>
                </c:pt>
                <c:pt idx="8469">
                  <c:v>10.135751544010535</c:v>
                </c:pt>
                <c:pt idx="8470">
                  <c:v>3.5416135530784003</c:v>
                </c:pt>
                <c:pt idx="8471">
                  <c:v>2.120769790105962E-2</c:v>
                </c:pt>
                <c:pt idx="8472">
                  <c:v>0.17958226852205061</c:v>
                </c:pt>
                <c:pt idx="8473">
                  <c:v>2.0319528306130166E-2</c:v>
                </c:pt>
                <c:pt idx="8474">
                  <c:v>6.0444712594161709E-3</c:v>
                </c:pt>
                <c:pt idx="8475">
                  <c:v>2.4491978520723987</c:v>
                </c:pt>
                <c:pt idx="8476">
                  <c:v>0.2371941753489866</c:v>
                </c:pt>
                <c:pt idx="8477">
                  <c:v>0.60889287531831648</c:v>
                </c:pt>
                <c:pt idx="8478">
                  <c:v>2.332402580788429</c:v>
                </c:pt>
                <c:pt idx="8479">
                  <c:v>1.1769782934336259</c:v>
                </c:pt>
                <c:pt idx="8480">
                  <c:v>0.35216232721649249</c:v>
                </c:pt>
                <c:pt idx="8481">
                  <c:v>0.1796543630610474</c:v>
                </c:pt>
                <c:pt idx="8482">
                  <c:v>0.34392905040030997</c:v>
                </c:pt>
                <c:pt idx="8483">
                  <c:v>0.32652130126237966</c:v>
                </c:pt>
                <c:pt idx="8484">
                  <c:v>0.20760369527439773</c:v>
                </c:pt>
                <c:pt idx="8485">
                  <c:v>3.7093339532337688</c:v>
                </c:pt>
                <c:pt idx="8486">
                  <c:v>0.22923561135510434</c:v>
                </c:pt>
                <c:pt idx="8487">
                  <c:v>1.626138965043276</c:v>
                </c:pt>
                <c:pt idx="8488">
                  <c:v>11.023783904797323</c:v>
                </c:pt>
                <c:pt idx="8489">
                  <c:v>1.9538316249682828</c:v>
                </c:pt>
                <c:pt idx="8490">
                  <c:v>0.47905827811970775</c:v>
                </c:pt>
                <c:pt idx="8491">
                  <c:v>0.14604059445132775</c:v>
                </c:pt>
                <c:pt idx="8492">
                  <c:v>0.10265393917754863</c:v>
                </c:pt>
                <c:pt idx="8493">
                  <c:v>5.0926960171789264E-2</c:v>
                </c:pt>
                <c:pt idx="8494">
                  <c:v>1.190277681203272</c:v>
                </c:pt>
                <c:pt idx="8495">
                  <c:v>8.0199763968457419E-2</c:v>
                </c:pt>
                <c:pt idx="8496">
                  <c:v>0.15323549842623793</c:v>
                </c:pt>
                <c:pt idx="8497">
                  <c:v>14.948381956262267</c:v>
                </c:pt>
                <c:pt idx="8498">
                  <c:v>1.6973783527003146</c:v>
                </c:pt>
                <c:pt idx="8499">
                  <c:v>1.009941919528216E-2</c:v>
                </c:pt>
                <c:pt idx="8500">
                  <c:v>0.11745153156247255</c:v>
                </c:pt>
                <c:pt idx="8501">
                  <c:v>0.20241648618793145</c:v>
                </c:pt>
                <c:pt idx="8502">
                  <c:v>7.345488708026239E-3</c:v>
                </c:pt>
                <c:pt idx="8503">
                  <c:v>0.79156260949205137</c:v>
                </c:pt>
                <c:pt idx="8504">
                  <c:v>1.6058319575018829E-2</c:v>
                </c:pt>
                <c:pt idx="8505">
                  <c:v>0.21753367997119794</c:v>
                </c:pt>
                <c:pt idx="8506">
                  <c:v>1.1067789521504738</c:v>
                </c:pt>
                <c:pt idx="8507">
                  <c:v>2.847892451695718</c:v>
                </c:pt>
                <c:pt idx="8508">
                  <c:v>1.4933259261918486E-2</c:v>
                </c:pt>
                <c:pt idx="8509">
                  <c:v>1.2142797819872573E-2</c:v>
                </c:pt>
                <c:pt idx="8510">
                  <c:v>2.2347375186381201E-2</c:v>
                </c:pt>
                <c:pt idx="8511">
                  <c:v>1.3107697115651653E-2</c:v>
                </c:pt>
                <c:pt idx="8512">
                  <c:v>8.0259905777519003E-3</c:v>
                </c:pt>
                <c:pt idx="8513">
                  <c:v>0.70694120791554205</c:v>
                </c:pt>
                <c:pt idx="8514">
                  <c:v>9.0766223579290487E-3</c:v>
                </c:pt>
                <c:pt idx="8515">
                  <c:v>1.5483116759176085E-2</c:v>
                </c:pt>
                <c:pt idx="8516">
                  <c:v>0.71360996969601698</c:v>
                </c:pt>
                <c:pt idx="8517">
                  <c:v>0.18174110792071407</c:v>
                </c:pt>
                <c:pt idx="8518">
                  <c:v>3.2344483551542839E-2</c:v>
                </c:pt>
                <c:pt idx="8519">
                  <c:v>1.722519515957751E-3</c:v>
                </c:pt>
                <c:pt idx="8520">
                  <c:v>7.182099572282598E-3</c:v>
                </c:pt>
                <c:pt idx="8521">
                  <c:v>5.5786073262102907E-3</c:v>
                </c:pt>
                <c:pt idx="8522">
                  <c:v>1.3665956937543912E-2</c:v>
                </c:pt>
                <c:pt idx="8523">
                  <c:v>1.6216919457609864</c:v>
                </c:pt>
                <c:pt idx="8524">
                  <c:v>2.9676169152225169E-3</c:v>
                </c:pt>
                <c:pt idx="8525">
                  <c:v>1.0858847570074036E-2</c:v>
                </c:pt>
                <c:pt idx="8526">
                  <c:v>1.6755684109349274</c:v>
                </c:pt>
                <c:pt idx="8527">
                  <c:v>6.2096304020595697E-2</c:v>
                </c:pt>
                <c:pt idx="8528">
                  <c:v>3.7282839796512764E-2</c:v>
                </c:pt>
                <c:pt idx="8529">
                  <c:v>0.40116468506995345</c:v>
                </c:pt>
                <c:pt idx="8530">
                  <c:v>1.1208199067487115E-2</c:v>
                </c:pt>
                <c:pt idx="8531">
                  <c:v>5.2114332728418138E-2</c:v>
                </c:pt>
                <c:pt idx="8532">
                  <c:v>1.2498991336387888</c:v>
                </c:pt>
                <c:pt idx="8533">
                  <c:v>4.3029028681657665E-2</c:v>
                </c:pt>
                <c:pt idx="8534">
                  <c:v>2.9650420256083159</c:v>
                </c:pt>
                <c:pt idx="8535">
                  <c:v>1.6620284419660694</c:v>
                </c:pt>
                <c:pt idx="8536">
                  <c:v>0.45995736511947316</c:v>
                </c:pt>
                <c:pt idx="8537">
                  <c:v>0.15878899329460658</c:v>
                </c:pt>
                <c:pt idx="8538">
                  <c:v>5.4932582157907868E-2</c:v>
                </c:pt>
                <c:pt idx="8539">
                  <c:v>1.4483450666751347</c:v>
                </c:pt>
                <c:pt idx="8540">
                  <c:v>0.34759318612727474</c:v>
                </c:pt>
                <c:pt idx="8541">
                  <c:v>0.40905814776640803</c:v>
                </c:pt>
                <c:pt idx="8542">
                  <c:v>1.6444246832726499</c:v>
                </c:pt>
                <c:pt idx="8543">
                  <c:v>0.68224724511865309</c:v>
                </c:pt>
                <c:pt idx="8544">
                  <c:v>38.35299006986542</c:v>
                </c:pt>
                <c:pt idx="8545">
                  <c:v>7.7692750465927967</c:v>
                </c:pt>
                <c:pt idx="8546">
                  <c:v>9.206060365828165</c:v>
                </c:pt>
                <c:pt idx="8547">
                  <c:v>4.043473095766318E-2</c:v>
                </c:pt>
                <c:pt idx="8548">
                  <c:v>0.11784217927671946</c:v>
                </c:pt>
                <c:pt idx="8549">
                  <c:v>0.42717096391839254</c:v>
                </c:pt>
                <c:pt idx="8550">
                  <c:v>0.52720574015996502</c:v>
                </c:pt>
                <c:pt idx="8551">
                  <c:v>0.2300909891831788</c:v>
                </c:pt>
                <c:pt idx="8552">
                  <c:v>4.5273909073730101</c:v>
                </c:pt>
                <c:pt idx="8553">
                  <c:v>0.8133508206953729</c:v>
                </c:pt>
                <c:pt idx="8554">
                  <c:v>2.163631077490006</c:v>
                </c:pt>
                <c:pt idx="8555">
                  <c:v>4.9134667667208634</c:v>
                </c:pt>
                <c:pt idx="8556">
                  <c:v>2.2415102280113905</c:v>
                </c:pt>
                <c:pt idx="8557">
                  <c:v>8.0510819850012089E-3</c:v>
                </c:pt>
                <c:pt idx="8558">
                  <c:v>2.0283039907089788E-2</c:v>
                </c:pt>
                <c:pt idx="8559">
                  <c:v>0.36346072790645889</c:v>
                </c:pt>
                <c:pt idx="8560">
                  <c:v>0.2389085351562461</c:v>
                </c:pt>
                <c:pt idx="8561">
                  <c:v>0.28400703579805642</c:v>
                </c:pt>
                <c:pt idx="8562">
                  <c:v>0.525513533811232</c:v>
                </c:pt>
                <c:pt idx="8563">
                  <c:v>9.122201329453189E-2</c:v>
                </c:pt>
                <c:pt idx="8564">
                  <c:v>0.40338925220439614</c:v>
                </c:pt>
                <c:pt idx="8565">
                  <c:v>1.0829442379565941</c:v>
                </c:pt>
                <c:pt idx="8566">
                  <c:v>0.81598243712816299</c:v>
                </c:pt>
                <c:pt idx="8567">
                  <c:v>1.7880421320829678</c:v>
                </c:pt>
                <c:pt idx="8568">
                  <c:v>4.5114964324525459</c:v>
                </c:pt>
                <c:pt idx="8569">
                  <c:v>5.4307793587462303</c:v>
                </c:pt>
                <c:pt idx="8570">
                  <c:v>2.6216635784185707</c:v>
                </c:pt>
                <c:pt idx="8571">
                  <c:v>2.2144773264503561</c:v>
                </c:pt>
                <c:pt idx="8572">
                  <c:v>25.717113959521335</c:v>
                </c:pt>
                <c:pt idx="8573">
                  <c:v>3.4194804314747254</c:v>
                </c:pt>
                <c:pt idx="8574">
                  <c:v>65.762311983912383</c:v>
                </c:pt>
                <c:pt idx="8575">
                  <c:v>70.470601580943878</c:v>
                </c:pt>
                <c:pt idx="8576">
                  <c:v>27.183608700228547</c:v>
                </c:pt>
                <c:pt idx="8577">
                  <c:v>1.3915906686351738E-4</c:v>
                </c:pt>
                <c:pt idx="8578">
                  <c:v>2.8459095234878842E-2</c:v>
                </c:pt>
                <c:pt idx="8579">
                  <c:v>7.7120672526660924E-3</c:v>
                </c:pt>
                <c:pt idx="8580">
                  <c:v>0.34071314279471532</c:v>
                </c:pt>
                <c:pt idx="8581">
                  <c:v>0.10144392391336732</c:v>
                </c:pt>
                <c:pt idx="8582">
                  <c:v>1.5704760623962605E-2</c:v>
                </c:pt>
                <c:pt idx="8583">
                  <c:v>7.3127076938128005E-2</c:v>
                </c:pt>
                <c:pt idx="8584">
                  <c:v>2.2263359293072846</c:v>
                </c:pt>
                <c:pt idx="8585">
                  <c:v>2.592403821071561</c:v>
                </c:pt>
                <c:pt idx="8586">
                  <c:v>0.35196792844680891</c:v>
                </c:pt>
                <c:pt idx="8587">
                  <c:v>2.9489441823371277E-4</c:v>
                </c:pt>
                <c:pt idx="8588">
                  <c:v>1.2666920256915324E-2</c:v>
                </c:pt>
                <c:pt idx="8589">
                  <c:v>6.3885372744308347E-2</c:v>
                </c:pt>
                <c:pt idx="8590">
                  <c:v>0.44888617777958478</c:v>
                </c:pt>
                <c:pt idx="8591">
                  <c:v>4.7413220146454146E-2</c:v>
                </c:pt>
                <c:pt idx="8592">
                  <c:v>1.8302788435008245E-2</c:v>
                </c:pt>
                <c:pt idx="8593">
                  <c:v>0.27669871693726655</c:v>
                </c:pt>
                <c:pt idx="8594">
                  <c:v>0.69754942829820044</c:v>
                </c:pt>
                <c:pt idx="8595">
                  <c:v>0.22580990030023873</c:v>
                </c:pt>
                <c:pt idx="8596">
                  <c:v>4.8857021879221012</c:v>
                </c:pt>
                <c:pt idx="8597">
                  <c:v>0.25999345116453276</c:v>
                </c:pt>
                <c:pt idx="8598">
                  <c:v>2.6741078558804321</c:v>
                </c:pt>
                <c:pt idx="8599">
                  <c:v>8.7333768416506281</c:v>
                </c:pt>
                <c:pt idx="8600">
                  <c:v>5.2914464016517933</c:v>
                </c:pt>
                <c:pt idx="8601">
                  <c:v>7.3852222637287701</c:v>
                </c:pt>
                <c:pt idx="8602">
                  <c:v>3.3585572560222769</c:v>
                </c:pt>
                <c:pt idx="8603">
                  <c:v>12.228607151081418</c:v>
                </c:pt>
                <c:pt idx="8604">
                  <c:v>24.562217999800616</c:v>
                </c:pt>
                <c:pt idx="8605">
                  <c:v>5.185112073871613</c:v>
                </c:pt>
                <c:pt idx="8606">
                  <c:v>0.22188664480299641</c:v>
                </c:pt>
                <c:pt idx="8607">
                  <c:v>1.3318825220026345E-4</c:v>
                </c:pt>
                <c:pt idx="8608">
                  <c:v>0.15667410589558606</c:v>
                </c:pt>
                <c:pt idx="8609">
                  <c:v>0.21163982141015222</c:v>
                </c:pt>
                <c:pt idx="8610">
                  <c:v>8.4986479649813762E-2</c:v>
                </c:pt>
                <c:pt idx="8611">
                  <c:v>0.18616299607677284</c:v>
                </c:pt>
                <c:pt idx="8612">
                  <c:v>1.4714347799750775</c:v>
                </c:pt>
                <c:pt idx="8613">
                  <c:v>1.8589416857004972</c:v>
                </c:pt>
                <c:pt idx="8614">
                  <c:v>5.2621561152184766</c:v>
                </c:pt>
                <c:pt idx="8615">
                  <c:v>1.8286418051182826E-3</c:v>
                </c:pt>
                <c:pt idx="8616">
                  <c:v>4.0570974762097912E-3</c:v>
                </c:pt>
                <c:pt idx="8617">
                  <c:v>3.4902792814162558</c:v>
                </c:pt>
                <c:pt idx="8618">
                  <c:v>7.9902699450610672</c:v>
                </c:pt>
                <c:pt idx="8619">
                  <c:v>9.1423251258647529</c:v>
                </c:pt>
                <c:pt idx="8620">
                  <c:v>4.2412123821152683</c:v>
                </c:pt>
                <c:pt idx="8621">
                  <c:v>0.12217126046433426</c:v>
                </c:pt>
                <c:pt idx="8622">
                  <c:v>11.609994998172501</c:v>
                </c:pt>
                <c:pt idx="8623">
                  <c:v>5.8764484411343574</c:v>
                </c:pt>
                <c:pt idx="8624">
                  <c:v>6.976040928252405</c:v>
                </c:pt>
                <c:pt idx="8625">
                  <c:v>0.17773312458553439</c:v>
                </c:pt>
                <c:pt idx="8626">
                  <c:v>1.2954298066713839E-2</c:v>
                </c:pt>
                <c:pt idx="8627">
                  <c:v>5.4183179417926226E-2</c:v>
                </c:pt>
                <c:pt idx="8628">
                  <c:v>5.4411786058998421</c:v>
                </c:pt>
                <c:pt idx="8629">
                  <c:v>5.1087292104216198E-2</c:v>
                </c:pt>
                <c:pt idx="8630">
                  <c:v>4.860900096509016E-2</c:v>
                </c:pt>
                <c:pt idx="8631">
                  <c:v>5.420813865210811E-3</c:v>
                </c:pt>
                <c:pt idx="8632">
                  <c:v>3.9396427091053753E-3</c:v>
                </c:pt>
                <c:pt idx="8633">
                  <c:v>0.31711102610050723</c:v>
                </c:pt>
                <c:pt idx="8634">
                  <c:v>9.653182933574124E-2</c:v>
                </c:pt>
                <c:pt idx="8635">
                  <c:v>2.2405821149200825E-4</c:v>
                </c:pt>
                <c:pt idx="8636">
                  <c:v>1.8744716052135753E-4</c:v>
                </c:pt>
                <c:pt idx="8637">
                  <c:v>0.11250884037383568</c:v>
                </c:pt>
                <c:pt idx="8638">
                  <c:v>0.24265427443163298</c:v>
                </c:pt>
                <c:pt idx="8639">
                  <c:v>3.7515059459663283E-2</c:v>
                </c:pt>
                <c:pt idx="8640">
                  <c:v>0.27051856110164546</c:v>
                </c:pt>
                <c:pt idx="8641">
                  <c:v>1.552730721408965</c:v>
                </c:pt>
                <c:pt idx="8642">
                  <c:v>2.3738671745172213</c:v>
                </c:pt>
                <c:pt idx="8643">
                  <c:v>1.3299393496158458</c:v>
                </c:pt>
                <c:pt idx="8644">
                  <c:v>1.0644071688148007E-2</c:v>
                </c:pt>
                <c:pt idx="8645">
                  <c:v>1.0581313617296279E-2</c:v>
                </c:pt>
                <c:pt idx="8646">
                  <c:v>5.7460919132724123E-2</c:v>
                </c:pt>
                <c:pt idx="8647">
                  <c:v>0.4250123717323227</c:v>
                </c:pt>
                <c:pt idx="8648">
                  <c:v>1.5051882034522155</c:v>
                </c:pt>
                <c:pt idx="8649">
                  <c:v>0.10381211749768864</c:v>
                </c:pt>
                <c:pt idx="8650">
                  <c:v>2.5961556287363061E-2</c:v>
                </c:pt>
                <c:pt idx="8651">
                  <c:v>7.1831560936186548E-2</c:v>
                </c:pt>
                <c:pt idx="8652">
                  <c:v>6.6737177891631898</c:v>
                </c:pt>
                <c:pt idx="8653">
                  <c:v>2.1691950201841967</c:v>
                </c:pt>
                <c:pt idx="8654">
                  <c:v>9.6166582339132042E-2</c:v>
                </c:pt>
                <c:pt idx="8655">
                  <c:v>0.44812564738697014</c:v>
                </c:pt>
                <c:pt idx="8656">
                  <c:v>2.2172535616309617</c:v>
                </c:pt>
                <c:pt idx="8657">
                  <c:v>0.74483347699613212</c:v>
                </c:pt>
                <c:pt idx="8658">
                  <c:v>2.2000504472067846</c:v>
                </c:pt>
                <c:pt idx="8659">
                  <c:v>0.50569856678328906</c:v>
                </c:pt>
                <c:pt idx="8660">
                  <c:v>0.85987359686944997</c:v>
                </c:pt>
                <c:pt idx="8661">
                  <c:v>10.600652017224128</c:v>
                </c:pt>
                <c:pt idx="8662">
                  <c:v>1.2404483921333085</c:v>
                </c:pt>
                <c:pt idx="8663">
                  <c:v>2.3711153782946477E-2</c:v>
                </c:pt>
                <c:pt idx="8664">
                  <c:v>6.4127553292758739E-3</c:v>
                </c:pt>
                <c:pt idx="8665">
                  <c:v>0.17660221795446304</c:v>
                </c:pt>
                <c:pt idx="8666">
                  <c:v>0.3211466012758577</c:v>
                </c:pt>
                <c:pt idx="8667">
                  <c:v>0.2980616575915036</c:v>
                </c:pt>
                <c:pt idx="8668">
                  <c:v>0.41333425901451659</c:v>
                </c:pt>
                <c:pt idx="8669">
                  <c:v>0.85648041514963691</c:v>
                </c:pt>
                <c:pt idx="8670">
                  <c:v>0.47576423714514288</c:v>
                </c:pt>
                <c:pt idx="8671">
                  <c:v>5.06320740582317</c:v>
                </c:pt>
                <c:pt idx="8672">
                  <c:v>0.51687955866172797</c:v>
                </c:pt>
                <c:pt idx="8673">
                  <c:v>0.11146775948248168</c:v>
                </c:pt>
                <c:pt idx="8674">
                  <c:v>1.7375385386242188E-2</c:v>
                </c:pt>
                <c:pt idx="8675">
                  <c:v>0.49220108663800083</c:v>
                </c:pt>
                <c:pt idx="8676">
                  <c:v>0.49711555872116769</c:v>
                </c:pt>
                <c:pt idx="8677">
                  <c:v>1.1149194098302424</c:v>
                </c:pt>
                <c:pt idx="8678">
                  <c:v>2.3554941545956956</c:v>
                </c:pt>
                <c:pt idx="8679">
                  <c:v>1.3553627222825142</c:v>
                </c:pt>
                <c:pt idx="8680">
                  <c:v>3.6919559498537984</c:v>
                </c:pt>
                <c:pt idx="8681">
                  <c:v>3.0186918051623497</c:v>
                </c:pt>
                <c:pt idx="8682">
                  <c:v>3.3969405685841272</c:v>
                </c:pt>
                <c:pt idx="8683">
                  <c:v>5.5759462543412738E-3</c:v>
                </c:pt>
                <c:pt idx="8684">
                  <c:v>3.6147087864104315E-3</c:v>
                </c:pt>
                <c:pt idx="8685">
                  <c:v>0.10868977254942518</c:v>
                </c:pt>
                <c:pt idx="8686">
                  <c:v>2.716487864348395E-2</c:v>
                </c:pt>
                <c:pt idx="8687">
                  <c:v>0.13257703520127853</c:v>
                </c:pt>
                <c:pt idx="8688">
                  <c:v>3.6887003309513961E-3</c:v>
                </c:pt>
                <c:pt idx="8689">
                  <c:v>7.592993389976585E-3</c:v>
                </c:pt>
                <c:pt idx="8690">
                  <c:v>0.82121430393347317</c:v>
                </c:pt>
                <c:pt idx="8691">
                  <c:v>4.3474115219107245E-3</c:v>
                </c:pt>
                <c:pt idx="8692">
                  <c:v>0.14044980760186698</c:v>
                </c:pt>
                <c:pt idx="8693">
                  <c:v>1.5740666251284829E-3</c:v>
                </c:pt>
                <c:pt idx="8694">
                  <c:v>4.9748418695433019</c:v>
                </c:pt>
                <c:pt idx="8695">
                  <c:v>3.0640567758280479</c:v>
                </c:pt>
                <c:pt idx="8696">
                  <c:v>6.1575048719958403</c:v>
                </c:pt>
                <c:pt idx="8697">
                  <c:v>7.8710241742081903</c:v>
                </c:pt>
                <c:pt idx="8698">
                  <c:v>2.9075501228911716E-2</c:v>
                </c:pt>
                <c:pt idx="8699">
                  <c:v>1.4235177562886792</c:v>
                </c:pt>
                <c:pt idx="8700">
                  <c:v>5.2431392766110774</c:v>
                </c:pt>
                <c:pt idx="8701">
                  <c:v>1.2742069471624751</c:v>
                </c:pt>
                <c:pt idx="8702">
                  <c:v>2.3516662891890167E-2</c:v>
                </c:pt>
                <c:pt idx="8703">
                  <c:v>7.7274082635394202E-3</c:v>
                </c:pt>
                <c:pt idx="8704">
                  <c:v>1.9212110181904329E-2</c:v>
                </c:pt>
                <c:pt idx="8705">
                  <c:v>0.15807540685387889</c:v>
                </c:pt>
                <c:pt idx="8706">
                  <c:v>0.1655926916170852</c:v>
                </c:pt>
                <c:pt idx="8707">
                  <c:v>1.6973016778009973E-2</c:v>
                </c:pt>
                <c:pt idx="8708">
                  <c:v>0.33020458305259043</c:v>
                </c:pt>
                <c:pt idx="8709">
                  <c:v>1.7841705137304578</c:v>
                </c:pt>
                <c:pt idx="8710">
                  <c:v>1.5214172976481763</c:v>
                </c:pt>
                <c:pt idx="8711">
                  <c:v>0.22594675666567765</c:v>
                </c:pt>
                <c:pt idx="8712">
                  <c:v>7.3965660300093161E-2</c:v>
                </c:pt>
                <c:pt idx="8713">
                  <c:v>1.2735301904039369E-3</c:v>
                </c:pt>
                <c:pt idx="8714">
                  <c:v>0.14680968073805187</c:v>
                </c:pt>
                <c:pt idx="8715">
                  <c:v>0.77460651070643527</c:v>
                </c:pt>
                <c:pt idx="8716">
                  <c:v>0.70679950375130596</c:v>
                </c:pt>
                <c:pt idx="8717">
                  <c:v>0.49899793093672085</c:v>
                </c:pt>
                <c:pt idx="8718">
                  <c:v>0.91744821256306774</c:v>
                </c:pt>
                <c:pt idx="8719">
                  <c:v>5.5219495902167628</c:v>
                </c:pt>
                <c:pt idx="8720">
                  <c:v>3.473065697019984</c:v>
                </c:pt>
                <c:pt idx="8721">
                  <c:v>0.78189025743162366</c:v>
                </c:pt>
                <c:pt idx="8722">
                  <c:v>4.7659703633667949E-2</c:v>
                </c:pt>
                <c:pt idx="8723">
                  <c:v>2.1521256368121109E-2</c:v>
                </c:pt>
                <c:pt idx="8724">
                  <c:v>0.39339962570013337</c:v>
                </c:pt>
                <c:pt idx="8725">
                  <c:v>1.0319488104528118</c:v>
                </c:pt>
                <c:pt idx="8726">
                  <c:v>1.010222887031097</c:v>
                </c:pt>
                <c:pt idx="8727">
                  <c:v>1.6753192297418298</c:v>
                </c:pt>
                <c:pt idx="8728">
                  <c:v>0.25897087786932033</c:v>
                </c:pt>
                <c:pt idx="8729">
                  <c:v>0.34690508621229671</c:v>
                </c:pt>
                <c:pt idx="8730">
                  <c:v>1.7172612398364073</c:v>
                </c:pt>
                <c:pt idx="8731">
                  <c:v>1.0386553207707057</c:v>
                </c:pt>
                <c:pt idx="8732">
                  <c:v>0.10523370317400481</c:v>
                </c:pt>
                <c:pt idx="8733">
                  <c:v>6.4267745228039422E-2</c:v>
                </c:pt>
                <c:pt idx="8734">
                  <c:v>0.64486259817293512</c:v>
                </c:pt>
                <c:pt idx="8735">
                  <c:v>2.0677917351306658</c:v>
                </c:pt>
                <c:pt idx="8736">
                  <c:v>1.6554736147924072</c:v>
                </c:pt>
                <c:pt idx="8737">
                  <c:v>1.4706028443606756</c:v>
                </c:pt>
                <c:pt idx="8738">
                  <c:v>0.21475674553155705</c:v>
                </c:pt>
                <c:pt idx="8739">
                  <c:v>0.68928152049900548</c:v>
                </c:pt>
                <c:pt idx="8740">
                  <c:v>2.5563283961578649</c:v>
                </c:pt>
                <c:pt idx="8741">
                  <c:v>1.9335009079295569</c:v>
                </c:pt>
                <c:pt idx="8742">
                  <c:v>5.9206238157065707</c:v>
                </c:pt>
                <c:pt idx="8743">
                  <c:v>0.44209398461744487</c:v>
                </c:pt>
                <c:pt idx="8744">
                  <c:v>13.865262714728512</c:v>
                </c:pt>
                <c:pt idx="8745">
                  <c:v>33.689415108873916</c:v>
                </c:pt>
                <c:pt idx="8746">
                  <c:v>28.543451656124507</c:v>
                </c:pt>
                <c:pt idx="8747">
                  <c:v>28.746865398222582</c:v>
                </c:pt>
                <c:pt idx="8748">
                  <c:v>8.261390072880932</c:v>
                </c:pt>
                <c:pt idx="8749">
                  <c:v>44.242584744733378</c:v>
                </c:pt>
                <c:pt idx="8750">
                  <c:v>78.967234805202779</c:v>
                </c:pt>
                <c:pt idx="8751">
                  <c:v>32.009569266086437</c:v>
                </c:pt>
                <c:pt idx="8752">
                  <c:v>5.0288276701541144E-2</c:v>
                </c:pt>
                <c:pt idx="8753">
                  <c:v>0.11389298214699381</c:v>
                </c:pt>
                <c:pt idx="8754">
                  <c:v>0.50430483364785339</c:v>
                </c:pt>
                <c:pt idx="8755">
                  <c:v>0.28833139888843329</c:v>
                </c:pt>
                <c:pt idx="8756">
                  <c:v>0.19263863311160476</c:v>
                </c:pt>
                <c:pt idx="8757">
                  <c:v>0.259834347366251</c:v>
                </c:pt>
                <c:pt idx="8758">
                  <c:v>1.6396144731017248</c:v>
                </c:pt>
                <c:pt idx="8759">
                  <c:v>7.70564367487761</c:v>
                </c:pt>
                <c:pt idx="8760">
                  <c:v>7.9040780047635861</c:v>
                </c:pt>
                <c:pt idx="8761">
                  <c:v>1.1114989612618753</c:v>
                </c:pt>
                <c:pt idx="8762">
                  <c:v>2.0366702597270435E-2</c:v>
                </c:pt>
                <c:pt idx="8763">
                  <c:v>5.8319502478836417E-2</c:v>
                </c:pt>
                <c:pt idx="8764">
                  <c:v>4.7610032298325937E-2</c:v>
                </c:pt>
                <c:pt idx="8765">
                  <c:v>1.1396724835819001E-2</c:v>
                </c:pt>
                <c:pt idx="8766">
                  <c:v>1.1527969100231272E-2</c:v>
                </c:pt>
                <c:pt idx="8767">
                  <c:v>3.1865619389604583E-2</c:v>
                </c:pt>
                <c:pt idx="8768">
                  <c:v>0.27502854950659383</c:v>
                </c:pt>
                <c:pt idx="8769">
                  <c:v>0.16934756386944</c:v>
                </c:pt>
                <c:pt idx="8770">
                  <c:v>2.0174204656435046</c:v>
                </c:pt>
                <c:pt idx="8771">
                  <c:v>1.5525074788589452</c:v>
                </c:pt>
                <c:pt idx="8772">
                  <c:v>1.8140633498642367</c:v>
                </c:pt>
                <c:pt idx="8773">
                  <c:v>1.4584914802344768</c:v>
                </c:pt>
                <c:pt idx="8774">
                  <c:v>0.85491926903236615</c:v>
                </c:pt>
                <c:pt idx="8775">
                  <c:v>1.5087745912676287</c:v>
                </c:pt>
                <c:pt idx="8776">
                  <c:v>12.521643599960614</c:v>
                </c:pt>
                <c:pt idx="8777">
                  <c:v>5.6769856783354875</c:v>
                </c:pt>
                <c:pt idx="8778">
                  <c:v>23.359378595745625</c:v>
                </c:pt>
                <c:pt idx="8779">
                  <c:v>6.4458309060054448</c:v>
                </c:pt>
                <c:pt idx="8780">
                  <c:v>4.8709594109787348E-2</c:v>
                </c:pt>
                <c:pt idx="8781">
                  <c:v>0.27004649572569517</c:v>
                </c:pt>
                <c:pt idx="8782">
                  <c:v>0.51630842363405804</c:v>
                </c:pt>
                <c:pt idx="8783">
                  <c:v>0.65077686531184575</c:v>
                </c:pt>
                <c:pt idx="8784">
                  <c:v>0.11538508406200869</c:v>
                </c:pt>
                <c:pt idx="8785">
                  <c:v>0.13879870848280054</c:v>
                </c:pt>
                <c:pt idx="8786">
                  <c:v>2.952392831332264</c:v>
                </c:pt>
                <c:pt idx="8787">
                  <c:v>2.0089028332715588</c:v>
                </c:pt>
                <c:pt idx="8788">
                  <c:v>10.992801992292542</c:v>
                </c:pt>
                <c:pt idx="8789">
                  <c:v>2.5467606754008338</c:v>
                </c:pt>
                <c:pt idx="8790">
                  <c:v>0.10666854005887344</c:v>
                </c:pt>
                <c:pt idx="8791">
                  <c:v>0.11348591489140325</c:v>
                </c:pt>
                <c:pt idx="8792">
                  <c:v>0.14651277635024901</c:v>
                </c:pt>
                <c:pt idx="8793">
                  <c:v>0.2452810412935062</c:v>
                </c:pt>
                <c:pt idx="8794">
                  <c:v>0.17478359672059499</c:v>
                </c:pt>
                <c:pt idx="8795">
                  <c:v>0.37863489731042899</c:v>
                </c:pt>
                <c:pt idx="8796">
                  <c:v>2.3035668899904582</c:v>
                </c:pt>
                <c:pt idx="8797">
                  <c:v>2.1400034649267567</c:v>
                </c:pt>
                <c:pt idx="8798">
                  <c:v>4.7236732775881913</c:v>
                </c:pt>
                <c:pt idx="8799">
                  <c:v>1.65425556811993</c:v>
                </c:pt>
                <c:pt idx="8800">
                  <c:v>0.73109914135710008</c:v>
                </c:pt>
                <c:pt idx="8801">
                  <c:v>0.77810623890458663</c:v>
                </c:pt>
                <c:pt idx="8802">
                  <c:v>1.0319290399147034</c:v>
                </c:pt>
                <c:pt idx="8803">
                  <c:v>1.2521312519024146</c:v>
                </c:pt>
                <c:pt idx="8804">
                  <c:v>0.48297564876018872</c:v>
                </c:pt>
                <c:pt idx="8805">
                  <c:v>0.86044133843794013</c:v>
                </c:pt>
                <c:pt idx="8806">
                  <c:v>6.5396903979143968</c:v>
                </c:pt>
                <c:pt idx="8807">
                  <c:v>2.2944998691203318</c:v>
                </c:pt>
                <c:pt idx="8808">
                  <c:v>13.203124199587569</c:v>
                </c:pt>
                <c:pt idx="8809">
                  <c:v>2.4685079269874008</c:v>
                </c:pt>
                <c:pt idx="8810">
                  <c:v>0.15097080033825402</c:v>
                </c:pt>
                <c:pt idx="8811">
                  <c:v>0.93983588050043687</c:v>
                </c:pt>
                <c:pt idx="8812">
                  <c:v>0.1140645285030237</c:v>
                </c:pt>
                <c:pt idx="8813">
                  <c:v>0.43719666691145864</c:v>
                </c:pt>
                <c:pt idx="8814">
                  <c:v>0.22728922249082625</c:v>
                </c:pt>
                <c:pt idx="8815">
                  <c:v>0.35047749221422053</c:v>
                </c:pt>
                <c:pt idx="8816">
                  <c:v>1.2865614280180038</c:v>
                </c:pt>
                <c:pt idx="8817">
                  <c:v>0.17856854365386809</c:v>
                </c:pt>
                <c:pt idx="8818">
                  <c:v>4.2052735816312774</c:v>
                </c:pt>
                <c:pt idx="8819">
                  <c:v>0.75051722746800675</c:v>
                </c:pt>
                <c:pt idx="8820">
                  <c:v>2.1333069861129792E-2</c:v>
                </c:pt>
                <c:pt idx="8821">
                  <c:v>0.12302193018341796</c:v>
                </c:pt>
                <c:pt idx="8822">
                  <c:v>2.4506170234405857E-2</c:v>
                </c:pt>
                <c:pt idx="8823">
                  <c:v>2.4373254135504351E-2</c:v>
                </c:pt>
                <c:pt idx="8824">
                  <c:v>3.7976253160077361E-4</c:v>
                </c:pt>
                <c:pt idx="8825">
                  <c:v>0.33193919080425349</c:v>
                </c:pt>
                <c:pt idx="8826">
                  <c:v>6.0647950765955345</c:v>
                </c:pt>
                <c:pt idx="8827">
                  <c:v>4.0372637697687956</c:v>
                </c:pt>
                <c:pt idx="8828">
                  <c:v>1.2636684182768805</c:v>
                </c:pt>
                <c:pt idx="8829">
                  <c:v>7.2319670733206845E-2</c:v>
                </c:pt>
                <c:pt idx="8830">
                  <c:v>5.7394197203147541E-2</c:v>
                </c:pt>
                <c:pt idx="8831">
                  <c:v>7.8472675489657945E-2</c:v>
                </c:pt>
                <c:pt idx="8832">
                  <c:v>0.10886453906576339</c:v>
                </c:pt>
                <c:pt idx="8833">
                  <c:v>9.3287627209790544E-2</c:v>
                </c:pt>
                <c:pt idx="8834">
                  <c:v>9.0080530741623865E-2</c:v>
                </c:pt>
                <c:pt idx="8835">
                  <c:v>0.68443581849538138</c:v>
                </c:pt>
                <c:pt idx="8836">
                  <c:v>0.29621199911698576</c:v>
                </c:pt>
                <c:pt idx="8837">
                  <c:v>1.32639767642706</c:v>
                </c:pt>
                <c:pt idx="8838">
                  <c:v>0.28874223952390998</c:v>
                </c:pt>
                <c:pt idx="8839">
                  <c:v>4.3991176949473836</c:v>
                </c:pt>
                <c:pt idx="8840">
                  <c:v>1.4615064263105948</c:v>
                </c:pt>
                <c:pt idx="8841">
                  <c:v>2.5458126223149857E-2</c:v>
                </c:pt>
                <c:pt idx="8842">
                  <c:v>2.2116958962873929</c:v>
                </c:pt>
                <c:pt idx="8843">
                  <c:v>1.2649182904703098</c:v>
                </c:pt>
                <c:pt idx="8844">
                  <c:v>4.0887175206745194</c:v>
                </c:pt>
                <c:pt idx="8845">
                  <c:v>4.1525402098683966</c:v>
                </c:pt>
                <c:pt idx="8846">
                  <c:v>0.13736181687787163</c:v>
                </c:pt>
                <c:pt idx="8847">
                  <c:v>17.694592555233015</c:v>
                </c:pt>
                <c:pt idx="8848">
                  <c:v>4.3045759573011635</c:v>
                </c:pt>
                <c:pt idx="8849">
                  <c:v>1.0806685759828181E-2</c:v>
                </c:pt>
                <c:pt idx="8850">
                  <c:v>4.8233925351863355E-2</c:v>
                </c:pt>
                <c:pt idx="8851">
                  <c:v>1.480275019172171E-2</c:v>
                </c:pt>
                <c:pt idx="8852">
                  <c:v>1.4559317084216603E-2</c:v>
                </c:pt>
                <c:pt idx="8853">
                  <c:v>1.4088636890228151E-2</c:v>
                </c:pt>
                <c:pt idx="8854">
                  <c:v>1.4928553511928845E-2</c:v>
                </c:pt>
                <c:pt idx="8855">
                  <c:v>0.15869292227004489</c:v>
                </c:pt>
                <c:pt idx="8856">
                  <c:v>2.8926263483681727E-2</c:v>
                </c:pt>
                <c:pt idx="8857">
                  <c:v>0.8781138693125613</c:v>
                </c:pt>
                <c:pt idx="8858">
                  <c:v>9.1396239726377476E-2</c:v>
                </c:pt>
                <c:pt idx="8859">
                  <c:v>1.0209707141187223</c:v>
                </c:pt>
                <c:pt idx="8860">
                  <c:v>0.80338869097111587</c:v>
                </c:pt>
                <c:pt idx="8861">
                  <c:v>0.40833813718390372</c:v>
                </c:pt>
                <c:pt idx="8862">
                  <c:v>3.2986189043204743</c:v>
                </c:pt>
                <c:pt idx="8863">
                  <c:v>1.8668582646129626</c:v>
                </c:pt>
                <c:pt idx="8864">
                  <c:v>0.95561562670117306</c:v>
                </c:pt>
                <c:pt idx="8865">
                  <c:v>20.754058871175246</c:v>
                </c:pt>
                <c:pt idx="8866">
                  <c:v>27.832480721706752</c:v>
                </c:pt>
                <c:pt idx="8867">
                  <c:v>17.782778082113634</c:v>
                </c:pt>
                <c:pt idx="8868">
                  <c:v>7.501416769021759</c:v>
                </c:pt>
                <c:pt idx="8869">
                  <c:v>1.6015120350656511</c:v>
                </c:pt>
                <c:pt idx="8870">
                  <c:v>0.28737257933380722</c:v>
                </c:pt>
                <c:pt idx="8871">
                  <c:v>0.65970991545830837</c:v>
                </c:pt>
                <c:pt idx="8872">
                  <c:v>2.1222158684175381</c:v>
                </c:pt>
                <c:pt idx="8873">
                  <c:v>8.5707454858458902</c:v>
                </c:pt>
                <c:pt idx="8874">
                  <c:v>1.9135532451009518</c:v>
                </c:pt>
                <c:pt idx="8875">
                  <c:v>40.490834229699686</c:v>
                </c:pt>
                <c:pt idx="8876">
                  <c:v>18.454521787700102</c:v>
                </c:pt>
                <c:pt idx="8877">
                  <c:v>15.922152309319623</c:v>
                </c:pt>
                <c:pt idx="8878">
                  <c:v>13.702413072608181</c:v>
                </c:pt>
                <c:pt idx="8879">
                  <c:v>0.18297667898523476</c:v>
                </c:pt>
                <c:pt idx="8880">
                  <c:v>6.8971202630597306E-2</c:v>
                </c:pt>
                <c:pt idx="8881">
                  <c:v>0.26926490607419273</c:v>
                </c:pt>
                <c:pt idx="8882">
                  <c:v>0.92529518040241987</c:v>
                </c:pt>
                <c:pt idx="8883">
                  <c:v>0.82126683096957631</c:v>
                </c:pt>
                <c:pt idx="8884">
                  <c:v>0.54952492288537913</c:v>
                </c:pt>
                <c:pt idx="8885">
                  <c:v>3.7889739617719775</c:v>
                </c:pt>
                <c:pt idx="8886">
                  <c:v>3.5531349491171911</c:v>
                </c:pt>
                <c:pt idx="8887">
                  <c:v>3.8481139788063947</c:v>
                </c:pt>
                <c:pt idx="8888">
                  <c:v>3.3918474728225325</c:v>
                </c:pt>
                <c:pt idx="8889">
                  <c:v>10.414193367680218</c:v>
                </c:pt>
                <c:pt idx="8890">
                  <c:v>6.617763943012605</c:v>
                </c:pt>
                <c:pt idx="8891">
                  <c:v>5.6035961651323287</c:v>
                </c:pt>
                <c:pt idx="8892">
                  <c:v>13.096284082833181</c:v>
                </c:pt>
                <c:pt idx="8893">
                  <c:v>14.751139876610177</c:v>
                </c:pt>
                <c:pt idx="8894">
                  <c:v>11.121158262062265</c:v>
                </c:pt>
                <c:pt idx="8895">
                  <c:v>97.61647279350268</c:v>
                </c:pt>
                <c:pt idx="8896">
                  <c:v>76.403902298173335</c:v>
                </c:pt>
                <c:pt idx="8897">
                  <c:v>126.15277044209647</c:v>
                </c:pt>
                <c:pt idx="8898">
                  <c:v>45.690778998393739</c:v>
                </c:pt>
                <c:pt idx="8899">
                  <c:v>0.26665638296032657</c:v>
                </c:pt>
                <c:pt idx="8900">
                  <c:v>0.13400512213616783</c:v>
                </c:pt>
                <c:pt idx="8901">
                  <c:v>0.87999566304533294</c:v>
                </c:pt>
                <c:pt idx="8902">
                  <c:v>0.26373328881585567</c:v>
                </c:pt>
                <c:pt idx="8903">
                  <c:v>8.1502036778825115E-2</c:v>
                </c:pt>
                <c:pt idx="8904">
                  <c:v>0.22424591944719355</c:v>
                </c:pt>
                <c:pt idx="8905">
                  <c:v>1.2005342359878586</c:v>
                </c:pt>
                <c:pt idx="8906">
                  <c:v>0.35861452903507712</c:v>
                </c:pt>
                <c:pt idx="8907">
                  <c:v>5.31516395357081</c:v>
                </c:pt>
                <c:pt idx="8908">
                  <c:v>4.0861950842064232</c:v>
                </c:pt>
                <c:pt idx="8909">
                  <c:v>2.8607471796746062E-3</c:v>
                </c:pt>
                <c:pt idx="8910">
                  <c:v>1.2140330412216696</c:v>
                </c:pt>
                <c:pt idx="8911">
                  <c:v>8.1891150117255812E-2</c:v>
                </c:pt>
                <c:pt idx="8912">
                  <c:v>0.24290531767490123</c:v>
                </c:pt>
                <c:pt idx="8913">
                  <c:v>0.19083541760553069</c:v>
                </c:pt>
                <c:pt idx="8914">
                  <c:v>0.32785914862943571</c:v>
                </c:pt>
                <c:pt idx="8915">
                  <c:v>0.11852569864097007</c:v>
                </c:pt>
                <c:pt idx="8916">
                  <c:v>1.9096284060496622</c:v>
                </c:pt>
                <c:pt idx="8917">
                  <c:v>1.0036158967040394</c:v>
                </c:pt>
                <c:pt idx="8918">
                  <c:v>6.5623939455391884</c:v>
                </c:pt>
                <c:pt idx="8919">
                  <c:v>2.5672479174302971</c:v>
                </c:pt>
                <c:pt idx="8920">
                  <c:v>5.4560239276104472</c:v>
                </c:pt>
                <c:pt idx="8921">
                  <c:v>6.5045050352378677</c:v>
                </c:pt>
                <c:pt idx="8922">
                  <c:v>2.3913137802080819</c:v>
                </c:pt>
                <c:pt idx="8923">
                  <c:v>3.2978918011414851</c:v>
                </c:pt>
                <c:pt idx="8924">
                  <c:v>43.148602342889802</c:v>
                </c:pt>
                <c:pt idx="8925">
                  <c:v>23.217834491436893</c:v>
                </c:pt>
                <c:pt idx="8926">
                  <c:v>67.224755643613662</c:v>
                </c:pt>
                <c:pt idx="8927">
                  <c:v>56.023894184705163</c:v>
                </c:pt>
                <c:pt idx="8928">
                  <c:v>2.0687669073263235E-4</c:v>
                </c:pt>
                <c:pt idx="8929">
                  <c:v>9.8035233462792575E-5</c:v>
                </c:pt>
                <c:pt idx="8930">
                  <c:v>2.9759186360099514E-3</c:v>
                </c:pt>
                <c:pt idx="8931">
                  <c:v>2.4891326441283399E-3</c:v>
                </c:pt>
                <c:pt idx="8932">
                  <c:v>1.7807496228793319E-4</c:v>
                </c:pt>
                <c:pt idx="8933">
                  <c:v>3.7650581934393543E-5</c:v>
                </c:pt>
                <c:pt idx="8934">
                  <c:v>8.3992064026900737E-2</c:v>
                </c:pt>
                <c:pt idx="8935">
                  <c:v>1.0559226840602527</c:v>
                </c:pt>
                <c:pt idx="8936">
                  <c:v>1.1485446272709869</c:v>
                </c:pt>
                <c:pt idx="8937">
                  <c:v>0.41188081015305888</c:v>
                </c:pt>
                <c:pt idx="8938">
                  <c:v>3.2902718590648833E-2</c:v>
                </c:pt>
                <c:pt idx="8939">
                  <c:v>1.1450956181985531E-2</c:v>
                </c:pt>
                <c:pt idx="8940">
                  <c:v>3.9157642671114087E-2</c:v>
                </c:pt>
                <c:pt idx="8941">
                  <c:v>8.495844056835597E-2</c:v>
                </c:pt>
                <c:pt idx="8942">
                  <c:v>7.2915624297549109E-2</c:v>
                </c:pt>
                <c:pt idx="8943">
                  <c:v>0.17443880492884967</c:v>
                </c:pt>
                <c:pt idx="8944">
                  <c:v>5.2563179895153078E-2</c:v>
                </c:pt>
                <c:pt idx="8945">
                  <c:v>0.90163509161614197</c:v>
                </c:pt>
                <c:pt idx="8946">
                  <c:v>0.16432123820575706</c:v>
                </c:pt>
                <c:pt idx="8947">
                  <c:v>0.49699314962419411</c:v>
                </c:pt>
                <c:pt idx="8948">
                  <c:v>0.22248468404461985</c:v>
                </c:pt>
                <c:pt idx="8949">
                  <c:v>1.7299406340998984</c:v>
                </c:pt>
                <c:pt idx="8950">
                  <c:v>0.66833713379388882</c:v>
                </c:pt>
                <c:pt idx="8951">
                  <c:v>0.44042484420474187</c:v>
                </c:pt>
                <c:pt idx="8952">
                  <c:v>0.24654065472046796</c:v>
                </c:pt>
                <c:pt idx="8953">
                  <c:v>5.7265159431263202</c:v>
                </c:pt>
                <c:pt idx="8954">
                  <c:v>2.3840215103360669E-2</c:v>
                </c:pt>
                <c:pt idx="8955">
                  <c:v>9.5666032694110115</c:v>
                </c:pt>
                <c:pt idx="8956">
                  <c:v>14.976386864663233</c:v>
                </c:pt>
                <c:pt idx="8957">
                  <c:v>1.6093954056106383</c:v>
                </c:pt>
                <c:pt idx="8958">
                  <c:v>0.62198235486453324</c:v>
                </c:pt>
                <c:pt idx="8959">
                  <c:v>2.1500313428835605</c:v>
                </c:pt>
                <c:pt idx="8960">
                  <c:v>0.55156078200506475</c:v>
                </c:pt>
                <c:pt idx="8961">
                  <c:v>0.35766607214403823</c:v>
                </c:pt>
                <c:pt idx="8962">
                  <c:v>0.7409596665151913</c:v>
                </c:pt>
                <c:pt idx="8963">
                  <c:v>4.3238691023726883</c:v>
                </c:pt>
                <c:pt idx="8964">
                  <c:v>5.2707020922719234</c:v>
                </c:pt>
                <c:pt idx="8965">
                  <c:v>27.855851011300096</c:v>
                </c:pt>
                <c:pt idx="8966">
                  <c:v>20.616928490641488</c:v>
                </c:pt>
                <c:pt idx="8967">
                  <c:v>19.876225402231146</c:v>
                </c:pt>
                <c:pt idx="8968">
                  <c:v>6.5972182853536205</c:v>
                </c:pt>
                <c:pt idx="8969">
                  <c:v>25.899991366716598</c:v>
                </c:pt>
                <c:pt idx="8970">
                  <c:v>32.80472565858711</c:v>
                </c:pt>
                <c:pt idx="8971">
                  <c:v>12.290092162919986</c:v>
                </c:pt>
                <c:pt idx="8972">
                  <c:v>32.74633269479925</c:v>
                </c:pt>
                <c:pt idx="8973">
                  <c:v>231.42045914510908</c:v>
                </c:pt>
                <c:pt idx="8974">
                  <c:v>42.808805800856923</c:v>
                </c:pt>
                <c:pt idx="8975">
                  <c:v>200.77232190742379</c:v>
                </c:pt>
                <c:pt idx="8976">
                  <c:v>196.4087336289999</c:v>
                </c:pt>
                <c:pt idx="8977">
                  <c:v>1.6194384065887375</c:v>
                </c:pt>
                <c:pt idx="8978">
                  <c:v>0.62917822851560601</c:v>
                </c:pt>
                <c:pt idx="8979">
                  <c:v>3.275911705257069</c:v>
                </c:pt>
                <c:pt idx="8980">
                  <c:v>0.43353749323173463</c:v>
                </c:pt>
                <c:pt idx="8981">
                  <c:v>0.53979202680703553</c:v>
                </c:pt>
                <c:pt idx="8982">
                  <c:v>0.59449917844645128</c:v>
                </c:pt>
                <c:pt idx="8983">
                  <c:v>9.7154166349156661</c:v>
                </c:pt>
                <c:pt idx="8984">
                  <c:v>1.2451686384089273</c:v>
                </c:pt>
                <c:pt idx="8985">
                  <c:v>15.023339767888682</c:v>
                </c:pt>
                <c:pt idx="8986">
                  <c:v>8.5421667630451612</c:v>
                </c:pt>
                <c:pt idx="8987">
                  <c:v>0.55216916133638994</c:v>
                </c:pt>
                <c:pt idx="8988">
                  <c:v>0.27720769343656226</c:v>
                </c:pt>
                <c:pt idx="8989">
                  <c:v>0.59450732822336472</c:v>
                </c:pt>
                <c:pt idx="8990">
                  <c:v>0.51549246580662877</c:v>
                </c:pt>
                <c:pt idx="8991">
                  <c:v>0.19114352432630796</c:v>
                </c:pt>
                <c:pt idx="8992">
                  <c:v>0.77576674234988618</c:v>
                </c:pt>
                <c:pt idx="8993">
                  <c:v>2.6029496363174354</c:v>
                </c:pt>
                <c:pt idx="8994">
                  <c:v>6.5996120774970288</c:v>
                </c:pt>
                <c:pt idx="8995">
                  <c:v>10.792681010730046</c:v>
                </c:pt>
                <c:pt idx="8996">
                  <c:v>14.948843930863658</c:v>
                </c:pt>
                <c:pt idx="8997">
                  <c:v>0.96221165142794052</c:v>
                </c:pt>
                <c:pt idx="8998">
                  <c:v>0.53809229347151055</c:v>
                </c:pt>
                <c:pt idx="8999">
                  <c:v>1.5097679036356983</c:v>
                </c:pt>
                <c:pt idx="9000">
                  <c:v>1.201301374835938</c:v>
                </c:pt>
                <c:pt idx="9001">
                  <c:v>0.79853108292616382</c:v>
                </c:pt>
                <c:pt idx="9002">
                  <c:v>0.95611447066048993</c:v>
                </c:pt>
                <c:pt idx="9003">
                  <c:v>7.4691418453737848</c:v>
                </c:pt>
                <c:pt idx="9004">
                  <c:v>1.915132687477257</c:v>
                </c:pt>
                <c:pt idx="9005">
                  <c:v>12.938509750785302</c:v>
                </c:pt>
                <c:pt idx="9006">
                  <c:v>9.6752178537458651</c:v>
                </c:pt>
                <c:pt idx="9007">
                  <c:v>3.3222193244797453</c:v>
                </c:pt>
                <c:pt idx="9008">
                  <c:v>0.69995584978498371</c:v>
                </c:pt>
                <c:pt idx="9009">
                  <c:v>2.3896693161559823</c:v>
                </c:pt>
                <c:pt idx="9010">
                  <c:v>0.94132745474724622</c:v>
                </c:pt>
                <c:pt idx="9011">
                  <c:v>0.28045173555962438</c:v>
                </c:pt>
                <c:pt idx="9012">
                  <c:v>0.89435937157653445</c:v>
                </c:pt>
                <c:pt idx="9013">
                  <c:v>3.0061107596712979</c:v>
                </c:pt>
                <c:pt idx="9014">
                  <c:v>4.5668090563865524</c:v>
                </c:pt>
                <c:pt idx="9015">
                  <c:v>49.159552900010098</c:v>
                </c:pt>
                <c:pt idx="9016">
                  <c:v>14.025478879872205</c:v>
                </c:pt>
                <c:pt idx="9017">
                  <c:v>0.23771689402221655</c:v>
                </c:pt>
                <c:pt idx="9018">
                  <c:v>0.2135401452484412</c:v>
                </c:pt>
                <c:pt idx="9019">
                  <c:v>0.44961135873604841</c:v>
                </c:pt>
                <c:pt idx="9020">
                  <c:v>0.53081910485857275</c:v>
                </c:pt>
                <c:pt idx="9021">
                  <c:v>0.28224614180920382</c:v>
                </c:pt>
                <c:pt idx="9022">
                  <c:v>0.28121877114542754</c:v>
                </c:pt>
                <c:pt idx="9023">
                  <c:v>5.345083743347983</c:v>
                </c:pt>
                <c:pt idx="9024">
                  <c:v>0.77571642440019994</c:v>
                </c:pt>
                <c:pt idx="9025">
                  <c:v>5.0450611016346594</c:v>
                </c:pt>
                <c:pt idx="9026">
                  <c:v>4.3657039335493222</c:v>
                </c:pt>
                <c:pt idx="9027">
                  <c:v>7.665852370036002</c:v>
                </c:pt>
                <c:pt idx="9028">
                  <c:v>6.5312993887088551</c:v>
                </c:pt>
                <c:pt idx="9029">
                  <c:v>20.356822377582347</c:v>
                </c:pt>
                <c:pt idx="9030">
                  <c:v>22.050701071248181</c:v>
                </c:pt>
                <c:pt idx="9031">
                  <c:v>9.9024738531841621</c:v>
                </c:pt>
                <c:pt idx="9032">
                  <c:v>9.6528510115636443</c:v>
                </c:pt>
                <c:pt idx="9033">
                  <c:v>127.00465228743658</c:v>
                </c:pt>
                <c:pt idx="9034">
                  <c:v>14.723494175497247</c:v>
                </c:pt>
                <c:pt idx="9035">
                  <c:v>127.44417578773168</c:v>
                </c:pt>
                <c:pt idx="9036">
                  <c:v>113.85274068740303</c:v>
                </c:pt>
                <c:pt idx="9037">
                  <c:v>2.5774511565261347</c:v>
                </c:pt>
                <c:pt idx="9038">
                  <c:v>1.536383823281039</c:v>
                </c:pt>
                <c:pt idx="9039">
                  <c:v>2.7920446481172241</c:v>
                </c:pt>
                <c:pt idx="9040">
                  <c:v>3.1537254406700015</c:v>
                </c:pt>
                <c:pt idx="9041">
                  <c:v>9.5858274322932324</c:v>
                </c:pt>
                <c:pt idx="9042">
                  <c:v>2.01130647028757</c:v>
                </c:pt>
                <c:pt idx="9043">
                  <c:v>27.875823014903158</c:v>
                </c:pt>
                <c:pt idx="9044">
                  <c:v>6.4290696274254424</c:v>
                </c:pt>
                <c:pt idx="9045">
                  <c:v>28.616200085343252</c:v>
                </c:pt>
                <c:pt idx="9046">
                  <c:v>35.474511753787795</c:v>
                </c:pt>
                <c:pt idx="9047">
                  <c:v>0.66720895329850805</c:v>
                </c:pt>
                <c:pt idx="9048">
                  <c:v>0.54005904096723789</c:v>
                </c:pt>
                <c:pt idx="9049">
                  <c:v>2.2825793844781201</c:v>
                </c:pt>
                <c:pt idx="9050">
                  <c:v>4.4116532203257455</c:v>
                </c:pt>
                <c:pt idx="9051">
                  <c:v>4.3101998502989094</c:v>
                </c:pt>
                <c:pt idx="9052">
                  <c:v>4.0010348718960262</c:v>
                </c:pt>
                <c:pt idx="9053">
                  <c:v>18.375718619824614</c:v>
                </c:pt>
                <c:pt idx="9054">
                  <c:v>1.2727775141361235</c:v>
                </c:pt>
                <c:pt idx="9055">
                  <c:v>18.442871284525001</c:v>
                </c:pt>
                <c:pt idx="9056">
                  <c:v>26.533462123316603</c:v>
                </c:pt>
                <c:pt idx="9057">
                  <c:v>46.830880637704631</c:v>
                </c:pt>
                <c:pt idx="9058">
                  <c:v>21.141655581067585</c:v>
                </c:pt>
                <c:pt idx="9059">
                  <c:v>70.995356872581368</c:v>
                </c:pt>
                <c:pt idx="9060">
                  <c:v>74.154957449596338</c:v>
                </c:pt>
                <c:pt idx="9061">
                  <c:v>41.779706376665857</c:v>
                </c:pt>
                <c:pt idx="9062">
                  <c:v>56.686910317034638</c:v>
                </c:pt>
                <c:pt idx="9063">
                  <c:v>487.71717526483462</c:v>
                </c:pt>
                <c:pt idx="9064">
                  <c:v>109.46265827249599</c:v>
                </c:pt>
                <c:pt idx="9065">
                  <c:v>582.06427365569436</c:v>
                </c:pt>
                <c:pt idx="9066">
                  <c:v>521.84674594098055</c:v>
                </c:pt>
                <c:pt idx="9067">
                  <c:v>2.0686825738875981E-3</c:v>
                </c:pt>
                <c:pt idx="9068">
                  <c:v>0.25473314028812771</c:v>
                </c:pt>
                <c:pt idx="9069">
                  <c:v>0.15733194411123705</c:v>
                </c:pt>
                <c:pt idx="9070">
                  <c:v>5.4258547725882469E-2</c:v>
                </c:pt>
                <c:pt idx="9071">
                  <c:v>0.16371668710440165</c:v>
                </c:pt>
                <c:pt idx="9072">
                  <c:v>0.14127497949604506</c:v>
                </c:pt>
                <c:pt idx="9073">
                  <c:v>9.5658548581265615E-2</c:v>
                </c:pt>
                <c:pt idx="9074">
                  <c:v>0.83235907974803591</c:v>
                </c:pt>
                <c:pt idx="9075">
                  <c:v>0.96177430157191568</c:v>
                </c:pt>
                <c:pt idx="9076">
                  <c:v>0.98778406562991472</c:v>
                </c:pt>
                <c:pt idx="9077">
                  <c:v>3.2085076549398142E-2</c:v>
                </c:pt>
                <c:pt idx="9078">
                  <c:v>9.9795793499178557E-3</c:v>
                </c:pt>
                <c:pt idx="9079">
                  <c:v>2.0972211237966559E-3</c:v>
                </c:pt>
                <c:pt idx="9080">
                  <c:v>2.8673132526175506E-4</c:v>
                </c:pt>
                <c:pt idx="9081">
                  <c:v>6.8203217160104951E-4</c:v>
                </c:pt>
                <c:pt idx="9082">
                  <c:v>1.9732575724738317E-2</c:v>
                </c:pt>
                <c:pt idx="9083">
                  <c:v>7.406860571063799E-4</c:v>
                </c:pt>
                <c:pt idx="9084">
                  <c:v>0.28748329222267444</c:v>
                </c:pt>
                <c:pt idx="9085">
                  <c:v>8.782702263407334E-3</c:v>
                </c:pt>
                <c:pt idx="9086">
                  <c:v>0.15944743280590953</c:v>
                </c:pt>
                <c:pt idx="9087">
                  <c:v>3.1720096241390362E-2</c:v>
                </c:pt>
                <c:pt idx="9088">
                  <c:v>1.1416993966312886E-2</c:v>
                </c:pt>
                <c:pt idx="9089">
                  <c:v>1.053682359874454</c:v>
                </c:pt>
                <c:pt idx="9090">
                  <c:v>0.57918740824223647</c:v>
                </c:pt>
                <c:pt idx="9091">
                  <c:v>0.46614510233919909</c:v>
                </c:pt>
                <c:pt idx="9092">
                  <c:v>3.5927494051806632</c:v>
                </c:pt>
                <c:pt idx="9093">
                  <c:v>0.58604710927033243</c:v>
                </c:pt>
                <c:pt idx="9094">
                  <c:v>3.4787923362175462E-2</c:v>
                </c:pt>
                <c:pt idx="9095">
                  <c:v>1.3794251909450275E-3</c:v>
                </c:pt>
                <c:pt idx="9096">
                  <c:v>7.3992593037198295E-2</c:v>
                </c:pt>
                <c:pt idx="9097">
                  <c:v>2.1840262733353481E-2</c:v>
                </c:pt>
                <c:pt idx="9098">
                  <c:v>1.4336785394398087E-3</c:v>
                </c:pt>
                <c:pt idx="9099">
                  <c:v>2.2039123583824956</c:v>
                </c:pt>
                <c:pt idx="9100">
                  <c:v>0.84351149343637333</c:v>
                </c:pt>
                <c:pt idx="9101">
                  <c:v>1.2441159557578039</c:v>
                </c:pt>
                <c:pt idx="9102">
                  <c:v>0.58575131511648404</c:v>
                </c:pt>
                <c:pt idx="9103">
                  <c:v>3.894948234658515E-2</c:v>
                </c:pt>
                <c:pt idx="9104">
                  <c:v>4.1581569025461219E-4</c:v>
                </c:pt>
                <c:pt idx="9105">
                  <c:v>1.3996347337432954E-2</c:v>
                </c:pt>
                <c:pt idx="9106">
                  <c:v>9.6187134859974811E-3</c:v>
                </c:pt>
                <c:pt idx="9107">
                  <c:v>8.6445231084756602E-3</c:v>
                </c:pt>
                <c:pt idx="9108">
                  <c:v>2.5944107932631515E-2</c:v>
                </c:pt>
                <c:pt idx="9109">
                  <c:v>4.4803266094278829E-3</c:v>
                </c:pt>
                <c:pt idx="9110">
                  <c:v>2.957554977070442E-2</c:v>
                </c:pt>
                <c:pt idx="9111">
                  <c:v>0.34540077671301822</c:v>
                </c:pt>
                <c:pt idx="9112">
                  <c:v>1.426748490727481E-2</c:v>
                </c:pt>
                <c:pt idx="9113">
                  <c:v>9.6887860804532721E-3</c:v>
                </c:pt>
                <c:pt idx="9114">
                  <c:v>3.4423103623493864E-2</c:v>
                </c:pt>
                <c:pt idx="9115">
                  <c:v>7.1322586418878051E-2</c:v>
                </c:pt>
                <c:pt idx="9116">
                  <c:v>0.18208625704761666</c:v>
                </c:pt>
                <c:pt idx="9117">
                  <c:v>2.8071967551196633E-2</c:v>
                </c:pt>
                <c:pt idx="9118">
                  <c:v>0.19387000905125854</c:v>
                </c:pt>
                <c:pt idx="9119">
                  <c:v>2.525827167896517E-3</c:v>
                </c:pt>
                <c:pt idx="9120">
                  <c:v>0.35439010410844785</c:v>
                </c:pt>
                <c:pt idx="9121">
                  <c:v>2.4482257403844465</c:v>
                </c:pt>
                <c:pt idx="9122">
                  <c:v>0.39088793961033003</c:v>
                </c:pt>
                <c:pt idx="9123">
                  <c:v>0.11956972741204173</c:v>
                </c:pt>
                <c:pt idx="9124">
                  <c:v>1.1594967700303441E-2</c:v>
                </c:pt>
                <c:pt idx="9125">
                  <c:v>0.15762903922780744</c:v>
                </c:pt>
                <c:pt idx="9126">
                  <c:v>7.0143454482603576E-2</c:v>
                </c:pt>
                <c:pt idx="9127">
                  <c:v>5.5070043525343816E-2</c:v>
                </c:pt>
                <c:pt idx="9128">
                  <c:v>0.87137725666950916</c:v>
                </c:pt>
                <c:pt idx="9129">
                  <c:v>0.24363385475700056</c:v>
                </c:pt>
                <c:pt idx="9130">
                  <c:v>1.505093522311483</c:v>
                </c:pt>
                <c:pt idx="9131">
                  <c:v>2.6130850321238759</c:v>
                </c:pt>
                <c:pt idx="9132">
                  <c:v>0.98395321997605667</c:v>
                </c:pt>
                <c:pt idx="9133">
                  <c:v>2.3443422159187283E-2</c:v>
                </c:pt>
                <c:pt idx="9134">
                  <c:v>2.3071816386434341E-2</c:v>
                </c:pt>
                <c:pt idx="9135">
                  <c:v>0.15961793653630305</c:v>
                </c:pt>
                <c:pt idx="9136">
                  <c:v>6.5128597459146342E-2</c:v>
                </c:pt>
                <c:pt idx="9137">
                  <c:v>0.26200634687731894</c:v>
                </c:pt>
                <c:pt idx="9138">
                  <c:v>0.47701461404239709</c:v>
                </c:pt>
                <c:pt idx="9139">
                  <c:v>0.10911770736005656</c:v>
                </c:pt>
                <c:pt idx="9140">
                  <c:v>0.16324704011011668</c:v>
                </c:pt>
                <c:pt idx="9141">
                  <c:v>4.2411098157419911</c:v>
                </c:pt>
                <c:pt idx="9142">
                  <c:v>0.63172512635371203</c:v>
                </c:pt>
                <c:pt idx="9143">
                  <c:v>8.0937493765465773E-2</c:v>
                </c:pt>
                <c:pt idx="9144">
                  <c:v>4.7924822735361791E-2</c:v>
                </c:pt>
                <c:pt idx="9145">
                  <c:v>0.19711164933318603</c:v>
                </c:pt>
                <c:pt idx="9146">
                  <c:v>0.16578086106832726</c:v>
                </c:pt>
                <c:pt idx="9147">
                  <c:v>0.15583306026098986</c:v>
                </c:pt>
                <c:pt idx="9148">
                  <c:v>2.2009727408220177</c:v>
                </c:pt>
                <c:pt idx="9149">
                  <c:v>1.9581702655031483E-2</c:v>
                </c:pt>
                <c:pt idx="9150">
                  <c:v>0.15407209516572171</c:v>
                </c:pt>
                <c:pt idx="9151">
                  <c:v>1.3946951387794764</c:v>
                </c:pt>
                <c:pt idx="9152">
                  <c:v>1.0970013765203042</c:v>
                </c:pt>
                <c:pt idx="9153">
                  <c:v>8.8642879381855347E-2</c:v>
                </c:pt>
                <c:pt idx="9154">
                  <c:v>9.5540763561403844E-3</c:v>
                </c:pt>
                <c:pt idx="9155">
                  <c:v>5.3849719057015119E-2</c:v>
                </c:pt>
                <c:pt idx="9156">
                  <c:v>1.0470162074773137E-2</c:v>
                </c:pt>
                <c:pt idx="9157">
                  <c:v>6.2028502152782937E-3</c:v>
                </c:pt>
                <c:pt idx="9158">
                  <c:v>2.8428354651341881</c:v>
                </c:pt>
                <c:pt idx="9159">
                  <c:v>10.383301407549554</c:v>
                </c:pt>
                <c:pt idx="9160">
                  <c:v>1.7481395939553939</c:v>
                </c:pt>
                <c:pt idx="9161">
                  <c:v>3.4033768400579274</c:v>
                </c:pt>
                <c:pt idx="9162">
                  <c:v>6.6909761547945514</c:v>
                </c:pt>
                <c:pt idx="9163">
                  <c:v>1.0343119455145168E-2</c:v>
                </c:pt>
                <c:pt idx="9164">
                  <c:v>1.2618877852030195E-2</c:v>
                </c:pt>
                <c:pt idx="9165">
                  <c:v>6.9737545132114989E-3</c:v>
                </c:pt>
                <c:pt idx="9166">
                  <c:v>7.9307898187722017E-3</c:v>
                </c:pt>
                <c:pt idx="9167">
                  <c:v>2.0917065724110381E-2</c:v>
                </c:pt>
                <c:pt idx="9168">
                  <c:v>2.9578759601480334E-2</c:v>
                </c:pt>
                <c:pt idx="9169">
                  <c:v>5.6476613462316068E-3</c:v>
                </c:pt>
                <c:pt idx="9170">
                  <c:v>0.31654639388601935</c:v>
                </c:pt>
                <c:pt idx="9171">
                  <c:v>1.9619281281788834E-2</c:v>
                </c:pt>
                <c:pt idx="9172">
                  <c:v>3.7138580908240307E-2</c:v>
                </c:pt>
                <c:pt idx="9173">
                  <c:v>1.0345444254191666E-2</c:v>
                </c:pt>
                <c:pt idx="9174">
                  <c:v>6.929830940203395E-2</c:v>
                </c:pt>
                <c:pt idx="9175">
                  <c:v>3.2294620959329015E-2</c:v>
                </c:pt>
                <c:pt idx="9176">
                  <c:v>3.8959453772957037E-2</c:v>
                </c:pt>
                <c:pt idx="9177">
                  <c:v>0.15471351830446828</c:v>
                </c:pt>
                <c:pt idx="9178">
                  <c:v>4.1332489102870622E-2</c:v>
                </c:pt>
                <c:pt idx="9179">
                  <c:v>7.4630758114134485E-2</c:v>
                </c:pt>
                <c:pt idx="9180">
                  <c:v>1.8556960658612667</c:v>
                </c:pt>
                <c:pt idx="9181">
                  <c:v>9.7511977062704272E-2</c:v>
                </c:pt>
                <c:pt idx="9182">
                  <c:v>1.5117601562331946E-2</c:v>
                </c:pt>
                <c:pt idx="9183">
                  <c:v>1.509582459765E-2</c:v>
                </c:pt>
                <c:pt idx="9184">
                  <c:v>1.8861511850808511E-2</c:v>
                </c:pt>
                <c:pt idx="9185">
                  <c:v>3.3796002981399786E-2</c:v>
                </c:pt>
                <c:pt idx="9186">
                  <c:v>0.10882230131069455</c:v>
                </c:pt>
                <c:pt idx="9187">
                  <c:v>0.26803594336690179</c:v>
                </c:pt>
                <c:pt idx="9188">
                  <c:v>0.71125269965438986</c:v>
                </c:pt>
                <c:pt idx="9189">
                  <c:v>9.6208171765233691E-2</c:v>
                </c:pt>
                <c:pt idx="9190">
                  <c:v>4.4579060579205305E-2</c:v>
                </c:pt>
                <c:pt idx="9191">
                  <c:v>6.8073660954959828E-2</c:v>
                </c:pt>
                <c:pt idx="9192">
                  <c:v>0.17303905917872586</c:v>
                </c:pt>
                <c:pt idx="9193">
                  <c:v>0.31870881663903894</c:v>
                </c:pt>
                <c:pt idx="9194">
                  <c:v>0.1497871590843087</c:v>
                </c:pt>
                <c:pt idx="9195">
                  <c:v>1.503687453352764</c:v>
                </c:pt>
                <c:pt idx="9196">
                  <c:v>0.32445629771733853</c:v>
                </c:pt>
                <c:pt idx="9197">
                  <c:v>12.755833228923308</c:v>
                </c:pt>
                <c:pt idx="9198">
                  <c:v>2.6312011081219544</c:v>
                </c:pt>
                <c:pt idx="9199">
                  <c:v>2.6360134137327424</c:v>
                </c:pt>
                <c:pt idx="9200">
                  <c:v>4.5313861348579156E-2</c:v>
                </c:pt>
                <c:pt idx="9201">
                  <c:v>7.482960059452981E-2</c:v>
                </c:pt>
                <c:pt idx="9202">
                  <c:v>0.19247230635671109</c:v>
                </c:pt>
                <c:pt idx="9203">
                  <c:v>0.54352971611629786</c:v>
                </c:pt>
                <c:pt idx="9204">
                  <c:v>0.10799372771224808</c:v>
                </c:pt>
                <c:pt idx="9205">
                  <c:v>1.1348666028187318</c:v>
                </c:pt>
                <c:pt idx="9206">
                  <c:v>0.12278219426457657</c:v>
                </c:pt>
                <c:pt idx="9207">
                  <c:v>1.8997399339052512</c:v>
                </c:pt>
                <c:pt idx="9208">
                  <c:v>1.1543161657719605</c:v>
                </c:pt>
                <c:pt idx="9209">
                  <c:v>0.7600912771177033</c:v>
                </c:pt>
                <c:pt idx="9210">
                  <c:v>3.513485985628053E-2</c:v>
                </c:pt>
                <c:pt idx="9211">
                  <c:v>6.2916877606917582E-2</c:v>
                </c:pt>
                <c:pt idx="9212">
                  <c:v>0.61419649356371386</c:v>
                </c:pt>
                <c:pt idx="9213">
                  <c:v>0.37011559743333572</c:v>
                </c:pt>
                <c:pt idx="9214">
                  <c:v>0.14251357807327381</c:v>
                </c:pt>
                <c:pt idx="9215">
                  <c:v>1.1311692940692089</c:v>
                </c:pt>
                <c:pt idx="9216">
                  <c:v>4.7488658891935036E-2</c:v>
                </c:pt>
                <c:pt idx="9217">
                  <c:v>0.97468876997142562</c:v>
                </c:pt>
                <c:pt idx="9218">
                  <c:v>1.0452096274612042</c:v>
                </c:pt>
                <c:pt idx="9219">
                  <c:v>0.78409815912109937</c:v>
                </c:pt>
                <c:pt idx="9220">
                  <c:v>0.87319877301410853</c:v>
                </c:pt>
                <c:pt idx="9221">
                  <c:v>0.64013053019446542</c:v>
                </c:pt>
                <c:pt idx="9222">
                  <c:v>2.1309996981657502</c:v>
                </c:pt>
                <c:pt idx="9223">
                  <c:v>1.9036281909549091</c:v>
                </c:pt>
                <c:pt idx="9224">
                  <c:v>1.1395808596103174</c:v>
                </c:pt>
                <c:pt idx="9225">
                  <c:v>11.786408201598446</c:v>
                </c:pt>
                <c:pt idx="9226">
                  <c:v>14.315859842193861</c:v>
                </c:pt>
                <c:pt idx="9227">
                  <c:v>22.075791908744328</c:v>
                </c:pt>
                <c:pt idx="9228">
                  <c:v>27.978487642792651</c:v>
                </c:pt>
                <c:pt idx="9229">
                  <c:v>16.362676758317338</c:v>
                </c:pt>
                <c:pt idx="9230">
                  <c:v>5.2383106016710963</c:v>
                </c:pt>
                <c:pt idx="9231">
                  <c:v>0.92423387032977278</c:v>
                </c:pt>
                <c:pt idx="9232">
                  <c:v>6.906987931108282</c:v>
                </c:pt>
                <c:pt idx="9233">
                  <c:v>4.2218555506830153</c:v>
                </c:pt>
                <c:pt idx="9234">
                  <c:v>1.8438557979427279</c:v>
                </c:pt>
                <c:pt idx="9235">
                  <c:v>2.2768537108949944</c:v>
                </c:pt>
                <c:pt idx="9236">
                  <c:v>15.195421537990688</c:v>
                </c:pt>
                <c:pt idx="9237">
                  <c:v>6.1306726019778939</c:v>
                </c:pt>
                <c:pt idx="9238">
                  <c:v>30.628498598968957</c:v>
                </c:pt>
                <c:pt idx="9239">
                  <c:v>11.439101766822406</c:v>
                </c:pt>
                <c:pt idx="9240">
                  <c:v>8.3136203225468511E-2</c:v>
                </c:pt>
                <c:pt idx="9241">
                  <c:v>2.0236531023350817</c:v>
                </c:pt>
                <c:pt idx="9242">
                  <c:v>0.37066362371404626</c:v>
                </c:pt>
                <c:pt idx="9243">
                  <c:v>0.54844222618580352</c:v>
                </c:pt>
                <c:pt idx="9244">
                  <c:v>0.4187886578780568</c:v>
                </c:pt>
                <c:pt idx="9245">
                  <c:v>0.65950343929759914</c:v>
                </c:pt>
                <c:pt idx="9246">
                  <c:v>0.26752205467851181</c:v>
                </c:pt>
                <c:pt idx="9247">
                  <c:v>0.9839149967488996</c:v>
                </c:pt>
                <c:pt idx="9248">
                  <c:v>2.3226820268861337</c:v>
                </c:pt>
                <c:pt idx="9249">
                  <c:v>8.6581274814444864</c:v>
                </c:pt>
                <c:pt idx="9250">
                  <c:v>1.4430599426224102</c:v>
                </c:pt>
                <c:pt idx="9251">
                  <c:v>3.7408455831752336</c:v>
                </c:pt>
                <c:pt idx="9252">
                  <c:v>7.1846302282417103</c:v>
                </c:pt>
                <c:pt idx="9253">
                  <c:v>1.9435148113682608</c:v>
                </c:pt>
                <c:pt idx="9254">
                  <c:v>3.9961231541787008</c:v>
                </c:pt>
                <c:pt idx="9255">
                  <c:v>33.240653087709205</c:v>
                </c:pt>
                <c:pt idx="9256">
                  <c:v>12.08571561674826</c:v>
                </c:pt>
                <c:pt idx="9257">
                  <c:v>80.439672439567005</c:v>
                </c:pt>
                <c:pt idx="9258">
                  <c:v>34.820315578657976</c:v>
                </c:pt>
                <c:pt idx="9259">
                  <c:v>0.33613158304643004</c:v>
                </c:pt>
                <c:pt idx="9260">
                  <c:v>1.1733298582343321E-2</c:v>
                </c:pt>
                <c:pt idx="9261">
                  <c:v>0.64887478730040438</c:v>
                </c:pt>
                <c:pt idx="9262">
                  <c:v>0.15971071127793732</c:v>
                </c:pt>
                <c:pt idx="9263">
                  <c:v>0.16619834194974462</c:v>
                </c:pt>
                <c:pt idx="9264">
                  <c:v>3.4638755620802611E-2</c:v>
                </c:pt>
                <c:pt idx="9265">
                  <c:v>5.4123200894315895E-2</c:v>
                </c:pt>
                <c:pt idx="9266">
                  <c:v>3.2422782204729379</c:v>
                </c:pt>
                <c:pt idx="9267">
                  <c:v>0.76978704249914243</c:v>
                </c:pt>
                <c:pt idx="9268">
                  <c:v>1.1583810252281179</c:v>
                </c:pt>
                <c:pt idx="9269">
                  <c:v>1.2194849630990394</c:v>
                </c:pt>
                <c:pt idx="9270">
                  <c:v>11.031368680334117</c:v>
                </c:pt>
                <c:pt idx="9271">
                  <c:v>0.33957246575435324</c:v>
                </c:pt>
                <c:pt idx="9272">
                  <c:v>10.986357739322608</c:v>
                </c:pt>
                <c:pt idx="9273">
                  <c:v>42.348653534820443</c:v>
                </c:pt>
                <c:pt idx="9274">
                  <c:v>37.875308822281113</c:v>
                </c:pt>
                <c:pt idx="9275">
                  <c:v>69.313410275076691</c:v>
                </c:pt>
                <c:pt idx="9276">
                  <c:v>27.769781119694091</c:v>
                </c:pt>
                <c:pt idx="9277">
                  <c:v>2.3615195268372196</c:v>
                </c:pt>
                <c:pt idx="9278">
                  <c:v>0.64361755635038398</c:v>
                </c:pt>
                <c:pt idx="9279">
                  <c:v>2.6221606101502246E-2</c:v>
                </c:pt>
                <c:pt idx="9280">
                  <c:v>0.22501005866742588</c:v>
                </c:pt>
                <c:pt idx="9281">
                  <c:v>0.55052659664926717</c:v>
                </c:pt>
                <c:pt idx="9282">
                  <c:v>2.3129800633150879</c:v>
                </c:pt>
                <c:pt idx="9283">
                  <c:v>0.24483827557892909</c:v>
                </c:pt>
                <c:pt idx="9284">
                  <c:v>0.15429126087257047</c:v>
                </c:pt>
                <c:pt idx="9285">
                  <c:v>0.11691537736685588</c:v>
                </c:pt>
                <c:pt idx="9286">
                  <c:v>0.74731539837936345</c:v>
                </c:pt>
                <c:pt idx="9287">
                  <c:v>4.0537120080962152</c:v>
                </c:pt>
                <c:pt idx="9288">
                  <c:v>1.907280820321311</c:v>
                </c:pt>
                <c:pt idx="9289">
                  <c:v>8.3441815676924893</c:v>
                </c:pt>
                <c:pt idx="9290">
                  <c:v>4.5991027302798013</c:v>
                </c:pt>
                <c:pt idx="9291">
                  <c:v>3.5631366161644502</c:v>
                </c:pt>
                <c:pt idx="9292">
                  <c:v>2.1326240006307673</c:v>
                </c:pt>
                <c:pt idx="9293">
                  <c:v>19.592930270507171</c:v>
                </c:pt>
                <c:pt idx="9294">
                  <c:v>5.4392168546477819</c:v>
                </c:pt>
                <c:pt idx="9295">
                  <c:v>24.39753718781153</c:v>
                </c:pt>
                <c:pt idx="9296">
                  <c:v>27.081896164695902</c:v>
                </c:pt>
                <c:pt idx="9297">
                  <c:v>0.36480106441682253</c:v>
                </c:pt>
                <c:pt idx="9298">
                  <c:v>0.61513347757445003</c:v>
                </c:pt>
                <c:pt idx="9299">
                  <c:v>0.27169621624853202</c:v>
                </c:pt>
                <c:pt idx="9300">
                  <c:v>0.19343766521639777</c:v>
                </c:pt>
                <c:pt idx="9301">
                  <c:v>1.1450812386655001E-2</c:v>
                </c:pt>
                <c:pt idx="9302">
                  <c:v>6.7090448935936797E-2</c:v>
                </c:pt>
                <c:pt idx="9303">
                  <c:v>0.81745697810047335</c:v>
                </c:pt>
                <c:pt idx="9304">
                  <c:v>0.32431432159381618</c:v>
                </c:pt>
                <c:pt idx="9305">
                  <c:v>4.7322055038463908</c:v>
                </c:pt>
                <c:pt idx="9306">
                  <c:v>7.1263483518106252</c:v>
                </c:pt>
                <c:pt idx="9307">
                  <c:v>0.68483744033131244</c:v>
                </c:pt>
                <c:pt idx="9308">
                  <c:v>0.31108491518882603</c:v>
                </c:pt>
                <c:pt idx="9309">
                  <c:v>3.3938619076072349</c:v>
                </c:pt>
                <c:pt idx="9310">
                  <c:v>0.49601359223317687</c:v>
                </c:pt>
                <c:pt idx="9311">
                  <c:v>0.94528168429971793</c:v>
                </c:pt>
                <c:pt idx="9312">
                  <c:v>2.9084689396985874</c:v>
                </c:pt>
                <c:pt idx="9313">
                  <c:v>5.9140665293697632</c:v>
                </c:pt>
                <c:pt idx="9314">
                  <c:v>2.0724227172314804</c:v>
                </c:pt>
                <c:pt idx="9315">
                  <c:v>8.797091402599392</c:v>
                </c:pt>
                <c:pt idx="9316">
                  <c:v>7.0113482194139527</c:v>
                </c:pt>
                <c:pt idx="9317">
                  <c:v>5.7789184861789646</c:v>
                </c:pt>
                <c:pt idx="9318">
                  <c:v>2.8588550116607712</c:v>
                </c:pt>
                <c:pt idx="9319">
                  <c:v>15.315829789453044</c:v>
                </c:pt>
                <c:pt idx="9320">
                  <c:v>13.030179036774816</c:v>
                </c:pt>
                <c:pt idx="9321">
                  <c:v>8.5811182356425473</c:v>
                </c:pt>
                <c:pt idx="9322">
                  <c:v>17.995770099402815</c:v>
                </c:pt>
                <c:pt idx="9323">
                  <c:v>100.22327603029252</c:v>
                </c:pt>
                <c:pt idx="9324">
                  <c:v>16.753190970086159</c:v>
                </c:pt>
                <c:pt idx="9325">
                  <c:v>271.77214067852844</c:v>
                </c:pt>
                <c:pt idx="9326">
                  <c:v>106.78563358437452</c:v>
                </c:pt>
                <c:pt idx="9327">
                  <c:v>9.0361633418425633</c:v>
                </c:pt>
                <c:pt idx="9328">
                  <c:v>1.147791466402273</c:v>
                </c:pt>
                <c:pt idx="9329">
                  <c:v>3.9693958883997595</c:v>
                </c:pt>
                <c:pt idx="9330">
                  <c:v>3.8120591516110234</c:v>
                </c:pt>
                <c:pt idx="9331">
                  <c:v>1.0098864852166642</c:v>
                </c:pt>
                <c:pt idx="9332">
                  <c:v>2.5428039166295444</c:v>
                </c:pt>
                <c:pt idx="9333">
                  <c:v>3.5607252973846544</c:v>
                </c:pt>
                <c:pt idx="9334">
                  <c:v>1.0710756059675073</c:v>
                </c:pt>
                <c:pt idx="9335">
                  <c:v>1.4210655422839131</c:v>
                </c:pt>
                <c:pt idx="9336">
                  <c:v>9.072875062278932</c:v>
                </c:pt>
                <c:pt idx="9337">
                  <c:v>3.7314432718899329</c:v>
                </c:pt>
                <c:pt idx="9338">
                  <c:v>0.54531490644039193</c:v>
                </c:pt>
                <c:pt idx="9339">
                  <c:v>1.6769202128942435</c:v>
                </c:pt>
                <c:pt idx="9340">
                  <c:v>2.1625580441681529</c:v>
                </c:pt>
                <c:pt idx="9341">
                  <c:v>0.2257271014809292</c:v>
                </c:pt>
                <c:pt idx="9342">
                  <c:v>1.8957314970144172</c:v>
                </c:pt>
                <c:pt idx="9343">
                  <c:v>13.199378505465969</c:v>
                </c:pt>
                <c:pt idx="9344">
                  <c:v>3.3687492491311639</c:v>
                </c:pt>
                <c:pt idx="9345">
                  <c:v>44.381966619132399</c:v>
                </c:pt>
                <c:pt idx="9346">
                  <c:v>53.39408120389816</c:v>
                </c:pt>
                <c:pt idx="9347">
                  <c:v>0.21988452721713767</c:v>
                </c:pt>
                <c:pt idx="9348">
                  <c:v>0.11830137341881775</c:v>
                </c:pt>
                <c:pt idx="9349">
                  <c:v>0.73133696946543758</c:v>
                </c:pt>
                <c:pt idx="9350">
                  <c:v>0.50888286954519013</c:v>
                </c:pt>
                <c:pt idx="9351">
                  <c:v>0.26153364123671202</c:v>
                </c:pt>
                <c:pt idx="9352">
                  <c:v>0.62172719819622801</c:v>
                </c:pt>
                <c:pt idx="9353">
                  <c:v>1.6110490768481367</c:v>
                </c:pt>
                <c:pt idx="9354">
                  <c:v>0.30083559037554275</c:v>
                </c:pt>
                <c:pt idx="9355">
                  <c:v>2.5107523379657688</c:v>
                </c:pt>
                <c:pt idx="9356">
                  <c:v>3.0693580901755673</c:v>
                </c:pt>
                <c:pt idx="9357">
                  <c:v>2.2673920878633473</c:v>
                </c:pt>
                <c:pt idx="9358">
                  <c:v>0.29333696078490634</c:v>
                </c:pt>
                <c:pt idx="9359">
                  <c:v>1.9282147289526483</c:v>
                </c:pt>
                <c:pt idx="9360">
                  <c:v>1.4812514633485281</c:v>
                </c:pt>
                <c:pt idx="9361">
                  <c:v>1.7922065700101111</c:v>
                </c:pt>
                <c:pt idx="9362">
                  <c:v>4.4312449171671622</c:v>
                </c:pt>
                <c:pt idx="9363">
                  <c:v>8.2512430057598607</c:v>
                </c:pt>
                <c:pt idx="9364">
                  <c:v>1.3107150010940223</c:v>
                </c:pt>
                <c:pt idx="9365">
                  <c:v>6.2001381073887432</c:v>
                </c:pt>
                <c:pt idx="9366">
                  <c:v>9.1808741297536987</c:v>
                </c:pt>
                <c:pt idx="9367">
                  <c:v>0.48495132403471158</c:v>
                </c:pt>
                <c:pt idx="9368">
                  <c:v>0.1427080133980882</c:v>
                </c:pt>
                <c:pt idx="9369">
                  <c:v>0.98091579345517932</c:v>
                </c:pt>
                <c:pt idx="9370">
                  <c:v>0.5438178052688365</c:v>
                </c:pt>
                <c:pt idx="9371">
                  <c:v>0.15080669591383397</c:v>
                </c:pt>
                <c:pt idx="9372">
                  <c:v>0.48177075101491151</c:v>
                </c:pt>
                <c:pt idx="9373">
                  <c:v>1.6130806367693773</c:v>
                </c:pt>
                <c:pt idx="9374">
                  <c:v>0.82059244434281153</c:v>
                </c:pt>
                <c:pt idx="9375">
                  <c:v>4.4394728180203931</c:v>
                </c:pt>
                <c:pt idx="9376">
                  <c:v>2.5493971293561639</c:v>
                </c:pt>
                <c:pt idx="9377">
                  <c:v>3.7877161416154457</c:v>
                </c:pt>
                <c:pt idx="9378">
                  <c:v>2.1472259731176639</c:v>
                </c:pt>
                <c:pt idx="9379">
                  <c:v>9.512617835292799</c:v>
                </c:pt>
                <c:pt idx="9380">
                  <c:v>11.436321091122977</c:v>
                </c:pt>
                <c:pt idx="9381">
                  <c:v>7.0490918616386917</c:v>
                </c:pt>
                <c:pt idx="9382">
                  <c:v>10.632207530334727</c:v>
                </c:pt>
                <c:pt idx="9383">
                  <c:v>72.03440080802504</c:v>
                </c:pt>
                <c:pt idx="9384">
                  <c:v>11.700082350094508</c:v>
                </c:pt>
                <c:pt idx="9385">
                  <c:v>72.319937344379667</c:v>
                </c:pt>
                <c:pt idx="9386">
                  <c:v>53.731472276082357</c:v>
                </c:pt>
                <c:pt idx="9387">
                  <c:v>4.8318627259523383</c:v>
                </c:pt>
                <c:pt idx="9388">
                  <c:v>1.2132071005149787</c:v>
                </c:pt>
                <c:pt idx="9389">
                  <c:v>8.2613890216489398</c:v>
                </c:pt>
                <c:pt idx="9390">
                  <c:v>9.7380867174859489</c:v>
                </c:pt>
                <c:pt idx="9391">
                  <c:v>16.88801581312585</c:v>
                </c:pt>
                <c:pt idx="9392">
                  <c:v>7.8493513344433561</c:v>
                </c:pt>
                <c:pt idx="9393">
                  <c:v>35.676104983631987</c:v>
                </c:pt>
                <c:pt idx="9394">
                  <c:v>10.286928909489028</c:v>
                </c:pt>
                <c:pt idx="9395">
                  <c:v>34.158512470412958</c:v>
                </c:pt>
                <c:pt idx="9396">
                  <c:v>42.284997256377871</c:v>
                </c:pt>
                <c:pt idx="9397">
                  <c:v>2.4981476079616169</c:v>
                </c:pt>
                <c:pt idx="9398">
                  <c:v>0.87361824334841831</c:v>
                </c:pt>
                <c:pt idx="9399">
                  <c:v>4.9351115474547109</c:v>
                </c:pt>
                <c:pt idx="9400">
                  <c:v>9.1876387383002882</c:v>
                </c:pt>
                <c:pt idx="9401">
                  <c:v>8.9795965094432582</c:v>
                </c:pt>
                <c:pt idx="9402">
                  <c:v>7.7528596749297005</c:v>
                </c:pt>
                <c:pt idx="9403">
                  <c:v>19.278207349697979</c:v>
                </c:pt>
                <c:pt idx="9404">
                  <c:v>3.7021897823658318</c:v>
                </c:pt>
                <c:pt idx="9405">
                  <c:v>11.579627795594813</c:v>
                </c:pt>
                <c:pt idx="9406">
                  <c:v>27.841930937153606</c:v>
                </c:pt>
                <c:pt idx="9407">
                  <c:v>55.575436448853232</c:v>
                </c:pt>
                <c:pt idx="9408">
                  <c:v>16.415987893154846</c:v>
                </c:pt>
                <c:pt idx="9409">
                  <c:v>72.668054488585526</c:v>
                </c:pt>
                <c:pt idx="9410">
                  <c:v>80.382587758273388</c:v>
                </c:pt>
                <c:pt idx="9411">
                  <c:v>54.849962266409577</c:v>
                </c:pt>
                <c:pt idx="9412">
                  <c:v>79.337392389608397</c:v>
                </c:pt>
                <c:pt idx="9413">
                  <c:v>373.46098934724984</c:v>
                </c:pt>
                <c:pt idx="9414">
                  <c:v>113.71794735387232</c:v>
                </c:pt>
                <c:pt idx="9415">
                  <c:v>671.43513771616574</c:v>
                </c:pt>
                <c:pt idx="9416">
                  <c:v>426.99919533831047</c:v>
                </c:pt>
                <c:pt idx="9417">
                  <c:v>6.734335155079382</c:v>
                </c:pt>
                <c:pt idx="9418">
                  <c:v>1.9395658969031748</c:v>
                </c:pt>
                <c:pt idx="9419">
                  <c:v>16.405874537155906</c:v>
                </c:pt>
                <c:pt idx="9420">
                  <c:v>16.087886063081989</c:v>
                </c:pt>
                <c:pt idx="9421">
                  <c:v>9.0478004128495542</c:v>
                </c:pt>
                <c:pt idx="9422">
                  <c:v>10.337252136433097</c:v>
                </c:pt>
                <c:pt idx="9423">
                  <c:v>34.502710224015317</c:v>
                </c:pt>
                <c:pt idx="9424">
                  <c:v>9.5393382537899782</c:v>
                </c:pt>
                <c:pt idx="9425">
                  <c:v>113.01255954770708</c:v>
                </c:pt>
                <c:pt idx="9426">
                  <c:v>61.725154639712436</c:v>
                </c:pt>
                <c:pt idx="9427">
                  <c:v>59.073362590200851</c:v>
                </c:pt>
                <c:pt idx="9428">
                  <c:v>0.25246153227042289</c:v>
                </c:pt>
                <c:pt idx="9429">
                  <c:v>12.310846928775003</c:v>
                </c:pt>
                <c:pt idx="9430">
                  <c:v>3.2534827879828447</c:v>
                </c:pt>
                <c:pt idx="9431">
                  <c:v>5.5875915542811878</c:v>
                </c:pt>
                <c:pt idx="9432">
                  <c:v>4.2664037876065715</c:v>
                </c:pt>
                <c:pt idx="9433">
                  <c:v>3.1385607728043148</c:v>
                </c:pt>
                <c:pt idx="9434">
                  <c:v>1.6151323840495773</c:v>
                </c:pt>
                <c:pt idx="9435">
                  <c:v>7.1662243334077891</c:v>
                </c:pt>
                <c:pt idx="9436">
                  <c:v>20.785079269717148</c:v>
                </c:pt>
                <c:pt idx="9437">
                  <c:v>12.849449152276179</c:v>
                </c:pt>
                <c:pt idx="9438">
                  <c:v>50.372453846859322</c:v>
                </c:pt>
                <c:pt idx="9439">
                  <c:v>14.87660821831513</c:v>
                </c:pt>
                <c:pt idx="9440">
                  <c:v>39.374227081658212</c:v>
                </c:pt>
                <c:pt idx="9441">
                  <c:v>107.50879779280817</c:v>
                </c:pt>
                <c:pt idx="9442">
                  <c:v>58.323990230552816</c:v>
                </c:pt>
                <c:pt idx="9443">
                  <c:v>83.330837965245124</c:v>
                </c:pt>
                <c:pt idx="9444">
                  <c:v>247.23259604444598</c:v>
                </c:pt>
                <c:pt idx="9445">
                  <c:v>70.324227287930952</c:v>
                </c:pt>
                <c:pt idx="9446">
                  <c:v>266.3447684054733</c:v>
                </c:pt>
                <c:pt idx="9447">
                  <c:v>327.69313518031061</c:v>
                </c:pt>
                <c:pt idx="9448">
                  <c:v>305.47795944148601</c:v>
                </c:pt>
                <c:pt idx="9449">
                  <c:v>2.1410284411200848</c:v>
                </c:pt>
                <c:pt idx="9450">
                  <c:v>0.20526242550170265</c:v>
                </c:pt>
                <c:pt idx="9451">
                  <c:v>1.2697203689360026</c:v>
                </c:pt>
                <c:pt idx="9452">
                  <c:v>0.69502825457284179</c:v>
                </c:pt>
                <c:pt idx="9453">
                  <c:v>0.57926717660202665</c:v>
                </c:pt>
                <c:pt idx="9454">
                  <c:v>0.36447713780115443</c:v>
                </c:pt>
                <c:pt idx="9455">
                  <c:v>18.644266289905445</c:v>
                </c:pt>
                <c:pt idx="9456">
                  <c:v>13.952240066303935</c:v>
                </c:pt>
                <c:pt idx="9457">
                  <c:v>18.185172868411861</c:v>
                </c:pt>
                <c:pt idx="9458">
                  <c:v>16.99437452213904</c:v>
                </c:pt>
                <c:pt idx="9459">
                  <c:v>7.2027724013566283</c:v>
                </c:pt>
                <c:pt idx="9460">
                  <c:v>11.828192866436071</c:v>
                </c:pt>
                <c:pt idx="9461">
                  <c:v>30.014270945301263</c:v>
                </c:pt>
                <c:pt idx="9462">
                  <c:v>14.501666926861969</c:v>
                </c:pt>
                <c:pt idx="9463">
                  <c:v>27.514700615027394</c:v>
                </c:pt>
                <c:pt idx="9464">
                  <c:v>203.31420342530191</c:v>
                </c:pt>
                <c:pt idx="9465">
                  <c:v>126.80719028028548</c:v>
                </c:pt>
                <c:pt idx="9466">
                  <c:v>168.09762891848567</c:v>
                </c:pt>
                <c:pt idx="9467">
                  <c:v>112.60063972828524</c:v>
                </c:pt>
                <c:pt idx="9468">
                  <c:v>189.36018022038479</c:v>
                </c:pt>
                <c:pt idx="9469">
                  <c:v>4.425537631190215</c:v>
                </c:pt>
                <c:pt idx="9470">
                  <c:v>0.74862161236721492</c:v>
                </c:pt>
                <c:pt idx="9471">
                  <c:v>6.2509338443565265E-2</c:v>
                </c:pt>
                <c:pt idx="9472">
                  <c:v>1.1413615756796403</c:v>
                </c:pt>
                <c:pt idx="9473">
                  <c:v>7.2840976191406277</c:v>
                </c:pt>
                <c:pt idx="9474">
                  <c:v>5.5760540233510572</c:v>
                </c:pt>
                <c:pt idx="9475">
                  <c:v>3.0661724212245796</c:v>
                </c:pt>
                <c:pt idx="9476">
                  <c:v>0.38587002505202583</c:v>
                </c:pt>
                <c:pt idx="9477">
                  <c:v>0.26749093181413475</c:v>
                </c:pt>
                <c:pt idx="9478">
                  <c:v>4.2645621958704556</c:v>
                </c:pt>
                <c:pt idx="9479">
                  <c:v>3.492243792744719</c:v>
                </c:pt>
                <c:pt idx="9480">
                  <c:v>8.2885599728636059</c:v>
                </c:pt>
                <c:pt idx="9481">
                  <c:v>5.4606443993188662</c:v>
                </c:pt>
                <c:pt idx="9482">
                  <c:v>33.852469218743288</c:v>
                </c:pt>
                <c:pt idx="9483">
                  <c:v>43.07531728444809</c:v>
                </c:pt>
                <c:pt idx="9484">
                  <c:v>29.579408562390228</c:v>
                </c:pt>
                <c:pt idx="9485">
                  <c:v>29.798060723782175</c:v>
                </c:pt>
                <c:pt idx="9486">
                  <c:v>76.452145950685221</c:v>
                </c:pt>
                <c:pt idx="9487">
                  <c:v>13.853667928968715</c:v>
                </c:pt>
                <c:pt idx="9488">
                  <c:v>69.221728851672395</c:v>
                </c:pt>
                <c:pt idx="9489">
                  <c:v>112.60946879562478</c:v>
                </c:pt>
                <c:pt idx="9490">
                  <c:v>119.58264321155265</c:v>
                </c:pt>
                <c:pt idx="9491">
                  <c:v>0.61471623094730321</c:v>
                </c:pt>
                <c:pt idx="9492">
                  <c:v>0.67302084372763882</c:v>
                </c:pt>
                <c:pt idx="9493">
                  <c:v>1.0821123489517712</c:v>
                </c:pt>
                <c:pt idx="9494">
                  <c:v>5.7567873368452362</c:v>
                </c:pt>
                <c:pt idx="9495">
                  <c:v>1.9900804843084854</c:v>
                </c:pt>
                <c:pt idx="9496">
                  <c:v>3.3903436967869625</c:v>
                </c:pt>
                <c:pt idx="9497">
                  <c:v>11.746985850414326</c:v>
                </c:pt>
                <c:pt idx="9498">
                  <c:v>6.3873913091508561</c:v>
                </c:pt>
                <c:pt idx="9499">
                  <c:v>5.5750544027920892</c:v>
                </c:pt>
                <c:pt idx="9500">
                  <c:v>27.861914803416781</c:v>
                </c:pt>
                <c:pt idx="9501">
                  <c:v>36.994165740897827</c:v>
                </c:pt>
                <c:pt idx="9502">
                  <c:v>4.7861046014133137</c:v>
                </c:pt>
                <c:pt idx="9503">
                  <c:v>1.8870229410821</c:v>
                </c:pt>
                <c:pt idx="9504">
                  <c:v>8.7402688869205623</c:v>
                </c:pt>
                <c:pt idx="9505">
                  <c:v>16.084640386971913</c:v>
                </c:pt>
                <c:pt idx="9506">
                  <c:v>13.141620502324091</c:v>
                </c:pt>
                <c:pt idx="9507">
                  <c:v>16.000508924454699</c:v>
                </c:pt>
                <c:pt idx="9508">
                  <c:v>36.6966134261558</c:v>
                </c:pt>
                <c:pt idx="9509">
                  <c:v>15.620438452350468</c:v>
                </c:pt>
                <c:pt idx="9510">
                  <c:v>34.629990980648209</c:v>
                </c:pt>
                <c:pt idx="9511">
                  <c:v>97.510249149554568</c:v>
                </c:pt>
                <c:pt idx="9512">
                  <c:v>53.450602214621007</c:v>
                </c:pt>
                <c:pt idx="9513">
                  <c:v>64.733493604664957</c:v>
                </c:pt>
                <c:pt idx="9514">
                  <c:v>31.276158587060753</c:v>
                </c:pt>
                <c:pt idx="9515">
                  <c:v>115.53336545027645</c:v>
                </c:pt>
                <c:pt idx="9516">
                  <c:v>181.49486100034534</c:v>
                </c:pt>
                <c:pt idx="9517">
                  <c:v>98.912440828716683</c:v>
                </c:pt>
                <c:pt idx="9518">
                  <c:v>164.59132800746684</c:v>
                </c:pt>
                <c:pt idx="9519">
                  <c:v>642.14073317854002</c:v>
                </c:pt>
                <c:pt idx="9520">
                  <c:v>114.64869761791127</c:v>
                </c:pt>
                <c:pt idx="9521">
                  <c:v>744.81855698298432</c:v>
                </c:pt>
                <c:pt idx="9522">
                  <c:v>723.42868134402738</c:v>
                </c:pt>
                <c:pt idx="9523">
                  <c:v>609.63003281706347</c:v>
                </c:pt>
                <c:pt idx="9524">
                  <c:v>23.675698107806504</c:v>
                </c:pt>
                <c:pt idx="9525">
                  <c:v>13.879461146219009</c:v>
                </c:pt>
                <c:pt idx="9526">
                  <c:v>48.456327221614671</c:v>
                </c:pt>
                <c:pt idx="9527">
                  <c:v>61.645156701416667</c:v>
                </c:pt>
                <c:pt idx="9528">
                  <c:v>29.98792495240712</c:v>
                </c:pt>
                <c:pt idx="9529">
                  <c:v>50.835652293840788</c:v>
                </c:pt>
                <c:pt idx="9530">
                  <c:v>192.52206715242951</c:v>
                </c:pt>
                <c:pt idx="9531">
                  <c:v>9.3269978935739246</c:v>
                </c:pt>
                <c:pt idx="9532">
                  <c:v>110.37802198006374</c:v>
                </c:pt>
                <c:pt idx="9533">
                  <c:v>145.68436682386798</c:v>
                </c:pt>
                <c:pt idx="9534">
                  <c:v>146.17912309879716</c:v>
                </c:pt>
                <c:pt idx="9535">
                  <c:v>6.2190054570162996</c:v>
                </c:pt>
                <c:pt idx="9536">
                  <c:v>3.8516722153549865</c:v>
                </c:pt>
                <c:pt idx="9537">
                  <c:v>3.7021340154170206</c:v>
                </c:pt>
                <c:pt idx="9538">
                  <c:v>15.510319404542415</c:v>
                </c:pt>
                <c:pt idx="9539">
                  <c:v>7.1227575968100227</c:v>
                </c:pt>
                <c:pt idx="9540">
                  <c:v>19.361889903223293</c:v>
                </c:pt>
                <c:pt idx="9541">
                  <c:v>61.896173914261851</c:v>
                </c:pt>
                <c:pt idx="9542">
                  <c:v>96.744926715168518</c:v>
                </c:pt>
                <c:pt idx="9543">
                  <c:v>102.20633447349694</c:v>
                </c:pt>
                <c:pt idx="9544">
                  <c:v>89.50750424696993</c:v>
                </c:pt>
                <c:pt idx="9545">
                  <c:v>135.58039641213571</c:v>
                </c:pt>
                <c:pt idx="9546">
                  <c:v>2.1290488823205869</c:v>
                </c:pt>
                <c:pt idx="9547">
                  <c:v>1.5033538196785785</c:v>
                </c:pt>
                <c:pt idx="9548">
                  <c:v>4.3149833141677201</c:v>
                </c:pt>
                <c:pt idx="9549">
                  <c:v>8.5908812691074914</c:v>
                </c:pt>
                <c:pt idx="9550">
                  <c:v>5.342199509900575</c:v>
                </c:pt>
                <c:pt idx="9551">
                  <c:v>7.2432381186519184</c:v>
                </c:pt>
                <c:pt idx="9552">
                  <c:v>18.034755144908427</c:v>
                </c:pt>
                <c:pt idx="9553">
                  <c:v>3.0717515200109671</c:v>
                </c:pt>
                <c:pt idx="9554">
                  <c:v>10.607942650283157</c:v>
                </c:pt>
                <c:pt idx="9555">
                  <c:v>30.951022561243249</c:v>
                </c:pt>
                <c:pt idx="9556">
                  <c:v>24.541759266138712</c:v>
                </c:pt>
                <c:pt idx="9557">
                  <c:v>20.08051193523325</c:v>
                </c:pt>
                <c:pt idx="9558">
                  <c:v>4.2103845612832078</c:v>
                </c:pt>
                <c:pt idx="9559">
                  <c:v>5.8214434594588722</c:v>
                </c:pt>
                <c:pt idx="9560">
                  <c:v>24.008213263249129</c:v>
                </c:pt>
                <c:pt idx="9561">
                  <c:v>17.297228221186359</c:v>
                </c:pt>
                <c:pt idx="9562">
                  <c:v>31.577676403386103</c:v>
                </c:pt>
                <c:pt idx="9563">
                  <c:v>65.040945570973037</c:v>
                </c:pt>
                <c:pt idx="9564">
                  <c:v>12.921176954946203</c:v>
                </c:pt>
                <c:pt idx="9565">
                  <c:v>23.434337731948219</c:v>
                </c:pt>
                <c:pt idx="9566">
                  <c:v>156.36250657185514</c:v>
                </c:pt>
                <c:pt idx="9567">
                  <c:v>90.047935173204365</c:v>
                </c:pt>
                <c:pt idx="9568">
                  <c:v>2.540495143478267</c:v>
                </c:pt>
                <c:pt idx="9569">
                  <c:v>1.7351172916175985</c:v>
                </c:pt>
                <c:pt idx="9570">
                  <c:v>5.6371050812169194</c:v>
                </c:pt>
                <c:pt idx="9571">
                  <c:v>15.000726856019647</c:v>
                </c:pt>
                <c:pt idx="9572">
                  <c:v>7.7156050970319265</c:v>
                </c:pt>
                <c:pt idx="9573">
                  <c:v>11.554617807966816</c:v>
                </c:pt>
                <c:pt idx="9574">
                  <c:v>25.053912331591967</c:v>
                </c:pt>
                <c:pt idx="9575">
                  <c:v>6.6035667856502078</c:v>
                </c:pt>
                <c:pt idx="9576">
                  <c:v>37.613037005380534</c:v>
                </c:pt>
                <c:pt idx="9577">
                  <c:v>36.472142626004043</c:v>
                </c:pt>
                <c:pt idx="9578">
                  <c:v>36.984990562434582</c:v>
                </c:pt>
                <c:pt idx="9579">
                  <c:v>18.196696900549341</c:v>
                </c:pt>
                <c:pt idx="9580">
                  <c:v>13.559379482477011</c:v>
                </c:pt>
                <c:pt idx="9581">
                  <c:v>49.001464811480574</c:v>
                </c:pt>
                <c:pt idx="9582">
                  <c:v>86.691798024815768</c:v>
                </c:pt>
                <c:pt idx="9583">
                  <c:v>48.138794274824576</c:v>
                </c:pt>
                <c:pt idx="9584">
                  <c:v>73.420706942541514</c:v>
                </c:pt>
                <c:pt idx="9585">
                  <c:v>300.49831084878718</c:v>
                </c:pt>
                <c:pt idx="9586">
                  <c:v>63.448390577714974</c:v>
                </c:pt>
                <c:pt idx="9587">
                  <c:v>312.86253919039717</c:v>
                </c:pt>
                <c:pt idx="9588">
                  <c:v>258.30661988214342</c:v>
                </c:pt>
                <c:pt idx="9589">
                  <c:v>296.77094637693642</c:v>
                </c:pt>
                <c:pt idx="9590">
                  <c:v>32.391248212531593</c:v>
                </c:pt>
                <c:pt idx="9591">
                  <c:v>10.277342722232708</c:v>
                </c:pt>
                <c:pt idx="9592">
                  <c:v>61.522514964821546</c:v>
                </c:pt>
                <c:pt idx="9593">
                  <c:v>89.396767159193587</c:v>
                </c:pt>
                <c:pt idx="9594">
                  <c:v>164.37665433903317</c:v>
                </c:pt>
                <c:pt idx="9595">
                  <c:v>64.495560851732407</c:v>
                </c:pt>
                <c:pt idx="9596">
                  <c:v>279.9694590978645</c:v>
                </c:pt>
                <c:pt idx="9597">
                  <c:v>60.722815484407093</c:v>
                </c:pt>
                <c:pt idx="9598">
                  <c:v>171.40716519810007</c:v>
                </c:pt>
                <c:pt idx="9599">
                  <c:v>270.01097876217506</c:v>
                </c:pt>
                <c:pt idx="9600">
                  <c:v>308.36286643225355</c:v>
                </c:pt>
                <c:pt idx="9601">
                  <c:v>10.794012987387166</c:v>
                </c:pt>
                <c:pt idx="9602">
                  <c:v>3.9692010934938358</c:v>
                </c:pt>
                <c:pt idx="9603">
                  <c:v>16.520761855128267</c:v>
                </c:pt>
                <c:pt idx="9604">
                  <c:v>41.025932188958599</c:v>
                </c:pt>
                <c:pt idx="9605">
                  <c:v>37.156807702691523</c:v>
                </c:pt>
                <c:pt idx="9606">
                  <c:v>32.236683258161463</c:v>
                </c:pt>
                <c:pt idx="9607">
                  <c:v>93.048086703880799</c:v>
                </c:pt>
                <c:pt idx="9608">
                  <c:v>15.061121545681754</c:v>
                </c:pt>
                <c:pt idx="9609">
                  <c:v>38.209843238027076</c:v>
                </c:pt>
                <c:pt idx="9610">
                  <c:v>86.113372145512969</c:v>
                </c:pt>
                <c:pt idx="9611">
                  <c:v>115.69593103130134</c:v>
                </c:pt>
                <c:pt idx="9612">
                  <c:v>265.57818104408824</c:v>
                </c:pt>
                <c:pt idx="9613">
                  <c:v>121.88101012306957</c:v>
                </c:pt>
                <c:pt idx="9614">
                  <c:v>423.60812888316633</c:v>
                </c:pt>
                <c:pt idx="9615">
                  <c:v>746.98222829534063</c:v>
                </c:pt>
                <c:pt idx="9616">
                  <c:v>556.08593599191295</c:v>
                </c:pt>
                <c:pt idx="9617">
                  <c:v>635.89599259745933</c:v>
                </c:pt>
                <c:pt idx="9618">
                  <c:v>2294.3544320582846</c:v>
                </c:pt>
                <c:pt idx="9619">
                  <c:v>645.72696730654832</c:v>
                </c:pt>
                <c:pt idx="9620">
                  <c:v>2229.8054648889856</c:v>
                </c:pt>
                <c:pt idx="9621">
                  <c:v>2580.0725715947033</c:v>
                </c:pt>
                <c:pt idx="9622">
                  <c:v>2561.0689620565681</c:v>
                </c:pt>
                <c:pt idx="9623">
                  <c:v>3.2705217053010771E-2</c:v>
                </c:pt>
                <c:pt idx="9624">
                  <c:v>7.2726586437434444E-3</c:v>
                </c:pt>
                <c:pt idx="9625">
                  <c:v>0.19526269982447697</c:v>
                </c:pt>
                <c:pt idx="9626">
                  <c:v>0.63735452757709365</c:v>
                </c:pt>
                <c:pt idx="9627">
                  <c:v>0.36550085048023773</c:v>
                </c:pt>
                <c:pt idx="9628">
                  <c:v>1.3955116690455438</c:v>
                </c:pt>
                <c:pt idx="9629">
                  <c:v>6.4091899745612788E-2</c:v>
                </c:pt>
                <c:pt idx="9630">
                  <c:v>2.1741161141988881E-2</c:v>
                </c:pt>
                <c:pt idx="9631">
                  <c:v>0.10663236794276763</c:v>
                </c:pt>
                <c:pt idx="9632">
                  <c:v>0.33611725466304465</c:v>
                </c:pt>
                <c:pt idx="9633">
                  <c:v>0.52469274397421417</c:v>
                </c:pt>
                <c:pt idx="9634">
                  <c:v>6.3161225978046378E-3</c:v>
                </c:pt>
                <c:pt idx="9635">
                  <c:v>0.14484777381596411</c:v>
                </c:pt>
                <c:pt idx="9636">
                  <c:v>6.0724293291059578E-2</c:v>
                </c:pt>
                <c:pt idx="9637">
                  <c:v>0.18369011419825826</c:v>
                </c:pt>
                <c:pt idx="9638">
                  <c:v>0.2410463601249444</c:v>
                </c:pt>
                <c:pt idx="9639">
                  <c:v>6.3214553175393595E-2</c:v>
                </c:pt>
                <c:pt idx="9640">
                  <c:v>7.7540478170700991E-3</c:v>
                </c:pt>
                <c:pt idx="9641">
                  <c:v>0.11534625526906192</c:v>
                </c:pt>
                <c:pt idx="9642">
                  <c:v>0.79718881177040701</c:v>
                </c:pt>
                <c:pt idx="9643">
                  <c:v>1.8403542284873229</c:v>
                </c:pt>
                <c:pt idx="9644">
                  <c:v>0.84395957248733822</c:v>
                </c:pt>
                <c:pt idx="9645">
                  <c:v>0.354853736385217</c:v>
                </c:pt>
                <c:pt idx="9646">
                  <c:v>1.4437426512278959</c:v>
                </c:pt>
                <c:pt idx="9647">
                  <c:v>6.7437012980539546</c:v>
                </c:pt>
                <c:pt idx="9648">
                  <c:v>1.5439375074093036</c:v>
                </c:pt>
                <c:pt idx="9649">
                  <c:v>6.3776643202234755</c:v>
                </c:pt>
                <c:pt idx="9650">
                  <c:v>3.8037422933961245</c:v>
                </c:pt>
                <c:pt idx="9651">
                  <c:v>0.62736945186795878</c:v>
                </c:pt>
                <c:pt idx="9652">
                  <c:v>2.1245870238616327</c:v>
                </c:pt>
                <c:pt idx="9653">
                  <c:v>5.9529160554869733</c:v>
                </c:pt>
                <c:pt idx="9654">
                  <c:v>8.691039388208587</c:v>
                </c:pt>
                <c:pt idx="9655">
                  <c:v>1.808125112359197E-2</c:v>
                </c:pt>
                <c:pt idx="9656">
                  <c:v>5.8712220231773508E-4</c:v>
                </c:pt>
                <c:pt idx="9657">
                  <c:v>2.7265174243318004E-4</c:v>
                </c:pt>
                <c:pt idx="9658">
                  <c:v>7.0739059306253174E-3</c:v>
                </c:pt>
                <c:pt idx="9659">
                  <c:v>1.9958830966726039E-3</c:v>
                </c:pt>
                <c:pt idx="9660">
                  <c:v>1.5031410070468465E-2</c:v>
                </c:pt>
                <c:pt idx="9661">
                  <c:v>4.1276094805828018E-3</c:v>
                </c:pt>
                <c:pt idx="9662">
                  <c:v>6.4749482476908178E-4</c:v>
                </c:pt>
                <c:pt idx="9663">
                  <c:v>2.6507300975217953E-4</c:v>
                </c:pt>
                <c:pt idx="9664">
                  <c:v>7.766464801383933E-3</c:v>
                </c:pt>
                <c:pt idx="9665">
                  <c:v>1.0395704781911267E-2</c:v>
                </c:pt>
                <c:pt idx="9666">
                  <c:v>0.15850889473980448</c:v>
                </c:pt>
                <c:pt idx="9667">
                  <c:v>0.12350264862538775</c:v>
                </c:pt>
                <c:pt idx="9668">
                  <c:v>0.9616268136459809</c:v>
                </c:pt>
                <c:pt idx="9669">
                  <c:v>3.7920872974406237</c:v>
                </c:pt>
                <c:pt idx="9670">
                  <c:v>1.3671934395887753</c:v>
                </c:pt>
                <c:pt idx="9671">
                  <c:v>3.303475074126129</c:v>
                </c:pt>
                <c:pt idx="9672">
                  <c:v>3.2250951595327622</c:v>
                </c:pt>
                <c:pt idx="9673">
                  <c:v>3.7168555568633084E-2</c:v>
                </c:pt>
                <c:pt idx="9674">
                  <c:v>0.52127874693556231</c:v>
                </c:pt>
                <c:pt idx="9675">
                  <c:v>1.8080302407657454</c:v>
                </c:pt>
                <c:pt idx="9676">
                  <c:v>3.8758206456308617</c:v>
                </c:pt>
                <c:pt idx="9677">
                  <c:v>9.8413262733806448E-2</c:v>
                </c:pt>
                <c:pt idx="9678">
                  <c:v>3.3493073640614206E-2</c:v>
                </c:pt>
                <c:pt idx="9679">
                  <c:v>0.10871352817369635</c:v>
                </c:pt>
                <c:pt idx="9680">
                  <c:v>1.5956791842987008</c:v>
                </c:pt>
                <c:pt idx="9681">
                  <c:v>0.40226228338748332</c:v>
                </c:pt>
                <c:pt idx="9682">
                  <c:v>1.7523505214934803</c:v>
                </c:pt>
                <c:pt idx="9683">
                  <c:v>0.45442862495193143</c:v>
                </c:pt>
                <c:pt idx="9684">
                  <c:v>0.22753298498004365</c:v>
                </c:pt>
                <c:pt idx="9685">
                  <c:v>0.25983572887922723</c:v>
                </c:pt>
                <c:pt idx="9686">
                  <c:v>1.2492642742508657</c:v>
                </c:pt>
                <c:pt idx="9687">
                  <c:v>0.93396092703026223</c:v>
                </c:pt>
                <c:pt idx="9688">
                  <c:v>3.2234666131711878</c:v>
                </c:pt>
                <c:pt idx="9689">
                  <c:v>1.1386447787009908</c:v>
                </c:pt>
                <c:pt idx="9690">
                  <c:v>6.6522798580727009</c:v>
                </c:pt>
                <c:pt idx="9691">
                  <c:v>13.117424247433181</c:v>
                </c:pt>
                <c:pt idx="9692">
                  <c:v>4.5153145940381743</c:v>
                </c:pt>
                <c:pt idx="9693">
                  <c:v>11.72670890970063</c:v>
                </c:pt>
                <c:pt idx="9694">
                  <c:v>11.733336069310145</c:v>
                </c:pt>
                <c:pt idx="9695">
                  <c:v>3.7312632470708955</c:v>
                </c:pt>
                <c:pt idx="9696">
                  <c:v>12.786596246308964</c:v>
                </c:pt>
                <c:pt idx="9697">
                  <c:v>23.720501170849484</c:v>
                </c:pt>
                <c:pt idx="9698">
                  <c:v>13.101281203994136</c:v>
                </c:pt>
                <c:pt idx="9699">
                  <c:v>0.55810038389511751</c:v>
                </c:pt>
                <c:pt idx="9700">
                  <c:v>0.14232818687865703</c:v>
                </c:pt>
                <c:pt idx="9701">
                  <c:v>0.96271461781945011</c:v>
                </c:pt>
                <c:pt idx="9702">
                  <c:v>3.736694688510386</c:v>
                </c:pt>
                <c:pt idx="9703">
                  <c:v>0.99647439169895546</c:v>
                </c:pt>
                <c:pt idx="9704">
                  <c:v>3.2503244089373919</c:v>
                </c:pt>
                <c:pt idx="9705">
                  <c:v>1.7228204907478095</c:v>
                </c:pt>
                <c:pt idx="9706">
                  <c:v>0.40497098836135215</c:v>
                </c:pt>
                <c:pt idx="9707">
                  <c:v>1.0929111764594055</c:v>
                </c:pt>
                <c:pt idx="9708">
                  <c:v>3.1712855443320977</c:v>
                </c:pt>
                <c:pt idx="9709">
                  <c:v>2.4564010255021338</c:v>
                </c:pt>
                <c:pt idx="9710">
                  <c:v>2.91248126885537E-2</c:v>
                </c:pt>
                <c:pt idx="9711">
                  <c:v>1.0168023692990698E-2</c:v>
                </c:pt>
                <c:pt idx="9712">
                  <c:v>9.446222224156936E-2</c:v>
                </c:pt>
                <c:pt idx="9713">
                  <c:v>1.2088483161291557</c:v>
                </c:pt>
                <c:pt idx="9714">
                  <c:v>0.1992120310192072</c:v>
                </c:pt>
                <c:pt idx="9715">
                  <c:v>1.5677062698327076</c:v>
                </c:pt>
                <c:pt idx="9716">
                  <c:v>0.40821427679966593</c:v>
                </c:pt>
                <c:pt idx="9717">
                  <c:v>0.12295105780452258</c:v>
                </c:pt>
                <c:pt idx="9718">
                  <c:v>0.46861090384355786</c:v>
                </c:pt>
                <c:pt idx="9719">
                  <c:v>0.4322334246668938</c:v>
                </c:pt>
                <c:pt idx="9720">
                  <c:v>5.6135795505321679</c:v>
                </c:pt>
                <c:pt idx="9721">
                  <c:v>6.6854920729333231E-2</c:v>
                </c:pt>
                <c:pt idx="9722">
                  <c:v>3.7193317341687647E-2</c:v>
                </c:pt>
                <c:pt idx="9723">
                  <c:v>0.21914253394125299</c:v>
                </c:pt>
                <c:pt idx="9724">
                  <c:v>1.2500829501269146</c:v>
                </c:pt>
                <c:pt idx="9725">
                  <c:v>0.31587269800513967</c:v>
                </c:pt>
                <c:pt idx="9726">
                  <c:v>1.0209966085341946</c:v>
                </c:pt>
                <c:pt idx="9727">
                  <c:v>0.66865561941064433</c:v>
                </c:pt>
                <c:pt idx="9728">
                  <c:v>6.6399352260152769E-2</c:v>
                </c:pt>
                <c:pt idx="9729">
                  <c:v>0.19685273401370901</c:v>
                </c:pt>
                <c:pt idx="9730">
                  <c:v>0.79474214562948298</c:v>
                </c:pt>
                <c:pt idx="9731">
                  <c:v>0.85363201393988408</c:v>
                </c:pt>
                <c:pt idx="9732">
                  <c:v>3.9819769009178198E-2</c:v>
                </c:pt>
                <c:pt idx="9733">
                  <c:v>8.6269374290402046E-2</c:v>
                </c:pt>
                <c:pt idx="9734">
                  <c:v>3.9134759565859788E-2</c:v>
                </c:pt>
                <c:pt idx="9735">
                  <c:v>0.5672727688533109</c:v>
                </c:pt>
                <c:pt idx="9736">
                  <c:v>3.6032121774665082E-2</c:v>
                </c:pt>
                <c:pt idx="9737">
                  <c:v>2.6253985420252151</c:v>
                </c:pt>
                <c:pt idx="9738">
                  <c:v>0.72736731196999993</c:v>
                </c:pt>
                <c:pt idx="9739">
                  <c:v>4.3639647282619548E-3</c:v>
                </c:pt>
                <c:pt idx="9740">
                  <c:v>1.3443874903434922E-2</c:v>
                </c:pt>
                <c:pt idx="9741">
                  <c:v>2.6204973340714623</c:v>
                </c:pt>
                <c:pt idx="9742">
                  <c:v>0.53774933626758492</c:v>
                </c:pt>
                <c:pt idx="9743">
                  <c:v>7.4950164057556723E-2</c:v>
                </c:pt>
                <c:pt idx="9744">
                  <c:v>5.838476752563744E-2</c:v>
                </c:pt>
                <c:pt idx="9745">
                  <c:v>0.22063441296500014</c:v>
                </c:pt>
                <c:pt idx="9746">
                  <c:v>1.8775591364453099</c:v>
                </c:pt>
                <c:pt idx="9747">
                  <c:v>0.21832491471527227</c:v>
                </c:pt>
                <c:pt idx="9748">
                  <c:v>1.2632045582587321</c:v>
                </c:pt>
                <c:pt idx="9749">
                  <c:v>0.33339230292063882</c:v>
                </c:pt>
                <c:pt idx="9750">
                  <c:v>0.14425269702238314</c:v>
                </c:pt>
                <c:pt idx="9751">
                  <c:v>0.47473299083979598</c:v>
                </c:pt>
                <c:pt idx="9752">
                  <c:v>0.8917783433353369</c:v>
                </c:pt>
                <c:pt idx="9753">
                  <c:v>0.80908948889884458</c:v>
                </c:pt>
                <c:pt idx="9754">
                  <c:v>0.59457555702857379</c:v>
                </c:pt>
                <c:pt idx="9755">
                  <c:v>0.23764490781545791</c:v>
                </c:pt>
                <c:pt idx="9756">
                  <c:v>4.3199206417064993</c:v>
                </c:pt>
                <c:pt idx="9757">
                  <c:v>10.305583613998818</c:v>
                </c:pt>
                <c:pt idx="9758">
                  <c:v>2.5501011187928224</c:v>
                </c:pt>
                <c:pt idx="9759">
                  <c:v>11.688975714161522</c:v>
                </c:pt>
                <c:pt idx="9760">
                  <c:v>6.3093411068805363</c:v>
                </c:pt>
                <c:pt idx="9761">
                  <c:v>0.79121264410142367</c:v>
                </c:pt>
                <c:pt idx="9762">
                  <c:v>5.0749598289689883</c:v>
                </c:pt>
                <c:pt idx="9763">
                  <c:v>9.4789538822713357</c:v>
                </c:pt>
                <c:pt idx="9764">
                  <c:v>10.966735785791988</c:v>
                </c:pt>
                <c:pt idx="9765">
                  <c:v>1.0256453304668303</c:v>
                </c:pt>
                <c:pt idx="9766">
                  <c:v>0.23471917311888327</c:v>
                </c:pt>
                <c:pt idx="9767">
                  <c:v>1.8907270735492674</c:v>
                </c:pt>
                <c:pt idx="9768">
                  <c:v>4.4381701568764864</c:v>
                </c:pt>
                <c:pt idx="9769">
                  <c:v>6.1148576757712529</c:v>
                </c:pt>
                <c:pt idx="9770">
                  <c:v>4.1850220563880436</c:v>
                </c:pt>
                <c:pt idx="9771">
                  <c:v>7.2878851337589587</c:v>
                </c:pt>
                <c:pt idx="9772">
                  <c:v>0.71407874998164966</c:v>
                </c:pt>
                <c:pt idx="9773">
                  <c:v>2.8968583003204036</c:v>
                </c:pt>
                <c:pt idx="9774">
                  <c:v>8.3661392482850268</c:v>
                </c:pt>
                <c:pt idx="9775">
                  <c:v>7.763732183132702</c:v>
                </c:pt>
                <c:pt idx="9776">
                  <c:v>0.19926580693694571</c:v>
                </c:pt>
                <c:pt idx="9777">
                  <c:v>3.1671441793797078E-2</c:v>
                </c:pt>
                <c:pt idx="9778">
                  <c:v>0.33197043009781713</c:v>
                </c:pt>
                <c:pt idx="9779">
                  <c:v>0.8241946411779959</c:v>
                </c:pt>
                <c:pt idx="9780">
                  <c:v>0.43713294199289821</c:v>
                </c:pt>
                <c:pt idx="9781">
                  <c:v>1.4145548959775471</c:v>
                </c:pt>
                <c:pt idx="9782">
                  <c:v>1.5869374794255522</c:v>
                </c:pt>
                <c:pt idx="9783">
                  <c:v>9.0001280393979421E-2</c:v>
                </c:pt>
                <c:pt idx="9784">
                  <c:v>0.15370550437291708</c:v>
                </c:pt>
                <c:pt idx="9785">
                  <c:v>1.2989417991837664</c:v>
                </c:pt>
                <c:pt idx="9786">
                  <c:v>1.2047308877508693</c:v>
                </c:pt>
                <c:pt idx="9787">
                  <c:v>6.9697876787186335</c:v>
                </c:pt>
                <c:pt idx="9788">
                  <c:v>2.4967332106557838</c:v>
                </c:pt>
                <c:pt idx="9789">
                  <c:v>17.585452668389866</c:v>
                </c:pt>
                <c:pt idx="9790">
                  <c:v>50.162451026143621</c:v>
                </c:pt>
                <c:pt idx="9791">
                  <c:v>19.247902565969117</c:v>
                </c:pt>
                <c:pt idx="9792">
                  <c:v>51.827971318900026</c:v>
                </c:pt>
                <c:pt idx="9793">
                  <c:v>38.392649931506355</c:v>
                </c:pt>
                <c:pt idx="9794">
                  <c:v>6.991707677925084</c:v>
                </c:pt>
                <c:pt idx="9795">
                  <c:v>26.286616755929181</c:v>
                </c:pt>
                <c:pt idx="9796">
                  <c:v>60.926355994363306</c:v>
                </c:pt>
                <c:pt idx="9797">
                  <c:v>59.183195113923468</c:v>
                </c:pt>
                <c:pt idx="9798">
                  <c:v>1.7404851234021393E-5</c:v>
                </c:pt>
                <c:pt idx="9799">
                  <c:v>6.9989801544634016E-6</c:v>
                </c:pt>
                <c:pt idx="9800">
                  <c:v>0.57752788046334491</c:v>
                </c:pt>
                <c:pt idx="9801">
                  <c:v>0.12126643781306774</c:v>
                </c:pt>
                <c:pt idx="9802">
                  <c:v>0.32146433060930418</c:v>
                </c:pt>
                <c:pt idx="9803">
                  <c:v>0.49051468527938097</c:v>
                </c:pt>
                <c:pt idx="9804">
                  <c:v>1.9968904445413285E-2</c:v>
                </c:pt>
                <c:pt idx="9805">
                  <c:v>4.5851715644194815E-3</c:v>
                </c:pt>
                <c:pt idx="9806">
                  <c:v>2.8203415668699869E-2</c:v>
                </c:pt>
                <c:pt idx="9807">
                  <c:v>0.31870806260760276</c:v>
                </c:pt>
                <c:pt idx="9808">
                  <c:v>0.11240419153985247</c:v>
                </c:pt>
                <c:pt idx="9809">
                  <c:v>2.3845395229256604E-3</c:v>
                </c:pt>
                <c:pt idx="9810">
                  <c:v>0.44625097341875947</c:v>
                </c:pt>
                <c:pt idx="9811">
                  <c:v>0.10977925775078974</c:v>
                </c:pt>
                <c:pt idx="9812">
                  <c:v>0.20735095528529329</c:v>
                </c:pt>
                <c:pt idx="9813">
                  <c:v>0.1933810797555017</c:v>
                </c:pt>
                <c:pt idx="9814">
                  <c:v>3.6596939963994039E-2</c:v>
                </c:pt>
                <c:pt idx="9815">
                  <c:v>2.8244384589915742E-3</c:v>
                </c:pt>
                <c:pt idx="9816">
                  <c:v>2.6906269453917886E-2</c:v>
                </c:pt>
                <c:pt idx="9817">
                  <c:v>0.50582442440879516</c:v>
                </c:pt>
                <c:pt idx="9818">
                  <c:v>6.7571729467738789E-2</c:v>
                </c:pt>
                <c:pt idx="9819">
                  <c:v>0.13766751352376025</c:v>
                </c:pt>
                <c:pt idx="9820">
                  <c:v>9.3187928646526488E-2</c:v>
                </c:pt>
                <c:pt idx="9821">
                  <c:v>1.7651182064067443</c:v>
                </c:pt>
                <c:pt idx="9822">
                  <c:v>2.0122521374527409</c:v>
                </c:pt>
                <c:pt idx="9823">
                  <c:v>2.2251902960978334</c:v>
                </c:pt>
                <c:pt idx="9824">
                  <c:v>4.9909411077208787</c:v>
                </c:pt>
                <c:pt idx="9825">
                  <c:v>0.27718377427031948</c:v>
                </c:pt>
                <c:pt idx="9826">
                  <c:v>0.16305111440322789</c:v>
                </c:pt>
                <c:pt idx="9827">
                  <c:v>0.47703462697486809</c:v>
                </c:pt>
                <c:pt idx="9828">
                  <c:v>3.0931723234588007</c:v>
                </c:pt>
                <c:pt idx="9829">
                  <c:v>0.61783203341828608</c:v>
                </c:pt>
                <c:pt idx="9830">
                  <c:v>2.5384995970471647E-4</c:v>
                </c:pt>
                <c:pt idx="9831">
                  <c:v>6.4643603998759547E-5</c:v>
                </c:pt>
                <c:pt idx="9832">
                  <c:v>7.4696868844553984E-3</c:v>
                </c:pt>
                <c:pt idx="9833">
                  <c:v>9.7815961493776128E-3</c:v>
                </c:pt>
                <c:pt idx="9834">
                  <c:v>2.1985316421584938E-2</c:v>
                </c:pt>
                <c:pt idx="9835">
                  <c:v>0.16087076906418032</c:v>
                </c:pt>
                <c:pt idx="9836">
                  <c:v>1.3580531923907757E-3</c:v>
                </c:pt>
                <c:pt idx="9837">
                  <c:v>1.5487861511026067E-3</c:v>
                </c:pt>
                <c:pt idx="9838">
                  <c:v>5.8609621823988899E-2</c:v>
                </c:pt>
                <c:pt idx="9839">
                  <c:v>3.4322209078942356E-3</c:v>
                </c:pt>
                <c:pt idx="9840">
                  <c:v>2.7733422056712684E-2</c:v>
                </c:pt>
                <c:pt idx="9841">
                  <c:v>1.2046836220795405E-3</c:v>
                </c:pt>
                <c:pt idx="9842">
                  <c:v>1.8868155740014336E-3</c:v>
                </c:pt>
                <c:pt idx="9843">
                  <c:v>6.7869208342384128E-3</c:v>
                </c:pt>
                <c:pt idx="9844">
                  <c:v>5.5579468664365576E-2</c:v>
                </c:pt>
                <c:pt idx="9845">
                  <c:v>0.67639407848507671</c:v>
                </c:pt>
                <c:pt idx="9846">
                  <c:v>7.0659864216766196E-3</c:v>
                </c:pt>
                <c:pt idx="9847">
                  <c:v>1.0862002846941917E-3</c:v>
                </c:pt>
                <c:pt idx="9848">
                  <c:v>1.1822092205603923E-3</c:v>
                </c:pt>
                <c:pt idx="9849">
                  <c:v>4.4542333647053588E-2</c:v>
                </c:pt>
                <c:pt idx="9850">
                  <c:v>8.0097055063625428E-3</c:v>
                </c:pt>
                <c:pt idx="9851">
                  <c:v>9.2195912936517289E-3</c:v>
                </c:pt>
                <c:pt idx="9852">
                  <c:v>2.3252309962432275E-2</c:v>
                </c:pt>
                <c:pt idx="9853">
                  <c:v>1.1463749897708435</c:v>
                </c:pt>
                <c:pt idx="9854">
                  <c:v>1.2882130255068731</c:v>
                </c:pt>
                <c:pt idx="9855">
                  <c:v>1.9709300240924443</c:v>
                </c:pt>
                <c:pt idx="9856">
                  <c:v>4.203621816286943</c:v>
                </c:pt>
                <c:pt idx="9857">
                  <c:v>0.37712623377338722</c:v>
                </c:pt>
                <c:pt idx="9858">
                  <c:v>8.0848766217880028E-4</c:v>
                </c:pt>
                <c:pt idx="9859">
                  <c:v>8.5737641044724713E-2</c:v>
                </c:pt>
                <c:pt idx="9860">
                  <c:v>2.2546847603536695</c:v>
                </c:pt>
                <c:pt idx="9861">
                  <c:v>0.51040532220385204</c:v>
                </c:pt>
                <c:pt idx="9862">
                  <c:v>1.9176529452453361E-2</c:v>
                </c:pt>
                <c:pt idx="9863">
                  <c:v>2.5728116593634116E-2</c:v>
                </c:pt>
                <c:pt idx="9864">
                  <c:v>9.3445449702190472E-2</c:v>
                </c:pt>
                <c:pt idx="9865">
                  <c:v>0.16405698381433176</c:v>
                </c:pt>
                <c:pt idx="9866">
                  <c:v>0.57563881818162288</c:v>
                </c:pt>
                <c:pt idx="9867">
                  <c:v>1.6347251231524591</c:v>
                </c:pt>
                <c:pt idx="9868">
                  <c:v>4.6036171644068556E-2</c:v>
                </c:pt>
                <c:pt idx="9869">
                  <c:v>8.9896840645020515E-2</c:v>
                </c:pt>
                <c:pt idx="9870">
                  <c:v>4.5986195835456878E-2</c:v>
                </c:pt>
                <c:pt idx="9871">
                  <c:v>0.36996244504183567</c:v>
                </c:pt>
                <c:pt idx="9872">
                  <c:v>0.12677530605855419</c:v>
                </c:pt>
                <c:pt idx="9873">
                  <c:v>0.13086752135679203</c:v>
                </c:pt>
                <c:pt idx="9874">
                  <c:v>0.29760077743196012</c:v>
                </c:pt>
                <c:pt idx="9875">
                  <c:v>2.5471046746658672</c:v>
                </c:pt>
                <c:pt idx="9876">
                  <c:v>3.4905415783105984</c:v>
                </c:pt>
                <c:pt idx="9877">
                  <c:v>3.8748691625192704</c:v>
                </c:pt>
                <c:pt idx="9878">
                  <c:v>5.3184430068307549</c:v>
                </c:pt>
                <c:pt idx="9879">
                  <c:v>2.1036876358501297</c:v>
                </c:pt>
                <c:pt idx="9880">
                  <c:v>0.24747025494026356</c:v>
                </c:pt>
                <c:pt idx="9881">
                  <c:v>0.688485564194526</c:v>
                </c:pt>
                <c:pt idx="9882">
                  <c:v>3.4404014413461477</c:v>
                </c:pt>
                <c:pt idx="9883">
                  <c:v>2.3835621425735045</c:v>
                </c:pt>
                <c:pt idx="9884">
                  <c:v>4.5591424594134962E-2</c:v>
                </c:pt>
                <c:pt idx="9885">
                  <c:v>7.3279030556596569E-2</c:v>
                </c:pt>
                <c:pt idx="9886">
                  <c:v>1.4107762473575112</c:v>
                </c:pt>
                <c:pt idx="9887">
                  <c:v>1.9107742648427377</c:v>
                </c:pt>
                <c:pt idx="9888">
                  <c:v>1.002505375644781</c:v>
                </c:pt>
                <c:pt idx="9889">
                  <c:v>3.0649483217381053</c:v>
                </c:pt>
                <c:pt idx="9890">
                  <c:v>0.22477532337699946</c:v>
                </c:pt>
                <c:pt idx="9891">
                  <c:v>4.6349111298258167E-2</c:v>
                </c:pt>
                <c:pt idx="9892">
                  <c:v>0.11744692369622627</c:v>
                </c:pt>
                <c:pt idx="9893">
                  <c:v>2.2799882892241512</c:v>
                </c:pt>
                <c:pt idx="9894">
                  <c:v>1.0554994763076151</c:v>
                </c:pt>
                <c:pt idx="9895">
                  <c:v>5.4854115019344174E-2</c:v>
                </c:pt>
                <c:pt idx="9896">
                  <c:v>0.46122509703406867</c:v>
                </c:pt>
                <c:pt idx="9897">
                  <c:v>0.21678252390357425</c:v>
                </c:pt>
                <c:pt idx="9898">
                  <c:v>1.7275978739638476</c:v>
                </c:pt>
                <c:pt idx="9899">
                  <c:v>0.82153862128853594</c:v>
                </c:pt>
                <c:pt idx="9900">
                  <c:v>6.9935552577592222E-2</c:v>
                </c:pt>
                <c:pt idx="9901">
                  <c:v>1.1256112536387286</c:v>
                </c:pt>
                <c:pt idx="9902">
                  <c:v>0.31261377309378968</c:v>
                </c:pt>
                <c:pt idx="9903">
                  <c:v>0.1414969562589978</c:v>
                </c:pt>
                <c:pt idx="9904">
                  <c:v>1.0761373006943475E-2</c:v>
                </c:pt>
                <c:pt idx="9905">
                  <c:v>2.9911082781932725E-2</c:v>
                </c:pt>
                <c:pt idx="9906">
                  <c:v>0.22544562831962064</c:v>
                </c:pt>
                <c:pt idx="9907">
                  <c:v>0.22635748178786141</c:v>
                </c:pt>
                <c:pt idx="9908">
                  <c:v>0.55950294963186753</c:v>
                </c:pt>
                <c:pt idx="9909">
                  <c:v>0.81810337988132387</c:v>
                </c:pt>
                <c:pt idx="9910">
                  <c:v>7.6612732907152092E-2</c:v>
                </c:pt>
                <c:pt idx="9911">
                  <c:v>7.03376260971454E-3</c:v>
                </c:pt>
                <c:pt idx="9912">
                  <c:v>3.7564268168236117E-2</c:v>
                </c:pt>
                <c:pt idx="9913">
                  <c:v>0.39529425205092589</c:v>
                </c:pt>
                <c:pt idx="9914">
                  <c:v>0.30697379532549701</c:v>
                </c:pt>
                <c:pt idx="9915">
                  <c:v>6.3263192203924182E-3</c:v>
                </c:pt>
                <c:pt idx="9916">
                  <c:v>7.3116040374643755E-3</c:v>
                </c:pt>
                <c:pt idx="9917">
                  <c:v>4.2329326820874986E-2</c:v>
                </c:pt>
                <c:pt idx="9918">
                  <c:v>0.13032893718838617</c:v>
                </c:pt>
                <c:pt idx="9919">
                  <c:v>0.76956532749462658</c:v>
                </c:pt>
                <c:pt idx="9920">
                  <c:v>0.98624220866390033</c:v>
                </c:pt>
                <c:pt idx="9921">
                  <c:v>4.5856838264035311E-2</c:v>
                </c:pt>
                <c:pt idx="9922">
                  <c:v>1.1893448341249571E-2</c:v>
                </c:pt>
                <c:pt idx="9923">
                  <c:v>5.8574598926520232E-3</c:v>
                </c:pt>
                <c:pt idx="9924">
                  <c:v>0.38798485578881337</c:v>
                </c:pt>
                <c:pt idx="9925">
                  <c:v>0.22837532100466104</c:v>
                </c:pt>
                <c:pt idx="9926">
                  <c:v>5.4888351379138219E-3</c:v>
                </c:pt>
                <c:pt idx="9927">
                  <c:v>4.3527964385742378E-2</c:v>
                </c:pt>
                <c:pt idx="9928">
                  <c:v>0.7047734887742183</c:v>
                </c:pt>
                <c:pt idx="9929">
                  <c:v>0.41269128663635796</c:v>
                </c:pt>
                <c:pt idx="9930">
                  <c:v>0.6684748231979083</c:v>
                </c:pt>
                <c:pt idx="9931">
                  <c:v>1.1390003782173919</c:v>
                </c:pt>
                <c:pt idx="9932">
                  <c:v>2.9272680236862896E-2</c:v>
                </c:pt>
                <c:pt idx="9933">
                  <c:v>3.1022140252798466E-2</c:v>
                </c:pt>
                <c:pt idx="9934">
                  <c:v>1.7862511329197528E-2</c:v>
                </c:pt>
                <c:pt idx="9935">
                  <c:v>0.80537896447211466</c:v>
                </c:pt>
                <c:pt idx="9936">
                  <c:v>0.12390666418328965</c:v>
                </c:pt>
                <c:pt idx="9937">
                  <c:v>4.1239356873541751E-2</c:v>
                </c:pt>
                <c:pt idx="9938">
                  <c:v>4.1649682699933056E-2</c:v>
                </c:pt>
                <c:pt idx="9939">
                  <c:v>1.5429747064932724</c:v>
                </c:pt>
                <c:pt idx="9940">
                  <c:v>1.7477091875392554</c:v>
                </c:pt>
                <c:pt idx="9941">
                  <c:v>3.2957875328218997</c:v>
                </c:pt>
                <c:pt idx="9942">
                  <c:v>4.0778944834767472</c:v>
                </c:pt>
                <c:pt idx="9943">
                  <c:v>0.6429052954134209</c:v>
                </c:pt>
                <c:pt idx="9944">
                  <c:v>3.9225140459041956E-2</c:v>
                </c:pt>
                <c:pt idx="9945">
                  <c:v>0.24011081867213205</c:v>
                </c:pt>
                <c:pt idx="9946">
                  <c:v>1.8067995079411516</c:v>
                </c:pt>
                <c:pt idx="9947">
                  <c:v>1.3189775252184959</c:v>
                </c:pt>
                <c:pt idx="9948">
                  <c:v>3.0515845921458663E-2</c:v>
                </c:pt>
                <c:pt idx="9949">
                  <c:v>1.1315655434894989E-2</c:v>
                </c:pt>
                <c:pt idx="9950">
                  <c:v>0.66055586483724271</c:v>
                </c:pt>
                <c:pt idx="9951">
                  <c:v>0.5548797509987472</c:v>
                </c:pt>
                <c:pt idx="9952">
                  <c:v>1.6464408175104315</c:v>
                </c:pt>
                <c:pt idx="9953">
                  <c:v>1.9144006188422413</c:v>
                </c:pt>
                <c:pt idx="9954">
                  <c:v>0.75038383694175803</c:v>
                </c:pt>
                <c:pt idx="9955">
                  <c:v>8.7339810170245072E-2</c:v>
                </c:pt>
                <c:pt idx="9956">
                  <c:v>9.730068119413493E-2</c:v>
                </c:pt>
                <c:pt idx="9957">
                  <c:v>1.7633390108152851</c:v>
                </c:pt>
                <c:pt idx="9958">
                  <c:v>1.3533695015984466</c:v>
                </c:pt>
                <c:pt idx="9959">
                  <c:v>3.0417444608329781E-2</c:v>
                </c:pt>
                <c:pt idx="9960">
                  <c:v>2.1724744526687614E-2</c:v>
                </c:pt>
                <c:pt idx="9961">
                  <c:v>0.43527218997257983</c:v>
                </c:pt>
                <c:pt idx="9962">
                  <c:v>0.31161431168568471</c:v>
                </c:pt>
                <c:pt idx="9963">
                  <c:v>0.83377020215632847</c:v>
                </c:pt>
                <c:pt idx="9964">
                  <c:v>1.4324631657893674</c:v>
                </c:pt>
                <c:pt idx="9965">
                  <c:v>1.1135153359630667</c:v>
                </c:pt>
                <c:pt idx="9966">
                  <c:v>2.5157561575083191E-2</c:v>
                </c:pt>
                <c:pt idx="9967">
                  <c:v>4.1004668350994686E-2</c:v>
                </c:pt>
                <c:pt idx="9968">
                  <c:v>1.0741491825080827</c:v>
                </c:pt>
                <c:pt idx="9969">
                  <c:v>0.52390589433987234</c:v>
                </c:pt>
                <c:pt idx="9970">
                  <c:v>0.49766097137994936</c:v>
                </c:pt>
                <c:pt idx="9971">
                  <c:v>0.66976522326403753</c:v>
                </c:pt>
                <c:pt idx="9972">
                  <c:v>11.662160244480869</c:v>
                </c:pt>
                <c:pt idx="9973">
                  <c:v>12.958258255345116</c:v>
                </c:pt>
                <c:pt idx="9974">
                  <c:v>18.245837924233136</c:v>
                </c:pt>
                <c:pt idx="9975">
                  <c:v>32.829542097148106</c:v>
                </c:pt>
                <c:pt idx="9976">
                  <c:v>6.5725263107608196</c:v>
                </c:pt>
                <c:pt idx="9977">
                  <c:v>0.82903708843516999</c:v>
                </c:pt>
                <c:pt idx="9978">
                  <c:v>3.0378432934861586</c:v>
                </c:pt>
                <c:pt idx="9979">
                  <c:v>18.911453248582209</c:v>
                </c:pt>
                <c:pt idx="9980">
                  <c:v>8.8824977859129195</c:v>
                </c:pt>
                <c:pt idx="9981">
                  <c:v>0.17172137775638111</c:v>
                </c:pt>
                <c:pt idx="9982">
                  <c:v>1.2265864026388785E-2</c:v>
                </c:pt>
                <c:pt idx="9983">
                  <c:v>0.43475788487820971</c:v>
                </c:pt>
                <c:pt idx="9984">
                  <c:v>3.3178439738825229</c:v>
                </c:pt>
                <c:pt idx="9985">
                  <c:v>0.8698297422930672</c:v>
                </c:pt>
                <c:pt idx="9986">
                  <c:v>0.85401908285285133</c:v>
                </c:pt>
                <c:pt idx="9987">
                  <c:v>0.21732611035062446</c:v>
                </c:pt>
                <c:pt idx="9988">
                  <c:v>1.6150538193387555E-2</c:v>
                </c:pt>
                <c:pt idx="9989">
                  <c:v>0.30740026032482459</c:v>
                </c:pt>
                <c:pt idx="9990">
                  <c:v>0.48217088290211724</c:v>
                </c:pt>
                <c:pt idx="9991">
                  <c:v>0.62283024144353383</c:v>
                </c:pt>
                <c:pt idx="9992">
                  <c:v>2.3769752731908324E-2</c:v>
                </c:pt>
                <c:pt idx="9993">
                  <c:v>0.8789106392387338</c:v>
                </c:pt>
                <c:pt idx="9994">
                  <c:v>0.30157502261155217</c:v>
                </c:pt>
                <c:pt idx="9995">
                  <c:v>0.35949027342606216</c:v>
                </c:pt>
                <c:pt idx="9996">
                  <c:v>0.2382353654386016</c:v>
                </c:pt>
                <c:pt idx="9997">
                  <c:v>0.154459566290678</c:v>
                </c:pt>
                <c:pt idx="9998">
                  <c:v>4.3480698627987049E-2</c:v>
                </c:pt>
                <c:pt idx="9999">
                  <c:v>0.2761131429888728</c:v>
                </c:pt>
                <c:pt idx="10000">
                  <c:v>1.4013722917189728</c:v>
                </c:pt>
                <c:pt idx="10001">
                  <c:v>0.51594853687115827</c:v>
                </c:pt>
                <c:pt idx="10002">
                  <c:v>0.99988967395875361</c:v>
                </c:pt>
                <c:pt idx="10003">
                  <c:v>0.34814186019598986</c:v>
                </c:pt>
                <c:pt idx="10004">
                  <c:v>0.57770922896599375</c:v>
                </c:pt>
                <c:pt idx="10005">
                  <c:v>6.6426646667802682</c:v>
                </c:pt>
                <c:pt idx="10006">
                  <c:v>1.0110706425029212</c:v>
                </c:pt>
                <c:pt idx="10007">
                  <c:v>2.1967066077191872</c:v>
                </c:pt>
                <c:pt idx="10008">
                  <c:v>1.9103028322105211</c:v>
                </c:pt>
                <c:pt idx="10009">
                  <c:v>0.4771511148652684</c:v>
                </c:pt>
                <c:pt idx="10010">
                  <c:v>1.5419555287300994</c:v>
                </c:pt>
                <c:pt idx="10011">
                  <c:v>5.3138607351207785</c:v>
                </c:pt>
                <c:pt idx="10012">
                  <c:v>4.9122010981567676</c:v>
                </c:pt>
                <c:pt idx="10013">
                  <c:v>0.17242798312072513</c:v>
                </c:pt>
                <c:pt idx="10014">
                  <c:v>2.8013653417436079E-3</c:v>
                </c:pt>
                <c:pt idx="10015">
                  <c:v>6.6203727369577457E-4</c:v>
                </c:pt>
                <c:pt idx="10016">
                  <c:v>0.11395630678809988</c:v>
                </c:pt>
                <c:pt idx="10017">
                  <c:v>1.401576448898177E-2</c:v>
                </c:pt>
                <c:pt idx="10018">
                  <c:v>7.1996477228705022E-3</c:v>
                </c:pt>
                <c:pt idx="10019">
                  <c:v>6.4864119047390745E-3</c:v>
                </c:pt>
                <c:pt idx="10020">
                  <c:v>8.8206799197731549E-3</c:v>
                </c:pt>
                <c:pt idx="10021">
                  <c:v>1.2585735261871551E-3</c:v>
                </c:pt>
                <c:pt idx="10022">
                  <c:v>6.0635739567848006E-2</c:v>
                </c:pt>
                <c:pt idx="10023">
                  <c:v>1.0402473319718678E-2</c:v>
                </c:pt>
                <c:pt idx="10024">
                  <c:v>0.53043934275956051</c:v>
                </c:pt>
                <c:pt idx="10025">
                  <c:v>0.21723939936455089</c:v>
                </c:pt>
                <c:pt idx="10026">
                  <c:v>1.0884372488494323</c:v>
                </c:pt>
                <c:pt idx="10027">
                  <c:v>4.9683801388722317</c:v>
                </c:pt>
                <c:pt idx="10028">
                  <c:v>0.99655078056514002</c:v>
                </c:pt>
                <c:pt idx="10029">
                  <c:v>1.2840764316387927</c:v>
                </c:pt>
                <c:pt idx="10030">
                  <c:v>1.2650117467863371</c:v>
                </c:pt>
                <c:pt idx="10031">
                  <c:v>3.1326403282768721E-2</c:v>
                </c:pt>
                <c:pt idx="10032">
                  <c:v>0.95714264307178554</c:v>
                </c:pt>
                <c:pt idx="10033">
                  <c:v>3.6820901001593027</c:v>
                </c:pt>
                <c:pt idx="10034">
                  <c:v>2.0940473070532915</c:v>
                </c:pt>
                <c:pt idx="10035">
                  <c:v>7.415003787819395E-2</c:v>
                </c:pt>
                <c:pt idx="10036">
                  <c:v>3.5857333265797521E-2</c:v>
                </c:pt>
                <c:pt idx="10037">
                  <c:v>4.2314379252202897E-2</c:v>
                </c:pt>
                <c:pt idx="10038">
                  <c:v>1.6033509351660968</c:v>
                </c:pt>
                <c:pt idx="10039">
                  <c:v>0.24049149231945843</c:v>
                </c:pt>
                <c:pt idx="10040">
                  <c:v>0.2859842215011198</c:v>
                </c:pt>
                <c:pt idx="10041">
                  <c:v>0.28699538774406441</c:v>
                </c:pt>
                <c:pt idx="10042">
                  <c:v>0.14761059910000759</c:v>
                </c:pt>
                <c:pt idx="10043">
                  <c:v>8.0870233393732227E-2</c:v>
                </c:pt>
                <c:pt idx="10044">
                  <c:v>1.1949479430977619</c:v>
                </c:pt>
                <c:pt idx="10045">
                  <c:v>0.28677150747611579</c:v>
                </c:pt>
                <c:pt idx="10046">
                  <c:v>1.2090392874782039</c:v>
                </c:pt>
                <c:pt idx="10047">
                  <c:v>0.30149214636393934</c:v>
                </c:pt>
                <c:pt idx="10048">
                  <c:v>0.91431957199033176</c:v>
                </c:pt>
                <c:pt idx="10049">
                  <c:v>6.2801966869868373</c:v>
                </c:pt>
                <c:pt idx="10050">
                  <c:v>1.3064832601279959</c:v>
                </c:pt>
                <c:pt idx="10051">
                  <c:v>2.5803844225601069</c:v>
                </c:pt>
                <c:pt idx="10052">
                  <c:v>2.2698673490731749</c:v>
                </c:pt>
                <c:pt idx="10053">
                  <c:v>1.0333368462977262</c:v>
                </c:pt>
                <c:pt idx="10054">
                  <c:v>1.7521139104653265</c:v>
                </c:pt>
                <c:pt idx="10055">
                  <c:v>8.874880760273026</c:v>
                </c:pt>
                <c:pt idx="10056">
                  <c:v>4.1566526018558587</c:v>
                </c:pt>
                <c:pt idx="10057">
                  <c:v>0.22448269494053194</c:v>
                </c:pt>
                <c:pt idx="10058">
                  <c:v>0.28122250905192048</c:v>
                </c:pt>
                <c:pt idx="10059">
                  <c:v>0.95115567614462548</c:v>
                </c:pt>
                <c:pt idx="10060">
                  <c:v>12.947560391480055</c:v>
                </c:pt>
                <c:pt idx="10061">
                  <c:v>1.0700424610682631</c:v>
                </c:pt>
                <c:pt idx="10062">
                  <c:v>3.8592232733853127</c:v>
                </c:pt>
                <c:pt idx="10063">
                  <c:v>0.56866076357150264</c:v>
                </c:pt>
                <c:pt idx="10064">
                  <c:v>0.33452699445685807</c:v>
                </c:pt>
                <c:pt idx="10065">
                  <c:v>1.2010175290751233</c:v>
                </c:pt>
                <c:pt idx="10066">
                  <c:v>4.1839882928322325</c:v>
                </c:pt>
                <c:pt idx="10067">
                  <c:v>2.4263548207919254</c:v>
                </c:pt>
                <c:pt idx="10068">
                  <c:v>1.9393751801472858E-2</c:v>
                </c:pt>
                <c:pt idx="10069">
                  <c:v>4.4153998483193744E-3</c:v>
                </c:pt>
                <c:pt idx="10070">
                  <c:v>1.7220429535937099E-2</c:v>
                </c:pt>
                <c:pt idx="10071">
                  <c:v>1.022260524852753</c:v>
                </c:pt>
                <c:pt idx="10072">
                  <c:v>7.411567652413803E-2</c:v>
                </c:pt>
                <c:pt idx="10073">
                  <c:v>0.12616693000101981</c:v>
                </c:pt>
                <c:pt idx="10074">
                  <c:v>0.25270625100336791</c:v>
                </c:pt>
                <c:pt idx="10075">
                  <c:v>0.12282865445974687</c:v>
                </c:pt>
                <c:pt idx="10076">
                  <c:v>2.4202248596950602</c:v>
                </c:pt>
                <c:pt idx="10077">
                  <c:v>0.5280855946201185</c:v>
                </c:pt>
                <c:pt idx="10078">
                  <c:v>1.7745808908992207</c:v>
                </c:pt>
                <c:pt idx="10079">
                  <c:v>8.2656438203000074E-2</c:v>
                </c:pt>
                <c:pt idx="10080">
                  <c:v>1.6735628738809745E-2</c:v>
                </c:pt>
                <c:pt idx="10081">
                  <c:v>0.15654446041690864</c:v>
                </c:pt>
                <c:pt idx="10082">
                  <c:v>1.2136205727609803</c:v>
                </c:pt>
                <c:pt idx="10083">
                  <c:v>0.17322011212046864</c:v>
                </c:pt>
                <c:pt idx="10084">
                  <c:v>0.22154675007014887</c:v>
                </c:pt>
                <c:pt idx="10085">
                  <c:v>0.25224699366957565</c:v>
                </c:pt>
                <c:pt idx="10086">
                  <c:v>3.2035364134064034E-2</c:v>
                </c:pt>
                <c:pt idx="10087">
                  <c:v>7.6791470470281023E-2</c:v>
                </c:pt>
                <c:pt idx="10088">
                  <c:v>0.99244445398697878</c:v>
                </c:pt>
                <c:pt idx="10089">
                  <c:v>0.23357919288891663</c:v>
                </c:pt>
                <c:pt idx="10090">
                  <c:v>8.1772871464753955E-2</c:v>
                </c:pt>
                <c:pt idx="10091">
                  <c:v>4.7949820764270562E-3</c:v>
                </c:pt>
                <c:pt idx="10092">
                  <c:v>3.1301262546520346E-2</c:v>
                </c:pt>
                <c:pt idx="10093">
                  <c:v>0.50796927038452366</c:v>
                </c:pt>
                <c:pt idx="10094">
                  <c:v>8.8528574107651456E-2</c:v>
                </c:pt>
                <c:pt idx="10095">
                  <c:v>0.19357977825965791</c:v>
                </c:pt>
                <c:pt idx="10096">
                  <c:v>1.4975501119162411</c:v>
                </c:pt>
                <c:pt idx="10097">
                  <c:v>1.3810040121030005E-2</c:v>
                </c:pt>
                <c:pt idx="10098">
                  <c:v>3.6154301870100596E-2</c:v>
                </c:pt>
                <c:pt idx="10099">
                  <c:v>1.1311322395094163</c:v>
                </c:pt>
                <c:pt idx="10100">
                  <c:v>0.25609090047499639</c:v>
                </c:pt>
                <c:pt idx="10101">
                  <c:v>9.1807733450359058E-2</c:v>
                </c:pt>
                <c:pt idx="10102">
                  <c:v>2.1672461771632994E-2</c:v>
                </c:pt>
                <c:pt idx="10103">
                  <c:v>7.7719305534136404E-2</c:v>
                </c:pt>
                <c:pt idx="10104">
                  <c:v>1.7944664916241764</c:v>
                </c:pt>
                <c:pt idx="10105">
                  <c:v>0.19343146321269297</c:v>
                </c:pt>
                <c:pt idx="10106">
                  <c:v>0.30804869252913075</c:v>
                </c:pt>
                <c:pt idx="10107">
                  <c:v>0.31305258306550282</c:v>
                </c:pt>
                <c:pt idx="10108">
                  <c:v>6.5455368411954151E-2</c:v>
                </c:pt>
                <c:pt idx="10109">
                  <c:v>0.44210508277196059</c:v>
                </c:pt>
                <c:pt idx="10110">
                  <c:v>1.1500416128040203</c:v>
                </c:pt>
                <c:pt idx="10111">
                  <c:v>0.38619905938266857</c:v>
                </c:pt>
                <c:pt idx="10112">
                  <c:v>0.52985401704195167</c:v>
                </c:pt>
                <c:pt idx="10113">
                  <c:v>0.13946382326428536</c:v>
                </c:pt>
                <c:pt idx="10114">
                  <c:v>0.73928573071194315</c:v>
                </c:pt>
                <c:pt idx="10115">
                  <c:v>6.3606754462522463</c:v>
                </c:pt>
                <c:pt idx="10116">
                  <c:v>1.818515201120964</c:v>
                </c:pt>
                <c:pt idx="10117">
                  <c:v>3.3386571229574411</c:v>
                </c:pt>
                <c:pt idx="10118">
                  <c:v>1.8301131043687653</c:v>
                </c:pt>
                <c:pt idx="10119">
                  <c:v>0.26237254066525345</c:v>
                </c:pt>
                <c:pt idx="10120">
                  <c:v>1.8985543403479999</c:v>
                </c:pt>
                <c:pt idx="10121">
                  <c:v>4.8276507599834861</c:v>
                </c:pt>
                <c:pt idx="10122">
                  <c:v>3.1947160801233809</c:v>
                </c:pt>
                <c:pt idx="10123">
                  <c:v>2.2671421560420071</c:v>
                </c:pt>
                <c:pt idx="10124">
                  <c:v>0.36432074135742809</c:v>
                </c:pt>
                <c:pt idx="10125">
                  <c:v>2.4289183381609258</c:v>
                </c:pt>
                <c:pt idx="10126">
                  <c:v>10.263329757159271</c:v>
                </c:pt>
                <c:pt idx="10127">
                  <c:v>7.2675016837903339</c:v>
                </c:pt>
                <c:pt idx="10128">
                  <c:v>2.2487149877058576</c:v>
                </c:pt>
                <c:pt idx="10129">
                  <c:v>6.057098432803544</c:v>
                </c:pt>
                <c:pt idx="10130">
                  <c:v>2.7582402536039745</c:v>
                </c:pt>
                <c:pt idx="10131">
                  <c:v>5.460449207816386</c:v>
                </c:pt>
                <c:pt idx="10132">
                  <c:v>13.345855372337196</c:v>
                </c:pt>
                <c:pt idx="10133">
                  <c:v>10.791801448454079</c:v>
                </c:pt>
                <c:pt idx="10134">
                  <c:v>0.71126573593862064</c:v>
                </c:pt>
                <c:pt idx="10135">
                  <c:v>8.9071111190567209E-2</c:v>
                </c:pt>
                <c:pt idx="10136">
                  <c:v>0.30681560801412061</c:v>
                </c:pt>
                <c:pt idx="10137">
                  <c:v>1.9172314005268041</c:v>
                </c:pt>
                <c:pt idx="10138">
                  <c:v>1.0295611858614253</c:v>
                </c:pt>
                <c:pt idx="10139">
                  <c:v>0.42661526181003573</c:v>
                </c:pt>
                <c:pt idx="10140">
                  <c:v>0.95419904513679987</c:v>
                </c:pt>
                <c:pt idx="10141">
                  <c:v>0.74986051819701716</c:v>
                </c:pt>
                <c:pt idx="10142">
                  <c:v>0.52647344314421851</c:v>
                </c:pt>
                <c:pt idx="10143">
                  <c:v>2.0767050590743117</c:v>
                </c:pt>
                <c:pt idx="10144">
                  <c:v>1.4161817603671265</c:v>
                </c:pt>
                <c:pt idx="10145">
                  <c:v>7.1898128545664246</c:v>
                </c:pt>
                <c:pt idx="10146">
                  <c:v>1.8394946258578004</c:v>
                </c:pt>
                <c:pt idx="10147">
                  <c:v>8.6460718015137186</c:v>
                </c:pt>
                <c:pt idx="10148">
                  <c:v>59.255081586128412</c:v>
                </c:pt>
                <c:pt idx="10149">
                  <c:v>16.512848313529567</c:v>
                </c:pt>
                <c:pt idx="10150">
                  <c:v>18.169158576152135</c:v>
                </c:pt>
                <c:pt idx="10151">
                  <c:v>17.836076689895435</c:v>
                </c:pt>
                <c:pt idx="10152">
                  <c:v>6.0970066143368173</c:v>
                </c:pt>
                <c:pt idx="10153">
                  <c:v>16.978624527691959</c:v>
                </c:pt>
                <c:pt idx="10154">
                  <c:v>49.245861837987569</c:v>
                </c:pt>
                <c:pt idx="10155">
                  <c:v>33.078357919558762</c:v>
                </c:pt>
                <c:pt idx="10156">
                  <c:v>2.1163164774303071E-3</c:v>
                </c:pt>
                <c:pt idx="10157">
                  <c:v>9.4343158570297514E-3</c:v>
                </c:pt>
                <c:pt idx="10158">
                  <c:v>3.7654322883086296E-2</c:v>
                </c:pt>
                <c:pt idx="10159">
                  <c:v>0.63915948734578276</c:v>
                </c:pt>
                <c:pt idx="10160">
                  <c:v>0.99720731827537901</c:v>
                </c:pt>
                <c:pt idx="10161">
                  <c:v>0.11348365927566342</c:v>
                </c:pt>
                <c:pt idx="10162">
                  <c:v>0.13319986590196803</c:v>
                </c:pt>
                <c:pt idx="10163">
                  <c:v>2.1670618915141548E-2</c:v>
                </c:pt>
                <c:pt idx="10164">
                  <c:v>0.47653555650724871</c:v>
                </c:pt>
                <c:pt idx="10165">
                  <c:v>0.16795454622446554</c:v>
                </c:pt>
                <c:pt idx="10166">
                  <c:v>0.17371612019652491</c:v>
                </c:pt>
                <c:pt idx="10167">
                  <c:v>7.8031454096748661E-3</c:v>
                </c:pt>
                <c:pt idx="10168">
                  <c:v>0.63000757035802424</c:v>
                </c:pt>
                <c:pt idx="10169">
                  <c:v>0.19165134986129789</c:v>
                </c:pt>
                <c:pt idx="10170">
                  <c:v>0.31117287655264436</c:v>
                </c:pt>
                <c:pt idx="10171">
                  <c:v>5.0918758609486643E-2</c:v>
                </c:pt>
                <c:pt idx="10172">
                  <c:v>6.6457549525155965E-2</c:v>
                </c:pt>
                <c:pt idx="10173">
                  <c:v>9.7888070866106996E-3</c:v>
                </c:pt>
                <c:pt idx="10174">
                  <c:v>4.5812798483514716E-2</c:v>
                </c:pt>
                <c:pt idx="10175">
                  <c:v>0.57244121036094298</c:v>
                </c:pt>
                <c:pt idx="10176">
                  <c:v>0.23509572436109569</c:v>
                </c:pt>
                <c:pt idx="10177">
                  <c:v>1.1344946004171172</c:v>
                </c:pt>
                <c:pt idx="10178">
                  <c:v>0.71802460083172159</c:v>
                </c:pt>
                <c:pt idx="10179">
                  <c:v>1.3244815344172052</c:v>
                </c:pt>
                <c:pt idx="10180">
                  <c:v>6.8449741896062184</c:v>
                </c:pt>
                <c:pt idx="10181">
                  <c:v>6.6088301275658692</c:v>
                </c:pt>
                <c:pt idx="10182">
                  <c:v>3.3286495780214582</c:v>
                </c:pt>
                <c:pt idx="10183">
                  <c:v>10.760165258308987</c:v>
                </c:pt>
                <c:pt idx="10184">
                  <c:v>0.59073590081075522</c:v>
                </c:pt>
                <c:pt idx="10185">
                  <c:v>3.2783295224963727</c:v>
                </c:pt>
                <c:pt idx="10186">
                  <c:v>6.548187910398676</c:v>
                </c:pt>
                <c:pt idx="10187">
                  <c:v>9.0506439416440969</c:v>
                </c:pt>
                <c:pt idx="10188">
                  <c:v>7.2778639404610693E-5</c:v>
                </c:pt>
                <c:pt idx="10189">
                  <c:v>1.6144532479241944E-4</c:v>
                </c:pt>
                <c:pt idx="10190">
                  <c:v>0.13284795674962141</c:v>
                </c:pt>
                <c:pt idx="10191">
                  <c:v>0.77047037443973676</c:v>
                </c:pt>
                <c:pt idx="10192">
                  <c:v>5.3214336191748199E-4</c:v>
                </c:pt>
                <c:pt idx="10193">
                  <c:v>0.54776481033558044</c:v>
                </c:pt>
                <c:pt idx="10194">
                  <c:v>2.049929042872677E-3</c:v>
                </c:pt>
                <c:pt idx="10195">
                  <c:v>2.3761903667439341E-3</c:v>
                </c:pt>
                <c:pt idx="10196">
                  <c:v>0.30945371907074415</c:v>
                </c:pt>
                <c:pt idx="10197">
                  <c:v>0.53959676920293997</c:v>
                </c:pt>
                <c:pt idx="10198">
                  <c:v>1.2857291699212854E-2</c:v>
                </c:pt>
                <c:pt idx="10199">
                  <c:v>1.191122837132987E-3</c:v>
                </c:pt>
                <c:pt idx="10200">
                  <c:v>9.1870524545684557E-5</c:v>
                </c:pt>
                <c:pt idx="10201">
                  <c:v>9.4192697839748426E-3</c:v>
                </c:pt>
                <c:pt idx="10202">
                  <c:v>4.5064522245536146E-3</c:v>
                </c:pt>
                <c:pt idx="10203">
                  <c:v>1.571810758887132E-3</c:v>
                </c:pt>
                <c:pt idx="10204">
                  <c:v>2.7178746729717112E-3</c:v>
                </c:pt>
                <c:pt idx="10205">
                  <c:v>1.0912796598958252E-3</c:v>
                </c:pt>
                <c:pt idx="10206">
                  <c:v>6.6429918109554256E-4</c:v>
                </c:pt>
                <c:pt idx="10207">
                  <c:v>4.8176447601486275E-3</c:v>
                </c:pt>
                <c:pt idx="10208">
                  <c:v>2.4744451483908005E-3</c:v>
                </c:pt>
                <c:pt idx="10209">
                  <c:v>0.24362005568797582</c:v>
                </c:pt>
                <c:pt idx="10210">
                  <c:v>0.43465608249312815</c:v>
                </c:pt>
                <c:pt idx="10211">
                  <c:v>0.35980555275506898</c:v>
                </c:pt>
                <c:pt idx="10212">
                  <c:v>2.9026942891108867</c:v>
                </c:pt>
                <c:pt idx="10213">
                  <c:v>5.6614031837800782</c:v>
                </c:pt>
                <c:pt idx="10214">
                  <c:v>1.0456062785488358</c:v>
                </c:pt>
                <c:pt idx="10215">
                  <c:v>2.1501390103729499</c:v>
                </c:pt>
                <c:pt idx="10216">
                  <c:v>0.17243728057043156</c:v>
                </c:pt>
                <c:pt idx="10217">
                  <c:v>0.73106113025203756</c:v>
                </c:pt>
                <c:pt idx="10218">
                  <c:v>3.0590239431054371</c:v>
                </c:pt>
                <c:pt idx="10219">
                  <c:v>2.3222623468583157</c:v>
                </c:pt>
                <c:pt idx="10220">
                  <c:v>4.6199904189765599E-2</c:v>
                </c:pt>
                <c:pt idx="10221">
                  <c:v>9.3257997455558159E-3</c:v>
                </c:pt>
                <c:pt idx="10222">
                  <c:v>9.820043472692809E-2</c:v>
                </c:pt>
                <c:pt idx="10223">
                  <c:v>1.6869373100732842E-2</c:v>
                </c:pt>
                <c:pt idx="10224">
                  <c:v>1.4646185414604667</c:v>
                </c:pt>
                <c:pt idx="10225">
                  <c:v>1.2157709173849915E-2</c:v>
                </c:pt>
                <c:pt idx="10226">
                  <c:v>3.9476362636733667E-2</c:v>
                </c:pt>
                <c:pt idx="10227">
                  <c:v>6.010679083572755E-2</c:v>
                </c:pt>
                <c:pt idx="10228">
                  <c:v>4.9954545657478609E-2</c:v>
                </c:pt>
                <c:pt idx="10229">
                  <c:v>0.32260237494328536</c:v>
                </c:pt>
                <c:pt idx="10230">
                  <c:v>0.10186777397717434</c:v>
                </c:pt>
                <c:pt idx="10231">
                  <c:v>6.8864490296814962E-2</c:v>
                </c:pt>
                <c:pt idx="10232">
                  <c:v>2.4820769129407356E-2</c:v>
                </c:pt>
                <c:pt idx="10233">
                  <c:v>6.1548644523577396E-2</c:v>
                </c:pt>
                <c:pt idx="10234">
                  <c:v>0.75746250877882737</c:v>
                </c:pt>
                <c:pt idx="10235">
                  <c:v>1.1982888040808681</c:v>
                </c:pt>
                <c:pt idx="10236">
                  <c:v>0.27924912371850924</c:v>
                </c:pt>
                <c:pt idx="10237">
                  <c:v>0.55331796038891634</c:v>
                </c:pt>
                <c:pt idx="10238">
                  <c:v>0.61526920622640857</c:v>
                </c:pt>
                <c:pt idx="10239">
                  <c:v>0.29081962457210542</c:v>
                </c:pt>
                <c:pt idx="10240">
                  <c:v>1.9757515497455347</c:v>
                </c:pt>
                <c:pt idx="10241">
                  <c:v>0.61537387232416185</c:v>
                </c:pt>
                <c:pt idx="10242">
                  <c:v>1.1916468926366512</c:v>
                </c:pt>
                <c:pt idx="10243">
                  <c:v>1.7028799985245398</c:v>
                </c:pt>
                <c:pt idx="10244">
                  <c:v>2.7739227454062743</c:v>
                </c:pt>
                <c:pt idx="10245">
                  <c:v>8.2336939632152681</c:v>
                </c:pt>
                <c:pt idx="10246">
                  <c:v>10.745635282904827</c:v>
                </c:pt>
                <c:pt idx="10247">
                  <c:v>4.7698138314593521</c:v>
                </c:pt>
                <c:pt idx="10248">
                  <c:v>15.956413544473007</c:v>
                </c:pt>
                <c:pt idx="10249">
                  <c:v>3.1375604600712204</c:v>
                </c:pt>
                <c:pt idx="10250">
                  <c:v>9.3352523946917785</c:v>
                </c:pt>
                <c:pt idx="10251">
                  <c:v>17.704749304619007</c:v>
                </c:pt>
                <c:pt idx="10252">
                  <c:v>14.684760869848528</c:v>
                </c:pt>
                <c:pt idx="10253">
                  <c:v>0.68236735888522826</c:v>
                </c:pt>
                <c:pt idx="10254">
                  <c:v>0.88241304795457931</c:v>
                </c:pt>
                <c:pt idx="10255">
                  <c:v>3.3074624717674448</c:v>
                </c:pt>
                <c:pt idx="10256">
                  <c:v>3.747273533394281</c:v>
                </c:pt>
                <c:pt idx="10257">
                  <c:v>3.3804562427476248</c:v>
                </c:pt>
                <c:pt idx="10258">
                  <c:v>1.7793195230502838</c:v>
                </c:pt>
                <c:pt idx="10259">
                  <c:v>4.6134369905025681</c:v>
                </c:pt>
                <c:pt idx="10260">
                  <c:v>0.40289222476258069</c:v>
                </c:pt>
                <c:pt idx="10261">
                  <c:v>6.7215193783286429</c:v>
                </c:pt>
                <c:pt idx="10262">
                  <c:v>5.2308199127638684</c:v>
                </c:pt>
                <c:pt idx="10263">
                  <c:v>4.304683322225153</c:v>
                </c:pt>
                <c:pt idx="10264">
                  <c:v>2.4928433708863988E-2</c:v>
                </c:pt>
                <c:pt idx="10265">
                  <c:v>5.8728983975762601E-2</c:v>
                </c:pt>
                <c:pt idx="10266">
                  <c:v>2.4309918169102312E-2</c:v>
                </c:pt>
                <c:pt idx="10267">
                  <c:v>0.95516006171190537</c:v>
                </c:pt>
                <c:pt idx="10268">
                  <c:v>0.7266222784690245</c:v>
                </c:pt>
                <c:pt idx="10269">
                  <c:v>0.54373755024242842</c:v>
                </c:pt>
                <c:pt idx="10270">
                  <c:v>1.0839829889066028</c:v>
                </c:pt>
                <c:pt idx="10271">
                  <c:v>5.1394297938742133</c:v>
                </c:pt>
                <c:pt idx="10272">
                  <c:v>1.8685053503110043</c:v>
                </c:pt>
                <c:pt idx="10273">
                  <c:v>1.2710187118033593</c:v>
                </c:pt>
                <c:pt idx="10274">
                  <c:v>2.8993078371532484</c:v>
                </c:pt>
                <c:pt idx="10275">
                  <c:v>3.4257836723974679E-2</c:v>
                </c:pt>
                <c:pt idx="10276">
                  <c:v>3.4488745807660044E-2</c:v>
                </c:pt>
                <c:pt idx="10277">
                  <c:v>4.7283411278446097E-2</c:v>
                </c:pt>
                <c:pt idx="10278">
                  <c:v>0.24674420662714489</c:v>
                </c:pt>
                <c:pt idx="10279">
                  <c:v>0.63837503752091429</c:v>
                </c:pt>
                <c:pt idx="10280">
                  <c:v>0.11304684433805796</c:v>
                </c:pt>
                <c:pt idx="10281">
                  <c:v>0.23761710239132161</c:v>
                </c:pt>
                <c:pt idx="10282">
                  <c:v>2.6712900044665741E-2</c:v>
                </c:pt>
                <c:pt idx="10283">
                  <c:v>9.2483771144711471E-2</c:v>
                </c:pt>
                <c:pt idx="10284">
                  <c:v>0.28076043660144073</c:v>
                </c:pt>
                <c:pt idx="10285">
                  <c:v>0.28090434422827587</c:v>
                </c:pt>
                <c:pt idx="10286">
                  <c:v>6.8096987629883338E-2</c:v>
                </c:pt>
                <c:pt idx="10287">
                  <c:v>0.13461648426522457</c:v>
                </c:pt>
                <c:pt idx="10288">
                  <c:v>6.1975741502489357E-2</c:v>
                </c:pt>
                <c:pt idx="10289">
                  <c:v>1.6039390507210998</c:v>
                </c:pt>
                <c:pt idx="10290">
                  <c:v>2.992993687716877</c:v>
                </c:pt>
                <c:pt idx="10291">
                  <c:v>0.35600877625277044</c:v>
                </c:pt>
                <c:pt idx="10292">
                  <c:v>2.0064984775587242</c:v>
                </c:pt>
                <c:pt idx="10293">
                  <c:v>3.4537524174207621E-2</c:v>
                </c:pt>
                <c:pt idx="10294">
                  <c:v>3.5436355356568E-2</c:v>
                </c:pt>
                <c:pt idx="10295">
                  <c:v>0.85737921394448591</c:v>
                </c:pt>
                <c:pt idx="10296">
                  <c:v>0.53398149124553729</c:v>
                </c:pt>
                <c:pt idx="10297">
                  <c:v>7.3546228737387226E-2</c:v>
                </c:pt>
                <c:pt idx="10298">
                  <c:v>0.1894900156132919</c:v>
                </c:pt>
                <c:pt idx="10299">
                  <c:v>0.15635962516683199</c:v>
                </c:pt>
                <c:pt idx="10300">
                  <c:v>0.92029670199833824</c:v>
                </c:pt>
                <c:pt idx="10301">
                  <c:v>2.103576025279791</c:v>
                </c:pt>
                <c:pt idx="10302">
                  <c:v>0.45996379118437825</c:v>
                </c:pt>
                <c:pt idx="10303">
                  <c:v>0.73184105148882139</c:v>
                </c:pt>
                <c:pt idx="10304">
                  <c:v>0.24536324188140482</c:v>
                </c:pt>
                <c:pt idx="10305">
                  <c:v>1.3862735104148471</c:v>
                </c:pt>
                <c:pt idx="10306">
                  <c:v>1.1201441256235729</c:v>
                </c:pt>
                <c:pt idx="10307">
                  <c:v>1.0697557880061197</c:v>
                </c:pt>
                <c:pt idx="10308">
                  <c:v>0.17481104748393389</c:v>
                </c:pt>
                <c:pt idx="10309">
                  <c:v>1.4853154799057346</c:v>
                </c:pt>
                <c:pt idx="10310">
                  <c:v>0.8449865483186163</c:v>
                </c:pt>
                <c:pt idx="10311">
                  <c:v>2.1342349100565783</c:v>
                </c:pt>
                <c:pt idx="10312">
                  <c:v>5.1553256437199835</c:v>
                </c:pt>
                <c:pt idx="10313">
                  <c:v>1.972557636465964</c:v>
                </c:pt>
                <c:pt idx="10314">
                  <c:v>3.6262130969205861</c:v>
                </c:pt>
                <c:pt idx="10315">
                  <c:v>2.5537545069843133</c:v>
                </c:pt>
                <c:pt idx="10316">
                  <c:v>1.6060246710057124</c:v>
                </c:pt>
                <c:pt idx="10317">
                  <c:v>4.4601245657623725</c:v>
                </c:pt>
                <c:pt idx="10318">
                  <c:v>4.5119956473234808</c:v>
                </c:pt>
                <c:pt idx="10319">
                  <c:v>2.5375699891504198</c:v>
                </c:pt>
                <c:pt idx="10320">
                  <c:v>1.0541070283135852</c:v>
                </c:pt>
                <c:pt idx="10321">
                  <c:v>9.592134138125175</c:v>
                </c:pt>
                <c:pt idx="10322">
                  <c:v>11.664601851888341</c:v>
                </c:pt>
                <c:pt idx="10323">
                  <c:v>28.201313503583627</c:v>
                </c:pt>
                <c:pt idx="10324">
                  <c:v>7.5214123533473893</c:v>
                </c:pt>
                <c:pt idx="10325">
                  <c:v>33.143540360974939</c:v>
                </c:pt>
                <c:pt idx="10326">
                  <c:v>5.9591570626811601</c:v>
                </c:pt>
                <c:pt idx="10327">
                  <c:v>10.481659395676484</c:v>
                </c:pt>
                <c:pt idx="10328">
                  <c:v>27.799689565387272</c:v>
                </c:pt>
                <c:pt idx="10329">
                  <c:v>27.37293892840615</c:v>
                </c:pt>
                <c:pt idx="10330">
                  <c:v>0.33435459943379942</c:v>
                </c:pt>
                <c:pt idx="10331">
                  <c:v>0.40351564966260312</c:v>
                </c:pt>
                <c:pt idx="10332">
                  <c:v>0.3709818055001004</c:v>
                </c:pt>
                <c:pt idx="10333">
                  <c:v>1.6015214417459196</c:v>
                </c:pt>
                <c:pt idx="10334">
                  <c:v>1.8662845347816288</c:v>
                </c:pt>
                <c:pt idx="10335">
                  <c:v>0.84877646472141366</c:v>
                </c:pt>
                <c:pt idx="10336">
                  <c:v>3.2166064843009408</c:v>
                </c:pt>
                <c:pt idx="10337">
                  <c:v>0.66237642314501322</c:v>
                </c:pt>
                <c:pt idx="10338">
                  <c:v>0.60884471491257364</c:v>
                </c:pt>
                <c:pt idx="10339">
                  <c:v>3.1957084200189909</c:v>
                </c:pt>
                <c:pt idx="10340">
                  <c:v>3.0692033784854509</c:v>
                </c:pt>
                <c:pt idx="10341">
                  <c:v>6.6376079572075382</c:v>
                </c:pt>
                <c:pt idx="10342">
                  <c:v>7.1431695702417501</c:v>
                </c:pt>
                <c:pt idx="10343">
                  <c:v>19.691206335422915</c:v>
                </c:pt>
                <c:pt idx="10344">
                  <c:v>42.602544145696221</c:v>
                </c:pt>
                <c:pt idx="10345">
                  <c:v>72.827079915103894</c:v>
                </c:pt>
                <c:pt idx="10346">
                  <c:v>23.196805832530647</c:v>
                </c:pt>
                <c:pt idx="10347">
                  <c:v>78.869388789660775</c:v>
                </c:pt>
                <c:pt idx="10348">
                  <c:v>19.634933950766623</c:v>
                </c:pt>
                <c:pt idx="10349">
                  <c:v>37.011553209358922</c:v>
                </c:pt>
                <c:pt idx="10350">
                  <c:v>74.880627155133595</c:v>
                </c:pt>
                <c:pt idx="10351">
                  <c:v>71.768562600634638</c:v>
                </c:pt>
                <c:pt idx="10352">
                  <c:v>3.1849441790072847E-2</c:v>
                </c:pt>
                <c:pt idx="10353">
                  <c:v>5.947494949026131E-2</c:v>
                </c:pt>
                <c:pt idx="10354">
                  <c:v>1.1482031929484247</c:v>
                </c:pt>
                <c:pt idx="10355">
                  <c:v>2.0137837436085002</c:v>
                </c:pt>
                <c:pt idx="10356">
                  <c:v>1.2228923476549554</c:v>
                </c:pt>
                <c:pt idx="10357">
                  <c:v>1.1108286764686486</c:v>
                </c:pt>
                <c:pt idx="10358">
                  <c:v>0.45232372997021664</c:v>
                </c:pt>
                <c:pt idx="10359">
                  <c:v>3.0341477961741237E-2</c:v>
                </c:pt>
                <c:pt idx="10360">
                  <c:v>0.31195940140717138</c:v>
                </c:pt>
                <c:pt idx="10361">
                  <c:v>0.68582079831519205</c:v>
                </c:pt>
                <c:pt idx="10362">
                  <c:v>0.9856038773572432</c:v>
                </c:pt>
                <c:pt idx="10363">
                  <c:v>8.4231166431043727E-4</c:v>
                </c:pt>
                <c:pt idx="10364">
                  <c:v>0.51016447485492944</c:v>
                </c:pt>
                <c:pt idx="10365">
                  <c:v>0.22658431564694795</c:v>
                </c:pt>
                <c:pt idx="10366">
                  <c:v>0.60641978554511511</c:v>
                </c:pt>
                <c:pt idx="10367">
                  <c:v>6.8228452259435274E-2</c:v>
                </c:pt>
                <c:pt idx="10368">
                  <c:v>2.6735175228504791E-2</c:v>
                </c:pt>
                <c:pt idx="10369">
                  <c:v>0.13225046451372369</c:v>
                </c:pt>
                <c:pt idx="10370">
                  <c:v>0.12026456843686396</c:v>
                </c:pt>
                <c:pt idx="10371">
                  <c:v>0.84566237916124765</c:v>
                </c:pt>
                <c:pt idx="10372">
                  <c:v>0.19992780913434119</c:v>
                </c:pt>
                <c:pt idx="10373">
                  <c:v>1.2710448944191703</c:v>
                </c:pt>
                <c:pt idx="10374">
                  <c:v>0.81448155986692294</c:v>
                </c:pt>
                <c:pt idx="10375">
                  <c:v>2.2409084443691443</c:v>
                </c:pt>
                <c:pt idx="10376">
                  <c:v>14.79490807878962</c:v>
                </c:pt>
                <c:pt idx="10377">
                  <c:v>7.2841140694138931</c:v>
                </c:pt>
                <c:pt idx="10378">
                  <c:v>7.4850731855071722</c:v>
                </c:pt>
                <c:pt idx="10379">
                  <c:v>7.5688731715429283</c:v>
                </c:pt>
                <c:pt idx="10380">
                  <c:v>1.0874453823969892</c:v>
                </c:pt>
                <c:pt idx="10381">
                  <c:v>4.5759668446159862</c:v>
                </c:pt>
                <c:pt idx="10382">
                  <c:v>9.7650330410803239</c:v>
                </c:pt>
                <c:pt idx="10383">
                  <c:v>10.17490361087034</c:v>
                </c:pt>
                <c:pt idx="10384">
                  <c:v>6.791751095506765E-2</c:v>
                </c:pt>
                <c:pt idx="10385">
                  <c:v>6.4851859931435501E-3</c:v>
                </c:pt>
                <c:pt idx="10386">
                  <c:v>6.7542474473256998E-4</c:v>
                </c:pt>
                <c:pt idx="10387">
                  <c:v>0.18652997530182819</c:v>
                </c:pt>
                <c:pt idx="10388">
                  <c:v>1.0612441005410653E-2</c:v>
                </c:pt>
                <c:pt idx="10389">
                  <c:v>2.2529683256919369E-2</c:v>
                </c:pt>
                <c:pt idx="10390">
                  <c:v>1.3464393439548483E-2</c:v>
                </c:pt>
                <c:pt idx="10391">
                  <c:v>2.4436658846540239E-3</c:v>
                </c:pt>
                <c:pt idx="10392">
                  <c:v>1.2263682851570944E-3</c:v>
                </c:pt>
                <c:pt idx="10393">
                  <c:v>6.3311170755917287E-2</c:v>
                </c:pt>
                <c:pt idx="10394">
                  <c:v>9.8321134586555215E-3</c:v>
                </c:pt>
                <c:pt idx="10395">
                  <c:v>0.19392271897393956</c:v>
                </c:pt>
                <c:pt idx="10396">
                  <c:v>0.22248925019159593</c:v>
                </c:pt>
                <c:pt idx="10397">
                  <c:v>1.4513231834753839</c:v>
                </c:pt>
                <c:pt idx="10398">
                  <c:v>10.798352978312066</c:v>
                </c:pt>
                <c:pt idx="10399">
                  <c:v>3.5739830810064883</c:v>
                </c:pt>
                <c:pt idx="10400">
                  <c:v>3.4374176781863599</c:v>
                </c:pt>
                <c:pt idx="10401">
                  <c:v>2.2015449095624842</c:v>
                </c:pt>
                <c:pt idx="10402">
                  <c:v>3.5429232963694351E-2</c:v>
                </c:pt>
                <c:pt idx="10403">
                  <c:v>0.91552024914133123</c:v>
                </c:pt>
                <c:pt idx="10404">
                  <c:v>4.5994758194357548</c:v>
                </c:pt>
                <c:pt idx="10405">
                  <c:v>2.7445439232413742</c:v>
                </c:pt>
                <c:pt idx="10406">
                  <c:v>6.5530796727760101E-3</c:v>
                </c:pt>
                <c:pt idx="10407">
                  <c:v>1.4639862531051769E-2</c:v>
                </c:pt>
                <c:pt idx="10408">
                  <c:v>0.18707189237520153</c:v>
                </c:pt>
                <c:pt idx="10409">
                  <c:v>3.5957525590422833E-2</c:v>
                </c:pt>
                <c:pt idx="10410">
                  <c:v>8.0688087500336431E-3</c:v>
                </c:pt>
                <c:pt idx="10411">
                  <c:v>2.8337396358436514E-2</c:v>
                </c:pt>
                <c:pt idx="10412">
                  <c:v>5.9581205648874709E-2</c:v>
                </c:pt>
                <c:pt idx="10413">
                  <c:v>7.6589132339062414E-3</c:v>
                </c:pt>
                <c:pt idx="10414">
                  <c:v>2.6829812410440679E-2</c:v>
                </c:pt>
                <c:pt idx="10415">
                  <c:v>0.57771182947680544</c:v>
                </c:pt>
                <c:pt idx="10416">
                  <c:v>1.0213084702384754</c:v>
                </c:pt>
                <c:pt idx="10417">
                  <c:v>6.8845008289497633E-2</c:v>
                </c:pt>
                <c:pt idx="10418">
                  <c:v>9.1235681308485292E-2</c:v>
                </c:pt>
                <c:pt idx="10419">
                  <c:v>0.26113166101065405</c:v>
                </c:pt>
                <c:pt idx="10420">
                  <c:v>4.3807312690021032</c:v>
                </c:pt>
                <c:pt idx="10421">
                  <c:v>2.0084076985711441</c:v>
                </c:pt>
                <c:pt idx="10422">
                  <c:v>1.100259890716814</c:v>
                </c:pt>
                <c:pt idx="10423">
                  <c:v>0.59000181544719044</c:v>
                </c:pt>
                <c:pt idx="10424">
                  <c:v>0.48942474851832324</c:v>
                </c:pt>
                <c:pt idx="10425">
                  <c:v>0.52536954468854691</c:v>
                </c:pt>
                <c:pt idx="10426">
                  <c:v>2.849123233631897</c:v>
                </c:pt>
                <c:pt idx="10427">
                  <c:v>1.287889213520188</c:v>
                </c:pt>
                <c:pt idx="10428">
                  <c:v>0.62264243190033974</c:v>
                </c:pt>
                <c:pt idx="10429">
                  <c:v>0.84230518982746627</c:v>
                </c:pt>
                <c:pt idx="10430">
                  <c:v>2.6843298076720927</c:v>
                </c:pt>
                <c:pt idx="10431">
                  <c:v>8.1848983687026653</c:v>
                </c:pt>
                <c:pt idx="10432">
                  <c:v>5.0950468412565817</c:v>
                </c:pt>
                <c:pt idx="10433">
                  <c:v>5.5830848787897018</c:v>
                </c:pt>
                <c:pt idx="10434">
                  <c:v>5.7325123443376489</c:v>
                </c:pt>
                <c:pt idx="10435">
                  <c:v>1.338269466597211</c:v>
                </c:pt>
                <c:pt idx="10436">
                  <c:v>4.3161571803783856</c:v>
                </c:pt>
                <c:pt idx="10437">
                  <c:v>10.504750486799148</c:v>
                </c:pt>
                <c:pt idx="10438">
                  <c:v>6.9552811682500524</c:v>
                </c:pt>
                <c:pt idx="10439">
                  <c:v>0.22710664364384817</c:v>
                </c:pt>
                <c:pt idx="10440">
                  <c:v>0.29917182147243726</c:v>
                </c:pt>
                <c:pt idx="10441">
                  <c:v>1.2279791517484555</c:v>
                </c:pt>
                <c:pt idx="10442">
                  <c:v>3.3938995219065657</c:v>
                </c:pt>
                <c:pt idx="10443">
                  <c:v>3.74230043346429</c:v>
                </c:pt>
                <c:pt idx="10444">
                  <c:v>2.8596047793766561</c:v>
                </c:pt>
                <c:pt idx="10445">
                  <c:v>1.4879992922635676</c:v>
                </c:pt>
                <c:pt idx="10446">
                  <c:v>4.9994973104295216E-2</c:v>
                </c:pt>
                <c:pt idx="10447">
                  <c:v>2.0044121149816814</c:v>
                </c:pt>
                <c:pt idx="10448">
                  <c:v>3.3282061307284851</c:v>
                </c:pt>
                <c:pt idx="10449">
                  <c:v>2.8780361268525252</c:v>
                </c:pt>
                <c:pt idx="10450">
                  <c:v>5.1733768975037425E-2</c:v>
                </c:pt>
                <c:pt idx="10451">
                  <c:v>2.2994188094864296E-2</c:v>
                </c:pt>
                <c:pt idx="10452">
                  <c:v>3.384129542592982E-2</c:v>
                </c:pt>
                <c:pt idx="10453">
                  <c:v>1.7189157570977733</c:v>
                </c:pt>
                <c:pt idx="10454">
                  <c:v>0.38480792444054635</c:v>
                </c:pt>
                <c:pt idx="10455">
                  <c:v>0.57814366201958511</c:v>
                </c:pt>
                <c:pt idx="10456">
                  <c:v>0.4843798377021919</c:v>
                </c:pt>
                <c:pt idx="10457">
                  <c:v>0.16922813542883644</c:v>
                </c:pt>
                <c:pt idx="10458">
                  <c:v>1.3508138121268556</c:v>
                </c:pt>
                <c:pt idx="10459">
                  <c:v>0.50449781533639027</c:v>
                </c:pt>
                <c:pt idx="10460">
                  <c:v>1.0709217599784402</c:v>
                </c:pt>
                <c:pt idx="10461">
                  <c:v>2.8459711104097851E-2</c:v>
                </c:pt>
                <c:pt idx="10462">
                  <c:v>2.1389595763291001E-2</c:v>
                </c:pt>
                <c:pt idx="10463">
                  <c:v>6.3908077613598929E-2</c:v>
                </c:pt>
                <c:pt idx="10464">
                  <c:v>1.2250124487896006</c:v>
                </c:pt>
                <c:pt idx="10465">
                  <c:v>0.31321613005738141</c:v>
                </c:pt>
                <c:pt idx="10466">
                  <c:v>0.35658760773551379</c:v>
                </c:pt>
                <c:pt idx="10467">
                  <c:v>8.9766084778500815E-2</c:v>
                </c:pt>
                <c:pt idx="10468">
                  <c:v>1.4958274033188746E-2</c:v>
                </c:pt>
                <c:pt idx="10469">
                  <c:v>7.8342420995056672E-2</c:v>
                </c:pt>
                <c:pt idx="10470">
                  <c:v>0.23528144052678204</c:v>
                </c:pt>
                <c:pt idx="10471">
                  <c:v>0.24813844158084761</c:v>
                </c:pt>
                <c:pt idx="10472">
                  <c:v>0.24357342385399502</c:v>
                </c:pt>
                <c:pt idx="10473">
                  <c:v>0.14335205492695419</c:v>
                </c:pt>
                <c:pt idx="10474">
                  <c:v>0.16627955323045238</c:v>
                </c:pt>
                <c:pt idx="10475">
                  <c:v>2.2166772674007631</c:v>
                </c:pt>
                <c:pt idx="10476">
                  <c:v>0.73589376162802578</c:v>
                </c:pt>
                <c:pt idx="10477">
                  <c:v>1.2391551979418698</c:v>
                </c:pt>
                <c:pt idx="10478">
                  <c:v>3.1808364047785633</c:v>
                </c:pt>
                <c:pt idx="10479">
                  <c:v>1.4577062839980209E-2</c:v>
                </c:pt>
                <c:pt idx="10480">
                  <c:v>0.10649841124411437</c:v>
                </c:pt>
                <c:pt idx="10481">
                  <c:v>2.4211505938498554</c:v>
                </c:pt>
                <c:pt idx="10482">
                  <c:v>1.9560559294388409</c:v>
                </c:pt>
                <c:pt idx="10483">
                  <c:v>5.3283404683409273E-2</c:v>
                </c:pt>
                <c:pt idx="10484">
                  <c:v>5.4631017194254741E-2</c:v>
                </c:pt>
                <c:pt idx="10485">
                  <c:v>0.19476749496112156</c:v>
                </c:pt>
                <c:pt idx="10486">
                  <c:v>2.1239988627536235</c:v>
                </c:pt>
                <c:pt idx="10487">
                  <c:v>0.70204158077666756</c:v>
                </c:pt>
                <c:pt idx="10488">
                  <c:v>0.68347684611919368</c:v>
                </c:pt>
                <c:pt idx="10489">
                  <c:v>0.20017045893670679</c:v>
                </c:pt>
                <c:pt idx="10490">
                  <c:v>0.18648737703327717</c:v>
                </c:pt>
                <c:pt idx="10491">
                  <c:v>0.77856105073450199</c:v>
                </c:pt>
                <c:pt idx="10492">
                  <c:v>0.80432116156812028</c:v>
                </c:pt>
                <c:pt idx="10493">
                  <c:v>0.5934496464719855</c:v>
                </c:pt>
                <c:pt idx="10494">
                  <c:v>0.13415869976954364</c:v>
                </c:pt>
                <c:pt idx="10495">
                  <c:v>0.20202298308449493</c:v>
                </c:pt>
                <c:pt idx="10496">
                  <c:v>0.80348415363422765</c:v>
                </c:pt>
                <c:pt idx="10497">
                  <c:v>5.7492792482780963</c:v>
                </c:pt>
                <c:pt idx="10498">
                  <c:v>2.2740120351007613</c:v>
                </c:pt>
                <c:pt idx="10499">
                  <c:v>2.6235386509862555</c:v>
                </c:pt>
                <c:pt idx="10500">
                  <c:v>3.9764410838836382</c:v>
                </c:pt>
                <c:pt idx="10501">
                  <c:v>10.776490855859674</c:v>
                </c:pt>
                <c:pt idx="10502">
                  <c:v>2.8715053191758582</c:v>
                </c:pt>
                <c:pt idx="10503">
                  <c:v>5.5977705801842834</c:v>
                </c:pt>
                <c:pt idx="10504">
                  <c:v>3.4219813446286418</c:v>
                </c:pt>
                <c:pt idx="10505">
                  <c:v>2.0070191099049914</c:v>
                </c:pt>
                <c:pt idx="10506">
                  <c:v>0.51681529578829177</c:v>
                </c:pt>
                <c:pt idx="10507">
                  <c:v>3.0440858163616702</c:v>
                </c:pt>
                <c:pt idx="10508">
                  <c:v>10.785339032078349</c:v>
                </c:pt>
                <c:pt idx="10509">
                  <c:v>16.60454144402668</c:v>
                </c:pt>
                <c:pt idx="10510">
                  <c:v>7.1330207036555775</c:v>
                </c:pt>
                <c:pt idx="10511">
                  <c:v>15.317403275367592</c:v>
                </c:pt>
                <c:pt idx="10512">
                  <c:v>2.1209497993088497</c:v>
                </c:pt>
                <c:pt idx="10513">
                  <c:v>6.4538056076430639</c:v>
                </c:pt>
                <c:pt idx="10514">
                  <c:v>16.223226382397346</c:v>
                </c:pt>
                <c:pt idx="10515">
                  <c:v>14.988819992484588</c:v>
                </c:pt>
                <c:pt idx="10516">
                  <c:v>0.28520042644065791</c:v>
                </c:pt>
                <c:pt idx="10517">
                  <c:v>0.15856838461021056</c:v>
                </c:pt>
                <c:pt idx="10518">
                  <c:v>0.15919167181525085</c:v>
                </c:pt>
                <c:pt idx="10519">
                  <c:v>2.3677670510852304</c:v>
                </c:pt>
                <c:pt idx="10520">
                  <c:v>1.1840034814122395</c:v>
                </c:pt>
                <c:pt idx="10521">
                  <c:v>1.1267850109885449</c:v>
                </c:pt>
                <c:pt idx="10522">
                  <c:v>2.8833102441155694</c:v>
                </c:pt>
                <c:pt idx="10523">
                  <c:v>0.49886464200040664</c:v>
                </c:pt>
                <c:pt idx="10524">
                  <c:v>0.90398233084872304</c:v>
                </c:pt>
                <c:pt idx="10525">
                  <c:v>2.4482964757504084</c:v>
                </c:pt>
                <c:pt idx="10526">
                  <c:v>2.5201786534593071</c:v>
                </c:pt>
                <c:pt idx="10527">
                  <c:v>5.2941525860407559</c:v>
                </c:pt>
                <c:pt idx="10528">
                  <c:v>3.470057020143726</c:v>
                </c:pt>
                <c:pt idx="10529">
                  <c:v>14.17734529624127</c:v>
                </c:pt>
                <c:pt idx="10530">
                  <c:v>70.202635444344153</c:v>
                </c:pt>
                <c:pt idx="10531">
                  <c:v>45.750361864110218</c:v>
                </c:pt>
                <c:pt idx="10532">
                  <c:v>35.436072300366682</c:v>
                </c:pt>
                <c:pt idx="10533">
                  <c:v>44.265343427003728</c:v>
                </c:pt>
                <c:pt idx="10534">
                  <c:v>16.954814471678752</c:v>
                </c:pt>
                <c:pt idx="10535">
                  <c:v>25.341215037113734</c:v>
                </c:pt>
                <c:pt idx="10536">
                  <c:v>61.453639338997959</c:v>
                </c:pt>
                <c:pt idx="10537">
                  <c:v>51.056872080965846</c:v>
                </c:pt>
                <c:pt idx="10538">
                  <c:v>5.001655791285016E-2</c:v>
                </c:pt>
                <c:pt idx="10539">
                  <c:v>2.5574584635295411E-2</c:v>
                </c:pt>
                <c:pt idx="10540">
                  <c:v>1.6701783237504382</c:v>
                </c:pt>
                <c:pt idx="10541">
                  <c:v>1.0300181377182971</c:v>
                </c:pt>
                <c:pt idx="10542">
                  <c:v>0.11514937675239341</c:v>
                </c:pt>
                <c:pt idx="10543">
                  <c:v>0.2765279675835069</c:v>
                </c:pt>
                <c:pt idx="10544">
                  <c:v>1.4549794452612672</c:v>
                </c:pt>
                <c:pt idx="10545">
                  <c:v>0.46441361331106684</c:v>
                </c:pt>
                <c:pt idx="10546">
                  <c:v>1.3303328986536711</c:v>
                </c:pt>
                <c:pt idx="10547">
                  <c:v>3.9913695239221321</c:v>
                </c:pt>
                <c:pt idx="10548">
                  <c:v>1.0227718463516009</c:v>
                </c:pt>
                <c:pt idx="10549">
                  <c:v>8.5990417751051901E-2</c:v>
                </c:pt>
                <c:pt idx="10550">
                  <c:v>0.53061946284489125</c:v>
                </c:pt>
                <c:pt idx="10551">
                  <c:v>0.2083390971025805</c:v>
                </c:pt>
                <c:pt idx="10552">
                  <c:v>0.27867588771158747</c:v>
                </c:pt>
                <c:pt idx="10553">
                  <c:v>0.2247795674722354</c:v>
                </c:pt>
                <c:pt idx="10554">
                  <c:v>0.51841439344561491</c:v>
                </c:pt>
                <c:pt idx="10555">
                  <c:v>0.14088541079207667</c:v>
                </c:pt>
                <c:pt idx="10556">
                  <c:v>0.65843424857939215</c:v>
                </c:pt>
                <c:pt idx="10557">
                  <c:v>1.0448192041668871</c:v>
                </c:pt>
                <c:pt idx="10558">
                  <c:v>1.0020079632272649</c:v>
                </c:pt>
                <c:pt idx="10559">
                  <c:v>2.5284682796207707</c:v>
                </c:pt>
                <c:pt idx="10560">
                  <c:v>1.0140564140660113</c:v>
                </c:pt>
                <c:pt idx="10561">
                  <c:v>0.25735405448619991</c:v>
                </c:pt>
                <c:pt idx="10562">
                  <c:v>2.6127696443328956</c:v>
                </c:pt>
                <c:pt idx="10563">
                  <c:v>0.4327237579585852</c:v>
                </c:pt>
                <c:pt idx="10564">
                  <c:v>1.0878634119463124</c:v>
                </c:pt>
                <c:pt idx="10565">
                  <c:v>8.2597345127285369</c:v>
                </c:pt>
                <c:pt idx="10566">
                  <c:v>10.878828451486987</c:v>
                </c:pt>
                <c:pt idx="10567">
                  <c:v>26.734332564233046</c:v>
                </c:pt>
                <c:pt idx="10568">
                  <c:v>29.217099706546222</c:v>
                </c:pt>
                <c:pt idx="10569">
                  <c:v>11.319802389948784</c:v>
                </c:pt>
                <c:pt idx="10570">
                  <c:v>1.7634968120385175E-2</c:v>
                </c:pt>
                <c:pt idx="10571">
                  <c:v>1.2709368202003398E-4</c:v>
                </c:pt>
                <c:pt idx="10572">
                  <c:v>4.8495827499227548E-3</c:v>
                </c:pt>
                <c:pt idx="10573">
                  <c:v>9.2401360453655251E-3</c:v>
                </c:pt>
                <c:pt idx="10574">
                  <c:v>3.9693566561811657E-4</c:v>
                </c:pt>
                <c:pt idx="10575">
                  <c:v>5.9957049513424052E-3</c:v>
                </c:pt>
                <c:pt idx="10576">
                  <c:v>4.5333990540193341</c:v>
                </c:pt>
                <c:pt idx="10577">
                  <c:v>5.4090484014009261</c:v>
                </c:pt>
                <c:pt idx="10578">
                  <c:v>6.8426455734191176</c:v>
                </c:pt>
                <c:pt idx="10579">
                  <c:v>6.77792730922146</c:v>
                </c:pt>
                <c:pt idx="10580">
                  <c:v>5.8908279573625828</c:v>
                </c:pt>
                <c:pt idx="10581">
                  <c:v>10.568318901349784</c:v>
                </c:pt>
                <c:pt idx="10582">
                  <c:v>10.656815344866887</c:v>
                </c:pt>
                <c:pt idx="10583">
                  <c:v>0.85631314222922228</c:v>
                </c:pt>
                <c:pt idx="10584">
                  <c:v>7.3748419222883062</c:v>
                </c:pt>
                <c:pt idx="10585">
                  <c:v>107.70421750477075</c:v>
                </c:pt>
                <c:pt idx="10586">
                  <c:v>86.857668925613496</c:v>
                </c:pt>
                <c:pt idx="10587">
                  <c:v>82.94428607774212</c:v>
                </c:pt>
                <c:pt idx="10588">
                  <c:v>100.84817192092268</c:v>
                </c:pt>
                <c:pt idx="10589">
                  <c:v>153.93394428513358</c:v>
                </c:pt>
                <c:pt idx="10590">
                  <c:v>0.43391332804027799</c:v>
                </c:pt>
                <c:pt idx="10591">
                  <c:v>8.9715783819627679E-3</c:v>
                </c:pt>
                <c:pt idx="10592">
                  <c:v>2.4603565290959866E-3</c:v>
                </c:pt>
                <c:pt idx="10593">
                  <c:v>3.4506747393691146E-2</c:v>
                </c:pt>
                <c:pt idx="10594">
                  <c:v>1.8835312060852885E-2</c:v>
                </c:pt>
                <c:pt idx="10595">
                  <c:v>3.0543334324427622E-2</c:v>
                </c:pt>
                <c:pt idx="10596">
                  <c:v>5.6256933840115729E-2</c:v>
                </c:pt>
                <c:pt idx="10597">
                  <c:v>4.1583790350346171E-2</c:v>
                </c:pt>
                <c:pt idx="10598">
                  <c:v>8.5140844637118483E-3</c:v>
                </c:pt>
                <c:pt idx="10599">
                  <c:v>0.56086286841532917</c:v>
                </c:pt>
                <c:pt idx="10600">
                  <c:v>6.3261181370052447E-2</c:v>
                </c:pt>
                <c:pt idx="10601">
                  <c:v>0.47580624156904194</c:v>
                </c:pt>
                <c:pt idx="10602">
                  <c:v>0.29980879379140424</c:v>
                </c:pt>
                <c:pt idx="10603">
                  <c:v>0.87759701126997181</c:v>
                </c:pt>
                <c:pt idx="10604">
                  <c:v>0.99460636672317504</c:v>
                </c:pt>
                <c:pt idx="10605">
                  <c:v>0.24173249205517666</c:v>
                </c:pt>
                <c:pt idx="10606">
                  <c:v>0.20090738101238009</c:v>
                </c:pt>
                <c:pt idx="10607">
                  <c:v>3.0321456721065974</c:v>
                </c:pt>
                <c:pt idx="10608">
                  <c:v>7.1468460638586793</c:v>
                </c:pt>
                <c:pt idx="10609">
                  <c:v>6.0110378004643623</c:v>
                </c:pt>
                <c:pt idx="10610">
                  <c:v>15.506214353956064</c:v>
                </c:pt>
                <c:pt idx="10611">
                  <c:v>2.4150091168085623</c:v>
                </c:pt>
                <c:pt idx="10612">
                  <c:v>0.12312142849189671</c:v>
                </c:pt>
                <c:pt idx="10613">
                  <c:v>1.2468560583941704E-2</c:v>
                </c:pt>
                <c:pt idx="10614">
                  <c:v>0.36932271041680642</c:v>
                </c:pt>
                <c:pt idx="10615">
                  <c:v>3.2386763785491115</c:v>
                </c:pt>
                <c:pt idx="10616">
                  <c:v>8.9752787997081085E-3</c:v>
                </c:pt>
                <c:pt idx="10617">
                  <c:v>0.13174611926873808</c:v>
                </c:pt>
                <c:pt idx="10618">
                  <c:v>1.6419329940490088</c:v>
                </c:pt>
                <c:pt idx="10619">
                  <c:v>5.7144541916738083</c:v>
                </c:pt>
                <c:pt idx="10620">
                  <c:v>0.4280626567551975</c:v>
                </c:pt>
                <c:pt idx="10621">
                  <c:v>18.759595404694821</c:v>
                </c:pt>
                <c:pt idx="10622">
                  <c:v>21.073183045487912</c:v>
                </c:pt>
                <c:pt idx="10623">
                  <c:v>0.25421192082748262</c:v>
                </c:pt>
                <c:pt idx="10624">
                  <c:v>8.4703527051990135E-2</c:v>
                </c:pt>
                <c:pt idx="10625">
                  <c:v>0.156957351973603</c:v>
                </c:pt>
                <c:pt idx="10626">
                  <c:v>1.6746943185513678E-2</c:v>
                </c:pt>
                <c:pt idx="10627">
                  <c:v>3.3611867180413368E-2</c:v>
                </c:pt>
                <c:pt idx="10628">
                  <c:v>0.70037348845542724</c:v>
                </c:pt>
                <c:pt idx="10629">
                  <c:v>1.1009172285767148</c:v>
                </c:pt>
                <c:pt idx="10630">
                  <c:v>0.66215691637744833</c:v>
                </c:pt>
                <c:pt idx="10631">
                  <c:v>3.5849881639236405</c:v>
                </c:pt>
                <c:pt idx="10632">
                  <c:v>0.8449259807888716</c:v>
                </c:pt>
                <c:pt idx="10633">
                  <c:v>0.29040635946640497</c:v>
                </c:pt>
                <c:pt idx="10634">
                  <c:v>0.11908165553915664</c:v>
                </c:pt>
                <c:pt idx="10635">
                  <c:v>0.29855739148174981</c:v>
                </c:pt>
                <c:pt idx="10636">
                  <c:v>5.9849003203884532</c:v>
                </c:pt>
                <c:pt idx="10637">
                  <c:v>2.1880379044522513</c:v>
                </c:pt>
                <c:pt idx="10638">
                  <c:v>1.0773452149428548</c:v>
                </c:pt>
                <c:pt idx="10639">
                  <c:v>3.369820597402311</c:v>
                </c:pt>
                <c:pt idx="10640">
                  <c:v>1.844456521904255</c:v>
                </c:pt>
                <c:pt idx="10641">
                  <c:v>4.3985053272523036</c:v>
                </c:pt>
                <c:pt idx="10642">
                  <c:v>15.743406802521486</c:v>
                </c:pt>
                <c:pt idx="10643">
                  <c:v>5.9578884270002881</c:v>
                </c:pt>
                <c:pt idx="10644">
                  <c:v>7.229704286536956E-2</c:v>
                </c:pt>
                <c:pt idx="10645">
                  <c:v>0.14593131379502555</c:v>
                </c:pt>
                <c:pt idx="10646">
                  <c:v>1.7403267922320883E-2</c:v>
                </c:pt>
                <c:pt idx="10647">
                  <c:v>0.43069115860020835</c:v>
                </c:pt>
                <c:pt idx="10648">
                  <c:v>3.4241704368498001E-2</c:v>
                </c:pt>
                <c:pt idx="10649">
                  <c:v>3.4831275755778809E-2</c:v>
                </c:pt>
                <c:pt idx="10650">
                  <c:v>0.1641224228318883</c:v>
                </c:pt>
                <c:pt idx="10651">
                  <c:v>6.381989267796627E-2</c:v>
                </c:pt>
                <c:pt idx="10652">
                  <c:v>0.23491850155533234</c:v>
                </c:pt>
                <c:pt idx="10653">
                  <c:v>3.3496215552384534</c:v>
                </c:pt>
                <c:pt idx="10654">
                  <c:v>0.60489784850293771</c:v>
                </c:pt>
                <c:pt idx="10655">
                  <c:v>0.36976187722328607</c:v>
                </c:pt>
                <c:pt idx="10656">
                  <c:v>1.4259774641877141</c:v>
                </c:pt>
                <c:pt idx="10657">
                  <c:v>3.7893857648850081E-4</c:v>
                </c:pt>
                <c:pt idx="10658">
                  <c:v>0.50100073319253235</c:v>
                </c:pt>
                <c:pt idx="10659">
                  <c:v>4.4074739784474841E-2</c:v>
                </c:pt>
                <c:pt idx="10660">
                  <c:v>0.20784604666944972</c:v>
                </c:pt>
                <c:pt idx="10661">
                  <c:v>1.6032011961387465</c:v>
                </c:pt>
                <c:pt idx="10662">
                  <c:v>12.841171283409189</c:v>
                </c:pt>
                <c:pt idx="10663">
                  <c:v>2.2120460950285041</c:v>
                </c:pt>
                <c:pt idx="10664">
                  <c:v>11.343955992529738</c:v>
                </c:pt>
                <c:pt idx="10665">
                  <c:v>9.5457624554435636</c:v>
                </c:pt>
                <c:pt idx="10666">
                  <c:v>3.9229318690080582E-2</c:v>
                </c:pt>
                <c:pt idx="10667">
                  <c:v>9.7453421195793741E-2</c:v>
                </c:pt>
                <c:pt idx="10668">
                  <c:v>3.9369029256369287E-2</c:v>
                </c:pt>
                <c:pt idx="10669">
                  <c:v>0.19845311292985943</c:v>
                </c:pt>
                <c:pt idx="10670">
                  <c:v>3.0916466616198474E-2</c:v>
                </c:pt>
                <c:pt idx="10671">
                  <c:v>8.2005139863534637E-2</c:v>
                </c:pt>
                <c:pt idx="10672">
                  <c:v>0.26434305062485369</c:v>
                </c:pt>
                <c:pt idx="10673">
                  <c:v>0.13982886329016897</c:v>
                </c:pt>
                <c:pt idx="10674">
                  <c:v>0.52678662716823121</c:v>
                </c:pt>
                <c:pt idx="10675">
                  <c:v>3.2063603377659415</c:v>
                </c:pt>
                <c:pt idx="10676">
                  <c:v>0.47874645658477216</c:v>
                </c:pt>
                <c:pt idx="10677">
                  <c:v>3.332908637618833</c:v>
                </c:pt>
                <c:pt idx="10678">
                  <c:v>0.65933645539563945</c:v>
                </c:pt>
                <c:pt idx="10679">
                  <c:v>9.1319939662796862E-2</c:v>
                </c:pt>
                <c:pt idx="10680">
                  <c:v>2.7332386464974538</c:v>
                </c:pt>
                <c:pt idx="10681">
                  <c:v>2.2391430325153094</c:v>
                </c:pt>
                <c:pt idx="10682">
                  <c:v>1.7623715700092859</c:v>
                </c:pt>
                <c:pt idx="10683">
                  <c:v>11.540145144957519</c:v>
                </c:pt>
                <c:pt idx="10684">
                  <c:v>5.8133361030004549</c:v>
                </c:pt>
                <c:pt idx="10685">
                  <c:v>6.7518621792543358</c:v>
                </c:pt>
                <c:pt idx="10686">
                  <c:v>39.102028301540358</c:v>
                </c:pt>
                <c:pt idx="10687">
                  <c:v>30.378540035964331</c:v>
                </c:pt>
                <c:pt idx="10688">
                  <c:v>6.498572601215849E-2</c:v>
                </c:pt>
                <c:pt idx="10689">
                  <c:v>0.10551525856646185</c:v>
                </c:pt>
                <c:pt idx="10690">
                  <c:v>2.9606022028730913E-2</c:v>
                </c:pt>
                <c:pt idx="10691">
                  <c:v>9.7245767010103082E-2</c:v>
                </c:pt>
                <c:pt idx="10692">
                  <c:v>2.8993011701274982E-2</c:v>
                </c:pt>
                <c:pt idx="10693">
                  <c:v>8.6247129014671187E-2</c:v>
                </c:pt>
                <c:pt idx="10694">
                  <c:v>0.40262577700270524</c:v>
                </c:pt>
                <c:pt idx="10695">
                  <c:v>0.55676025274701724</c:v>
                </c:pt>
                <c:pt idx="10696">
                  <c:v>2.242825608705175</c:v>
                </c:pt>
                <c:pt idx="10697">
                  <c:v>3.6113158230430202</c:v>
                </c:pt>
                <c:pt idx="10698">
                  <c:v>1.5620839237649367</c:v>
                </c:pt>
                <c:pt idx="10699">
                  <c:v>0.86298355267820892</c:v>
                </c:pt>
                <c:pt idx="10700">
                  <c:v>0.24168624836549329</c:v>
                </c:pt>
                <c:pt idx="10701">
                  <c:v>0.55967295790558758</c:v>
                </c:pt>
                <c:pt idx="10702">
                  <c:v>5.1685890861676436</c:v>
                </c:pt>
                <c:pt idx="10703">
                  <c:v>0.91340870674876495</c:v>
                </c:pt>
                <c:pt idx="10704">
                  <c:v>0.89722720652203447</c:v>
                </c:pt>
                <c:pt idx="10705">
                  <c:v>11.48120437773068</c:v>
                </c:pt>
                <c:pt idx="10706">
                  <c:v>9.3869573814141791</c:v>
                </c:pt>
                <c:pt idx="10707">
                  <c:v>20.088940158082107</c:v>
                </c:pt>
                <c:pt idx="10708">
                  <c:v>11.32633608626997</c:v>
                </c:pt>
                <c:pt idx="10709">
                  <c:v>10.633497667695536</c:v>
                </c:pt>
                <c:pt idx="10710">
                  <c:v>2.0850381270581058</c:v>
                </c:pt>
                <c:pt idx="10711">
                  <c:v>0.50100552561789713</c:v>
                </c:pt>
                <c:pt idx="10712">
                  <c:v>3.2875836208213429</c:v>
                </c:pt>
                <c:pt idx="10713">
                  <c:v>3.6764223258891131</c:v>
                </c:pt>
                <c:pt idx="10714">
                  <c:v>4.773833543281536</c:v>
                </c:pt>
                <c:pt idx="10715">
                  <c:v>2.90812796146803</c:v>
                </c:pt>
                <c:pt idx="10716">
                  <c:v>16.203004144109034</c:v>
                </c:pt>
                <c:pt idx="10717">
                  <c:v>2.4098933265777163</c:v>
                </c:pt>
                <c:pt idx="10718">
                  <c:v>10.383257447823766</c:v>
                </c:pt>
                <c:pt idx="10719">
                  <c:v>11.605696476004452</c:v>
                </c:pt>
                <c:pt idx="10720">
                  <c:v>14.095896033541944</c:v>
                </c:pt>
                <c:pt idx="10721">
                  <c:v>1.2399078010114992</c:v>
                </c:pt>
                <c:pt idx="10722">
                  <c:v>0.30704465459094576</c:v>
                </c:pt>
                <c:pt idx="10723">
                  <c:v>1.3708790076280399</c:v>
                </c:pt>
                <c:pt idx="10724">
                  <c:v>3.0933109561797671</c:v>
                </c:pt>
                <c:pt idx="10725">
                  <c:v>2.7208894806333563</c:v>
                </c:pt>
                <c:pt idx="10726">
                  <c:v>2.271861919655783</c:v>
                </c:pt>
                <c:pt idx="10727">
                  <c:v>10.315350586773098</c:v>
                </c:pt>
                <c:pt idx="10728">
                  <c:v>1.4548264306467469</c:v>
                </c:pt>
                <c:pt idx="10729">
                  <c:v>4.1978391317871679</c:v>
                </c:pt>
                <c:pt idx="10730">
                  <c:v>6.6595354695749602</c:v>
                </c:pt>
                <c:pt idx="10731">
                  <c:v>8.7914749992027179</c:v>
                </c:pt>
                <c:pt idx="10732">
                  <c:v>18.21750954232029</c:v>
                </c:pt>
                <c:pt idx="10733">
                  <c:v>15.532357923744549</c:v>
                </c:pt>
                <c:pt idx="10734">
                  <c:v>9.4918552043827429</c:v>
                </c:pt>
                <c:pt idx="10735">
                  <c:v>40.825781311560732</c:v>
                </c:pt>
                <c:pt idx="10736">
                  <c:v>14.943087716520321</c:v>
                </c:pt>
                <c:pt idx="10737">
                  <c:v>18.694680739929087</c:v>
                </c:pt>
                <c:pt idx="10738">
                  <c:v>178.71187224222814</c:v>
                </c:pt>
                <c:pt idx="10739">
                  <c:v>151.39004678535019</c:v>
                </c:pt>
                <c:pt idx="10740">
                  <c:v>175.2231867253268</c:v>
                </c:pt>
                <c:pt idx="10741">
                  <c:v>286.30402356445524</c:v>
                </c:pt>
                <c:pt idx="10742">
                  <c:v>280.50162096603907</c:v>
                </c:pt>
                <c:pt idx="10743">
                  <c:v>7.7188337015357517E-2</c:v>
                </c:pt>
                <c:pt idx="10744">
                  <c:v>8.7753941925427084E-2</c:v>
                </c:pt>
                <c:pt idx="10745">
                  <c:v>0.27809551628086526</c:v>
                </c:pt>
                <c:pt idx="10746">
                  <c:v>0.59309643905024267</c:v>
                </c:pt>
                <c:pt idx="10747">
                  <c:v>0.53670863228281107</c:v>
                </c:pt>
                <c:pt idx="10748">
                  <c:v>1.4976677511243366</c:v>
                </c:pt>
                <c:pt idx="10749">
                  <c:v>0.12886233531746216</c:v>
                </c:pt>
                <c:pt idx="10750">
                  <c:v>2.8267682806990369E-2</c:v>
                </c:pt>
                <c:pt idx="10751">
                  <c:v>0.39264709651999641</c:v>
                </c:pt>
                <c:pt idx="10752">
                  <c:v>1.1282459682863177</c:v>
                </c:pt>
                <c:pt idx="10753">
                  <c:v>0.77238826753315282</c:v>
                </c:pt>
                <c:pt idx="10754">
                  <c:v>4.3269658030457197E-3</c:v>
                </c:pt>
                <c:pt idx="10755">
                  <c:v>1.8344957398739092</c:v>
                </c:pt>
                <c:pt idx="10756">
                  <c:v>0.67706198082757818</c:v>
                </c:pt>
                <c:pt idx="10757">
                  <c:v>1.1034182664207988</c:v>
                </c:pt>
                <c:pt idx="10758">
                  <c:v>1.0852001421808093</c:v>
                </c:pt>
                <c:pt idx="10759">
                  <c:v>0.18562544484708937</c:v>
                </c:pt>
                <c:pt idx="10760">
                  <c:v>0.47861415565459459</c:v>
                </c:pt>
                <c:pt idx="10761">
                  <c:v>1.756764274038001</c:v>
                </c:pt>
                <c:pt idx="10762">
                  <c:v>3.3562460292174396</c:v>
                </c:pt>
                <c:pt idx="10763">
                  <c:v>1.3091700520383209</c:v>
                </c:pt>
                <c:pt idx="10764">
                  <c:v>3.5979717876546173</c:v>
                </c:pt>
                <c:pt idx="10765">
                  <c:v>1.7985604759505363</c:v>
                </c:pt>
                <c:pt idx="10766">
                  <c:v>6.5242311438399279</c:v>
                </c:pt>
                <c:pt idx="10767">
                  <c:v>19.643146847622532</c:v>
                </c:pt>
                <c:pt idx="10768">
                  <c:v>10.047280164252173</c:v>
                </c:pt>
                <c:pt idx="10769">
                  <c:v>24.820091354245918</c:v>
                </c:pt>
                <c:pt idx="10770">
                  <c:v>14.058893891158849</c:v>
                </c:pt>
                <c:pt idx="10771">
                  <c:v>2.5184269734955316</c:v>
                </c:pt>
                <c:pt idx="10772">
                  <c:v>11.881460032833308</c:v>
                </c:pt>
                <c:pt idx="10773">
                  <c:v>18.962399188628499</c:v>
                </c:pt>
                <c:pt idx="10774">
                  <c:v>24.740568255068982</c:v>
                </c:pt>
                <c:pt idx="10775">
                  <c:v>9.9650760893131088E-2</c:v>
                </c:pt>
                <c:pt idx="10776">
                  <c:v>2.1605987130097889E-3</c:v>
                </c:pt>
                <c:pt idx="10777">
                  <c:v>2.0110330102330325E-3</c:v>
                </c:pt>
                <c:pt idx="10778">
                  <c:v>5.2194386343578821E-2</c:v>
                </c:pt>
                <c:pt idx="10779">
                  <c:v>0.14675908566188978</c:v>
                </c:pt>
                <c:pt idx="10780">
                  <c:v>1.0149052453797365</c:v>
                </c:pt>
                <c:pt idx="10781">
                  <c:v>7.0911686509313489E-3</c:v>
                </c:pt>
                <c:pt idx="10782">
                  <c:v>9.4291174926678135E-3</c:v>
                </c:pt>
                <c:pt idx="10783">
                  <c:v>1.5656720686901939E-3</c:v>
                </c:pt>
                <c:pt idx="10784">
                  <c:v>4.8242339654164218E-2</c:v>
                </c:pt>
                <c:pt idx="10785">
                  <c:v>0.7454237205923685</c:v>
                </c:pt>
                <c:pt idx="10786">
                  <c:v>0.12173182327828645</c:v>
                </c:pt>
                <c:pt idx="10787">
                  <c:v>0.30502551447234599</c:v>
                </c:pt>
                <c:pt idx="10788">
                  <c:v>3.060792268670077</c:v>
                </c:pt>
                <c:pt idx="10789">
                  <c:v>5.4358424368857232</c:v>
                </c:pt>
                <c:pt idx="10790">
                  <c:v>5.182256290639903</c:v>
                </c:pt>
                <c:pt idx="10791">
                  <c:v>9.104860438683664</c:v>
                </c:pt>
                <c:pt idx="10792">
                  <c:v>1.2021351152117807</c:v>
                </c:pt>
                <c:pt idx="10793">
                  <c:v>8.5544109584185332E-2</c:v>
                </c:pt>
                <c:pt idx="10794">
                  <c:v>0.99662889495550266</c:v>
                </c:pt>
                <c:pt idx="10795">
                  <c:v>3.5718235409008581</c:v>
                </c:pt>
                <c:pt idx="10796">
                  <c:v>3.828723960102181</c:v>
                </c:pt>
                <c:pt idx="10797">
                  <c:v>0.18110487654418947</c:v>
                </c:pt>
                <c:pt idx="10798">
                  <c:v>0.1428091866847396</c:v>
                </c:pt>
                <c:pt idx="10799">
                  <c:v>0.83220199317571508</c:v>
                </c:pt>
                <c:pt idx="10800">
                  <c:v>3.7699213539142513</c:v>
                </c:pt>
                <c:pt idx="10801">
                  <c:v>2.4272635842029762</c:v>
                </c:pt>
                <c:pt idx="10802">
                  <c:v>4.0033476292073438</c:v>
                </c:pt>
                <c:pt idx="10803">
                  <c:v>1.1040030107606849</c:v>
                </c:pt>
                <c:pt idx="10804">
                  <c:v>0.48521328380385526</c:v>
                </c:pt>
                <c:pt idx="10805">
                  <c:v>1.0935683249725183</c:v>
                </c:pt>
                <c:pt idx="10806">
                  <c:v>1.9125130335225384</c:v>
                </c:pt>
                <c:pt idx="10807">
                  <c:v>2.1469630862552149</c:v>
                </c:pt>
                <c:pt idx="10808">
                  <c:v>5.5200692314262048</c:v>
                </c:pt>
                <c:pt idx="10809">
                  <c:v>3.9658540837527574</c:v>
                </c:pt>
                <c:pt idx="10810">
                  <c:v>18.956713325377024</c:v>
                </c:pt>
                <c:pt idx="10811">
                  <c:v>31.853082726671758</c:v>
                </c:pt>
                <c:pt idx="10812">
                  <c:v>18.348942080104695</c:v>
                </c:pt>
                <c:pt idx="10813">
                  <c:v>43.962530268384995</c:v>
                </c:pt>
                <c:pt idx="10814">
                  <c:v>27.200260543582306</c:v>
                </c:pt>
                <c:pt idx="10815">
                  <c:v>10.775909038272463</c:v>
                </c:pt>
                <c:pt idx="10816">
                  <c:v>64.548515348847189</c:v>
                </c:pt>
                <c:pt idx="10817">
                  <c:v>47.001606368552558</c:v>
                </c:pt>
                <c:pt idx="10818">
                  <c:v>39.387973525172079</c:v>
                </c:pt>
                <c:pt idx="10819">
                  <c:v>2.0571664991685896</c:v>
                </c:pt>
                <c:pt idx="10820">
                  <c:v>3.7088879148296487</c:v>
                </c:pt>
                <c:pt idx="10821">
                  <c:v>9.9504231617197512</c:v>
                </c:pt>
                <c:pt idx="10822">
                  <c:v>17.248287664289684</c:v>
                </c:pt>
                <c:pt idx="10823">
                  <c:v>10.844869019614869</c:v>
                </c:pt>
                <c:pt idx="10824">
                  <c:v>22.555533995983232</c:v>
                </c:pt>
                <c:pt idx="10825">
                  <c:v>20.918930325166276</c:v>
                </c:pt>
                <c:pt idx="10826">
                  <c:v>1.6339568170849093</c:v>
                </c:pt>
                <c:pt idx="10827">
                  <c:v>38.911194894500255</c:v>
                </c:pt>
                <c:pt idx="10828">
                  <c:v>18.869404381799182</c:v>
                </c:pt>
                <c:pt idx="10829">
                  <c:v>25.508140852204676</c:v>
                </c:pt>
                <c:pt idx="10830">
                  <c:v>0.41517140675807446</c:v>
                </c:pt>
                <c:pt idx="10831">
                  <c:v>0.11435179091928555</c:v>
                </c:pt>
                <c:pt idx="10832">
                  <c:v>0.28509847522842802</c:v>
                </c:pt>
                <c:pt idx="10833">
                  <c:v>2.9699732249988928</c:v>
                </c:pt>
                <c:pt idx="10834">
                  <c:v>1.3213598058709257</c:v>
                </c:pt>
                <c:pt idx="10835">
                  <c:v>5.4392957942733995</c:v>
                </c:pt>
                <c:pt idx="10836">
                  <c:v>1.8830533383511872</c:v>
                </c:pt>
                <c:pt idx="10837">
                  <c:v>0.75938681723683443</c:v>
                </c:pt>
                <c:pt idx="10838">
                  <c:v>2.6351121962704771</c:v>
                </c:pt>
                <c:pt idx="10839">
                  <c:v>1.7312230748221897</c:v>
                </c:pt>
                <c:pt idx="10840">
                  <c:v>7.1908763458590164</c:v>
                </c:pt>
                <c:pt idx="10841">
                  <c:v>8.4004908820258642E-2</c:v>
                </c:pt>
                <c:pt idx="10842">
                  <c:v>0.142836972529641</c:v>
                </c:pt>
                <c:pt idx="10843">
                  <c:v>0.4405333442292711</c:v>
                </c:pt>
                <c:pt idx="10844">
                  <c:v>1.2922815729953363</c:v>
                </c:pt>
                <c:pt idx="10845">
                  <c:v>1.0528126936099966</c:v>
                </c:pt>
                <c:pt idx="10846">
                  <c:v>2.1243653113638481</c:v>
                </c:pt>
                <c:pt idx="10847">
                  <c:v>0.61851076797153393</c:v>
                </c:pt>
                <c:pt idx="10848">
                  <c:v>0.11299306997409569</c:v>
                </c:pt>
                <c:pt idx="10849">
                  <c:v>0.70611795250128828</c:v>
                </c:pt>
                <c:pt idx="10850">
                  <c:v>1.0068475268316226</c:v>
                </c:pt>
                <c:pt idx="10851">
                  <c:v>1.5863507897267783</c:v>
                </c:pt>
                <c:pt idx="10852">
                  <c:v>4.3713614499483924E-2</c:v>
                </c:pt>
                <c:pt idx="10853">
                  <c:v>0.12149873296073796</c:v>
                </c:pt>
                <c:pt idx="10854">
                  <c:v>0.36791627787531439</c:v>
                </c:pt>
                <c:pt idx="10855">
                  <c:v>0.46342411283872065</c:v>
                </c:pt>
                <c:pt idx="10856">
                  <c:v>0.56333956079332659</c:v>
                </c:pt>
                <c:pt idx="10857">
                  <c:v>3.6635537417961692</c:v>
                </c:pt>
                <c:pt idx="10858">
                  <c:v>0.25542694412074923</c:v>
                </c:pt>
                <c:pt idx="10859">
                  <c:v>2.3360662726461291E-2</c:v>
                </c:pt>
                <c:pt idx="10860">
                  <c:v>5.7894319438279863E-2</c:v>
                </c:pt>
                <c:pt idx="10861">
                  <c:v>0.61139814212290267</c:v>
                </c:pt>
                <c:pt idx="10862">
                  <c:v>3.0530487034734994</c:v>
                </c:pt>
                <c:pt idx="10863">
                  <c:v>0.24296475976614054</c:v>
                </c:pt>
                <c:pt idx="10864">
                  <c:v>0.21563389494051616</c:v>
                </c:pt>
                <c:pt idx="10865">
                  <c:v>0.81063812330926199</c:v>
                </c:pt>
                <c:pt idx="10866">
                  <c:v>3.0666945244198383</c:v>
                </c:pt>
                <c:pt idx="10867">
                  <c:v>1.7549997148551868</c:v>
                </c:pt>
                <c:pt idx="10868">
                  <c:v>4.6508332960713341</c:v>
                </c:pt>
                <c:pt idx="10869">
                  <c:v>0.91977880076073981</c:v>
                </c:pt>
                <c:pt idx="10870">
                  <c:v>0.33287003205361765</c:v>
                </c:pt>
                <c:pt idx="10871">
                  <c:v>0.94046493406587872</c:v>
                </c:pt>
                <c:pt idx="10872">
                  <c:v>2.4086132566021927</c:v>
                </c:pt>
                <c:pt idx="10873">
                  <c:v>3.3481553114760265</c:v>
                </c:pt>
                <c:pt idx="10874">
                  <c:v>0.52974979030194846</c:v>
                </c:pt>
                <c:pt idx="10875">
                  <c:v>0.47770953868824445</c:v>
                </c:pt>
                <c:pt idx="10876">
                  <c:v>3.8449229286990803</c:v>
                </c:pt>
                <c:pt idx="10877">
                  <c:v>6.1986556150795549</c:v>
                </c:pt>
                <c:pt idx="10878">
                  <c:v>5.6344225309492808</c:v>
                </c:pt>
                <c:pt idx="10879">
                  <c:v>19.233932922062351</c:v>
                </c:pt>
                <c:pt idx="10880">
                  <c:v>3.1934135293006891</c:v>
                </c:pt>
                <c:pt idx="10881">
                  <c:v>1.0702364146404169</c:v>
                </c:pt>
                <c:pt idx="10882">
                  <c:v>4.999462875640825</c:v>
                </c:pt>
                <c:pt idx="10883">
                  <c:v>6.6521273004952857</c:v>
                </c:pt>
                <c:pt idx="10884">
                  <c:v>12.224757171299911</c:v>
                </c:pt>
                <c:pt idx="10885">
                  <c:v>1.3299622565817677</c:v>
                </c:pt>
                <c:pt idx="10886">
                  <c:v>0.53344274411878423</c:v>
                </c:pt>
                <c:pt idx="10887">
                  <c:v>4.2014274398246956</c:v>
                </c:pt>
                <c:pt idx="10888">
                  <c:v>5.1351141291685112</c:v>
                </c:pt>
                <c:pt idx="10889">
                  <c:v>8.207936056671576</c:v>
                </c:pt>
                <c:pt idx="10890">
                  <c:v>7.9605513376723636</c:v>
                </c:pt>
                <c:pt idx="10891">
                  <c:v>13.942290695363399</c:v>
                </c:pt>
                <c:pt idx="10892">
                  <c:v>2.2977076151186107</c:v>
                </c:pt>
                <c:pt idx="10893">
                  <c:v>7.4936183914367378</c:v>
                </c:pt>
                <c:pt idx="10894">
                  <c:v>13.684381867988378</c:v>
                </c:pt>
                <c:pt idx="10895">
                  <c:v>11.765208624580131</c:v>
                </c:pt>
                <c:pt idx="10896">
                  <c:v>0.90512276980449535</c:v>
                </c:pt>
                <c:pt idx="10897">
                  <c:v>0.3362879351640875</c:v>
                </c:pt>
                <c:pt idx="10898">
                  <c:v>0.96757175836645259</c:v>
                </c:pt>
                <c:pt idx="10899">
                  <c:v>1.7865855648699775</c:v>
                </c:pt>
                <c:pt idx="10900">
                  <c:v>2.37400950738179</c:v>
                </c:pt>
                <c:pt idx="10901">
                  <c:v>2.5302660387961278</c:v>
                </c:pt>
                <c:pt idx="10902">
                  <c:v>2.2521012242636864</c:v>
                </c:pt>
                <c:pt idx="10903">
                  <c:v>1.7653692946452204</c:v>
                </c:pt>
                <c:pt idx="10904">
                  <c:v>1.1365387519666252</c:v>
                </c:pt>
                <c:pt idx="10905">
                  <c:v>4.1969864203529337</c:v>
                </c:pt>
                <c:pt idx="10906">
                  <c:v>4.5036255599772055</c:v>
                </c:pt>
                <c:pt idx="10907">
                  <c:v>15.209899788315592</c:v>
                </c:pt>
                <c:pt idx="10908">
                  <c:v>11.95281332564976</c:v>
                </c:pt>
                <c:pt idx="10909">
                  <c:v>52.357072529480007</c:v>
                </c:pt>
                <c:pt idx="10910">
                  <c:v>100.18536257997617</c:v>
                </c:pt>
                <c:pt idx="10911">
                  <c:v>69.546376993312194</c:v>
                </c:pt>
                <c:pt idx="10912">
                  <c:v>153.64693526722562</c:v>
                </c:pt>
                <c:pt idx="10913">
                  <c:v>87.870377134827351</c:v>
                </c:pt>
                <c:pt idx="10914">
                  <c:v>22.377285084590451</c:v>
                </c:pt>
                <c:pt idx="10915">
                  <c:v>137.55155396005557</c:v>
                </c:pt>
                <c:pt idx="10916">
                  <c:v>125.14205843977706</c:v>
                </c:pt>
                <c:pt idx="10917">
                  <c:v>142.11137422535955</c:v>
                </c:pt>
                <c:pt idx="10918">
                  <c:v>1.3410489197267712E-2</c:v>
                </c:pt>
                <c:pt idx="10919">
                  <c:v>6.4021489796192094E-3</c:v>
                </c:pt>
                <c:pt idx="10920">
                  <c:v>0.27562429212235579</c:v>
                </c:pt>
                <c:pt idx="10921">
                  <c:v>0.32113418814221351</c:v>
                </c:pt>
                <c:pt idx="10922">
                  <c:v>0.54498417141817046</c:v>
                </c:pt>
                <c:pt idx="10923">
                  <c:v>6.4402147667230361E-2</c:v>
                </c:pt>
                <c:pt idx="10924">
                  <c:v>4.922903740185141E-2</c:v>
                </c:pt>
                <c:pt idx="10925">
                  <c:v>0.48930110199214427</c:v>
                </c:pt>
                <c:pt idx="10926">
                  <c:v>1.5475551472524285</c:v>
                </c:pt>
                <c:pt idx="10927">
                  <c:v>0.50116673943579426</c:v>
                </c:pt>
                <c:pt idx="10928">
                  <c:v>3.4186322302779494E-2</c:v>
                </c:pt>
                <c:pt idx="10929">
                  <c:v>1.1207644880967567</c:v>
                </c:pt>
                <c:pt idx="10930">
                  <c:v>0.3284704793595829</c:v>
                </c:pt>
                <c:pt idx="10931">
                  <c:v>0.11618246828310849</c:v>
                </c:pt>
                <c:pt idx="10932">
                  <c:v>0.22451739264351742</c:v>
                </c:pt>
                <c:pt idx="10933">
                  <c:v>5.5882383267320104E-2</c:v>
                </c:pt>
                <c:pt idx="10934">
                  <c:v>0.40550742794944478</c:v>
                </c:pt>
                <c:pt idx="10935">
                  <c:v>1.2887780162755587</c:v>
                </c:pt>
                <c:pt idx="10936">
                  <c:v>0.43470185977654541</c:v>
                </c:pt>
                <c:pt idx="10937">
                  <c:v>1.7600900991867798</c:v>
                </c:pt>
                <c:pt idx="10938">
                  <c:v>0.86607490926073349</c:v>
                </c:pt>
                <c:pt idx="10939">
                  <c:v>3.5905810993670513</c:v>
                </c:pt>
                <c:pt idx="10940">
                  <c:v>4.7770178660585811</c:v>
                </c:pt>
                <c:pt idx="10941">
                  <c:v>6.6924928080197645</c:v>
                </c:pt>
                <c:pt idx="10942">
                  <c:v>7.6828550443588295</c:v>
                </c:pt>
                <c:pt idx="10943">
                  <c:v>0.98214524765937838</c:v>
                </c:pt>
                <c:pt idx="10944">
                  <c:v>6.2591442564924309</c:v>
                </c:pt>
                <c:pt idx="10945">
                  <c:v>14.226742619860982</c:v>
                </c:pt>
                <c:pt idx="10946">
                  <c:v>14.23687412390264</c:v>
                </c:pt>
                <c:pt idx="10947">
                  <c:v>2.3145538460930988E-2</c:v>
                </c:pt>
                <c:pt idx="10948">
                  <c:v>3.6910347373442356E-4</c:v>
                </c:pt>
                <c:pt idx="10949">
                  <c:v>7.7205069020065396E-5</c:v>
                </c:pt>
                <c:pt idx="10950">
                  <c:v>1.4483657232182282E-3</c:v>
                </c:pt>
                <c:pt idx="10951">
                  <c:v>1.7855701993774323E-3</c:v>
                </c:pt>
                <c:pt idx="10952">
                  <c:v>1.283217777046634E-3</c:v>
                </c:pt>
                <c:pt idx="10953">
                  <c:v>1.6266761646543636E-4</c:v>
                </c:pt>
                <c:pt idx="10954">
                  <c:v>1.4774021198416838E-4</c:v>
                </c:pt>
                <c:pt idx="10955">
                  <c:v>1.0091876181711496E-2</c:v>
                </c:pt>
                <c:pt idx="10956">
                  <c:v>2.7312381359336065E-2</c:v>
                </c:pt>
                <c:pt idx="10957">
                  <c:v>0.24518428077163829</c:v>
                </c:pt>
                <c:pt idx="10958">
                  <c:v>0.18248494675558422</c:v>
                </c:pt>
                <c:pt idx="10959">
                  <c:v>1.8884160653902087</c:v>
                </c:pt>
                <c:pt idx="10960">
                  <c:v>2.1979084615062119</c:v>
                </c:pt>
                <c:pt idx="10961">
                  <c:v>2.1941242690291447</c:v>
                </c:pt>
                <c:pt idx="10962">
                  <c:v>3.6341835412098287</c:v>
                </c:pt>
                <c:pt idx="10963">
                  <c:v>8.6678658195257663E-2</c:v>
                </c:pt>
                <c:pt idx="10964">
                  <c:v>4.2316252702209729</c:v>
                </c:pt>
                <c:pt idx="10965">
                  <c:v>6.093372035321007</c:v>
                </c:pt>
                <c:pt idx="10966">
                  <c:v>5.8674845960880315</c:v>
                </c:pt>
                <c:pt idx="10967">
                  <c:v>0.12780941511845195</c:v>
                </c:pt>
                <c:pt idx="10968">
                  <c:v>5.0511470052451928E-2</c:v>
                </c:pt>
                <c:pt idx="10969">
                  <c:v>0.14900850095478385</c:v>
                </c:pt>
                <c:pt idx="10970">
                  <c:v>0.54474513070501629</c:v>
                </c:pt>
                <c:pt idx="10971">
                  <c:v>0.90499219148106735</c:v>
                </c:pt>
                <c:pt idx="10972">
                  <c:v>0.43863701255916193</c:v>
                </c:pt>
                <c:pt idx="10973">
                  <c:v>0.15524897936359389</c:v>
                </c:pt>
                <c:pt idx="10974">
                  <c:v>0.39973771798834612</c:v>
                </c:pt>
                <c:pt idx="10975">
                  <c:v>1.4149686428432937</c:v>
                </c:pt>
                <c:pt idx="10976">
                  <c:v>0.65352825668908188</c:v>
                </c:pt>
                <c:pt idx="10977">
                  <c:v>2.0936770709898784</c:v>
                </c:pt>
                <c:pt idx="10978">
                  <c:v>1.4235004635380331</c:v>
                </c:pt>
                <c:pt idx="10979">
                  <c:v>6.530382753063428</c:v>
                </c:pt>
                <c:pt idx="10980">
                  <c:v>5.5706976416475769</c:v>
                </c:pt>
                <c:pt idx="10981">
                  <c:v>8.4483486067151343</c:v>
                </c:pt>
                <c:pt idx="10982">
                  <c:v>16.56022350023277</c:v>
                </c:pt>
                <c:pt idx="10983">
                  <c:v>3.3122044673016844</c:v>
                </c:pt>
                <c:pt idx="10984">
                  <c:v>22.778559908112765</c:v>
                </c:pt>
                <c:pt idx="10985">
                  <c:v>33.381543301997937</c:v>
                </c:pt>
                <c:pt idx="10986">
                  <c:v>20.138451184942035</c:v>
                </c:pt>
                <c:pt idx="10987">
                  <c:v>1.0660768898920978</c:v>
                </c:pt>
                <c:pt idx="10988">
                  <c:v>0.28445502529127542</c:v>
                </c:pt>
                <c:pt idx="10989">
                  <c:v>1.5367325478677121</c:v>
                </c:pt>
                <c:pt idx="10990">
                  <c:v>2.9430475193154235</c:v>
                </c:pt>
                <c:pt idx="10991">
                  <c:v>5.729036695256025</c:v>
                </c:pt>
                <c:pt idx="10992">
                  <c:v>1.120724745862729</c:v>
                </c:pt>
                <c:pt idx="10993">
                  <c:v>0.14238503407604608</c:v>
                </c:pt>
                <c:pt idx="10994">
                  <c:v>2.0850409752916774</c:v>
                </c:pt>
                <c:pt idx="10995">
                  <c:v>6.6589321077148256</c:v>
                </c:pt>
                <c:pt idx="10996">
                  <c:v>4.1460995915535408</c:v>
                </c:pt>
                <c:pt idx="10997">
                  <c:v>6.7165417152778073E-2</c:v>
                </c:pt>
                <c:pt idx="10998">
                  <c:v>2.7618938770418194E-2</c:v>
                </c:pt>
                <c:pt idx="10999">
                  <c:v>2.2950077702558948E-2</c:v>
                </c:pt>
                <c:pt idx="11000">
                  <c:v>0.41312777874102624</c:v>
                </c:pt>
                <c:pt idx="11001">
                  <c:v>0.68959206187513289</c:v>
                </c:pt>
                <c:pt idx="11002">
                  <c:v>0.42547164761517647</c:v>
                </c:pt>
                <c:pt idx="11003">
                  <c:v>0.31265023173154555</c:v>
                </c:pt>
                <c:pt idx="11004">
                  <c:v>1.5622438952680315</c:v>
                </c:pt>
                <c:pt idx="11005">
                  <c:v>0.58085099264395745</c:v>
                </c:pt>
                <c:pt idx="11006">
                  <c:v>1.225791428409734</c:v>
                </c:pt>
                <c:pt idx="11007">
                  <c:v>4.5650074742755745E-2</c:v>
                </c:pt>
                <c:pt idx="11008">
                  <c:v>5.2653444301366689E-2</c:v>
                </c:pt>
                <c:pt idx="11009">
                  <c:v>0.14855399491123936</c:v>
                </c:pt>
                <c:pt idx="11010">
                  <c:v>0.2634229222828875</c:v>
                </c:pt>
                <c:pt idx="11011">
                  <c:v>0.36900689433252604</c:v>
                </c:pt>
                <c:pt idx="11012">
                  <c:v>0.33242632615745255</c:v>
                </c:pt>
                <c:pt idx="11013">
                  <c:v>5.7299089149451136E-2</c:v>
                </c:pt>
                <c:pt idx="11014">
                  <c:v>0.23150790669545798</c:v>
                </c:pt>
                <c:pt idx="11015">
                  <c:v>0.49914615049920441</c:v>
                </c:pt>
                <c:pt idx="11016">
                  <c:v>0.58793943377370617</c:v>
                </c:pt>
                <c:pt idx="11017">
                  <c:v>7.9970495367593111E-2</c:v>
                </c:pt>
                <c:pt idx="11018">
                  <c:v>7.9261097841067746E-2</c:v>
                </c:pt>
                <c:pt idx="11019">
                  <c:v>2.5808152455275846E-2</c:v>
                </c:pt>
                <c:pt idx="11020">
                  <c:v>0.24393638442063476</c:v>
                </c:pt>
                <c:pt idx="11021">
                  <c:v>0.58502740531646491</c:v>
                </c:pt>
                <c:pt idx="11022">
                  <c:v>0.92260332616073193</c:v>
                </c:pt>
                <c:pt idx="11023">
                  <c:v>1.0884095406519849E-2</c:v>
                </c:pt>
                <c:pt idx="11024">
                  <c:v>3.1123917130258867E-2</c:v>
                </c:pt>
                <c:pt idx="11025">
                  <c:v>1.7389751975353649</c:v>
                </c:pt>
                <c:pt idx="11026">
                  <c:v>0.88213056678698276</c:v>
                </c:pt>
                <c:pt idx="11027">
                  <c:v>0.10461111453157608</c:v>
                </c:pt>
                <c:pt idx="11028">
                  <c:v>5.0678026793969398E-2</c:v>
                </c:pt>
                <c:pt idx="11029">
                  <c:v>0.16245601372188326</c:v>
                </c:pt>
                <c:pt idx="11030">
                  <c:v>0.3063187982896502</c:v>
                </c:pt>
                <c:pt idx="11031">
                  <c:v>0.50487748129926235</c:v>
                </c:pt>
                <c:pt idx="11032">
                  <c:v>0.40396858720284623</c:v>
                </c:pt>
                <c:pt idx="11033">
                  <c:v>0.14953768240296764</c:v>
                </c:pt>
                <c:pt idx="11034">
                  <c:v>0.59291015386458301</c:v>
                </c:pt>
                <c:pt idx="11035">
                  <c:v>1.1295541953681043</c:v>
                </c:pt>
                <c:pt idx="11036">
                  <c:v>1.7928787625305624</c:v>
                </c:pt>
                <c:pt idx="11037">
                  <c:v>0.37446533982533275</c:v>
                </c:pt>
                <c:pt idx="11038">
                  <c:v>0.13412886573175842</c:v>
                </c:pt>
                <c:pt idx="11039">
                  <c:v>0.63409347638737168</c:v>
                </c:pt>
                <c:pt idx="11040">
                  <c:v>1.0138091071696693</c:v>
                </c:pt>
                <c:pt idx="11041">
                  <c:v>3.1123016329308051</c:v>
                </c:pt>
                <c:pt idx="11042">
                  <c:v>4.2162470317809033</c:v>
                </c:pt>
                <c:pt idx="11043">
                  <c:v>0.28058069616537418</c:v>
                </c:pt>
                <c:pt idx="11044">
                  <c:v>3.325737816351547</c:v>
                </c:pt>
                <c:pt idx="11045">
                  <c:v>5.0006670893316558</c:v>
                </c:pt>
                <c:pt idx="11046">
                  <c:v>8.2079473975300772</c:v>
                </c:pt>
                <c:pt idx="11047">
                  <c:v>1.1995871005562886</c:v>
                </c:pt>
                <c:pt idx="11048">
                  <c:v>0.31930603350043207</c:v>
                </c:pt>
                <c:pt idx="11049">
                  <c:v>2.6427160439495121</c:v>
                </c:pt>
                <c:pt idx="11050">
                  <c:v>6.408371326107952</c:v>
                </c:pt>
                <c:pt idx="11051">
                  <c:v>2.580670670679404</c:v>
                </c:pt>
                <c:pt idx="11052">
                  <c:v>5.0244611820836687</c:v>
                </c:pt>
                <c:pt idx="11053">
                  <c:v>0.95528887522082873</c:v>
                </c:pt>
                <c:pt idx="11054">
                  <c:v>4.8792695750297703</c:v>
                </c:pt>
                <c:pt idx="11055">
                  <c:v>11.360948285470624</c:v>
                </c:pt>
                <c:pt idx="11056">
                  <c:v>7.0427771857082346</c:v>
                </c:pt>
                <c:pt idx="11057">
                  <c:v>0.85707435657613695</c:v>
                </c:pt>
                <c:pt idx="11058">
                  <c:v>0.2023588168107654</c:v>
                </c:pt>
                <c:pt idx="11059">
                  <c:v>0.36084359430348312</c:v>
                </c:pt>
                <c:pt idx="11060">
                  <c:v>0.99927906217791262</c:v>
                </c:pt>
                <c:pt idx="11061">
                  <c:v>0.84670746616505044</c:v>
                </c:pt>
                <c:pt idx="11062">
                  <c:v>3.241805670753406</c:v>
                </c:pt>
                <c:pt idx="11063">
                  <c:v>0.38535747647045993</c:v>
                </c:pt>
                <c:pt idx="11064">
                  <c:v>0.5637786213977769</c:v>
                </c:pt>
                <c:pt idx="11065">
                  <c:v>2.9244962308081148</c:v>
                </c:pt>
                <c:pt idx="11066">
                  <c:v>2.8268077894173054</c:v>
                </c:pt>
                <c:pt idx="11067">
                  <c:v>8.0921040046722847</c:v>
                </c:pt>
                <c:pt idx="11068">
                  <c:v>3.6798032911012095</c:v>
                </c:pt>
                <c:pt idx="11069">
                  <c:v>19.08900830536264</c:v>
                </c:pt>
                <c:pt idx="11070">
                  <c:v>26.332735031647559</c:v>
                </c:pt>
                <c:pt idx="11071">
                  <c:v>33.32013039300044</c:v>
                </c:pt>
                <c:pt idx="11072">
                  <c:v>44.293810374065302</c:v>
                </c:pt>
                <c:pt idx="11073">
                  <c:v>6.9355346214287446</c:v>
                </c:pt>
                <c:pt idx="11074">
                  <c:v>47.835636283997204</c:v>
                </c:pt>
                <c:pt idx="11075">
                  <c:v>87.856621889104773</c:v>
                </c:pt>
                <c:pt idx="11076">
                  <c:v>68.571891297903619</c:v>
                </c:pt>
                <c:pt idx="11077">
                  <c:v>2.092775859895501E-3</c:v>
                </c:pt>
                <c:pt idx="11078">
                  <c:v>6.2348957703267311E-3</c:v>
                </c:pt>
                <c:pt idx="11079">
                  <c:v>0.75053753812262269</c:v>
                </c:pt>
                <c:pt idx="11080">
                  <c:v>0.41746435279644706</c:v>
                </c:pt>
                <c:pt idx="11081">
                  <c:v>0.30070105530595859</c:v>
                </c:pt>
                <c:pt idx="11082">
                  <c:v>8.5992693419727095E-2</c:v>
                </c:pt>
                <c:pt idx="11083">
                  <c:v>7.0379109072309905E-3</c:v>
                </c:pt>
                <c:pt idx="11084">
                  <c:v>1.7668038955297587</c:v>
                </c:pt>
                <c:pt idx="11085">
                  <c:v>0.39559140807576265</c:v>
                </c:pt>
                <c:pt idx="11086">
                  <c:v>0.55881021138064346</c:v>
                </c:pt>
                <c:pt idx="11087">
                  <c:v>2.0628540078200409E-3</c:v>
                </c:pt>
                <c:pt idx="11088">
                  <c:v>0.53639572048485928</c:v>
                </c:pt>
                <c:pt idx="11089">
                  <c:v>0.11356919184733039</c:v>
                </c:pt>
                <c:pt idx="11090">
                  <c:v>0.16094887619387679</c:v>
                </c:pt>
                <c:pt idx="11091">
                  <c:v>2.524881639106228E-2</c:v>
                </c:pt>
                <c:pt idx="11092">
                  <c:v>3.9352795005851593E-2</c:v>
                </c:pt>
                <c:pt idx="11093">
                  <c:v>0.31552051510092599</c:v>
                </c:pt>
                <c:pt idx="11094">
                  <c:v>1.2830965545637363</c:v>
                </c:pt>
                <c:pt idx="11095">
                  <c:v>1.1685070176289125</c:v>
                </c:pt>
                <c:pt idx="11096">
                  <c:v>1.1562077935545421</c:v>
                </c:pt>
                <c:pt idx="11097">
                  <c:v>0.50738446272047444</c:v>
                </c:pt>
                <c:pt idx="11098">
                  <c:v>2.8752264600499338</c:v>
                </c:pt>
                <c:pt idx="11099">
                  <c:v>9.5590385369531852</c:v>
                </c:pt>
                <c:pt idx="11100">
                  <c:v>4.3931091437468828</c:v>
                </c:pt>
                <c:pt idx="11101">
                  <c:v>32.948002541803604</c:v>
                </c:pt>
                <c:pt idx="11102">
                  <c:v>1.0696609974115878</c:v>
                </c:pt>
                <c:pt idx="11103">
                  <c:v>3.8251967010896051</c:v>
                </c:pt>
                <c:pt idx="11104">
                  <c:v>6.8304216126267319</c:v>
                </c:pt>
                <c:pt idx="11105">
                  <c:v>18.870170812826846</c:v>
                </c:pt>
                <c:pt idx="11106">
                  <c:v>4.236558388887092E-5</c:v>
                </c:pt>
                <c:pt idx="11107">
                  <c:v>9.3394117471494562E-5</c:v>
                </c:pt>
                <c:pt idx="11108">
                  <c:v>2.6544780783154379E-2</c:v>
                </c:pt>
                <c:pt idx="11109">
                  <c:v>2.5584866880902984E-4</c:v>
                </c:pt>
                <c:pt idx="11110">
                  <c:v>2.244846048963499E-3</c:v>
                </c:pt>
                <c:pt idx="11111">
                  <c:v>1.2647635340764256E-3</c:v>
                </c:pt>
                <c:pt idx="11112">
                  <c:v>1.4207631205195859E-3</c:v>
                </c:pt>
                <c:pt idx="11113">
                  <c:v>1.877037604202075E-2</c:v>
                </c:pt>
                <c:pt idx="11114">
                  <c:v>5.3243931030698258E-2</c:v>
                </c:pt>
                <c:pt idx="11115">
                  <c:v>3.9816454495594213E-2</c:v>
                </c:pt>
                <c:pt idx="11116">
                  <c:v>1.0681001139999972E-3</c:v>
                </c:pt>
                <c:pt idx="11117">
                  <c:v>1.3742436356794278E-3</c:v>
                </c:pt>
                <c:pt idx="11118">
                  <c:v>7.9341287704141721E-3</c:v>
                </c:pt>
                <c:pt idx="11119">
                  <c:v>1.0053784408209299E-2</c:v>
                </c:pt>
                <c:pt idx="11120">
                  <c:v>2.9509192383120951E-3</c:v>
                </c:pt>
                <c:pt idx="11121">
                  <c:v>3.6475777377660574E-3</c:v>
                </c:pt>
                <c:pt idx="11122">
                  <c:v>8.0290849749836495E-4</c:v>
                </c:pt>
                <c:pt idx="11123">
                  <c:v>2.3390231880911563E-2</c:v>
                </c:pt>
                <c:pt idx="11124">
                  <c:v>0.16918355721600054</c:v>
                </c:pt>
                <c:pt idx="11125">
                  <c:v>3.5054370720946464E-2</c:v>
                </c:pt>
                <c:pt idx="11126">
                  <c:v>0.18881872419139983</c:v>
                </c:pt>
                <c:pt idx="11127">
                  <c:v>4.0916670383205735</c:v>
                </c:pt>
                <c:pt idx="11128">
                  <c:v>1.771694591261642</c:v>
                </c:pt>
                <c:pt idx="11129">
                  <c:v>1.2503936215450868</c:v>
                </c:pt>
                <c:pt idx="11130">
                  <c:v>1.884270519364778</c:v>
                </c:pt>
                <c:pt idx="11131">
                  <c:v>5.2869436418930181E-2</c:v>
                </c:pt>
                <c:pt idx="11132">
                  <c:v>1.5241798831824946</c:v>
                </c:pt>
                <c:pt idx="11133">
                  <c:v>3.1557846296058716</c:v>
                </c:pt>
                <c:pt idx="11134">
                  <c:v>4.7824369055257456</c:v>
                </c:pt>
                <c:pt idx="11135">
                  <c:v>4.8369559121272572E-4</c:v>
                </c:pt>
                <c:pt idx="11136">
                  <c:v>5.7540632339466748E-4</c:v>
                </c:pt>
                <c:pt idx="11137">
                  <c:v>2.8143229400866773E-2</c:v>
                </c:pt>
                <c:pt idx="11138">
                  <c:v>3.4228207264261653E-3</c:v>
                </c:pt>
                <c:pt idx="11139">
                  <c:v>5.3894331225269503E-3</c:v>
                </c:pt>
                <c:pt idx="11140">
                  <c:v>1.082831534284814E-2</c:v>
                </c:pt>
                <c:pt idx="11141">
                  <c:v>4.7151306655312462E-4</c:v>
                </c:pt>
                <c:pt idx="11142">
                  <c:v>2.7106455133008786E-3</c:v>
                </c:pt>
                <c:pt idx="11143">
                  <c:v>9.334614590298182E-2</c:v>
                </c:pt>
                <c:pt idx="11144">
                  <c:v>9.4277232955862194E-3</c:v>
                </c:pt>
                <c:pt idx="11145">
                  <c:v>0.1367429107849982</c:v>
                </c:pt>
                <c:pt idx="11146">
                  <c:v>5.6602635846148108E-2</c:v>
                </c:pt>
                <c:pt idx="11147">
                  <c:v>0.26036012270685421</c:v>
                </c:pt>
                <c:pt idx="11148">
                  <c:v>0.47306495444204849</c:v>
                </c:pt>
                <c:pt idx="11149">
                  <c:v>0.5022991286747337</c:v>
                </c:pt>
                <c:pt idx="11150">
                  <c:v>0.54591345283644399</c:v>
                </c:pt>
                <c:pt idx="11151">
                  <c:v>0.32576501836612776</c:v>
                </c:pt>
                <c:pt idx="11152">
                  <c:v>0.61830270724468517</c:v>
                </c:pt>
                <c:pt idx="11153">
                  <c:v>1.3175975170091614</c:v>
                </c:pt>
                <c:pt idx="11154">
                  <c:v>0.99830416699841096</c:v>
                </c:pt>
                <c:pt idx="11155">
                  <c:v>1.9234991277376001</c:v>
                </c:pt>
                <c:pt idx="11156">
                  <c:v>2.0047955757470057</c:v>
                </c:pt>
                <c:pt idx="11157">
                  <c:v>8.2249696690580301</c:v>
                </c:pt>
                <c:pt idx="11158">
                  <c:v>6.3258511884828037</c:v>
                </c:pt>
                <c:pt idx="11159">
                  <c:v>5.4823589290484795</c:v>
                </c:pt>
                <c:pt idx="11160">
                  <c:v>14.529716380380981</c:v>
                </c:pt>
                <c:pt idx="11161">
                  <c:v>3.7129593915591479</c:v>
                </c:pt>
                <c:pt idx="11162">
                  <c:v>15.50086448415801</c:v>
                </c:pt>
                <c:pt idx="11163">
                  <c:v>19.886984893288616</c:v>
                </c:pt>
                <c:pt idx="11164">
                  <c:v>22.507591872738647</c:v>
                </c:pt>
                <c:pt idx="11165">
                  <c:v>0.62429936140602493</c:v>
                </c:pt>
                <c:pt idx="11166">
                  <c:v>0.33454373397384268</c:v>
                </c:pt>
                <c:pt idx="11167">
                  <c:v>2.1676809062106188</c:v>
                </c:pt>
                <c:pt idx="11168">
                  <c:v>1.9600293729743985</c:v>
                </c:pt>
                <c:pt idx="11169">
                  <c:v>1.0082931408858866</c:v>
                </c:pt>
                <c:pt idx="11170">
                  <c:v>1.5241648126419094</c:v>
                </c:pt>
                <c:pt idx="11171">
                  <c:v>0.31419123660503506</c:v>
                </c:pt>
                <c:pt idx="11172">
                  <c:v>1.6553436087078195</c:v>
                </c:pt>
                <c:pt idx="11173">
                  <c:v>2.5354850576520138</c:v>
                </c:pt>
                <c:pt idx="11174">
                  <c:v>4.2241140058584028</c:v>
                </c:pt>
                <c:pt idx="11175">
                  <c:v>1.8856373293473495E-2</c:v>
                </c:pt>
                <c:pt idx="11176">
                  <c:v>6.7913769462221744E-3</c:v>
                </c:pt>
                <c:pt idx="11177">
                  <c:v>0.19343906941590061</c:v>
                </c:pt>
                <c:pt idx="11178">
                  <c:v>0.19955070561311464</c:v>
                </c:pt>
                <c:pt idx="11179">
                  <c:v>0.3586536720348561</c:v>
                </c:pt>
                <c:pt idx="11180">
                  <c:v>0.38844141980247066</c:v>
                </c:pt>
                <c:pt idx="11181">
                  <c:v>0.31424991038334915</c:v>
                </c:pt>
                <c:pt idx="11182">
                  <c:v>0.494829627667625</c:v>
                </c:pt>
                <c:pt idx="11183">
                  <c:v>0.41593372949874619</c:v>
                </c:pt>
                <c:pt idx="11184">
                  <c:v>1.2159266874881214</c:v>
                </c:pt>
                <c:pt idx="11185">
                  <c:v>1.8424249258720903E-2</c:v>
                </c:pt>
                <c:pt idx="11186">
                  <c:v>1.2188827512041105E-2</c:v>
                </c:pt>
                <c:pt idx="11187">
                  <c:v>0.1704971001825451</c:v>
                </c:pt>
                <c:pt idx="11188">
                  <c:v>0.10658829253393748</c:v>
                </c:pt>
                <c:pt idx="11189">
                  <c:v>8.2689426301801983E-2</c:v>
                </c:pt>
                <c:pt idx="11190">
                  <c:v>9.0148930198118579E-2</c:v>
                </c:pt>
                <c:pt idx="11191">
                  <c:v>2.7123631339251043E-2</c:v>
                </c:pt>
                <c:pt idx="11192">
                  <c:v>5.8256627340048876E-2</c:v>
                </c:pt>
                <c:pt idx="11193">
                  <c:v>0.16207903071304117</c:v>
                </c:pt>
                <c:pt idx="11194">
                  <c:v>0.46447264029674074</c:v>
                </c:pt>
                <c:pt idx="11195">
                  <c:v>6.0684691138875538E-3</c:v>
                </c:pt>
                <c:pt idx="11196">
                  <c:v>1.2931582701808393E-2</c:v>
                </c:pt>
                <c:pt idx="11197">
                  <c:v>0.21769008502264742</c:v>
                </c:pt>
                <c:pt idx="11198">
                  <c:v>0.66809503340110077</c:v>
                </c:pt>
                <c:pt idx="11199">
                  <c:v>0.10494099112225155</c:v>
                </c:pt>
                <c:pt idx="11200">
                  <c:v>0.76390399081558436</c:v>
                </c:pt>
                <c:pt idx="11201">
                  <c:v>8.2202448408411188E-3</c:v>
                </c:pt>
                <c:pt idx="11202">
                  <c:v>3.0710470656080922E-3</c:v>
                </c:pt>
                <c:pt idx="11203">
                  <c:v>0.96870791718414284</c:v>
                </c:pt>
                <c:pt idx="11204">
                  <c:v>1.1292126011708574</c:v>
                </c:pt>
                <c:pt idx="11205">
                  <c:v>0.23243502500143265</c:v>
                </c:pt>
                <c:pt idx="11206">
                  <c:v>0.18877366591417372</c:v>
                </c:pt>
                <c:pt idx="11207">
                  <c:v>1.123617648276142</c:v>
                </c:pt>
                <c:pt idx="11208">
                  <c:v>1.6116955249197153</c:v>
                </c:pt>
                <c:pt idx="11209">
                  <c:v>1.1897327724441329</c:v>
                </c:pt>
                <c:pt idx="11210">
                  <c:v>0.93094985882348646</c:v>
                </c:pt>
                <c:pt idx="11211">
                  <c:v>0.59453247040346446</c:v>
                </c:pt>
                <c:pt idx="11212">
                  <c:v>2.2970386574528212</c:v>
                </c:pt>
                <c:pt idx="11213">
                  <c:v>2.8236788933197143</c:v>
                </c:pt>
                <c:pt idx="11214">
                  <c:v>2.776667564219887</c:v>
                </c:pt>
                <c:pt idx="11215">
                  <c:v>0.1251434689211029</c:v>
                </c:pt>
                <c:pt idx="11216">
                  <c:v>9.7467633547225097E-2</c:v>
                </c:pt>
                <c:pt idx="11217">
                  <c:v>1.7574802283069515</c:v>
                </c:pt>
                <c:pt idx="11218">
                  <c:v>1.6973061938685567</c:v>
                </c:pt>
                <c:pt idx="11219">
                  <c:v>1.7224942328706523</c:v>
                </c:pt>
                <c:pt idx="11220">
                  <c:v>1.5416265559903519</c:v>
                </c:pt>
                <c:pt idx="11221">
                  <c:v>0.23919421583247508</c:v>
                </c:pt>
                <c:pt idx="11222">
                  <c:v>2.4848101800235649</c:v>
                </c:pt>
                <c:pt idx="11223">
                  <c:v>2.4899291592957655</c:v>
                </c:pt>
                <c:pt idx="11224">
                  <c:v>8.8539324067106211</c:v>
                </c:pt>
                <c:pt idx="11225">
                  <c:v>4.5308442809468792</c:v>
                </c:pt>
                <c:pt idx="11226">
                  <c:v>1.5369987706319803</c:v>
                </c:pt>
                <c:pt idx="11227">
                  <c:v>7.6016938191557522</c:v>
                </c:pt>
                <c:pt idx="11228">
                  <c:v>7.2650767070320335</c:v>
                </c:pt>
                <c:pt idx="11229">
                  <c:v>6.2474588645017999</c:v>
                </c:pt>
                <c:pt idx="11230">
                  <c:v>18.955604630735355</c:v>
                </c:pt>
                <c:pt idx="11231">
                  <c:v>8.4886467787121909</c:v>
                </c:pt>
                <c:pt idx="11232">
                  <c:v>19.264117119646905</c:v>
                </c:pt>
                <c:pt idx="11233">
                  <c:v>21.27710454367055</c:v>
                </c:pt>
                <c:pt idx="11234">
                  <c:v>28.563400564935087</c:v>
                </c:pt>
                <c:pt idx="11235">
                  <c:v>0.17094882531259972</c:v>
                </c:pt>
                <c:pt idx="11236">
                  <c:v>7.2435342075928708E-2</c:v>
                </c:pt>
                <c:pt idx="11237">
                  <c:v>0.41024597739814606</c:v>
                </c:pt>
                <c:pt idx="11238">
                  <c:v>0.42626969217289612</c:v>
                </c:pt>
                <c:pt idx="11239">
                  <c:v>0.4409483158532288</c:v>
                </c:pt>
                <c:pt idx="11240">
                  <c:v>0.95846871521403343</c:v>
                </c:pt>
                <c:pt idx="11241">
                  <c:v>0.26199839435711686</c:v>
                </c:pt>
                <c:pt idx="11242">
                  <c:v>0.17478428773422147</c:v>
                </c:pt>
                <c:pt idx="11243">
                  <c:v>1.2700054561603991</c:v>
                </c:pt>
                <c:pt idx="11244">
                  <c:v>1.6768848971957615</c:v>
                </c:pt>
                <c:pt idx="11245">
                  <c:v>9.0230224015906195</c:v>
                </c:pt>
                <c:pt idx="11246">
                  <c:v>5.0277041281334425</c:v>
                </c:pt>
                <c:pt idx="11247">
                  <c:v>30.411018855748122</c:v>
                </c:pt>
                <c:pt idx="11248">
                  <c:v>32.633196068579203</c:v>
                </c:pt>
                <c:pt idx="11249">
                  <c:v>23.260721236729175</c:v>
                </c:pt>
                <c:pt idx="11250">
                  <c:v>75.188477399048026</c:v>
                </c:pt>
                <c:pt idx="11251">
                  <c:v>15.461186286480995</c:v>
                </c:pt>
                <c:pt idx="11252">
                  <c:v>49.988053659075412</c:v>
                </c:pt>
                <c:pt idx="11253">
                  <c:v>64.94790715649016</c:v>
                </c:pt>
                <c:pt idx="11254">
                  <c:v>98.022287566516979</c:v>
                </c:pt>
                <c:pt idx="11255">
                  <c:v>1.3224566281201224E-3</c:v>
                </c:pt>
                <c:pt idx="11256">
                  <c:v>2.1055506403684199E-2</c:v>
                </c:pt>
                <c:pt idx="11257">
                  <c:v>0.43276332946270474</c:v>
                </c:pt>
                <c:pt idx="11258">
                  <c:v>0.52443201512179682</c:v>
                </c:pt>
                <c:pt idx="11259">
                  <c:v>0.16832430174653418</c:v>
                </c:pt>
                <c:pt idx="11260">
                  <c:v>9.4809297723162059E-2</c:v>
                </c:pt>
                <c:pt idx="11261">
                  <c:v>1.1132227987213071E-2</c:v>
                </c:pt>
                <c:pt idx="11262">
                  <c:v>0.32920995479957127</c:v>
                </c:pt>
                <c:pt idx="11263">
                  <c:v>1.9655863119900068</c:v>
                </c:pt>
                <c:pt idx="11264">
                  <c:v>0.27727883202164805</c:v>
                </c:pt>
                <c:pt idx="11265">
                  <c:v>2.7892012007287707E-3</c:v>
                </c:pt>
                <c:pt idx="11266">
                  <c:v>0.41374436434824224</c:v>
                </c:pt>
                <c:pt idx="11267">
                  <c:v>0.11093502141933807</c:v>
                </c:pt>
                <c:pt idx="11268">
                  <c:v>9.7648971638973306E-2</c:v>
                </c:pt>
                <c:pt idx="11269">
                  <c:v>2.311657819571666E-2</c:v>
                </c:pt>
                <c:pt idx="11270">
                  <c:v>1.9204528552923483E-2</c:v>
                </c:pt>
                <c:pt idx="11271">
                  <c:v>3.5939062480333107E-2</c:v>
                </c:pt>
                <c:pt idx="11272">
                  <c:v>0.95198114259827493</c:v>
                </c:pt>
                <c:pt idx="11273">
                  <c:v>0.45099251255638745</c:v>
                </c:pt>
                <c:pt idx="11274">
                  <c:v>0.55101229859520573</c:v>
                </c:pt>
                <c:pt idx="11275">
                  <c:v>0.17150301021643755</c:v>
                </c:pt>
                <c:pt idx="11276">
                  <c:v>3.7096095568342453</c:v>
                </c:pt>
                <c:pt idx="11277">
                  <c:v>3.7523869005526738</c:v>
                </c:pt>
                <c:pt idx="11278">
                  <c:v>2.2675996919314834</c:v>
                </c:pt>
                <c:pt idx="11279">
                  <c:v>3.0275426917173331</c:v>
                </c:pt>
                <c:pt idx="11280">
                  <c:v>0.59554316435046672</c:v>
                </c:pt>
                <c:pt idx="11281">
                  <c:v>1.5062949622888646</c:v>
                </c:pt>
                <c:pt idx="11282">
                  <c:v>8.1501534895311227</c:v>
                </c:pt>
                <c:pt idx="11283">
                  <c:v>4.4497341278287159</c:v>
                </c:pt>
                <c:pt idx="11284">
                  <c:v>9.3453883311217447E-4</c:v>
                </c:pt>
                <c:pt idx="11285">
                  <c:v>7.9711664437060207E-4</c:v>
                </c:pt>
                <c:pt idx="11286">
                  <c:v>4.8355790146615001E-2</c:v>
                </c:pt>
                <c:pt idx="11287">
                  <c:v>2.124501326083484E-3</c:v>
                </c:pt>
                <c:pt idx="11288">
                  <c:v>5.8247907617167707E-2</c:v>
                </c:pt>
                <c:pt idx="11289">
                  <c:v>8.4291064686169113E-3</c:v>
                </c:pt>
                <c:pt idx="11290">
                  <c:v>7.8494368111481222E-3</c:v>
                </c:pt>
                <c:pt idx="11291">
                  <c:v>0.54711880402871038</c:v>
                </c:pt>
                <c:pt idx="11292">
                  <c:v>2.184645397048119E-2</c:v>
                </c:pt>
                <c:pt idx="11293">
                  <c:v>8.5816800557819012E-2</c:v>
                </c:pt>
                <c:pt idx="11294">
                  <c:v>8.9468648794615666E-3</c:v>
                </c:pt>
                <c:pt idx="11295">
                  <c:v>6.8095183925994344E-3</c:v>
                </c:pt>
                <c:pt idx="11296">
                  <c:v>7.5299650370122359E-2</c:v>
                </c:pt>
                <c:pt idx="11297">
                  <c:v>4.675551709100717E-2</c:v>
                </c:pt>
                <c:pt idx="11298">
                  <c:v>2.1043689305126099E-2</c:v>
                </c:pt>
                <c:pt idx="11299">
                  <c:v>1.999332783194413E-2</c:v>
                </c:pt>
                <c:pt idx="11300">
                  <c:v>6.9177574924072956E-3</c:v>
                </c:pt>
                <c:pt idx="11301">
                  <c:v>0.4827215579683124</c:v>
                </c:pt>
                <c:pt idx="11302">
                  <c:v>0.10634179881532911</c:v>
                </c:pt>
                <c:pt idx="11303">
                  <c:v>0.10179166329683961</c:v>
                </c:pt>
                <c:pt idx="11304">
                  <c:v>6.2645173167532625E-2</c:v>
                </c:pt>
                <c:pt idx="11305">
                  <c:v>1.0825038085070562</c:v>
                </c:pt>
                <c:pt idx="11306">
                  <c:v>0.97544250073557215</c:v>
                </c:pt>
                <c:pt idx="11307">
                  <c:v>1.0263606641108376</c:v>
                </c:pt>
                <c:pt idx="11308">
                  <c:v>0.86645540046991343</c:v>
                </c:pt>
                <c:pt idx="11309">
                  <c:v>1.7996398105854527E-2</c:v>
                </c:pt>
                <c:pt idx="11310">
                  <c:v>0.1868055267708939</c:v>
                </c:pt>
                <c:pt idx="11311">
                  <c:v>3.1034225621796518</c:v>
                </c:pt>
                <c:pt idx="11312">
                  <c:v>1.6398441045222276</c:v>
                </c:pt>
                <c:pt idx="11313">
                  <c:v>6.044533256844834E-5</c:v>
                </c:pt>
                <c:pt idx="11314">
                  <c:v>1.9394296825043475E-4</c:v>
                </c:pt>
                <c:pt idx="11315">
                  <c:v>1.1499648665931794E-2</c:v>
                </c:pt>
                <c:pt idx="11316">
                  <c:v>4.0028887869548199E-4</c:v>
                </c:pt>
                <c:pt idx="11317">
                  <c:v>1.8080652990523801E-4</c:v>
                </c:pt>
                <c:pt idx="11318">
                  <c:v>9.9002149106094907E-4</c:v>
                </c:pt>
                <c:pt idx="11319">
                  <c:v>3.8918283524325495E-4</c:v>
                </c:pt>
                <c:pt idx="11320">
                  <c:v>3.2373091155705768E-3</c:v>
                </c:pt>
                <c:pt idx="11321">
                  <c:v>1.8906003678770388E-2</c:v>
                </c:pt>
                <c:pt idx="11322">
                  <c:v>2.2974691773061549E-3</c:v>
                </c:pt>
                <c:pt idx="11323">
                  <c:v>0.10447916738606391</c:v>
                </c:pt>
                <c:pt idx="11324">
                  <c:v>7.4166954375794555E-2</c:v>
                </c:pt>
                <c:pt idx="11325">
                  <c:v>0.19098362048228507</c:v>
                </c:pt>
                <c:pt idx="11326">
                  <c:v>0.80785092636419742</c:v>
                </c:pt>
                <c:pt idx="11327">
                  <c:v>0.9273671491263229</c:v>
                </c:pt>
                <c:pt idx="11328">
                  <c:v>0.98033124079836342</c:v>
                </c:pt>
                <c:pt idx="11329">
                  <c:v>0.13559792703936641</c:v>
                </c:pt>
                <c:pt idx="11330">
                  <c:v>0.13495070415614194</c:v>
                </c:pt>
                <c:pt idx="11331">
                  <c:v>3.1516835856163739</c:v>
                </c:pt>
                <c:pt idx="11332">
                  <c:v>0.90557891749869268</c:v>
                </c:pt>
                <c:pt idx="11333">
                  <c:v>1.2387644266752618</c:v>
                </c:pt>
                <c:pt idx="11334">
                  <c:v>1.8197647809897066</c:v>
                </c:pt>
                <c:pt idx="11335">
                  <c:v>9.6862910469253105</c:v>
                </c:pt>
                <c:pt idx="11336">
                  <c:v>12.189314339655491</c:v>
                </c:pt>
                <c:pt idx="11337">
                  <c:v>7.8162866892595488</c:v>
                </c:pt>
                <c:pt idx="11338">
                  <c:v>8.1850827844185066</c:v>
                </c:pt>
                <c:pt idx="11339">
                  <c:v>2.5506944879633586</c:v>
                </c:pt>
                <c:pt idx="11340">
                  <c:v>10.262553962277458</c:v>
                </c:pt>
                <c:pt idx="11341">
                  <c:v>18.832109657484324</c:v>
                </c:pt>
                <c:pt idx="11342">
                  <c:v>11.815232110547052</c:v>
                </c:pt>
                <c:pt idx="11343">
                  <c:v>0.42028400788424525</c:v>
                </c:pt>
                <c:pt idx="11344">
                  <c:v>0.62192661746530675</c:v>
                </c:pt>
                <c:pt idx="11345">
                  <c:v>5.3626967757658806</c:v>
                </c:pt>
                <c:pt idx="11346">
                  <c:v>8.1054806224836131</c:v>
                </c:pt>
                <c:pt idx="11347">
                  <c:v>2.8715758107882494</c:v>
                </c:pt>
                <c:pt idx="11348">
                  <c:v>3.213059728147158</c:v>
                </c:pt>
                <c:pt idx="11349">
                  <c:v>0.58345394851455001</c:v>
                </c:pt>
                <c:pt idx="11350">
                  <c:v>9.1046486102834301</c:v>
                </c:pt>
                <c:pt idx="11351">
                  <c:v>4.688936793131087</c:v>
                </c:pt>
                <c:pt idx="11352">
                  <c:v>4.0708152467003522</c:v>
                </c:pt>
                <c:pt idx="11353">
                  <c:v>3.8979285265468053E-2</c:v>
                </c:pt>
                <c:pt idx="11354">
                  <c:v>4.2360133161377595E-3</c:v>
                </c:pt>
                <c:pt idx="11355">
                  <c:v>0.12518923276429847</c:v>
                </c:pt>
                <c:pt idx="11356">
                  <c:v>1.012161409982627</c:v>
                </c:pt>
                <c:pt idx="11357">
                  <c:v>0.2321585475194394</c:v>
                </c:pt>
                <c:pt idx="11358">
                  <c:v>0.34118933493063497</c:v>
                </c:pt>
                <c:pt idx="11359">
                  <c:v>0.1785517439564355</c:v>
                </c:pt>
                <c:pt idx="11360">
                  <c:v>0.73400645688110633</c:v>
                </c:pt>
                <c:pt idx="11361">
                  <c:v>1.5775202526205436</c:v>
                </c:pt>
                <c:pt idx="11362">
                  <c:v>0.7100423017617159</c:v>
                </c:pt>
                <c:pt idx="11363">
                  <c:v>5.780451183183765E-2</c:v>
                </c:pt>
                <c:pt idx="11364">
                  <c:v>6.2491919903416564E-2</c:v>
                </c:pt>
                <c:pt idx="11365">
                  <c:v>0.27485759876009402</c:v>
                </c:pt>
                <c:pt idx="11366">
                  <c:v>0.49902211251014555</c:v>
                </c:pt>
                <c:pt idx="11367">
                  <c:v>0.34674814029028189</c:v>
                </c:pt>
                <c:pt idx="11368">
                  <c:v>0.34554129351949586</c:v>
                </c:pt>
                <c:pt idx="11369">
                  <c:v>6.4536206702559121E-2</c:v>
                </c:pt>
                <c:pt idx="11370">
                  <c:v>0.50942663683599643</c:v>
                </c:pt>
                <c:pt idx="11371">
                  <c:v>0.83797638282614462</c:v>
                </c:pt>
                <c:pt idx="11372">
                  <c:v>0.65117724013235045</c:v>
                </c:pt>
                <c:pt idx="11373">
                  <c:v>2.2193231231718982E-2</c:v>
                </c:pt>
                <c:pt idx="11374">
                  <c:v>2.9050731351547045E-3</c:v>
                </c:pt>
                <c:pt idx="11375">
                  <c:v>0.10776213878998199</c:v>
                </c:pt>
                <c:pt idx="11376">
                  <c:v>0.13039982925588137</c:v>
                </c:pt>
                <c:pt idx="11377">
                  <c:v>8.6705554578884389E-2</c:v>
                </c:pt>
                <c:pt idx="11378">
                  <c:v>0.13191710655372627</c:v>
                </c:pt>
                <c:pt idx="11379">
                  <c:v>1.9467470300697547E-2</c:v>
                </c:pt>
                <c:pt idx="11380">
                  <c:v>9.7322893627819311E-3</c:v>
                </c:pt>
                <c:pt idx="11381">
                  <c:v>3.5782404254800029</c:v>
                </c:pt>
                <c:pt idx="11382">
                  <c:v>0.15930189272844072</c:v>
                </c:pt>
                <c:pt idx="11383">
                  <c:v>0.10532484965997983</c:v>
                </c:pt>
                <c:pt idx="11384">
                  <c:v>9.5823816068913339E-2</c:v>
                </c:pt>
                <c:pt idx="11385">
                  <c:v>0.64417896708338784</c:v>
                </c:pt>
                <c:pt idx="11386">
                  <c:v>0.77020503566898335</c:v>
                </c:pt>
                <c:pt idx="11387">
                  <c:v>0.47991613526041521</c:v>
                </c:pt>
                <c:pt idx="11388">
                  <c:v>0.1576116048952558</c:v>
                </c:pt>
                <c:pt idx="11389">
                  <c:v>0.11600401348051599</c:v>
                </c:pt>
                <c:pt idx="11390">
                  <c:v>0.25339609300917854</c:v>
                </c:pt>
                <c:pt idx="11391">
                  <c:v>1.5061286349016516</c:v>
                </c:pt>
                <c:pt idx="11392">
                  <c:v>0.89041421556679867</c:v>
                </c:pt>
                <c:pt idx="11393">
                  <c:v>0.16512736840470718</c:v>
                </c:pt>
                <c:pt idx="11394">
                  <c:v>0.12848950675191334</c:v>
                </c:pt>
                <c:pt idx="11395">
                  <c:v>2.0354542410860286</c:v>
                </c:pt>
                <c:pt idx="11396">
                  <c:v>4.2354636733360627</c:v>
                </c:pt>
                <c:pt idx="11397">
                  <c:v>2.4055084652245555</c:v>
                </c:pt>
                <c:pt idx="11398">
                  <c:v>1.8759553982840227</c:v>
                </c:pt>
                <c:pt idx="11399">
                  <c:v>0.31373042417002633</c:v>
                </c:pt>
                <c:pt idx="11400">
                  <c:v>1.7199296075914214</c:v>
                </c:pt>
                <c:pt idx="11401">
                  <c:v>5.2983210748846732</c:v>
                </c:pt>
                <c:pt idx="11402">
                  <c:v>5.9281721961366252</c:v>
                </c:pt>
                <c:pt idx="11403">
                  <c:v>0.92414656003731277</c:v>
                </c:pt>
                <c:pt idx="11404">
                  <c:v>0.28024000766625995</c:v>
                </c:pt>
                <c:pt idx="11405">
                  <c:v>7.4855512080176876</c:v>
                </c:pt>
                <c:pt idx="11406">
                  <c:v>3.3261895046715564</c:v>
                </c:pt>
                <c:pt idx="11407">
                  <c:v>5.6410657641075916</c:v>
                </c:pt>
                <c:pt idx="11408">
                  <c:v>4.569577680379032</c:v>
                </c:pt>
                <c:pt idx="11409">
                  <c:v>1.2919378183623706</c:v>
                </c:pt>
                <c:pt idx="11410">
                  <c:v>4.0927192490508206</c:v>
                </c:pt>
                <c:pt idx="11411">
                  <c:v>12.413989156124863</c:v>
                </c:pt>
                <c:pt idx="11412">
                  <c:v>9.6132620458292983</c:v>
                </c:pt>
                <c:pt idx="11413">
                  <c:v>1.1321175542522577</c:v>
                </c:pt>
                <c:pt idx="11414">
                  <c:v>0.15491633000027347</c:v>
                </c:pt>
                <c:pt idx="11415">
                  <c:v>2.1085964337956904</c:v>
                </c:pt>
                <c:pt idx="11416">
                  <c:v>2.7658367985746324</c:v>
                </c:pt>
                <c:pt idx="11417">
                  <c:v>2.7148515219617471</c:v>
                </c:pt>
                <c:pt idx="11418">
                  <c:v>1.9187514818647315</c:v>
                </c:pt>
                <c:pt idx="11419">
                  <c:v>1.0190762921368062</c:v>
                </c:pt>
                <c:pt idx="11420">
                  <c:v>0.79246382008442817</c:v>
                </c:pt>
                <c:pt idx="11421">
                  <c:v>7.3471014560530268</c:v>
                </c:pt>
                <c:pt idx="11422">
                  <c:v>8.444595583810008</c:v>
                </c:pt>
                <c:pt idx="11423">
                  <c:v>4.9529483670732475</c:v>
                </c:pt>
                <c:pt idx="11424">
                  <c:v>3.5101026339526147</c:v>
                </c:pt>
                <c:pt idx="11425">
                  <c:v>33.726847279828043</c:v>
                </c:pt>
                <c:pt idx="11426">
                  <c:v>39.282945130907464</c:v>
                </c:pt>
                <c:pt idx="11427">
                  <c:v>27.187301638782948</c:v>
                </c:pt>
                <c:pt idx="11428">
                  <c:v>25.752975332693239</c:v>
                </c:pt>
                <c:pt idx="11429">
                  <c:v>6.945738268758948</c:v>
                </c:pt>
                <c:pt idx="11430">
                  <c:v>29.69008143929155</c:v>
                </c:pt>
                <c:pt idx="11431">
                  <c:v>74.451897291097552</c:v>
                </c:pt>
                <c:pt idx="11432">
                  <c:v>50.136927049603429</c:v>
                </c:pt>
                <c:pt idx="11433">
                  <c:v>0.35075771110430881</c:v>
                </c:pt>
                <c:pt idx="11434">
                  <c:v>0.20893239044273607</c:v>
                </c:pt>
                <c:pt idx="11435">
                  <c:v>4.3025052036138618</c:v>
                </c:pt>
                <c:pt idx="11436">
                  <c:v>8.5932149861061635</c:v>
                </c:pt>
                <c:pt idx="11437">
                  <c:v>4.9907104436450309</c:v>
                </c:pt>
                <c:pt idx="11438">
                  <c:v>6.5903072804112135</c:v>
                </c:pt>
                <c:pt idx="11439">
                  <c:v>1.2164599275697099</c:v>
                </c:pt>
                <c:pt idx="11440">
                  <c:v>0.19722987370664</c:v>
                </c:pt>
                <c:pt idx="11441">
                  <c:v>4.4099340412340124</c:v>
                </c:pt>
                <c:pt idx="11442">
                  <c:v>7.1325530485609701</c:v>
                </c:pt>
                <c:pt idx="11443">
                  <c:v>4.5349278510863114</c:v>
                </c:pt>
                <c:pt idx="11444">
                  <c:v>8.9382141900876497E-2</c:v>
                </c:pt>
                <c:pt idx="11445">
                  <c:v>6.859485757797211</c:v>
                </c:pt>
                <c:pt idx="11446">
                  <c:v>1.8456905720230441</c:v>
                </c:pt>
                <c:pt idx="11447">
                  <c:v>3.3815350054845617</c:v>
                </c:pt>
                <c:pt idx="11448">
                  <c:v>2.2324292432940172</c:v>
                </c:pt>
                <c:pt idx="11449">
                  <c:v>0.8413456927517301</c:v>
                </c:pt>
                <c:pt idx="11450">
                  <c:v>0.82937787741477131</c:v>
                </c:pt>
                <c:pt idx="11451">
                  <c:v>3.234823114022761</c:v>
                </c:pt>
                <c:pt idx="11452">
                  <c:v>11.56082088098545</c:v>
                </c:pt>
                <c:pt idx="11453">
                  <c:v>6.6322077384404379</c:v>
                </c:pt>
                <c:pt idx="11454">
                  <c:v>11.764590704690713</c:v>
                </c:pt>
                <c:pt idx="11455">
                  <c:v>5.9191500177187626</c:v>
                </c:pt>
                <c:pt idx="11456">
                  <c:v>24.869361794816669</c:v>
                </c:pt>
                <c:pt idx="11457">
                  <c:v>71.950994107983519</c:v>
                </c:pt>
                <c:pt idx="11458">
                  <c:v>37.032723499920309</c:v>
                </c:pt>
                <c:pt idx="11459">
                  <c:v>62.43537784904413</c:v>
                </c:pt>
                <c:pt idx="11460">
                  <c:v>82.835680036102744</c:v>
                </c:pt>
                <c:pt idx="11461">
                  <c:v>8.4726634604546227</c:v>
                </c:pt>
                <c:pt idx="11462">
                  <c:v>37.319784347081573</c:v>
                </c:pt>
                <c:pt idx="11463">
                  <c:v>82.529980872704499</c:v>
                </c:pt>
                <c:pt idx="11464">
                  <c:v>97.895711842661683</c:v>
                </c:pt>
                <c:pt idx="11465">
                  <c:v>1.6656744280481878E-3</c:v>
                </c:pt>
                <c:pt idx="11466">
                  <c:v>9.7543538869451513E-4</c:v>
                </c:pt>
                <c:pt idx="11467">
                  <c:v>6.9238572835417886E-2</c:v>
                </c:pt>
                <c:pt idx="11468">
                  <c:v>2.1206180114474792E-2</c:v>
                </c:pt>
                <c:pt idx="11469">
                  <c:v>8.1681684398477852E-2</c:v>
                </c:pt>
                <c:pt idx="11470">
                  <c:v>9.3614470990831741E-2</c:v>
                </c:pt>
                <c:pt idx="11471">
                  <c:v>1.2324580208743666E-2</c:v>
                </c:pt>
                <c:pt idx="11472">
                  <c:v>1.1780447973328924E-2</c:v>
                </c:pt>
                <c:pt idx="11473">
                  <c:v>0.71341402868170023</c:v>
                </c:pt>
                <c:pt idx="11474">
                  <c:v>3.1487625082136067E-2</c:v>
                </c:pt>
                <c:pt idx="11475">
                  <c:v>1.152888816290805E-4</c:v>
                </c:pt>
                <c:pt idx="11476">
                  <c:v>2.5413015660904949E-4</c:v>
                </c:pt>
                <c:pt idx="11477">
                  <c:v>0.140710732102305</c:v>
                </c:pt>
                <c:pt idx="11478">
                  <c:v>0.70092379153670592</c:v>
                </c:pt>
                <c:pt idx="11479">
                  <c:v>7.5298378313293549E-4</c:v>
                </c:pt>
                <c:pt idx="11480">
                  <c:v>0.52878182921257155</c:v>
                </c:pt>
                <c:pt idx="11481">
                  <c:v>3.441081894359062E-3</c:v>
                </c:pt>
                <c:pt idx="11482">
                  <c:v>3.8655032297155228E-3</c:v>
                </c:pt>
                <c:pt idx="11483">
                  <c:v>0.33575329000154652</c:v>
                </c:pt>
                <c:pt idx="11484">
                  <c:v>0.58333862552360882</c:v>
                </c:pt>
                <c:pt idx="11485">
                  <c:v>0.48271819130394267</c:v>
                </c:pt>
                <c:pt idx="11486">
                  <c:v>2.2030543861835193E-2</c:v>
                </c:pt>
                <c:pt idx="11487">
                  <c:v>1.3402961627452662E-2</c:v>
                </c:pt>
                <c:pt idx="11488">
                  <c:v>0.65413067987566043</c:v>
                </c:pt>
                <c:pt idx="11489">
                  <c:v>0.2844702642418786</c:v>
                </c:pt>
                <c:pt idx="11490">
                  <c:v>1.8029041040937823</c:v>
                </c:pt>
                <c:pt idx="11491">
                  <c:v>5.3171135186427965E-2</c:v>
                </c:pt>
                <c:pt idx="11492">
                  <c:v>4.3965911832720105E-2</c:v>
                </c:pt>
                <c:pt idx="11493">
                  <c:v>1.2689844405121997E-2</c:v>
                </c:pt>
                <c:pt idx="11494">
                  <c:v>0.7144916815280129</c:v>
                </c:pt>
                <c:pt idx="11495">
                  <c:v>1.0807870196982832</c:v>
                </c:pt>
                <c:pt idx="11496">
                  <c:v>1.7341843091940978</c:v>
                </c:pt>
                <c:pt idx="11497">
                  <c:v>1.8792691240095278</c:v>
                </c:pt>
                <c:pt idx="11498">
                  <c:v>15.774769317465619</c:v>
                </c:pt>
                <c:pt idx="11499">
                  <c:v>32.952334029093812</c:v>
                </c:pt>
                <c:pt idx="11500">
                  <c:v>23.296539811983127</c:v>
                </c:pt>
                <c:pt idx="11501">
                  <c:v>27.088428330143195</c:v>
                </c:pt>
                <c:pt idx="11502">
                  <c:v>17.187013468860169</c:v>
                </c:pt>
                <c:pt idx="11503">
                  <c:v>0.57270548092715623</c:v>
                </c:pt>
                <c:pt idx="11504">
                  <c:v>10.779661461923327</c:v>
                </c:pt>
                <c:pt idx="11505">
                  <c:v>33.067582571652018</c:v>
                </c:pt>
                <c:pt idx="11506">
                  <c:v>28.617542797138512</c:v>
                </c:pt>
                <c:pt idx="11507">
                  <c:v>8.5069873108172669E-2</c:v>
                </c:pt>
                <c:pt idx="11508">
                  <c:v>4.4140448119866067E-2</c:v>
                </c:pt>
                <c:pt idx="11509">
                  <c:v>0.52893259027893402</c:v>
                </c:pt>
                <c:pt idx="11510">
                  <c:v>5.7911853391181593E-2</c:v>
                </c:pt>
                <c:pt idx="11511">
                  <c:v>1.5651307226184379</c:v>
                </c:pt>
                <c:pt idx="11512">
                  <c:v>7.083895460915017E-2</c:v>
                </c:pt>
                <c:pt idx="11513">
                  <c:v>0.14458468875589039</c:v>
                </c:pt>
                <c:pt idx="11514">
                  <c:v>0.13546124968796175</c:v>
                </c:pt>
                <c:pt idx="11515">
                  <c:v>0.13840555818223391</c:v>
                </c:pt>
                <c:pt idx="11516">
                  <c:v>1.8842425801441378</c:v>
                </c:pt>
                <c:pt idx="11517">
                  <c:v>1.7133985432037384</c:v>
                </c:pt>
                <c:pt idx="11518">
                  <c:v>0.88669826875395075</c:v>
                </c:pt>
                <c:pt idx="11519">
                  <c:v>0.54340337318183529</c:v>
                </c:pt>
                <c:pt idx="11520">
                  <c:v>2.0222422614321407</c:v>
                </c:pt>
                <c:pt idx="11521">
                  <c:v>14.092573582182888</c:v>
                </c:pt>
                <c:pt idx="11522">
                  <c:v>8.612122753243062</c:v>
                </c:pt>
                <c:pt idx="11523">
                  <c:v>10.86395640467201</c:v>
                </c:pt>
                <c:pt idx="11524">
                  <c:v>4.9408357107041194</c:v>
                </c:pt>
                <c:pt idx="11525">
                  <c:v>2.7527387965144237</c:v>
                </c:pt>
                <c:pt idx="11526">
                  <c:v>3.5118628581702089</c:v>
                </c:pt>
                <c:pt idx="11527">
                  <c:v>15.850444038728293</c:v>
                </c:pt>
                <c:pt idx="11528">
                  <c:v>7.882351207081963</c:v>
                </c:pt>
                <c:pt idx="11529">
                  <c:v>17.728082516685944</c:v>
                </c:pt>
                <c:pt idx="11530">
                  <c:v>14.129477894101692</c:v>
                </c:pt>
                <c:pt idx="11531">
                  <c:v>61.259212471296145</c:v>
                </c:pt>
                <c:pt idx="11532">
                  <c:v>92.092157916044712</c:v>
                </c:pt>
                <c:pt idx="11533">
                  <c:v>59.824497572509415</c:v>
                </c:pt>
                <c:pt idx="11534">
                  <c:v>90.609954223563705</c:v>
                </c:pt>
                <c:pt idx="11535">
                  <c:v>106.62019268435886</c:v>
                </c:pt>
                <c:pt idx="11536">
                  <c:v>31.645105261065794</c:v>
                </c:pt>
                <c:pt idx="11537">
                  <c:v>148.2433370668864</c:v>
                </c:pt>
                <c:pt idx="11538">
                  <c:v>193.94672972874122</c:v>
                </c:pt>
                <c:pt idx="11539">
                  <c:v>139.40860522434892</c:v>
                </c:pt>
                <c:pt idx="11540">
                  <c:v>6.0726244919177104</c:v>
                </c:pt>
                <c:pt idx="11541">
                  <c:v>6.8972764403720896</c:v>
                </c:pt>
                <c:pt idx="11542">
                  <c:v>28.327538925806895</c:v>
                </c:pt>
                <c:pt idx="11543">
                  <c:v>54.931841922009809</c:v>
                </c:pt>
                <c:pt idx="11544">
                  <c:v>28.007267166068065</c:v>
                </c:pt>
                <c:pt idx="11545">
                  <c:v>45.923589490047753</c:v>
                </c:pt>
                <c:pt idx="11546">
                  <c:v>36.220791402466219</c:v>
                </c:pt>
                <c:pt idx="11547">
                  <c:v>4.176016833556897</c:v>
                </c:pt>
                <c:pt idx="11548">
                  <c:v>65.703186923670259</c:v>
                </c:pt>
                <c:pt idx="11549">
                  <c:v>54.061029230337503</c:v>
                </c:pt>
                <c:pt idx="11550">
                  <c:v>52.827256208034129</c:v>
                </c:pt>
                <c:pt idx="11551">
                  <c:v>0.67155392508630751</c:v>
                </c:pt>
                <c:pt idx="11552">
                  <c:v>0.25830024588705758</c:v>
                </c:pt>
                <c:pt idx="11553">
                  <c:v>0.87539352388841929</c:v>
                </c:pt>
                <c:pt idx="11554">
                  <c:v>9.8855388273763332</c:v>
                </c:pt>
                <c:pt idx="11555">
                  <c:v>3.720541932344652</c:v>
                </c:pt>
                <c:pt idx="11556">
                  <c:v>11.465384838269188</c:v>
                </c:pt>
                <c:pt idx="11557">
                  <c:v>6.1994462955539396</c:v>
                </c:pt>
                <c:pt idx="11558">
                  <c:v>8.4147948688346137</c:v>
                </c:pt>
                <c:pt idx="11559">
                  <c:v>13.675840727932622</c:v>
                </c:pt>
                <c:pt idx="11560">
                  <c:v>7.7310693131947543</c:v>
                </c:pt>
                <c:pt idx="11561">
                  <c:v>22.303440608656686</c:v>
                </c:pt>
                <c:pt idx="11562">
                  <c:v>0.42225075010042268</c:v>
                </c:pt>
                <c:pt idx="11563">
                  <c:v>0.41861151932209284</c:v>
                </c:pt>
                <c:pt idx="11564">
                  <c:v>1.7982668758539977</c:v>
                </c:pt>
                <c:pt idx="11565">
                  <c:v>6.2189438394844201</c:v>
                </c:pt>
                <c:pt idx="11566">
                  <c:v>3.9276627074683748</c:v>
                </c:pt>
                <c:pt idx="11567">
                  <c:v>5.3202088200604605</c:v>
                </c:pt>
                <c:pt idx="11568">
                  <c:v>2.6631774552140781</c:v>
                </c:pt>
                <c:pt idx="11569">
                  <c:v>0.40869861585234674</c:v>
                </c:pt>
                <c:pt idx="11570">
                  <c:v>2.0304953595804434</c:v>
                </c:pt>
                <c:pt idx="11571">
                  <c:v>5.3345531859674047</c:v>
                </c:pt>
                <c:pt idx="11572">
                  <c:v>5.232877286716759</c:v>
                </c:pt>
                <c:pt idx="11573">
                  <c:v>0.60647360028872266</c:v>
                </c:pt>
                <c:pt idx="11574">
                  <c:v>0.59433164580331999</c:v>
                </c:pt>
                <c:pt idx="11575">
                  <c:v>1.0812797015030109</c:v>
                </c:pt>
                <c:pt idx="11576">
                  <c:v>5.867801452981336</c:v>
                </c:pt>
                <c:pt idx="11577">
                  <c:v>5.2588521753022901</c:v>
                </c:pt>
                <c:pt idx="11578">
                  <c:v>9.5824599422433092</c:v>
                </c:pt>
                <c:pt idx="11579">
                  <c:v>9.2971686445523858</c:v>
                </c:pt>
                <c:pt idx="11580">
                  <c:v>0.14364733297238677</c:v>
                </c:pt>
                <c:pt idx="11581">
                  <c:v>0.27951312399070916</c:v>
                </c:pt>
                <c:pt idx="11582">
                  <c:v>14.668291761375812</c:v>
                </c:pt>
                <c:pt idx="11583">
                  <c:v>8.6854917411060413</c:v>
                </c:pt>
                <c:pt idx="11584">
                  <c:v>1.0087860296274418</c:v>
                </c:pt>
                <c:pt idx="11585">
                  <c:v>0.97371227962166507</c:v>
                </c:pt>
                <c:pt idx="11586">
                  <c:v>4.3118712027720951</c:v>
                </c:pt>
                <c:pt idx="11587">
                  <c:v>12.942827271963564</c:v>
                </c:pt>
                <c:pt idx="11588">
                  <c:v>6.9343792105615778</c:v>
                </c:pt>
                <c:pt idx="11589">
                  <c:v>10.603297670318257</c:v>
                </c:pt>
                <c:pt idx="11590">
                  <c:v>4.1444636716844654</c:v>
                </c:pt>
                <c:pt idx="11591">
                  <c:v>2.0075511587213102</c:v>
                </c:pt>
                <c:pt idx="11592">
                  <c:v>7.7963311570671925</c:v>
                </c:pt>
                <c:pt idx="11593">
                  <c:v>13.288732115328319</c:v>
                </c:pt>
                <c:pt idx="11594">
                  <c:v>12.124827502295009</c:v>
                </c:pt>
                <c:pt idx="11595">
                  <c:v>2.7685187875461477</c:v>
                </c:pt>
                <c:pt idx="11596">
                  <c:v>3.191543102732072</c:v>
                </c:pt>
                <c:pt idx="11597">
                  <c:v>17.484062883003503</c:v>
                </c:pt>
                <c:pt idx="11598">
                  <c:v>39.047687156933399</c:v>
                </c:pt>
                <c:pt idx="11599">
                  <c:v>25.381753867093096</c:v>
                </c:pt>
                <c:pt idx="11600">
                  <c:v>49.647974931856247</c:v>
                </c:pt>
                <c:pt idx="11601">
                  <c:v>27.65505995889497</c:v>
                </c:pt>
                <c:pt idx="11602">
                  <c:v>18.726469500281972</c:v>
                </c:pt>
                <c:pt idx="11603">
                  <c:v>26.335319156402445</c:v>
                </c:pt>
                <c:pt idx="11604">
                  <c:v>48.517540190373431</c:v>
                </c:pt>
                <c:pt idx="11605">
                  <c:v>60.462960416970162</c:v>
                </c:pt>
                <c:pt idx="11606">
                  <c:v>16.724568724306216</c:v>
                </c:pt>
                <c:pt idx="11607">
                  <c:v>5.1935196682358011</c:v>
                </c:pt>
                <c:pt idx="11608">
                  <c:v>42.0909025937409</c:v>
                </c:pt>
                <c:pt idx="11609">
                  <c:v>54.656544390446022</c:v>
                </c:pt>
                <c:pt idx="11610">
                  <c:v>85.449245405294505</c:v>
                </c:pt>
                <c:pt idx="11611">
                  <c:v>41.377479614256131</c:v>
                </c:pt>
                <c:pt idx="11612">
                  <c:v>108.96827527030054</c:v>
                </c:pt>
                <c:pt idx="11613">
                  <c:v>26.622343204683332</c:v>
                </c:pt>
                <c:pt idx="11614">
                  <c:v>67.06357823898972</c:v>
                </c:pt>
                <c:pt idx="11615">
                  <c:v>136.20468458665249</c:v>
                </c:pt>
                <c:pt idx="11616">
                  <c:v>127.10476222445605</c:v>
                </c:pt>
                <c:pt idx="11617">
                  <c:v>4.5270099398938859</c:v>
                </c:pt>
                <c:pt idx="11618">
                  <c:v>1.4278829538133022</c:v>
                </c:pt>
                <c:pt idx="11619">
                  <c:v>5.4610413972614058</c:v>
                </c:pt>
                <c:pt idx="11620">
                  <c:v>11.808763349193926</c:v>
                </c:pt>
                <c:pt idx="11621">
                  <c:v>11.843420084075508</c:v>
                </c:pt>
                <c:pt idx="11622">
                  <c:v>9.1867129085807875</c:v>
                </c:pt>
                <c:pt idx="11623">
                  <c:v>16.982773670818332</c:v>
                </c:pt>
                <c:pt idx="11624">
                  <c:v>5.4152390502455781</c:v>
                </c:pt>
                <c:pt idx="11625">
                  <c:v>4.6730750971529842</c:v>
                </c:pt>
                <c:pt idx="11626">
                  <c:v>25.416773130833278</c:v>
                </c:pt>
                <c:pt idx="11627">
                  <c:v>25.246233443840694</c:v>
                </c:pt>
                <c:pt idx="11628">
                  <c:v>65.925050928818536</c:v>
                </c:pt>
                <c:pt idx="11629">
                  <c:v>41.70281121276895</c:v>
                </c:pt>
                <c:pt idx="11630">
                  <c:v>217.12950803499365</c:v>
                </c:pt>
                <c:pt idx="11631">
                  <c:v>417.76087284930657</c:v>
                </c:pt>
                <c:pt idx="11632">
                  <c:v>310.29345809778908</c:v>
                </c:pt>
                <c:pt idx="11633">
                  <c:v>384.8956720602373</c:v>
                </c:pt>
                <c:pt idx="11634">
                  <c:v>426.49922154298713</c:v>
                </c:pt>
                <c:pt idx="11635">
                  <c:v>110.57977413885561</c:v>
                </c:pt>
                <c:pt idx="11636">
                  <c:v>395.2234840278951</c:v>
                </c:pt>
                <c:pt idx="11637">
                  <c:v>652.95868623579076</c:v>
                </c:pt>
                <c:pt idx="11638">
                  <c:v>602.36820790634113</c:v>
                </c:pt>
                <c:pt idx="11639">
                  <c:v>0.8807799360367955</c:v>
                </c:pt>
                <c:pt idx="11640">
                  <c:v>0.30207729659120969</c:v>
                </c:pt>
                <c:pt idx="11641">
                  <c:v>0.91168067421805365</c:v>
                </c:pt>
                <c:pt idx="11642">
                  <c:v>0.88863371965762872</c:v>
                </c:pt>
                <c:pt idx="11643">
                  <c:v>0.41752167740662671</c:v>
                </c:pt>
                <c:pt idx="11644">
                  <c:v>0.42898551665552986</c:v>
                </c:pt>
                <c:pt idx="11645">
                  <c:v>0.95486099245803668</c:v>
                </c:pt>
                <c:pt idx="11646">
                  <c:v>50.087815334243146</c:v>
                </c:pt>
                <c:pt idx="11647">
                  <c:v>26.320926054407369</c:v>
                </c:pt>
                <c:pt idx="11648">
                  <c:v>39.582122831735511</c:v>
                </c:pt>
                <c:pt idx="11649">
                  <c:v>1.2633106725775352</c:v>
                </c:pt>
                <c:pt idx="11650">
                  <c:v>0.4595695179709946</c:v>
                </c:pt>
                <c:pt idx="11651">
                  <c:v>0.50373142380956826</c:v>
                </c:pt>
                <c:pt idx="11652">
                  <c:v>6.8873657496569859E-2</c:v>
                </c:pt>
                <c:pt idx="11653">
                  <c:v>3.2609348119069972E-2</c:v>
                </c:pt>
                <c:pt idx="11654">
                  <c:v>0.2174115523276734</c:v>
                </c:pt>
                <c:pt idx="11655">
                  <c:v>1.8737298392734085</c:v>
                </c:pt>
                <c:pt idx="11656">
                  <c:v>2.3479647502439023</c:v>
                </c:pt>
                <c:pt idx="11657">
                  <c:v>9.8245778475209509</c:v>
                </c:pt>
                <c:pt idx="11658">
                  <c:v>1.6473439541823311</c:v>
                </c:pt>
                <c:pt idx="11659">
                  <c:v>2.5171290638938943</c:v>
                </c:pt>
                <c:pt idx="11660">
                  <c:v>10.659782118298823</c:v>
                </c:pt>
                <c:pt idx="11661">
                  <c:v>3.5785014760926441</c:v>
                </c:pt>
                <c:pt idx="11662">
                  <c:v>3.3822159892701911</c:v>
                </c:pt>
                <c:pt idx="11663">
                  <c:v>6.9133488766379472</c:v>
                </c:pt>
                <c:pt idx="11664">
                  <c:v>34.116324209456877</c:v>
                </c:pt>
                <c:pt idx="11665">
                  <c:v>46.201085716522158</c:v>
                </c:pt>
                <c:pt idx="11666">
                  <c:v>104.10974024736215</c:v>
                </c:pt>
                <c:pt idx="11667">
                  <c:v>1.2572503840327851</c:v>
                </c:pt>
                <c:pt idx="11668">
                  <c:v>5.5995745153666523E-2</c:v>
                </c:pt>
                <c:pt idx="11669">
                  <c:v>0.80398595387397875</c:v>
                </c:pt>
                <c:pt idx="11670">
                  <c:v>0.13639038227360506</c:v>
                </c:pt>
                <c:pt idx="11671">
                  <c:v>3.2348514859498023E-2</c:v>
                </c:pt>
                <c:pt idx="11672">
                  <c:v>2.2092007658133298E-2</c:v>
                </c:pt>
                <c:pt idx="11673">
                  <c:v>0.70814483761666946</c:v>
                </c:pt>
                <c:pt idx="11674">
                  <c:v>0.47874025993633784</c:v>
                </c:pt>
                <c:pt idx="11675">
                  <c:v>3.5290788758537617</c:v>
                </c:pt>
                <c:pt idx="11676">
                  <c:v>3.3940674992911024</c:v>
                </c:pt>
                <c:pt idx="11677">
                  <c:v>0.11555200828883494</c:v>
                </c:pt>
                <c:pt idx="11678">
                  <c:v>1.3043254692074294E-2</c:v>
                </c:pt>
                <c:pt idx="11679">
                  <c:v>1.399985599940076E-3</c:v>
                </c:pt>
                <c:pt idx="11680">
                  <c:v>9.0435752197092295E-2</c:v>
                </c:pt>
                <c:pt idx="11681">
                  <c:v>3.2345845441233971E-2</c:v>
                </c:pt>
                <c:pt idx="11682">
                  <c:v>3.057247143559633E-2</c:v>
                </c:pt>
                <c:pt idx="11683">
                  <c:v>6.8137439388887375E-2</c:v>
                </c:pt>
                <c:pt idx="11684">
                  <c:v>9.8016701122562583E-3</c:v>
                </c:pt>
                <c:pt idx="11685">
                  <c:v>0.15506400616919203</c:v>
                </c:pt>
                <c:pt idx="11686">
                  <c:v>0.89322480117411818</c:v>
                </c:pt>
                <c:pt idx="11687">
                  <c:v>1.3239687155630138</c:v>
                </c:pt>
                <c:pt idx="11688">
                  <c:v>0.28683867423493903</c:v>
                </c:pt>
                <c:pt idx="11689">
                  <c:v>2.0625921406067653</c:v>
                </c:pt>
                <c:pt idx="11690">
                  <c:v>0.82230071080335088</c:v>
                </c:pt>
                <c:pt idx="11691">
                  <c:v>1.1531487441411816</c:v>
                </c:pt>
                <c:pt idx="11692">
                  <c:v>0.38094251041450417</c:v>
                </c:pt>
                <c:pt idx="11693">
                  <c:v>0.19728173621807271</c:v>
                </c:pt>
                <c:pt idx="11694">
                  <c:v>11.460442550137056</c:v>
                </c:pt>
                <c:pt idx="11695">
                  <c:v>17.998085636038788</c:v>
                </c:pt>
                <c:pt idx="11696">
                  <c:v>45.158002636154222</c:v>
                </c:pt>
                <c:pt idx="11697">
                  <c:v>7.3914824545638441E-2</c:v>
                </c:pt>
                <c:pt idx="11698">
                  <c:v>1.0652421111538527E-2</c:v>
                </c:pt>
                <c:pt idx="11699">
                  <c:v>0.14102896035274656</c:v>
                </c:pt>
                <c:pt idx="11700">
                  <c:v>1.7406331832407213E-2</c:v>
                </c:pt>
                <c:pt idx="11701">
                  <c:v>6.7102184508158174E-3</c:v>
                </c:pt>
                <c:pt idx="11702">
                  <c:v>1.259938158327583E-2</c:v>
                </c:pt>
                <c:pt idx="11703">
                  <c:v>0.28854792338559776</c:v>
                </c:pt>
                <c:pt idx="11704">
                  <c:v>0.10504021056206445</c:v>
                </c:pt>
                <c:pt idx="11705">
                  <c:v>1.0204519188638723</c:v>
                </c:pt>
                <c:pt idx="11706">
                  <c:v>6.5316916452619527</c:v>
                </c:pt>
                <c:pt idx="11707">
                  <c:v>0.35426908610075447</c:v>
                </c:pt>
                <c:pt idx="11708">
                  <c:v>3.1294779779325752E-2</c:v>
                </c:pt>
                <c:pt idx="11709">
                  <c:v>0.10554206005047077</c:v>
                </c:pt>
                <c:pt idx="11710">
                  <c:v>0.14724571594923944</c:v>
                </c:pt>
                <c:pt idx="11711">
                  <c:v>0.33093686721236959</c:v>
                </c:pt>
                <c:pt idx="11712">
                  <c:v>0.12692363459926584</c:v>
                </c:pt>
                <c:pt idx="11713">
                  <c:v>0.95257202846606925</c:v>
                </c:pt>
                <c:pt idx="11714">
                  <c:v>2.7721147930518386</c:v>
                </c:pt>
                <c:pt idx="11715">
                  <c:v>8.0803459047658084</c:v>
                </c:pt>
                <c:pt idx="11716">
                  <c:v>11.934958251846163</c:v>
                </c:pt>
                <c:pt idx="11717">
                  <c:v>12.870543394506033</c:v>
                </c:pt>
                <c:pt idx="11718">
                  <c:v>4.890979359932631</c:v>
                </c:pt>
                <c:pt idx="11719">
                  <c:v>7.5761547838593346</c:v>
                </c:pt>
                <c:pt idx="11720">
                  <c:v>19.792913835812673</c:v>
                </c:pt>
                <c:pt idx="11721">
                  <c:v>10.992606313703671</c:v>
                </c:pt>
                <c:pt idx="11722">
                  <c:v>7.17164220976594</c:v>
                </c:pt>
                <c:pt idx="11723">
                  <c:v>9.9477559786863345</c:v>
                </c:pt>
                <c:pt idx="11724">
                  <c:v>81.704633141900487</c:v>
                </c:pt>
                <c:pt idx="11725">
                  <c:v>134.18088773225568</c:v>
                </c:pt>
                <c:pt idx="11726">
                  <c:v>175.71699900845579</c:v>
                </c:pt>
                <c:pt idx="11727">
                  <c:v>1.0062282436249059</c:v>
                </c:pt>
                <c:pt idx="11728">
                  <c:v>0.89418163036625997</c:v>
                </c:pt>
                <c:pt idx="11729">
                  <c:v>2.4328307847625674</c:v>
                </c:pt>
                <c:pt idx="11730">
                  <c:v>0.57569644531150899</c:v>
                </c:pt>
                <c:pt idx="11731">
                  <c:v>0.71685990632883312</c:v>
                </c:pt>
                <c:pt idx="11732">
                  <c:v>0.86217854102498803</c:v>
                </c:pt>
                <c:pt idx="11733">
                  <c:v>0.60559795798978333</c:v>
                </c:pt>
                <c:pt idx="11734">
                  <c:v>14.160529560735931</c:v>
                </c:pt>
                <c:pt idx="11735">
                  <c:v>13.295793749693114</c:v>
                </c:pt>
                <c:pt idx="11736">
                  <c:v>83.881824301606883</c:v>
                </c:pt>
                <c:pt idx="11737">
                  <c:v>0.22590099241360528</c:v>
                </c:pt>
                <c:pt idx="11738">
                  <c:v>0.63385485420271581</c:v>
                </c:pt>
                <c:pt idx="11739">
                  <c:v>7.6091452441388596E-2</c:v>
                </c:pt>
                <c:pt idx="11740">
                  <c:v>0.99128411499075453</c:v>
                </c:pt>
                <c:pt idx="11741">
                  <c:v>0.36339734332887291</c:v>
                </c:pt>
                <c:pt idx="11742">
                  <c:v>0.43454613048528795</c:v>
                </c:pt>
                <c:pt idx="11743">
                  <c:v>3.0947069209152525</c:v>
                </c:pt>
                <c:pt idx="11744">
                  <c:v>8.2605432413837256</c:v>
                </c:pt>
                <c:pt idx="11745">
                  <c:v>6.1081020867860012</c:v>
                </c:pt>
                <c:pt idx="11746">
                  <c:v>22.943274486020531</c:v>
                </c:pt>
                <c:pt idx="11747">
                  <c:v>0.21927779936234007</c:v>
                </c:pt>
                <c:pt idx="11748">
                  <c:v>0.13511515420641379</c:v>
                </c:pt>
                <c:pt idx="11749">
                  <c:v>7.7898595991814312E-2</c:v>
                </c:pt>
                <c:pt idx="11750">
                  <c:v>0.31551462776761591</c:v>
                </c:pt>
                <c:pt idx="11751">
                  <c:v>0.18008000370369764</c:v>
                </c:pt>
                <c:pt idx="11752">
                  <c:v>0.24165219917840658</c:v>
                </c:pt>
                <c:pt idx="11753">
                  <c:v>0.11688160213830133</c:v>
                </c:pt>
                <c:pt idx="11754">
                  <c:v>2.1342090062847356</c:v>
                </c:pt>
                <c:pt idx="11755">
                  <c:v>2.3999701434261516</c:v>
                </c:pt>
                <c:pt idx="11756">
                  <c:v>5.7758307069151531</c:v>
                </c:pt>
                <c:pt idx="11757">
                  <c:v>5.1861271628071259</c:v>
                </c:pt>
                <c:pt idx="11758">
                  <c:v>0.28085257558527288</c:v>
                </c:pt>
                <c:pt idx="11759">
                  <c:v>0.14211100876085195</c:v>
                </c:pt>
                <c:pt idx="11760">
                  <c:v>3.505102777956334</c:v>
                </c:pt>
                <c:pt idx="11761">
                  <c:v>0.67619574701907603</c:v>
                </c:pt>
                <c:pt idx="11762">
                  <c:v>3.5879547336061348</c:v>
                </c:pt>
                <c:pt idx="11763">
                  <c:v>0.44448887257346459</c:v>
                </c:pt>
                <c:pt idx="11764">
                  <c:v>0.70384471673395055</c:v>
                </c:pt>
                <c:pt idx="11765">
                  <c:v>20.631777223177238</c:v>
                </c:pt>
                <c:pt idx="11766">
                  <c:v>21.582943635054679</c:v>
                </c:pt>
                <c:pt idx="11767">
                  <c:v>0.46829390847177182</c:v>
                </c:pt>
                <c:pt idx="11768">
                  <c:v>0.18611220879619403</c:v>
                </c:pt>
                <c:pt idx="11769">
                  <c:v>0.11869106754431058</c:v>
                </c:pt>
                <c:pt idx="11770">
                  <c:v>0.42590766288326526</c:v>
                </c:pt>
                <c:pt idx="11771">
                  <c:v>0.30896256237859221</c:v>
                </c:pt>
                <c:pt idx="11772">
                  <c:v>0.29250040186365145</c:v>
                </c:pt>
                <c:pt idx="11773">
                  <c:v>1.3613106661094314</c:v>
                </c:pt>
                <c:pt idx="11774">
                  <c:v>10.163007447027589</c:v>
                </c:pt>
                <c:pt idx="11775">
                  <c:v>6.5519875711195708</c:v>
                </c:pt>
                <c:pt idx="11776">
                  <c:v>17.87299430772498</c:v>
                </c:pt>
                <c:pt idx="11777">
                  <c:v>1.2699249732348215</c:v>
                </c:pt>
                <c:pt idx="11778">
                  <c:v>0.36984196257867652</c:v>
                </c:pt>
                <c:pt idx="11779">
                  <c:v>0.90746305660683979</c:v>
                </c:pt>
                <c:pt idx="11780">
                  <c:v>1.576500987610632</c:v>
                </c:pt>
                <c:pt idx="11781">
                  <c:v>1.1230840421354276</c:v>
                </c:pt>
                <c:pt idx="11782">
                  <c:v>0.78547098175690111</c:v>
                </c:pt>
                <c:pt idx="11783">
                  <c:v>4.278896249727647</c:v>
                </c:pt>
                <c:pt idx="11784">
                  <c:v>13.289058829474936</c:v>
                </c:pt>
                <c:pt idx="11785">
                  <c:v>19.884366587601104</c:v>
                </c:pt>
                <c:pt idx="11786">
                  <c:v>43.398507326468113</c:v>
                </c:pt>
                <c:pt idx="11787">
                  <c:v>4.5613068080689612</c:v>
                </c:pt>
                <c:pt idx="11788">
                  <c:v>1.5336214169347493</c:v>
                </c:pt>
                <c:pt idx="11789">
                  <c:v>7.7588466165990653</c:v>
                </c:pt>
                <c:pt idx="11790">
                  <c:v>10.116546480071461</c:v>
                </c:pt>
                <c:pt idx="11791">
                  <c:v>32.016424702742789</c:v>
                </c:pt>
                <c:pt idx="11792">
                  <c:v>6.3803078927808361</c:v>
                </c:pt>
                <c:pt idx="11793">
                  <c:v>12.860302570206313</c:v>
                </c:pt>
                <c:pt idx="11794">
                  <c:v>20.656972757458934</c:v>
                </c:pt>
                <c:pt idx="11795">
                  <c:v>51.821130497014458</c:v>
                </c:pt>
                <c:pt idx="11796">
                  <c:v>95.588616625773113</c:v>
                </c:pt>
                <c:pt idx="11797">
                  <c:v>0.92353444144714369</c:v>
                </c:pt>
                <c:pt idx="11798">
                  <c:v>0.32861961722046978</c:v>
                </c:pt>
                <c:pt idx="11799">
                  <c:v>0.49889456819866879</c:v>
                </c:pt>
                <c:pt idx="11800">
                  <c:v>7.303628778073195</c:v>
                </c:pt>
                <c:pt idx="11801">
                  <c:v>2.9009861040917455</c:v>
                </c:pt>
                <c:pt idx="11802">
                  <c:v>3.3322992806905289</c:v>
                </c:pt>
                <c:pt idx="11803">
                  <c:v>2.3356773622553968</c:v>
                </c:pt>
                <c:pt idx="11804">
                  <c:v>3.4157713608835616</c:v>
                </c:pt>
                <c:pt idx="11805">
                  <c:v>11.144386372242179</c:v>
                </c:pt>
                <c:pt idx="11806">
                  <c:v>19.100861785965328</c:v>
                </c:pt>
                <c:pt idx="11807">
                  <c:v>40.561450526025482</c:v>
                </c:pt>
                <c:pt idx="11808">
                  <c:v>11.60042490556847</c:v>
                </c:pt>
                <c:pt idx="11809">
                  <c:v>27.395651445938228</c:v>
                </c:pt>
                <c:pt idx="11810">
                  <c:v>57.824859959460582</c:v>
                </c:pt>
                <c:pt idx="11811">
                  <c:v>55.333841492846645</c:v>
                </c:pt>
                <c:pt idx="11812">
                  <c:v>27.541757540265742</c:v>
                </c:pt>
                <c:pt idx="11813">
                  <c:v>45.161121362892274</c:v>
                </c:pt>
                <c:pt idx="11814">
                  <c:v>253.73626064171106</c:v>
                </c:pt>
                <c:pt idx="11815">
                  <c:v>371.19716991520988</c:v>
                </c:pt>
                <c:pt idx="11816">
                  <c:v>699.81362484705369</c:v>
                </c:pt>
                <c:pt idx="11817">
                  <c:v>8.8058700921128927E-2</c:v>
                </c:pt>
                <c:pt idx="11818">
                  <c:v>0.21511020914018564</c:v>
                </c:pt>
                <c:pt idx="11819">
                  <c:v>1.1903958877830927</c:v>
                </c:pt>
                <c:pt idx="11820">
                  <c:v>1.0327945264720413</c:v>
                </c:pt>
                <c:pt idx="11821">
                  <c:v>1.1970007409209873</c:v>
                </c:pt>
                <c:pt idx="11822">
                  <c:v>0.30256176566088411</c:v>
                </c:pt>
                <c:pt idx="11823">
                  <c:v>12.536287843895128</c:v>
                </c:pt>
                <c:pt idx="11824">
                  <c:v>1.6495457040880743</c:v>
                </c:pt>
                <c:pt idx="11825">
                  <c:v>19.754035177695901</c:v>
                </c:pt>
                <c:pt idx="11826">
                  <c:v>10.93913109883618</c:v>
                </c:pt>
                <c:pt idx="11827">
                  <c:v>1.104533548864296</c:v>
                </c:pt>
                <c:pt idx="11828">
                  <c:v>0.24932572870420366</c:v>
                </c:pt>
                <c:pt idx="11829">
                  <c:v>0.84568370328461495</c:v>
                </c:pt>
                <c:pt idx="11830">
                  <c:v>0.7835367747642028</c:v>
                </c:pt>
                <c:pt idx="11831">
                  <c:v>0.80539503929974754</c:v>
                </c:pt>
                <c:pt idx="11832">
                  <c:v>0.40116176773359813</c:v>
                </c:pt>
                <c:pt idx="11833">
                  <c:v>2.6610371282424503</c:v>
                </c:pt>
                <c:pt idx="11834">
                  <c:v>4.8648300464991863</c:v>
                </c:pt>
                <c:pt idx="11835">
                  <c:v>5.767078529913892</c:v>
                </c:pt>
                <c:pt idx="11836">
                  <c:v>1.1314646958431382</c:v>
                </c:pt>
                <c:pt idx="11837">
                  <c:v>3.3633411457133007</c:v>
                </c:pt>
                <c:pt idx="11838">
                  <c:v>8.3995924599804894</c:v>
                </c:pt>
                <c:pt idx="11839">
                  <c:v>5.2829697647483655</c:v>
                </c:pt>
                <c:pt idx="11840">
                  <c:v>7.0867893839083864</c:v>
                </c:pt>
                <c:pt idx="11841">
                  <c:v>62.508672278447293</c:v>
                </c:pt>
                <c:pt idx="11842">
                  <c:v>7.2877204345879134</c:v>
                </c:pt>
                <c:pt idx="11843">
                  <c:v>92.059653941550181</c:v>
                </c:pt>
                <c:pt idx="11844">
                  <c:v>64.954609577769943</c:v>
                </c:pt>
                <c:pt idx="11845">
                  <c:v>0.69728084634451337</c:v>
                </c:pt>
                <c:pt idx="11846">
                  <c:v>0.16185850610298622</c:v>
                </c:pt>
                <c:pt idx="11847">
                  <c:v>6.3110658150848766E-3</c:v>
                </c:pt>
                <c:pt idx="11848">
                  <c:v>0.12263674875759283</c:v>
                </c:pt>
                <c:pt idx="11849">
                  <c:v>2.9296142739360178E-2</c:v>
                </c:pt>
                <c:pt idx="11850">
                  <c:v>1.4040849468312368E-3</c:v>
                </c:pt>
                <c:pt idx="11851">
                  <c:v>12.01180253859367</c:v>
                </c:pt>
                <c:pt idx="11852">
                  <c:v>2.4288070475710444</c:v>
                </c:pt>
                <c:pt idx="11853">
                  <c:v>5.4093516691023291</c:v>
                </c:pt>
                <c:pt idx="11854">
                  <c:v>0.14953599849616009</c:v>
                </c:pt>
                <c:pt idx="11855">
                  <c:v>3.5247670420898193E-2</c:v>
                </c:pt>
                <c:pt idx="11856">
                  <c:v>3.8595859176795546</c:v>
                </c:pt>
                <c:pt idx="11857">
                  <c:v>4.0703244469948734</c:v>
                </c:pt>
                <c:pt idx="11858">
                  <c:v>9.2128288630740178E-3</c:v>
                </c:pt>
                <c:pt idx="11859">
                  <c:v>43.742643964390453</c:v>
                </c:pt>
                <c:pt idx="11860">
                  <c:v>1.3695498949849685</c:v>
                </c:pt>
                <c:pt idx="11861">
                  <c:v>2.6232278373990265</c:v>
                </c:pt>
                <c:pt idx="11862">
                  <c:v>2.3497136444257136</c:v>
                </c:pt>
                <c:pt idx="11863">
                  <c:v>0.20706288716546009</c:v>
                </c:pt>
                <c:pt idx="11864">
                  <c:v>1.2037540303682991E-2</c:v>
                </c:pt>
                <c:pt idx="11865">
                  <c:v>4.9915602924588262E-3</c:v>
                </c:pt>
                <c:pt idx="11866">
                  <c:v>0.94452780399694503</c:v>
                </c:pt>
                <c:pt idx="11867">
                  <c:v>1.3114139033424808</c:v>
                </c:pt>
                <c:pt idx="11868">
                  <c:v>1.7142910163862242</c:v>
                </c:pt>
                <c:pt idx="11869">
                  <c:v>2.4510146828919197</c:v>
                </c:pt>
                <c:pt idx="11870">
                  <c:v>1.5824055739483093E-2</c:v>
                </c:pt>
                <c:pt idx="11871">
                  <c:v>8.5797901252750233E-2</c:v>
                </c:pt>
                <c:pt idx="11872">
                  <c:v>1.5033663344744697</c:v>
                </c:pt>
                <c:pt idx="11873">
                  <c:v>0.45314006539195628</c:v>
                </c:pt>
                <c:pt idx="11874">
                  <c:v>0.40928105407126769</c:v>
                </c:pt>
                <c:pt idx="11875">
                  <c:v>3.1387449499494968</c:v>
                </c:pt>
                <c:pt idx="11876">
                  <c:v>2.343099915450261</c:v>
                </c:pt>
                <c:pt idx="11877">
                  <c:v>2.151237374892021</c:v>
                </c:pt>
                <c:pt idx="11878">
                  <c:v>0.93427544371177129</c:v>
                </c:pt>
                <c:pt idx="11879">
                  <c:v>28.090056918338419</c:v>
                </c:pt>
                <c:pt idx="11880">
                  <c:v>0.22125616426595635</c:v>
                </c:pt>
                <c:pt idx="11881">
                  <c:v>14.643489021413631</c:v>
                </c:pt>
                <c:pt idx="11882">
                  <c:v>17.816518199905214</c:v>
                </c:pt>
                <c:pt idx="11883">
                  <c:v>2.4825561166584346E-3</c:v>
                </c:pt>
                <c:pt idx="11884">
                  <c:v>3.516920045740187E-3</c:v>
                </c:pt>
                <c:pt idx="11885">
                  <c:v>2.5561605458116362E-2</c:v>
                </c:pt>
                <c:pt idx="11886">
                  <c:v>1.6354664121310978</c:v>
                </c:pt>
                <c:pt idx="11887">
                  <c:v>4.7839506735539571E-2</c:v>
                </c:pt>
                <c:pt idx="11888">
                  <c:v>1.9270147038666994</c:v>
                </c:pt>
                <c:pt idx="11889">
                  <c:v>8.9576818289790126</c:v>
                </c:pt>
                <c:pt idx="11890">
                  <c:v>8.6470448763510607E-2</c:v>
                </c:pt>
                <c:pt idx="11891">
                  <c:v>0.22729939787695302</c:v>
                </c:pt>
                <c:pt idx="11892">
                  <c:v>1.1338590463696823</c:v>
                </c:pt>
                <c:pt idx="11893">
                  <c:v>0.78402724193707252</c:v>
                </c:pt>
                <c:pt idx="11894">
                  <c:v>0.293182756960293</c:v>
                </c:pt>
                <c:pt idx="11895">
                  <c:v>0.97533730769377869</c:v>
                </c:pt>
                <c:pt idx="11896">
                  <c:v>0.51334229503911422</c:v>
                </c:pt>
                <c:pt idx="11897">
                  <c:v>0.93264216892901641</c:v>
                </c:pt>
                <c:pt idx="11898">
                  <c:v>0.76821882757886217</c:v>
                </c:pt>
                <c:pt idx="11899">
                  <c:v>13.607997136939586</c:v>
                </c:pt>
                <c:pt idx="11900">
                  <c:v>3.0083855829437627</c:v>
                </c:pt>
                <c:pt idx="11901">
                  <c:v>16.319197908826428</c:v>
                </c:pt>
                <c:pt idx="11902">
                  <c:v>26.726286125572827</c:v>
                </c:pt>
                <c:pt idx="11903">
                  <c:v>9.8770100237858127</c:v>
                </c:pt>
                <c:pt idx="11904">
                  <c:v>4.0406775957666756</c:v>
                </c:pt>
                <c:pt idx="11905">
                  <c:v>13.197859798755657</c:v>
                </c:pt>
                <c:pt idx="11906">
                  <c:v>20.515144514440355</c:v>
                </c:pt>
                <c:pt idx="11907">
                  <c:v>9.2152363131606556</c:v>
                </c:pt>
                <c:pt idx="11908">
                  <c:v>19.938134018548013</c:v>
                </c:pt>
                <c:pt idx="11909">
                  <c:v>200.94958229874169</c:v>
                </c:pt>
                <c:pt idx="11910">
                  <c:v>18.931071511667202</c:v>
                </c:pt>
                <c:pt idx="11911">
                  <c:v>320.52416346748316</c:v>
                </c:pt>
                <c:pt idx="11912">
                  <c:v>210.79824311838078</c:v>
                </c:pt>
                <c:pt idx="11913">
                  <c:v>6.5900750696798225</c:v>
                </c:pt>
                <c:pt idx="11914">
                  <c:v>4.0563695822948187</c:v>
                </c:pt>
                <c:pt idx="11915">
                  <c:v>16.443156667184866</c:v>
                </c:pt>
                <c:pt idx="11916">
                  <c:v>3.6868945840982916</c:v>
                </c:pt>
                <c:pt idx="11917">
                  <c:v>1.5947648195954469</c:v>
                </c:pt>
                <c:pt idx="11918">
                  <c:v>4.3933422455331295</c:v>
                </c:pt>
                <c:pt idx="11919">
                  <c:v>149.75257632435734</c:v>
                </c:pt>
                <c:pt idx="11920">
                  <c:v>3.3390229738420798</c:v>
                </c:pt>
                <c:pt idx="11921">
                  <c:v>51.298774936516395</c:v>
                </c:pt>
                <c:pt idx="11922">
                  <c:v>54.701677941619302</c:v>
                </c:pt>
                <c:pt idx="11923">
                  <c:v>0.52975202499609642</c:v>
                </c:pt>
                <c:pt idx="11924">
                  <c:v>0.70104581024088597</c:v>
                </c:pt>
                <c:pt idx="11925">
                  <c:v>0.61615587149467899</c:v>
                </c:pt>
                <c:pt idx="11926">
                  <c:v>1.4618604968819102</c:v>
                </c:pt>
                <c:pt idx="11927">
                  <c:v>2.350774410902599</c:v>
                </c:pt>
                <c:pt idx="11928">
                  <c:v>4.6074541604030532</c:v>
                </c:pt>
                <c:pt idx="11929">
                  <c:v>33.780052190556297</c:v>
                </c:pt>
                <c:pt idx="11930">
                  <c:v>64.463833740386562</c:v>
                </c:pt>
                <c:pt idx="11931">
                  <c:v>29.061793144497322</c:v>
                </c:pt>
                <c:pt idx="11932">
                  <c:v>50.248931359553069</c:v>
                </c:pt>
                <c:pt idx="11933">
                  <c:v>0.18738022355549638</c:v>
                </c:pt>
                <c:pt idx="11934">
                  <c:v>0.16153550654484025</c:v>
                </c:pt>
                <c:pt idx="11935">
                  <c:v>0.17733247108528616</c:v>
                </c:pt>
                <c:pt idx="11936">
                  <c:v>0.32288686034064318</c:v>
                </c:pt>
                <c:pt idx="11937">
                  <c:v>0.40273435977533723</c:v>
                </c:pt>
                <c:pt idx="11938">
                  <c:v>0.26574956517838133</c:v>
                </c:pt>
                <c:pt idx="11939">
                  <c:v>4.5747718579804211</c:v>
                </c:pt>
                <c:pt idx="11940">
                  <c:v>0.1631910636471175</c:v>
                </c:pt>
                <c:pt idx="11941">
                  <c:v>4.1204462119669891</c:v>
                </c:pt>
                <c:pt idx="11942">
                  <c:v>4.88464595064581</c:v>
                </c:pt>
                <c:pt idx="11943">
                  <c:v>1.1317553834010841</c:v>
                </c:pt>
                <c:pt idx="11944">
                  <c:v>0.21933274916882289</c:v>
                </c:pt>
                <c:pt idx="11945">
                  <c:v>0.26159180580504326</c:v>
                </c:pt>
                <c:pt idx="11946">
                  <c:v>1.3988466230992664</c:v>
                </c:pt>
                <c:pt idx="11947">
                  <c:v>2.4141742230711052</c:v>
                </c:pt>
                <c:pt idx="11948">
                  <c:v>0.81490983674809503</c:v>
                </c:pt>
                <c:pt idx="11949">
                  <c:v>19.631201706942559</c:v>
                </c:pt>
                <c:pt idx="11950">
                  <c:v>0.6445592618102286</c:v>
                </c:pt>
                <c:pt idx="11951">
                  <c:v>7.4194913982993125</c:v>
                </c:pt>
                <c:pt idx="11952">
                  <c:v>9.0382554952420815</c:v>
                </c:pt>
                <c:pt idx="11953">
                  <c:v>0.34813714433430992</c:v>
                </c:pt>
                <c:pt idx="11954">
                  <c:v>0.16621781143929368</c:v>
                </c:pt>
                <c:pt idx="11955">
                  <c:v>0.24581533684289156</c:v>
                </c:pt>
                <c:pt idx="11956">
                  <c:v>0.59824100563475813</c:v>
                </c:pt>
                <c:pt idx="11957">
                  <c:v>0.58855835134513368</c:v>
                </c:pt>
                <c:pt idx="11958">
                  <c:v>0.36163309064721405</c:v>
                </c:pt>
                <c:pt idx="11959">
                  <c:v>13.160543786538888</c:v>
                </c:pt>
                <c:pt idx="11960">
                  <c:v>1.3640752320604874</c:v>
                </c:pt>
                <c:pt idx="11961">
                  <c:v>12.56235447186087</c:v>
                </c:pt>
                <c:pt idx="11962">
                  <c:v>5.862854616308673</c:v>
                </c:pt>
                <c:pt idx="11963">
                  <c:v>0.95619825343875531</c:v>
                </c:pt>
                <c:pt idx="11964">
                  <c:v>0.4805323816187852</c:v>
                </c:pt>
                <c:pt idx="11965">
                  <c:v>1.4538307230449112</c:v>
                </c:pt>
                <c:pt idx="11966">
                  <c:v>3.008691141543208</c:v>
                </c:pt>
                <c:pt idx="11967">
                  <c:v>2.186189351388327</c:v>
                </c:pt>
                <c:pt idx="11968">
                  <c:v>2.3200827726930453</c:v>
                </c:pt>
                <c:pt idx="11969">
                  <c:v>39.460482833451991</c:v>
                </c:pt>
                <c:pt idx="11970">
                  <c:v>6.8998008171064775</c:v>
                </c:pt>
                <c:pt idx="11971">
                  <c:v>120.06491905406949</c:v>
                </c:pt>
                <c:pt idx="11972">
                  <c:v>28.151641777670378</c:v>
                </c:pt>
                <c:pt idx="11973">
                  <c:v>2.2428583681185161</c:v>
                </c:pt>
                <c:pt idx="11974">
                  <c:v>0.9542156817980163</c:v>
                </c:pt>
                <c:pt idx="11975">
                  <c:v>3.2315352863598572</c:v>
                </c:pt>
                <c:pt idx="11976">
                  <c:v>6.7811741515381607</c:v>
                </c:pt>
                <c:pt idx="11977">
                  <c:v>14.846036403304824</c:v>
                </c:pt>
                <c:pt idx="11978">
                  <c:v>3.4138559782625606</c:v>
                </c:pt>
                <c:pt idx="11979">
                  <c:v>50.665701834232863</c:v>
                </c:pt>
                <c:pt idx="11980">
                  <c:v>7.2880224056457719</c:v>
                </c:pt>
                <c:pt idx="11981">
                  <c:v>39.076686022891678</c:v>
                </c:pt>
                <c:pt idx="11982">
                  <c:v>46.412939479577261</c:v>
                </c:pt>
                <c:pt idx="11983">
                  <c:v>0.70326664163637043</c:v>
                </c:pt>
                <c:pt idx="11984">
                  <c:v>0.3155138395203036</c:v>
                </c:pt>
                <c:pt idx="11985">
                  <c:v>1.6414435987932396</c:v>
                </c:pt>
                <c:pt idx="11986">
                  <c:v>5.2810585870023363</c:v>
                </c:pt>
                <c:pt idx="11987">
                  <c:v>5.5309633306791177</c:v>
                </c:pt>
                <c:pt idx="11988">
                  <c:v>4.1554581335540153</c:v>
                </c:pt>
                <c:pt idx="11989">
                  <c:v>19.425443539991328</c:v>
                </c:pt>
                <c:pt idx="11990">
                  <c:v>1.458645205847463</c:v>
                </c:pt>
                <c:pt idx="11991">
                  <c:v>10.267821166757265</c:v>
                </c:pt>
                <c:pt idx="11992">
                  <c:v>18.938141611301255</c:v>
                </c:pt>
                <c:pt idx="11993">
                  <c:v>30.715099959233104</c:v>
                </c:pt>
                <c:pt idx="11994">
                  <c:v>13.357140311280634</c:v>
                </c:pt>
                <c:pt idx="11995">
                  <c:v>47.077938630936046</c:v>
                </c:pt>
                <c:pt idx="11996">
                  <c:v>62.155169772790224</c:v>
                </c:pt>
                <c:pt idx="11997">
                  <c:v>54.997839315809799</c:v>
                </c:pt>
                <c:pt idx="11998">
                  <c:v>53.797924631254439</c:v>
                </c:pt>
                <c:pt idx="11999">
                  <c:v>704.10010606597484</c:v>
                </c:pt>
                <c:pt idx="12000">
                  <c:v>130.6039388037143</c:v>
                </c:pt>
                <c:pt idx="12001">
                  <c:v>745.19899523617073</c:v>
                </c:pt>
                <c:pt idx="12002">
                  <c:v>564.73499709325415</c:v>
                </c:pt>
                <c:pt idx="12003">
                  <c:v>5.2760525005652974E-2</c:v>
                </c:pt>
                <c:pt idx="12004">
                  <c:v>0.38779148201068969</c:v>
                </c:pt>
                <c:pt idx="12005">
                  <c:v>0.27445424343993102</c:v>
                </c:pt>
                <c:pt idx="12006">
                  <c:v>0.21097178027309393</c:v>
                </c:pt>
                <c:pt idx="12007">
                  <c:v>0.2521209179859617</c:v>
                </c:pt>
                <c:pt idx="12008">
                  <c:v>1.158536428665573</c:v>
                </c:pt>
                <c:pt idx="12009">
                  <c:v>1.1830115413249187E-2</c:v>
                </c:pt>
                <c:pt idx="12010">
                  <c:v>13.706751427935821</c:v>
                </c:pt>
                <c:pt idx="12011">
                  <c:v>2.3532317667693503</c:v>
                </c:pt>
                <c:pt idx="12012">
                  <c:v>1.5107667614070734</c:v>
                </c:pt>
                <c:pt idx="12013">
                  <c:v>0.14342019993379196</c:v>
                </c:pt>
                <c:pt idx="12014">
                  <c:v>2.2527573974874975E-2</c:v>
                </c:pt>
                <c:pt idx="12015">
                  <c:v>0.31654908165648266</c:v>
                </c:pt>
                <c:pt idx="12016">
                  <c:v>0.29676336613429311</c:v>
                </c:pt>
                <c:pt idx="12017">
                  <c:v>1.1235289945045855E-2</c:v>
                </c:pt>
                <c:pt idx="12018">
                  <c:v>2.2531992931850371</c:v>
                </c:pt>
                <c:pt idx="12019">
                  <c:v>0.16960101141376685</c:v>
                </c:pt>
                <c:pt idx="12020">
                  <c:v>0.94625444371924838</c:v>
                </c:pt>
                <c:pt idx="12021">
                  <c:v>8.5405420643734331</c:v>
                </c:pt>
                <c:pt idx="12022">
                  <c:v>1.4814281851892563</c:v>
                </c:pt>
                <c:pt idx="12023">
                  <c:v>1.1763353480404007E-4</c:v>
                </c:pt>
                <c:pt idx="12024">
                  <c:v>9.3467871292880964E-2</c:v>
                </c:pt>
                <c:pt idx="12025">
                  <c:v>2.6410177943248539E-4</c:v>
                </c:pt>
                <c:pt idx="12026">
                  <c:v>3.2224766096581892E-4</c:v>
                </c:pt>
                <c:pt idx="12027">
                  <c:v>2.1579772564815149</c:v>
                </c:pt>
                <c:pt idx="12028">
                  <c:v>0.68624347032335298</c:v>
                </c:pt>
                <c:pt idx="12029">
                  <c:v>1.7124453069197236</c:v>
                </c:pt>
                <c:pt idx="12030">
                  <c:v>3.3226899865703148</c:v>
                </c:pt>
                <c:pt idx="12031">
                  <c:v>8.2396672318921699E-2</c:v>
                </c:pt>
                <c:pt idx="12032">
                  <c:v>3.4269730670530172E-4</c:v>
                </c:pt>
                <c:pt idx="12033">
                  <c:v>5.2003948848389965E-5</c:v>
                </c:pt>
                <c:pt idx="12034">
                  <c:v>3.6160033736862573E-3</c:v>
                </c:pt>
                <c:pt idx="12035">
                  <c:v>1.2639508548148925E-3</c:v>
                </c:pt>
                <c:pt idx="12036">
                  <c:v>1.2846340954594567E-3</c:v>
                </c:pt>
                <c:pt idx="12037">
                  <c:v>4.3626893693607055E-3</c:v>
                </c:pt>
                <c:pt idx="12038">
                  <c:v>5.2081350441868625E-4</c:v>
                </c:pt>
                <c:pt idx="12039">
                  <c:v>3.0754262950142175E-3</c:v>
                </c:pt>
                <c:pt idx="12040">
                  <c:v>2.0844599978969248E-2</c:v>
                </c:pt>
                <c:pt idx="12041">
                  <c:v>1.6917929139268926E-3</c:v>
                </c:pt>
                <c:pt idx="12042">
                  <c:v>0.50059969019506412</c:v>
                </c:pt>
                <c:pt idx="12043">
                  <c:v>4.1745665883104683</c:v>
                </c:pt>
                <c:pt idx="12044">
                  <c:v>1.3573297753362594</c:v>
                </c:pt>
                <c:pt idx="12045">
                  <c:v>0.36411044759696809</c:v>
                </c:pt>
                <c:pt idx="12046">
                  <c:v>0.74294687092714451</c:v>
                </c:pt>
                <c:pt idx="12047">
                  <c:v>1.6875329919106767</c:v>
                </c:pt>
                <c:pt idx="12048">
                  <c:v>0.47434366661110366</c:v>
                </c:pt>
                <c:pt idx="12049">
                  <c:v>5.3933866153876036</c:v>
                </c:pt>
                <c:pt idx="12050">
                  <c:v>11.198605130598207</c:v>
                </c:pt>
                <c:pt idx="12051">
                  <c:v>3.8326307703645202</c:v>
                </c:pt>
                <c:pt idx="12052">
                  <c:v>2.3316410654024858E-2</c:v>
                </c:pt>
                <c:pt idx="12053">
                  <c:v>0.20591211301104809</c:v>
                </c:pt>
                <c:pt idx="12054">
                  <c:v>2.2618503391839281E-2</c:v>
                </c:pt>
                <c:pt idx="12055">
                  <c:v>6.7632809533669496E-3</c:v>
                </c:pt>
                <c:pt idx="12056">
                  <c:v>2.5263575711860686</c:v>
                </c:pt>
                <c:pt idx="12057">
                  <c:v>0.26189430310500572</c:v>
                </c:pt>
                <c:pt idx="12058">
                  <c:v>0.68243659983779503</c:v>
                </c:pt>
                <c:pt idx="12059">
                  <c:v>2.6060866761008841</c:v>
                </c:pt>
                <c:pt idx="12060">
                  <c:v>1.2321764826431529</c:v>
                </c:pt>
                <c:pt idx="12061">
                  <c:v>0.42636884918955764</c:v>
                </c:pt>
                <c:pt idx="12062">
                  <c:v>0.21750887628050536</c:v>
                </c:pt>
                <c:pt idx="12063">
                  <c:v>0.38698798684492286</c:v>
                </c:pt>
                <c:pt idx="12064">
                  <c:v>0.37756901870486081</c:v>
                </c:pt>
                <c:pt idx="12065">
                  <c:v>0.23976585465795022</c:v>
                </c:pt>
                <c:pt idx="12066">
                  <c:v>4.1574281233630241</c:v>
                </c:pt>
                <c:pt idx="12067">
                  <c:v>0.28891101103259836</c:v>
                </c:pt>
                <c:pt idx="12068">
                  <c:v>2.100293593144523</c:v>
                </c:pt>
                <c:pt idx="12069">
                  <c:v>13.601819948231102</c:v>
                </c:pt>
                <c:pt idx="12070">
                  <c:v>2.2778813993446652</c:v>
                </c:pt>
                <c:pt idx="12071">
                  <c:v>0.58361175259189213</c:v>
                </c:pt>
                <c:pt idx="12072">
                  <c:v>0.1658080484333215</c:v>
                </c:pt>
                <c:pt idx="12073">
                  <c:v>0.12018121816679746</c:v>
                </c:pt>
                <c:pt idx="12074">
                  <c:v>5.9951527526296677E-2</c:v>
                </c:pt>
                <c:pt idx="12075">
                  <c:v>1.3728044188715169</c:v>
                </c:pt>
                <c:pt idx="12076">
                  <c:v>0.10275049934968272</c:v>
                </c:pt>
                <c:pt idx="12077">
                  <c:v>0.20203704986412374</c:v>
                </c:pt>
                <c:pt idx="12078">
                  <c:v>18.409080345028773</c:v>
                </c:pt>
                <c:pt idx="12079">
                  <c:v>2.0276328456187067</c:v>
                </c:pt>
                <c:pt idx="12080">
                  <c:v>1.1324755458811966E-2</c:v>
                </c:pt>
                <c:pt idx="12081">
                  <c:v>0.13093906999298266</c:v>
                </c:pt>
                <c:pt idx="12082">
                  <c:v>0.22708932789734715</c:v>
                </c:pt>
                <c:pt idx="12083">
                  <c:v>8.222065984008247E-3</c:v>
                </c:pt>
                <c:pt idx="12084">
                  <c:v>0.83547166207892909</c:v>
                </c:pt>
                <c:pt idx="12085">
                  <c:v>1.9682574682288779E-2</c:v>
                </c:pt>
                <c:pt idx="12086">
                  <c:v>0.25783175104590017</c:v>
                </c:pt>
                <c:pt idx="12087">
                  <c:v>1.2827689381176677</c:v>
                </c:pt>
                <c:pt idx="12088">
                  <c:v>3.1069085925816116</c:v>
                </c:pt>
                <c:pt idx="12089">
                  <c:v>1.7250894766389867E-2</c:v>
                </c:pt>
                <c:pt idx="12090">
                  <c:v>1.4126942882137644E-2</c:v>
                </c:pt>
                <c:pt idx="12091">
                  <c:v>2.628063008050106E-2</c:v>
                </c:pt>
                <c:pt idx="12092">
                  <c:v>1.5934498218028666E-2</c:v>
                </c:pt>
                <c:pt idx="12093">
                  <c:v>9.4414089178005665E-3</c:v>
                </c:pt>
                <c:pt idx="12094">
                  <c:v>0.7633171287765157</c:v>
                </c:pt>
                <c:pt idx="12095">
                  <c:v>1.0224737327533833E-2</c:v>
                </c:pt>
                <c:pt idx="12096">
                  <c:v>1.8898724864983788E-2</c:v>
                </c:pt>
                <c:pt idx="12097">
                  <c:v>0.83265455846612024</c:v>
                </c:pt>
                <c:pt idx="12098">
                  <c:v>0.20301935446628114</c:v>
                </c:pt>
                <c:pt idx="12099">
                  <c:v>3.2066997988943573E-2</c:v>
                </c:pt>
                <c:pt idx="12100">
                  <c:v>1.7147245096949292E-3</c:v>
                </c:pt>
                <c:pt idx="12101">
                  <c:v>6.3439405532146834E-3</c:v>
                </c:pt>
                <c:pt idx="12102">
                  <c:v>5.0494604537287373E-3</c:v>
                </c:pt>
                <c:pt idx="12103">
                  <c:v>1.2442605352330263E-2</c:v>
                </c:pt>
                <c:pt idx="12104">
                  <c:v>1.5209995052071783</c:v>
                </c:pt>
                <c:pt idx="12105">
                  <c:v>2.9170255967171789E-3</c:v>
                </c:pt>
                <c:pt idx="12106">
                  <c:v>9.2646242935044368E-3</c:v>
                </c:pt>
                <c:pt idx="12107">
                  <c:v>1.6890663384512534</c:v>
                </c:pt>
                <c:pt idx="12108">
                  <c:v>5.8554052417103958E-2</c:v>
                </c:pt>
                <c:pt idx="12109">
                  <c:v>4.4357567657083624E-2</c:v>
                </c:pt>
                <c:pt idx="12110">
                  <c:v>0.44812509154110802</c:v>
                </c:pt>
                <c:pt idx="12111">
                  <c:v>1.2995773426172206E-2</c:v>
                </c:pt>
                <c:pt idx="12112">
                  <c:v>5.9665734126589029E-2</c:v>
                </c:pt>
                <c:pt idx="12113">
                  <c:v>1.4111054540588985</c:v>
                </c:pt>
                <c:pt idx="12114">
                  <c:v>5.4800469094847586E-2</c:v>
                </c:pt>
                <c:pt idx="12115">
                  <c:v>3.7348493282355699</c:v>
                </c:pt>
                <c:pt idx="12116">
                  <c:v>1.9718530533221041</c:v>
                </c:pt>
                <c:pt idx="12117">
                  <c:v>0.53776785796989468</c:v>
                </c:pt>
                <c:pt idx="12118">
                  <c:v>0.18102463632356458</c:v>
                </c:pt>
                <c:pt idx="12119">
                  <c:v>6.3258744231310865E-2</c:v>
                </c:pt>
                <c:pt idx="12120">
                  <c:v>1.5389369253359106</c:v>
                </c:pt>
                <c:pt idx="12121">
                  <c:v>0.38053587875565204</c:v>
                </c:pt>
                <c:pt idx="12122">
                  <c:v>0.45490243260738816</c:v>
                </c:pt>
                <c:pt idx="12123">
                  <c:v>1.7517842855572401</c:v>
                </c:pt>
                <c:pt idx="12124">
                  <c:v>0.8200379673550553</c:v>
                </c:pt>
                <c:pt idx="12125">
                  <c:v>47.086521917356208</c:v>
                </c:pt>
                <c:pt idx="12126">
                  <c:v>8.9426601622916984</c:v>
                </c:pt>
                <c:pt idx="12127">
                  <c:v>10.237918889665915</c:v>
                </c:pt>
                <c:pt idx="12128">
                  <c:v>4.6503526648105094E-2</c:v>
                </c:pt>
                <c:pt idx="12129">
                  <c:v>0.13363736867220852</c:v>
                </c:pt>
                <c:pt idx="12130">
                  <c:v>0.43909482788840543</c:v>
                </c:pt>
                <c:pt idx="12131">
                  <c:v>0.56899076369196533</c:v>
                </c:pt>
                <c:pt idx="12132">
                  <c:v>0.24257774966340959</c:v>
                </c:pt>
                <c:pt idx="12133">
                  <c:v>4.7721388889519014</c:v>
                </c:pt>
                <c:pt idx="12134">
                  <c:v>0.94492471700382064</c:v>
                </c:pt>
                <c:pt idx="12135">
                  <c:v>2.6578091891050768</c:v>
                </c:pt>
                <c:pt idx="12136">
                  <c:v>5.6010908522081353</c:v>
                </c:pt>
                <c:pt idx="12137">
                  <c:v>2.5065353254379232</c:v>
                </c:pt>
                <c:pt idx="12138">
                  <c:v>8.3072553446803775E-3</c:v>
                </c:pt>
                <c:pt idx="12139">
                  <c:v>2.09410633191052E-2</c:v>
                </c:pt>
                <c:pt idx="12140">
                  <c:v>0.40927316441734196</c:v>
                </c:pt>
                <c:pt idx="12141">
                  <c:v>0.27481606680470494</c:v>
                </c:pt>
                <c:pt idx="12142">
                  <c:v>0.30081311686191675</c:v>
                </c:pt>
                <c:pt idx="12143">
                  <c:v>0.50741479375531018</c:v>
                </c:pt>
                <c:pt idx="12144">
                  <c:v>0.1035383969719734</c:v>
                </c:pt>
                <c:pt idx="12145">
                  <c:v>0.42241679030566692</c:v>
                </c:pt>
                <c:pt idx="12146">
                  <c:v>1.1440160773027335</c:v>
                </c:pt>
                <c:pt idx="12147">
                  <c:v>0.81690638844123253</c:v>
                </c:pt>
                <c:pt idx="12148">
                  <c:v>2.0713733925990723</c:v>
                </c:pt>
                <c:pt idx="12149">
                  <c:v>5.0361253681398441</c:v>
                </c:pt>
                <c:pt idx="12150">
                  <c:v>5.8031187731979976</c:v>
                </c:pt>
                <c:pt idx="12151">
                  <c:v>2.8791541561496992</c:v>
                </c:pt>
                <c:pt idx="12152">
                  <c:v>2.4024557372656337</c:v>
                </c:pt>
                <c:pt idx="12153">
                  <c:v>26.880430491418743</c:v>
                </c:pt>
                <c:pt idx="12154">
                  <c:v>3.9522207787854149</c:v>
                </c:pt>
                <c:pt idx="12155">
                  <c:v>78.934272788310764</c:v>
                </c:pt>
                <c:pt idx="12156">
                  <c:v>81.517010497810759</c:v>
                </c:pt>
                <c:pt idx="12157">
                  <c:v>29.914215370780184</c:v>
                </c:pt>
                <c:pt idx="12158">
                  <c:v>1.7045722315805613E-4</c:v>
                </c:pt>
                <c:pt idx="12159">
                  <c:v>3.3577955753961483E-2</c:v>
                </c:pt>
                <c:pt idx="12160">
                  <c:v>9.3311637371686143E-3</c:v>
                </c:pt>
                <c:pt idx="12161">
                  <c:v>0.40779936803930217</c:v>
                </c:pt>
                <c:pt idx="12162">
                  <c:v>0.12493476977897869</c:v>
                </c:pt>
                <c:pt idx="12163">
                  <c:v>1.734515002218813E-2</c:v>
                </c:pt>
                <c:pt idx="12164">
                  <c:v>9.00496877208323E-2</c:v>
                </c:pt>
                <c:pt idx="12165">
                  <c:v>2.9329170088926624</c:v>
                </c:pt>
                <c:pt idx="12166">
                  <c:v>3.1171062847343296</c:v>
                </c:pt>
                <c:pt idx="12167">
                  <c:v>0.40895812973013296</c:v>
                </c:pt>
                <c:pt idx="12168">
                  <c:v>3.6150943896350594E-4</c:v>
                </c:pt>
                <c:pt idx="12169">
                  <c:v>1.4833647002730398E-2</c:v>
                </c:pt>
                <c:pt idx="12170">
                  <c:v>7.8923450392911779E-2</c:v>
                </c:pt>
                <c:pt idx="12171">
                  <c:v>0.5358419330674753</c:v>
                </c:pt>
                <c:pt idx="12172">
                  <c:v>5.7224184743501424E-2</c:v>
                </c:pt>
                <c:pt idx="12173">
                  <c:v>2.5272754548227465E-2</c:v>
                </c:pt>
                <c:pt idx="12174">
                  <c:v>0.37920069248342697</c:v>
                </c:pt>
                <c:pt idx="12175">
                  <c:v>0.87378399464380341</c:v>
                </c:pt>
                <c:pt idx="12176">
                  <c:v>0.28655004646149457</c:v>
                </c:pt>
                <c:pt idx="12177">
                  <c:v>6.2952911055703566</c:v>
                </c:pt>
                <c:pt idx="12178">
                  <c:v>0.3475605889583086</c:v>
                </c:pt>
                <c:pt idx="12179">
                  <c:v>3.4627287278195111</c:v>
                </c:pt>
                <c:pt idx="12180">
                  <c:v>11.114103080455227</c:v>
                </c:pt>
                <c:pt idx="12181">
                  <c:v>6.9061705850799209</c:v>
                </c:pt>
                <c:pt idx="12182">
                  <c:v>9.209612085886306</c:v>
                </c:pt>
                <c:pt idx="12183">
                  <c:v>4.5513276603863089</c:v>
                </c:pt>
                <c:pt idx="12184">
                  <c:v>16.98011500948363</c:v>
                </c:pt>
                <c:pt idx="12185">
                  <c:v>33.160851096372085</c:v>
                </c:pt>
                <c:pt idx="12186">
                  <c:v>6.7206675638856419</c:v>
                </c:pt>
                <c:pt idx="12187">
                  <c:v>0.24810436008229469</c:v>
                </c:pt>
                <c:pt idx="12188">
                  <c:v>1.3647926488753113E-4</c:v>
                </c:pt>
                <c:pt idx="12189">
                  <c:v>0.13136055959911144</c:v>
                </c:pt>
                <c:pt idx="12190">
                  <c:v>0.10202145560047175</c:v>
                </c:pt>
                <c:pt idx="12191">
                  <c:v>2.1339334445757367E-2</c:v>
                </c:pt>
                <c:pt idx="12192">
                  <c:v>0.20731016292973045</c:v>
                </c:pt>
                <c:pt idx="12193">
                  <c:v>1.4438717890918469</c:v>
                </c:pt>
                <c:pt idx="12194">
                  <c:v>2.2642185044470908</c:v>
                </c:pt>
                <c:pt idx="12195">
                  <c:v>5.7218684074276576</c:v>
                </c:pt>
                <c:pt idx="12196">
                  <c:v>1.9631742153149575E-3</c:v>
                </c:pt>
                <c:pt idx="12197">
                  <c:v>4.3278386466662766E-3</c:v>
                </c:pt>
                <c:pt idx="12198">
                  <c:v>3.2192659613176309</c:v>
                </c:pt>
                <c:pt idx="12199">
                  <c:v>7.801758049173432</c:v>
                </c:pt>
                <c:pt idx="12200">
                  <c:v>9.208084370412978</c:v>
                </c:pt>
                <c:pt idx="12201">
                  <c:v>4.3594230204070001</c:v>
                </c:pt>
                <c:pt idx="12202">
                  <c:v>0.13983632931602905</c:v>
                </c:pt>
                <c:pt idx="12203">
                  <c:v>12.878072729775052</c:v>
                </c:pt>
                <c:pt idx="12204">
                  <c:v>6.4771408838037781</c:v>
                </c:pt>
                <c:pt idx="12205">
                  <c:v>7.34939399169963</c:v>
                </c:pt>
                <c:pt idx="12206">
                  <c:v>0.19186447013998334</c:v>
                </c:pt>
                <c:pt idx="12207">
                  <c:v>1.3841922518929345E-2</c:v>
                </c:pt>
                <c:pt idx="12208">
                  <c:v>0.12589802265760358</c:v>
                </c:pt>
                <c:pt idx="12209">
                  <c:v>7.0162122913532814</c:v>
                </c:pt>
                <c:pt idx="12210">
                  <c:v>6.6429976302077531E-2</c:v>
                </c:pt>
                <c:pt idx="12211">
                  <c:v>4.0318229012925186E-2</c:v>
                </c:pt>
                <c:pt idx="12212">
                  <c:v>5.59345936307126E-3</c:v>
                </c:pt>
                <c:pt idx="12213">
                  <c:v>3.6012642090933042E-3</c:v>
                </c:pt>
                <c:pt idx="12214">
                  <c:v>0.35964948389131357</c:v>
                </c:pt>
                <c:pt idx="12215">
                  <c:v>0.1026175395751287</c:v>
                </c:pt>
                <c:pt idx="12216">
                  <c:v>2.672056839800543E-4</c:v>
                </c:pt>
                <c:pt idx="12217">
                  <c:v>2.2819271220212131E-4</c:v>
                </c:pt>
                <c:pt idx="12218">
                  <c:v>0.12862928647483662</c:v>
                </c:pt>
                <c:pt idx="12219">
                  <c:v>0.28558552816076166</c:v>
                </c:pt>
                <c:pt idx="12220">
                  <c:v>4.4179702960703296E-2</c:v>
                </c:pt>
                <c:pt idx="12221">
                  <c:v>0.30820004761736225</c:v>
                </c:pt>
                <c:pt idx="12222">
                  <c:v>2.0309021635932227</c:v>
                </c:pt>
                <c:pt idx="12223">
                  <c:v>2.8589099487748282</c:v>
                </c:pt>
                <c:pt idx="12224">
                  <c:v>1.5737972053472677</c:v>
                </c:pt>
                <c:pt idx="12225">
                  <c:v>9.1035029096917588E-3</c:v>
                </c:pt>
                <c:pt idx="12226">
                  <c:v>1.0409902787480258E-2</c:v>
                </c:pt>
                <c:pt idx="12227">
                  <c:v>3.2067980755447284E-2</c:v>
                </c:pt>
                <c:pt idx="12228">
                  <c:v>0.24616927662031388</c:v>
                </c:pt>
                <c:pt idx="12229">
                  <c:v>1.3609052466944105</c:v>
                </c:pt>
                <c:pt idx="12230">
                  <c:v>7.5611875733188186E-2</c:v>
                </c:pt>
                <c:pt idx="12231">
                  <c:v>2.7513475066899315E-2</c:v>
                </c:pt>
                <c:pt idx="12232">
                  <c:v>6.6701134340511059E-2</c:v>
                </c:pt>
                <c:pt idx="12233">
                  <c:v>7.3243891989842886</c:v>
                </c:pt>
                <c:pt idx="12234">
                  <c:v>1.8158169225870944</c:v>
                </c:pt>
                <c:pt idx="12235">
                  <c:v>0.11571928094477218</c:v>
                </c:pt>
                <c:pt idx="12236">
                  <c:v>0.5681642594043157</c:v>
                </c:pt>
                <c:pt idx="12237">
                  <c:v>2.7334575239933194</c:v>
                </c:pt>
                <c:pt idx="12238">
                  <c:v>0.9209402236146722</c:v>
                </c:pt>
                <c:pt idx="12239">
                  <c:v>2.5096022588226528</c:v>
                </c:pt>
                <c:pt idx="12240">
                  <c:v>0.61737657390962286</c:v>
                </c:pt>
                <c:pt idx="12241">
                  <c:v>1.065332075391904</c:v>
                </c:pt>
                <c:pt idx="12242">
                  <c:v>13.085693317112527</c:v>
                </c:pt>
                <c:pt idx="12243">
                  <c:v>1.4357006468430145</c:v>
                </c:pt>
                <c:pt idx="12244">
                  <c:v>2.7620805974770291E-2</c:v>
                </c:pt>
                <c:pt idx="12245">
                  <c:v>7.8187936103729372E-3</c:v>
                </c:pt>
                <c:pt idx="12246">
                  <c:v>0.20004238630968538</c:v>
                </c:pt>
                <c:pt idx="12247">
                  <c:v>0.37300121556774635</c:v>
                </c:pt>
                <c:pt idx="12248">
                  <c:v>0.34602800829995423</c:v>
                </c:pt>
                <c:pt idx="12249">
                  <c:v>0.46637411507644572</c:v>
                </c:pt>
                <c:pt idx="12250">
                  <c:v>1.0868556342665721</c:v>
                </c:pt>
                <c:pt idx="12251">
                  <c:v>0.61800126241681619</c:v>
                </c:pt>
                <c:pt idx="12252">
                  <c:v>6.2844789426488399</c:v>
                </c:pt>
                <c:pt idx="12253">
                  <c:v>0.60563155676357605</c:v>
                </c:pt>
                <c:pt idx="12254">
                  <c:v>0.13044915274449109</c:v>
                </c:pt>
                <c:pt idx="12255">
                  <c:v>2.064829725550844E-2</c:v>
                </c:pt>
                <c:pt idx="12256">
                  <c:v>0.57978166667742892</c:v>
                </c:pt>
                <c:pt idx="12257">
                  <c:v>0.58991493131174733</c:v>
                </c:pt>
                <c:pt idx="12258">
                  <c:v>1.3199404952291531</c:v>
                </c:pt>
                <c:pt idx="12259">
                  <c:v>2.6311944051418052</c:v>
                </c:pt>
                <c:pt idx="12260">
                  <c:v>1.7585885017592418</c:v>
                </c:pt>
                <c:pt idx="12261">
                  <c:v>4.6352318440568769</c:v>
                </c:pt>
                <c:pt idx="12262">
                  <c:v>3.7022159986856016</c:v>
                </c:pt>
                <c:pt idx="12263">
                  <c:v>3.9225344696967994</c:v>
                </c:pt>
                <c:pt idx="12264">
                  <c:v>6.7072071943079662E-3</c:v>
                </c:pt>
                <c:pt idx="12265">
                  <c:v>4.3980022333257301E-3</c:v>
                </c:pt>
                <c:pt idx="12266">
                  <c:v>0.13664494066577457</c:v>
                </c:pt>
                <c:pt idx="12267">
                  <c:v>3.3050385921136016E-2</c:v>
                </c:pt>
                <c:pt idx="12268">
                  <c:v>0.14839133585468547</c:v>
                </c:pt>
                <c:pt idx="12269">
                  <c:v>4.2673279321180022E-3</c:v>
                </c:pt>
                <c:pt idx="12270">
                  <c:v>9.5608060103999012E-3</c:v>
                </c:pt>
                <c:pt idx="12271">
                  <c:v>0.98757445519914222</c:v>
                </c:pt>
                <c:pt idx="12272">
                  <c:v>5.0306173813625486E-3</c:v>
                </c:pt>
                <c:pt idx="12273">
                  <c:v>0.1512924449979807</c:v>
                </c:pt>
                <c:pt idx="12274">
                  <c:v>1.6571025718726544E-3</c:v>
                </c:pt>
                <c:pt idx="12275">
                  <c:v>4.8004965000079389</c:v>
                </c:pt>
                <c:pt idx="12276">
                  <c:v>3.0392137954288905</c:v>
                </c:pt>
                <c:pt idx="12277">
                  <c:v>6.1413604108962572</c:v>
                </c:pt>
                <c:pt idx="12278">
                  <c:v>8.0165394016845664</c:v>
                </c:pt>
                <c:pt idx="12279">
                  <c:v>3.1064700394898913E-2</c:v>
                </c:pt>
                <c:pt idx="12280">
                  <c:v>1.3302833748300353</c:v>
                </c:pt>
                <c:pt idx="12281">
                  <c:v>5.7414428300827867</c:v>
                </c:pt>
                <c:pt idx="12282">
                  <c:v>1.3006399786466103</c:v>
                </c:pt>
                <c:pt idx="12283">
                  <c:v>2.8339231654406247E-2</c:v>
                </c:pt>
                <c:pt idx="12284">
                  <c:v>9.786219604435379E-3</c:v>
                </c:pt>
                <c:pt idx="12285">
                  <c:v>2.2695419175117693E-2</c:v>
                </c:pt>
                <c:pt idx="12286">
                  <c:v>0.19409833680146987</c:v>
                </c:pt>
                <c:pt idx="12287">
                  <c:v>0.20050438766656214</c:v>
                </c:pt>
                <c:pt idx="12288">
                  <c:v>2.0436651892569095E-2</c:v>
                </c:pt>
                <c:pt idx="12289">
                  <c:v>0.44402872525196124</c:v>
                </c:pt>
                <c:pt idx="12290">
                  <c:v>2.3795823957371591</c:v>
                </c:pt>
                <c:pt idx="12291">
                  <c:v>1.9094499492809596</c:v>
                </c:pt>
                <c:pt idx="12292">
                  <c:v>0.28024999475516427</c:v>
                </c:pt>
                <c:pt idx="12293">
                  <c:v>8.3846285799208609E-2</c:v>
                </c:pt>
                <c:pt idx="12294">
                  <c:v>1.5151783686267206E-3</c:v>
                </c:pt>
                <c:pt idx="12295">
                  <c:v>0.16118776247713124</c:v>
                </c:pt>
                <c:pt idx="12296">
                  <c:v>0.88524598079704331</c:v>
                </c:pt>
                <c:pt idx="12297">
                  <c:v>0.81343854963506079</c:v>
                </c:pt>
                <c:pt idx="12298">
                  <c:v>0.55397187416027993</c:v>
                </c:pt>
                <c:pt idx="12299">
                  <c:v>1.1741172547710308</c:v>
                </c:pt>
                <c:pt idx="12300">
                  <c:v>7.0131454998955105</c:v>
                </c:pt>
                <c:pt idx="12301">
                  <c:v>4.1511321228188161</c:v>
                </c:pt>
                <c:pt idx="12302">
                  <c:v>0.90197157523484317</c:v>
                </c:pt>
                <c:pt idx="12303">
                  <c:v>5.5990933304615235E-2</c:v>
                </c:pt>
                <c:pt idx="12304">
                  <c:v>2.6243022450457322E-2</c:v>
                </c:pt>
                <c:pt idx="12305">
                  <c:v>0.42875128888886904</c:v>
                </c:pt>
                <c:pt idx="12306">
                  <c:v>1.1808592629054273</c:v>
                </c:pt>
                <c:pt idx="12307">
                  <c:v>1.1292327226127452</c:v>
                </c:pt>
                <c:pt idx="12308">
                  <c:v>1.8723091233112763</c:v>
                </c:pt>
                <c:pt idx="12309">
                  <c:v>0.31899592000448229</c:v>
                </c:pt>
                <c:pt idx="12310">
                  <c:v>0.45182073170314113</c:v>
                </c:pt>
                <c:pt idx="12311">
                  <c:v>2.0755627184263856</c:v>
                </c:pt>
                <c:pt idx="12312">
                  <c:v>1.2314575745845264</c:v>
                </c:pt>
                <c:pt idx="12313">
                  <c:v>0.14038360801376801</c:v>
                </c:pt>
                <c:pt idx="12314">
                  <c:v>8.0262159438882014E-2</c:v>
                </c:pt>
                <c:pt idx="12315">
                  <c:v>0.87889588719594958</c:v>
                </c:pt>
                <c:pt idx="12316">
                  <c:v>2.878934044471726</c:v>
                </c:pt>
                <c:pt idx="12317">
                  <c:v>2.1222883980214093</c:v>
                </c:pt>
                <c:pt idx="12318">
                  <c:v>1.7186565106950547</c:v>
                </c:pt>
                <c:pt idx="12319">
                  <c:v>0.29502788357277493</c:v>
                </c:pt>
                <c:pt idx="12320">
                  <c:v>0.8736308284439408</c:v>
                </c:pt>
                <c:pt idx="12321">
                  <c:v>3.2685651307193426</c:v>
                </c:pt>
                <c:pt idx="12322">
                  <c:v>2.3428815241119318</c:v>
                </c:pt>
                <c:pt idx="12323">
                  <c:v>7.4807675286977551</c:v>
                </c:pt>
                <c:pt idx="12324">
                  <c:v>0.56472086113689912</c:v>
                </c:pt>
                <c:pt idx="12325">
                  <c:v>14.768528521733803</c:v>
                </c:pt>
                <c:pt idx="12326">
                  <c:v>39.063942531738846</c:v>
                </c:pt>
                <c:pt idx="12327">
                  <c:v>31.294669500639252</c:v>
                </c:pt>
                <c:pt idx="12328">
                  <c:v>32.005210270061802</c:v>
                </c:pt>
                <c:pt idx="12329">
                  <c:v>10.777226051193802</c:v>
                </c:pt>
                <c:pt idx="12330">
                  <c:v>55.09197061035524</c:v>
                </c:pt>
                <c:pt idx="12331">
                  <c:v>97.642164860625925</c:v>
                </c:pt>
                <c:pt idx="12332">
                  <c:v>36.00576774473187</c:v>
                </c:pt>
                <c:pt idx="12333">
                  <c:v>6.6042692953900431E-2</c:v>
                </c:pt>
                <c:pt idx="12334">
                  <c:v>0.14491896579326977</c:v>
                </c:pt>
                <c:pt idx="12335">
                  <c:v>0.66482186667583354</c:v>
                </c:pt>
                <c:pt idx="12336">
                  <c:v>0.37337749112756724</c:v>
                </c:pt>
                <c:pt idx="12337">
                  <c:v>0.24878658623308977</c:v>
                </c:pt>
                <c:pt idx="12338">
                  <c:v>0.34482974163715496</c:v>
                </c:pt>
                <c:pt idx="12339">
                  <c:v>1.9515759007380775</c:v>
                </c:pt>
                <c:pt idx="12340">
                  <c:v>10.995731919558819</c:v>
                </c:pt>
                <c:pt idx="12341">
                  <c:v>10.161518869129974</c:v>
                </c:pt>
                <c:pt idx="12342">
                  <c:v>1.393708919603766</c:v>
                </c:pt>
                <c:pt idx="12343">
                  <c:v>2.3210781281106943E-2</c:v>
                </c:pt>
                <c:pt idx="12344">
                  <c:v>6.2772972065927995E-2</c:v>
                </c:pt>
                <c:pt idx="12345">
                  <c:v>5.4061125648499533E-2</c:v>
                </c:pt>
                <c:pt idx="12346">
                  <c:v>1.25043898311782E-2</c:v>
                </c:pt>
                <c:pt idx="12347">
                  <c:v>1.2788362647283513E-2</c:v>
                </c:pt>
                <c:pt idx="12348">
                  <c:v>4.0138978749781125E-2</c:v>
                </c:pt>
                <c:pt idx="12349">
                  <c:v>0.31665682594403932</c:v>
                </c:pt>
                <c:pt idx="12350">
                  <c:v>0.19752334669521998</c:v>
                </c:pt>
                <c:pt idx="12351">
                  <c:v>2.7181146033301369</c:v>
                </c:pt>
                <c:pt idx="12352">
                  <c:v>2.1435026645605992</c:v>
                </c:pt>
                <c:pt idx="12353">
                  <c:v>2.5089981111836974</c:v>
                </c:pt>
                <c:pt idx="12354">
                  <c:v>1.9211814627291366</c:v>
                </c:pt>
                <c:pt idx="12355">
                  <c:v>1.1250559476177633</c:v>
                </c:pt>
                <c:pt idx="12356">
                  <c:v>2.0459810486481556</c:v>
                </c:pt>
                <c:pt idx="12357">
                  <c:v>16.11962521040163</c:v>
                </c:pt>
                <c:pt idx="12358">
                  <c:v>8.165589107733183</c:v>
                </c:pt>
                <c:pt idx="12359">
                  <c:v>32.640258790430877</c:v>
                </c:pt>
                <c:pt idx="12360">
                  <c:v>8.5933071184140886</c:v>
                </c:pt>
                <c:pt idx="12361">
                  <c:v>5.7891075996744673E-2</c:v>
                </c:pt>
                <c:pt idx="12362">
                  <c:v>0.32703792492966166</c:v>
                </c:pt>
                <c:pt idx="12363">
                  <c:v>0.6338203174651913</c:v>
                </c:pt>
                <c:pt idx="12364">
                  <c:v>0.74571267722264445</c:v>
                </c:pt>
                <c:pt idx="12365">
                  <c:v>0.13649123607518768</c:v>
                </c:pt>
                <c:pt idx="12366">
                  <c:v>0.16416418718425327</c:v>
                </c:pt>
                <c:pt idx="12367">
                  <c:v>3.3660592973128876</c:v>
                </c:pt>
                <c:pt idx="12368">
                  <c:v>2.63136504076668</c:v>
                </c:pt>
                <c:pt idx="12369">
                  <c:v>13.291760065878773</c:v>
                </c:pt>
                <c:pt idx="12370">
                  <c:v>3.0201777880426763</c:v>
                </c:pt>
                <c:pt idx="12371">
                  <c:v>0.14416471764159358</c:v>
                </c:pt>
                <c:pt idx="12372">
                  <c:v>0.15448373063083887</c:v>
                </c:pt>
                <c:pt idx="12373">
                  <c:v>0.19925128968280112</c:v>
                </c:pt>
                <c:pt idx="12374">
                  <c:v>0.3490345371712496</c:v>
                </c:pt>
                <c:pt idx="12375">
                  <c:v>0.2421077477556047</c:v>
                </c:pt>
                <c:pt idx="12376">
                  <c:v>0.52683820297204775</c:v>
                </c:pt>
                <c:pt idx="12377">
                  <c:v>2.941389401397922</c:v>
                </c:pt>
                <c:pt idx="12378">
                  <c:v>2.9862488093120532</c:v>
                </c:pt>
                <c:pt idx="12379">
                  <c:v>6.5357116876534658</c:v>
                </c:pt>
                <c:pt idx="12380">
                  <c:v>2.1568760834735889</c:v>
                </c:pt>
                <c:pt idx="12381">
                  <c:v>0.91285096097236418</c:v>
                </c:pt>
                <c:pt idx="12382">
                  <c:v>1.0150964494430472</c:v>
                </c:pt>
                <c:pt idx="12383">
                  <c:v>1.3502242184814388</c:v>
                </c:pt>
                <c:pt idx="12384">
                  <c:v>1.5150803669426265</c:v>
                </c:pt>
                <c:pt idx="12385">
                  <c:v>0.59978952911142969</c:v>
                </c:pt>
                <c:pt idx="12386">
                  <c:v>1.0687702374581831</c:v>
                </c:pt>
                <c:pt idx="12387">
                  <c:v>7.8845319616252478</c:v>
                </c:pt>
                <c:pt idx="12388">
                  <c:v>3.1885799829326684</c:v>
                </c:pt>
                <c:pt idx="12389">
                  <c:v>17.542021466764396</c:v>
                </c:pt>
                <c:pt idx="12390">
                  <c:v>3.0963963883033454</c:v>
                </c:pt>
                <c:pt idx="12391">
                  <c:v>0.18349400046079961</c:v>
                </c:pt>
                <c:pt idx="12392">
                  <c:v>1.2066345179690225</c:v>
                </c:pt>
                <c:pt idx="12393">
                  <c:v>0.1478870596970332</c:v>
                </c:pt>
                <c:pt idx="12394">
                  <c:v>0.52167779312397711</c:v>
                </c:pt>
                <c:pt idx="12395">
                  <c:v>0.27974300547808234</c:v>
                </c:pt>
                <c:pt idx="12396">
                  <c:v>0.43436318464296858</c:v>
                </c:pt>
                <c:pt idx="12397">
                  <c:v>1.5582510500524087</c:v>
                </c:pt>
                <c:pt idx="12398">
                  <c:v>0.24753652437752208</c:v>
                </c:pt>
                <c:pt idx="12399">
                  <c:v>5.4403510579596661</c:v>
                </c:pt>
                <c:pt idx="12400">
                  <c:v>0.94192610279347877</c:v>
                </c:pt>
                <c:pt idx="12401">
                  <c:v>2.9008070897778893E-2</c:v>
                </c:pt>
                <c:pt idx="12402">
                  <c:v>0.16958876351223387</c:v>
                </c:pt>
                <c:pt idx="12403">
                  <c:v>3.3521998298272626E-2</c:v>
                </c:pt>
                <c:pt idx="12404">
                  <c:v>3.3589084031267723E-2</c:v>
                </c:pt>
                <c:pt idx="12405">
                  <c:v>5.2365849537576231E-4</c:v>
                </c:pt>
                <c:pt idx="12406">
                  <c:v>0.43059201037518136</c:v>
                </c:pt>
                <c:pt idx="12407">
                  <c:v>8.8601120945781116</c:v>
                </c:pt>
                <c:pt idx="12408">
                  <c:v>5.7722988622318354</c:v>
                </c:pt>
                <c:pt idx="12409">
                  <c:v>1.675648103325148</c:v>
                </c:pt>
                <c:pt idx="12410">
                  <c:v>9.4837684915164921E-2</c:v>
                </c:pt>
                <c:pt idx="12411">
                  <c:v>7.7910793050423546E-2</c:v>
                </c:pt>
                <c:pt idx="12412">
                  <c:v>0.10809801696578737</c:v>
                </c:pt>
                <c:pt idx="12413">
                  <c:v>0.15012168464991632</c:v>
                </c:pt>
                <c:pt idx="12414">
                  <c:v>0.13324510127553524</c:v>
                </c:pt>
                <c:pt idx="12415">
                  <c:v>0.12534448662278727</c:v>
                </c:pt>
                <c:pt idx="12416">
                  <c:v>0.87099561578614193</c:v>
                </c:pt>
                <c:pt idx="12417">
                  <c:v>0.43035836106975778</c:v>
                </c:pt>
                <c:pt idx="12418">
                  <c:v>1.8016512752610965</c:v>
                </c:pt>
                <c:pt idx="12419">
                  <c:v>0.38089934657631019</c:v>
                </c:pt>
                <c:pt idx="12420">
                  <c:v>5.1458378148589343</c:v>
                </c:pt>
                <c:pt idx="12421">
                  <c:v>1.6796722200590546</c:v>
                </c:pt>
                <c:pt idx="12422">
                  <c:v>3.0137173220931259E-2</c:v>
                </c:pt>
                <c:pt idx="12423">
                  <c:v>2.3174860455161745</c:v>
                </c:pt>
                <c:pt idx="12424">
                  <c:v>1.3626747714936189</c:v>
                </c:pt>
                <c:pt idx="12425">
                  <c:v>4.4287502176725253</c:v>
                </c:pt>
                <c:pt idx="12426">
                  <c:v>4.592516627827627</c:v>
                </c:pt>
                <c:pt idx="12427">
                  <c:v>0.13935494914591182</c:v>
                </c:pt>
                <c:pt idx="12428">
                  <c:v>21.040859355597817</c:v>
                </c:pt>
                <c:pt idx="12429">
                  <c:v>4.7718127326129132</c:v>
                </c:pt>
                <c:pt idx="12430">
                  <c:v>1.2836516459222319E-2</c:v>
                </c:pt>
                <c:pt idx="12431">
                  <c:v>5.9453842042826707E-2</c:v>
                </c:pt>
                <c:pt idx="12432">
                  <c:v>1.8087682979990662E-2</c:v>
                </c:pt>
                <c:pt idx="12433">
                  <c:v>1.6844437884009314E-2</c:v>
                </c:pt>
                <c:pt idx="12434">
                  <c:v>1.6962220302058125E-2</c:v>
                </c:pt>
                <c:pt idx="12435">
                  <c:v>1.7665607623420156E-2</c:v>
                </c:pt>
                <c:pt idx="12436">
                  <c:v>0.18552195393451029</c:v>
                </c:pt>
                <c:pt idx="12437">
                  <c:v>3.7914221553733633E-2</c:v>
                </c:pt>
                <c:pt idx="12438">
                  <c:v>1.0788797319319137</c:v>
                </c:pt>
                <c:pt idx="12439">
                  <c:v>0.11055961639833042</c:v>
                </c:pt>
                <c:pt idx="12440">
                  <c:v>1.2113299730547327</c:v>
                </c:pt>
                <c:pt idx="12441">
                  <c:v>0.98245668819164245</c:v>
                </c:pt>
                <c:pt idx="12442">
                  <c:v>0.50303123066430577</c:v>
                </c:pt>
                <c:pt idx="12443">
                  <c:v>3.7629011372331527</c:v>
                </c:pt>
                <c:pt idx="12444">
                  <c:v>2.2138915740876053</c:v>
                </c:pt>
                <c:pt idx="12445">
                  <c:v>1.140080419768764</c:v>
                </c:pt>
                <c:pt idx="12446">
                  <c:v>23.78037812871845</c:v>
                </c:pt>
                <c:pt idx="12447">
                  <c:v>36.496383304915163</c:v>
                </c:pt>
                <c:pt idx="12448">
                  <c:v>21.964797210787424</c:v>
                </c:pt>
                <c:pt idx="12449">
                  <c:v>8.9730124102220632</c:v>
                </c:pt>
                <c:pt idx="12450">
                  <c:v>2.1557717546789239</c:v>
                </c:pt>
                <c:pt idx="12451">
                  <c:v>0.40151128708039274</c:v>
                </c:pt>
                <c:pt idx="12452">
                  <c:v>0.90886894175415556</c:v>
                </c:pt>
                <c:pt idx="12453">
                  <c:v>2.6501304685648832</c:v>
                </c:pt>
                <c:pt idx="12454">
                  <c:v>11.237372724909932</c:v>
                </c:pt>
                <c:pt idx="12455">
                  <c:v>2.4508289607477458</c:v>
                </c:pt>
                <c:pt idx="12456">
                  <c:v>51.849301023989106</c:v>
                </c:pt>
                <c:pt idx="12457">
                  <c:v>27.540034781146616</c:v>
                </c:pt>
                <c:pt idx="12458">
                  <c:v>22.049942894563053</c:v>
                </c:pt>
                <c:pt idx="12459">
                  <c:v>18.614495112661832</c:v>
                </c:pt>
                <c:pt idx="12460">
                  <c:v>0.2398548697614962</c:v>
                </c:pt>
                <c:pt idx="12461">
                  <c:v>8.4640228740555934E-2</c:v>
                </c:pt>
                <c:pt idx="12462">
                  <c:v>0.33063677656186374</c:v>
                </c:pt>
                <c:pt idx="12463">
                  <c:v>1.2392011174682593</c:v>
                </c:pt>
                <c:pt idx="12464">
                  <c:v>1.1235708316235129</c:v>
                </c:pt>
                <c:pt idx="12465">
                  <c:v>0.69224652364390926</c:v>
                </c:pt>
                <c:pt idx="12466">
                  <c:v>4.3511750909047988</c:v>
                </c:pt>
                <c:pt idx="12467">
                  <c:v>4.4252139306578036</c:v>
                </c:pt>
                <c:pt idx="12468">
                  <c:v>4.8348129756202871</c:v>
                </c:pt>
                <c:pt idx="12469">
                  <c:v>4.0386248612365954</c:v>
                </c:pt>
                <c:pt idx="12470">
                  <c:v>12.972034735981792</c:v>
                </c:pt>
                <c:pt idx="12471">
                  <c:v>8.4469080760035666</c:v>
                </c:pt>
                <c:pt idx="12472">
                  <c:v>7.4270734666141358</c:v>
                </c:pt>
                <c:pt idx="12473">
                  <c:v>15.659044189997797</c:v>
                </c:pt>
                <c:pt idx="12474">
                  <c:v>18.807341485643185</c:v>
                </c:pt>
                <c:pt idx="12475">
                  <c:v>13.45289086694847</c:v>
                </c:pt>
                <c:pt idx="12476">
                  <c:v>119.89470163571127</c:v>
                </c:pt>
                <c:pt idx="12477">
                  <c:v>106.18456200649781</c:v>
                </c:pt>
                <c:pt idx="12478">
                  <c:v>164.4715210697546</c:v>
                </c:pt>
                <c:pt idx="12479">
                  <c:v>57.96496793035935</c:v>
                </c:pt>
                <c:pt idx="12480">
                  <c:v>0.31005479816438625</c:v>
                </c:pt>
                <c:pt idx="12481">
                  <c:v>0.1511309111718972</c:v>
                </c:pt>
                <c:pt idx="12482">
                  <c:v>1.0249487973851918</c:v>
                </c:pt>
                <c:pt idx="12483">
                  <c:v>0.30409932597670281</c:v>
                </c:pt>
                <c:pt idx="12484">
                  <c:v>9.3511755952076683E-2</c:v>
                </c:pt>
                <c:pt idx="12485">
                  <c:v>0.26369013710375044</c:v>
                </c:pt>
                <c:pt idx="12486">
                  <c:v>1.2670541577005097</c:v>
                </c:pt>
                <c:pt idx="12487">
                  <c:v>0.42259017651577974</c:v>
                </c:pt>
                <c:pt idx="12488">
                  <c:v>6.0919733246461094</c:v>
                </c:pt>
                <c:pt idx="12489">
                  <c:v>4.5422287577408902</c:v>
                </c:pt>
                <c:pt idx="12490">
                  <c:v>3.4057959398217925E-3</c:v>
                </c:pt>
                <c:pt idx="12491">
                  <c:v>1.4618527283812728</c:v>
                </c:pt>
                <c:pt idx="12492">
                  <c:v>9.3132214565188901E-2</c:v>
                </c:pt>
                <c:pt idx="12493">
                  <c:v>0.2914256065737606</c:v>
                </c:pt>
                <c:pt idx="12494">
                  <c:v>0.22123075422263985</c:v>
                </c:pt>
                <c:pt idx="12495">
                  <c:v>0.38428508151330937</c:v>
                </c:pt>
                <c:pt idx="12496">
                  <c:v>0.15894025294125377</c:v>
                </c:pt>
                <c:pt idx="12497">
                  <c:v>2.3230792228656307</c:v>
                </c:pt>
                <c:pt idx="12498">
                  <c:v>1.2368330792324473</c:v>
                </c:pt>
                <c:pt idx="12499">
                  <c:v>8.1701029738393753</c:v>
                </c:pt>
                <c:pt idx="12500">
                  <c:v>3.2804857319197009</c:v>
                </c:pt>
                <c:pt idx="12501">
                  <c:v>6.9265091293045522</c:v>
                </c:pt>
                <c:pt idx="12502">
                  <c:v>7.9457124926223504</c:v>
                </c:pt>
                <c:pt idx="12503">
                  <c:v>2.9170272295794035</c:v>
                </c:pt>
                <c:pt idx="12504">
                  <c:v>4.1288597552360358</c:v>
                </c:pt>
                <c:pt idx="12505">
                  <c:v>51.231263391879452</c:v>
                </c:pt>
                <c:pt idx="12506">
                  <c:v>30.328554101172603</c:v>
                </c:pt>
                <c:pt idx="12507">
                  <c:v>87.066256341885293</c:v>
                </c:pt>
                <c:pt idx="12508">
                  <c:v>69.296049496602151</c:v>
                </c:pt>
                <c:pt idx="12509">
                  <c:v>2.6276133761028329E-4</c:v>
                </c:pt>
                <c:pt idx="12510">
                  <c:v>1.2023997891390142E-4</c:v>
                </c:pt>
                <c:pt idx="12511">
                  <c:v>3.6567715612541418E-3</c:v>
                </c:pt>
                <c:pt idx="12512">
                  <c:v>2.4373276233754593E-3</c:v>
                </c:pt>
                <c:pt idx="12513">
                  <c:v>9.7356408701000446E-5</c:v>
                </c:pt>
                <c:pt idx="12514">
                  <c:v>1.0549434009185688E-5</c:v>
                </c:pt>
                <c:pt idx="12515">
                  <c:v>0.11072363562728728</c:v>
                </c:pt>
                <c:pt idx="12516">
                  <c:v>1.4916045631183616</c:v>
                </c:pt>
                <c:pt idx="12517">
                  <c:v>1.4591815406949289</c:v>
                </c:pt>
                <c:pt idx="12518">
                  <c:v>0.53765061575642048</c:v>
                </c:pt>
                <c:pt idx="12519">
                  <c:v>4.2512507146931305E-2</c:v>
                </c:pt>
                <c:pt idx="12520">
                  <c:v>1.5596201878238862E-2</c:v>
                </c:pt>
                <c:pt idx="12521">
                  <c:v>0.11002043791092278</c:v>
                </c:pt>
                <c:pt idx="12522">
                  <c:v>0.13247034826864879</c:v>
                </c:pt>
                <c:pt idx="12523">
                  <c:v>0.11465004227032527</c:v>
                </c:pt>
                <c:pt idx="12524">
                  <c:v>0.17495657218176511</c:v>
                </c:pt>
                <c:pt idx="12525">
                  <c:v>6.5584321409669952E-2</c:v>
                </c:pt>
                <c:pt idx="12526">
                  <c:v>1.2365204723631371</c:v>
                </c:pt>
                <c:pt idx="12527">
                  <c:v>0.21122589863077731</c:v>
                </c:pt>
                <c:pt idx="12528">
                  <c:v>0.58229375786672621</c:v>
                </c:pt>
                <c:pt idx="12529">
                  <c:v>0.26556456334261325</c:v>
                </c:pt>
                <c:pt idx="12530">
                  <c:v>2.0902239594994496</c:v>
                </c:pt>
                <c:pt idx="12531">
                  <c:v>0.75508503372426727</c:v>
                </c:pt>
                <c:pt idx="12532">
                  <c:v>0.51356606467901689</c:v>
                </c:pt>
                <c:pt idx="12533">
                  <c:v>0.28683218209630867</c:v>
                </c:pt>
                <c:pt idx="12534">
                  <c:v>6.428031942638774</c:v>
                </c:pt>
                <c:pt idx="12535">
                  <c:v>3.016855246941082E-2</c:v>
                </c:pt>
                <c:pt idx="12536">
                  <c:v>11.394643070190007</c:v>
                </c:pt>
                <c:pt idx="12537">
                  <c:v>17.483001682422376</c:v>
                </c:pt>
                <c:pt idx="12538">
                  <c:v>2.1065408649258335</c:v>
                </c:pt>
                <c:pt idx="12539">
                  <c:v>0.82231509672316594</c:v>
                </c:pt>
                <c:pt idx="12540">
                  <c:v>2.8298308925533608</c:v>
                </c:pt>
                <c:pt idx="12541">
                  <c:v>0.76100302626670635</c:v>
                </c:pt>
                <c:pt idx="12542">
                  <c:v>0.47931557840104871</c:v>
                </c:pt>
                <c:pt idx="12543">
                  <c:v>0.99568590760790798</c:v>
                </c:pt>
                <c:pt idx="12544">
                  <c:v>5.3668200667951274</c:v>
                </c:pt>
                <c:pt idx="12545">
                  <c:v>6.9855270586099421</c:v>
                </c:pt>
                <c:pt idx="12546">
                  <c:v>37.405919214546493</c:v>
                </c:pt>
                <c:pt idx="12547">
                  <c:v>25.953145533189204</c:v>
                </c:pt>
                <c:pt idx="12548">
                  <c:v>23.63151756276276</c:v>
                </c:pt>
                <c:pt idx="12549">
                  <c:v>8.1919081103280789</c:v>
                </c:pt>
                <c:pt idx="12550">
                  <c:v>32.214081874966325</c:v>
                </c:pt>
                <c:pt idx="12551">
                  <c:v>37.854420679021587</c:v>
                </c:pt>
                <c:pt idx="12552">
                  <c:v>14.552004784999008</c:v>
                </c:pt>
                <c:pt idx="12553">
                  <c:v>38.771051396558754</c:v>
                </c:pt>
                <c:pt idx="12554">
                  <c:v>265.99529267682209</c:v>
                </c:pt>
                <c:pt idx="12555">
                  <c:v>55.34966920938561</c:v>
                </c:pt>
                <c:pt idx="12556">
                  <c:v>254.25455963138251</c:v>
                </c:pt>
                <c:pt idx="12557">
                  <c:v>234.99920276677295</c:v>
                </c:pt>
                <c:pt idx="12558">
                  <c:v>1.9639035917797552</c:v>
                </c:pt>
                <c:pt idx="12559">
                  <c:v>0.80155398192439586</c:v>
                </c:pt>
                <c:pt idx="12560">
                  <c:v>4.2376436088938059</c:v>
                </c:pt>
                <c:pt idx="12561">
                  <c:v>0.51498282126469275</c:v>
                </c:pt>
                <c:pt idx="12562">
                  <c:v>0.66159010347747305</c:v>
                </c:pt>
                <c:pt idx="12563">
                  <c:v>0.73287135553367</c:v>
                </c:pt>
                <c:pt idx="12564">
                  <c:v>11.717240914012311</c:v>
                </c:pt>
                <c:pt idx="12565">
                  <c:v>1.6713847368491028</c:v>
                </c:pt>
                <c:pt idx="12566">
                  <c:v>19.357185634410982</c:v>
                </c:pt>
                <c:pt idx="12567">
                  <c:v>10.683671803523605</c:v>
                </c:pt>
                <c:pt idx="12568">
                  <c:v>0.67848742960379504</c:v>
                </c:pt>
                <c:pt idx="12569">
                  <c:v>0.34656123638022757</c:v>
                </c:pt>
                <c:pt idx="12570">
                  <c:v>0.75736671996187488</c:v>
                </c:pt>
                <c:pt idx="12571">
                  <c:v>0.63969515924679099</c:v>
                </c:pt>
                <c:pt idx="12572">
                  <c:v>0.23848225670335346</c:v>
                </c:pt>
                <c:pt idx="12573">
                  <c:v>0.9656130987125614</c:v>
                </c:pt>
                <c:pt idx="12574">
                  <c:v>3.0565281509783953</c:v>
                </c:pt>
                <c:pt idx="12575">
                  <c:v>9.0145462042937226</c:v>
                </c:pt>
                <c:pt idx="12576">
                  <c:v>13.93449040871921</c:v>
                </c:pt>
                <c:pt idx="12577">
                  <c:v>18.161398818864402</c:v>
                </c:pt>
                <c:pt idx="12578">
                  <c:v>1.1617564926337223</c:v>
                </c:pt>
                <c:pt idx="12579">
                  <c:v>0.67841458355955131</c:v>
                </c:pt>
                <c:pt idx="12580">
                  <c:v>1.9318501631798202</c:v>
                </c:pt>
                <c:pt idx="12581">
                  <c:v>1.5491491127995201</c:v>
                </c:pt>
                <c:pt idx="12582">
                  <c:v>1.067280925888122</c:v>
                </c:pt>
                <c:pt idx="12583">
                  <c:v>1.234927862098959</c:v>
                </c:pt>
                <c:pt idx="12584">
                  <c:v>8.8378493072173789</c:v>
                </c:pt>
                <c:pt idx="12585">
                  <c:v>2.3518716843379837</c:v>
                </c:pt>
                <c:pt idx="12586">
                  <c:v>16.518210411232225</c:v>
                </c:pt>
                <c:pt idx="12587">
                  <c:v>11.854503484538792</c:v>
                </c:pt>
                <c:pt idx="12588">
                  <c:v>4.4592804602073537</c:v>
                </c:pt>
                <c:pt idx="12589">
                  <c:v>0.92311130761734195</c:v>
                </c:pt>
                <c:pt idx="12590">
                  <c:v>3.2413463663051165</c:v>
                </c:pt>
                <c:pt idx="12591">
                  <c:v>1.1344836792484243</c:v>
                </c:pt>
                <c:pt idx="12592">
                  <c:v>0.34910544706211138</c:v>
                </c:pt>
                <c:pt idx="12593">
                  <c:v>1.1190185088267552</c:v>
                </c:pt>
                <c:pt idx="12594">
                  <c:v>3.8283188706440323</c:v>
                </c:pt>
                <c:pt idx="12595">
                  <c:v>6.0744822854531133</c:v>
                </c:pt>
                <c:pt idx="12596">
                  <c:v>67.331780199951865</c:v>
                </c:pt>
                <c:pt idx="12597">
                  <c:v>17.885210841426595</c:v>
                </c:pt>
                <c:pt idx="12598">
                  <c:v>0.2857034439831761</c:v>
                </c:pt>
                <c:pt idx="12599">
                  <c:v>0.2671685288199433</c:v>
                </c:pt>
                <c:pt idx="12600">
                  <c:v>0.55787589991456754</c:v>
                </c:pt>
                <c:pt idx="12601">
                  <c:v>0.62317610452725558</c:v>
                </c:pt>
                <c:pt idx="12602">
                  <c:v>0.34496110219301357</c:v>
                </c:pt>
                <c:pt idx="12603">
                  <c:v>0.33858625813463156</c:v>
                </c:pt>
                <c:pt idx="12604">
                  <c:v>6.3427546150201675</c:v>
                </c:pt>
                <c:pt idx="12605">
                  <c:v>1.0357638712439445</c:v>
                </c:pt>
                <c:pt idx="12606">
                  <c:v>6.2858090217695901</c:v>
                </c:pt>
                <c:pt idx="12607">
                  <c:v>5.3572613064365271</c:v>
                </c:pt>
                <c:pt idx="12608">
                  <c:v>9.0627652990092944</c:v>
                </c:pt>
                <c:pt idx="12609">
                  <c:v>7.9512159716113997</c:v>
                </c:pt>
                <c:pt idx="12610">
                  <c:v>25.010021724456593</c:v>
                </c:pt>
                <c:pt idx="12611">
                  <c:v>25.0430397031217</c:v>
                </c:pt>
                <c:pt idx="12612">
                  <c:v>11.691636687961994</c:v>
                </c:pt>
                <c:pt idx="12613">
                  <c:v>11.461984397574756</c:v>
                </c:pt>
                <c:pt idx="12614">
                  <c:v>144.36398291313841</c:v>
                </c:pt>
                <c:pt idx="12615">
                  <c:v>19.273464080071317</c:v>
                </c:pt>
                <c:pt idx="12616">
                  <c:v>156.66747804433379</c:v>
                </c:pt>
                <c:pt idx="12617">
                  <c:v>135.57564660826091</c:v>
                </c:pt>
                <c:pt idx="12618">
                  <c:v>2.982167641209331</c:v>
                </c:pt>
                <c:pt idx="12619">
                  <c:v>1.8451054722322515</c:v>
                </c:pt>
                <c:pt idx="12620">
                  <c:v>3.3062801427104143</c:v>
                </c:pt>
                <c:pt idx="12621">
                  <c:v>3.3850931023149982</c:v>
                </c:pt>
                <c:pt idx="12622">
                  <c:v>10.803011350145825</c:v>
                </c:pt>
                <c:pt idx="12623">
                  <c:v>2.2142147624655886</c:v>
                </c:pt>
                <c:pt idx="12624">
                  <c:v>30.681947230563516</c:v>
                </c:pt>
                <c:pt idx="12625">
                  <c:v>7.7993348933692932</c:v>
                </c:pt>
                <c:pt idx="12626">
                  <c:v>34.063298277742774</c:v>
                </c:pt>
                <c:pt idx="12627">
                  <c:v>41.422820903406446</c:v>
                </c:pt>
                <c:pt idx="12628">
                  <c:v>0.96130902176829858</c:v>
                </c:pt>
                <c:pt idx="12629">
                  <c:v>0.72844811486613903</c:v>
                </c:pt>
                <c:pt idx="12630">
                  <c:v>3.0806733209919188</c:v>
                </c:pt>
                <c:pt idx="12631">
                  <c:v>6.4939840373658306</c:v>
                </c:pt>
                <c:pt idx="12632">
                  <c:v>6.481297160662665</c:v>
                </c:pt>
                <c:pt idx="12633">
                  <c:v>5.5397999149319626</c:v>
                </c:pt>
                <c:pt idx="12634">
                  <c:v>23.194105279469259</c:v>
                </c:pt>
                <c:pt idx="12635">
                  <c:v>1.8884624338028315</c:v>
                </c:pt>
                <c:pt idx="12636">
                  <c:v>25.468809227714381</c:v>
                </c:pt>
                <c:pt idx="12637">
                  <c:v>34.724777711976081</c:v>
                </c:pt>
                <c:pt idx="12638">
                  <c:v>56.897202510787665</c:v>
                </c:pt>
                <c:pt idx="12639">
                  <c:v>26.295616357622553</c:v>
                </c:pt>
                <c:pt idx="12640">
                  <c:v>88.689758301943755</c:v>
                </c:pt>
                <c:pt idx="12641">
                  <c:v>87.209514257600333</c:v>
                </c:pt>
                <c:pt idx="12642">
                  <c:v>50.616783758956224</c:v>
                </c:pt>
                <c:pt idx="12643">
                  <c:v>68.389026882808622</c:v>
                </c:pt>
                <c:pt idx="12644">
                  <c:v>562.87043117057453</c:v>
                </c:pt>
                <c:pt idx="12645">
                  <c:v>142.56106749755284</c:v>
                </c:pt>
                <c:pt idx="12646">
                  <c:v>740.89161706687241</c:v>
                </c:pt>
                <c:pt idx="12647">
                  <c:v>630.84616023371905</c:v>
                </c:pt>
                <c:pt idx="12648">
                  <c:v>2.5264272845636794E-3</c:v>
                </c:pt>
                <c:pt idx="12649">
                  <c:v>0.31003686635812316</c:v>
                </c:pt>
                <c:pt idx="12650">
                  <c:v>0.18833186428774912</c:v>
                </c:pt>
                <c:pt idx="12651">
                  <c:v>6.466881817745336E-2</c:v>
                </c:pt>
                <c:pt idx="12652">
                  <c:v>0.20090917294530572</c:v>
                </c:pt>
                <c:pt idx="12653">
                  <c:v>0.1554090117036187</c:v>
                </c:pt>
                <c:pt idx="12654">
                  <c:v>0.11838143360497906</c:v>
                </c:pt>
                <c:pt idx="12655">
                  <c:v>1.1000698089419163</c:v>
                </c:pt>
                <c:pt idx="12656">
                  <c:v>1.1513155723773105</c:v>
                </c:pt>
                <c:pt idx="12657">
                  <c:v>1.1504026957609153</c:v>
                </c:pt>
                <c:pt idx="12658">
                  <c:v>3.7043169509679313E-2</c:v>
                </c:pt>
                <c:pt idx="12659">
                  <c:v>1.0881960330596723E-2</c:v>
                </c:pt>
                <c:pt idx="12660">
                  <c:v>2.4124973960204864E-3</c:v>
                </c:pt>
                <c:pt idx="12661">
                  <c:v>3.2223544012611869E-4</c:v>
                </c:pt>
                <c:pt idx="12662">
                  <c:v>8.7033176938238084E-4</c:v>
                </c:pt>
                <c:pt idx="12663">
                  <c:v>2.3016054416702774E-2</c:v>
                </c:pt>
                <c:pt idx="12664">
                  <c:v>8.7520476398934323E-4</c:v>
                </c:pt>
                <c:pt idx="12665">
                  <c:v>0.31964090289116093</c:v>
                </c:pt>
                <c:pt idx="12666">
                  <c:v>9.9930303452751609E-3</c:v>
                </c:pt>
                <c:pt idx="12667">
                  <c:v>0.17418927212877558</c:v>
                </c:pt>
                <c:pt idx="12668">
                  <c:v>3.4576522367475597E-2</c:v>
                </c:pt>
                <c:pt idx="12669">
                  <c:v>1.2737139587603922E-2</c:v>
                </c:pt>
                <c:pt idx="12670">
                  <c:v>1.1176429423194385</c:v>
                </c:pt>
                <c:pt idx="12671">
                  <c:v>0.67092792221829967</c:v>
                </c:pt>
                <c:pt idx="12672">
                  <c:v>0.55584481493175597</c:v>
                </c:pt>
                <c:pt idx="12673">
                  <c:v>4.1452796378079109</c:v>
                </c:pt>
                <c:pt idx="12674">
                  <c:v>0.64656812208827508</c:v>
                </c:pt>
                <c:pt idx="12675">
                  <c:v>3.7862723971294442E-2</c:v>
                </c:pt>
                <c:pt idx="12676">
                  <c:v>1.3915815689083582E-3</c:v>
                </c:pt>
                <c:pt idx="12677">
                  <c:v>6.0267492860459904E-2</c:v>
                </c:pt>
                <c:pt idx="12678">
                  <c:v>1.0203886502943162E-2</c:v>
                </c:pt>
                <c:pt idx="12679">
                  <c:v>3.4281822677339672E-4</c:v>
                </c:pt>
                <c:pt idx="12680">
                  <c:v>2.3794834831117209</c:v>
                </c:pt>
                <c:pt idx="12681">
                  <c:v>0.84444126753634896</c:v>
                </c:pt>
                <c:pt idx="12682">
                  <c:v>1.4656744795544669</c:v>
                </c:pt>
                <c:pt idx="12683">
                  <c:v>0.61377005415075681</c:v>
                </c:pt>
                <c:pt idx="12684">
                  <c:v>4.3210428186959512E-2</c:v>
                </c:pt>
                <c:pt idx="12685">
                  <c:v>4.8132260520201183E-4</c:v>
                </c:pt>
                <c:pt idx="12686">
                  <c:v>3.3421799719790646E-2</c:v>
                </c:pt>
                <c:pt idx="12687">
                  <c:v>1.2746396532028578E-2</c:v>
                </c:pt>
                <c:pt idx="12688">
                  <c:v>1.1551887500639841E-2</c:v>
                </c:pt>
                <c:pt idx="12689">
                  <c:v>2.2114859856775266E-2</c:v>
                </c:pt>
                <c:pt idx="12690">
                  <c:v>4.7510145868034171E-3</c:v>
                </c:pt>
                <c:pt idx="12691">
                  <c:v>2.7783801745876795E-2</c:v>
                </c:pt>
                <c:pt idx="12692">
                  <c:v>0.402579916501697</c:v>
                </c:pt>
                <c:pt idx="12693">
                  <c:v>1.5586879574623043E-2</c:v>
                </c:pt>
                <c:pt idx="12694">
                  <c:v>1.1150103521539081E-2</c:v>
                </c:pt>
                <c:pt idx="12695">
                  <c:v>4.0792882022992076E-2</c:v>
                </c:pt>
                <c:pt idx="12696">
                  <c:v>7.9071207429786142E-2</c:v>
                </c:pt>
                <c:pt idx="12697">
                  <c:v>0.20803191499708293</c:v>
                </c:pt>
                <c:pt idx="12698">
                  <c:v>3.2038205585266065E-2</c:v>
                </c:pt>
                <c:pt idx="12699">
                  <c:v>0.21373554448650439</c:v>
                </c:pt>
                <c:pt idx="12700">
                  <c:v>3.126009497639832E-3</c:v>
                </c:pt>
                <c:pt idx="12701">
                  <c:v>0.44955376516591311</c:v>
                </c:pt>
                <c:pt idx="12702">
                  <c:v>2.8618522790839185</c:v>
                </c:pt>
                <c:pt idx="12703">
                  <c:v>0.44763804222913534</c:v>
                </c:pt>
                <c:pt idx="12704">
                  <c:v>0.13543493497306144</c:v>
                </c:pt>
                <c:pt idx="12705">
                  <c:v>1.3194362457811821E-2</c:v>
                </c:pt>
                <c:pt idx="12706">
                  <c:v>0.18820110933563766</c:v>
                </c:pt>
                <c:pt idx="12707">
                  <c:v>8.1448463126837997E-2</c:v>
                </c:pt>
                <c:pt idx="12708">
                  <c:v>6.404032238937879E-2</c:v>
                </c:pt>
                <c:pt idx="12709">
                  <c:v>0.93489313639818561</c:v>
                </c:pt>
                <c:pt idx="12710">
                  <c:v>0.27960398470720693</c:v>
                </c:pt>
                <c:pt idx="12711">
                  <c:v>1.7563670345333908</c:v>
                </c:pt>
                <c:pt idx="12712">
                  <c:v>3.0355941463395832</c:v>
                </c:pt>
                <c:pt idx="12713">
                  <c:v>1.0725987605134575</c:v>
                </c:pt>
                <c:pt idx="12714">
                  <c:v>2.6413114377428642E-2</c:v>
                </c:pt>
                <c:pt idx="12715">
                  <c:v>2.7218365939291281E-2</c:v>
                </c:pt>
                <c:pt idx="12716">
                  <c:v>0.1746902805481895</c:v>
                </c:pt>
                <c:pt idx="12717">
                  <c:v>7.3142105221184306E-2</c:v>
                </c:pt>
                <c:pt idx="12718">
                  <c:v>0.2939371351124983</c:v>
                </c:pt>
                <c:pt idx="12719">
                  <c:v>0.51955811452280376</c:v>
                </c:pt>
                <c:pt idx="12720">
                  <c:v>0.13369875785915683</c:v>
                </c:pt>
                <c:pt idx="12721">
                  <c:v>0.20491879112259778</c:v>
                </c:pt>
                <c:pt idx="12722">
                  <c:v>5.0891747659022588</c:v>
                </c:pt>
                <c:pt idx="12723">
                  <c:v>0.71628422680548276</c:v>
                </c:pt>
                <c:pt idx="12724">
                  <c:v>9.1281740350138085E-2</c:v>
                </c:pt>
                <c:pt idx="12725">
                  <c:v>5.7683904726205507E-2</c:v>
                </c:pt>
                <c:pt idx="12726">
                  <c:v>0.21795335622465406</c:v>
                </c:pt>
                <c:pt idx="12727">
                  <c:v>0.18906188919591002</c:v>
                </c:pt>
                <c:pt idx="12728">
                  <c:v>0.17868305445748706</c:v>
                </c:pt>
                <c:pt idx="12729">
                  <c:v>2.4741585835070667</c:v>
                </c:pt>
                <c:pt idx="12730">
                  <c:v>2.444344214122094E-2</c:v>
                </c:pt>
                <c:pt idx="12731">
                  <c:v>0.19794369733295078</c:v>
                </c:pt>
                <c:pt idx="12732">
                  <c:v>1.6725452735834725</c:v>
                </c:pt>
                <c:pt idx="12733">
                  <c:v>1.2767965995072412</c:v>
                </c:pt>
                <c:pt idx="12734">
                  <c:v>0.10262045276317823</c:v>
                </c:pt>
                <c:pt idx="12735">
                  <c:v>1.1470759582471181E-2</c:v>
                </c:pt>
                <c:pt idx="12736">
                  <c:v>6.2643002686572455E-2</c:v>
                </c:pt>
                <c:pt idx="12737">
                  <c:v>1.2278893097299227E-2</c:v>
                </c:pt>
                <c:pt idx="12738">
                  <c:v>7.2676331991603166E-3</c:v>
                </c:pt>
                <c:pt idx="12739">
                  <c:v>3.1501231781070493</c:v>
                </c:pt>
                <c:pt idx="12740">
                  <c:v>13.358641182865952</c:v>
                </c:pt>
                <c:pt idx="12741">
                  <c:v>2.1740841864131415</c:v>
                </c:pt>
                <c:pt idx="12742">
                  <c:v>4.1389907679435591</c:v>
                </c:pt>
                <c:pt idx="12743">
                  <c:v>7.6651403148584389</c:v>
                </c:pt>
                <c:pt idx="12744">
                  <c:v>1.1274915797079142E-2</c:v>
                </c:pt>
                <c:pt idx="12745">
                  <c:v>1.4720794124781094E-2</c:v>
                </c:pt>
                <c:pt idx="12746">
                  <c:v>8.4213185523836567E-3</c:v>
                </c:pt>
                <c:pt idx="12747">
                  <c:v>9.2692716278388286E-3</c:v>
                </c:pt>
                <c:pt idx="12748">
                  <c:v>2.240253593670271E-2</c:v>
                </c:pt>
                <c:pt idx="12749">
                  <c:v>3.2856100308613453E-2</c:v>
                </c:pt>
                <c:pt idx="12750">
                  <c:v>6.8339781633644115E-3</c:v>
                </c:pt>
                <c:pt idx="12751">
                  <c:v>0.36477309244638917</c:v>
                </c:pt>
                <c:pt idx="12752">
                  <c:v>2.1713016955356233E-2</c:v>
                </c:pt>
                <c:pt idx="12753">
                  <c:v>4.0155426664477467E-2</c:v>
                </c:pt>
                <c:pt idx="12754">
                  <c:v>1.1235096693716601E-2</c:v>
                </c:pt>
                <c:pt idx="12755">
                  <c:v>6.7021586924649712E-2</c:v>
                </c:pt>
                <c:pt idx="12756">
                  <c:v>3.1878016371030715E-2</c:v>
                </c:pt>
                <c:pt idx="12757">
                  <c:v>3.868101819902782E-2</c:v>
                </c:pt>
                <c:pt idx="12758">
                  <c:v>0.15718431046496567</c:v>
                </c:pt>
                <c:pt idx="12759">
                  <c:v>4.4208667710597678E-2</c:v>
                </c:pt>
                <c:pt idx="12760">
                  <c:v>6.9489564185212946E-2</c:v>
                </c:pt>
                <c:pt idx="12761">
                  <c:v>2.0342453075546589</c:v>
                </c:pt>
                <c:pt idx="12762">
                  <c:v>9.9308179884179698E-2</c:v>
                </c:pt>
                <c:pt idx="12763">
                  <c:v>1.6984709442735595E-2</c:v>
                </c:pt>
                <c:pt idx="12764">
                  <c:v>1.6587212449262791E-2</c:v>
                </c:pt>
                <c:pt idx="12765">
                  <c:v>2.1519045263780283E-2</c:v>
                </c:pt>
                <c:pt idx="12766">
                  <c:v>3.7473693308723355E-2</c:v>
                </c:pt>
                <c:pt idx="12767">
                  <c:v>0.1359654835280894</c:v>
                </c:pt>
                <c:pt idx="12768">
                  <c:v>0.33158773504428674</c:v>
                </c:pt>
                <c:pt idx="12769">
                  <c:v>0.82980970148544009</c:v>
                </c:pt>
                <c:pt idx="12770">
                  <c:v>0.11047698747743792</c:v>
                </c:pt>
                <c:pt idx="12771">
                  <c:v>4.9226225766180472E-2</c:v>
                </c:pt>
                <c:pt idx="12772">
                  <c:v>7.7937100570926371E-2</c:v>
                </c:pt>
                <c:pt idx="12773">
                  <c:v>0.18350717537461553</c:v>
                </c:pt>
                <c:pt idx="12774">
                  <c:v>0.35142721744809052</c:v>
                </c:pt>
                <c:pt idx="12775">
                  <c:v>0.16602879296586301</c:v>
                </c:pt>
                <c:pt idx="12776">
                  <c:v>1.6003795720706879</c:v>
                </c:pt>
                <c:pt idx="12777">
                  <c:v>0.39024251150825273</c:v>
                </c:pt>
                <c:pt idx="12778">
                  <c:v>15.568475669775923</c:v>
                </c:pt>
                <c:pt idx="12779">
                  <c:v>3.0159966536037954</c:v>
                </c:pt>
                <c:pt idx="12780">
                  <c:v>2.9277098178229761</c:v>
                </c:pt>
                <c:pt idx="12781">
                  <c:v>5.042951609424709E-2</c:v>
                </c:pt>
                <c:pt idx="12782">
                  <c:v>8.5232030913545989E-2</c:v>
                </c:pt>
                <c:pt idx="12783">
                  <c:v>0.19871337823547014</c:v>
                </c:pt>
                <c:pt idx="12784">
                  <c:v>0.58918358538466076</c:v>
                </c:pt>
                <c:pt idx="12785">
                  <c:v>0.11435420618335727</c:v>
                </c:pt>
                <c:pt idx="12786">
                  <c:v>1.2014678546806117</c:v>
                </c:pt>
                <c:pt idx="12787">
                  <c:v>0.14327055720158602</c:v>
                </c:pt>
                <c:pt idx="12788">
                  <c:v>2.3438887751536024</c:v>
                </c:pt>
                <c:pt idx="12789">
                  <c:v>1.3216353049601754</c:v>
                </c:pt>
                <c:pt idx="12790">
                  <c:v>0.8536918055753383</c:v>
                </c:pt>
                <c:pt idx="12791">
                  <c:v>4.6911465005184907E-2</c:v>
                </c:pt>
                <c:pt idx="12792">
                  <c:v>7.8691266694312367E-2</c:v>
                </c:pt>
                <c:pt idx="12793">
                  <c:v>0.83783172245830373</c:v>
                </c:pt>
                <c:pt idx="12794">
                  <c:v>0.51575272525581584</c:v>
                </c:pt>
                <c:pt idx="12795">
                  <c:v>0.182859532140526</c:v>
                </c:pt>
                <c:pt idx="12796">
                  <c:v>1.3231239087753255</c:v>
                </c:pt>
                <c:pt idx="12797">
                  <c:v>6.5295819743809061E-2</c:v>
                </c:pt>
                <c:pt idx="12798">
                  <c:v>1.2364498366809615</c:v>
                </c:pt>
                <c:pt idx="12799">
                  <c:v>1.3375903412144896</c:v>
                </c:pt>
                <c:pt idx="12800">
                  <c:v>0.95094545062287461</c:v>
                </c:pt>
                <c:pt idx="12801">
                  <c:v>0.9851230870892288</c:v>
                </c:pt>
                <c:pt idx="12802">
                  <c:v>0.76240173998846117</c:v>
                </c:pt>
                <c:pt idx="12803">
                  <c:v>2.508033215119295</c:v>
                </c:pt>
                <c:pt idx="12804">
                  <c:v>2.2067532948899973</c:v>
                </c:pt>
                <c:pt idx="12805">
                  <c:v>1.3127001901207265</c:v>
                </c:pt>
                <c:pt idx="12806">
                  <c:v>12.929989481578586</c:v>
                </c:pt>
                <c:pt idx="12807">
                  <c:v>17.78489637059393</c:v>
                </c:pt>
                <c:pt idx="12808">
                  <c:v>26.868603058496621</c:v>
                </c:pt>
                <c:pt idx="12809">
                  <c:v>32.890073294775831</c:v>
                </c:pt>
                <c:pt idx="12810">
                  <c:v>18.569506158590478</c:v>
                </c:pt>
                <c:pt idx="12811">
                  <c:v>6.5107368989796361</c:v>
                </c:pt>
                <c:pt idx="12812">
                  <c:v>1.1185545148202747</c:v>
                </c:pt>
                <c:pt idx="12813">
                  <c:v>8.5561456454620028</c:v>
                </c:pt>
                <c:pt idx="12814">
                  <c:v>5.1944324164533207</c:v>
                </c:pt>
                <c:pt idx="12815">
                  <c:v>2.2641110444627461</c:v>
                </c:pt>
                <c:pt idx="12816">
                  <c:v>2.8484622001689552</c:v>
                </c:pt>
                <c:pt idx="12817">
                  <c:v>17.080500747818629</c:v>
                </c:pt>
                <c:pt idx="12818">
                  <c:v>7.7508364029577361</c:v>
                </c:pt>
                <c:pt idx="12819">
                  <c:v>41.187928840136273</c:v>
                </c:pt>
                <c:pt idx="12820">
                  <c:v>13.619037188786637</c:v>
                </c:pt>
                <c:pt idx="12821">
                  <c:v>0.10417964086900283</c:v>
                </c:pt>
                <c:pt idx="12822">
                  <c:v>2.5648543470145015</c:v>
                </c:pt>
                <c:pt idx="12823">
                  <c:v>0.44370717444000141</c:v>
                </c:pt>
                <c:pt idx="12824">
                  <c:v>0.69258821278248084</c:v>
                </c:pt>
                <c:pt idx="12825">
                  <c:v>0.51101653843138151</c:v>
                </c:pt>
                <c:pt idx="12826">
                  <c:v>0.81364846069609953</c:v>
                </c:pt>
                <c:pt idx="12827">
                  <c:v>0.3776021788322052</c:v>
                </c:pt>
                <c:pt idx="12828">
                  <c:v>1.378348814350205</c:v>
                </c:pt>
                <c:pt idx="12829">
                  <c:v>3.0129147531087788</c:v>
                </c:pt>
                <c:pt idx="12830">
                  <c:v>9.9746960419320541</c:v>
                </c:pt>
                <c:pt idx="12831">
                  <c:v>1.7067062577122094</c:v>
                </c:pt>
                <c:pt idx="12832">
                  <c:v>4.40135058420526</c:v>
                </c:pt>
                <c:pt idx="12833">
                  <c:v>8.1590702100938977</c:v>
                </c:pt>
                <c:pt idx="12834">
                  <c:v>2.1956192950049398</c:v>
                </c:pt>
                <c:pt idx="12835">
                  <c:v>4.6235434840446006</c:v>
                </c:pt>
                <c:pt idx="12836">
                  <c:v>36.637994523920206</c:v>
                </c:pt>
                <c:pt idx="12837">
                  <c:v>14.56978530924423</c:v>
                </c:pt>
                <c:pt idx="12838">
                  <c:v>99.425744375140056</c:v>
                </c:pt>
                <c:pt idx="12839">
                  <c:v>39.912466552493242</c:v>
                </c:pt>
                <c:pt idx="12840">
                  <c:v>0.33603724501289689</c:v>
                </c:pt>
                <c:pt idx="12841">
                  <c:v>1.1017020677777514E-2</c:v>
                </c:pt>
                <c:pt idx="12842">
                  <c:v>0.64557891068864148</c:v>
                </c:pt>
                <c:pt idx="12843">
                  <c:v>0.11769383615825535</c:v>
                </c:pt>
                <c:pt idx="12844">
                  <c:v>7.1589928993656141E-2</c:v>
                </c:pt>
                <c:pt idx="12845">
                  <c:v>7.5306026801647986E-3</c:v>
                </c:pt>
                <c:pt idx="12846">
                  <c:v>5.1848399517493912E-2</c:v>
                </c:pt>
                <c:pt idx="12847">
                  <c:v>2.8094071825592968</c:v>
                </c:pt>
                <c:pt idx="12848">
                  <c:v>0.73840592602725708</c:v>
                </c:pt>
                <c:pt idx="12849">
                  <c:v>1.2575738761482855</c:v>
                </c:pt>
                <c:pt idx="12850">
                  <c:v>1.3151125838395794</c:v>
                </c:pt>
                <c:pt idx="12851">
                  <c:v>10.22168000979525</c:v>
                </c:pt>
                <c:pt idx="12852">
                  <c:v>0.33202832896340628</c:v>
                </c:pt>
                <c:pt idx="12853">
                  <c:v>11.098511896991026</c:v>
                </c:pt>
                <c:pt idx="12854">
                  <c:v>43.749227078557126</c:v>
                </c:pt>
                <c:pt idx="12855">
                  <c:v>43.563852520735757</c:v>
                </c:pt>
                <c:pt idx="12856">
                  <c:v>77.27605343452673</c:v>
                </c:pt>
                <c:pt idx="12857">
                  <c:v>29.403249623294251</c:v>
                </c:pt>
                <c:pt idx="12858">
                  <c:v>2.5802619928873534</c:v>
                </c:pt>
                <c:pt idx="12859">
                  <c:v>0.69607573088599761</c:v>
                </c:pt>
                <c:pt idx="12860">
                  <c:v>2.9893726687384003E-2</c:v>
                </c:pt>
                <c:pt idx="12861">
                  <c:v>0.52917880135801487</c:v>
                </c:pt>
                <c:pt idx="12862">
                  <c:v>0.7185121659595346</c:v>
                </c:pt>
                <c:pt idx="12863">
                  <c:v>3.0441719865462318</c:v>
                </c:pt>
                <c:pt idx="12864">
                  <c:v>0.20554652820316199</c:v>
                </c:pt>
                <c:pt idx="12865">
                  <c:v>0.16114001577846551</c:v>
                </c:pt>
                <c:pt idx="12866">
                  <c:v>0.10817225052085684</c:v>
                </c:pt>
                <c:pt idx="12867">
                  <c:v>0.8040833579929475</c:v>
                </c:pt>
                <c:pt idx="12868">
                  <c:v>4.892313199276269</c:v>
                </c:pt>
                <c:pt idx="12869">
                  <c:v>2.3515150076491782</c:v>
                </c:pt>
                <c:pt idx="12870">
                  <c:v>10.43319503564728</c:v>
                </c:pt>
                <c:pt idx="12871">
                  <c:v>5.3783829254930735</c:v>
                </c:pt>
                <c:pt idx="12872">
                  <c:v>4.2952113612464649</c:v>
                </c:pt>
                <c:pt idx="12873">
                  <c:v>2.5692970870981311</c:v>
                </c:pt>
                <c:pt idx="12874">
                  <c:v>22.741563559046419</c:v>
                </c:pt>
                <c:pt idx="12875">
                  <c:v>7.0723141185394827</c:v>
                </c:pt>
                <c:pt idx="12876">
                  <c:v>32.538316966077538</c:v>
                </c:pt>
                <c:pt idx="12877">
                  <c:v>32.69614563567653</c:v>
                </c:pt>
                <c:pt idx="12878">
                  <c:v>0.30304560918254447</c:v>
                </c:pt>
                <c:pt idx="12879">
                  <c:v>0.58947996951723625</c:v>
                </c:pt>
                <c:pt idx="12880">
                  <c:v>0.24085072370210733</c:v>
                </c:pt>
                <c:pt idx="12881">
                  <c:v>0.10343290249602373</c:v>
                </c:pt>
                <c:pt idx="12882">
                  <c:v>6.1417379219675505E-3</c:v>
                </c:pt>
                <c:pt idx="12883">
                  <c:v>5.6180913850570384E-2</c:v>
                </c:pt>
                <c:pt idx="12884">
                  <c:v>0.57206282959312738</c:v>
                </c:pt>
                <c:pt idx="12885">
                  <c:v>0.33056495353594545</c:v>
                </c:pt>
                <c:pt idx="12886">
                  <c:v>4.1706676279876111</c:v>
                </c:pt>
                <c:pt idx="12887">
                  <c:v>5.7731543284359352</c:v>
                </c:pt>
                <c:pt idx="12888">
                  <c:v>0.79681924932038928</c:v>
                </c:pt>
                <c:pt idx="12889">
                  <c:v>0.36558414074731549</c:v>
                </c:pt>
                <c:pt idx="12890">
                  <c:v>3.9682824384663808</c:v>
                </c:pt>
                <c:pt idx="12891">
                  <c:v>0.60893718831384402</c:v>
                </c:pt>
                <c:pt idx="12892">
                  <c:v>1.1252430079840405</c:v>
                </c:pt>
                <c:pt idx="12893">
                  <c:v>3.473164069622626</c:v>
                </c:pt>
                <c:pt idx="12894">
                  <c:v>6.5205652067526279</c:v>
                </c:pt>
                <c:pt idx="12895">
                  <c:v>2.443523219532215</c:v>
                </c:pt>
                <c:pt idx="12896">
                  <c:v>10.543982049713039</c:v>
                </c:pt>
                <c:pt idx="12897">
                  <c:v>7.85083623872573</c:v>
                </c:pt>
                <c:pt idx="12898">
                  <c:v>6.84939368624772</c:v>
                </c:pt>
                <c:pt idx="12899">
                  <c:v>3.5398992909978615</c:v>
                </c:pt>
                <c:pt idx="12900">
                  <c:v>18.926771328268028</c:v>
                </c:pt>
                <c:pt idx="12901">
                  <c:v>14.990802113089968</c:v>
                </c:pt>
                <c:pt idx="12902">
                  <c:v>10.133744452637814</c:v>
                </c:pt>
                <c:pt idx="12903">
                  <c:v>21.232211222990486</c:v>
                </c:pt>
                <c:pt idx="12904">
                  <c:v>114.88874492709064</c:v>
                </c:pt>
                <c:pt idx="12905">
                  <c:v>21.589710593582954</c:v>
                </c:pt>
                <c:pt idx="12906">
                  <c:v>358.94542683736989</c:v>
                </c:pt>
                <c:pt idx="12907">
                  <c:v>127.41528344921518</c:v>
                </c:pt>
                <c:pt idx="12908">
                  <c:v>10.684235114222268</c:v>
                </c:pt>
                <c:pt idx="12909">
                  <c:v>1.4308714993390588</c:v>
                </c:pt>
                <c:pt idx="12910">
                  <c:v>5.0171573973675239</c:v>
                </c:pt>
                <c:pt idx="12911">
                  <c:v>4.4153547698393494</c:v>
                </c:pt>
                <c:pt idx="12912">
                  <c:v>1.208433375468591</c:v>
                </c:pt>
                <c:pt idx="12913">
                  <c:v>3.0580627639658875</c:v>
                </c:pt>
                <c:pt idx="12914">
                  <c:v>4.1909008779380903</c:v>
                </c:pt>
                <c:pt idx="12915">
                  <c:v>1.4023902680954738</c:v>
                </c:pt>
                <c:pt idx="12916">
                  <c:v>1.9134127366277636</c:v>
                </c:pt>
                <c:pt idx="12917">
                  <c:v>11.061101740901783</c:v>
                </c:pt>
                <c:pt idx="12918">
                  <c:v>4.3783172116079534</c:v>
                </c:pt>
                <c:pt idx="12919">
                  <c:v>0.64865579149948616</c:v>
                </c:pt>
                <c:pt idx="12920">
                  <c:v>2.0355682338803285</c:v>
                </c:pt>
                <c:pt idx="12921">
                  <c:v>2.5554300854967495</c:v>
                </c:pt>
                <c:pt idx="12922">
                  <c:v>0.26781049743679164</c:v>
                </c:pt>
                <c:pt idx="12923">
                  <c:v>2.2483757115648633</c:v>
                </c:pt>
                <c:pt idx="12924">
                  <c:v>14.777705253510167</c:v>
                </c:pt>
                <c:pt idx="12925">
                  <c:v>4.3726472664478342</c:v>
                </c:pt>
                <c:pt idx="12926">
                  <c:v>55.78181203689492</c:v>
                </c:pt>
                <c:pt idx="12927">
                  <c:v>61.846854864391808</c:v>
                </c:pt>
                <c:pt idx="12928">
                  <c:v>0.24674686016092817</c:v>
                </c:pt>
                <c:pt idx="12929">
                  <c:v>0.14012904584283853</c:v>
                </c:pt>
                <c:pt idx="12930">
                  <c:v>0.86681986414980183</c:v>
                </c:pt>
                <c:pt idx="12931">
                  <c:v>0.61032357876101073</c:v>
                </c:pt>
                <c:pt idx="12932">
                  <c:v>0.32551196696384016</c:v>
                </c:pt>
                <c:pt idx="12933">
                  <c:v>0.7474592148609438</c:v>
                </c:pt>
                <c:pt idx="12934">
                  <c:v>1.7738164811347723</c:v>
                </c:pt>
                <c:pt idx="12935">
                  <c:v>0.34358599009205681</c:v>
                </c:pt>
                <c:pt idx="12936">
                  <c:v>3.1378491191600038</c:v>
                </c:pt>
                <c:pt idx="12937">
                  <c:v>3.5123450105687923</c:v>
                </c:pt>
                <c:pt idx="12938">
                  <c:v>2.4281836634648823</c:v>
                </c:pt>
                <c:pt idx="12939">
                  <c:v>0.30865922831266701</c:v>
                </c:pt>
                <c:pt idx="12940">
                  <c:v>2.0976872721002335</c:v>
                </c:pt>
                <c:pt idx="12941">
                  <c:v>1.4204004905668302</c:v>
                </c:pt>
                <c:pt idx="12942">
                  <c:v>1.7665060887935473</c:v>
                </c:pt>
                <c:pt idx="12943">
                  <c:v>4.3910283418321114</c:v>
                </c:pt>
                <c:pt idx="12944">
                  <c:v>8.3437205983423208</c:v>
                </c:pt>
                <c:pt idx="12945">
                  <c:v>1.3917493285524369</c:v>
                </c:pt>
                <c:pt idx="12946">
                  <c:v>5.7614735190212754</c:v>
                </c:pt>
                <c:pt idx="12947">
                  <c:v>9.3167741304211606</c:v>
                </c:pt>
                <c:pt idx="12948">
                  <c:v>0.58232344933672997</c:v>
                </c:pt>
                <c:pt idx="12949">
                  <c:v>0.17809877849865829</c:v>
                </c:pt>
                <c:pt idx="12950">
                  <c:v>1.2158852569675727</c:v>
                </c:pt>
                <c:pt idx="12951">
                  <c:v>0.63847583040693012</c:v>
                </c:pt>
                <c:pt idx="12952">
                  <c:v>0.18442515353294087</c:v>
                </c:pt>
                <c:pt idx="12953">
                  <c:v>0.57818214387003097</c:v>
                </c:pt>
                <c:pt idx="12954">
                  <c:v>1.9116338605733185</c:v>
                </c:pt>
                <c:pt idx="12955">
                  <c:v>1.0972942880266907</c:v>
                </c:pt>
                <c:pt idx="12956">
                  <c:v>5.8762682174786178</c:v>
                </c:pt>
                <c:pt idx="12957">
                  <c:v>3.1270279979973585</c:v>
                </c:pt>
                <c:pt idx="12958">
                  <c:v>4.3562274907406158</c:v>
                </c:pt>
                <c:pt idx="12959">
                  <c:v>2.5882873137794027</c:v>
                </c:pt>
                <c:pt idx="12960">
                  <c:v>11.553124929611842</c:v>
                </c:pt>
                <c:pt idx="12961">
                  <c:v>12.889719847823514</c:v>
                </c:pt>
                <c:pt idx="12962">
                  <c:v>8.1663951637165582</c:v>
                </c:pt>
                <c:pt idx="12963">
                  <c:v>12.394527034404746</c:v>
                </c:pt>
                <c:pt idx="12964">
                  <c:v>81.344112001802273</c:v>
                </c:pt>
                <c:pt idx="12965">
                  <c:v>14.838980366030651</c:v>
                </c:pt>
                <c:pt idx="12966">
                  <c:v>91.980522514887511</c:v>
                </c:pt>
                <c:pt idx="12967">
                  <c:v>62.39777787260639</c:v>
                </c:pt>
                <c:pt idx="12968">
                  <c:v>5.8425279500582334</c:v>
                </c:pt>
                <c:pt idx="12969">
                  <c:v>1.5226532589749167</c:v>
                </c:pt>
                <c:pt idx="12970">
                  <c:v>10.223861672583899</c:v>
                </c:pt>
                <c:pt idx="12971">
                  <c:v>10.923579551244893</c:v>
                </c:pt>
                <c:pt idx="12972">
                  <c:v>19.890168156472384</c:v>
                </c:pt>
                <c:pt idx="12973">
                  <c:v>9.0306676906691905</c:v>
                </c:pt>
                <c:pt idx="12974">
                  <c:v>41.037156002788294</c:v>
                </c:pt>
                <c:pt idx="12975">
                  <c:v>13.041867388308038</c:v>
                </c:pt>
                <c:pt idx="12976">
                  <c:v>45.790383305275661</c:v>
                </c:pt>
                <c:pt idx="12977">
                  <c:v>51.60052886766514</c:v>
                </c:pt>
                <c:pt idx="12978">
                  <c:v>3.2554438110442749</c:v>
                </c:pt>
                <c:pt idx="12979">
                  <c:v>1.0657860530189682</c:v>
                </c:pt>
                <c:pt idx="12980">
                  <c:v>6.0243151861837836</c:v>
                </c:pt>
                <c:pt idx="12981">
                  <c:v>12.232203990926157</c:v>
                </c:pt>
                <c:pt idx="12982">
                  <c:v>12.21271729689035</c:v>
                </c:pt>
                <c:pt idx="12983">
                  <c:v>9.7090026881334754</c:v>
                </c:pt>
                <c:pt idx="12984">
                  <c:v>22.008522823044821</c:v>
                </c:pt>
                <c:pt idx="12985">
                  <c:v>4.9682734268181896</c:v>
                </c:pt>
                <c:pt idx="12986">
                  <c:v>14.33694030536032</c:v>
                </c:pt>
                <c:pt idx="12987">
                  <c:v>32.956103671771842</c:v>
                </c:pt>
                <c:pt idx="12988">
                  <c:v>65.379062990492031</c:v>
                </c:pt>
                <c:pt idx="12989">
                  <c:v>19.577085486113425</c:v>
                </c:pt>
                <c:pt idx="12990">
                  <c:v>88.801342552986569</c:v>
                </c:pt>
                <c:pt idx="12991">
                  <c:v>91.432805722757081</c:v>
                </c:pt>
                <c:pt idx="12992">
                  <c:v>65.856757235232067</c:v>
                </c:pt>
                <c:pt idx="12993">
                  <c:v>91.621395591725417</c:v>
                </c:pt>
                <c:pt idx="12994">
                  <c:v>418.59742176081204</c:v>
                </c:pt>
                <c:pt idx="12995">
                  <c:v>139.36796603462784</c:v>
                </c:pt>
                <c:pt idx="12996">
                  <c:v>852.96271013308774</c:v>
                </c:pt>
                <c:pt idx="12997">
                  <c:v>497.04409121008081</c:v>
                </c:pt>
                <c:pt idx="12998">
                  <c:v>8.26324029916859</c:v>
                </c:pt>
                <c:pt idx="12999">
                  <c:v>2.2539152402856919</c:v>
                </c:pt>
                <c:pt idx="13000">
                  <c:v>19.176226696039315</c:v>
                </c:pt>
                <c:pt idx="13001">
                  <c:v>17.971708598812377</c:v>
                </c:pt>
                <c:pt idx="13002">
                  <c:v>10.018284564050534</c:v>
                </c:pt>
                <c:pt idx="13003">
                  <c:v>11.660729743832377</c:v>
                </c:pt>
                <c:pt idx="13004">
                  <c:v>36.816548775399113</c:v>
                </c:pt>
                <c:pt idx="13005">
                  <c:v>11.705701813350705</c:v>
                </c:pt>
                <c:pt idx="13006">
                  <c:v>145.74244931034787</c:v>
                </c:pt>
                <c:pt idx="13007">
                  <c:v>71.549801627368922</c:v>
                </c:pt>
                <c:pt idx="13008">
                  <c:v>67.805329829856518</c:v>
                </c:pt>
                <c:pt idx="13009">
                  <c:v>0.30409039363283719</c:v>
                </c:pt>
                <c:pt idx="13010">
                  <c:v>13.980608112545807</c:v>
                </c:pt>
                <c:pt idx="13011">
                  <c:v>3.4270056303382437</c:v>
                </c:pt>
                <c:pt idx="13012">
                  <c:v>6.1990311619121234</c:v>
                </c:pt>
                <c:pt idx="13013">
                  <c:v>4.6371823342098546</c:v>
                </c:pt>
                <c:pt idx="13014">
                  <c:v>3.5486860523837276</c:v>
                </c:pt>
                <c:pt idx="13015">
                  <c:v>2.0219849761089601</c:v>
                </c:pt>
                <c:pt idx="13016">
                  <c:v>8.8257020774297281</c:v>
                </c:pt>
                <c:pt idx="13017">
                  <c:v>23.161420651464251</c:v>
                </c:pt>
                <c:pt idx="13018">
                  <c:v>15.002642185903978</c:v>
                </c:pt>
                <c:pt idx="13019">
                  <c:v>57.84307645111474</c:v>
                </c:pt>
                <c:pt idx="13020">
                  <c:v>17.556939818401602</c:v>
                </c:pt>
                <c:pt idx="13021">
                  <c:v>44.932130470163415</c:v>
                </c:pt>
                <c:pt idx="13022">
                  <c:v>116.03629265803517</c:v>
                </c:pt>
                <c:pt idx="13023">
                  <c:v>64.081525912416694</c:v>
                </c:pt>
                <c:pt idx="13024">
                  <c:v>91.933525200761807</c:v>
                </c:pt>
                <c:pt idx="13025">
                  <c:v>271.2998107628261</c:v>
                </c:pt>
                <c:pt idx="13026">
                  <c:v>86.468164786666321</c:v>
                </c:pt>
                <c:pt idx="13027">
                  <c:v>323.67410446497416</c:v>
                </c:pt>
                <c:pt idx="13028">
                  <c:v>395.35869319943731</c:v>
                </c:pt>
                <c:pt idx="13029">
                  <c:v>342.0297955468028</c:v>
                </c:pt>
                <c:pt idx="13030">
                  <c:v>2.5978236137736048</c:v>
                </c:pt>
                <c:pt idx="13031">
                  <c:v>0.23022758318425604</c:v>
                </c:pt>
                <c:pt idx="13032">
                  <c:v>1.5349642224200337</c:v>
                </c:pt>
                <c:pt idx="13033">
                  <c:v>0.59938334671490257</c:v>
                </c:pt>
                <c:pt idx="13034">
                  <c:v>0.32741372680676167</c:v>
                </c:pt>
                <c:pt idx="13035">
                  <c:v>0.14773328334541283</c:v>
                </c:pt>
                <c:pt idx="13036">
                  <c:v>20.34132128451261</c:v>
                </c:pt>
                <c:pt idx="13037">
                  <c:v>13.127977583238234</c:v>
                </c:pt>
                <c:pt idx="13038">
                  <c:v>22.877478145051839</c:v>
                </c:pt>
                <c:pt idx="13039">
                  <c:v>19.026811044702871</c:v>
                </c:pt>
                <c:pt idx="13040">
                  <c:v>7.8376506961105061</c:v>
                </c:pt>
                <c:pt idx="13041">
                  <c:v>12.849704450559614</c:v>
                </c:pt>
                <c:pt idx="13042">
                  <c:v>27.461418660363158</c:v>
                </c:pt>
                <c:pt idx="13043">
                  <c:v>13.748161685070695</c:v>
                </c:pt>
                <c:pt idx="13044">
                  <c:v>27.801248449340932</c:v>
                </c:pt>
                <c:pt idx="13045">
                  <c:v>206.36300589388435</c:v>
                </c:pt>
                <c:pt idx="13046">
                  <c:v>146.43054141464049</c:v>
                </c:pt>
                <c:pt idx="13047">
                  <c:v>187.43640968666799</c:v>
                </c:pt>
                <c:pt idx="13048">
                  <c:v>124.91019254747751</c:v>
                </c:pt>
                <c:pt idx="13049">
                  <c:v>201.28753321990422</c:v>
                </c:pt>
                <c:pt idx="13050">
                  <c:v>4.6759368032949205</c:v>
                </c:pt>
                <c:pt idx="13051">
                  <c:v>0.81047746763966655</c:v>
                </c:pt>
                <c:pt idx="13052">
                  <c:v>6.888008869277433E-2</c:v>
                </c:pt>
                <c:pt idx="13053">
                  <c:v>2.5798299991816971</c:v>
                </c:pt>
                <c:pt idx="13054">
                  <c:v>9.5362738523228074</c:v>
                </c:pt>
                <c:pt idx="13055">
                  <c:v>6.8297441757451196</c:v>
                </c:pt>
                <c:pt idx="13056">
                  <c:v>3.003047854423079</c:v>
                </c:pt>
                <c:pt idx="13057">
                  <c:v>0.41293235970426212</c:v>
                </c:pt>
                <c:pt idx="13058">
                  <c:v>0.25952248224066327</c:v>
                </c:pt>
                <c:pt idx="13059">
                  <c:v>5.0954325817580566</c:v>
                </c:pt>
                <c:pt idx="13060">
                  <c:v>3.1835306763322895</c:v>
                </c:pt>
                <c:pt idx="13061">
                  <c:v>9.6088362391753606</c:v>
                </c:pt>
                <c:pt idx="13062">
                  <c:v>6.3762135081297791</c:v>
                </c:pt>
                <c:pt idx="13063">
                  <c:v>39.402587465140357</c:v>
                </c:pt>
                <c:pt idx="13064">
                  <c:v>45.678055280121328</c:v>
                </c:pt>
                <c:pt idx="13065">
                  <c:v>32.683402698883206</c:v>
                </c:pt>
                <c:pt idx="13066">
                  <c:v>32.475423281122623</c:v>
                </c:pt>
                <c:pt idx="13067">
                  <c:v>83.404801008111562</c:v>
                </c:pt>
                <c:pt idx="13068">
                  <c:v>17.49611848270235</c:v>
                </c:pt>
                <c:pt idx="13069">
                  <c:v>87.631693747347455</c:v>
                </c:pt>
                <c:pt idx="13070">
                  <c:v>128.82642824320664</c:v>
                </c:pt>
                <c:pt idx="13071">
                  <c:v>135.62794331233431</c:v>
                </c:pt>
                <c:pt idx="13072">
                  <c:v>0.58670800461967598</c:v>
                </c:pt>
                <c:pt idx="13073">
                  <c:v>0.67137693422415878</c:v>
                </c:pt>
                <c:pt idx="13074">
                  <c:v>1.3068191800109297</c:v>
                </c:pt>
                <c:pt idx="13075">
                  <c:v>3.8123215020764714</c:v>
                </c:pt>
                <c:pt idx="13076">
                  <c:v>1.8774359777874294</c:v>
                </c:pt>
                <c:pt idx="13077">
                  <c:v>3.5536054468700424</c:v>
                </c:pt>
                <c:pt idx="13078">
                  <c:v>11.05960697718268</c:v>
                </c:pt>
                <c:pt idx="13079">
                  <c:v>7.5077821264222662</c:v>
                </c:pt>
                <c:pt idx="13080">
                  <c:v>5.1351812773325021</c:v>
                </c:pt>
                <c:pt idx="13081">
                  <c:v>33.293308084646988</c:v>
                </c:pt>
                <c:pt idx="13082">
                  <c:v>35.172981413258448</c:v>
                </c:pt>
                <c:pt idx="13083">
                  <c:v>5.6721970145052243</c:v>
                </c:pt>
                <c:pt idx="13084">
                  <c:v>2.2335802886767997</c:v>
                </c:pt>
                <c:pt idx="13085">
                  <c:v>10.23048126238529</c:v>
                </c:pt>
                <c:pt idx="13086">
                  <c:v>17.661232302282887</c:v>
                </c:pt>
                <c:pt idx="13087">
                  <c:v>14.583532673254732</c:v>
                </c:pt>
                <c:pt idx="13088">
                  <c:v>17.793814830978096</c:v>
                </c:pt>
                <c:pt idx="13089">
                  <c:v>40.255134129286823</c:v>
                </c:pt>
                <c:pt idx="13090">
                  <c:v>18.831522635142939</c:v>
                </c:pt>
                <c:pt idx="13091">
                  <c:v>40.575122361286255</c:v>
                </c:pt>
                <c:pt idx="13092">
                  <c:v>118.368568981444</c:v>
                </c:pt>
                <c:pt idx="13093">
                  <c:v>60.638920818894661</c:v>
                </c:pt>
                <c:pt idx="13094">
                  <c:v>72.297818260079012</c:v>
                </c:pt>
                <c:pt idx="13095">
                  <c:v>36.402629006128457</c:v>
                </c:pt>
                <c:pt idx="13096">
                  <c:v>135.17244848102592</c:v>
                </c:pt>
                <c:pt idx="13097">
                  <c:v>195.01262510574421</c:v>
                </c:pt>
                <c:pt idx="13098">
                  <c:v>108.96365499932567</c:v>
                </c:pt>
                <c:pt idx="13099">
                  <c:v>181.05417343059221</c:v>
                </c:pt>
                <c:pt idx="13100">
                  <c:v>705.68760826461619</c:v>
                </c:pt>
                <c:pt idx="13101">
                  <c:v>141.55003096545244</c:v>
                </c:pt>
                <c:pt idx="13102">
                  <c:v>921.85704734177489</c:v>
                </c:pt>
                <c:pt idx="13103">
                  <c:v>857.31802149128794</c:v>
                </c:pt>
                <c:pt idx="13104">
                  <c:v>691.96862095020879</c:v>
                </c:pt>
                <c:pt idx="13105">
                  <c:v>26.686037872583682</c:v>
                </c:pt>
                <c:pt idx="13106">
                  <c:v>16.071117451579525</c:v>
                </c:pt>
                <c:pt idx="13107">
                  <c:v>56.688085943135711</c:v>
                </c:pt>
                <c:pt idx="13108">
                  <c:v>65.578761680842533</c:v>
                </c:pt>
                <c:pt idx="13109">
                  <c:v>32.822897513413643</c:v>
                </c:pt>
                <c:pt idx="13110">
                  <c:v>55.689057948153568</c:v>
                </c:pt>
                <c:pt idx="13111">
                  <c:v>207.49918561470778</c:v>
                </c:pt>
                <c:pt idx="13112">
                  <c:v>11.413399331192434</c:v>
                </c:pt>
                <c:pt idx="13113">
                  <c:v>134.07193006434508</c:v>
                </c:pt>
                <c:pt idx="13114">
                  <c:v>171.56772735250618</c:v>
                </c:pt>
                <c:pt idx="13115">
                  <c:v>163.51105282293582</c:v>
                </c:pt>
                <c:pt idx="13116">
                  <c:v>7.2060907827741358</c:v>
                </c:pt>
                <c:pt idx="13117">
                  <c:v>4.5948543269208431</c:v>
                </c:pt>
                <c:pt idx="13118">
                  <c:v>4.3725390257114283</c:v>
                </c:pt>
                <c:pt idx="13119">
                  <c:v>16.96959804936041</c:v>
                </c:pt>
                <c:pt idx="13120">
                  <c:v>7.8596137433122522</c:v>
                </c:pt>
                <c:pt idx="13121">
                  <c:v>21.319532798346053</c:v>
                </c:pt>
                <c:pt idx="13122">
                  <c:v>66.762263902719837</c:v>
                </c:pt>
                <c:pt idx="13123">
                  <c:v>122.2953935112792</c:v>
                </c:pt>
                <c:pt idx="13124">
                  <c:v>125.66181689778669</c:v>
                </c:pt>
                <c:pt idx="13125">
                  <c:v>107.76789293262289</c:v>
                </c:pt>
                <c:pt idx="13126">
                  <c:v>153.39097209526275</c:v>
                </c:pt>
                <c:pt idx="13127">
                  <c:v>2.3915637580191271</c:v>
                </c:pt>
                <c:pt idx="13128">
                  <c:v>1.7615384620521404</c:v>
                </c:pt>
                <c:pt idx="13129">
                  <c:v>5.0253742920710991</c:v>
                </c:pt>
                <c:pt idx="13130">
                  <c:v>9.4726761923867233</c:v>
                </c:pt>
                <c:pt idx="13131">
                  <c:v>6.2398078643432351</c:v>
                </c:pt>
                <c:pt idx="13132">
                  <c:v>8.0944307865980853</c:v>
                </c:pt>
                <c:pt idx="13133">
                  <c:v>19.973414781186534</c:v>
                </c:pt>
                <c:pt idx="13134">
                  <c:v>3.60540962080414</c:v>
                </c:pt>
                <c:pt idx="13135">
                  <c:v>12.607888632704361</c:v>
                </c:pt>
                <c:pt idx="13136">
                  <c:v>37.254432996301759</c:v>
                </c:pt>
                <c:pt idx="13137">
                  <c:v>27.583869184277681</c:v>
                </c:pt>
                <c:pt idx="13138">
                  <c:v>22.830627873045035</c:v>
                </c:pt>
                <c:pt idx="13139">
                  <c:v>4.7541054497318145</c:v>
                </c:pt>
                <c:pt idx="13140">
                  <c:v>6.9689181175924606</c:v>
                </c:pt>
                <c:pt idx="13141">
                  <c:v>23.218469699644793</c:v>
                </c:pt>
                <c:pt idx="13142">
                  <c:v>17.175675238394525</c:v>
                </c:pt>
                <c:pt idx="13143">
                  <c:v>31.921602726536978</c:v>
                </c:pt>
                <c:pt idx="13144">
                  <c:v>67.426229776612118</c:v>
                </c:pt>
                <c:pt idx="13145">
                  <c:v>15.146112801539635</c:v>
                </c:pt>
                <c:pt idx="13146">
                  <c:v>22.175706137589504</c:v>
                </c:pt>
                <c:pt idx="13147">
                  <c:v>186.05266787373014</c:v>
                </c:pt>
                <c:pt idx="13148">
                  <c:v>95.505520478883597</c:v>
                </c:pt>
                <c:pt idx="13149">
                  <c:v>2.8304020511028334</c:v>
                </c:pt>
                <c:pt idx="13150">
                  <c:v>2.0181999466678979</c:v>
                </c:pt>
                <c:pt idx="13151">
                  <c:v>6.5054709384077123</c:v>
                </c:pt>
                <c:pt idx="13152">
                  <c:v>15.848573404968123</c:v>
                </c:pt>
                <c:pt idx="13153">
                  <c:v>8.6428378022145864</c:v>
                </c:pt>
                <c:pt idx="13154">
                  <c:v>12.556984049725111</c:v>
                </c:pt>
                <c:pt idx="13155">
                  <c:v>27.696963067883825</c:v>
                </c:pt>
                <c:pt idx="13156">
                  <c:v>8.2530296592307462</c:v>
                </c:pt>
                <c:pt idx="13157">
                  <c:v>45.887443282413507</c:v>
                </c:pt>
                <c:pt idx="13158">
                  <c:v>42.330600802312475</c:v>
                </c:pt>
                <c:pt idx="13159">
                  <c:v>41.459985088073914</c:v>
                </c:pt>
                <c:pt idx="13160">
                  <c:v>20.799378097656437</c:v>
                </c:pt>
                <c:pt idx="13161">
                  <c:v>16.047456667154716</c:v>
                </c:pt>
                <c:pt idx="13162">
                  <c:v>57.758373114368112</c:v>
                </c:pt>
                <c:pt idx="13163">
                  <c:v>93.236446025893443</c:v>
                </c:pt>
                <c:pt idx="13164">
                  <c:v>53.480726747364002</c:v>
                </c:pt>
                <c:pt idx="13165">
                  <c:v>80.275764767168965</c:v>
                </c:pt>
                <c:pt idx="13166">
                  <c:v>333.89052885041986</c:v>
                </c:pt>
                <c:pt idx="13167">
                  <c:v>78.744431966885344</c:v>
                </c:pt>
                <c:pt idx="13168">
                  <c:v>384.29460012970276</c:v>
                </c:pt>
                <c:pt idx="13169">
                  <c:v>305.46202343992115</c:v>
                </c:pt>
                <c:pt idx="13170">
                  <c:v>337.52922068086889</c:v>
                </c:pt>
                <c:pt idx="13171">
                  <c:v>37.260941423568909</c:v>
                </c:pt>
                <c:pt idx="13172">
                  <c:v>12.183134193710021</c:v>
                </c:pt>
                <c:pt idx="13173">
                  <c:v>72.008071306591546</c:v>
                </c:pt>
                <c:pt idx="13174">
                  <c:v>93.90670531684809</c:v>
                </c:pt>
                <c:pt idx="13175">
                  <c:v>182.48065451342546</c:v>
                </c:pt>
                <c:pt idx="13176">
                  <c:v>69.864088983970248</c:v>
                </c:pt>
                <c:pt idx="13177">
                  <c:v>310.60399531091389</c:v>
                </c:pt>
                <c:pt idx="13178">
                  <c:v>72.224812896824233</c:v>
                </c:pt>
                <c:pt idx="13179">
                  <c:v>220.18568109557322</c:v>
                </c:pt>
                <c:pt idx="13180">
                  <c:v>314.69874523541489</c:v>
                </c:pt>
                <c:pt idx="13181">
                  <c:v>356.97129950506621</c:v>
                </c:pt>
                <c:pt idx="13182">
                  <c:v>12.423681999926226</c:v>
                </c:pt>
                <c:pt idx="13183">
                  <c:v>4.4164073396193153</c:v>
                </c:pt>
                <c:pt idx="13184">
                  <c:v>18.820630581626659</c:v>
                </c:pt>
                <c:pt idx="13185">
                  <c:v>50.629176384579438</c:v>
                </c:pt>
                <c:pt idx="13186">
                  <c:v>47.486348390387988</c:v>
                </c:pt>
                <c:pt idx="13187">
                  <c:v>38.084505742743964</c:v>
                </c:pt>
                <c:pt idx="13188">
                  <c:v>101.36177328024777</c:v>
                </c:pt>
                <c:pt idx="13189">
                  <c:v>18.494824728385705</c:v>
                </c:pt>
                <c:pt idx="13190">
                  <c:v>44.88151835108301</c:v>
                </c:pt>
                <c:pt idx="13191">
                  <c:v>99.923481993295582</c:v>
                </c:pt>
                <c:pt idx="13192">
                  <c:v>130.64931477711798</c:v>
                </c:pt>
                <c:pt idx="13193">
                  <c:v>302.11610163415082</c:v>
                </c:pt>
                <c:pt idx="13194">
                  <c:v>141.23187813466629</c:v>
                </c:pt>
                <c:pt idx="13195">
                  <c:v>493.95260929792852</c:v>
                </c:pt>
                <c:pt idx="13196">
                  <c:v>799.10027983819396</c:v>
                </c:pt>
                <c:pt idx="13197">
                  <c:v>618.2072790646863</c:v>
                </c:pt>
                <c:pt idx="13198">
                  <c:v>695.69314798004143</c:v>
                </c:pt>
                <c:pt idx="13199">
                  <c:v>2496.6526043028052</c:v>
                </c:pt>
                <c:pt idx="13200">
                  <c:v>782.94351536084469</c:v>
                </c:pt>
                <c:pt idx="13201">
                  <c:v>2724.0317949238379</c:v>
                </c:pt>
                <c:pt idx="13202">
                  <c:v>3045.8169181792487</c:v>
                </c:pt>
                <c:pt idx="13203">
                  <c:v>2878.3453436306859</c:v>
                </c:pt>
                <c:pt idx="13204">
                  <c:v>3.4677403743599094E-2</c:v>
                </c:pt>
                <c:pt idx="13205">
                  <c:v>7.4365135608326768E-3</c:v>
                </c:pt>
                <c:pt idx="13206">
                  <c:v>0.20853966595630097</c:v>
                </c:pt>
                <c:pt idx="13207">
                  <c:v>0.66364210887563058</c:v>
                </c:pt>
                <c:pt idx="13208">
                  <c:v>0.37969130302413967</c:v>
                </c:pt>
                <c:pt idx="13209">
                  <c:v>1.4897293601818604</c:v>
                </c:pt>
                <c:pt idx="13210">
                  <c:v>6.1426399483572147E-2</c:v>
                </c:pt>
                <c:pt idx="13211">
                  <c:v>2.3355553059000268E-2</c:v>
                </c:pt>
                <c:pt idx="13212">
                  <c:v>0.12213043310467997</c:v>
                </c:pt>
                <c:pt idx="13213">
                  <c:v>0.35091996110384011</c:v>
                </c:pt>
                <c:pt idx="13214">
                  <c:v>0.52890932980776839</c:v>
                </c:pt>
                <c:pt idx="13215">
                  <c:v>6.957100151717373E-3</c:v>
                </c:pt>
                <c:pt idx="13216">
                  <c:v>0.16137026046568911</c:v>
                </c:pt>
                <c:pt idx="13217">
                  <c:v>6.3894575307363685E-2</c:v>
                </c:pt>
                <c:pt idx="13218">
                  <c:v>0.20389896906727639</c:v>
                </c:pt>
                <c:pt idx="13219">
                  <c:v>0.25853875754790123</c:v>
                </c:pt>
                <c:pt idx="13220">
                  <c:v>6.8552271491703343E-2</c:v>
                </c:pt>
                <c:pt idx="13221">
                  <c:v>9.6202954508231957E-3</c:v>
                </c:pt>
                <c:pt idx="13222">
                  <c:v>0.14203327182192721</c:v>
                </c:pt>
                <c:pt idx="13223">
                  <c:v>0.89725297800272119</c:v>
                </c:pt>
                <c:pt idx="13224">
                  <c:v>2.0983771231715487</c:v>
                </c:pt>
                <c:pt idx="13225">
                  <c:v>0.88309817926901302</c:v>
                </c:pt>
                <c:pt idx="13226">
                  <c:v>0.38129726746036052</c:v>
                </c:pt>
                <c:pt idx="13227">
                  <c:v>1.541153035830255</c:v>
                </c:pt>
                <c:pt idx="13228">
                  <c:v>6.9214769091437791</c:v>
                </c:pt>
                <c:pt idx="13229">
                  <c:v>1.5821018764483608</c:v>
                </c:pt>
                <c:pt idx="13230">
                  <c:v>6.6992939795696218</c:v>
                </c:pt>
                <c:pt idx="13231">
                  <c:v>3.7979720321383752</c:v>
                </c:pt>
                <c:pt idx="13232">
                  <c:v>0.68702845674991153</c:v>
                </c:pt>
                <c:pt idx="13233">
                  <c:v>2.3856524363930287</c:v>
                </c:pt>
                <c:pt idx="13234">
                  <c:v>6.4798236640279283</c:v>
                </c:pt>
                <c:pt idx="13235">
                  <c:v>9.0283734019319333</c:v>
                </c:pt>
                <c:pt idx="13236">
                  <c:v>1.412889796573647E-2</c:v>
                </c:pt>
                <c:pt idx="13237">
                  <c:v>4.5411375863379627E-4</c:v>
                </c:pt>
                <c:pt idx="13238">
                  <c:v>2.2229853180675828E-4</c:v>
                </c:pt>
                <c:pt idx="13239">
                  <c:v>1.1897818297043459E-2</c:v>
                </c:pt>
                <c:pt idx="13240">
                  <c:v>1.8629382834580194E-3</c:v>
                </c:pt>
                <c:pt idx="13241">
                  <c:v>1.4148309941573145E-2</c:v>
                </c:pt>
                <c:pt idx="13242">
                  <c:v>2.478203588293849E-3</c:v>
                </c:pt>
                <c:pt idx="13243">
                  <c:v>4.8362185868689345E-4</c:v>
                </c:pt>
                <c:pt idx="13244">
                  <c:v>1.7539503093309494E-4</c:v>
                </c:pt>
                <c:pt idx="13245">
                  <c:v>6.3759529695432034E-3</c:v>
                </c:pt>
                <c:pt idx="13246">
                  <c:v>7.9994223507572852E-3</c:v>
                </c:pt>
                <c:pt idx="13247">
                  <c:v>0.17041346091597648</c:v>
                </c:pt>
                <c:pt idx="13248">
                  <c:v>0.13556227984769942</c:v>
                </c:pt>
                <c:pt idx="13249">
                  <c:v>1.0670413493349933</c:v>
                </c:pt>
                <c:pt idx="13250">
                  <c:v>3.9310420009114155</c:v>
                </c:pt>
                <c:pt idx="13251">
                  <c:v>1.4613550120036134</c:v>
                </c:pt>
                <c:pt idx="13252">
                  <c:v>3.5294506272808883</c:v>
                </c:pt>
                <c:pt idx="13253">
                  <c:v>3.3217553452529285</c:v>
                </c:pt>
                <c:pt idx="13254">
                  <c:v>4.3105827669842521E-2</c:v>
                </c:pt>
                <c:pt idx="13255">
                  <c:v>0.61788659899094378</c:v>
                </c:pt>
                <c:pt idx="13256">
                  <c:v>1.9792312435612984</c:v>
                </c:pt>
                <c:pt idx="13257">
                  <c:v>4.1545344837620108</c:v>
                </c:pt>
                <c:pt idx="13258">
                  <c:v>9.6614875495560332E-2</c:v>
                </c:pt>
                <c:pt idx="13259">
                  <c:v>3.3213538308588517E-2</c:v>
                </c:pt>
                <c:pt idx="13260">
                  <c:v>0.1072781913985212</c:v>
                </c:pt>
                <c:pt idx="13261">
                  <c:v>1.645225408903078</c:v>
                </c:pt>
                <c:pt idx="13262">
                  <c:v>0.40266280163919593</c:v>
                </c:pt>
                <c:pt idx="13263">
                  <c:v>1.7644153360073846</c:v>
                </c:pt>
                <c:pt idx="13264">
                  <c:v>0.42253377372788825</c:v>
                </c:pt>
                <c:pt idx="13265">
                  <c:v>0.22643096167109031</c:v>
                </c:pt>
                <c:pt idx="13266">
                  <c:v>0.26186938029487095</c:v>
                </c:pt>
                <c:pt idx="13267">
                  <c:v>1.2588055504509825</c:v>
                </c:pt>
                <c:pt idx="13268">
                  <c:v>0.87904739697269108</c:v>
                </c:pt>
                <c:pt idx="13269">
                  <c:v>3.4889532086601491</c:v>
                </c:pt>
                <c:pt idx="13270">
                  <c:v>1.2877616152938998</c:v>
                </c:pt>
                <c:pt idx="13271">
                  <c:v>7.5361299339371106</c:v>
                </c:pt>
                <c:pt idx="13272">
                  <c:v>13.782876887518736</c:v>
                </c:pt>
                <c:pt idx="13273">
                  <c:v>4.8698519338444468</c:v>
                </c:pt>
                <c:pt idx="13274">
                  <c:v>12.634846383694491</c:v>
                </c:pt>
                <c:pt idx="13275">
                  <c:v>12.275699080462433</c:v>
                </c:pt>
                <c:pt idx="13276">
                  <c:v>4.3922341999672723</c:v>
                </c:pt>
                <c:pt idx="13277">
                  <c:v>15.403158936516089</c:v>
                </c:pt>
                <c:pt idx="13278">
                  <c:v>27.341876917856005</c:v>
                </c:pt>
                <c:pt idx="13279">
                  <c:v>14.267993758957871</c:v>
                </c:pt>
                <c:pt idx="13280">
                  <c:v>0.60663610565540749</c:v>
                </c:pt>
                <c:pt idx="13281">
                  <c:v>0.1632116408310206</c:v>
                </c:pt>
                <c:pt idx="13282">
                  <c:v>1.118658905313191</c:v>
                </c:pt>
                <c:pt idx="13283">
                  <c:v>3.9877324478799085</c:v>
                </c:pt>
                <c:pt idx="13284">
                  <c:v>1.0966982791839905</c:v>
                </c:pt>
                <c:pt idx="13285">
                  <c:v>3.5954248053360613</c:v>
                </c:pt>
                <c:pt idx="13286">
                  <c:v>1.866871800343826</c:v>
                </c:pt>
                <c:pt idx="13287">
                  <c:v>0.48738995626297266</c:v>
                </c:pt>
                <c:pt idx="13288">
                  <c:v>1.3531926780442169</c:v>
                </c:pt>
                <c:pt idx="13289">
                  <c:v>3.6695766453049199</c:v>
                </c:pt>
                <c:pt idx="13290">
                  <c:v>2.7564469682726283</c:v>
                </c:pt>
                <c:pt idx="13291">
                  <c:v>3.0315268670914591E-2</c:v>
                </c:pt>
                <c:pt idx="13292">
                  <c:v>1.0732360033710321E-2</c:v>
                </c:pt>
                <c:pt idx="13293">
                  <c:v>0.10194274622320292</c:v>
                </c:pt>
                <c:pt idx="13294">
                  <c:v>1.2666089808920011</c:v>
                </c:pt>
                <c:pt idx="13295">
                  <c:v>0.20999738747880153</c:v>
                </c:pt>
                <c:pt idx="13296">
                  <c:v>1.6510985718251621</c:v>
                </c:pt>
                <c:pt idx="13297">
                  <c:v>0.40522063845894085</c:v>
                </c:pt>
                <c:pt idx="13298">
                  <c:v>0.14167598461651229</c:v>
                </c:pt>
                <c:pt idx="13299">
                  <c:v>0.5224388190853233</c:v>
                </c:pt>
                <c:pt idx="13300">
                  <c:v>0.47123355059889815</c:v>
                </c:pt>
                <c:pt idx="13301">
                  <c:v>5.7604995371482559</c:v>
                </c:pt>
                <c:pt idx="13302">
                  <c:v>6.4096129958518475E-2</c:v>
                </c:pt>
                <c:pt idx="13303">
                  <c:v>3.769963139987826E-2</c:v>
                </c:pt>
                <c:pt idx="13304">
                  <c:v>0.22441146281641913</c:v>
                </c:pt>
                <c:pt idx="13305">
                  <c:v>1.2820944961689786</c:v>
                </c:pt>
                <c:pt idx="13306">
                  <c:v>0.33564292081255748</c:v>
                </c:pt>
                <c:pt idx="13307">
                  <c:v>1.0506595788644124</c:v>
                </c:pt>
                <c:pt idx="13308">
                  <c:v>0.63398116409335958</c:v>
                </c:pt>
                <c:pt idx="13309">
                  <c:v>6.516218695076513E-2</c:v>
                </c:pt>
                <c:pt idx="13310">
                  <c:v>0.20951881592017649</c:v>
                </c:pt>
                <c:pt idx="13311">
                  <c:v>0.81417697407990308</c:v>
                </c:pt>
                <c:pt idx="13312">
                  <c:v>0.83357627772373533</c:v>
                </c:pt>
                <c:pt idx="13313">
                  <c:v>4.011487580092251E-2</c:v>
                </c:pt>
                <c:pt idx="13314">
                  <c:v>8.5387656668808237E-2</c:v>
                </c:pt>
                <c:pt idx="13315">
                  <c:v>3.9738553510203015E-2</c:v>
                </c:pt>
                <c:pt idx="13316">
                  <c:v>0.50979743572956915</c:v>
                </c:pt>
                <c:pt idx="13317">
                  <c:v>3.3231953794723039E-2</c:v>
                </c:pt>
                <c:pt idx="13318">
                  <c:v>2.4423169892368146</c:v>
                </c:pt>
                <c:pt idx="13319">
                  <c:v>0.69227617030249045</c:v>
                </c:pt>
                <c:pt idx="13320">
                  <c:v>4.3512987698052907E-3</c:v>
                </c:pt>
                <c:pt idx="13321">
                  <c:v>1.1737557465825625E-2</c:v>
                </c:pt>
                <c:pt idx="13322">
                  <c:v>2.6849562070834079</c:v>
                </c:pt>
                <c:pt idx="13323">
                  <c:v>0.51156780983938444</c:v>
                </c:pt>
                <c:pt idx="13324">
                  <c:v>8.0477036288068834E-2</c:v>
                </c:pt>
                <c:pt idx="13325">
                  <c:v>6.5189339460851328E-2</c:v>
                </c:pt>
                <c:pt idx="13326">
                  <c:v>0.24426813416704968</c:v>
                </c:pt>
                <c:pt idx="13327">
                  <c:v>1.9663008024263711</c:v>
                </c:pt>
                <c:pt idx="13328">
                  <c:v>0.23806415754335145</c:v>
                </c:pt>
                <c:pt idx="13329">
                  <c:v>1.3570548266593787</c:v>
                </c:pt>
                <c:pt idx="13330">
                  <c:v>0.3527503871560746</c:v>
                </c:pt>
                <c:pt idx="13331">
                  <c:v>0.17231092928488043</c:v>
                </c:pt>
                <c:pt idx="13332">
                  <c:v>0.56069550601900597</c:v>
                </c:pt>
                <c:pt idx="13333">
                  <c:v>0.9928882161355953</c:v>
                </c:pt>
                <c:pt idx="13334">
                  <c:v>0.88631063882277605</c:v>
                </c:pt>
                <c:pt idx="13335">
                  <c:v>0.63464993052927621</c:v>
                </c:pt>
                <c:pt idx="13336">
                  <c:v>0.26112334968532452</c:v>
                </c:pt>
                <c:pt idx="13337">
                  <c:v>4.7833148191799628</c:v>
                </c:pt>
                <c:pt idx="13338">
                  <c:v>10.563807036007741</c:v>
                </c:pt>
                <c:pt idx="13339">
                  <c:v>2.7181770594546464</c:v>
                </c:pt>
                <c:pt idx="13340">
                  <c:v>12.532084163144251</c:v>
                </c:pt>
                <c:pt idx="13341">
                  <c:v>6.4738651537906096</c:v>
                </c:pt>
                <c:pt idx="13342">
                  <c:v>0.93462609643085237</c:v>
                </c:pt>
                <c:pt idx="13343">
                  <c:v>6.0077085995282307</c:v>
                </c:pt>
                <c:pt idx="13344">
                  <c:v>10.517045631790282</c:v>
                </c:pt>
                <c:pt idx="13345">
                  <c:v>11.787084227579367</c:v>
                </c:pt>
                <c:pt idx="13346">
                  <c:v>1.1255247862671223</c:v>
                </c:pt>
                <c:pt idx="13347">
                  <c:v>0.26735375276022422</c:v>
                </c:pt>
                <c:pt idx="13348">
                  <c:v>2.1235494553700889</c:v>
                </c:pt>
                <c:pt idx="13349">
                  <c:v>4.5182154057117483</c:v>
                </c:pt>
                <c:pt idx="13350">
                  <c:v>6.5360870265841555</c:v>
                </c:pt>
                <c:pt idx="13351">
                  <c:v>4.3697389148535271</c:v>
                </c:pt>
                <c:pt idx="13352">
                  <c:v>7.608043482002298</c:v>
                </c:pt>
                <c:pt idx="13353">
                  <c:v>0.82162150082209673</c:v>
                </c:pt>
                <c:pt idx="13354">
                  <c:v>3.5243110082149158</c:v>
                </c:pt>
                <c:pt idx="13355">
                  <c:v>9.4453068068911605</c:v>
                </c:pt>
                <c:pt idx="13356">
                  <c:v>8.598249374070619</c:v>
                </c:pt>
                <c:pt idx="13357">
                  <c:v>0.18197900798761554</c:v>
                </c:pt>
                <c:pt idx="13358">
                  <c:v>2.7077750089244169E-2</c:v>
                </c:pt>
                <c:pt idx="13359">
                  <c:v>0.28399226828734009</c:v>
                </c:pt>
                <c:pt idx="13360">
                  <c:v>0.76900115904881594</c:v>
                </c:pt>
                <c:pt idx="13361">
                  <c:v>0.41664427680237121</c:v>
                </c:pt>
                <c:pt idx="13362">
                  <c:v>1.2414490693762736</c:v>
                </c:pt>
                <c:pt idx="13363">
                  <c:v>1.2696396235228951</c:v>
                </c:pt>
                <c:pt idx="13364">
                  <c:v>8.464316655543079E-2</c:v>
                </c:pt>
                <c:pt idx="13365">
                  <c:v>0.13336679065377943</c:v>
                </c:pt>
                <c:pt idx="13366">
                  <c:v>1.1369913373691714</c:v>
                </c:pt>
                <c:pt idx="13367">
                  <c:v>0.99936228809659688</c:v>
                </c:pt>
                <c:pt idx="13368">
                  <c:v>7.4586362673595961</c:v>
                </c:pt>
                <c:pt idx="13369">
                  <c:v>2.7635008091590767</c:v>
                </c:pt>
                <c:pt idx="13370">
                  <c:v>19.541611080322131</c:v>
                </c:pt>
                <c:pt idx="13371">
                  <c:v>51.883613472822184</c:v>
                </c:pt>
                <c:pt idx="13372">
                  <c:v>20.485967895965089</c:v>
                </c:pt>
                <c:pt idx="13373">
                  <c:v>54.630249673519614</c:v>
                </c:pt>
                <c:pt idx="13374">
                  <c:v>39.253065525815686</c:v>
                </c:pt>
                <c:pt idx="13375">
                  <c:v>8.0940400361199423</c:v>
                </c:pt>
                <c:pt idx="13376">
                  <c:v>31.255876227083945</c:v>
                </c:pt>
                <c:pt idx="13377">
                  <c:v>68.046461637225661</c:v>
                </c:pt>
                <c:pt idx="13378">
                  <c:v>63.098332038507934</c:v>
                </c:pt>
                <c:pt idx="13379">
                  <c:v>2.0251445738934701E-5</c:v>
                </c:pt>
                <c:pt idx="13380">
                  <c:v>7.8962228296450592E-6</c:v>
                </c:pt>
                <c:pt idx="13381">
                  <c:v>0.67171446921837363</c:v>
                </c:pt>
                <c:pt idx="13382">
                  <c:v>0.13966195644359428</c:v>
                </c:pt>
                <c:pt idx="13383">
                  <c:v>0.36772841111912807</c:v>
                </c:pt>
                <c:pt idx="13384">
                  <c:v>0.57548133062406692</c:v>
                </c:pt>
                <c:pt idx="13385">
                  <c:v>2.1021986624759896E-2</c:v>
                </c:pt>
                <c:pt idx="13386">
                  <c:v>5.3901907727436082E-3</c:v>
                </c:pt>
                <c:pt idx="13387">
                  <c:v>3.5610826058334773E-2</c:v>
                </c:pt>
                <c:pt idx="13388">
                  <c:v>0.36408142679872829</c:v>
                </c:pt>
                <c:pt idx="13389">
                  <c:v>0.1251413763338968</c:v>
                </c:pt>
                <c:pt idx="13390">
                  <c:v>2.8797025329677585E-3</c:v>
                </c:pt>
                <c:pt idx="13391">
                  <c:v>0.5450749840307898</c:v>
                </c:pt>
                <c:pt idx="13392">
                  <c:v>0.12664475490844712</c:v>
                </c:pt>
                <c:pt idx="13393">
                  <c:v>0.25234847555269602</c:v>
                </c:pt>
                <c:pt idx="13394">
                  <c:v>0.22740733017026707</c:v>
                </c:pt>
                <c:pt idx="13395">
                  <c:v>4.3512591545153204E-2</c:v>
                </c:pt>
                <c:pt idx="13396">
                  <c:v>3.8420007975675302E-3</c:v>
                </c:pt>
                <c:pt idx="13397">
                  <c:v>3.6324987876787965E-2</c:v>
                </c:pt>
                <c:pt idx="13398">
                  <c:v>0.62419302113547581</c:v>
                </c:pt>
                <c:pt idx="13399">
                  <c:v>8.4471956509937371E-2</c:v>
                </c:pt>
                <c:pt idx="13400">
                  <c:v>0.15722447591633251</c:v>
                </c:pt>
                <c:pt idx="13401">
                  <c:v>0.11003589506365299</c:v>
                </c:pt>
                <c:pt idx="13402">
                  <c:v>2.0698375372106281</c:v>
                </c:pt>
                <c:pt idx="13403">
                  <c:v>2.2784733931961552</c:v>
                </c:pt>
                <c:pt idx="13404">
                  <c:v>2.5078051537630612</c:v>
                </c:pt>
                <c:pt idx="13405">
                  <c:v>5.7702394467440961</c:v>
                </c:pt>
                <c:pt idx="13406">
                  <c:v>0.30351628325764929</c:v>
                </c:pt>
                <c:pt idx="13407">
                  <c:v>0.19633731063379636</c:v>
                </c:pt>
                <c:pt idx="13408">
                  <c:v>0.58684316301294048</c:v>
                </c:pt>
                <c:pt idx="13409">
                  <c:v>3.6970889309177797</c:v>
                </c:pt>
                <c:pt idx="13410">
                  <c:v>0.7055426140385912</c:v>
                </c:pt>
                <c:pt idx="13411">
                  <c:v>7.3113559493601338E-4</c:v>
                </c:pt>
                <c:pt idx="13412">
                  <c:v>1.7831874432391306E-4</c:v>
                </c:pt>
                <c:pt idx="13413">
                  <c:v>2.0882782688802889E-2</c:v>
                </c:pt>
                <c:pt idx="13414">
                  <c:v>1.9081678788391308E-2</c:v>
                </c:pt>
                <c:pt idx="13415">
                  <c:v>2.3433776781310145E-2</c:v>
                </c:pt>
                <c:pt idx="13416">
                  <c:v>9.3614470990831741E-2</c:v>
                </c:pt>
                <c:pt idx="13417">
                  <c:v>3.8954737401267554E-3</c:v>
                </c:pt>
                <c:pt idx="13418">
                  <c:v>3.9310111621808025E-3</c:v>
                </c:pt>
                <c:pt idx="13419">
                  <c:v>0.16629522465298985</c:v>
                </c:pt>
                <c:pt idx="13420">
                  <c:v>9.6411711116548802E-3</c:v>
                </c:pt>
                <c:pt idx="13421">
                  <c:v>2.4990546895879266E-2</c:v>
                </c:pt>
                <c:pt idx="13422">
                  <c:v>1.0744882017923324E-3</c:v>
                </c:pt>
                <c:pt idx="13423">
                  <c:v>1.773986284599704E-3</c:v>
                </c:pt>
                <c:pt idx="13424">
                  <c:v>1.3163558987228537E-2</c:v>
                </c:pt>
                <c:pt idx="13425">
                  <c:v>5.982328355322971E-2</c:v>
                </c:pt>
                <c:pt idx="13426">
                  <c:v>0.73417083438408892</c:v>
                </c:pt>
                <c:pt idx="13427">
                  <c:v>4.8921939623818413E-3</c:v>
                </c:pt>
                <c:pt idx="13428">
                  <c:v>9.3556080981212046E-4</c:v>
                </c:pt>
                <c:pt idx="13429">
                  <c:v>9.0206660839524172E-4</c:v>
                </c:pt>
                <c:pt idx="13430">
                  <c:v>4.2168405738476078E-2</c:v>
                </c:pt>
                <c:pt idx="13431">
                  <c:v>7.1074485814024086E-3</c:v>
                </c:pt>
                <c:pt idx="13432">
                  <c:v>1.0620713468105976E-2</c:v>
                </c:pt>
                <c:pt idx="13433">
                  <c:v>2.7346720533291336E-2</c:v>
                </c:pt>
                <c:pt idx="13434">
                  <c:v>1.3622809163599623</c:v>
                </c:pt>
                <c:pt idx="13435">
                  <c:v>1.4374943613995756</c:v>
                </c:pt>
                <c:pt idx="13436">
                  <c:v>2.2630229449492263</c:v>
                </c:pt>
                <c:pt idx="13437">
                  <c:v>4.8271282499871662</c:v>
                </c:pt>
                <c:pt idx="13438">
                  <c:v>0.41646455339718846</c:v>
                </c:pt>
                <c:pt idx="13439">
                  <c:v>1.0082166730184272E-3</c:v>
                </c:pt>
                <c:pt idx="13440">
                  <c:v>0.10905483235489849</c:v>
                </c:pt>
                <c:pt idx="13441">
                  <c:v>2.6490140631344565</c:v>
                </c:pt>
                <c:pt idx="13442">
                  <c:v>0.58763226211925201</c:v>
                </c:pt>
                <c:pt idx="13443">
                  <c:v>2.2179722897169844E-2</c:v>
                </c:pt>
                <c:pt idx="13444">
                  <c:v>3.0067555616210426E-2</c:v>
                </c:pt>
                <c:pt idx="13445">
                  <c:v>0.10861322123499159</c:v>
                </c:pt>
                <c:pt idx="13446">
                  <c:v>0.20094833731651773</c:v>
                </c:pt>
                <c:pt idx="13447">
                  <c:v>0.68307392918422216</c:v>
                </c:pt>
                <c:pt idx="13448">
                  <c:v>1.9485083966839387</c:v>
                </c:pt>
                <c:pt idx="13449">
                  <c:v>5.0474224509526162E-2</c:v>
                </c:pt>
                <c:pt idx="13450">
                  <c:v>0.1056035453819005</c:v>
                </c:pt>
                <c:pt idx="13451">
                  <c:v>5.484631798390073E-2</c:v>
                </c:pt>
                <c:pt idx="13452">
                  <c:v>0.43915029996816379</c:v>
                </c:pt>
                <c:pt idx="13453">
                  <c:v>0.14145197091513956</c:v>
                </c:pt>
                <c:pt idx="13454">
                  <c:v>0.14867337215194582</c:v>
                </c:pt>
                <c:pt idx="13455">
                  <c:v>0.35359546958164667</c:v>
                </c:pt>
                <c:pt idx="13456">
                  <c:v>3.0285635246500862</c:v>
                </c:pt>
                <c:pt idx="13457">
                  <c:v>3.856167472047908</c:v>
                </c:pt>
                <c:pt idx="13458">
                  <c:v>4.392085037155975</c:v>
                </c:pt>
                <c:pt idx="13459">
                  <c:v>6.0228485694161487</c:v>
                </c:pt>
                <c:pt idx="13460">
                  <c:v>2.3099385513493069</c:v>
                </c:pt>
                <c:pt idx="13461">
                  <c:v>0.30596308898953689</c:v>
                </c:pt>
                <c:pt idx="13462">
                  <c:v>0.87082886055149467</c:v>
                </c:pt>
                <c:pt idx="13463">
                  <c:v>4.1631629013065155</c:v>
                </c:pt>
                <c:pt idx="13464">
                  <c:v>2.7281366874762267</c:v>
                </c:pt>
                <c:pt idx="13465">
                  <c:v>5.2963749313395252E-2</c:v>
                </c:pt>
                <c:pt idx="13466">
                  <c:v>8.967953452971128E-2</c:v>
                </c:pt>
                <c:pt idx="13467">
                  <c:v>1.7495434467329787</c:v>
                </c:pt>
                <c:pt idx="13468">
                  <c:v>2.1816732059333401</c:v>
                </c:pt>
                <c:pt idx="13469">
                  <c:v>1.1787960158370325</c:v>
                </c:pt>
                <c:pt idx="13470">
                  <c:v>3.6233838453392035</c:v>
                </c:pt>
                <c:pt idx="13471">
                  <c:v>0.25987368872169303</c:v>
                </c:pt>
                <c:pt idx="13472">
                  <c:v>5.9564638121382872E-2</c:v>
                </c:pt>
                <c:pt idx="13473">
                  <c:v>0.15510030871901651</c:v>
                </c:pt>
                <c:pt idx="13474">
                  <c:v>2.8110200276458595</c:v>
                </c:pt>
                <c:pt idx="13475">
                  <c:v>1.2663189109464559</c:v>
                </c:pt>
                <c:pt idx="13476">
                  <c:v>6.4259875078775508E-2</c:v>
                </c:pt>
                <c:pt idx="13477">
                  <c:v>0.52631385819910759</c:v>
                </c:pt>
                <c:pt idx="13478">
                  <c:v>0.24866312381537653</c:v>
                </c:pt>
                <c:pt idx="13479">
                  <c:v>1.9805522500749626</c:v>
                </c:pt>
                <c:pt idx="13480">
                  <c:v>0.88705868126488507</c:v>
                </c:pt>
                <c:pt idx="13481">
                  <c:v>8.7532107607265791E-2</c:v>
                </c:pt>
                <c:pt idx="13482">
                  <c:v>1.3660637784810135</c:v>
                </c:pt>
                <c:pt idx="13483">
                  <c:v>0.37055598159007369</c:v>
                </c:pt>
                <c:pt idx="13484">
                  <c:v>0.15799966308242749</c:v>
                </c:pt>
                <c:pt idx="13485">
                  <c:v>1.1955575042866113E-2</c:v>
                </c:pt>
                <c:pt idx="13486">
                  <c:v>3.4965894878295267E-2</c:v>
                </c:pt>
                <c:pt idx="13487">
                  <c:v>0.26410718233022007</c:v>
                </c:pt>
                <c:pt idx="13488">
                  <c:v>0.27064929727556319</c:v>
                </c:pt>
                <c:pt idx="13489">
                  <c:v>0.68815316618037481</c:v>
                </c:pt>
                <c:pt idx="13490">
                  <c:v>0.972719582733656</c:v>
                </c:pt>
                <c:pt idx="13491">
                  <c:v>8.3502522690568876E-2</c:v>
                </c:pt>
                <c:pt idx="13492">
                  <c:v>7.9679446471965232E-3</c:v>
                </c:pt>
                <c:pt idx="13493">
                  <c:v>4.6030026091057268E-2</c:v>
                </c:pt>
                <c:pt idx="13494">
                  <c:v>0.46469397492156878</c:v>
                </c:pt>
                <c:pt idx="13495">
                  <c:v>0.34717144831121743</c:v>
                </c:pt>
                <c:pt idx="13496">
                  <c:v>7.4367095883054648E-3</c:v>
                </c:pt>
                <c:pt idx="13497">
                  <c:v>8.4436409733752056E-3</c:v>
                </c:pt>
                <c:pt idx="13498">
                  <c:v>5.0407426232928501E-2</c:v>
                </c:pt>
                <c:pt idx="13499">
                  <c:v>0.13741314746836342</c:v>
                </c:pt>
                <c:pt idx="13500">
                  <c:v>0.83249207776171608</c:v>
                </c:pt>
                <c:pt idx="13501">
                  <c:v>1.0747176283056508</c:v>
                </c:pt>
                <c:pt idx="13502">
                  <c:v>5.0960499307907893E-2</c:v>
                </c:pt>
                <c:pt idx="13503">
                  <c:v>1.3870559411637586E-2</c:v>
                </c:pt>
                <c:pt idx="13504">
                  <c:v>5.9805280135407507E-3</c:v>
                </c:pt>
                <c:pt idx="13505">
                  <c:v>0.46404109840336666</c:v>
                </c:pt>
                <c:pt idx="13506">
                  <c:v>0.25451130905851338</c:v>
                </c:pt>
                <c:pt idx="13507">
                  <c:v>6.4087546547701192E-3</c:v>
                </c:pt>
                <c:pt idx="13508">
                  <c:v>5.2824124867284009E-2</c:v>
                </c:pt>
                <c:pt idx="13509">
                  <c:v>0.84885713464777979</c:v>
                </c:pt>
                <c:pt idx="13510">
                  <c:v>0.4734254668279278</c:v>
                </c:pt>
                <c:pt idx="13511">
                  <c:v>0.79615150378253241</c:v>
                </c:pt>
                <c:pt idx="13512">
                  <c:v>1.3359345692881188</c:v>
                </c:pt>
                <c:pt idx="13513">
                  <c:v>3.3828221497363482E-2</c:v>
                </c:pt>
                <c:pt idx="13514">
                  <c:v>4.0278041153716811E-2</c:v>
                </c:pt>
                <c:pt idx="13515">
                  <c:v>2.2993570430225502E-2</c:v>
                </c:pt>
                <c:pt idx="13516">
                  <c:v>0.97527600605697773</c:v>
                </c:pt>
                <c:pt idx="13517">
                  <c:v>0.14862336337906384</c:v>
                </c:pt>
                <c:pt idx="13518">
                  <c:v>4.608195301691638E-2</c:v>
                </c:pt>
                <c:pt idx="13519">
                  <c:v>4.7894061952984075E-2</c:v>
                </c:pt>
                <c:pt idx="13520">
                  <c:v>1.7862945070340213</c:v>
                </c:pt>
                <c:pt idx="13521">
                  <c:v>1.8791512285165239</c:v>
                </c:pt>
                <c:pt idx="13522">
                  <c:v>3.6816581246514715</c:v>
                </c:pt>
                <c:pt idx="13523">
                  <c:v>4.5805800538886912</c:v>
                </c:pt>
                <c:pt idx="13524">
                  <c:v>0.68832002039784845</c:v>
                </c:pt>
                <c:pt idx="13525">
                  <c:v>4.8469410864994504E-2</c:v>
                </c:pt>
                <c:pt idx="13526">
                  <c:v>0.296834777292864</c:v>
                </c:pt>
                <c:pt idx="13527">
                  <c:v>2.095650037187955</c:v>
                </c:pt>
                <c:pt idx="13528">
                  <c:v>1.4850360687884754</c:v>
                </c:pt>
                <c:pt idx="13529">
                  <c:v>3.7246215390641844E-2</c:v>
                </c:pt>
                <c:pt idx="13530">
                  <c:v>1.4335614480220207E-2</c:v>
                </c:pt>
                <c:pt idx="13531">
                  <c:v>0.82516722591751812</c:v>
                </c:pt>
                <c:pt idx="13532">
                  <c:v>0.62829085791045181</c:v>
                </c:pt>
                <c:pt idx="13533">
                  <c:v>1.9573860004124841</c:v>
                </c:pt>
                <c:pt idx="13534">
                  <c:v>2.2232558552714217</c:v>
                </c:pt>
                <c:pt idx="13535">
                  <c:v>0.87127212283860644</c:v>
                </c:pt>
                <c:pt idx="13536">
                  <c:v>0.11177297507623309</c:v>
                </c:pt>
                <c:pt idx="13537">
                  <c:v>0.13166239037116517</c:v>
                </c:pt>
                <c:pt idx="13538">
                  <c:v>2.2142450216363234</c:v>
                </c:pt>
                <c:pt idx="13539">
                  <c:v>1.667073535368365</c:v>
                </c:pt>
                <c:pt idx="13540">
                  <c:v>4.2864133648243617E-2</c:v>
                </c:pt>
                <c:pt idx="13541">
                  <c:v>2.8660399038403339E-2</c:v>
                </c:pt>
                <c:pt idx="13542">
                  <c:v>0.57458045562271076</c:v>
                </c:pt>
                <c:pt idx="13543">
                  <c:v>0.44863940601149305</c:v>
                </c:pt>
                <c:pt idx="13544">
                  <c:v>1.226255782093457</c:v>
                </c:pt>
                <c:pt idx="13545">
                  <c:v>1.9398822888330964</c:v>
                </c:pt>
                <c:pt idx="13546">
                  <c:v>1.3746738354316457</c:v>
                </c:pt>
                <c:pt idx="13547">
                  <c:v>3.6508548957023927E-2</c:v>
                </c:pt>
                <c:pt idx="13548">
                  <c:v>5.4900259489617735E-2</c:v>
                </c:pt>
                <c:pt idx="13549">
                  <c:v>1.450824494520218</c:v>
                </c:pt>
                <c:pt idx="13550">
                  <c:v>0.67060843196096542</c:v>
                </c:pt>
                <c:pt idx="13551">
                  <c:v>0.57227701155821498</c:v>
                </c:pt>
                <c:pt idx="13552">
                  <c:v>0.79910961468402075</c:v>
                </c:pt>
                <c:pt idx="13553">
                  <c:v>13.971958675275165</c:v>
                </c:pt>
                <c:pt idx="13554">
                  <c:v>14.617191981230588</c:v>
                </c:pt>
                <c:pt idx="13555">
                  <c:v>21.158876806593295</c:v>
                </c:pt>
                <c:pt idx="13556">
                  <c:v>37.930424702735394</c:v>
                </c:pt>
                <c:pt idx="13557">
                  <c:v>7.3993099767964843</c:v>
                </c:pt>
                <c:pt idx="13558">
                  <c:v>1.0289396136379534</c:v>
                </c:pt>
                <c:pt idx="13559">
                  <c:v>3.7779077044974336</c:v>
                </c:pt>
                <c:pt idx="13560">
                  <c:v>22.991460915614926</c:v>
                </c:pt>
                <c:pt idx="13561">
                  <c:v>10.386468217981585</c:v>
                </c:pt>
                <c:pt idx="13562">
                  <c:v>0.18822730661089845</c:v>
                </c:pt>
                <c:pt idx="13563">
                  <c:v>1.3053997565960752E-2</c:v>
                </c:pt>
                <c:pt idx="13564">
                  <c:v>0.48111500868060775</c:v>
                </c:pt>
                <c:pt idx="13565">
                  <c:v>3.5890578982507271</c:v>
                </c:pt>
                <c:pt idx="13566">
                  <c:v>0.93729110004738192</c:v>
                </c:pt>
                <c:pt idx="13567">
                  <c:v>0.94399813343690342</c:v>
                </c:pt>
                <c:pt idx="13568">
                  <c:v>0.21641247234711025</c:v>
                </c:pt>
                <c:pt idx="13569">
                  <c:v>1.7893474018562554E-2</c:v>
                </c:pt>
                <c:pt idx="13570">
                  <c:v>0.36453732988118687</c:v>
                </c:pt>
                <c:pt idx="13571">
                  <c:v>0.52116812760879083</c:v>
                </c:pt>
                <c:pt idx="13572">
                  <c:v>0.65206413822733011</c:v>
                </c:pt>
                <c:pt idx="13573">
                  <c:v>2.6536957665171768E-2</c:v>
                </c:pt>
                <c:pt idx="13574">
                  <c:v>0.99244205721185874</c:v>
                </c:pt>
                <c:pt idx="13575">
                  <c:v>0.32162192813612572</c:v>
                </c:pt>
                <c:pt idx="13576">
                  <c:v>0.40445029235542945</c:v>
                </c:pt>
                <c:pt idx="13577">
                  <c:v>0.2589882582327323</c:v>
                </c:pt>
                <c:pt idx="13578">
                  <c:v>0.16977289399883819</c:v>
                </c:pt>
                <c:pt idx="13579">
                  <c:v>5.467706726939256E-2</c:v>
                </c:pt>
                <c:pt idx="13580">
                  <c:v>0.34460568265013197</c:v>
                </c:pt>
                <c:pt idx="13581">
                  <c:v>1.5986596122963954</c:v>
                </c:pt>
                <c:pt idx="13582">
                  <c:v>0.59626218638126827</c:v>
                </c:pt>
                <c:pt idx="13583">
                  <c:v>1.0420577978088852</c:v>
                </c:pt>
                <c:pt idx="13584">
                  <c:v>0.3726051184939238</c:v>
                </c:pt>
                <c:pt idx="13585">
                  <c:v>0.61427522771666199</c:v>
                </c:pt>
                <c:pt idx="13586">
                  <c:v>6.7900733447480484</c:v>
                </c:pt>
                <c:pt idx="13587">
                  <c:v>1.0318889009559138</c:v>
                </c:pt>
                <c:pt idx="13588">
                  <c:v>2.2984802966323943</c:v>
                </c:pt>
                <c:pt idx="13589">
                  <c:v>1.8998287018827962</c:v>
                </c:pt>
                <c:pt idx="13590">
                  <c:v>0.52051409732638299</c:v>
                </c:pt>
                <c:pt idx="13591">
                  <c:v>1.7244560398488995</c:v>
                </c:pt>
                <c:pt idx="13592">
                  <c:v>5.7616558168861971</c:v>
                </c:pt>
                <c:pt idx="13593">
                  <c:v>5.0820433097451154</c:v>
                </c:pt>
                <c:pt idx="13594">
                  <c:v>0.13321759992965668</c:v>
                </c:pt>
                <c:pt idx="13595">
                  <c:v>2.1422983520930066E-3</c:v>
                </c:pt>
                <c:pt idx="13596">
                  <c:v>5.3368476392506815E-4</c:v>
                </c:pt>
                <c:pt idx="13597">
                  <c:v>0.18950490855605576</c:v>
                </c:pt>
                <c:pt idx="13598">
                  <c:v>1.2934635796655295E-2</c:v>
                </c:pt>
                <c:pt idx="13599">
                  <c:v>6.7002365436733251E-3</c:v>
                </c:pt>
                <c:pt idx="13600">
                  <c:v>3.8504984259533875E-3</c:v>
                </c:pt>
                <c:pt idx="13601">
                  <c:v>6.5139696248373413E-3</c:v>
                </c:pt>
                <c:pt idx="13602">
                  <c:v>8.2338777413973796E-4</c:v>
                </c:pt>
                <c:pt idx="13603">
                  <c:v>4.9218055487352773E-2</c:v>
                </c:pt>
                <c:pt idx="13604">
                  <c:v>7.9143517021401117E-3</c:v>
                </c:pt>
                <c:pt idx="13605">
                  <c:v>0.56920350637696493</c:v>
                </c:pt>
                <c:pt idx="13606">
                  <c:v>0.23798501342632489</c:v>
                </c:pt>
                <c:pt idx="13607">
                  <c:v>1.2059920201429404</c:v>
                </c:pt>
                <c:pt idx="13608">
                  <c:v>5.1422636327760962</c:v>
                </c:pt>
                <c:pt idx="13609">
                  <c:v>1.0634949696179585</c:v>
                </c:pt>
                <c:pt idx="13610">
                  <c:v>1.3697429435818935</c:v>
                </c:pt>
                <c:pt idx="13611">
                  <c:v>1.3009826392619144</c:v>
                </c:pt>
                <c:pt idx="13612">
                  <c:v>3.6271617435281324E-2</c:v>
                </c:pt>
                <c:pt idx="13613">
                  <c:v>1.1328007315484125</c:v>
                </c:pt>
                <c:pt idx="13614">
                  <c:v>4.0245816327068873</c:v>
                </c:pt>
                <c:pt idx="13615">
                  <c:v>2.2409923968924219</c:v>
                </c:pt>
                <c:pt idx="13616">
                  <c:v>7.475264784847227E-2</c:v>
                </c:pt>
                <c:pt idx="13617">
                  <c:v>3.6484981156097787E-2</c:v>
                </c:pt>
                <c:pt idx="13618">
                  <c:v>4.2873366137287851E-2</c:v>
                </c:pt>
                <c:pt idx="13619">
                  <c:v>1.7002375628829733</c:v>
                </c:pt>
                <c:pt idx="13620">
                  <c:v>0.24755345538870804</c:v>
                </c:pt>
                <c:pt idx="13621">
                  <c:v>0.29586192685046642</c:v>
                </c:pt>
                <c:pt idx="13622">
                  <c:v>0.27401898376489142</c:v>
                </c:pt>
                <c:pt idx="13623">
                  <c:v>0.15074050639078623</c:v>
                </c:pt>
                <c:pt idx="13624">
                  <c:v>8.3867901030786715E-2</c:v>
                </c:pt>
                <c:pt idx="13625">
                  <c:v>1.236958100118791</c:v>
                </c:pt>
                <c:pt idx="13626">
                  <c:v>0.27786125682405638</c:v>
                </c:pt>
                <c:pt idx="13627">
                  <c:v>1.3159136908981564</c:v>
                </c:pt>
                <c:pt idx="13628">
                  <c:v>0.34282729449318045</c:v>
                </c:pt>
                <c:pt idx="13629">
                  <c:v>1.0414504672124709</c:v>
                </c:pt>
                <c:pt idx="13630">
                  <c:v>6.6357996055463815</c:v>
                </c:pt>
                <c:pt idx="13631">
                  <c:v>1.4170427629257085</c:v>
                </c:pt>
                <c:pt idx="13632">
                  <c:v>2.7957546687120449</c:v>
                </c:pt>
                <c:pt idx="13633">
                  <c:v>2.3878119567755469</c:v>
                </c:pt>
                <c:pt idx="13634">
                  <c:v>1.222934305650907</c:v>
                </c:pt>
                <c:pt idx="13635">
                  <c:v>2.1222977624269159</c:v>
                </c:pt>
                <c:pt idx="13636">
                  <c:v>10.285502056939773</c:v>
                </c:pt>
                <c:pt idx="13637">
                  <c:v>4.5517270384425021</c:v>
                </c:pt>
                <c:pt idx="13638">
                  <c:v>0.24304858730334628</c:v>
                </c:pt>
                <c:pt idx="13639">
                  <c:v>0.32116547886276287</c:v>
                </c:pt>
                <c:pt idx="13640">
                  <c:v>1.1010646922207208</c:v>
                </c:pt>
                <c:pt idx="13641">
                  <c:v>13.760943832546998</c:v>
                </c:pt>
                <c:pt idx="13642">
                  <c:v>1.172934806479339</c:v>
                </c:pt>
                <c:pt idx="13643">
                  <c:v>4.252218597941952</c:v>
                </c:pt>
                <c:pt idx="13644">
                  <c:v>0.61371174744499257</c:v>
                </c:pt>
                <c:pt idx="13645">
                  <c:v>0.40107909455941976</c:v>
                </c:pt>
                <c:pt idx="13646">
                  <c:v>1.4810513872766931</c:v>
                </c:pt>
                <c:pt idx="13647">
                  <c:v>4.82229973663003</c:v>
                </c:pt>
                <c:pt idx="13648">
                  <c:v>2.7117655542108325</c:v>
                </c:pt>
                <c:pt idx="13649">
                  <c:v>1.9785079535521749E-2</c:v>
                </c:pt>
                <c:pt idx="13650">
                  <c:v>4.5684757714682346E-3</c:v>
                </c:pt>
                <c:pt idx="13651">
                  <c:v>1.8219945146670434E-2</c:v>
                </c:pt>
                <c:pt idx="13652">
                  <c:v>1.0494974203321334</c:v>
                </c:pt>
                <c:pt idx="13653">
                  <c:v>7.6553419952043289E-2</c:v>
                </c:pt>
                <c:pt idx="13654">
                  <c:v>0.13022120455278227</c:v>
                </c:pt>
                <c:pt idx="13655">
                  <c:v>0.24584180717258677</c:v>
                </c:pt>
                <c:pt idx="13656">
                  <c:v>0.13875032065718704</c:v>
                </c:pt>
                <c:pt idx="13657">
                  <c:v>2.6453819883439853</c:v>
                </c:pt>
                <c:pt idx="13658">
                  <c:v>0.56434278342648514</c:v>
                </c:pt>
                <c:pt idx="13659">
                  <c:v>1.784673999792689</c:v>
                </c:pt>
                <c:pt idx="13660">
                  <c:v>7.7458412769111404E-2</c:v>
                </c:pt>
                <c:pt idx="13661">
                  <c:v>1.6639925777099683E-2</c:v>
                </c:pt>
                <c:pt idx="13662">
                  <c:v>0.15736371854431538</c:v>
                </c:pt>
                <c:pt idx="13663">
                  <c:v>1.2135416879171861</c:v>
                </c:pt>
                <c:pt idx="13664">
                  <c:v>0.17959443231859917</c:v>
                </c:pt>
                <c:pt idx="13665">
                  <c:v>0.22325239288290566</c:v>
                </c:pt>
                <c:pt idx="13666">
                  <c:v>0.23399794552666703</c:v>
                </c:pt>
                <c:pt idx="13667">
                  <c:v>3.0824722890214418E-2</c:v>
                </c:pt>
                <c:pt idx="13668">
                  <c:v>7.999853167637945E-2</c:v>
                </c:pt>
                <c:pt idx="13669">
                  <c:v>0.99874347142488384</c:v>
                </c:pt>
                <c:pt idx="13670">
                  <c:v>0.2236681859543577</c:v>
                </c:pt>
                <c:pt idx="13671">
                  <c:v>8.2824454982380155E-2</c:v>
                </c:pt>
                <c:pt idx="13672">
                  <c:v>4.7618576406124914E-3</c:v>
                </c:pt>
                <c:pt idx="13673">
                  <c:v>3.1971209529147393E-2</c:v>
                </c:pt>
                <c:pt idx="13674">
                  <c:v>0.46041332913598471</c:v>
                </c:pt>
                <c:pt idx="13675">
                  <c:v>8.2140774183435336E-2</c:v>
                </c:pt>
                <c:pt idx="13676">
                  <c:v>0.18114081240779092</c:v>
                </c:pt>
                <c:pt idx="13677">
                  <c:v>1.4360219485509771</c:v>
                </c:pt>
                <c:pt idx="13678">
                  <c:v>1.3874285239676072E-2</c:v>
                </c:pt>
                <c:pt idx="13679">
                  <c:v>3.1804209713622564E-2</c:v>
                </c:pt>
                <c:pt idx="13680">
                  <c:v>1.1659394661008211</c:v>
                </c:pt>
                <c:pt idx="13681">
                  <c:v>0.24596676432406211</c:v>
                </c:pt>
                <c:pt idx="13682">
                  <c:v>9.7882055743293381E-2</c:v>
                </c:pt>
                <c:pt idx="13683">
                  <c:v>2.4035802947685227E-2</c:v>
                </c:pt>
                <c:pt idx="13684">
                  <c:v>8.543784889530058E-2</c:v>
                </c:pt>
                <c:pt idx="13685">
                  <c:v>1.8657190512882829</c:v>
                </c:pt>
                <c:pt idx="13686">
                  <c:v>0.20939034704663198</c:v>
                </c:pt>
                <c:pt idx="13687">
                  <c:v>0.32858860630544795</c:v>
                </c:pt>
                <c:pt idx="13688">
                  <c:v>0.32898490930423818</c:v>
                </c:pt>
                <c:pt idx="13689">
                  <c:v>7.7651716516074984E-2</c:v>
                </c:pt>
                <c:pt idx="13690">
                  <c:v>0.51850053890210113</c:v>
                </c:pt>
                <c:pt idx="13691">
                  <c:v>1.2716443992363566</c:v>
                </c:pt>
                <c:pt idx="13692">
                  <c:v>0.42009245697990516</c:v>
                </c:pt>
                <c:pt idx="13693">
                  <c:v>0.56204326742308575</c:v>
                </c:pt>
                <c:pt idx="13694">
                  <c:v>0.15229951086113627</c:v>
                </c:pt>
                <c:pt idx="13695">
                  <c:v>0.81376366309926262</c:v>
                </c:pt>
                <c:pt idx="13696">
                  <c:v>6.4786347868498551</c:v>
                </c:pt>
                <c:pt idx="13697">
                  <c:v>1.9263831662138802</c:v>
                </c:pt>
                <c:pt idx="13698">
                  <c:v>3.5520674679557498</c:v>
                </c:pt>
                <c:pt idx="13699">
                  <c:v>1.8662119488553992</c:v>
                </c:pt>
                <c:pt idx="13700">
                  <c:v>0.30815095101338974</c:v>
                </c:pt>
                <c:pt idx="13701">
                  <c:v>2.2326482239534715</c:v>
                </c:pt>
                <c:pt idx="13702">
                  <c:v>5.3235771265117497</c:v>
                </c:pt>
                <c:pt idx="13703">
                  <c:v>3.4119432623469712</c:v>
                </c:pt>
                <c:pt idx="13704">
                  <c:v>2.4749665572526287</c:v>
                </c:pt>
                <c:pt idx="13705">
                  <c:v>0.41281392759555102</c:v>
                </c:pt>
                <c:pt idx="13706">
                  <c:v>2.7138083645772251</c:v>
                </c:pt>
                <c:pt idx="13707">
                  <c:v>10.394030628958573</c:v>
                </c:pt>
                <c:pt idx="13708">
                  <c:v>7.7276837417529478</c:v>
                </c:pt>
                <c:pt idx="13709">
                  <c:v>2.3357420468923853</c:v>
                </c:pt>
                <c:pt idx="13710">
                  <c:v>6.2902632987337812</c:v>
                </c:pt>
                <c:pt idx="13711">
                  <c:v>3.1571157503251861</c:v>
                </c:pt>
                <c:pt idx="13712">
                  <c:v>6.608578788282089</c:v>
                </c:pt>
                <c:pt idx="13713">
                  <c:v>14.988912381971316</c:v>
                </c:pt>
                <c:pt idx="13714">
                  <c:v>11.889570427470588</c:v>
                </c:pt>
                <c:pt idx="13715">
                  <c:v>0.62949740290727774</c:v>
                </c:pt>
                <c:pt idx="13716">
                  <c:v>7.3799795000243515E-2</c:v>
                </c:pt>
                <c:pt idx="13717">
                  <c:v>0.25436544212876322</c:v>
                </c:pt>
                <c:pt idx="13718">
                  <c:v>1.7335855769228334</c:v>
                </c:pt>
                <c:pt idx="13719">
                  <c:v>0.95099359089856395</c:v>
                </c:pt>
                <c:pt idx="13720">
                  <c:v>0.36284323713170258</c:v>
                </c:pt>
                <c:pt idx="13721">
                  <c:v>0.73983210222002682</c:v>
                </c:pt>
                <c:pt idx="13722">
                  <c:v>0.68343504684155987</c:v>
                </c:pt>
                <c:pt idx="13723">
                  <c:v>0.4426987471648457</c:v>
                </c:pt>
                <c:pt idx="13724">
                  <c:v>1.7616345863963452</c:v>
                </c:pt>
                <c:pt idx="13725">
                  <c:v>1.1384801219550427</c:v>
                </c:pt>
                <c:pt idx="13726">
                  <c:v>7.5374153250548517</c:v>
                </c:pt>
                <c:pt idx="13727">
                  <c:v>2.0151834779441398</c:v>
                </c:pt>
                <c:pt idx="13728">
                  <c:v>9.5546767160071582</c:v>
                </c:pt>
                <c:pt idx="13729">
                  <c:v>61.324925194848248</c:v>
                </c:pt>
                <c:pt idx="13730">
                  <c:v>17.440330395933195</c:v>
                </c:pt>
                <c:pt idx="13731">
                  <c:v>19.335600830060823</c:v>
                </c:pt>
                <c:pt idx="13732">
                  <c:v>18.00754385426572</c:v>
                </c:pt>
                <c:pt idx="13733">
                  <c:v>6.8204269257588575</c:v>
                </c:pt>
                <c:pt idx="13734">
                  <c:v>19.814051250473661</c:v>
                </c:pt>
                <c:pt idx="13735">
                  <c:v>54.374837353742173</c:v>
                </c:pt>
                <c:pt idx="13736">
                  <c:v>35.235025451249278</c:v>
                </c:pt>
                <c:pt idx="13737">
                  <c:v>2.3471405058495729E-3</c:v>
                </c:pt>
                <c:pt idx="13738">
                  <c:v>1.0159702246277515E-2</c:v>
                </c:pt>
                <c:pt idx="13739">
                  <c:v>4.1999786458110804E-2</c:v>
                </c:pt>
                <c:pt idx="13740">
                  <c:v>0.70166700076445243</c:v>
                </c:pt>
                <c:pt idx="13741">
                  <c:v>1.0892936755231033</c:v>
                </c:pt>
                <c:pt idx="13742">
                  <c:v>0.12713927946481637</c:v>
                </c:pt>
                <c:pt idx="13743">
                  <c:v>0.13425436780935288</c:v>
                </c:pt>
                <c:pt idx="13744">
                  <c:v>2.4386073099759358E-2</c:v>
                </c:pt>
                <c:pt idx="13745">
                  <c:v>0.57417578069763942</c:v>
                </c:pt>
                <c:pt idx="13746">
                  <c:v>0.18405599084221197</c:v>
                </c:pt>
                <c:pt idx="13747">
                  <c:v>0.18453373327296591</c:v>
                </c:pt>
                <c:pt idx="13748">
                  <c:v>8.7620469094909018E-3</c:v>
                </c:pt>
                <c:pt idx="13749">
                  <c:v>0.71550984382701344</c:v>
                </c:pt>
                <c:pt idx="13750">
                  <c:v>0.20557560211783421</c:v>
                </c:pt>
                <c:pt idx="13751">
                  <c:v>0.35211874900261353</c:v>
                </c:pt>
                <c:pt idx="13752">
                  <c:v>5.567510649736801E-2</c:v>
                </c:pt>
                <c:pt idx="13753">
                  <c:v>7.3469531541950323E-2</c:v>
                </c:pt>
                <c:pt idx="13754">
                  <c:v>1.2380776241751117E-2</c:v>
                </c:pt>
                <c:pt idx="13755">
                  <c:v>5.7508439501719619E-2</c:v>
                </c:pt>
                <c:pt idx="13756">
                  <c:v>0.65681456482884393</c:v>
                </c:pt>
                <c:pt idx="13757">
                  <c:v>0.27326563527591435</c:v>
                </c:pt>
                <c:pt idx="13758">
                  <c:v>1.2541630546152531</c:v>
                </c:pt>
                <c:pt idx="13759">
                  <c:v>0.81511171817284189</c:v>
                </c:pt>
                <c:pt idx="13760">
                  <c:v>1.4936756327807137</c:v>
                </c:pt>
                <c:pt idx="13761">
                  <c:v>7.4373532266399032</c:v>
                </c:pt>
                <c:pt idx="13762">
                  <c:v>7.1667080731989445</c:v>
                </c:pt>
                <c:pt idx="13763">
                  <c:v>3.6997523941976986</c:v>
                </c:pt>
                <c:pt idx="13764">
                  <c:v>11.368758004705828</c:v>
                </c:pt>
                <c:pt idx="13765">
                  <c:v>0.68310681202365042</c:v>
                </c:pt>
                <c:pt idx="13766">
                  <c:v>3.8892713375965964</c:v>
                </c:pt>
                <c:pt idx="13767">
                  <c:v>7.5326415980762533</c:v>
                </c:pt>
                <c:pt idx="13768">
                  <c:v>9.9476801913040322</c:v>
                </c:pt>
                <c:pt idx="13769">
                  <c:v>7.2923297740209582E-5</c:v>
                </c:pt>
                <c:pt idx="13770">
                  <c:v>1.6073603913755493E-4</c:v>
                </c:pt>
                <c:pt idx="13771">
                  <c:v>0.11416595131915061</c:v>
                </c:pt>
                <c:pt idx="13772">
                  <c:v>0.70092379153670592</c:v>
                </c:pt>
                <c:pt idx="13773">
                  <c:v>4.9713511432390571E-4</c:v>
                </c:pt>
                <c:pt idx="13774">
                  <c:v>0.52653698316360809</c:v>
                </c:pt>
                <c:pt idx="13775">
                  <c:v>2.1763183602826366E-3</c:v>
                </c:pt>
                <c:pt idx="13776">
                  <c:v>2.4447401091959369E-3</c:v>
                </c:pt>
                <c:pt idx="13777">
                  <c:v>0.31698291395952577</c:v>
                </c:pt>
                <c:pt idx="13778">
                  <c:v>0.53009469449291058</c:v>
                </c:pt>
                <c:pt idx="13779">
                  <c:v>1.4323930570915923E-2</c:v>
                </c:pt>
                <c:pt idx="13780">
                  <c:v>1.3134864812429979E-3</c:v>
                </c:pt>
                <c:pt idx="13781">
                  <c:v>1.0679167843720689E-4</c:v>
                </c:pt>
                <c:pt idx="13782">
                  <c:v>2.2586981039789525E-2</c:v>
                </c:pt>
                <c:pt idx="13783">
                  <c:v>5.9969584260785632E-3</c:v>
                </c:pt>
                <c:pt idx="13784">
                  <c:v>2.1092982814750944E-3</c:v>
                </c:pt>
                <c:pt idx="13785">
                  <c:v>2.3264874075434633E-3</c:v>
                </c:pt>
                <c:pt idx="13786">
                  <c:v>1.1620868323824942E-3</c:v>
                </c:pt>
                <c:pt idx="13787">
                  <c:v>6.2668369084676408E-4</c:v>
                </c:pt>
                <c:pt idx="13788">
                  <c:v>5.6388351621216061E-3</c:v>
                </c:pt>
                <c:pt idx="13789">
                  <c:v>2.7146598504421107E-3</c:v>
                </c:pt>
                <c:pt idx="13790">
                  <c:v>0.27280554337153101</c:v>
                </c:pt>
                <c:pt idx="13791">
                  <c:v>0.49662483685001341</c:v>
                </c:pt>
                <c:pt idx="13792">
                  <c:v>0.41546413861648368</c:v>
                </c:pt>
                <c:pt idx="13793">
                  <c:v>3.1365162432602176</c:v>
                </c:pt>
                <c:pt idx="13794">
                  <c:v>6.3065555921596363</c:v>
                </c:pt>
                <c:pt idx="13795">
                  <c:v>1.1636811317777953</c:v>
                </c:pt>
                <c:pt idx="13796">
                  <c:v>2.3060493415399934</c:v>
                </c:pt>
                <c:pt idx="13797">
                  <c:v>0.20836312393529538</c:v>
                </c:pt>
                <c:pt idx="13798">
                  <c:v>0.90216814066688433</c:v>
                </c:pt>
                <c:pt idx="13799">
                  <c:v>3.4849543727539478</c:v>
                </c:pt>
                <c:pt idx="13800">
                  <c:v>2.5919168902940743</c:v>
                </c:pt>
                <c:pt idx="13801">
                  <c:v>7.4367988459999979E-2</c:v>
                </c:pt>
                <c:pt idx="13802">
                  <c:v>1.7267815038990667E-2</c:v>
                </c:pt>
                <c:pt idx="13803">
                  <c:v>0.17262345799536508</c:v>
                </c:pt>
                <c:pt idx="13804">
                  <c:v>1.771902836997748E-2</c:v>
                </c:pt>
                <c:pt idx="13805">
                  <c:v>1.5566914711651392</c:v>
                </c:pt>
                <c:pt idx="13806">
                  <c:v>2.0172599200666295E-2</c:v>
                </c:pt>
                <c:pt idx="13807">
                  <c:v>5.4115703345659426E-2</c:v>
                </c:pt>
                <c:pt idx="13808">
                  <c:v>0.11988986755268856</c:v>
                </c:pt>
                <c:pt idx="13809">
                  <c:v>8.7304603515141979E-2</c:v>
                </c:pt>
                <c:pt idx="13810">
                  <c:v>0.65074191637877865</c:v>
                </c:pt>
                <c:pt idx="13811">
                  <c:v>0.16049125340969697</c:v>
                </c:pt>
                <c:pt idx="13812">
                  <c:v>7.3761545972451825E-2</c:v>
                </c:pt>
                <c:pt idx="13813">
                  <c:v>2.6868354455351826E-2</c:v>
                </c:pt>
                <c:pt idx="13814">
                  <c:v>6.6352712968900052E-2</c:v>
                </c:pt>
                <c:pt idx="13815">
                  <c:v>0.85615375522246717</c:v>
                </c:pt>
                <c:pt idx="13816">
                  <c:v>1.3148450240425109</c:v>
                </c:pt>
                <c:pt idx="13817">
                  <c:v>0.30769043947364882</c:v>
                </c:pt>
                <c:pt idx="13818">
                  <c:v>0.56194209603061007</c:v>
                </c:pt>
                <c:pt idx="13819">
                  <c:v>0.66884918078794808</c:v>
                </c:pt>
                <c:pt idx="13820">
                  <c:v>0.32075392096242045</c:v>
                </c:pt>
                <c:pt idx="13821">
                  <c:v>2.1742925443429524</c:v>
                </c:pt>
                <c:pt idx="13822">
                  <c:v>0.63441149861572044</c:v>
                </c:pt>
                <c:pt idx="13823">
                  <c:v>1.3311610746059857</c:v>
                </c:pt>
                <c:pt idx="13824">
                  <c:v>1.9879990674483972</c:v>
                </c:pt>
                <c:pt idx="13825">
                  <c:v>3.2430636432963516</c:v>
                </c:pt>
                <c:pt idx="13826">
                  <c:v>8.9344724690707658</c:v>
                </c:pt>
                <c:pt idx="13827">
                  <c:v>11.968785359077717</c:v>
                </c:pt>
                <c:pt idx="13828">
                  <c:v>5.3067458694966829</c:v>
                </c:pt>
                <c:pt idx="13829">
                  <c:v>17.232452651780889</c:v>
                </c:pt>
                <c:pt idx="13830">
                  <c:v>3.8121999971194054</c:v>
                </c:pt>
                <c:pt idx="13831">
                  <c:v>11.607782062529395</c:v>
                </c:pt>
                <c:pt idx="13832">
                  <c:v>21.062986038083299</c:v>
                </c:pt>
                <c:pt idx="13833">
                  <c:v>16.510994177203081</c:v>
                </c:pt>
                <c:pt idx="13834">
                  <c:v>0.75598740414947929</c:v>
                </c:pt>
                <c:pt idx="13835">
                  <c:v>1.0313003740174391</c:v>
                </c:pt>
                <c:pt idx="13836">
                  <c:v>3.9181894943448743</c:v>
                </c:pt>
                <c:pt idx="13837">
                  <c:v>4.0766319356453362</c:v>
                </c:pt>
                <c:pt idx="13838">
                  <c:v>3.7930238916060395</c:v>
                </c:pt>
                <c:pt idx="13839">
                  <c:v>2.0061142286588707</c:v>
                </c:pt>
                <c:pt idx="13840">
                  <c:v>5.0958065538420527</c:v>
                </c:pt>
                <c:pt idx="13841">
                  <c:v>0.49400259277572561</c:v>
                </c:pt>
                <c:pt idx="13842">
                  <c:v>8.4830516008630035</c:v>
                </c:pt>
                <c:pt idx="13843">
                  <c:v>6.1663347001603226</c:v>
                </c:pt>
                <c:pt idx="13844">
                  <c:v>4.9234421653669695</c:v>
                </c:pt>
                <c:pt idx="13845">
                  <c:v>2.7521356832809461E-2</c:v>
                </c:pt>
                <c:pt idx="13846">
                  <c:v>6.5767635798170951E-2</c:v>
                </c:pt>
                <c:pt idx="13847">
                  <c:v>2.7826977049022712E-2</c:v>
                </c:pt>
                <c:pt idx="13848">
                  <c:v>1.0631886111129589</c:v>
                </c:pt>
                <c:pt idx="13849">
                  <c:v>0.81366843260126953</c:v>
                </c:pt>
                <c:pt idx="13850">
                  <c:v>0.60804284863096214</c:v>
                </c:pt>
                <c:pt idx="13851">
                  <c:v>1.1430868970993957</c:v>
                </c:pt>
                <c:pt idx="13852">
                  <c:v>6.287301175953095</c:v>
                </c:pt>
                <c:pt idx="13853">
                  <c:v>2.2120745017396453</c:v>
                </c:pt>
                <c:pt idx="13854">
                  <c:v>1.4702144946298974</c:v>
                </c:pt>
                <c:pt idx="13855">
                  <c:v>3.1603416778343991</c:v>
                </c:pt>
                <c:pt idx="13856">
                  <c:v>3.4937252268437968E-2</c:v>
                </c:pt>
                <c:pt idx="13857">
                  <c:v>3.7033586369991489E-2</c:v>
                </c:pt>
                <c:pt idx="13858">
                  <c:v>5.1204339008195356E-2</c:v>
                </c:pt>
                <c:pt idx="13859">
                  <c:v>0.26956256538956624</c:v>
                </c:pt>
                <c:pt idx="13860">
                  <c:v>0.72142356678897457</c:v>
                </c:pt>
                <c:pt idx="13861">
                  <c:v>0.12346637938830379</c:v>
                </c:pt>
                <c:pt idx="13862">
                  <c:v>0.23838061705934133</c:v>
                </c:pt>
                <c:pt idx="13863">
                  <c:v>2.7784402357168368E-2</c:v>
                </c:pt>
                <c:pt idx="13864">
                  <c:v>0.10442810293881194</c:v>
                </c:pt>
                <c:pt idx="13865">
                  <c:v>0.30453783081103986</c:v>
                </c:pt>
                <c:pt idx="13866">
                  <c:v>0.29124278413669996</c:v>
                </c:pt>
                <c:pt idx="13867">
                  <c:v>6.7158750010919324E-2</c:v>
                </c:pt>
                <c:pt idx="13868">
                  <c:v>0.13056898692307589</c:v>
                </c:pt>
                <c:pt idx="13869">
                  <c:v>6.239539970917643E-2</c:v>
                </c:pt>
                <c:pt idx="13870">
                  <c:v>1.4102572801358539</c:v>
                </c:pt>
                <c:pt idx="13871">
                  <c:v>2.7042303788829614</c:v>
                </c:pt>
                <c:pt idx="13872">
                  <c:v>0.32444227875152404</c:v>
                </c:pt>
                <c:pt idx="13873">
                  <c:v>1.8711280216695145</c:v>
                </c:pt>
                <c:pt idx="13874">
                  <c:v>3.4363534423077012E-2</c:v>
                </c:pt>
                <c:pt idx="13875">
                  <c:v>3.0701643919574619E-2</c:v>
                </c:pt>
                <c:pt idx="13876">
                  <c:v>0.85943297992501799</c:v>
                </c:pt>
                <c:pt idx="13877">
                  <c:v>0.49837607483270402</c:v>
                </c:pt>
                <c:pt idx="13878">
                  <c:v>8.2491702901906647E-2</c:v>
                </c:pt>
                <c:pt idx="13879">
                  <c:v>0.22089095932896244</c:v>
                </c:pt>
                <c:pt idx="13880">
                  <c:v>0.18077800211127115</c:v>
                </c:pt>
                <c:pt idx="13881">
                  <c:v>1.0080982947492259</c:v>
                </c:pt>
                <c:pt idx="13882">
                  <c:v>2.3990914209213452</c:v>
                </c:pt>
                <c:pt idx="13883">
                  <c:v>0.51630593027062954</c:v>
                </c:pt>
                <c:pt idx="13884">
                  <c:v>0.80876271283234324</c:v>
                </c:pt>
                <c:pt idx="13885">
                  <c:v>0.30567816664673486</c:v>
                </c:pt>
                <c:pt idx="13886">
                  <c:v>1.7086849442796821</c:v>
                </c:pt>
                <c:pt idx="13887">
                  <c:v>1.3018909847156528</c:v>
                </c:pt>
                <c:pt idx="13888">
                  <c:v>1.2240010506743026</c:v>
                </c:pt>
                <c:pt idx="13889">
                  <c:v>0.19138130551372382</c:v>
                </c:pt>
                <c:pt idx="13890">
                  <c:v>1.6756647528478361</c:v>
                </c:pt>
                <c:pt idx="13891">
                  <c:v>0.9594975495463367</c:v>
                </c:pt>
                <c:pt idx="13892">
                  <c:v>2.2442607969464019</c:v>
                </c:pt>
                <c:pt idx="13893">
                  <c:v>5.6362782610223494</c:v>
                </c:pt>
                <c:pt idx="13894">
                  <c:v>2.1685572459304159</c:v>
                </c:pt>
                <c:pt idx="13895">
                  <c:v>3.8165349599615754</c:v>
                </c:pt>
                <c:pt idx="13896">
                  <c:v>3.0990508176560798</c:v>
                </c:pt>
                <c:pt idx="13897">
                  <c:v>1.9482793478026401</c:v>
                </c:pt>
                <c:pt idx="13898">
                  <c:v>5.0749207645546326</c:v>
                </c:pt>
                <c:pt idx="13899">
                  <c:v>4.9740292631657788</c:v>
                </c:pt>
                <c:pt idx="13900">
                  <c:v>2.8390868274321384</c:v>
                </c:pt>
                <c:pt idx="13901">
                  <c:v>1.224123445295876</c:v>
                </c:pt>
                <c:pt idx="13902">
                  <c:v>10.983773512457606</c:v>
                </c:pt>
                <c:pt idx="13903">
                  <c:v>12.106976286034731</c:v>
                </c:pt>
                <c:pt idx="13904">
                  <c:v>30.732903923979183</c:v>
                </c:pt>
                <c:pt idx="13905">
                  <c:v>8.0068174334346764</c:v>
                </c:pt>
                <c:pt idx="13906">
                  <c:v>35.275497988605018</c:v>
                </c:pt>
                <c:pt idx="13907">
                  <c:v>6.9905815662546029</c:v>
                </c:pt>
                <c:pt idx="13908">
                  <c:v>13.001091241939774</c:v>
                </c:pt>
                <c:pt idx="13909">
                  <c:v>31.99880175571646</c:v>
                </c:pt>
                <c:pt idx="13910">
                  <c:v>30.907487946454467</c:v>
                </c:pt>
                <c:pt idx="13911">
                  <c:v>0.35480730620720374</c:v>
                </c:pt>
                <c:pt idx="13912">
                  <c:v>0.40086843948079287</c:v>
                </c:pt>
                <c:pt idx="13913">
                  <c:v>0.368770750658932</c:v>
                </c:pt>
                <c:pt idx="13914">
                  <c:v>1.7363077626314805</c:v>
                </c:pt>
                <c:pt idx="13915">
                  <c:v>2.066933401187522</c:v>
                </c:pt>
                <c:pt idx="13916">
                  <c:v>0.86556397210996228</c:v>
                </c:pt>
                <c:pt idx="13917">
                  <c:v>2.9903038843110767</c:v>
                </c:pt>
                <c:pt idx="13918">
                  <c:v>0.72384373751735442</c:v>
                </c:pt>
                <c:pt idx="13919">
                  <c:v>0.61384901312006956</c:v>
                </c:pt>
                <c:pt idx="13920">
                  <c:v>3.2503591548929536</c:v>
                </c:pt>
                <c:pt idx="13921">
                  <c:v>2.9583892838848844</c:v>
                </c:pt>
                <c:pt idx="13922">
                  <c:v>7.3851371536258377</c:v>
                </c:pt>
                <c:pt idx="13923">
                  <c:v>8.1417238967943977</c:v>
                </c:pt>
                <c:pt idx="13924">
                  <c:v>22.701232032506791</c:v>
                </c:pt>
                <c:pt idx="13925">
                  <c:v>45.341493790450109</c:v>
                </c:pt>
                <c:pt idx="13926">
                  <c:v>79.329471971122089</c:v>
                </c:pt>
                <c:pt idx="13927">
                  <c:v>25.302773570679822</c:v>
                </c:pt>
                <c:pt idx="13928">
                  <c:v>83.499406802705749</c:v>
                </c:pt>
                <c:pt idx="13929">
                  <c:v>23.495120229537001</c:v>
                </c:pt>
                <c:pt idx="13930">
                  <c:v>45.544196105873041</c:v>
                </c:pt>
                <c:pt idx="13931">
                  <c:v>86.495601439833905</c:v>
                </c:pt>
                <c:pt idx="13932">
                  <c:v>79.77341298006904</c:v>
                </c:pt>
                <c:pt idx="13933">
                  <c:v>3.1471550097581874E-2</c:v>
                </c:pt>
                <c:pt idx="13934">
                  <c:v>5.6827787767778234E-2</c:v>
                </c:pt>
                <c:pt idx="13935">
                  <c:v>1.1621155973119206</c:v>
                </c:pt>
                <c:pt idx="13936">
                  <c:v>1.9641932148032732</c:v>
                </c:pt>
                <c:pt idx="13937">
                  <c:v>1.190538831759719</c:v>
                </c:pt>
                <c:pt idx="13938">
                  <c:v>1.1106061988551021</c:v>
                </c:pt>
                <c:pt idx="13939">
                  <c:v>0.40927822717733314</c:v>
                </c:pt>
                <c:pt idx="13940">
                  <c:v>3.0537723653288353E-2</c:v>
                </c:pt>
                <c:pt idx="13941">
                  <c:v>0.33551762265070056</c:v>
                </c:pt>
                <c:pt idx="13942">
                  <c:v>0.67534870660288115</c:v>
                </c:pt>
                <c:pt idx="13943">
                  <c:v>0.9346352230731122</c:v>
                </c:pt>
                <c:pt idx="13944">
                  <c:v>8.8099132715467414E-4</c:v>
                </c:pt>
                <c:pt idx="13945">
                  <c:v>0.5396882994580916</c:v>
                </c:pt>
                <c:pt idx="13946">
                  <c:v>0.22638751745902663</c:v>
                </c:pt>
                <c:pt idx="13947">
                  <c:v>0.6391808020871913</c:v>
                </c:pt>
                <c:pt idx="13948">
                  <c:v>6.9488304187953681E-2</c:v>
                </c:pt>
                <c:pt idx="13949">
                  <c:v>2.7530172096699279E-2</c:v>
                </c:pt>
                <c:pt idx="13950">
                  <c:v>0.15580387517454705</c:v>
                </c:pt>
                <c:pt idx="13951">
                  <c:v>0.14061945260348882</c:v>
                </c:pt>
                <c:pt idx="13952">
                  <c:v>0.90379896206700616</c:v>
                </c:pt>
                <c:pt idx="13953">
                  <c:v>0.21645939510160311</c:v>
                </c:pt>
                <c:pt idx="13954">
                  <c:v>1.3627652180900847</c:v>
                </c:pt>
                <c:pt idx="13955">
                  <c:v>0.89657716037980184</c:v>
                </c:pt>
                <c:pt idx="13956">
                  <c:v>2.4507721011872503</c:v>
                </c:pt>
                <c:pt idx="13957">
                  <c:v>15.569044949127239</c:v>
                </c:pt>
                <c:pt idx="13958">
                  <c:v>7.652321773311801</c:v>
                </c:pt>
                <c:pt idx="13959">
                  <c:v>8.0619184258877539</c:v>
                </c:pt>
                <c:pt idx="13960">
                  <c:v>7.7483108450794811</c:v>
                </c:pt>
                <c:pt idx="13961">
                  <c:v>1.2199004008039154</c:v>
                </c:pt>
                <c:pt idx="13962">
                  <c:v>5.2614654175259048</c:v>
                </c:pt>
                <c:pt idx="13963">
                  <c:v>10.889053952149004</c:v>
                </c:pt>
                <c:pt idx="13964">
                  <c:v>10.834725006014818</c:v>
                </c:pt>
                <c:pt idx="13965">
                  <c:v>4.7627661534278984E-2</c:v>
                </c:pt>
                <c:pt idx="13966">
                  <c:v>4.5014898878672814E-3</c:v>
                </c:pt>
                <c:pt idx="13967">
                  <c:v>4.9420026115196461E-4</c:v>
                </c:pt>
                <c:pt idx="13968">
                  <c:v>0.28154924751142774</c:v>
                </c:pt>
                <c:pt idx="13969">
                  <c:v>8.8894797063418188E-3</c:v>
                </c:pt>
                <c:pt idx="13970">
                  <c:v>1.9030824955648711E-2</c:v>
                </c:pt>
                <c:pt idx="13971">
                  <c:v>7.2547568308392527E-3</c:v>
                </c:pt>
                <c:pt idx="13972">
                  <c:v>1.6379820281578166E-3</c:v>
                </c:pt>
                <c:pt idx="13973">
                  <c:v>7.2823303022713395E-4</c:v>
                </c:pt>
                <c:pt idx="13974">
                  <c:v>4.6644426485419513E-2</c:v>
                </c:pt>
                <c:pt idx="13975">
                  <c:v>6.7896792305070439E-3</c:v>
                </c:pt>
                <c:pt idx="13976">
                  <c:v>0.20737894699380835</c:v>
                </c:pt>
                <c:pt idx="13977">
                  <c:v>0.24277591476533608</c:v>
                </c:pt>
                <c:pt idx="13978">
                  <c:v>1.6006117121233223</c:v>
                </c:pt>
                <c:pt idx="13979">
                  <c:v>11.122038261863567</c:v>
                </c:pt>
                <c:pt idx="13980">
                  <c:v>3.7955858769957449</c:v>
                </c:pt>
                <c:pt idx="13981">
                  <c:v>3.6490470482575561</c:v>
                </c:pt>
                <c:pt idx="13982">
                  <c:v>2.2547170131518457</c:v>
                </c:pt>
                <c:pt idx="13983">
                  <c:v>4.0868092909490887E-2</c:v>
                </c:pt>
                <c:pt idx="13984">
                  <c:v>1.0785115832323247</c:v>
                </c:pt>
                <c:pt idx="13985">
                  <c:v>5.0053984914880445</c:v>
                </c:pt>
                <c:pt idx="13986">
                  <c:v>2.9239771978325639</c:v>
                </c:pt>
                <c:pt idx="13987">
                  <c:v>1.0157743724391516E-2</c:v>
                </c:pt>
                <c:pt idx="13988">
                  <c:v>2.6103283789230301E-2</c:v>
                </c:pt>
                <c:pt idx="13989">
                  <c:v>0.31666625421677036</c:v>
                </c:pt>
                <c:pt idx="13990">
                  <c:v>3.6369715416082471E-2</c:v>
                </c:pt>
                <c:pt idx="13991">
                  <c:v>8.2584449233935164E-3</c:v>
                </c:pt>
                <c:pt idx="13992">
                  <c:v>4.5276922285956922E-2</c:v>
                </c:pt>
                <c:pt idx="13993">
                  <c:v>7.8650648576321883E-2</c:v>
                </c:pt>
                <c:pt idx="13994">
                  <c:v>1.4710686233476803E-2</c:v>
                </c:pt>
                <c:pt idx="13995">
                  <c:v>4.5153000038220474E-2</c:v>
                </c:pt>
                <c:pt idx="13996">
                  <c:v>1.1212485141836068</c:v>
                </c:pt>
                <c:pt idx="13997">
                  <c:v>1.5411820973211492</c:v>
                </c:pt>
                <c:pt idx="13998">
                  <c:v>6.9253106706593001E-2</c:v>
                </c:pt>
                <c:pt idx="13999">
                  <c:v>9.2678696686452539E-2</c:v>
                </c:pt>
                <c:pt idx="14000">
                  <c:v>0.26457053237280187</c:v>
                </c:pt>
                <c:pt idx="14001">
                  <c:v>4.6391712831373546</c:v>
                </c:pt>
                <c:pt idx="14002">
                  <c:v>2.0646116789541091</c:v>
                </c:pt>
                <c:pt idx="14003">
                  <c:v>1.136841356293423</c:v>
                </c:pt>
                <c:pt idx="14004">
                  <c:v>0.56298191571654976</c:v>
                </c:pt>
                <c:pt idx="14005">
                  <c:v>0.49928939370975495</c:v>
                </c:pt>
                <c:pt idx="14006">
                  <c:v>0.54396588353653885</c:v>
                </c:pt>
                <c:pt idx="14007">
                  <c:v>2.9444747648560359</c:v>
                </c:pt>
                <c:pt idx="14008">
                  <c:v>1.2452046563129555</c:v>
                </c:pt>
                <c:pt idx="14009">
                  <c:v>0.6673713135407634</c:v>
                </c:pt>
                <c:pt idx="14010">
                  <c:v>0.94337954325706597</c:v>
                </c:pt>
                <c:pt idx="14011">
                  <c:v>3.011648107776324</c:v>
                </c:pt>
                <c:pt idx="14012">
                  <c:v>8.5145932270508613</c:v>
                </c:pt>
                <c:pt idx="14013">
                  <c:v>5.4408060684937469</c:v>
                </c:pt>
                <c:pt idx="14014">
                  <c:v>5.9565209280957214</c:v>
                </c:pt>
                <c:pt idx="14015">
                  <c:v>5.9390072353761285</c:v>
                </c:pt>
                <c:pt idx="14016">
                  <c:v>1.5600062842420197</c:v>
                </c:pt>
                <c:pt idx="14017">
                  <c:v>5.1487757414670892</c:v>
                </c:pt>
                <c:pt idx="14018">
                  <c:v>11.990957593232158</c:v>
                </c:pt>
                <c:pt idx="14019">
                  <c:v>7.5005048688694327</c:v>
                </c:pt>
                <c:pt idx="14020">
                  <c:v>0.24616188714512491</c:v>
                </c:pt>
                <c:pt idx="14021">
                  <c:v>0.34210612057108214</c:v>
                </c:pt>
                <c:pt idx="14022">
                  <c:v>1.4225489956311683</c:v>
                </c:pt>
                <c:pt idx="14023">
                  <c:v>3.6110628402565372</c:v>
                </c:pt>
                <c:pt idx="14024">
                  <c:v>4.1063218232431176</c:v>
                </c:pt>
                <c:pt idx="14025">
                  <c:v>3.1535841806465088</c:v>
                </c:pt>
                <c:pt idx="14026">
                  <c:v>1.607648000295588</c:v>
                </c:pt>
                <c:pt idx="14027">
                  <c:v>5.9993515556855961E-2</c:v>
                </c:pt>
                <c:pt idx="14028">
                  <c:v>2.4745628599841631</c:v>
                </c:pt>
                <c:pt idx="14029">
                  <c:v>3.8390397802992742</c:v>
                </c:pt>
                <c:pt idx="14030">
                  <c:v>3.2201129129202681</c:v>
                </c:pt>
                <c:pt idx="14031">
                  <c:v>5.3759737577267659E-2</c:v>
                </c:pt>
                <c:pt idx="14032">
                  <c:v>2.4233654331644441E-2</c:v>
                </c:pt>
                <c:pt idx="14033">
                  <c:v>3.6467125279561634E-2</c:v>
                </c:pt>
                <c:pt idx="14034">
                  <c:v>1.7982446162454981</c:v>
                </c:pt>
                <c:pt idx="14035">
                  <c:v>0.4050134363657702</c:v>
                </c:pt>
                <c:pt idx="14036">
                  <c:v>0.60792843500192972</c:v>
                </c:pt>
                <c:pt idx="14037">
                  <c:v>0.48008253085866237</c:v>
                </c:pt>
                <c:pt idx="14038">
                  <c:v>0.19469657669239068</c:v>
                </c:pt>
                <c:pt idx="14039">
                  <c:v>1.5036894641954144</c:v>
                </c:pt>
                <c:pt idx="14040">
                  <c:v>0.54919445336396322</c:v>
                </c:pt>
                <c:pt idx="14041">
                  <c:v>1.0972889672803225</c:v>
                </c:pt>
                <c:pt idx="14042">
                  <c:v>2.7919635407915797E-2</c:v>
                </c:pt>
                <c:pt idx="14043">
                  <c:v>2.2101316650362791E-2</c:v>
                </c:pt>
                <c:pt idx="14044">
                  <c:v>6.6738135071698262E-2</c:v>
                </c:pt>
                <c:pt idx="14045">
                  <c:v>1.2852038146937059</c:v>
                </c:pt>
                <c:pt idx="14046">
                  <c:v>0.33986486518470299</c:v>
                </c:pt>
                <c:pt idx="14047">
                  <c:v>0.37404925419300783</c:v>
                </c:pt>
                <c:pt idx="14048">
                  <c:v>8.6687887997540361E-2</c:v>
                </c:pt>
                <c:pt idx="14049">
                  <c:v>1.5007361841645269E-2</c:v>
                </c:pt>
                <c:pt idx="14050">
                  <c:v>8.5210759581226855E-2</c:v>
                </c:pt>
                <c:pt idx="14051">
                  <c:v>0.24635184385999584</c:v>
                </c:pt>
                <c:pt idx="14052">
                  <c:v>0.24727848666117289</c:v>
                </c:pt>
                <c:pt idx="14053">
                  <c:v>0.25699299969351153</c:v>
                </c:pt>
                <c:pt idx="14054">
                  <c:v>0.14857301695867939</c:v>
                </c:pt>
                <c:pt idx="14055">
                  <c:v>0.1775904583783359</c:v>
                </c:pt>
                <c:pt idx="14056">
                  <c:v>2.0880012850158614</c:v>
                </c:pt>
                <c:pt idx="14057">
                  <c:v>0.71277549088660852</c:v>
                </c:pt>
                <c:pt idx="14058">
                  <c:v>1.2063200953066437</c:v>
                </c:pt>
                <c:pt idx="14059">
                  <c:v>3.1729306370707038</c:v>
                </c:pt>
                <c:pt idx="14060">
                  <c:v>1.5255181853671021E-2</c:v>
                </c:pt>
                <c:pt idx="14061">
                  <c:v>9.7467611881216873E-2</c:v>
                </c:pt>
                <c:pt idx="14062">
                  <c:v>2.5966003275407883</c:v>
                </c:pt>
                <c:pt idx="14063">
                  <c:v>1.951376018891597</c:v>
                </c:pt>
                <c:pt idx="14064">
                  <c:v>5.6190731080273643E-2</c:v>
                </c:pt>
                <c:pt idx="14065">
                  <c:v>5.9862649299309609E-2</c:v>
                </c:pt>
                <c:pt idx="14066">
                  <c:v>0.21163933056001841</c:v>
                </c:pt>
                <c:pt idx="14067">
                  <c:v>2.1806885716632176</c:v>
                </c:pt>
                <c:pt idx="14068">
                  <c:v>0.75044713286246467</c:v>
                </c:pt>
                <c:pt idx="14069">
                  <c:v>0.71997018797995305</c:v>
                </c:pt>
                <c:pt idx="14070">
                  <c:v>0.20782858921211772</c:v>
                </c:pt>
                <c:pt idx="14071">
                  <c:v>0.21868810677933739</c:v>
                </c:pt>
                <c:pt idx="14072">
                  <c:v>0.90164675904371727</c:v>
                </c:pt>
                <c:pt idx="14073">
                  <c:v>0.87905752899207223</c:v>
                </c:pt>
                <c:pt idx="14074">
                  <c:v>0.63768413864568818</c:v>
                </c:pt>
                <c:pt idx="14075">
                  <c:v>0.13987636361005423</c:v>
                </c:pt>
                <c:pt idx="14076">
                  <c:v>0.21676588266564947</c:v>
                </c:pt>
                <c:pt idx="14077">
                  <c:v>0.86924146966448723</c:v>
                </c:pt>
                <c:pt idx="14078">
                  <c:v>5.7504078263287006</c:v>
                </c:pt>
                <c:pt idx="14079">
                  <c:v>2.3655171524072411</c:v>
                </c:pt>
                <c:pt idx="14080">
                  <c:v>2.7459572130733303</c:v>
                </c:pt>
                <c:pt idx="14081">
                  <c:v>3.9828853605335675</c:v>
                </c:pt>
                <c:pt idx="14082">
                  <c:v>12.432430473508365</c:v>
                </c:pt>
                <c:pt idx="14083">
                  <c:v>3.3199077282178808</c:v>
                </c:pt>
                <c:pt idx="14084">
                  <c:v>6.0653020063214287</c:v>
                </c:pt>
                <c:pt idx="14085">
                  <c:v>3.5900584234123309</c:v>
                </c:pt>
                <c:pt idx="14086">
                  <c:v>2.2632041398414402</c:v>
                </c:pt>
                <c:pt idx="14087">
                  <c:v>0.60490537218647278</c:v>
                </c:pt>
                <c:pt idx="14088">
                  <c:v>3.5132155244708163</c:v>
                </c:pt>
                <c:pt idx="14089">
                  <c:v>11.28265087095841</c:v>
                </c:pt>
                <c:pt idx="14090">
                  <c:v>18.237811565678609</c:v>
                </c:pt>
                <c:pt idx="14091">
                  <c:v>7.6532444909505513</c:v>
                </c:pt>
                <c:pt idx="14092">
                  <c:v>16.431264189559386</c:v>
                </c:pt>
                <c:pt idx="14093">
                  <c:v>2.507670324791214</c:v>
                </c:pt>
                <c:pt idx="14094">
                  <c:v>8.0682104750175512</c:v>
                </c:pt>
                <c:pt idx="14095">
                  <c:v>18.820994767182807</c:v>
                </c:pt>
                <c:pt idx="14096">
                  <c:v>17.057732520039263</c:v>
                </c:pt>
                <c:pt idx="14097">
                  <c:v>0.25259858319805589</c:v>
                </c:pt>
                <c:pt idx="14098">
                  <c:v>0.1314781461535634</c:v>
                </c:pt>
                <c:pt idx="14099">
                  <c:v>0.1320747166998878</c:v>
                </c:pt>
                <c:pt idx="14100">
                  <c:v>2.1425373889617974</c:v>
                </c:pt>
                <c:pt idx="14101">
                  <c:v>1.094452941572144</c:v>
                </c:pt>
                <c:pt idx="14102">
                  <c:v>0.9590525203153466</c:v>
                </c:pt>
                <c:pt idx="14103">
                  <c:v>2.2371971332368328</c:v>
                </c:pt>
                <c:pt idx="14104">
                  <c:v>0.45500709276460599</c:v>
                </c:pt>
                <c:pt idx="14105">
                  <c:v>0.76069480554162017</c:v>
                </c:pt>
                <c:pt idx="14106">
                  <c:v>2.0783739942801196</c:v>
                </c:pt>
                <c:pt idx="14107">
                  <c:v>2.027479487542927</c:v>
                </c:pt>
                <c:pt idx="14108">
                  <c:v>5.6936106095683003</c:v>
                </c:pt>
                <c:pt idx="14109">
                  <c:v>3.8128700353502962</c:v>
                </c:pt>
                <c:pt idx="14110">
                  <c:v>15.776082560463607</c:v>
                </c:pt>
                <c:pt idx="14111">
                  <c:v>72.492144630492561</c:v>
                </c:pt>
                <c:pt idx="14112">
                  <c:v>48.812397364432712</c:v>
                </c:pt>
                <c:pt idx="14113">
                  <c:v>37.468836386286391</c:v>
                </c:pt>
                <c:pt idx="14114">
                  <c:v>45.234255142769598</c:v>
                </c:pt>
                <c:pt idx="14115">
                  <c:v>19.421503072542738</c:v>
                </c:pt>
                <c:pt idx="14116">
                  <c:v>29.766127397547287</c:v>
                </c:pt>
                <c:pt idx="14117">
                  <c:v>68.651840112904608</c:v>
                </c:pt>
                <c:pt idx="14118">
                  <c:v>55.032489079149713</c:v>
                </c:pt>
                <c:pt idx="14119">
                  <c:v>5.4112676500712303E-2</c:v>
                </c:pt>
                <c:pt idx="14120">
                  <c:v>2.6852471566504901E-2</c:v>
                </c:pt>
                <c:pt idx="14121">
                  <c:v>1.8279002725324633</c:v>
                </c:pt>
                <c:pt idx="14122">
                  <c:v>1.113038861554106</c:v>
                </c:pt>
                <c:pt idx="14123">
                  <c:v>0.1232023489401267</c:v>
                </c:pt>
                <c:pt idx="14124">
                  <c:v>0.30392824148464265</c:v>
                </c:pt>
                <c:pt idx="14125">
                  <c:v>1.4333796072856784</c:v>
                </c:pt>
                <c:pt idx="14126">
                  <c:v>0.51037742688537879</c:v>
                </c:pt>
                <c:pt idx="14127">
                  <c:v>1.5672657517093169</c:v>
                </c:pt>
                <c:pt idx="14128">
                  <c:v>4.2820456079073406</c:v>
                </c:pt>
                <c:pt idx="14129">
                  <c:v>1.0631766940052565</c:v>
                </c:pt>
                <c:pt idx="14130">
                  <c:v>0.10676130548417255</c:v>
                </c:pt>
                <c:pt idx="14131">
                  <c:v>0.66631710712020586</c:v>
                </c:pt>
                <c:pt idx="14132">
                  <c:v>0.24709184323555647</c:v>
                </c:pt>
                <c:pt idx="14133">
                  <c:v>0.34867013653970436</c:v>
                </c:pt>
                <c:pt idx="14134">
                  <c:v>0.27174904310238945</c:v>
                </c:pt>
                <c:pt idx="14135">
                  <c:v>0.63367699529192978</c:v>
                </c:pt>
                <c:pt idx="14136">
                  <c:v>0.19702079651983453</c:v>
                </c:pt>
                <c:pt idx="14137">
                  <c:v>0.91387146548404641</c:v>
                </c:pt>
                <c:pt idx="14138">
                  <c:v>1.3255037868360284</c:v>
                </c:pt>
                <c:pt idx="14139">
                  <c:v>1.2877732669577069</c:v>
                </c:pt>
                <c:pt idx="14140">
                  <c:v>3.0089837414260958</c:v>
                </c:pt>
                <c:pt idx="14141">
                  <c:v>1.2373057075727607</c:v>
                </c:pt>
                <c:pt idx="14142">
                  <c:v>0.31292003672589341</c:v>
                </c:pt>
                <c:pt idx="14143">
                  <c:v>3.0464927247221691</c:v>
                </c:pt>
                <c:pt idx="14144">
                  <c:v>0.50418573049626725</c:v>
                </c:pt>
                <c:pt idx="14145">
                  <c:v>1.3006146759977426</c:v>
                </c:pt>
                <c:pt idx="14146">
                  <c:v>9.3861210006840103</c:v>
                </c:pt>
                <c:pt idx="14147">
                  <c:v>13.504236010550642</c:v>
                </c:pt>
                <c:pt idx="14148">
                  <c:v>34.104794215877632</c:v>
                </c:pt>
                <c:pt idx="14149">
                  <c:v>36.119829101571106</c:v>
                </c:pt>
                <c:pt idx="14150">
                  <c:v>13.373856418106296</c:v>
                </c:pt>
                <c:pt idx="14151">
                  <c:v>1.9359618564161928E-2</c:v>
                </c:pt>
                <c:pt idx="14152">
                  <c:v>1.2415661732986252E-4</c:v>
                </c:pt>
                <c:pt idx="14153">
                  <c:v>4.8013660767483044E-3</c:v>
                </c:pt>
                <c:pt idx="14154">
                  <c:v>7.3908193280276752E-3</c:v>
                </c:pt>
                <c:pt idx="14155">
                  <c:v>1.7475730365354596E-4</c:v>
                </c:pt>
                <c:pt idx="14156">
                  <c:v>1.3994149629117881E-3</c:v>
                </c:pt>
                <c:pt idx="14157">
                  <c:v>4.8596836469072953</c:v>
                </c:pt>
                <c:pt idx="14158">
                  <c:v>5.1109295885700288</c:v>
                </c:pt>
                <c:pt idx="14159">
                  <c:v>8.0041360242941302</c:v>
                </c:pt>
                <c:pt idx="14160">
                  <c:v>7.0680299920290315</c:v>
                </c:pt>
                <c:pt idx="14161">
                  <c:v>6.4284623583691163</c:v>
                </c:pt>
                <c:pt idx="14162">
                  <c:v>11.494644593961056</c:v>
                </c:pt>
                <c:pt idx="14163">
                  <c:v>9.9267081681755371</c:v>
                </c:pt>
                <c:pt idx="14164">
                  <c:v>0.84286296662284255</c:v>
                </c:pt>
                <c:pt idx="14165">
                  <c:v>7.484364121629751</c:v>
                </c:pt>
                <c:pt idx="14166">
                  <c:v>111.82495274483567</c:v>
                </c:pt>
                <c:pt idx="14167">
                  <c:v>100.66761811738603</c:v>
                </c:pt>
                <c:pt idx="14168">
                  <c:v>92.942744874817734</c:v>
                </c:pt>
                <c:pt idx="14169">
                  <c:v>112.42489474267616</c:v>
                </c:pt>
                <c:pt idx="14170">
                  <c:v>163.86915430706782</c:v>
                </c:pt>
                <c:pt idx="14171">
                  <c:v>0.51761620956596566</c:v>
                </c:pt>
                <c:pt idx="14172">
                  <c:v>1.0593270923510522E-2</c:v>
                </c:pt>
                <c:pt idx="14173">
                  <c:v>3.0623260532494992E-3</c:v>
                </c:pt>
                <c:pt idx="14174">
                  <c:v>8.8600698091981026E-2</c:v>
                </c:pt>
                <c:pt idx="14175">
                  <c:v>2.6838686328904727E-2</c:v>
                </c:pt>
                <c:pt idx="14176">
                  <c:v>4.3888057114783587E-2</c:v>
                </c:pt>
                <c:pt idx="14177">
                  <c:v>5.1563157720742901E-2</c:v>
                </c:pt>
                <c:pt idx="14178">
                  <c:v>4.7415328100742692E-2</c:v>
                </c:pt>
                <c:pt idx="14179">
                  <c:v>8.6003236996935965E-3</c:v>
                </c:pt>
                <c:pt idx="14180">
                  <c:v>0.70291608685126505</c:v>
                </c:pt>
                <c:pt idx="14181">
                  <c:v>7.4313386772484516E-2</c:v>
                </c:pt>
                <c:pt idx="14182">
                  <c:v>0.55362780668103506</c:v>
                </c:pt>
                <c:pt idx="14183">
                  <c:v>0.35587927698532579</c:v>
                </c:pt>
                <c:pt idx="14184">
                  <c:v>1.0538822741730907</c:v>
                </c:pt>
                <c:pt idx="14185">
                  <c:v>1.1161097190930322</c:v>
                </c:pt>
                <c:pt idx="14186">
                  <c:v>0.27948021511139115</c:v>
                </c:pt>
                <c:pt idx="14187">
                  <c:v>0.23231876100134347</c:v>
                </c:pt>
                <c:pt idx="14188">
                  <c:v>3.3826072379003422</c:v>
                </c:pt>
                <c:pt idx="14189">
                  <c:v>8.9249227541735259</c:v>
                </c:pt>
                <c:pt idx="14190">
                  <c:v>7.7045761628824829</c:v>
                </c:pt>
                <c:pt idx="14191">
                  <c:v>18.338471341084855</c:v>
                </c:pt>
                <c:pt idx="14192">
                  <c:v>2.799006754959096</c:v>
                </c:pt>
                <c:pt idx="14193">
                  <c:v>0.11309163875697015</c:v>
                </c:pt>
                <c:pt idx="14194">
                  <c:v>1.3177272642297493E-2</c:v>
                </c:pt>
                <c:pt idx="14195">
                  <c:v>0.37044530021902539</c:v>
                </c:pt>
                <c:pt idx="14196">
                  <c:v>1.9660360214703139</c:v>
                </c:pt>
                <c:pt idx="14197">
                  <c:v>5.444515440354957E-3</c:v>
                </c:pt>
                <c:pt idx="14198">
                  <c:v>0.12606624626593577</c:v>
                </c:pt>
                <c:pt idx="14199">
                  <c:v>1.3096657541214605</c:v>
                </c:pt>
                <c:pt idx="14200">
                  <c:v>6.6392240759823515</c:v>
                </c:pt>
                <c:pt idx="14201">
                  <c:v>0.4270673483831281</c:v>
                </c:pt>
                <c:pt idx="14202">
                  <c:v>21.930365340285007</c:v>
                </c:pt>
                <c:pt idx="14203">
                  <c:v>19.33891997376973</c:v>
                </c:pt>
                <c:pt idx="14204">
                  <c:v>0.34852336990779581</c:v>
                </c:pt>
                <c:pt idx="14205">
                  <c:v>0.11680065004854452</c:v>
                </c:pt>
                <c:pt idx="14206">
                  <c:v>0.22681847560884363</c:v>
                </c:pt>
                <c:pt idx="14207">
                  <c:v>2.3640059217595599E-2</c:v>
                </c:pt>
                <c:pt idx="14208">
                  <c:v>4.7283956967959846E-2</c:v>
                </c:pt>
                <c:pt idx="14209">
                  <c:v>0.90667364029052433</c:v>
                </c:pt>
                <c:pt idx="14210">
                  <c:v>1.529901087354693</c:v>
                </c:pt>
                <c:pt idx="14211">
                  <c:v>0.93758023244959776</c:v>
                </c:pt>
                <c:pt idx="14212">
                  <c:v>5.0424878706241332</c:v>
                </c:pt>
                <c:pt idx="14213">
                  <c:v>1.1202776145783926</c:v>
                </c:pt>
                <c:pt idx="14214">
                  <c:v>0.37438619476617657</c:v>
                </c:pt>
                <c:pt idx="14215">
                  <c:v>0.16040266275854245</c:v>
                </c:pt>
                <c:pt idx="14216">
                  <c:v>0.4034167631792091</c:v>
                </c:pt>
                <c:pt idx="14217">
                  <c:v>7.4903850266894612</c:v>
                </c:pt>
                <c:pt idx="14218">
                  <c:v>2.822063693709878</c:v>
                </c:pt>
                <c:pt idx="14219">
                  <c:v>1.3826791236367326</c:v>
                </c:pt>
                <c:pt idx="14220">
                  <c:v>4.2059033630153433</c:v>
                </c:pt>
                <c:pt idx="14221">
                  <c:v>2.5772530079062212</c:v>
                </c:pt>
                <c:pt idx="14222">
                  <c:v>6.3276931985182827</c:v>
                </c:pt>
                <c:pt idx="14223">
                  <c:v>21.62010615698118</c:v>
                </c:pt>
                <c:pt idx="14224">
                  <c:v>7.7323369301989588</c:v>
                </c:pt>
                <c:pt idx="14225">
                  <c:v>9.4195620548281678E-2</c:v>
                </c:pt>
                <c:pt idx="14226">
                  <c:v>0.20061804672198397</c:v>
                </c:pt>
                <c:pt idx="14227">
                  <c:v>2.4187594696804246E-2</c:v>
                </c:pt>
                <c:pt idx="14228">
                  <c:v>0.5485519405369268</c:v>
                </c:pt>
                <c:pt idx="14229">
                  <c:v>4.4996029634448424E-2</c:v>
                </c:pt>
                <c:pt idx="14230">
                  <c:v>4.6015785421399176E-2</c:v>
                </c:pt>
                <c:pt idx="14231">
                  <c:v>0.21246204350284228</c:v>
                </c:pt>
                <c:pt idx="14232">
                  <c:v>9.1792619368193537E-2</c:v>
                </c:pt>
                <c:pt idx="14233">
                  <c:v>0.34850863522009518</c:v>
                </c:pt>
                <c:pt idx="14234">
                  <c:v>4.6300641198733645</c:v>
                </c:pt>
                <c:pt idx="14235">
                  <c:v>0.81084322095000916</c:v>
                </c:pt>
                <c:pt idx="14236">
                  <c:v>0.4600015226609292</c:v>
                </c:pt>
                <c:pt idx="14237">
                  <c:v>1.8048745724839153</c:v>
                </c:pt>
                <c:pt idx="14238">
                  <c:v>4.9246446226678081E-4</c:v>
                </c:pt>
                <c:pt idx="14239">
                  <c:v>0.62890362771261321</c:v>
                </c:pt>
                <c:pt idx="14240">
                  <c:v>5.5735066258321024E-2</c:v>
                </c:pt>
                <c:pt idx="14241">
                  <c:v>0.26220500600340169</c:v>
                </c:pt>
                <c:pt idx="14242">
                  <c:v>1.9011507564180714</c:v>
                </c:pt>
                <c:pt idx="14243">
                  <c:v>17.797952251093736</c:v>
                </c:pt>
                <c:pt idx="14244">
                  <c:v>2.9545678709840781</c:v>
                </c:pt>
                <c:pt idx="14245">
                  <c:v>14.849025197391192</c:v>
                </c:pt>
                <c:pt idx="14246">
                  <c:v>11.765771836867346</c:v>
                </c:pt>
                <c:pt idx="14247">
                  <c:v>4.8039031493973421E-2</c:v>
                </c:pt>
                <c:pt idx="14248">
                  <c:v>0.12586375756528217</c:v>
                </c:pt>
                <c:pt idx="14249">
                  <c:v>5.0981361962453238E-2</c:v>
                </c:pt>
                <c:pt idx="14250">
                  <c:v>0.26033706214499147</c:v>
                </c:pt>
                <c:pt idx="14251">
                  <c:v>4.2292041832140151E-2</c:v>
                </c:pt>
                <c:pt idx="14252">
                  <c:v>0.10732757213137167</c:v>
                </c:pt>
                <c:pt idx="14253">
                  <c:v>0.31869306328583719</c:v>
                </c:pt>
                <c:pt idx="14254">
                  <c:v>0.1738324991680685</c:v>
                </c:pt>
                <c:pt idx="14255">
                  <c:v>0.71923706560368328</c:v>
                </c:pt>
                <c:pt idx="14256">
                  <c:v>4.1303999236574169</c:v>
                </c:pt>
                <c:pt idx="14257">
                  <c:v>0.59765036015887729</c:v>
                </c:pt>
                <c:pt idx="14258">
                  <c:v>3.6815219163544732</c:v>
                </c:pt>
                <c:pt idx="14259">
                  <c:v>0.71442162262451969</c:v>
                </c:pt>
                <c:pt idx="14260">
                  <c:v>0.10181496869386228</c:v>
                </c:pt>
                <c:pt idx="14261">
                  <c:v>2.7004866027906194</c:v>
                </c:pt>
                <c:pt idx="14262">
                  <c:v>2.2720255133991256</c:v>
                </c:pt>
                <c:pt idx="14263">
                  <c:v>1.8049971111604284</c:v>
                </c:pt>
                <c:pt idx="14264">
                  <c:v>12.038580110946492</c:v>
                </c:pt>
                <c:pt idx="14265">
                  <c:v>6.3689953264757913</c:v>
                </c:pt>
                <c:pt idx="14266">
                  <c:v>6.4629908670895935</c:v>
                </c:pt>
                <c:pt idx="14267">
                  <c:v>43.876949362296607</c:v>
                </c:pt>
                <c:pt idx="14268">
                  <c:v>31.804785187314305</c:v>
                </c:pt>
                <c:pt idx="14269">
                  <c:v>7.8997617793040029E-2</c:v>
                </c:pt>
                <c:pt idx="14270">
                  <c:v>0.13329271018779812</c:v>
                </c:pt>
                <c:pt idx="14271">
                  <c:v>3.7244491386284093E-2</c:v>
                </c:pt>
                <c:pt idx="14272">
                  <c:v>0.11569336850285313</c:v>
                </c:pt>
                <c:pt idx="14273">
                  <c:v>3.5976046409848549E-2</c:v>
                </c:pt>
                <c:pt idx="14274">
                  <c:v>0.10494875547475363</c:v>
                </c:pt>
                <c:pt idx="14275">
                  <c:v>0.48302938087228836</c:v>
                </c:pt>
                <c:pt idx="14276">
                  <c:v>0.75223976519398195</c:v>
                </c:pt>
                <c:pt idx="14277">
                  <c:v>3.0055483084084846</c:v>
                </c:pt>
                <c:pt idx="14278">
                  <c:v>4.5512250417659068</c:v>
                </c:pt>
                <c:pt idx="14279">
                  <c:v>1.938819517019208</c:v>
                </c:pt>
                <c:pt idx="14280">
                  <c:v>1.0413408090666818</c:v>
                </c:pt>
                <c:pt idx="14281">
                  <c:v>0.30103943195054739</c:v>
                </c:pt>
                <c:pt idx="14282">
                  <c:v>0.70564272217787727</c:v>
                </c:pt>
                <c:pt idx="14283">
                  <c:v>6.0242741884401942</c:v>
                </c:pt>
                <c:pt idx="14284">
                  <c:v>1.1005669839801979</c:v>
                </c:pt>
                <c:pt idx="14285">
                  <c:v>1.0912744539061912</c:v>
                </c:pt>
                <c:pt idx="14286">
                  <c:v>13.38037728262557</c:v>
                </c:pt>
                <c:pt idx="14287">
                  <c:v>12.342423220032931</c:v>
                </c:pt>
                <c:pt idx="14288">
                  <c:v>26.460254182925528</c:v>
                </c:pt>
                <c:pt idx="14289">
                  <c:v>14.166410690440644</c:v>
                </c:pt>
                <c:pt idx="14290">
                  <c:v>12.653715763617527</c:v>
                </c:pt>
                <c:pt idx="14291">
                  <c:v>2.6453197277298672</c:v>
                </c:pt>
                <c:pt idx="14292">
                  <c:v>0.65976085935532991</c:v>
                </c:pt>
                <c:pt idx="14293">
                  <c:v>4.2689066532575062</c:v>
                </c:pt>
                <c:pt idx="14294">
                  <c:v>4.32707767765491</c:v>
                </c:pt>
                <c:pt idx="14295">
                  <c:v>5.8993621585731617</c:v>
                </c:pt>
                <c:pt idx="14296">
                  <c:v>3.5105694063286892</c:v>
                </c:pt>
                <c:pt idx="14297">
                  <c:v>19.555698082095763</c:v>
                </c:pt>
                <c:pt idx="14298">
                  <c:v>3.2057512404015873</c:v>
                </c:pt>
                <c:pt idx="14299">
                  <c:v>14.604507293848791</c:v>
                </c:pt>
                <c:pt idx="14300">
                  <c:v>15.14846062427012</c:v>
                </c:pt>
                <c:pt idx="14301">
                  <c:v>18.048391065505797</c:v>
                </c:pt>
                <c:pt idx="14302">
                  <c:v>1.6259682013558008</c:v>
                </c:pt>
                <c:pt idx="14303">
                  <c:v>0.37694711765601402</c:v>
                </c:pt>
                <c:pt idx="14304">
                  <c:v>1.6839934036223618</c:v>
                </c:pt>
                <c:pt idx="14305">
                  <c:v>4.1443357504781435</c:v>
                </c:pt>
                <c:pt idx="14306">
                  <c:v>3.7238907458328483</c:v>
                </c:pt>
                <c:pt idx="14307">
                  <c:v>2.8630252461854351</c:v>
                </c:pt>
                <c:pt idx="14308">
                  <c:v>11.850557662793539</c:v>
                </c:pt>
                <c:pt idx="14309">
                  <c:v>1.9646651491276867</c:v>
                </c:pt>
                <c:pt idx="14310">
                  <c:v>5.2301990348405045</c:v>
                </c:pt>
                <c:pt idx="14311">
                  <c:v>8.370387126347639</c:v>
                </c:pt>
                <c:pt idx="14312">
                  <c:v>10.471979939151392</c:v>
                </c:pt>
                <c:pt idx="14313">
                  <c:v>21.200309367025245</c:v>
                </c:pt>
                <c:pt idx="14314">
                  <c:v>17.615797531572717</c:v>
                </c:pt>
                <c:pt idx="14315">
                  <c:v>11.632809756387847</c:v>
                </c:pt>
                <c:pt idx="14316">
                  <c:v>43.978332576230287</c:v>
                </c:pt>
                <c:pt idx="14317">
                  <c:v>18.151407695630809</c:v>
                </c:pt>
                <c:pt idx="14318">
                  <c:v>20.984654978775861</c:v>
                </c:pt>
                <c:pt idx="14319">
                  <c:v>192.87509188368611</c:v>
                </c:pt>
                <c:pt idx="14320">
                  <c:v>182.15530432262869</c:v>
                </c:pt>
                <c:pt idx="14321">
                  <c:v>209.83093642131271</c:v>
                </c:pt>
                <c:pt idx="14322">
                  <c:v>339.51367814515407</c:v>
                </c:pt>
                <c:pt idx="14323">
                  <c:v>305.81880222902919</c:v>
                </c:pt>
                <c:pt idx="14324">
                  <c:v>4.5218500980877534E-2</c:v>
                </c:pt>
                <c:pt idx="14325">
                  <c:v>6.5695552291186898E-2</c:v>
                </c:pt>
                <c:pt idx="14326">
                  <c:v>0.15609463168708776</c:v>
                </c:pt>
                <c:pt idx="14327">
                  <c:v>0.41346750568891416</c:v>
                </c:pt>
                <c:pt idx="14328">
                  <c:v>0.39239846319069721</c:v>
                </c:pt>
                <c:pt idx="14329">
                  <c:v>1.0088522142904213</c:v>
                </c:pt>
                <c:pt idx="14330">
                  <c:v>0.11970853314318869</c:v>
                </c:pt>
                <c:pt idx="14331">
                  <c:v>1.6897338896395185E-2</c:v>
                </c:pt>
                <c:pt idx="14332">
                  <c:v>0.16120483338571684</c:v>
                </c:pt>
                <c:pt idx="14333">
                  <c:v>0.77241673423300095</c:v>
                </c:pt>
                <c:pt idx="14334">
                  <c:v>0.59989145634607643</c:v>
                </c:pt>
                <c:pt idx="14335">
                  <c:v>3.0539634250875474E-3</c:v>
                </c:pt>
                <c:pt idx="14336">
                  <c:v>1.0262639791564672</c:v>
                </c:pt>
                <c:pt idx="14337">
                  <c:v>0.55148257656674415</c:v>
                </c:pt>
                <c:pt idx="14338">
                  <c:v>0.87528366438154803</c:v>
                </c:pt>
                <c:pt idx="14339">
                  <c:v>0.86970100220521185</c:v>
                </c:pt>
                <c:pt idx="14340">
                  <c:v>0.16782046924812655</c:v>
                </c:pt>
                <c:pt idx="14341">
                  <c:v>0.22507434677842189</c:v>
                </c:pt>
                <c:pt idx="14342">
                  <c:v>0.76143452046231852</c:v>
                </c:pt>
                <c:pt idx="14343">
                  <c:v>2.2943730988246189</c:v>
                </c:pt>
                <c:pt idx="14344">
                  <c:v>0.9069822125827055</c:v>
                </c:pt>
                <c:pt idx="14345">
                  <c:v>3.0772233799752668</c:v>
                </c:pt>
                <c:pt idx="14346">
                  <c:v>1.4026520645424847</c:v>
                </c:pt>
                <c:pt idx="14347">
                  <c:v>5.731163292763469</c:v>
                </c:pt>
                <c:pt idx="14348">
                  <c:v>16.625974171899987</c:v>
                </c:pt>
                <c:pt idx="14349">
                  <c:v>9.1095401807678975</c:v>
                </c:pt>
                <c:pt idx="14350">
                  <c:v>21.202200885989647</c:v>
                </c:pt>
                <c:pt idx="14351">
                  <c:v>13.649481411620858</c:v>
                </c:pt>
                <c:pt idx="14352">
                  <c:v>1.6561876486428411</c:v>
                </c:pt>
                <c:pt idx="14353">
                  <c:v>7.0546376077858488</c:v>
                </c:pt>
                <c:pt idx="14354">
                  <c:v>13.876839614270274</c:v>
                </c:pt>
                <c:pt idx="14355">
                  <c:v>20.845755698261186</c:v>
                </c:pt>
                <c:pt idx="14356">
                  <c:v>0.14238706050212663</c:v>
                </c:pt>
                <c:pt idx="14357">
                  <c:v>8.7278433338225415E-3</c:v>
                </c:pt>
                <c:pt idx="14358">
                  <c:v>8.5401805272574457E-3</c:v>
                </c:pt>
                <c:pt idx="14359">
                  <c:v>2.8128800276747964E-2</c:v>
                </c:pt>
                <c:pt idx="14360">
                  <c:v>0.17617749828108506</c:v>
                </c:pt>
                <c:pt idx="14361">
                  <c:v>1.3016527903554853</c:v>
                </c:pt>
                <c:pt idx="14362">
                  <c:v>2.5157007706468049E-2</c:v>
                </c:pt>
                <c:pt idx="14363">
                  <c:v>2.4354714540620135E-2</c:v>
                </c:pt>
                <c:pt idx="14364">
                  <c:v>8.1243390534351621E-3</c:v>
                </c:pt>
                <c:pt idx="14365">
                  <c:v>0.11912789079636743</c:v>
                </c:pt>
                <c:pt idx="14366">
                  <c:v>1.3450353535826902</c:v>
                </c:pt>
                <c:pt idx="14367">
                  <c:v>9.2986401159277005E-2</c:v>
                </c:pt>
                <c:pt idx="14368">
                  <c:v>0.21845237134199838</c:v>
                </c:pt>
                <c:pt idx="14369">
                  <c:v>1.7355345852690569</c:v>
                </c:pt>
                <c:pt idx="14370">
                  <c:v>4.6543821340217066</c:v>
                </c:pt>
                <c:pt idx="14371">
                  <c:v>4.2497425498231598</c:v>
                </c:pt>
                <c:pt idx="14372">
                  <c:v>7.49040171967044</c:v>
                </c:pt>
                <c:pt idx="14373">
                  <c:v>1.1509729406554916</c:v>
                </c:pt>
                <c:pt idx="14374">
                  <c:v>4.6329158691389996E-2</c:v>
                </c:pt>
                <c:pt idx="14375">
                  <c:v>0.45934456230411186</c:v>
                </c:pt>
                <c:pt idx="14376">
                  <c:v>2.5267741971762923</c:v>
                </c:pt>
                <c:pt idx="14377">
                  <c:v>3.0985919555881343</c:v>
                </c:pt>
                <c:pt idx="14378">
                  <c:v>0.15731287437269845</c:v>
                </c:pt>
                <c:pt idx="14379">
                  <c:v>0.12976784849813774</c:v>
                </c:pt>
                <c:pt idx="14380">
                  <c:v>0.82422066713068509</c:v>
                </c:pt>
                <c:pt idx="14381">
                  <c:v>2.9658868348842766</c:v>
                </c:pt>
                <c:pt idx="14382">
                  <c:v>2.0842373459101915</c:v>
                </c:pt>
                <c:pt idx="14383">
                  <c:v>3.6201007916828472</c:v>
                </c:pt>
                <c:pt idx="14384">
                  <c:v>1.2091371863478837</c:v>
                </c:pt>
                <c:pt idx="14385">
                  <c:v>0.40459967236945721</c:v>
                </c:pt>
                <c:pt idx="14386">
                  <c:v>0.87976060780441634</c:v>
                </c:pt>
                <c:pt idx="14387">
                  <c:v>1.680661286762116</c:v>
                </c:pt>
                <c:pt idx="14388">
                  <c:v>2.2533338779201628</c:v>
                </c:pt>
                <c:pt idx="14389">
                  <c:v>5.0127723492952532</c:v>
                </c:pt>
                <c:pt idx="14390">
                  <c:v>2.9801323537418836</c:v>
                </c:pt>
                <c:pt idx="14391">
                  <c:v>12.940608674029709</c:v>
                </c:pt>
                <c:pt idx="14392">
                  <c:v>29.810736435372863</c:v>
                </c:pt>
                <c:pt idx="14393">
                  <c:v>16.418279694554808</c:v>
                </c:pt>
                <c:pt idx="14394">
                  <c:v>40.089285977191558</c:v>
                </c:pt>
                <c:pt idx="14395">
                  <c:v>27.834507586008343</c:v>
                </c:pt>
                <c:pt idx="14396">
                  <c:v>6.3725395076356319</c:v>
                </c:pt>
                <c:pt idx="14397">
                  <c:v>33.869520765711002</c:v>
                </c:pt>
                <c:pt idx="14398">
                  <c:v>33.142972322090756</c:v>
                </c:pt>
                <c:pt idx="14399">
                  <c:v>34.647648438799557</c:v>
                </c:pt>
                <c:pt idx="14400">
                  <c:v>1.789720767042406</c:v>
                </c:pt>
                <c:pt idx="14401">
                  <c:v>2.6279255520648723</c:v>
                </c:pt>
                <c:pt idx="14402">
                  <c:v>6.1766822620588746</c:v>
                </c:pt>
                <c:pt idx="14403">
                  <c:v>14.998198315348713</c:v>
                </c:pt>
                <c:pt idx="14404">
                  <c:v>8.9345091078674059</c:v>
                </c:pt>
                <c:pt idx="14405">
                  <c:v>18.466733856976962</c:v>
                </c:pt>
                <c:pt idx="14406">
                  <c:v>19.008357378063867</c:v>
                </c:pt>
                <c:pt idx="14407">
                  <c:v>0.90641626666918818</c:v>
                </c:pt>
                <c:pt idx="14408">
                  <c:v>18.217856007733065</c:v>
                </c:pt>
                <c:pt idx="14409">
                  <c:v>12.876686788161217</c:v>
                </c:pt>
                <c:pt idx="14410">
                  <c:v>20.286786932871166</c:v>
                </c:pt>
                <c:pt idx="14411">
                  <c:v>0.3464840733099091</c:v>
                </c:pt>
                <c:pt idx="14412">
                  <c:v>9.6362605612842586E-2</c:v>
                </c:pt>
                <c:pt idx="14413">
                  <c:v>0.21248341255323194</c:v>
                </c:pt>
                <c:pt idx="14414">
                  <c:v>2.5082621109318075</c:v>
                </c:pt>
                <c:pt idx="14415">
                  <c:v>1.1007069176087578</c:v>
                </c:pt>
                <c:pt idx="14416">
                  <c:v>4.7663638445714867</c:v>
                </c:pt>
                <c:pt idx="14417">
                  <c:v>1.8692121863541995</c:v>
                </c:pt>
                <c:pt idx="14418">
                  <c:v>0.39139110579649583</c:v>
                </c:pt>
                <c:pt idx="14419">
                  <c:v>1.7012210416526465</c:v>
                </c:pt>
                <c:pt idx="14420">
                  <c:v>1.2961021591187025</c:v>
                </c:pt>
                <c:pt idx="14421">
                  <c:v>6.5817207277766556</c:v>
                </c:pt>
                <c:pt idx="14422">
                  <c:v>8.9952754795070256E-2</c:v>
                </c:pt>
                <c:pt idx="14423">
                  <c:v>0.12860302640005736</c:v>
                </c:pt>
                <c:pt idx="14424">
                  <c:v>0.38359341758479321</c:v>
                </c:pt>
                <c:pt idx="14425">
                  <c:v>1.1006833226281987</c:v>
                </c:pt>
                <c:pt idx="14426">
                  <c:v>0.79197864023969988</c:v>
                </c:pt>
                <c:pt idx="14427">
                  <c:v>1.8290998922185702</c:v>
                </c:pt>
                <c:pt idx="14428">
                  <c:v>0.7129161267962113</c:v>
                </c:pt>
                <c:pt idx="14429">
                  <c:v>0.10963065859541937</c:v>
                </c:pt>
                <c:pt idx="14430">
                  <c:v>0.46973349014377941</c:v>
                </c:pt>
                <c:pt idx="14431">
                  <c:v>0.85784107634215101</c:v>
                </c:pt>
                <c:pt idx="14432">
                  <c:v>1.5728561752496892</c:v>
                </c:pt>
                <c:pt idx="14433">
                  <c:v>2.9226797824618699E-2</c:v>
                </c:pt>
                <c:pt idx="14434">
                  <c:v>9.9866615408356618E-2</c:v>
                </c:pt>
                <c:pt idx="14435">
                  <c:v>0.27176700977912399</c:v>
                </c:pt>
                <c:pt idx="14436">
                  <c:v>0.39649825890152812</c:v>
                </c:pt>
                <c:pt idx="14437">
                  <c:v>0.37766945600263679</c:v>
                </c:pt>
                <c:pt idx="14438">
                  <c:v>3.3024375291137784</c:v>
                </c:pt>
                <c:pt idx="14439">
                  <c:v>0.18653226301000667</c:v>
                </c:pt>
                <c:pt idx="14440">
                  <c:v>1.740232062425134E-2</c:v>
                </c:pt>
                <c:pt idx="14441">
                  <c:v>8.1968617053141068E-2</c:v>
                </c:pt>
                <c:pt idx="14442">
                  <c:v>0.42237785937078298</c:v>
                </c:pt>
                <c:pt idx="14443">
                  <c:v>2.421148017174346</c:v>
                </c:pt>
                <c:pt idx="14444">
                  <c:v>0.19616374104113707</c:v>
                </c:pt>
                <c:pt idx="14445">
                  <c:v>0.1498933593892072</c:v>
                </c:pt>
                <c:pt idx="14446">
                  <c:v>0.59987198445272782</c:v>
                </c:pt>
                <c:pt idx="14447">
                  <c:v>2.6073481046403604</c:v>
                </c:pt>
                <c:pt idx="14448">
                  <c:v>1.3476202557721124</c:v>
                </c:pt>
                <c:pt idx="14449">
                  <c:v>3.8020206998617918</c:v>
                </c:pt>
                <c:pt idx="14450">
                  <c:v>0.83535015601619844</c:v>
                </c:pt>
                <c:pt idx="14451">
                  <c:v>0.17460768111361347</c:v>
                </c:pt>
                <c:pt idx="14452">
                  <c:v>0.4809140500230013</c:v>
                </c:pt>
                <c:pt idx="14453">
                  <c:v>1.7108452696014471</c:v>
                </c:pt>
                <c:pt idx="14454">
                  <c:v>2.6091135054845429</c:v>
                </c:pt>
                <c:pt idx="14455">
                  <c:v>0.48112816403480119</c:v>
                </c:pt>
                <c:pt idx="14456">
                  <c:v>0.39712081882305178</c:v>
                </c:pt>
                <c:pt idx="14457">
                  <c:v>2.8076081577370933</c:v>
                </c:pt>
                <c:pt idx="14458">
                  <c:v>6.2381538924911029</c:v>
                </c:pt>
                <c:pt idx="14459">
                  <c:v>5.2178453661933206</c:v>
                </c:pt>
                <c:pt idx="14460">
                  <c:v>17.475223740656936</c:v>
                </c:pt>
                <c:pt idx="14461">
                  <c:v>3.4992262097194087</c:v>
                </c:pt>
                <c:pt idx="14462">
                  <c:v>0.60785396448889484</c:v>
                </c:pt>
                <c:pt idx="14463">
                  <c:v>2.7261697018160453</c:v>
                </c:pt>
                <c:pt idx="14464">
                  <c:v>5.2394418588260265</c:v>
                </c:pt>
                <c:pt idx="14465">
                  <c:v>10.925855580402512</c:v>
                </c:pt>
                <c:pt idx="14466">
                  <c:v>1.223211109247051</c:v>
                </c:pt>
                <c:pt idx="14467">
                  <c:v>0.39873370916711864</c:v>
                </c:pt>
                <c:pt idx="14468">
                  <c:v>2.4589426803904324</c:v>
                </c:pt>
                <c:pt idx="14469">
                  <c:v>5.3489032532681646</c:v>
                </c:pt>
                <c:pt idx="14470">
                  <c:v>8.0916582330079212</c:v>
                </c:pt>
                <c:pt idx="14471">
                  <c:v>8.1467834989985466</c:v>
                </c:pt>
                <c:pt idx="14472">
                  <c:v>15.240373718157652</c:v>
                </c:pt>
                <c:pt idx="14473">
                  <c:v>1.6818742166830114</c:v>
                </c:pt>
                <c:pt idx="14474">
                  <c:v>4.0765737665673942</c:v>
                </c:pt>
                <c:pt idx="14475">
                  <c:v>10.874245144233432</c:v>
                </c:pt>
                <c:pt idx="14476">
                  <c:v>10.523084391202758</c:v>
                </c:pt>
                <c:pt idx="14477">
                  <c:v>0.65384668419645486</c:v>
                </c:pt>
                <c:pt idx="14478">
                  <c:v>0.31442380773621265</c:v>
                </c:pt>
                <c:pt idx="14479">
                  <c:v>0.80507504078242331</c:v>
                </c:pt>
                <c:pt idx="14480">
                  <c:v>1.3102657094738683</c:v>
                </c:pt>
                <c:pt idx="14481">
                  <c:v>1.404900949047623</c:v>
                </c:pt>
                <c:pt idx="14482">
                  <c:v>2.1271915947564199</c:v>
                </c:pt>
                <c:pt idx="14483">
                  <c:v>2.4131620920582471</c:v>
                </c:pt>
                <c:pt idx="14484">
                  <c:v>1.0765829005853329</c:v>
                </c:pt>
                <c:pt idx="14485">
                  <c:v>0.97597939932934696</c:v>
                </c:pt>
                <c:pt idx="14486">
                  <c:v>3.3453110883325117</c:v>
                </c:pt>
                <c:pt idx="14487">
                  <c:v>4.5029336249853227</c:v>
                </c:pt>
                <c:pt idx="14488">
                  <c:v>13.340688621202037</c:v>
                </c:pt>
                <c:pt idx="14489">
                  <c:v>9.0183575283512312</c:v>
                </c:pt>
                <c:pt idx="14490">
                  <c:v>36.138449975902446</c:v>
                </c:pt>
                <c:pt idx="14491">
                  <c:v>89.558371426394956</c:v>
                </c:pt>
                <c:pt idx="14492">
                  <c:v>60.572548322648863</c:v>
                </c:pt>
                <c:pt idx="14493">
                  <c:v>135.49805003854013</c:v>
                </c:pt>
                <c:pt idx="14494">
                  <c:v>87.921915264906147</c:v>
                </c:pt>
                <c:pt idx="14495">
                  <c:v>13.711741502110966</c:v>
                </c:pt>
                <c:pt idx="14496">
                  <c:v>71.924443310825254</c:v>
                </c:pt>
                <c:pt idx="14497">
                  <c:v>91.036016388139686</c:v>
                </c:pt>
                <c:pt idx="14498">
                  <c:v>123.12073794822749</c:v>
                </c:pt>
                <c:pt idx="14499">
                  <c:v>1.0124404539838854E-2</c:v>
                </c:pt>
                <c:pt idx="14500">
                  <c:v>6.259132449014348E-3</c:v>
                </c:pt>
                <c:pt idx="14501">
                  <c:v>0.19710890377796367</c:v>
                </c:pt>
                <c:pt idx="14502">
                  <c:v>0.30723346322790612</c:v>
                </c:pt>
                <c:pt idx="14503">
                  <c:v>0.47655219770270713</c:v>
                </c:pt>
                <c:pt idx="14504">
                  <c:v>7.7774057716093761E-2</c:v>
                </c:pt>
                <c:pt idx="14505">
                  <c:v>3.8100897806054523E-2</c:v>
                </c:pt>
                <c:pt idx="14506">
                  <c:v>0.26031457370680772</c:v>
                </c:pt>
                <c:pt idx="14507">
                  <c:v>1.3777640382301828</c:v>
                </c:pt>
                <c:pt idx="14508">
                  <c:v>0.50715807173656413</c:v>
                </c:pt>
                <c:pt idx="14509">
                  <c:v>2.3121352639251337E-2</c:v>
                </c:pt>
                <c:pt idx="14510">
                  <c:v>0.60081010168846816</c:v>
                </c:pt>
                <c:pt idx="14511">
                  <c:v>0.24968099385806561</c:v>
                </c:pt>
                <c:pt idx="14512">
                  <c:v>8.9223902244019687E-2</c:v>
                </c:pt>
                <c:pt idx="14513">
                  <c:v>0.19450819323350416</c:v>
                </c:pt>
                <c:pt idx="14514">
                  <c:v>2.5182327327339545E-2</c:v>
                </c:pt>
                <c:pt idx="14515">
                  <c:v>0.16842182581777473</c:v>
                </c:pt>
                <c:pt idx="14516">
                  <c:v>0.84424570163980728</c:v>
                </c:pt>
                <c:pt idx="14517">
                  <c:v>0.28858562360175233</c:v>
                </c:pt>
                <c:pt idx="14518">
                  <c:v>1.2731112772249464</c:v>
                </c:pt>
                <c:pt idx="14519">
                  <c:v>0.57222937234908822</c:v>
                </c:pt>
                <c:pt idx="14520">
                  <c:v>2.672001690499517</c:v>
                </c:pt>
                <c:pt idx="14521">
                  <c:v>3.6511320171764789</c:v>
                </c:pt>
                <c:pt idx="14522">
                  <c:v>4.827953495868428</c:v>
                </c:pt>
                <c:pt idx="14523">
                  <c:v>6.2956793015063193</c:v>
                </c:pt>
                <c:pt idx="14524">
                  <c:v>0.54670158580962469</c:v>
                </c:pt>
                <c:pt idx="14525">
                  <c:v>3.1496577449910905</c:v>
                </c:pt>
                <c:pt idx="14526">
                  <c:v>8.8104238967786035</c:v>
                </c:pt>
                <c:pt idx="14527">
                  <c:v>10.135206248832313</c:v>
                </c:pt>
                <c:pt idx="14528">
                  <c:v>0.24919442463670502</c:v>
                </c:pt>
                <c:pt idx="14529">
                  <c:v>1.1234715751981194E-2</c:v>
                </c:pt>
                <c:pt idx="14530">
                  <c:v>2.4704427542487245E-3</c:v>
                </c:pt>
                <c:pt idx="14531">
                  <c:v>1.3101010875029254E-2</c:v>
                </c:pt>
                <c:pt idx="14532">
                  <c:v>1.7255506559729218E-2</c:v>
                </c:pt>
                <c:pt idx="14533">
                  <c:v>3.4302254383408955E-2</c:v>
                </c:pt>
                <c:pt idx="14534">
                  <c:v>3.1658783782733753E-3</c:v>
                </c:pt>
                <c:pt idx="14535">
                  <c:v>5.7765306352346897E-3</c:v>
                </c:pt>
                <c:pt idx="14536">
                  <c:v>0.18777515597736691</c:v>
                </c:pt>
                <c:pt idx="14537">
                  <c:v>0.37133953254866897</c:v>
                </c:pt>
                <c:pt idx="14538">
                  <c:v>0.15864699258421031</c:v>
                </c:pt>
                <c:pt idx="14539">
                  <c:v>0.11058319419837369</c:v>
                </c:pt>
                <c:pt idx="14540">
                  <c:v>0.90481621755399422</c:v>
                </c:pt>
                <c:pt idx="14541">
                  <c:v>1.5107373503647423</c:v>
                </c:pt>
                <c:pt idx="14542">
                  <c:v>1.5151662609966132</c:v>
                </c:pt>
                <c:pt idx="14543">
                  <c:v>2.9310102180275401</c:v>
                </c:pt>
                <c:pt idx="14544">
                  <c:v>3.9579077568008464E-2</c:v>
                </c:pt>
                <c:pt idx="14545">
                  <c:v>1.6412456785512326</c:v>
                </c:pt>
                <c:pt idx="14546">
                  <c:v>3.6463781548754</c:v>
                </c:pt>
                <c:pt idx="14547">
                  <c:v>4.005988461485777</c:v>
                </c:pt>
                <c:pt idx="14548">
                  <c:v>0.10056979376144648</c:v>
                </c:pt>
                <c:pt idx="14549">
                  <c:v>4.1594819567749942E-2</c:v>
                </c:pt>
                <c:pt idx="14550">
                  <c:v>0.13381552103899214</c:v>
                </c:pt>
                <c:pt idx="14551">
                  <c:v>0.42204079968794839</c:v>
                </c:pt>
                <c:pt idx="14552">
                  <c:v>0.73974285163403564</c:v>
                </c:pt>
                <c:pt idx="14553">
                  <c:v>0.43463094705528005</c:v>
                </c:pt>
                <c:pt idx="14554">
                  <c:v>0.11714618635104025</c:v>
                </c:pt>
                <c:pt idx="14555">
                  <c:v>0.29089207938757844</c:v>
                </c:pt>
                <c:pt idx="14556">
                  <c:v>1.126236618869493</c:v>
                </c:pt>
                <c:pt idx="14557">
                  <c:v>0.62019474900654903</c:v>
                </c:pt>
                <c:pt idx="14558">
                  <c:v>1.3388811224252786</c:v>
                </c:pt>
                <c:pt idx="14559">
                  <c:v>0.75377803163490931</c:v>
                </c:pt>
                <c:pt idx="14560">
                  <c:v>3.1390219290664181</c:v>
                </c:pt>
                <c:pt idx="14561">
                  <c:v>3.4897264543250821</c:v>
                </c:pt>
                <c:pt idx="14562">
                  <c:v>5.4106466693965602</c:v>
                </c:pt>
                <c:pt idx="14563">
                  <c:v>11.889392887811487</c:v>
                </c:pt>
                <c:pt idx="14564">
                  <c:v>1.3776339023573527</c:v>
                </c:pt>
                <c:pt idx="14565">
                  <c:v>8.3898891963368971</c:v>
                </c:pt>
                <c:pt idx="14566">
                  <c:v>16.550916291842974</c:v>
                </c:pt>
                <c:pt idx="14567">
                  <c:v>12.441493254264756</c:v>
                </c:pt>
                <c:pt idx="14568">
                  <c:v>0.68925936018328682</c:v>
                </c:pt>
                <c:pt idx="14569">
                  <c:v>0.14981622600099148</c:v>
                </c:pt>
                <c:pt idx="14570">
                  <c:v>0.71312607540068362</c:v>
                </c:pt>
                <c:pt idx="14571">
                  <c:v>1.7901943569400811</c:v>
                </c:pt>
                <c:pt idx="14572">
                  <c:v>3.4765431825575828</c:v>
                </c:pt>
                <c:pt idx="14573">
                  <c:v>0.75415358200696192</c:v>
                </c:pt>
                <c:pt idx="14574">
                  <c:v>5.881634503352362E-2</c:v>
                </c:pt>
                <c:pt idx="14575">
                  <c:v>0.72542327628728021</c:v>
                </c:pt>
                <c:pt idx="14576">
                  <c:v>3.3867592116990934</c:v>
                </c:pt>
                <c:pt idx="14577">
                  <c:v>2.4382562051003123</c:v>
                </c:pt>
                <c:pt idx="14578">
                  <c:v>4.8165324016351305E-2</c:v>
                </c:pt>
                <c:pt idx="14579">
                  <c:v>2.0035541410993226E-2</c:v>
                </c:pt>
                <c:pt idx="14580">
                  <c:v>1.4720866507134944E-2</c:v>
                </c:pt>
                <c:pt idx="14581">
                  <c:v>0.29448521227583596</c:v>
                </c:pt>
                <c:pt idx="14582">
                  <c:v>0.51719395584649985</c:v>
                </c:pt>
                <c:pt idx="14583">
                  <c:v>0.36235705486476755</c:v>
                </c:pt>
                <c:pt idx="14584">
                  <c:v>0.13818890824169278</c:v>
                </c:pt>
                <c:pt idx="14585">
                  <c:v>0.86600769378758313</c:v>
                </c:pt>
                <c:pt idx="14586">
                  <c:v>0.37267161174476571</c:v>
                </c:pt>
                <c:pt idx="14587">
                  <c:v>0.96138250951234527</c:v>
                </c:pt>
                <c:pt idx="14588">
                  <c:v>4.3377068592428208E-2</c:v>
                </c:pt>
                <c:pt idx="14589">
                  <c:v>4.2245445194970463E-2</c:v>
                </c:pt>
                <c:pt idx="14590">
                  <c:v>0.11528364657036164</c:v>
                </c:pt>
                <c:pt idx="14591">
                  <c:v>0.17495092528078385</c:v>
                </c:pt>
                <c:pt idx="14592">
                  <c:v>0.28067509054993356</c:v>
                </c:pt>
                <c:pt idx="14593">
                  <c:v>0.33992758813816293</c:v>
                </c:pt>
                <c:pt idx="14594">
                  <c:v>4.9414410643824409E-2</c:v>
                </c:pt>
                <c:pt idx="14595">
                  <c:v>0.13671732365763783</c:v>
                </c:pt>
                <c:pt idx="14596">
                  <c:v>0.37851789935852337</c:v>
                </c:pt>
                <c:pt idx="14597">
                  <c:v>0.51564611200193056</c:v>
                </c:pt>
                <c:pt idx="14598">
                  <c:v>7.6042526959290785E-2</c:v>
                </c:pt>
                <c:pt idx="14599">
                  <c:v>9.4475710399732044E-2</c:v>
                </c:pt>
                <c:pt idx="14600">
                  <c:v>2.757396023544274E-2</c:v>
                </c:pt>
                <c:pt idx="14601">
                  <c:v>0.23303403186155147</c:v>
                </c:pt>
                <c:pt idx="14602">
                  <c:v>0.7287943339213564</c:v>
                </c:pt>
                <c:pt idx="14603">
                  <c:v>0.93719115369785022</c:v>
                </c:pt>
                <c:pt idx="14604">
                  <c:v>1.1269876600079311E-2</c:v>
                </c:pt>
                <c:pt idx="14605">
                  <c:v>6.1815885555380437E-2</c:v>
                </c:pt>
                <c:pt idx="14606">
                  <c:v>1.6805832765264572</c:v>
                </c:pt>
                <c:pt idx="14607">
                  <c:v>0.98462723660220086</c:v>
                </c:pt>
                <c:pt idx="14608">
                  <c:v>6.5283359949073652E-2</c:v>
                </c:pt>
                <c:pt idx="14609">
                  <c:v>2.7156723627202801E-2</c:v>
                </c:pt>
                <c:pt idx="14610">
                  <c:v>9.2348713859367229E-2</c:v>
                </c:pt>
                <c:pt idx="14611">
                  <c:v>0.17847864184106602</c:v>
                </c:pt>
                <c:pt idx="14612">
                  <c:v>0.31583922135593806</c:v>
                </c:pt>
                <c:pt idx="14613">
                  <c:v>0.2821296338224874</c:v>
                </c:pt>
                <c:pt idx="14614">
                  <c:v>6.0929097211036093E-2</c:v>
                </c:pt>
                <c:pt idx="14615">
                  <c:v>0.23233981859528247</c:v>
                </c:pt>
                <c:pt idx="14616">
                  <c:v>0.61785608698710681</c:v>
                </c:pt>
                <c:pt idx="14617">
                  <c:v>1.0691620765612779</c:v>
                </c:pt>
                <c:pt idx="14618">
                  <c:v>0.24842915287395384</c:v>
                </c:pt>
                <c:pt idx="14619">
                  <c:v>8.1315308488200663E-2</c:v>
                </c:pt>
                <c:pt idx="14620">
                  <c:v>0.33995405111926552</c:v>
                </c:pt>
                <c:pt idx="14621">
                  <c:v>0.67908194596729476</c:v>
                </c:pt>
                <c:pt idx="14622">
                  <c:v>2.0583377759327877</c:v>
                </c:pt>
                <c:pt idx="14623">
                  <c:v>3.3479518350351727</c:v>
                </c:pt>
                <c:pt idx="14624">
                  <c:v>0.11679498799671099</c:v>
                </c:pt>
                <c:pt idx="14625">
                  <c:v>1.337192585999206</c:v>
                </c:pt>
                <c:pt idx="14626">
                  <c:v>2.8823677124091458</c:v>
                </c:pt>
                <c:pt idx="14627">
                  <c:v>5.3159994976906209</c:v>
                </c:pt>
                <c:pt idx="14628">
                  <c:v>0.73059316311799993</c:v>
                </c:pt>
                <c:pt idx="14629">
                  <c:v>0.15804617207609614</c:v>
                </c:pt>
                <c:pt idx="14630">
                  <c:v>1.0241976031427305</c:v>
                </c:pt>
                <c:pt idx="14631">
                  <c:v>4.1834342867194216</c:v>
                </c:pt>
                <c:pt idx="14632">
                  <c:v>1.7488692024154813</c:v>
                </c:pt>
                <c:pt idx="14633">
                  <c:v>3.6369111784248735</c:v>
                </c:pt>
                <c:pt idx="14634">
                  <c:v>0.46303645622913536</c:v>
                </c:pt>
                <c:pt idx="14635">
                  <c:v>1.7576818234288296</c:v>
                </c:pt>
                <c:pt idx="14636">
                  <c:v>5.9781971562642315</c:v>
                </c:pt>
                <c:pt idx="14637">
                  <c:v>4.1712775261044737</c:v>
                </c:pt>
                <c:pt idx="14638">
                  <c:v>0.94855205428377198</c:v>
                </c:pt>
                <c:pt idx="14639">
                  <c:v>0.28986815077177597</c:v>
                </c:pt>
                <c:pt idx="14640">
                  <c:v>0.45998790404177425</c:v>
                </c:pt>
                <c:pt idx="14641">
                  <c:v>0.90599181071954582</c:v>
                </c:pt>
                <c:pt idx="14642">
                  <c:v>1.0905561808824427</c:v>
                </c:pt>
                <c:pt idx="14643">
                  <c:v>5.3218152993693408</c:v>
                </c:pt>
                <c:pt idx="14644">
                  <c:v>0.36003931827183988</c:v>
                </c:pt>
                <c:pt idx="14645">
                  <c:v>0.74171871667836586</c:v>
                </c:pt>
                <c:pt idx="14646">
                  <c:v>3.5712828179535614</c:v>
                </c:pt>
                <c:pt idx="14647">
                  <c:v>4.3301583834675625</c:v>
                </c:pt>
                <c:pt idx="14648">
                  <c:v>6.0033513777878351</c:v>
                </c:pt>
                <c:pt idx="14649">
                  <c:v>2.3586385439210797</c:v>
                </c:pt>
                <c:pt idx="14650">
                  <c:v>10.437237627256366</c:v>
                </c:pt>
                <c:pt idx="14651">
                  <c:v>18.083303301120836</c:v>
                </c:pt>
                <c:pt idx="14652">
                  <c:v>23.293349827864112</c:v>
                </c:pt>
                <c:pt idx="14653">
                  <c:v>36.839735185093247</c:v>
                </c:pt>
                <c:pt idx="14654">
                  <c:v>3.4059992558255363</c:v>
                </c:pt>
                <c:pt idx="14655">
                  <c:v>19.765094753416179</c:v>
                </c:pt>
                <c:pt idx="14656">
                  <c:v>51.411975631156714</c:v>
                </c:pt>
                <c:pt idx="14657">
                  <c:v>48.15647548851711</c:v>
                </c:pt>
                <c:pt idx="14658">
                  <c:v>1.1824823267691036E-3</c:v>
                </c:pt>
                <c:pt idx="14659">
                  <c:v>4.5037126532537965E-3</c:v>
                </c:pt>
                <c:pt idx="14660">
                  <c:v>0.40672350666020496</c:v>
                </c:pt>
                <c:pt idx="14661">
                  <c:v>0.28050280047037091</c:v>
                </c:pt>
                <c:pt idx="14662">
                  <c:v>0.19529569091734614</c:v>
                </c:pt>
                <c:pt idx="14663">
                  <c:v>7.7062437837345107E-2</c:v>
                </c:pt>
                <c:pt idx="14664">
                  <c:v>4.0641898082668954E-3</c:v>
                </c:pt>
                <c:pt idx="14665">
                  <c:v>0.70009341294078198</c:v>
                </c:pt>
                <c:pt idx="14666">
                  <c:v>0.2613313630426734</c:v>
                </c:pt>
                <c:pt idx="14667">
                  <c:v>0.41853174129336757</c:v>
                </c:pt>
                <c:pt idx="14668">
                  <c:v>1.2141210573779948E-3</c:v>
                </c:pt>
                <c:pt idx="14669">
                  <c:v>0.25023082754261122</c:v>
                </c:pt>
                <c:pt idx="14670">
                  <c:v>7.7139537999750693E-2</c:v>
                </c:pt>
                <c:pt idx="14671">
                  <c:v>0.10756257903198209</c:v>
                </c:pt>
                <c:pt idx="14672">
                  <c:v>1.9035381159012543E-2</c:v>
                </c:pt>
                <c:pt idx="14673">
                  <c:v>1.5432247219490809E-2</c:v>
                </c:pt>
                <c:pt idx="14674">
                  <c:v>0.11404068126245138</c:v>
                </c:pt>
                <c:pt idx="14675">
                  <c:v>0.7314467610634825</c:v>
                </c:pt>
                <c:pt idx="14676">
                  <c:v>0.67506744143697628</c:v>
                </c:pt>
                <c:pt idx="14677">
                  <c:v>0.82216550410657385</c:v>
                </c:pt>
                <c:pt idx="14678">
                  <c:v>0.32915575980355488</c:v>
                </c:pt>
                <c:pt idx="14679">
                  <c:v>2.10955874585084</c:v>
                </c:pt>
                <c:pt idx="14680">
                  <c:v>6.7158550972598947</c:v>
                </c:pt>
                <c:pt idx="14681">
                  <c:v>3.1176256637343531</c:v>
                </c:pt>
                <c:pt idx="14682">
                  <c:v>26.472325759387562</c:v>
                </c:pt>
                <c:pt idx="14683">
                  <c:v>0.58986478261786512</c:v>
                </c:pt>
                <c:pt idx="14684">
                  <c:v>1.8900296785533741</c:v>
                </c:pt>
                <c:pt idx="14685">
                  <c:v>4.1605026735969668</c:v>
                </c:pt>
                <c:pt idx="14686">
                  <c:v>13.187886964916396</c:v>
                </c:pt>
                <c:pt idx="14687">
                  <c:v>5.5836180906302232E-5</c:v>
                </c:pt>
                <c:pt idx="14688">
                  <c:v>1.2744012403716971E-4</c:v>
                </c:pt>
                <c:pt idx="14689">
                  <c:v>4.2182652229249253E-2</c:v>
                </c:pt>
                <c:pt idx="14690">
                  <c:v>3.4858507161846224E-4</c:v>
                </c:pt>
                <c:pt idx="14691">
                  <c:v>3.2131855570949955E-3</c:v>
                </c:pt>
                <c:pt idx="14692">
                  <c:v>1.2392121222284537E-3</c:v>
                </c:pt>
                <c:pt idx="14693">
                  <c:v>1.4267110449705488E-3</c:v>
                </c:pt>
                <c:pt idx="14694">
                  <c:v>2.2418160378948504E-2</c:v>
                </c:pt>
                <c:pt idx="14695">
                  <c:v>6.5693497906537571E-2</c:v>
                </c:pt>
                <c:pt idx="14696">
                  <c:v>0.12254862690501887</c:v>
                </c:pt>
                <c:pt idx="14697">
                  <c:v>9.2939589422757572E-3</c:v>
                </c:pt>
                <c:pt idx="14698">
                  <c:v>1.257093397294671E-2</c:v>
                </c:pt>
                <c:pt idx="14699">
                  <c:v>9.2104875009670038E-3</c:v>
                </c:pt>
                <c:pt idx="14700">
                  <c:v>2.7775071390214616E-2</c:v>
                </c:pt>
                <c:pt idx="14701">
                  <c:v>2.2550410464672845E-2</c:v>
                </c:pt>
                <c:pt idx="14702">
                  <c:v>2.0294226909205182E-2</c:v>
                </c:pt>
                <c:pt idx="14703">
                  <c:v>8.9744790711467817E-3</c:v>
                </c:pt>
                <c:pt idx="14704">
                  <c:v>0.12441581160186335</c:v>
                </c:pt>
                <c:pt idx="14705">
                  <c:v>0.65757395343670488</c:v>
                </c:pt>
                <c:pt idx="14706">
                  <c:v>2.2670124724216104E-2</c:v>
                </c:pt>
                <c:pt idx="14707">
                  <c:v>0.11496113776133604</c:v>
                </c:pt>
                <c:pt idx="14708">
                  <c:v>1.9706642822046714</c:v>
                </c:pt>
                <c:pt idx="14709">
                  <c:v>1.2796643463894326</c:v>
                </c:pt>
                <c:pt idx="14710">
                  <c:v>0.86996687278948925</c:v>
                </c:pt>
                <c:pt idx="14711">
                  <c:v>1.5305711205395138</c:v>
                </c:pt>
                <c:pt idx="14712">
                  <c:v>2.4129580893491615E-2</c:v>
                </c:pt>
                <c:pt idx="14713">
                  <c:v>0.59915858501971142</c:v>
                </c:pt>
                <c:pt idx="14714">
                  <c:v>1.8985366705009847</c:v>
                </c:pt>
                <c:pt idx="14715">
                  <c:v>3.2762377804171816</c:v>
                </c:pt>
                <c:pt idx="14716">
                  <c:v>2.0246538217625707E-4</c:v>
                </c:pt>
                <c:pt idx="14717">
                  <c:v>1.8504797816650827E-4</c:v>
                </c:pt>
                <c:pt idx="14718">
                  <c:v>1.0883685585440306E-2</c:v>
                </c:pt>
                <c:pt idx="14719">
                  <c:v>3.6335429934440558E-3</c:v>
                </c:pt>
                <c:pt idx="14720">
                  <c:v>3.2049919026467875E-3</c:v>
                </c:pt>
                <c:pt idx="14721">
                  <c:v>7.0764582580636485E-3</c:v>
                </c:pt>
                <c:pt idx="14722">
                  <c:v>9.4459504787820997E-5</c:v>
                </c:pt>
                <c:pt idx="14723">
                  <c:v>9.8511104009117246E-4</c:v>
                </c:pt>
                <c:pt idx="14724">
                  <c:v>1.9961636922346926E-2</c:v>
                </c:pt>
                <c:pt idx="14725">
                  <c:v>3.8009680800537332E-3</c:v>
                </c:pt>
                <c:pt idx="14726">
                  <c:v>0.13374186766631693</c:v>
                </c:pt>
                <c:pt idx="14727">
                  <c:v>5.7973484913880463E-2</c:v>
                </c:pt>
                <c:pt idx="14728">
                  <c:v>0.28982193102975701</c:v>
                </c:pt>
                <c:pt idx="14729">
                  <c:v>0.42022890141818253</c:v>
                </c:pt>
                <c:pt idx="14730">
                  <c:v>0.51257890148101015</c:v>
                </c:pt>
                <c:pt idx="14731">
                  <c:v>0.6738924799552608</c:v>
                </c:pt>
                <c:pt idx="14732">
                  <c:v>0.30621879748640357</c:v>
                </c:pt>
                <c:pt idx="14733">
                  <c:v>0.56059241895959244</c:v>
                </c:pt>
                <c:pt idx="14734">
                  <c:v>1.3035251682019873</c:v>
                </c:pt>
                <c:pt idx="14735">
                  <c:v>1.1822063921160857</c:v>
                </c:pt>
                <c:pt idx="14736">
                  <c:v>1.2666892073032276</c:v>
                </c:pt>
                <c:pt idx="14737">
                  <c:v>1.0932652848792759</c:v>
                </c:pt>
                <c:pt idx="14738">
                  <c:v>4.0798522524916141</c:v>
                </c:pt>
                <c:pt idx="14739">
                  <c:v>4.2692713988432089</c:v>
                </c:pt>
                <c:pt idx="14740">
                  <c:v>3.6155734305461347</c:v>
                </c:pt>
                <c:pt idx="14741">
                  <c:v>10.773962743928504</c:v>
                </c:pt>
                <c:pt idx="14742">
                  <c:v>1.5927579267812559</c:v>
                </c:pt>
                <c:pt idx="14743">
                  <c:v>5.8988057617190934</c:v>
                </c:pt>
                <c:pt idx="14744">
                  <c:v>10.173264641436633</c:v>
                </c:pt>
                <c:pt idx="14745">
                  <c:v>14.323097808715323</c:v>
                </c:pt>
                <c:pt idx="14746">
                  <c:v>0.4127997939792093</c:v>
                </c:pt>
                <c:pt idx="14747">
                  <c:v>0.18200161932347056</c:v>
                </c:pt>
                <c:pt idx="14748">
                  <c:v>1.0280282346185523</c:v>
                </c:pt>
                <c:pt idx="14749">
                  <c:v>1.286204853045825</c:v>
                </c:pt>
                <c:pt idx="14750">
                  <c:v>0.62432307523206354</c:v>
                </c:pt>
                <c:pt idx="14751">
                  <c:v>1.0450324861604572</c:v>
                </c:pt>
                <c:pt idx="14752">
                  <c:v>0.13227596567203606</c:v>
                </c:pt>
                <c:pt idx="14753">
                  <c:v>0.58733990528845936</c:v>
                </c:pt>
                <c:pt idx="14754">
                  <c:v>1.3207806021700164</c:v>
                </c:pt>
                <c:pt idx="14755">
                  <c:v>2.5349295851021978</c:v>
                </c:pt>
                <c:pt idx="14756">
                  <c:v>1.5716967388274623E-2</c:v>
                </c:pt>
                <c:pt idx="14757">
                  <c:v>5.7202919721292492E-3</c:v>
                </c:pt>
                <c:pt idx="14758">
                  <c:v>0.14368863218144162</c:v>
                </c:pt>
                <c:pt idx="14759">
                  <c:v>0.16813378318960484</c:v>
                </c:pt>
                <c:pt idx="14760">
                  <c:v>0.3137243917296732</c:v>
                </c:pt>
                <c:pt idx="14761">
                  <c:v>0.38439569779089866</c:v>
                </c:pt>
                <c:pt idx="14762">
                  <c:v>0.16142901601053486</c:v>
                </c:pt>
                <c:pt idx="14763">
                  <c:v>0.31854403963751965</c:v>
                </c:pt>
                <c:pt idx="14764">
                  <c:v>0.31015960170557227</c:v>
                </c:pt>
                <c:pt idx="14765">
                  <c:v>1.1100078256033918</c:v>
                </c:pt>
                <c:pt idx="14766">
                  <c:v>2.309287663715983E-2</c:v>
                </c:pt>
                <c:pt idx="14767">
                  <c:v>1.3033042106657245E-2</c:v>
                </c:pt>
                <c:pt idx="14768">
                  <c:v>0.1728940472422997</c:v>
                </c:pt>
                <c:pt idx="14769">
                  <c:v>0.10815173207281747</c:v>
                </c:pt>
                <c:pt idx="14770">
                  <c:v>8.4150471131412261E-2</c:v>
                </c:pt>
                <c:pt idx="14771">
                  <c:v>0.12078881351963594</c:v>
                </c:pt>
                <c:pt idx="14772">
                  <c:v>3.0874260341655104E-2</c:v>
                </c:pt>
                <c:pt idx="14773">
                  <c:v>4.5669295001102235E-2</c:v>
                </c:pt>
                <c:pt idx="14774">
                  <c:v>0.16186632101337187</c:v>
                </c:pt>
                <c:pt idx="14775">
                  <c:v>0.54457968479467067</c:v>
                </c:pt>
                <c:pt idx="14776">
                  <c:v>9.1311379675886213E-3</c:v>
                </c:pt>
                <c:pt idx="14777">
                  <c:v>2.3985832811403773E-2</c:v>
                </c:pt>
                <c:pt idx="14778">
                  <c:v>0.34925652589780354</c:v>
                </c:pt>
                <c:pt idx="14779">
                  <c:v>1.2263515873518736</c:v>
                </c:pt>
                <c:pt idx="14780">
                  <c:v>0.20984000265678765</c:v>
                </c:pt>
                <c:pt idx="14781">
                  <c:v>1.2002502664834207</c:v>
                </c:pt>
                <c:pt idx="14782">
                  <c:v>1.2782624847524642E-2</c:v>
                </c:pt>
                <c:pt idx="14783">
                  <c:v>9.9378669034477889E-3</c:v>
                </c:pt>
                <c:pt idx="14784">
                  <c:v>1.4717818512364698</c:v>
                </c:pt>
                <c:pt idx="14785">
                  <c:v>1.9683639347240582</c:v>
                </c:pt>
                <c:pt idx="14786">
                  <c:v>0.18015684640896773</c:v>
                </c:pt>
                <c:pt idx="14787">
                  <c:v>0.12586424279134106</c:v>
                </c:pt>
                <c:pt idx="14788">
                  <c:v>0.79802654299460762</c:v>
                </c:pt>
                <c:pt idx="14789">
                  <c:v>1.3108339717291331</c:v>
                </c:pt>
                <c:pt idx="14790">
                  <c:v>0.93127514502224085</c:v>
                </c:pt>
                <c:pt idx="14791">
                  <c:v>0.81138761422602834</c:v>
                </c:pt>
                <c:pt idx="14792">
                  <c:v>0.29983313837249576</c:v>
                </c:pt>
                <c:pt idx="14793">
                  <c:v>1.1276422170319302</c:v>
                </c:pt>
                <c:pt idx="14794">
                  <c:v>1.9255491265218365</c:v>
                </c:pt>
                <c:pt idx="14795">
                  <c:v>2.0738737265451466</c:v>
                </c:pt>
                <c:pt idx="14796">
                  <c:v>9.3814829049319648E-2</c:v>
                </c:pt>
                <c:pt idx="14797">
                  <c:v>6.6813952882005326E-2</c:v>
                </c:pt>
                <c:pt idx="14798">
                  <c:v>1.0636287621301506</c:v>
                </c:pt>
                <c:pt idx="14799">
                  <c:v>1.4071911192956241</c:v>
                </c:pt>
                <c:pt idx="14800">
                  <c:v>1.289690683041901</c:v>
                </c:pt>
                <c:pt idx="14801">
                  <c:v>1.3971586162852592</c:v>
                </c:pt>
                <c:pt idx="14802">
                  <c:v>0.11268343167553256</c:v>
                </c:pt>
                <c:pt idx="14803">
                  <c:v>1.1237626891106085</c:v>
                </c:pt>
                <c:pt idx="14804">
                  <c:v>1.6301763618259426</c:v>
                </c:pt>
                <c:pt idx="14805">
                  <c:v>6.5200937265139851</c:v>
                </c:pt>
                <c:pt idx="14806">
                  <c:v>2.8907178839188652</c:v>
                </c:pt>
                <c:pt idx="14807">
                  <c:v>0.79695377668085787</c:v>
                </c:pt>
                <c:pt idx="14808">
                  <c:v>3.0862164600487145</c:v>
                </c:pt>
                <c:pt idx="14809">
                  <c:v>5.2495166675820295</c:v>
                </c:pt>
                <c:pt idx="14810">
                  <c:v>4.4351764779890477</c:v>
                </c:pt>
                <c:pt idx="14811">
                  <c:v>14.373535218648421</c:v>
                </c:pt>
                <c:pt idx="14812">
                  <c:v>4.3102422952855362</c:v>
                </c:pt>
                <c:pt idx="14813">
                  <c:v>7.2697138193112005</c:v>
                </c:pt>
                <c:pt idx="14814">
                  <c:v>11.728728531474818</c:v>
                </c:pt>
                <c:pt idx="14815">
                  <c:v>17.722206939613127</c:v>
                </c:pt>
                <c:pt idx="14816">
                  <c:v>0.32708679057658746</c:v>
                </c:pt>
                <c:pt idx="14817">
                  <c:v>0.17938375093330081</c:v>
                </c:pt>
                <c:pt idx="14818">
                  <c:v>0.90411975725748317</c:v>
                </c:pt>
                <c:pt idx="14819">
                  <c:v>0.8280345522193352</c:v>
                </c:pt>
                <c:pt idx="14820">
                  <c:v>0.98187580714729317</c:v>
                </c:pt>
                <c:pt idx="14821">
                  <c:v>2.720225948108248</c:v>
                </c:pt>
                <c:pt idx="14822">
                  <c:v>0.42319349960370178</c:v>
                </c:pt>
                <c:pt idx="14823">
                  <c:v>0.39754586537412301</c:v>
                </c:pt>
                <c:pt idx="14824">
                  <c:v>2.6812232835597172</c:v>
                </c:pt>
                <c:pt idx="14825">
                  <c:v>4.440838430655627</c:v>
                </c:pt>
                <c:pt idx="14826">
                  <c:v>6.322987361578555</c:v>
                </c:pt>
                <c:pt idx="14827">
                  <c:v>3.0032223365569468</c:v>
                </c:pt>
                <c:pt idx="14828">
                  <c:v>16.67616512770914</c:v>
                </c:pt>
                <c:pt idx="14829">
                  <c:v>24.682107031590743</c:v>
                </c:pt>
                <c:pt idx="14830">
                  <c:v>17.319987840815216</c:v>
                </c:pt>
                <c:pt idx="14831">
                  <c:v>61.632464638309401</c:v>
                </c:pt>
                <c:pt idx="14832">
                  <c:v>8.0374096551520129</c:v>
                </c:pt>
                <c:pt idx="14833">
                  <c:v>20.654262537269606</c:v>
                </c:pt>
                <c:pt idx="14834">
                  <c:v>39.925668566253634</c:v>
                </c:pt>
                <c:pt idx="14835">
                  <c:v>70.70499040187083</c:v>
                </c:pt>
                <c:pt idx="14836">
                  <c:v>9.3557996579635876E-4</c:v>
                </c:pt>
                <c:pt idx="14837">
                  <c:v>1.9136021995322224E-2</c:v>
                </c:pt>
                <c:pt idx="14838">
                  <c:v>0.28507164452404093</c:v>
                </c:pt>
                <c:pt idx="14839">
                  <c:v>0.43720800421001449</c:v>
                </c:pt>
                <c:pt idx="14840">
                  <c:v>0.14746116642303031</c:v>
                </c:pt>
                <c:pt idx="14841">
                  <c:v>0.10470056361093795</c:v>
                </c:pt>
                <c:pt idx="14842">
                  <c:v>8.003590189353307E-3</c:v>
                </c:pt>
                <c:pt idx="14843">
                  <c:v>0.16173439014595115</c:v>
                </c:pt>
                <c:pt idx="14844">
                  <c:v>1.6089542431453021</c:v>
                </c:pt>
                <c:pt idx="14845">
                  <c:v>0.25908990726021491</c:v>
                </c:pt>
                <c:pt idx="14846">
                  <c:v>1.7462822807338787E-3</c:v>
                </c:pt>
                <c:pt idx="14847">
                  <c:v>0.20531879403617659</c:v>
                </c:pt>
                <c:pt idx="14848">
                  <c:v>8.0154198400522028E-2</c:v>
                </c:pt>
                <c:pt idx="14849">
                  <c:v>6.8711679372311582E-2</c:v>
                </c:pt>
                <c:pt idx="14850">
                  <c:v>1.8538953169294249E-2</c:v>
                </c:pt>
                <c:pt idx="14851">
                  <c:v>8.0112142116187321E-3</c:v>
                </c:pt>
                <c:pt idx="14852">
                  <c:v>1.3817836516589089E-2</c:v>
                </c:pt>
                <c:pt idx="14853">
                  <c:v>0.57728840360889588</c:v>
                </c:pt>
                <c:pt idx="14854">
                  <c:v>0.27715726991631578</c:v>
                </c:pt>
                <c:pt idx="14855">
                  <c:v>0.40007105834865475</c:v>
                </c:pt>
                <c:pt idx="14856">
                  <c:v>0.11348082354457874</c:v>
                </c:pt>
                <c:pt idx="14857">
                  <c:v>2.7546914841337617</c:v>
                </c:pt>
                <c:pt idx="14858">
                  <c:v>2.6889524614592344</c:v>
                </c:pt>
                <c:pt idx="14859">
                  <c:v>1.7406189443650044</c:v>
                </c:pt>
                <c:pt idx="14860">
                  <c:v>2.4920254747950787</c:v>
                </c:pt>
                <c:pt idx="14861">
                  <c:v>0.33602629461657124</c:v>
                </c:pt>
                <c:pt idx="14862">
                  <c:v>0.7605050128157167</c:v>
                </c:pt>
                <c:pt idx="14863">
                  <c:v>5.0731385522712369</c:v>
                </c:pt>
                <c:pt idx="14864">
                  <c:v>3.1656861486048866</c:v>
                </c:pt>
                <c:pt idx="14865">
                  <c:v>3.0800165746187747E-5</c:v>
                </c:pt>
                <c:pt idx="14866">
                  <c:v>3.0364364304554076E-5</c:v>
                </c:pt>
                <c:pt idx="14867">
                  <c:v>2.5236669547636596E-3</c:v>
                </c:pt>
                <c:pt idx="14868">
                  <c:v>1.9740174003372068E-4</c:v>
                </c:pt>
                <c:pt idx="14869">
                  <c:v>1.4711335600466027E-2</c:v>
                </c:pt>
                <c:pt idx="14870">
                  <c:v>1.6586993980546589E-4</c:v>
                </c:pt>
                <c:pt idx="14871">
                  <c:v>3.4097211436453378E-4</c:v>
                </c:pt>
                <c:pt idx="14872">
                  <c:v>1.552565273389955E-2</c:v>
                </c:pt>
                <c:pt idx="14873">
                  <c:v>6.437365900274954E-4</c:v>
                </c:pt>
                <c:pt idx="14874">
                  <c:v>0.11154340954708315</c:v>
                </c:pt>
                <c:pt idx="14875">
                  <c:v>3.2876486510257125E-2</c:v>
                </c:pt>
                <c:pt idx="14876">
                  <c:v>2.6305462395206602E-2</c:v>
                </c:pt>
                <c:pt idx="14877">
                  <c:v>3.6914931293038626E-2</c:v>
                </c:pt>
                <c:pt idx="14878">
                  <c:v>5.1057553017466333E-2</c:v>
                </c:pt>
                <c:pt idx="14879">
                  <c:v>6.7911721676697775E-2</c:v>
                </c:pt>
                <c:pt idx="14880">
                  <c:v>4.6976296458725857E-2</c:v>
                </c:pt>
                <c:pt idx="14881">
                  <c:v>3.2653839985327206E-2</c:v>
                </c:pt>
                <c:pt idx="14882">
                  <c:v>1.0843350002130319</c:v>
                </c:pt>
                <c:pt idx="14883">
                  <c:v>0.17454852556282971</c:v>
                </c:pt>
                <c:pt idx="14884">
                  <c:v>6.7610573879752958E-2</c:v>
                </c:pt>
                <c:pt idx="14885">
                  <c:v>3.9028062511760428E-2</c:v>
                </c:pt>
                <c:pt idx="14886">
                  <c:v>0.53514488642374436</c:v>
                </c:pt>
                <c:pt idx="14887">
                  <c:v>0.72314581377018494</c:v>
                </c:pt>
                <c:pt idx="14888">
                  <c:v>0.72991501253730473</c:v>
                </c:pt>
                <c:pt idx="14889">
                  <c:v>0.72258022955856294</c:v>
                </c:pt>
                <c:pt idx="14890">
                  <c:v>8.4348111037132033E-3</c:v>
                </c:pt>
                <c:pt idx="14891">
                  <c:v>7.4828498192201748E-2</c:v>
                </c:pt>
                <c:pt idx="14892">
                  <c:v>1.9122602531420612</c:v>
                </c:pt>
                <c:pt idx="14893">
                  <c:v>1.1515448510413546</c:v>
                </c:pt>
                <c:pt idx="14894">
                  <c:v>3.2806555916237052E-5</c:v>
                </c:pt>
                <c:pt idx="14895">
                  <c:v>8.087289168389402E-5</c:v>
                </c:pt>
                <c:pt idx="14896">
                  <c:v>5.7664143839664906E-3</c:v>
                </c:pt>
                <c:pt idx="14897">
                  <c:v>5.5098388141407726E-4</c:v>
                </c:pt>
                <c:pt idx="14898">
                  <c:v>2.3330406655199161E-4</c:v>
                </c:pt>
                <c:pt idx="14899">
                  <c:v>8.3891680927584652E-4</c:v>
                </c:pt>
                <c:pt idx="14900">
                  <c:v>1.0109387168084395E-4</c:v>
                </c:pt>
                <c:pt idx="14901">
                  <c:v>1.5255127789791667E-3</c:v>
                </c:pt>
                <c:pt idx="14902">
                  <c:v>5.2205107843230408E-3</c:v>
                </c:pt>
                <c:pt idx="14903">
                  <c:v>1.201036783236069E-3</c:v>
                </c:pt>
                <c:pt idx="14904">
                  <c:v>7.6126682910731561E-2</c:v>
                </c:pt>
                <c:pt idx="14905">
                  <c:v>5.6795942086395247E-2</c:v>
                </c:pt>
                <c:pt idx="14906">
                  <c:v>0.15903270029660119</c:v>
                </c:pt>
                <c:pt idx="14907">
                  <c:v>0.53093373001100241</c:v>
                </c:pt>
                <c:pt idx="14908">
                  <c:v>0.66535323167490801</c:v>
                </c:pt>
                <c:pt idx="14909">
                  <c:v>0.90064773768595496</c:v>
                </c:pt>
                <c:pt idx="14910">
                  <c:v>9.4762454841844104E-2</c:v>
                </c:pt>
                <c:pt idx="14911">
                  <c:v>9.1223270554734059E-2</c:v>
                </c:pt>
                <c:pt idx="14912">
                  <c:v>2.3317626031781269</c:v>
                </c:pt>
                <c:pt idx="14913">
                  <c:v>0.79630870254362329</c:v>
                </c:pt>
                <c:pt idx="14914">
                  <c:v>0.87143713097491982</c:v>
                </c:pt>
                <c:pt idx="14915">
                  <c:v>1.0567316422670545</c:v>
                </c:pt>
                <c:pt idx="14916">
                  <c:v>5.1236729717993077</c:v>
                </c:pt>
                <c:pt idx="14917">
                  <c:v>8.8169060605656036</c:v>
                </c:pt>
                <c:pt idx="14918">
                  <c:v>5.4007690515800855</c:v>
                </c:pt>
                <c:pt idx="14919">
                  <c:v>6.4855678254144689</c:v>
                </c:pt>
                <c:pt idx="14920">
                  <c:v>1.1685617346224824</c:v>
                </c:pt>
                <c:pt idx="14921">
                  <c:v>4.1692110407221481</c:v>
                </c:pt>
                <c:pt idx="14922">
                  <c:v>10.290020307945927</c:v>
                </c:pt>
                <c:pt idx="14923">
                  <c:v>8.0358050170441331</c:v>
                </c:pt>
                <c:pt idx="14924">
                  <c:v>0.2930991542362581</c:v>
                </c:pt>
                <c:pt idx="14925">
                  <c:v>0.35341387173571842</c:v>
                </c:pt>
                <c:pt idx="14926">
                  <c:v>2.6679889386344349</c:v>
                </c:pt>
                <c:pt idx="14927">
                  <c:v>5.6484259351299162</c:v>
                </c:pt>
                <c:pt idx="14928">
                  <c:v>1.896911108075908</c:v>
                </c:pt>
                <c:pt idx="14929">
                  <c:v>2.3343509826965962</c:v>
                </c:pt>
                <c:pt idx="14930">
                  <c:v>0.26075907287708472</c:v>
                </c:pt>
                <c:pt idx="14931">
                  <c:v>3.4058969000044454</c:v>
                </c:pt>
                <c:pt idx="14932">
                  <c:v>2.5717633658973749</c:v>
                </c:pt>
                <c:pt idx="14933">
                  <c:v>2.5900133090109074</c:v>
                </c:pt>
                <c:pt idx="14934">
                  <c:v>2.794518174290125E-2</c:v>
                </c:pt>
                <c:pt idx="14935">
                  <c:v>3.0576069376119729E-3</c:v>
                </c:pt>
                <c:pt idx="14936">
                  <c:v>8.0080505430771526E-2</c:v>
                </c:pt>
                <c:pt idx="14937">
                  <c:v>0.73234564917225509</c:v>
                </c:pt>
                <c:pt idx="14938">
                  <c:v>0.16553714984083392</c:v>
                </c:pt>
                <c:pt idx="14939">
                  <c:v>0.29092525549417142</c:v>
                </c:pt>
                <c:pt idx="14940">
                  <c:v>7.8901900895851362E-2</c:v>
                </c:pt>
                <c:pt idx="14941">
                  <c:v>0.40610325427685251</c:v>
                </c:pt>
                <c:pt idx="14942">
                  <c:v>1.0122691439252971</c:v>
                </c:pt>
                <c:pt idx="14943">
                  <c:v>0.55672382798510578</c:v>
                </c:pt>
                <c:pt idx="14944">
                  <c:v>5.3779966037918202E-2</c:v>
                </c:pt>
                <c:pt idx="14945">
                  <c:v>4.885340970898993E-2</c:v>
                </c:pt>
                <c:pt idx="14946">
                  <c:v>0.20868992246051213</c:v>
                </c:pt>
                <c:pt idx="14947">
                  <c:v>0.36695031660300753</c:v>
                </c:pt>
                <c:pt idx="14948">
                  <c:v>0.22524459848488662</c:v>
                </c:pt>
                <c:pt idx="14949">
                  <c:v>0.34525217921589957</c:v>
                </c:pt>
                <c:pt idx="14950">
                  <c:v>5.453691313356715E-2</c:v>
                </c:pt>
                <c:pt idx="14951">
                  <c:v>0.29441509757008028</c:v>
                </c:pt>
                <c:pt idx="14952">
                  <c:v>0.62295930051968129</c:v>
                </c:pt>
                <c:pt idx="14953">
                  <c:v>0.55788571233678486</c:v>
                </c:pt>
                <c:pt idx="14954">
                  <c:v>1.7265253208777233E-2</c:v>
                </c:pt>
                <c:pt idx="14955">
                  <c:v>2.7981607345507701E-3</c:v>
                </c:pt>
                <c:pt idx="14956">
                  <c:v>8.8536189105573843E-2</c:v>
                </c:pt>
                <c:pt idx="14957">
                  <c:v>0.12170397362263292</c:v>
                </c:pt>
                <c:pt idx="14958">
                  <c:v>6.4624077019905801E-2</c:v>
                </c:pt>
                <c:pt idx="14959">
                  <c:v>0.10575382737340179</c:v>
                </c:pt>
                <c:pt idx="14960">
                  <c:v>1.5810485951778315E-2</c:v>
                </c:pt>
                <c:pt idx="14961">
                  <c:v>1.5641171664563372E-2</c:v>
                </c:pt>
                <c:pt idx="14962">
                  <c:v>2.6655682548105291</c:v>
                </c:pt>
                <c:pt idx="14963">
                  <c:v>0.13902184176860141</c:v>
                </c:pt>
                <c:pt idx="14964">
                  <c:v>7.0951783787415332E-2</c:v>
                </c:pt>
                <c:pt idx="14965">
                  <c:v>5.5446007230381483E-2</c:v>
                </c:pt>
                <c:pt idx="14966">
                  <c:v>0.39697109658269908</c:v>
                </c:pt>
                <c:pt idx="14967">
                  <c:v>0.54054045619893809</c:v>
                </c:pt>
                <c:pt idx="14968">
                  <c:v>0.30473843140319046</c:v>
                </c:pt>
                <c:pt idx="14969">
                  <c:v>0.11857143703951313</c:v>
                </c:pt>
                <c:pt idx="14970">
                  <c:v>5.0735355112437833E-2</c:v>
                </c:pt>
                <c:pt idx="14971">
                  <c:v>0.1077881631239587</c:v>
                </c:pt>
                <c:pt idx="14972">
                  <c:v>0.89108881708104271</c:v>
                </c:pt>
                <c:pt idx="14973">
                  <c:v>0.57201261454620467</c:v>
                </c:pt>
                <c:pt idx="14974">
                  <c:v>0.12254304145121334</c:v>
                </c:pt>
                <c:pt idx="14975">
                  <c:v>8.7374230173113243E-2</c:v>
                </c:pt>
                <c:pt idx="14976">
                  <c:v>1.2151731211852368</c:v>
                </c:pt>
                <c:pt idx="14977">
                  <c:v>3.4760960906221823</c:v>
                </c:pt>
                <c:pt idx="14978">
                  <c:v>1.8144938879425747</c:v>
                </c:pt>
                <c:pt idx="14979">
                  <c:v>1.681054528052695</c:v>
                </c:pt>
                <c:pt idx="14980">
                  <c:v>0.14579087900231824</c:v>
                </c:pt>
                <c:pt idx="14981">
                  <c:v>0.77166662759172588</c:v>
                </c:pt>
                <c:pt idx="14982">
                  <c:v>3.4245966939815085</c:v>
                </c:pt>
                <c:pt idx="14983">
                  <c:v>4.3232946173238433</c:v>
                </c:pt>
                <c:pt idx="14984">
                  <c:v>0.55311074495807988</c:v>
                </c:pt>
                <c:pt idx="14985">
                  <c:v>0.13631210366421728</c:v>
                </c:pt>
                <c:pt idx="14986">
                  <c:v>2.8509162986245422</c:v>
                </c:pt>
                <c:pt idx="14987">
                  <c:v>2.254606604392341</c:v>
                </c:pt>
                <c:pt idx="14988">
                  <c:v>3.6188774227385636</c:v>
                </c:pt>
                <c:pt idx="14989">
                  <c:v>3.2504739604618083</c:v>
                </c:pt>
                <c:pt idx="14990">
                  <c:v>0.61538868130582347</c:v>
                </c:pt>
                <c:pt idx="14991">
                  <c:v>1.4488546864756751</c:v>
                </c:pt>
                <c:pt idx="14992">
                  <c:v>6.4194000264509388</c:v>
                </c:pt>
                <c:pt idx="14993">
                  <c:v>5.5952995901430294</c:v>
                </c:pt>
                <c:pt idx="14994">
                  <c:v>0.84539093955955336</c:v>
                </c:pt>
                <c:pt idx="14995">
                  <c:v>0.14972660089484149</c:v>
                </c:pt>
                <c:pt idx="14996">
                  <c:v>1.8136115627566267</c:v>
                </c:pt>
                <c:pt idx="14997">
                  <c:v>2.096813163665002</c:v>
                </c:pt>
                <c:pt idx="14998">
                  <c:v>1.6607603351501574</c:v>
                </c:pt>
                <c:pt idx="14999">
                  <c:v>2.1252740783775628</c:v>
                </c:pt>
                <c:pt idx="15000">
                  <c:v>0.64241583373999167</c:v>
                </c:pt>
                <c:pt idx="15001">
                  <c:v>0.70345039114819408</c:v>
                </c:pt>
                <c:pt idx="15002">
                  <c:v>6.053584546650419</c:v>
                </c:pt>
                <c:pt idx="15003">
                  <c:v>8.727899868088592</c:v>
                </c:pt>
                <c:pt idx="15004">
                  <c:v>3.5136203896114515</c:v>
                </c:pt>
                <c:pt idx="15005">
                  <c:v>2.1551422072507815</c:v>
                </c:pt>
                <c:pt idx="15006">
                  <c:v>18.419495659727968</c:v>
                </c:pt>
                <c:pt idx="15007">
                  <c:v>28.552445774737318</c:v>
                </c:pt>
                <c:pt idx="15008">
                  <c:v>18.570018289293152</c:v>
                </c:pt>
                <c:pt idx="15009">
                  <c:v>21.044467671431917</c:v>
                </c:pt>
                <c:pt idx="15010">
                  <c:v>3.5353824818746484</c:v>
                </c:pt>
                <c:pt idx="15011">
                  <c:v>12.459656665681509</c:v>
                </c:pt>
                <c:pt idx="15012">
                  <c:v>46.559735676339599</c:v>
                </c:pt>
                <c:pt idx="15013">
                  <c:v>36.924136576549692</c:v>
                </c:pt>
                <c:pt idx="15014">
                  <c:v>0.19823342852645173</c:v>
                </c:pt>
                <c:pt idx="15015">
                  <c:v>0.16896303897705209</c:v>
                </c:pt>
                <c:pt idx="15016">
                  <c:v>2.4893707164519525</c:v>
                </c:pt>
                <c:pt idx="15017">
                  <c:v>5.929421720128242</c:v>
                </c:pt>
                <c:pt idx="15018">
                  <c:v>3.6638937292368152</c:v>
                </c:pt>
                <c:pt idx="15019">
                  <c:v>4.524934474566316</c:v>
                </c:pt>
                <c:pt idx="15020">
                  <c:v>1.1959273089631592</c:v>
                </c:pt>
                <c:pt idx="15021">
                  <c:v>0.12757803501909531</c:v>
                </c:pt>
                <c:pt idx="15022">
                  <c:v>1.8430596236042036</c:v>
                </c:pt>
                <c:pt idx="15023">
                  <c:v>5.4318340129138374</c:v>
                </c:pt>
                <c:pt idx="15024">
                  <c:v>3.7207723751553523</c:v>
                </c:pt>
                <c:pt idx="15025">
                  <c:v>5.4378989133132855E-2</c:v>
                </c:pt>
                <c:pt idx="15026">
                  <c:v>3.4056057540013533</c:v>
                </c:pt>
                <c:pt idx="15027">
                  <c:v>1.3406604672119891</c:v>
                </c:pt>
                <c:pt idx="15028">
                  <c:v>2.4461919120851423</c:v>
                </c:pt>
                <c:pt idx="15029">
                  <c:v>1.6101777202658187</c:v>
                </c:pt>
                <c:pt idx="15030">
                  <c:v>0.67278833447500686</c:v>
                </c:pt>
                <c:pt idx="15031">
                  <c:v>0.37790255112713544</c:v>
                </c:pt>
                <c:pt idx="15032">
                  <c:v>1.3156606380784217</c:v>
                </c:pt>
                <c:pt idx="15033">
                  <c:v>7.0637935652692638</c:v>
                </c:pt>
                <c:pt idx="15034">
                  <c:v>4.0416006175235282</c:v>
                </c:pt>
                <c:pt idx="15035">
                  <c:v>9.2906828277172391</c:v>
                </c:pt>
                <c:pt idx="15036">
                  <c:v>4.2537032701157962</c:v>
                </c:pt>
                <c:pt idx="15037">
                  <c:v>19.461561990466521</c:v>
                </c:pt>
                <c:pt idx="15038">
                  <c:v>56.698376975219929</c:v>
                </c:pt>
                <c:pt idx="15039">
                  <c:v>30.344074308233324</c:v>
                </c:pt>
                <c:pt idx="15040">
                  <c:v>49.110000180253287</c:v>
                </c:pt>
                <c:pt idx="15041">
                  <c:v>70.783707969714783</c:v>
                </c:pt>
                <c:pt idx="15042">
                  <c:v>5.1470812297632271</c:v>
                </c:pt>
                <c:pt idx="15043">
                  <c:v>20.434590669757696</c:v>
                </c:pt>
                <c:pt idx="15044">
                  <c:v>54.749198957455434</c:v>
                </c:pt>
                <c:pt idx="15045">
                  <c:v>75.074058521493598</c:v>
                </c:pt>
                <c:pt idx="15046">
                  <c:v>6.4529269681277152E-5</c:v>
                </c:pt>
                <c:pt idx="15047">
                  <c:v>3.987239308629557E-5</c:v>
                </c:pt>
                <c:pt idx="15048">
                  <c:v>4.0492052028322841E-3</c:v>
                </c:pt>
                <c:pt idx="15049">
                  <c:v>3.6596419768491059E-3</c:v>
                </c:pt>
                <c:pt idx="15050">
                  <c:v>2.8249338096431546E-2</c:v>
                </c:pt>
                <c:pt idx="15051">
                  <c:v>0.19192501063122366</c:v>
                </c:pt>
                <c:pt idx="15052">
                  <c:v>2.7316941635794072E-4</c:v>
                </c:pt>
                <c:pt idx="15053">
                  <c:v>5.7999298096137863E-4</c:v>
                </c:pt>
                <c:pt idx="15054">
                  <c:v>2.3107625831679007E-2</c:v>
                </c:pt>
                <c:pt idx="15055">
                  <c:v>1.0413932006664091E-3</c:v>
                </c:pt>
                <c:pt idx="15056">
                  <c:v>1.3664733580303479E-4</c:v>
                </c:pt>
                <c:pt idx="15057">
                  <c:v>3.1185775089357238E-4</c:v>
                </c:pt>
                <c:pt idx="15058">
                  <c:v>0.19511049752591531</c:v>
                </c:pt>
                <c:pt idx="15059">
                  <c:v>0.85938588258836213</c:v>
                </c:pt>
                <c:pt idx="15060">
                  <c:v>9.1809666121603199E-4</c:v>
                </c:pt>
                <c:pt idx="15061">
                  <c:v>0.63981358935891997</c:v>
                </c:pt>
                <c:pt idx="15062">
                  <c:v>3.0321335085586225E-3</c:v>
                </c:pt>
                <c:pt idx="15063">
                  <c:v>3.4909004743204782E-3</c:v>
                </c:pt>
                <c:pt idx="15064">
                  <c:v>0.35484551704951023</c:v>
                </c:pt>
                <c:pt idx="15065">
                  <c:v>0.63807217846490349</c:v>
                </c:pt>
                <c:pt idx="15066">
                  <c:v>1.0393163074028209</c:v>
                </c:pt>
                <c:pt idx="15067">
                  <c:v>0.11806396946174282</c:v>
                </c:pt>
                <c:pt idx="15068">
                  <c:v>6.3524032538900835E-2</c:v>
                </c:pt>
                <c:pt idx="15069">
                  <c:v>0.4769900306895023</c:v>
                </c:pt>
                <c:pt idx="15070">
                  <c:v>0.34144049409714089</c:v>
                </c:pt>
                <c:pt idx="15071">
                  <c:v>2.0821392125560791</c:v>
                </c:pt>
                <c:pt idx="15072">
                  <c:v>0.25070801368462359</c:v>
                </c:pt>
                <c:pt idx="15073">
                  <c:v>0.12908457326007555</c:v>
                </c:pt>
                <c:pt idx="15074">
                  <c:v>7.7281188228357361E-2</c:v>
                </c:pt>
                <c:pt idx="15075">
                  <c:v>1.9636482145608234</c:v>
                </c:pt>
                <c:pt idx="15076">
                  <c:v>2.6278596498608775</c:v>
                </c:pt>
                <c:pt idx="15077">
                  <c:v>1.1148647433281533</c:v>
                </c:pt>
                <c:pt idx="15078">
                  <c:v>1.1407887994390027</c:v>
                </c:pt>
                <c:pt idx="15079">
                  <c:v>7.7500606666193965</c:v>
                </c:pt>
                <c:pt idx="15080">
                  <c:v>24.453679959307738</c:v>
                </c:pt>
                <c:pt idx="15081">
                  <c:v>16.051617740774816</c:v>
                </c:pt>
                <c:pt idx="15082">
                  <c:v>19.333877196874013</c:v>
                </c:pt>
                <c:pt idx="15083">
                  <c:v>13.985364108087989</c:v>
                </c:pt>
                <c:pt idx="15084">
                  <c:v>0.25821004519964902</c:v>
                </c:pt>
                <c:pt idx="15085">
                  <c:v>4.2408487825141181</c:v>
                </c:pt>
                <c:pt idx="15086">
                  <c:v>19.820165058886879</c:v>
                </c:pt>
                <c:pt idx="15087">
                  <c:v>19.949757966999314</c:v>
                </c:pt>
                <c:pt idx="15088">
                  <c:v>2.6120639518413008E-2</c:v>
                </c:pt>
                <c:pt idx="15089">
                  <c:v>9.9243951134409588E-3</c:v>
                </c:pt>
                <c:pt idx="15090">
                  <c:v>0.14698147131695075</c:v>
                </c:pt>
                <c:pt idx="15091">
                  <c:v>4.361521060187528E-2</c:v>
                </c:pt>
                <c:pt idx="15092">
                  <c:v>1.1541091436974869</c:v>
                </c:pt>
                <c:pt idx="15093">
                  <c:v>2.9872334442535717E-2</c:v>
                </c:pt>
                <c:pt idx="15094">
                  <c:v>6.8063693435503975E-2</c:v>
                </c:pt>
                <c:pt idx="15095">
                  <c:v>1.9947518322840516E-2</c:v>
                </c:pt>
                <c:pt idx="15096">
                  <c:v>3.686586875704144E-2</c:v>
                </c:pt>
                <c:pt idx="15097">
                  <c:v>0.28552943905083872</c:v>
                </c:pt>
                <c:pt idx="15098">
                  <c:v>0.44506513222282273</c:v>
                </c:pt>
                <c:pt idx="15099">
                  <c:v>0.7445601341489968</c:v>
                </c:pt>
                <c:pt idx="15100">
                  <c:v>0.46686644193564397</c:v>
                </c:pt>
                <c:pt idx="15101">
                  <c:v>1.9333023138271106</c:v>
                </c:pt>
                <c:pt idx="15102">
                  <c:v>10.736845941732399</c:v>
                </c:pt>
                <c:pt idx="15103">
                  <c:v>6.7072252761409032</c:v>
                </c:pt>
                <c:pt idx="15104">
                  <c:v>9.145753237435688</c:v>
                </c:pt>
                <c:pt idx="15105">
                  <c:v>5.1514068666213619</c:v>
                </c:pt>
                <c:pt idx="15106">
                  <c:v>2.1612577384447262</c:v>
                </c:pt>
                <c:pt idx="15107">
                  <c:v>2.7808721926589763</c:v>
                </c:pt>
                <c:pt idx="15108">
                  <c:v>12.970316185855157</c:v>
                </c:pt>
                <c:pt idx="15109">
                  <c:v>8.0539286524869755</c:v>
                </c:pt>
                <c:pt idx="15110">
                  <c:v>13.207140305166604</c:v>
                </c:pt>
                <c:pt idx="15111">
                  <c:v>8.5587452372681714</c:v>
                </c:pt>
                <c:pt idx="15112">
                  <c:v>34.313365823440691</c:v>
                </c:pt>
                <c:pt idx="15113">
                  <c:v>71.7103941237512</c:v>
                </c:pt>
                <c:pt idx="15114">
                  <c:v>43.0888117571021</c:v>
                </c:pt>
                <c:pt idx="15115">
                  <c:v>71.094387855976805</c:v>
                </c:pt>
                <c:pt idx="15116">
                  <c:v>86.579952770234215</c:v>
                </c:pt>
                <c:pt idx="15117">
                  <c:v>15.412809555896903</c:v>
                </c:pt>
                <c:pt idx="15118">
                  <c:v>65.928995135119663</c:v>
                </c:pt>
                <c:pt idx="15119">
                  <c:v>109.09513416552473</c:v>
                </c:pt>
                <c:pt idx="15120">
                  <c:v>98.563331427402176</c:v>
                </c:pt>
                <c:pt idx="15121">
                  <c:v>4.4295314482039094</c:v>
                </c:pt>
                <c:pt idx="15122">
                  <c:v>4.3228759374905188</c:v>
                </c:pt>
                <c:pt idx="15123">
                  <c:v>14.791371997227801</c:v>
                </c:pt>
                <c:pt idx="15124">
                  <c:v>40.189794735362483</c:v>
                </c:pt>
                <c:pt idx="15125">
                  <c:v>19.613194403675319</c:v>
                </c:pt>
                <c:pt idx="15126">
                  <c:v>32.855524657938354</c:v>
                </c:pt>
                <c:pt idx="15127">
                  <c:v>29.427085623846732</c:v>
                </c:pt>
                <c:pt idx="15128">
                  <c:v>1.985319710044553</c:v>
                </c:pt>
                <c:pt idx="15129">
                  <c:v>27.675601317913433</c:v>
                </c:pt>
                <c:pt idx="15130">
                  <c:v>31.086924675260857</c:v>
                </c:pt>
                <c:pt idx="15131">
                  <c:v>36.707610382616245</c:v>
                </c:pt>
                <c:pt idx="15132">
                  <c:v>0.5353943970941164</c:v>
                </c:pt>
                <c:pt idx="15133">
                  <c:v>0.19821054819336686</c:v>
                </c:pt>
                <c:pt idx="15134">
                  <c:v>0.60733282380560982</c:v>
                </c:pt>
                <c:pt idx="15135">
                  <c:v>7.5736128634332562</c:v>
                </c:pt>
                <c:pt idx="15136">
                  <c:v>2.7444196784117865</c:v>
                </c:pt>
                <c:pt idx="15137">
                  <c:v>9.1065315671483464</c:v>
                </c:pt>
                <c:pt idx="15138">
                  <c:v>5.3981516195436088</c:v>
                </c:pt>
                <c:pt idx="15139">
                  <c:v>3.5038830653295121</c:v>
                </c:pt>
                <c:pt idx="15140">
                  <c:v>7.7540941601167299</c:v>
                </c:pt>
                <c:pt idx="15141">
                  <c:v>5.1157927535518954</c:v>
                </c:pt>
                <c:pt idx="15142">
                  <c:v>18.802555970556028</c:v>
                </c:pt>
                <c:pt idx="15143">
                  <c:v>0.44038370421641659</c:v>
                </c:pt>
                <c:pt idx="15144">
                  <c:v>0.34908289507634549</c:v>
                </c:pt>
                <c:pt idx="15145">
                  <c:v>1.4656589941830076</c:v>
                </c:pt>
                <c:pt idx="15146">
                  <c:v>5.1930734181808633</c:v>
                </c:pt>
                <c:pt idx="15147">
                  <c:v>2.5894528291387324</c:v>
                </c:pt>
                <c:pt idx="15148">
                  <c:v>4.2314469268688413</c:v>
                </c:pt>
                <c:pt idx="15149">
                  <c:v>2.9595212913196738</c:v>
                </c:pt>
                <c:pt idx="15150">
                  <c:v>0.38428725297085864</c:v>
                </c:pt>
                <c:pt idx="15151">
                  <c:v>1.2800737813067464</c:v>
                </c:pt>
                <c:pt idx="15152">
                  <c:v>4.3238653493330359</c:v>
                </c:pt>
                <c:pt idx="15153">
                  <c:v>4.9685100599963814</c:v>
                </c:pt>
                <c:pt idx="15154">
                  <c:v>0.61257551161076129</c:v>
                </c:pt>
                <c:pt idx="15155">
                  <c:v>0.75235416956892531</c:v>
                </c:pt>
                <c:pt idx="15156">
                  <c:v>1.1335196850668947</c:v>
                </c:pt>
                <c:pt idx="15157">
                  <c:v>8.2203710776359955</c:v>
                </c:pt>
                <c:pt idx="15158">
                  <c:v>5.5423878422417285</c:v>
                </c:pt>
                <c:pt idx="15159">
                  <c:v>11.413494940318721</c:v>
                </c:pt>
                <c:pt idx="15160">
                  <c:v>11.030803884798031</c:v>
                </c:pt>
                <c:pt idx="15161">
                  <c:v>0.14749867648872103</c:v>
                </c:pt>
                <c:pt idx="15162">
                  <c:v>0.55479380832334269</c:v>
                </c:pt>
                <c:pt idx="15163">
                  <c:v>14.904924840680465</c:v>
                </c:pt>
                <c:pt idx="15164">
                  <c:v>9.6662579967834787</c:v>
                </c:pt>
                <c:pt idx="15165">
                  <c:v>0.72921438138747396</c:v>
                </c:pt>
                <c:pt idx="15166">
                  <c:v>0.58435525531526578</c:v>
                </c:pt>
                <c:pt idx="15167">
                  <c:v>2.7586476823458463</c:v>
                </c:pt>
                <c:pt idx="15168">
                  <c:v>9.8556655744970065</c:v>
                </c:pt>
                <c:pt idx="15169">
                  <c:v>4.3515980272201151</c:v>
                </c:pt>
                <c:pt idx="15170">
                  <c:v>7.814592920400905</c:v>
                </c:pt>
                <c:pt idx="15171">
                  <c:v>3.2949195149081287</c:v>
                </c:pt>
                <c:pt idx="15172">
                  <c:v>0.93798264748126847</c:v>
                </c:pt>
                <c:pt idx="15173">
                  <c:v>3.4876449231831983</c:v>
                </c:pt>
                <c:pt idx="15174">
                  <c:v>8.2355943461219852</c:v>
                </c:pt>
                <c:pt idx="15175">
                  <c:v>8.4225268599357115</c:v>
                </c:pt>
                <c:pt idx="15176">
                  <c:v>2.0416052803228943</c:v>
                </c:pt>
                <c:pt idx="15177">
                  <c:v>1.9964778575121176</c:v>
                </c:pt>
                <c:pt idx="15178">
                  <c:v>10.48316693744494</c:v>
                </c:pt>
                <c:pt idx="15179">
                  <c:v>31.967153813583867</c:v>
                </c:pt>
                <c:pt idx="15180">
                  <c:v>18.555743608356948</c:v>
                </c:pt>
                <c:pt idx="15181">
                  <c:v>38.385102066318495</c:v>
                </c:pt>
                <c:pt idx="15182">
                  <c:v>24.046641692653125</c:v>
                </c:pt>
                <c:pt idx="15183">
                  <c:v>8.8281359052741237</c:v>
                </c:pt>
                <c:pt idx="15184">
                  <c:v>11.85436982531904</c:v>
                </c:pt>
                <c:pt idx="15185">
                  <c:v>30.753149572296184</c:v>
                </c:pt>
                <c:pt idx="15186">
                  <c:v>44.148077358671856</c:v>
                </c:pt>
                <c:pt idx="15187">
                  <c:v>10.815496244346303</c:v>
                </c:pt>
                <c:pt idx="15188">
                  <c:v>2.7490019364627929</c:v>
                </c:pt>
                <c:pt idx="15189">
                  <c:v>17.208369345771874</c:v>
                </c:pt>
                <c:pt idx="15190">
                  <c:v>40.098131851117209</c:v>
                </c:pt>
                <c:pt idx="15191">
                  <c:v>58.589544398840779</c:v>
                </c:pt>
                <c:pt idx="15192">
                  <c:v>31.117687588247492</c:v>
                </c:pt>
                <c:pt idx="15193">
                  <c:v>84.90724955882898</c:v>
                </c:pt>
                <c:pt idx="15194">
                  <c:v>13.649101833131677</c:v>
                </c:pt>
                <c:pt idx="15195">
                  <c:v>25.9772798501347</c:v>
                </c:pt>
                <c:pt idx="15196">
                  <c:v>76.093716797308176</c:v>
                </c:pt>
                <c:pt idx="15197">
                  <c:v>79.881126426227908</c:v>
                </c:pt>
                <c:pt idx="15198">
                  <c:v>4.7246369437850326</c:v>
                </c:pt>
                <c:pt idx="15199">
                  <c:v>1.8451358285542232</c:v>
                </c:pt>
                <c:pt idx="15200">
                  <c:v>5.7942795623375147</c:v>
                </c:pt>
                <c:pt idx="15201">
                  <c:v>12.802433459349817</c:v>
                </c:pt>
                <c:pt idx="15202">
                  <c:v>8.7533287443534693</c:v>
                </c:pt>
                <c:pt idx="15203">
                  <c:v>10.408449177327187</c:v>
                </c:pt>
                <c:pt idx="15204">
                  <c:v>26.450734554017156</c:v>
                </c:pt>
                <c:pt idx="15205">
                  <c:v>4.5696028076371347</c:v>
                </c:pt>
                <c:pt idx="15206">
                  <c:v>5.7274064723964475</c:v>
                </c:pt>
                <c:pt idx="15207">
                  <c:v>27.518317712585116</c:v>
                </c:pt>
                <c:pt idx="15208">
                  <c:v>34.441309672132462</c:v>
                </c:pt>
                <c:pt idx="15209">
                  <c:v>50.00433646251421</c:v>
                </c:pt>
                <c:pt idx="15210">
                  <c:v>27.514901310628382</c:v>
                </c:pt>
                <c:pt idx="15211">
                  <c:v>123.81016900204921</c:v>
                </c:pt>
                <c:pt idx="15212">
                  <c:v>327.48899136130609</c:v>
                </c:pt>
                <c:pt idx="15213">
                  <c:v>225.42466911429142</c:v>
                </c:pt>
                <c:pt idx="15214">
                  <c:v>302.45681516423133</c:v>
                </c:pt>
                <c:pt idx="15215">
                  <c:v>366.84284039449096</c:v>
                </c:pt>
                <c:pt idx="15216">
                  <c:v>57.642988448316423</c:v>
                </c:pt>
                <c:pt idx="15217">
                  <c:v>180.97350913086737</c:v>
                </c:pt>
                <c:pt idx="15218">
                  <c:v>409.78985878953586</c:v>
                </c:pt>
                <c:pt idx="15219">
                  <c:v>450.1534626417303</c:v>
                </c:pt>
                <c:pt idx="15220">
                  <c:v>0.35211919499474453</c:v>
                </c:pt>
                <c:pt idx="15221">
                  <c:v>0.1548191455997</c:v>
                </c:pt>
                <c:pt idx="15222">
                  <c:v>0.34883191979149114</c:v>
                </c:pt>
                <c:pt idx="15223">
                  <c:v>0.41494371195735164</c:v>
                </c:pt>
                <c:pt idx="15224">
                  <c:v>0.20538880617229835</c:v>
                </c:pt>
                <c:pt idx="15225">
                  <c:v>0.19482971325938334</c:v>
                </c:pt>
                <c:pt idx="15226">
                  <c:v>0.38946426462488731</c:v>
                </c:pt>
                <c:pt idx="15227">
                  <c:v>14.511507938846108</c:v>
                </c:pt>
                <c:pt idx="15228">
                  <c:v>12.460905200795352</c:v>
                </c:pt>
                <c:pt idx="15229">
                  <c:v>21.556180661253208</c:v>
                </c:pt>
                <c:pt idx="15230">
                  <c:v>0.60568886839739511</c:v>
                </c:pt>
                <c:pt idx="15231">
                  <c:v>0.3208127592331857</c:v>
                </c:pt>
                <c:pt idx="15232">
                  <c:v>0.34245597392344107</c:v>
                </c:pt>
                <c:pt idx="15233">
                  <c:v>4.7305356939338739E-2</c:v>
                </c:pt>
                <c:pt idx="15234">
                  <c:v>1.3142549603055437E-2</c:v>
                </c:pt>
                <c:pt idx="15235">
                  <c:v>8.0760451227642222E-2</c:v>
                </c:pt>
                <c:pt idx="15236">
                  <c:v>1.0977773715233012</c:v>
                </c:pt>
                <c:pt idx="15237">
                  <c:v>1.3940916602000657</c:v>
                </c:pt>
                <c:pt idx="15238">
                  <c:v>6.9419276269702639</c:v>
                </c:pt>
                <c:pt idx="15239">
                  <c:v>1.0667413359691191</c:v>
                </c:pt>
                <c:pt idx="15240">
                  <c:v>1.8228855771740073</c:v>
                </c:pt>
                <c:pt idx="15241">
                  <c:v>7.3754618295987706</c:v>
                </c:pt>
                <c:pt idx="15242">
                  <c:v>2.6548576330064089</c:v>
                </c:pt>
                <c:pt idx="15243">
                  <c:v>2.3657341399052445</c:v>
                </c:pt>
                <c:pt idx="15244">
                  <c:v>3.7724398463282798</c:v>
                </c:pt>
                <c:pt idx="15245">
                  <c:v>16.742532997669642</c:v>
                </c:pt>
                <c:pt idx="15246">
                  <c:v>28.041417805052731</c:v>
                </c:pt>
                <c:pt idx="15247">
                  <c:v>72.621823875312501</c:v>
                </c:pt>
                <c:pt idx="15248">
                  <c:v>0.66764136705771693</c:v>
                </c:pt>
                <c:pt idx="15249">
                  <c:v>3.4248209229912542E-2</c:v>
                </c:pt>
                <c:pt idx="15250">
                  <c:v>0.67669646459799726</c:v>
                </c:pt>
                <c:pt idx="15251">
                  <c:v>0.20974316097037926</c:v>
                </c:pt>
                <c:pt idx="15252">
                  <c:v>0.13519929043113355</c:v>
                </c:pt>
                <c:pt idx="15253">
                  <c:v>0.39846671844526765</c:v>
                </c:pt>
                <c:pt idx="15254">
                  <c:v>0.22458184635788347</c:v>
                </c:pt>
                <c:pt idx="15255">
                  <c:v>0.33696628300851689</c:v>
                </c:pt>
                <c:pt idx="15256">
                  <c:v>1.3659012897225045</c:v>
                </c:pt>
                <c:pt idx="15257">
                  <c:v>1.5863126024865979</c:v>
                </c:pt>
                <c:pt idx="15258">
                  <c:v>3.7455151083712307E-2</c:v>
                </c:pt>
                <c:pt idx="15259">
                  <c:v>1.1952615630044785E-2</c:v>
                </c:pt>
                <c:pt idx="15260">
                  <c:v>1.3487006613764182E-3</c:v>
                </c:pt>
                <c:pt idx="15261">
                  <c:v>1.1056348486707945E-2</c:v>
                </c:pt>
                <c:pt idx="15262">
                  <c:v>8.8086245309436564E-3</c:v>
                </c:pt>
                <c:pt idx="15263">
                  <c:v>8.894967275043025E-3</c:v>
                </c:pt>
                <c:pt idx="15264">
                  <c:v>3.992472699314286E-2</c:v>
                </c:pt>
                <c:pt idx="15265">
                  <c:v>1.1538024782551773E-2</c:v>
                </c:pt>
                <c:pt idx="15266">
                  <c:v>8.6864083268366546E-2</c:v>
                </c:pt>
                <c:pt idx="15267">
                  <c:v>0.36562460510894196</c:v>
                </c:pt>
                <c:pt idx="15268">
                  <c:v>0.76126637948524578</c:v>
                </c:pt>
                <c:pt idx="15269">
                  <c:v>0.15552963884161272</c:v>
                </c:pt>
                <c:pt idx="15270">
                  <c:v>0.88778225268897093</c:v>
                </c:pt>
                <c:pt idx="15271">
                  <c:v>0.52379589713572228</c:v>
                </c:pt>
                <c:pt idx="15272">
                  <c:v>0.70614585698166643</c:v>
                </c:pt>
                <c:pt idx="15273">
                  <c:v>0.23443120191352224</c:v>
                </c:pt>
                <c:pt idx="15274">
                  <c:v>8.1658216166100708E-2</c:v>
                </c:pt>
                <c:pt idx="15275">
                  <c:v>4.0019563732146857</c:v>
                </c:pt>
                <c:pt idx="15276">
                  <c:v>9.6614727382440027</c:v>
                </c:pt>
                <c:pt idx="15277">
                  <c:v>27.697750962522449</c:v>
                </c:pt>
                <c:pt idx="15278">
                  <c:v>3.9050666269529744E-2</c:v>
                </c:pt>
                <c:pt idx="15279">
                  <c:v>4.6135307409341927E-3</c:v>
                </c:pt>
                <c:pt idx="15280">
                  <c:v>7.3448974879501763E-2</c:v>
                </c:pt>
                <c:pt idx="15281">
                  <c:v>2.4884492424945504E-2</c:v>
                </c:pt>
                <c:pt idx="15282">
                  <c:v>8.9929258940911663E-3</c:v>
                </c:pt>
                <c:pt idx="15283">
                  <c:v>1.0090401716443799E-2</c:v>
                </c:pt>
                <c:pt idx="15284">
                  <c:v>7.7847606294181693E-2</c:v>
                </c:pt>
                <c:pt idx="15285">
                  <c:v>5.0737677239963232E-2</c:v>
                </c:pt>
                <c:pt idx="15286">
                  <c:v>0.29387250757810435</c:v>
                </c:pt>
                <c:pt idx="15287">
                  <c:v>3.326933193972895</c:v>
                </c:pt>
                <c:pt idx="15288">
                  <c:v>0.23100308457192034</c:v>
                </c:pt>
                <c:pt idx="15289">
                  <c:v>2.123110959621146E-2</c:v>
                </c:pt>
                <c:pt idx="15290">
                  <c:v>7.7970803368334299E-2</c:v>
                </c:pt>
                <c:pt idx="15291">
                  <c:v>8.6325620919611254E-2</c:v>
                </c:pt>
                <c:pt idx="15292">
                  <c:v>0.20963525724704571</c:v>
                </c:pt>
                <c:pt idx="15293">
                  <c:v>8.5303392036782361E-2</c:v>
                </c:pt>
                <c:pt idx="15294">
                  <c:v>0.59307663899148788</c:v>
                </c:pt>
                <c:pt idx="15295">
                  <c:v>1.6571168696884684</c:v>
                </c:pt>
                <c:pt idx="15296">
                  <c:v>5.3197031304644122</c:v>
                </c:pt>
                <c:pt idx="15297">
                  <c:v>9.3885169166018105</c:v>
                </c:pt>
                <c:pt idx="15298">
                  <c:v>9.1130232764528447</c:v>
                </c:pt>
                <c:pt idx="15299">
                  <c:v>2.8691210253731754</c:v>
                </c:pt>
                <c:pt idx="15300">
                  <c:v>4.0399943169405423</c:v>
                </c:pt>
                <c:pt idx="15301">
                  <c:v>14.378017630814776</c:v>
                </c:pt>
                <c:pt idx="15302">
                  <c:v>7.6353894811482323</c:v>
                </c:pt>
                <c:pt idx="15303">
                  <c:v>5.0842310841378682</c:v>
                </c:pt>
                <c:pt idx="15304">
                  <c:v>4.5880704062450128</c:v>
                </c:pt>
                <c:pt idx="15305">
                  <c:v>33.396751088476591</c:v>
                </c:pt>
                <c:pt idx="15306">
                  <c:v>73.751319774679871</c:v>
                </c:pt>
                <c:pt idx="15307">
                  <c:v>120.68035679076536</c:v>
                </c:pt>
                <c:pt idx="15308">
                  <c:v>0.67946187047523054</c:v>
                </c:pt>
                <c:pt idx="15309">
                  <c:v>0.49319322305053831</c:v>
                </c:pt>
                <c:pt idx="15310">
                  <c:v>1.172508170032625</c:v>
                </c:pt>
                <c:pt idx="15311">
                  <c:v>0.38487957009612389</c:v>
                </c:pt>
                <c:pt idx="15312">
                  <c:v>0.45445984510144588</c:v>
                </c:pt>
                <c:pt idx="15313">
                  <c:v>0.54332991067043335</c:v>
                </c:pt>
                <c:pt idx="15314">
                  <c:v>0.26024291453725895</c:v>
                </c:pt>
                <c:pt idx="15315">
                  <c:v>5.1245104153808914</c:v>
                </c:pt>
                <c:pt idx="15316">
                  <c:v>7.0356126768780527</c:v>
                </c:pt>
                <c:pt idx="15317">
                  <c:v>51.828072162210731</c:v>
                </c:pt>
                <c:pt idx="15318">
                  <c:v>0.14291175820669494</c:v>
                </c:pt>
                <c:pt idx="15319">
                  <c:v>0.40090311060453249</c:v>
                </c:pt>
                <c:pt idx="15320">
                  <c:v>4.2711486550300125E-2</c:v>
                </c:pt>
                <c:pt idx="15321">
                  <c:v>0.62873612762313047</c:v>
                </c:pt>
                <c:pt idx="15322">
                  <c:v>0.22733656026817464</c:v>
                </c:pt>
                <c:pt idx="15323">
                  <c:v>0.28586853691571318</c:v>
                </c:pt>
                <c:pt idx="15324">
                  <c:v>1.1943890130433654</c:v>
                </c:pt>
                <c:pt idx="15325">
                  <c:v>4.0293685215206452</c:v>
                </c:pt>
                <c:pt idx="15326">
                  <c:v>3.446167065671446</c:v>
                </c:pt>
                <c:pt idx="15327">
                  <c:v>15.828534228253096</c:v>
                </c:pt>
                <c:pt idx="15328">
                  <c:v>0.17401900269987963</c:v>
                </c:pt>
                <c:pt idx="15329">
                  <c:v>9.0024180470550524E-2</c:v>
                </c:pt>
                <c:pt idx="15330">
                  <c:v>5.0782028124743042E-2</c:v>
                </c:pt>
                <c:pt idx="15331">
                  <c:v>0.19443143356635406</c:v>
                </c:pt>
                <c:pt idx="15332">
                  <c:v>9.8223032584756106E-2</c:v>
                </c:pt>
                <c:pt idx="15333">
                  <c:v>0.15124767831915753</c:v>
                </c:pt>
                <c:pt idx="15334">
                  <c:v>8.3954479144345576E-2</c:v>
                </c:pt>
                <c:pt idx="15335">
                  <c:v>1.0482699134495133</c:v>
                </c:pt>
                <c:pt idx="15336">
                  <c:v>1.5173274457678854</c:v>
                </c:pt>
                <c:pt idx="15337">
                  <c:v>4.2358172958737388</c:v>
                </c:pt>
                <c:pt idx="15338">
                  <c:v>5.2551438349505517</c:v>
                </c:pt>
                <c:pt idx="15339">
                  <c:v>0.38210617888704251</c:v>
                </c:pt>
                <c:pt idx="15340">
                  <c:v>0.16954427908345707</c:v>
                </c:pt>
                <c:pt idx="15341">
                  <c:v>5.2324792479384081</c:v>
                </c:pt>
                <c:pt idx="15342">
                  <c:v>0.7296011573240081</c:v>
                </c:pt>
                <c:pt idx="15343">
                  <c:v>4.5694929654716709</c:v>
                </c:pt>
                <c:pt idx="15344">
                  <c:v>0.51626510285957239</c:v>
                </c:pt>
                <c:pt idx="15345">
                  <c:v>1.6820031104887301</c:v>
                </c:pt>
                <c:pt idx="15346">
                  <c:v>24.543171852954654</c:v>
                </c:pt>
                <c:pt idx="15347">
                  <c:v>28.130925442086074</c:v>
                </c:pt>
                <c:pt idx="15348">
                  <c:v>0.31814684547167194</c:v>
                </c:pt>
                <c:pt idx="15349">
                  <c:v>0.10901743293574316</c:v>
                </c:pt>
                <c:pt idx="15350">
                  <c:v>7.4019528749555585E-2</c:v>
                </c:pt>
                <c:pt idx="15351">
                  <c:v>0.3015795877094864</c:v>
                </c:pt>
                <c:pt idx="15352">
                  <c:v>0.19746967195985451</c:v>
                </c:pt>
                <c:pt idx="15353">
                  <c:v>0.1995893245549647</c:v>
                </c:pt>
                <c:pt idx="15354">
                  <c:v>0.60390683846202053</c:v>
                </c:pt>
                <c:pt idx="15355">
                  <c:v>4.3737593675106714</c:v>
                </c:pt>
                <c:pt idx="15356">
                  <c:v>3.9370815145183187</c:v>
                </c:pt>
                <c:pt idx="15357">
                  <c:v>11.818291267640593</c:v>
                </c:pt>
                <c:pt idx="15358">
                  <c:v>0.91616427619651664</c:v>
                </c:pt>
                <c:pt idx="15359">
                  <c:v>0.24228169763204491</c:v>
                </c:pt>
                <c:pt idx="15360">
                  <c:v>0.52393358564381787</c:v>
                </c:pt>
                <c:pt idx="15361">
                  <c:v>1.238455105861247</c:v>
                </c:pt>
                <c:pt idx="15362">
                  <c:v>0.81425760672162006</c:v>
                </c:pt>
                <c:pt idx="15363">
                  <c:v>0.55866409658824878</c:v>
                </c:pt>
                <c:pt idx="15364">
                  <c:v>1.8983686873585988</c:v>
                </c:pt>
                <c:pt idx="15365">
                  <c:v>5.8493138219083027</c:v>
                </c:pt>
                <c:pt idx="15366">
                  <c:v>12.373675091332608</c:v>
                </c:pt>
                <c:pt idx="15367">
                  <c:v>30.824020627687169</c:v>
                </c:pt>
                <c:pt idx="15368">
                  <c:v>3.0617835876583626</c:v>
                </c:pt>
                <c:pt idx="15369">
                  <c:v>0.83663573437543404</c:v>
                </c:pt>
                <c:pt idx="15370">
                  <c:v>3.3141473148523621</c:v>
                </c:pt>
                <c:pt idx="15371">
                  <c:v>7.690773631307068</c:v>
                </c:pt>
                <c:pt idx="15372">
                  <c:v>23.035598693761408</c:v>
                </c:pt>
                <c:pt idx="15373">
                  <c:v>4.7654922698465052</c:v>
                </c:pt>
                <c:pt idx="15374">
                  <c:v>6.8702579087925644</c:v>
                </c:pt>
                <c:pt idx="15375">
                  <c:v>8.2015042445641821</c:v>
                </c:pt>
                <c:pt idx="15376">
                  <c:v>30.054113518772663</c:v>
                </c:pt>
                <c:pt idx="15377">
                  <c:v>62.398291995461442</c:v>
                </c:pt>
                <c:pt idx="15378">
                  <c:v>0.49776618165665831</c:v>
                </c:pt>
                <c:pt idx="15379">
                  <c:v>0.229245847274367</c:v>
                </c:pt>
                <c:pt idx="15380">
                  <c:v>0.30971754652211125</c:v>
                </c:pt>
                <c:pt idx="15381">
                  <c:v>3.9964842113388728</c:v>
                </c:pt>
                <c:pt idx="15382">
                  <c:v>1.2808927166513548</c:v>
                </c:pt>
                <c:pt idx="15383">
                  <c:v>2.0902020863733837</c:v>
                </c:pt>
                <c:pt idx="15384">
                  <c:v>1.0627438887118781</c:v>
                </c:pt>
                <c:pt idx="15385">
                  <c:v>2.1885125992589183</c:v>
                </c:pt>
                <c:pt idx="15386">
                  <c:v>6.6276407910897728</c:v>
                </c:pt>
                <c:pt idx="15387">
                  <c:v>14.249187058673883</c:v>
                </c:pt>
                <c:pt idx="15388">
                  <c:v>29.188884104201549</c:v>
                </c:pt>
                <c:pt idx="15389">
                  <c:v>7.1016640162109628</c:v>
                </c:pt>
                <c:pt idx="15390">
                  <c:v>14.192011818058592</c:v>
                </c:pt>
                <c:pt idx="15391">
                  <c:v>43.012860366982139</c:v>
                </c:pt>
                <c:pt idx="15392">
                  <c:v>38.744713133707883</c:v>
                </c:pt>
                <c:pt idx="15393">
                  <c:v>21.593173844368973</c:v>
                </c:pt>
                <c:pt idx="15394">
                  <c:v>22.270334934513638</c:v>
                </c:pt>
                <c:pt idx="15395">
                  <c:v>103.28710969823601</c:v>
                </c:pt>
                <c:pt idx="15396">
                  <c:v>221.61402385831408</c:v>
                </c:pt>
                <c:pt idx="15397">
                  <c:v>477.93073134611052</c:v>
                </c:pt>
                <c:pt idx="15398">
                  <c:v>4.810037512077725E-2</c:v>
                </c:pt>
                <c:pt idx="15399">
                  <c:v>0.15009403592913881</c:v>
                </c:pt>
                <c:pt idx="15400">
                  <c:v>0.62746422998607343</c:v>
                </c:pt>
                <c:pt idx="15401">
                  <c:v>0.66969959300636839</c:v>
                </c:pt>
                <c:pt idx="15402">
                  <c:v>0.81366914943561697</c:v>
                </c:pt>
                <c:pt idx="15403">
                  <c:v>0.18957618800544135</c:v>
                </c:pt>
                <c:pt idx="15404">
                  <c:v>10.942426111506803</c:v>
                </c:pt>
                <c:pt idx="15405">
                  <c:v>0.92069964966863294</c:v>
                </c:pt>
                <c:pt idx="15406">
                  <c:v>7.5674506771936967</c:v>
                </c:pt>
                <c:pt idx="15407">
                  <c:v>6.9891818848566176</c:v>
                </c:pt>
                <c:pt idx="15408">
                  <c:v>0.67302575664776232</c:v>
                </c:pt>
                <c:pt idx="15409">
                  <c:v>0.22119782922636416</c:v>
                </c:pt>
                <c:pt idx="15410">
                  <c:v>0.73067964775403704</c:v>
                </c:pt>
                <c:pt idx="15411">
                  <c:v>0.68395874731885287</c:v>
                </c:pt>
                <c:pt idx="15412">
                  <c:v>0.7930978436045325</c:v>
                </c:pt>
                <c:pt idx="15413">
                  <c:v>0.20548039435088752</c:v>
                </c:pt>
                <c:pt idx="15414">
                  <c:v>1.2562625124209557</c:v>
                </c:pt>
                <c:pt idx="15415">
                  <c:v>3.622332567830115</c:v>
                </c:pt>
                <c:pt idx="15416">
                  <c:v>4.4141122886912543</c:v>
                </c:pt>
                <c:pt idx="15417">
                  <c:v>0.78703169332176792</c:v>
                </c:pt>
                <c:pt idx="15418">
                  <c:v>2.6327406524679002</c:v>
                </c:pt>
                <c:pt idx="15419">
                  <c:v>6.3101338960221032</c:v>
                </c:pt>
                <c:pt idx="15420">
                  <c:v>4.2530303712870667</c:v>
                </c:pt>
                <c:pt idx="15421">
                  <c:v>5.3738214308540035</c:v>
                </c:pt>
                <c:pt idx="15422">
                  <c:v>54.231744330812404</c:v>
                </c:pt>
                <c:pt idx="15423">
                  <c:v>4.2831625612160966</c:v>
                </c:pt>
                <c:pt idx="15424">
                  <c:v>48.956756757795979</c:v>
                </c:pt>
                <c:pt idx="15425">
                  <c:v>42.463801667484191</c:v>
                </c:pt>
                <c:pt idx="15426">
                  <c:v>0.65196112283651741</c:v>
                </c:pt>
                <c:pt idx="15427">
                  <c:v>0.16066627905617983</c:v>
                </c:pt>
                <c:pt idx="15428">
                  <c:v>1.0118608682251702E-2</c:v>
                </c:pt>
                <c:pt idx="15429">
                  <c:v>0.34280429571629034</c:v>
                </c:pt>
                <c:pt idx="15430">
                  <c:v>0.22394557459514297</c:v>
                </c:pt>
                <c:pt idx="15431">
                  <c:v>4.3944752674316225E-2</c:v>
                </c:pt>
                <c:pt idx="15432">
                  <c:v>6.579790996332946</c:v>
                </c:pt>
                <c:pt idx="15433">
                  <c:v>3.1702276490195387</c:v>
                </c:pt>
                <c:pt idx="15434">
                  <c:v>3.8402398290759687</c:v>
                </c:pt>
                <c:pt idx="15435">
                  <c:v>0.17457776690632248</c:v>
                </c:pt>
                <c:pt idx="15436">
                  <c:v>4.2437032205749035E-2</c:v>
                </c:pt>
                <c:pt idx="15437">
                  <c:v>5.4452856852601137</c:v>
                </c:pt>
                <c:pt idx="15438">
                  <c:v>5.2560864391371735</c:v>
                </c:pt>
                <c:pt idx="15439">
                  <c:v>1.1041331390624557E-2</c:v>
                </c:pt>
                <c:pt idx="15440">
                  <c:v>55.661222049558617</c:v>
                </c:pt>
                <c:pt idx="15441">
                  <c:v>1.086880770541198</c:v>
                </c:pt>
                <c:pt idx="15442">
                  <c:v>2.1317532136128774</c:v>
                </c:pt>
                <c:pt idx="15443">
                  <c:v>2.4068393247382978</c:v>
                </c:pt>
                <c:pt idx="15444">
                  <c:v>7.6224532925593932E-2</c:v>
                </c:pt>
                <c:pt idx="15445">
                  <c:v>1.2527753068812111E-2</c:v>
                </c:pt>
                <c:pt idx="15446">
                  <c:v>5.4611835626186727E-3</c:v>
                </c:pt>
                <c:pt idx="15447">
                  <c:v>0.13114289352313291</c:v>
                </c:pt>
                <c:pt idx="15448">
                  <c:v>0.40559054882141504</c:v>
                </c:pt>
                <c:pt idx="15449">
                  <c:v>0.566443773457042</c:v>
                </c:pt>
                <c:pt idx="15450">
                  <c:v>2.2402149062455918</c:v>
                </c:pt>
                <c:pt idx="15451">
                  <c:v>1.0530097724621983E-2</c:v>
                </c:pt>
                <c:pt idx="15452">
                  <c:v>0.11470081439801177</c:v>
                </c:pt>
                <c:pt idx="15453">
                  <c:v>0.95642850799330048</c:v>
                </c:pt>
                <c:pt idx="15454">
                  <c:v>0.28918733828087939</c:v>
                </c:pt>
                <c:pt idx="15455">
                  <c:v>0.24621798471177442</c:v>
                </c:pt>
                <c:pt idx="15456">
                  <c:v>1.4906511684642578</c:v>
                </c:pt>
                <c:pt idx="15457">
                  <c:v>1.6703201992317749</c:v>
                </c:pt>
                <c:pt idx="15458">
                  <c:v>1.46970060935834</c:v>
                </c:pt>
                <c:pt idx="15459">
                  <c:v>0.64034342676743916</c:v>
                </c:pt>
                <c:pt idx="15460">
                  <c:v>22.60084952750961</c:v>
                </c:pt>
                <c:pt idx="15461">
                  <c:v>0.10108465323138169</c:v>
                </c:pt>
                <c:pt idx="15462">
                  <c:v>5.6632662473879716</c:v>
                </c:pt>
                <c:pt idx="15463">
                  <c:v>10.568106538586241</c:v>
                </c:pt>
                <c:pt idx="15464">
                  <c:v>1.5183105209442115E-3</c:v>
                </c:pt>
                <c:pt idx="15465">
                  <c:v>1.6541451367978858E-3</c:v>
                </c:pt>
                <c:pt idx="15466">
                  <c:v>1.4457446267274921E-2</c:v>
                </c:pt>
                <c:pt idx="15467">
                  <c:v>2.5388421345400087</c:v>
                </c:pt>
                <c:pt idx="15468">
                  <c:v>6.9619015726875039E-2</c:v>
                </c:pt>
                <c:pt idx="15469">
                  <c:v>1.67597220410528</c:v>
                </c:pt>
                <c:pt idx="15470">
                  <c:v>7.9741851650904074</c:v>
                </c:pt>
                <c:pt idx="15471">
                  <c:v>2.533500813732394E-2</c:v>
                </c:pt>
                <c:pt idx="15472">
                  <c:v>0.11524174582178177</c:v>
                </c:pt>
                <c:pt idx="15473">
                  <c:v>0.34300475028022515</c:v>
                </c:pt>
                <c:pt idx="15474">
                  <c:v>0.49622736175647764</c:v>
                </c:pt>
                <c:pt idx="15475">
                  <c:v>0.19391035735502657</c:v>
                </c:pt>
                <c:pt idx="15476">
                  <c:v>0.7024573567325072</c:v>
                </c:pt>
                <c:pt idx="15477">
                  <c:v>0.29149289294083208</c:v>
                </c:pt>
                <c:pt idx="15478">
                  <c:v>0.57825203083847498</c:v>
                </c:pt>
                <c:pt idx="15479">
                  <c:v>0.50455666116863485</c:v>
                </c:pt>
                <c:pt idx="15480">
                  <c:v>10.867055140584384</c:v>
                </c:pt>
                <c:pt idx="15481">
                  <c:v>1.8227317063523401</c:v>
                </c:pt>
                <c:pt idx="15482">
                  <c:v>9.5256866562836766</c:v>
                </c:pt>
                <c:pt idx="15483">
                  <c:v>17.095270960267396</c:v>
                </c:pt>
                <c:pt idx="15484">
                  <c:v>7.4466338900220981</c:v>
                </c:pt>
                <c:pt idx="15485">
                  <c:v>2.5225425039775242</c:v>
                </c:pt>
                <c:pt idx="15486">
                  <c:v>7.4937179559753702</c:v>
                </c:pt>
                <c:pt idx="15487">
                  <c:v>15.918086074515822</c:v>
                </c:pt>
                <c:pt idx="15488">
                  <c:v>6.8419843678781183</c:v>
                </c:pt>
                <c:pt idx="15489">
                  <c:v>15.069339188702726</c:v>
                </c:pt>
                <c:pt idx="15490">
                  <c:v>170.80841192669396</c:v>
                </c:pt>
                <c:pt idx="15491">
                  <c:v>9.2989124325024779</c:v>
                </c:pt>
                <c:pt idx="15492">
                  <c:v>139.50063148417266</c:v>
                </c:pt>
                <c:pt idx="15493">
                  <c:v>123.26737975263352</c:v>
                </c:pt>
                <c:pt idx="15494">
                  <c:v>4.784424172779322</c:v>
                </c:pt>
                <c:pt idx="15495">
                  <c:v>2.4039529626441323</c:v>
                </c:pt>
                <c:pt idx="15496">
                  <c:v>8.5175792299235553</c:v>
                </c:pt>
                <c:pt idx="15497">
                  <c:v>2.6990680670743803</c:v>
                </c:pt>
                <c:pt idx="15498">
                  <c:v>1.0992681553972667</c:v>
                </c:pt>
                <c:pt idx="15499">
                  <c:v>3.0196726262117073</c:v>
                </c:pt>
                <c:pt idx="15500">
                  <c:v>113.75433875832476</c:v>
                </c:pt>
                <c:pt idx="15501">
                  <c:v>1.5484251791960777</c:v>
                </c:pt>
                <c:pt idx="15502">
                  <c:v>20.066371090410602</c:v>
                </c:pt>
                <c:pt idx="15503">
                  <c:v>31.242727143618186</c:v>
                </c:pt>
                <c:pt idx="15504">
                  <c:v>0.3308618190451566</c:v>
                </c:pt>
                <c:pt idx="15505">
                  <c:v>0.44182138078147731</c:v>
                </c:pt>
                <c:pt idx="15506">
                  <c:v>0.34300673405293952</c:v>
                </c:pt>
                <c:pt idx="15507">
                  <c:v>0.91480837667654191</c:v>
                </c:pt>
                <c:pt idx="15508">
                  <c:v>1.4495384691294984</c:v>
                </c:pt>
                <c:pt idx="15509">
                  <c:v>2.9863987300596793</c:v>
                </c:pt>
                <c:pt idx="15510">
                  <c:v>24.900007106503995</c:v>
                </c:pt>
                <c:pt idx="15511">
                  <c:v>24.502927826507708</c:v>
                </c:pt>
                <c:pt idx="15512">
                  <c:v>13.950565518413082</c:v>
                </c:pt>
                <c:pt idx="15513">
                  <c:v>27.867968408735262</c:v>
                </c:pt>
                <c:pt idx="15514">
                  <c:v>0.15033479686484016</c:v>
                </c:pt>
                <c:pt idx="15515">
                  <c:v>0.10907563987372743</c:v>
                </c:pt>
                <c:pt idx="15516">
                  <c:v>0.11593717850040544</c:v>
                </c:pt>
                <c:pt idx="15517">
                  <c:v>0.20281370355171366</c:v>
                </c:pt>
                <c:pt idx="15518">
                  <c:v>0.2234858402240929</c:v>
                </c:pt>
                <c:pt idx="15519">
                  <c:v>0.16877893805642963</c:v>
                </c:pt>
                <c:pt idx="15520">
                  <c:v>3.9810409451860505</c:v>
                </c:pt>
                <c:pt idx="15521">
                  <c:v>0.11811651213727227</c:v>
                </c:pt>
                <c:pt idx="15522">
                  <c:v>2.0424716485764423</c:v>
                </c:pt>
                <c:pt idx="15523">
                  <c:v>3.1302903777657063</c:v>
                </c:pt>
                <c:pt idx="15524">
                  <c:v>0.87227342169238908</c:v>
                </c:pt>
                <c:pt idx="15525">
                  <c:v>0.21955978736332069</c:v>
                </c:pt>
                <c:pt idx="15526">
                  <c:v>0.22833520805209584</c:v>
                </c:pt>
                <c:pt idx="15527">
                  <c:v>1.3982301846449432</c:v>
                </c:pt>
                <c:pt idx="15528">
                  <c:v>1.9152107556906817</c:v>
                </c:pt>
                <c:pt idx="15529">
                  <c:v>0.85586773195872845</c:v>
                </c:pt>
                <c:pt idx="15530">
                  <c:v>16.719172562630334</c:v>
                </c:pt>
                <c:pt idx="15531">
                  <c:v>0.55772958306526899</c:v>
                </c:pt>
                <c:pt idx="15532">
                  <c:v>12.396097286052175</c:v>
                </c:pt>
                <c:pt idx="15533">
                  <c:v>7.3851120798117371</c:v>
                </c:pt>
                <c:pt idx="15534">
                  <c:v>0.24381527571878664</c:v>
                </c:pt>
                <c:pt idx="15535">
                  <c:v>9.9585670987594563E-2</c:v>
                </c:pt>
                <c:pt idx="15536">
                  <c:v>0.15701030363592558</c:v>
                </c:pt>
                <c:pt idx="15537">
                  <c:v>0.43476183501369459</c:v>
                </c:pt>
                <c:pt idx="15538">
                  <c:v>0.38603034552914883</c:v>
                </c:pt>
                <c:pt idx="15539">
                  <c:v>0.25283657003953391</c:v>
                </c:pt>
                <c:pt idx="15540">
                  <c:v>10.331754717668474</c:v>
                </c:pt>
                <c:pt idx="15541">
                  <c:v>0.62256170460635796</c:v>
                </c:pt>
                <c:pt idx="15542">
                  <c:v>5.5467778030895287</c:v>
                </c:pt>
                <c:pt idx="15543">
                  <c:v>3.5970224294435971</c:v>
                </c:pt>
                <c:pt idx="15544">
                  <c:v>0.72203921477506627</c:v>
                </c:pt>
                <c:pt idx="15545">
                  <c:v>0.33388942277356187</c:v>
                </c:pt>
                <c:pt idx="15546">
                  <c:v>0.8801030117475056</c:v>
                </c:pt>
                <c:pt idx="15547">
                  <c:v>2.4990294755054081</c:v>
                </c:pt>
                <c:pt idx="15548">
                  <c:v>1.6698411604575156</c:v>
                </c:pt>
                <c:pt idx="15549">
                  <c:v>1.736190567531956</c:v>
                </c:pt>
                <c:pt idx="15550">
                  <c:v>35.930686116806335</c:v>
                </c:pt>
                <c:pt idx="15551">
                  <c:v>3.4112015062858809</c:v>
                </c:pt>
                <c:pt idx="15552">
                  <c:v>55.10626214293891</c:v>
                </c:pt>
                <c:pt idx="15553">
                  <c:v>18.435096528912926</c:v>
                </c:pt>
                <c:pt idx="15554">
                  <c:v>1.587075595501428</c:v>
                </c:pt>
                <c:pt idx="15555">
                  <c:v>0.54875103629753208</c:v>
                </c:pt>
                <c:pt idx="15556">
                  <c:v>1.4551042309703137</c:v>
                </c:pt>
                <c:pt idx="15557">
                  <c:v>5.4344200477107005</c:v>
                </c:pt>
                <c:pt idx="15558">
                  <c:v>11.260242699513579</c:v>
                </c:pt>
                <c:pt idx="15559">
                  <c:v>2.6879543353142719</c:v>
                </c:pt>
                <c:pt idx="15560">
                  <c:v>42.60977192414213</c:v>
                </c:pt>
                <c:pt idx="15561">
                  <c:v>4.1043284848936699</c:v>
                </c:pt>
                <c:pt idx="15562">
                  <c:v>16.355172198356506</c:v>
                </c:pt>
                <c:pt idx="15563">
                  <c:v>28.375705778464379</c:v>
                </c:pt>
                <c:pt idx="15564">
                  <c:v>0.31455743984523316</c:v>
                </c:pt>
                <c:pt idx="15565">
                  <c:v>0.18265604855231748</c:v>
                </c:pt>
                <c:pt idx="15566">
                  <c:v>0.84564999788785611</c:v>
                </c:pt>
                <c:pt idx="15567">
                  <c:v>2.3981041939059198</c:v>
                </c:pt>
                <c:pt idx="15568">
                  <c:v>2.0266350043459185</c:v>
                </c:pt>
                <c:pt idx="15569">
                  <c:v>2.1630713314472829</c:v>
                </c:pt>
                <c:pt idx="15570">
                  <c:v>12.887866832628164</c:v>
                </c:pt>
                <c:pt idx="15571">
                  <c:v>0.55077356343045347</c:v>
                </c:pt>
                <c:pt idx="15572">
                  <c:v>5.4594162361634373</c:v>
                </c:pt>
                <c:pt idx="15573">
                  <c:v>9.3464742565159913</c:v>
                </c:pt>
                <c:pt idx="15574">
                  <c:v>22.60392472328309</c:v>
                </c:pt>
                <c:pt idx="15575">
                  <c:v>8.4563737340364344</c:v>
                </c:pt>
                <c:pt idx="15576">
                  <c:v>26.192820253556615</c:v>
                </c:pt>
                <c:pt idx="15577">
                  <c:v>49.520241378066117</c:v>
                </c:pt>
                <c:pt idx="15578">
                  <c:v>40.672810185119971</c:v>
                </c:pt>
                <c:pt idx="15579">
                  <c:v>38.629768535063953</c:v>
                </c:pt>
                <c:pt idx="15580">
                  <c:v>597.2338459654967</c:v>
                </c:pt>
                <c:pt idx="15581">
                  <c:v>59.750672630180603</c:v>
                </c:pt>
                <c:pt idx="15582">
                  <c:v>348.92511168210785</c:v>
                </c:pt>
                <c:pt idx="15583">
                  <c:v>340.93298278701366</c:v>
                </c:pt>
                <c:pt idx="15584">
                  <c:v>6.8916856069367011E-2</c:v>
                </c:pt>
                <c:pt idx="15585">
                  <c:v>0.37360066150344884</c:v>
                </c:pt>
                <c:pt idx="15586">
                  <c:v>0.33106793795740858</c:v>
                </c:pt>
                <c:pt idx="15587">
                  <c:v>0.27258865968334151</c:v>
                </c:pt>
                <c:pt idx="15588">
                  <c:v>0.29885934982494095</c:v>
                </c:pt>
                <c:pt idx="15589">
                  <c:v>1.899480006811175</c:v>
                </c:pt>
                <c:pt idx="15590">
                  <c:v>1.2197330352010092E-2</c:v>
                </c:pt>
                <c:pt idx="15591">
                  <c:v>9.2533766643428663</c:v>
                </c:pt>
                <c:pt idx="15592">
                  <c:v>2.8002867860650014</c:v>
                </c:pt>
                <c:pt idx="15593">
                  <c:v>2.0258405695314581</c:v>
                </c:pt>
                <c:pt idx="15594">
                  <c:v>9.0683843545686482E-2</c:v>
                </c:pt>
                <c:pt idx="15595">
                  <c:v>1.6033714686243577E-2</c:v>
                </c:pt>
                <c:pt idx="15596">
                  <c:v>0.21737488806268998</c:v>
                </c:pt>
                <c:pt idx="15597">
                  <c:v>0.21545062274427509</c:v>
                </c:pt>
                <c:pt idx="15598">
                  <c:v>7.7898935660469992E-3</c:v>
                </c:pt>
                <c:pt idx="15599">
                  <c:v>1.7684582680627472</c:v>
                </c:pt>
                <c:pt idx="15600">
                  <c:v>9.1532512070369693E-2</c:v>
                </c:pt>
                <c:pt idx="15601">
                  <c:v>0.45515173483401311</c:v>
                </c:pt>
                <c:pt idx="15602">
                  <c:v>5.0613708777545812</c:v>
                </c:pt>
                <c:pt idx="15603">
                  <c:v>1.0090360634523641</c:v>
                </c:pt>
                <c:pt idx="15604">
                  <c:v>1.3541097572271127E-4</c:v>
                </c:pt>
                <c:pt idx="15605">
                  <c:v>0.12063333899499198</c:v>
                </c:pt>
                <c:pt idx="15606">
                  <c:v>3.4125060852414272E-4</c:v>
                </c:pt>
                <c:pt idx="15607">
                  <c:v>3.7038334826499167E-4</c:v>
                </c:pt>
                <c:pt idx="15608">
                  <c:v>2.6174590457968461</c:v>
                </c:pt>
                <c:pt idx="15609">
                  <c:v>0.56721877803231802</c:v>
                </c:pt>
                <c:pt idx="15610">
                  <c:v>1.3262285369758753</c:v>
                </c:pt>
                <c:pt idx="15611">
                  <c:v>3.2265196508689948</c:v>
                </c:pt>
                <c:pt idx="15612">
                  <c:v>9.4020627663664855E-2</c:v>
                </c:pt>
                <c:pt idx="15613">
                  <c:v>1.197189039222474E-3</c:v>
                </c:pt>
                <c:pt idx="15614">
                  <c:v>1.9098681489347313E-4</c:v>
                </c:pt>
                <c:pt idx="15615">
                  <c:v>1.6852931375795279E-3</c:v>
                </c:pt>
                <c:pt idx="15616">
                  <c:v>1.3121843118648381E-3</c:v>
                </c:pt>
                <c:pt idx="15617">
                  <c:v>1.4248472642499957E-3</c:v>
                </c:pt>
                <c:pt idx="15618">
                  <c:v>1.3384885851739348E-2</c:v>
                </c:pt>
                <c:pt idx="15619">
                  <c:v>1.1633581718140345E-3</c:v>
                </c:pt>
                <c:pt idx="15620">
                  <c:v>1.3801038605947639E-2</c:v>
                </c:pt>
                <c:pt idx="15621">
                  <c:v>4.4514127710957953E-2</c:v>
                </c:pt>
                <c:pt idx="15622">
                  <c:v>2.6399573127063704E-3</c:v>
                </c:pt>
                <c:pt idx="15623">
                  <c:v>0.34156876985946122</c:v>
                </c:pt>
                <c:pt idx="15624">
                  <c:v>2.2529580464969672</c:v>
                </c:pt>
                <c:pt idx="15625">
                  <c:v>1.10738136189267</c:v>
                </c:pt>
                <c:pt idx="15626">
                  <c:v>0.28414808416708592</c:v>
                </c:pt>
                <c:pt idx="15627">
                  <c:v>0.58245777049134873</c:v>
                </c:pt>
                <c:pt idx="15628">
                  <c:v>1.5378317544652966</c:v>
                </c:pt>
                <c:pt idx="15629">
                  <c:v>0.24522962674119936</c:v>
                </c:pt>
                <c:pt idx="15630">
                  <c:v>2.3668424628881097</c:v>
                </c:pt>
                <c:pt idx="15631">
                  <c:v>7.5481543537927003</c:v>
                </c:pt>
                <c:pt idx="15632">
                  <c:v>2.9517861196607464</c:v>
                </c:pt>
                <c:pt idx="15633">
                  <c:v>1.8300701372408974E-2</c:v>
                </c:pt>
                <c:pt idx="15634">
                  <c:v>0.14038138789230922</c:v>
                </c:pt>
                <c:pt idx="15635">
                  <c:v>1.6824720615679845E-2</c:v>
                </c:pt>
                <c:pt idx="15636">
                  <c:v>5.2795407418269958E-3</c:v>
                </c:pt>
                <c:pt idx="15637">
                  <c:v>2.3916630312095717</c:v>
                </c:pt>
                <c:pt idx="15638">
                  <c:v>0.18859793589831891</c:v>
                </c:pt>
                <c:pt idx="15639">
                  <c:v>0.47300952188743045</c:v>
                </c:pt>
                <c:pt idx="15640">
                  <c:v>1.9816658990141958</c:v>
                </c:pt>
                <c:pt idx="15641">
                  <c:v>1.1163279062553291</c:v>
                </c:pt>
                <c:pt idx="15642">
                  <c:v>0.18862954549300714</c:v>
                </c:pt>
                <c:pt idx="15643">
                  <c:v>8.8443015825633312E-2</c:v>
                </c:pt>
                <c:pt idx="15644">
                  <c:v>0.21244725554852364</c:v>
                </c:pt>
                <c:pt idx="15645">
                  <c:v>0.19666468213537738</c:v>
                </c:pt>
                <c:pt idx="15646">
                  <c:v>0.12754096586392313</c:v>
                </c:pt>
                <c:pt idx="15647">
                  <c:v>2.4918965788779381</c:v>
                </c:pt>
                <c:pt idx="15648">
                  <c:v>0.10047942395524455</c:v>
                </c:pt>
                <c:pt idx="15649">
                  <c:v>0.64197664230223417</c:v>
                </c:pt>
                <c:pt idx="15650">
                  <c:v>5.6496042714508929</c:v>
                </c:pt>
                <c:pt idx="15651">
                  <c:v>1.1790527089286778</c:v>
                </c:pt>
                <c:pt idx="15652">
                  <c:v>0.24876533294319131</c:v>
                </c:pt>
                <c:pt idx="15653">
                  <c:v>8.565878581901186E-2</c:v>
                </c:pt>
                <c:pt idx="15654">
                  <c:v>5.8901237627117242E-2</c:v>
                </c:pt>
                <c:pt idx="15655">
                  <c:v>2.9148230325039413E-2</c:v>
                </c:pt>
                <c:pt idx="15656">
                  <c:v>0.73999013352286569</c:v>
                </c:pt>
                <c:pt idx="15657">
                  <c:v>3.3800121695811577E-2</c:v>
                </c:pt>
                <c:pt idx="15658">
                  <c:v>5.5954419426463307E-2</c:v>
                </c:pt>
                <c:pt idx="15659">
                  <c:v>7.4647445227334659</c:v>
                </c:pt>
                <c:pt idx="15660">
                  <c:v>0.95536142223016673</c:v>
                </c:pt>
                <c:pt idx="15661">
                  <c:v>8.0350825565719194E-3</c:v>
                </c:pt>
                <c:pt idx="15662">
                  <c:v>9.2609042559279403E-2</c:v>
                </c:pt>
                <c:pt idx="15663">
                  <c:v>0.15818455585093549</c:v>
                </c:pt>
                <c:pt idx="15664">
                  <c:v>6.063580678550293E-3</c:v>
                </c:pt>
                <c:pt idx="15665">
                  <c:v>0.69552195297357922</c:v>
                </c:pt>
                <c:pt idx="15666">
                  <c:v>8.4854808603224731E-3</c:v>
                </c:pt>
                <c:pt idx="15667">
                  <c:v>0.1396813050681408</c:v>
                </c:pt>
                <c:pt idx="15668">
                  <c:v>0.80556252533812578</c:v>
                </c:pt>
                <c:pt idx="15669">
                  <c:v>2.3909544293093234</c:v>
                </c:pt>
                <c:pt idx="15670">
                  <c:v>1.0179383048625144E-2</c:v>
                </c:pt>
                <c:pt idx="15671">
                  <c:v>8.1348447612445834E-3</c:v>
                </c:pt>
                <c:pt idx="15672">
                  <c:v>1.4629227964490376E-2</c:v>
                </c:pt>
                <c:pt idx="15673">
                  <c:v>7.8610175953856606E-3</c:v>
                </c:pt>
                <c:pt idx="15674">
                  <c:v>5.2921904474257592E-3</c:v>
                </c:pt>
                <c:pt idx="15675">
                  <c:v>0.57498678076842813</c:v>
                </c:pt>
                <c:pt idx="15676">
                  <c:v>6.2708035151131823E-3</c:v>
                </c:pt>
                <c:pt idx="15677">
                  <c:v>8.0255451847993462E-3</c:v>
                </c:pt>
                <c:pt idx="15678">
                  <c:v>0.46585503481425</c:v>
                </c:pt>
                <c:pt idx="15679">
                  <c:v>0.13065195107280961</c:v>
                </c:pt>
                <c:pt idx="15680">
                  <c:v>4.0101695950317783E-2</c:v>
                </c:pt>
                <c:pt idx="15681">
                  <c:v>2.4414039122960108E-3</c:v>
                </c:pt>
                <c:pt idx="15682">
                  <c:v>9.8827473207733114E-3</c:v>
                </c:pt>
                <c:pt idx="15683">
                  <c:v>6.3657518400016839E-3</c:v>
                </c:pt>
                <c:pt idx="15684">
                  <c:v>2.1052671888594516E-2</c:v>
                </c:pt>
                <c:pt idx="15685">
                  <c:v>1.9426951816334757</c:v>
                </c:pt>
                <c:pt idx="15686">
                  <c:v>3.8437269334901328E-3</c:v>
                </c:pt>
                <c:pt idx="15687">
                  <c:v>2.5470718172111304E-2</c:v>
                </c:pt>
                <c:pt idx="15688">
                  <c:v>2.060947380124809</c:v>
                </c:pt>
                <c:pt idx="15689">
                  <c:v>7.6638463861790046E-2</c:v>
                </c:pt>
                <c:pt idx="15690">
                  <c:v>2.2463425733667455E-2</c:v>
                </c:pt>
                <c:pt idx="15691">
                  <c:v>0.27748032046532578</c:v>
                </c:pt>
                <c:pt idx="15692">
                  <c:v>7.4085041810273587E-3</c:v>
                </c:pt>
                <c:pt idx="15693">
                  <c:v>3.5652924911789501E-2</c:v>
                </c:pt>
                <c:pt idx="15694">
                  <c:v>0.926674164803999</c:v>
                </c:pt>
                <c:pt idx="15695">
                  <c:v>2.0886104982140573E-2</c:v>
                </c:pt>
                <c:pt idx="15696">
                  <c:v>1.385028552823244</c:v>
                </c:pt>
                <c:pt idx="15697">
                  <c:v>1.0202599478210712</c:v>
                </c:pt>
                <c:pt idx="15698">
                  <c:v>0.30355586367544024</c:v>
                </c:pt>
                <c:pt idx="15699">
                  <c:v>0.11010758668480884</c:v>
                </c:pt>
                <c:pt idx="15700">
                  <c:v>3.3341003315426158E-2</c:v>
                </c:pt>
                <c:pt idx="15701">
                  <c:v>1.1364750210158308</c:v>
                </c:pt>
                <c:pt idx="15702">
                  <c:v>0.27441452547582224</c:v>
                </c:pt>
                <c:pt idx="15703">
                  <c:v>0.3027645888440984</c:v>
                </c:pt>
                <c:pt idx="15704">
                  <c:v>1.3977319961536216</c:v>
                </c:pt>
                <c:pt idx="15705">
                  <c:v>0.38686574403942087</c:v>
                </c:pt>
                <c:pt idx="15706">
                  <c:v>18.844442373670397</c:v>
                </c:pt>
                <c:pt idx="15707">
                  <c:v>5.1609856808169097</c:v>
                </c:pt>
                <c:pt idx="15708">
                  <c:v>6.804281302665248</c:v>
                </c:pt>
                <c:pt idx="15709">
                  <c:v>2.3184381490987966E-2</c:v>
                </c:pt>
                <c:pt idx="15710">
                  <c:v>5.2166768859082051E-2</c:v>
                </c:pt>
                <c:pt idx="15711">
                  <c:v>0.30506153312969547</c:v>
                </c:pt>
                <c:pt idx="15712">
                  <c:v>0.37413063230527638</c:v>
                </c:pt>
                <c:pt idx="15713">
                  <c:v>0.16558022752460488</c:v>
                </c:pt>
                <c:pt idx="15714">
                  <c:v>3.4792772928225117</c:v>
                </c:pt>
                <c:pt idx="15715">
                  <c:v>0.46132866751454127</c:v>
                </c:pt>
                <c:pt idx="15716">
                  <c:v>0.96436627774771655</c:v>
                </c:pt>
                <c:pt idx="15717">
                  <c:v>2.96866393315802</c:v>
                </c:pt>
                <c:pt idx="15718">
                  <c:v>1.4953117116590444</c:v>
                </c:pt>
                <c:pt idx="15719">
                  <c:v>6.6703043282563632E-3</c:v>
                </c:pt>
                <c:pt idx="15720">
                  <c:v>1.4963592127324923E-2</c:v>
                </c:pt>
                <c:pt idx="15721">
                  <c:v>0.25777024057877701</c:v>
                </c:pt>
                <c:pt idx="15722">
                  <c:v>0.1396655591640957</c:v>
                </c:pt>
                <c:pt idx="15723">
                  <c:v>0.21718065782552604</c:v>
                </c:pt>
                <c:pt idx="15724">
                  <c:v>0.46692342825222088</c:v>
                </c:pt>
                <c:pt idx="15725">
                  <c:v>5.4224717561172711E-2</c:v>
                </c:pt>
                <c:pt idx="15726">
                  <c:v>0.3115168392179265</c:v>
                </c:pt>
                <c:pt idx="15727">
                  <c:v>0.78309603784769233</c:v>
                </c:pt>
                <c:pt idx="15728">
                  <c:v>0.70143836404042148</c:v>
                </c:pt>
                <c:pt idx="15729">
                  <c:v>1.1789395090913029</c:v>
                </c:pt>
                <c:pt idx="15730">
                  <c:v>2.84227403830256</c:v>
                </c:pt>
                <c:pt idx="15731">
                  <c:v>4.3105383823393568</c:v>
                </c:pt>
                <c:pt idx="15732">
                  <c:v>2.0142619883058104</c:v>
                </c:pt>
                <c:pt idx="15733">
                  <c:v>1.8064578235462307</c:v>
                </c:pt>
                <c:pt idx="15734">
                  <c:v>22.943974502006018</c:v>
                </c:pt>
                <c:pt idx="15735">
                  <c:v>2.1821243323232871</c:v>
                </c:pt>
                <c:pt idx="15736">
                  <c:v>36.264872633147277</c:v>
                </c:pt>
                <c:pt idx="15737">
                  <c:v>47.042231029311665</c:v>
                </c:pt>
                <c:pt idx="15738">
                  <c:v>21.236897461319192</c:v>
                </c:pt>
                <c:pt idx="15739">
                  <c:v>9.1457417131786783E-5</c:v>
                </c:pt>
                <c:pt idx="15740">
                  <c:v>2.3154837320683859E-2</c:v>
                </c:pt>
                <c:pt idx="15741">
                  <c:v>5.9692423868474946E-3</c:v>
                </c:pt>
                <c:pt idx="15742">
                  <c:v>0.27481895300021986</c:v>
                </c:pt>
                <c:pt idx="15743">
                  <c:v>7.7384270861410961E-2</c:v>
                </c:pt>
                <c:pt idx="15744">
                  <c:v>1.4828830779647527E-2</c:v>
                </c:pt>
                <c:pt idx="15745">
                  <c:v>4.9716963495272902E-2</c:v>
                </c:pt>
                <c:pt idx="15746">
                  <c:v>1.1123582685544886</c:v>
                </c:pt>
                <c:pt idx="15747">
                  <c:v>1.965161361856524</c:v>
                </c:pt>
                <c:pt idx="15748">
                  <c:v>0.29307549234674685</c:v>
                </c:pt>
                <c:pt idx="15749">
                  <c:v>2.5709876080768235E-4</c:v>
                </c:pt>
                <c:pt idx="15750">
                  <c:v>1.2174504146872616E-2</c:v>
                </c:pt>
                <c:pt idx="15751">
                  <c:v>6.3083341721260927E-2</c:v>
                </c:pt>
                <c:pt idx="15752">
                  <c:v>0.43270986760765862</c:v>
                </c:pt>
                <c:pt idx="15753">
                  <c:v>5.2129914348217316E-2</c:v>
                </c:pt>
                <c:pt idx="15754">
                  <c:v>1.1975482270612316E-2</c:v>
                </c:pt>
                <c:pt idx="15755">
                  <c:v>0.1656106136999656</c:v>
                </c:pt>
                <c:pt idx="15756">
                  <c:v>0.6018860970401464</c:v>
                </c:pt>
                <c:pt idx="15757">
                  <c:v>0.20003369841067048</c:v>
                </c:pt>
                <c:pt idx="15758">
                  <c:v>1.3252728812988044</c:v>
                </c:pt>
                <c:pt idx="15759">
                  <c:v>6.259915209429133E-2</c:v>
                </c:pt>
                <c:pt idx="15760">
                  <c:v>0.62058186868944809</c:v>
                </c:pt>
                <c:pt idx="15761">
                  <c:v>2.3537308674244399</c:v>
                </c:pt>
                <c:pt idx="15762">
                  <c:v>1.3746950373574756</c:v>
                </c:pt>
                <c:pt idx="15763">
                  <c:v>2.015946894634602</c:v>
                </c:pt>
                <c:pt idx="15764">
                  <c:v>0.71486927314175597</c:v>
                </c:pt>
                <c:pt idx="15765">
                  <c:v>2.4178112123901472</c:v>
                </c:pt>
                <c:pt idx="15766">
                  <c:v>5.713304920960228</c:v>
                </c:pt>
                <c:pt idx="15767">
                  <c:v>1.2841599794136205</c:v>
                </c:pt>
                <c:pt idx="15768">
                  <c:v>0.13853677728570246</c:v>
                </c:pt>
                <c:pt idx="15769">
                  <c:v>9.5543356519746562E-5</c:v>
                </c:pt>
                <c:pt idx="15770">
                  <c:v>0.20805361265692948</c:v>
                </c:pt>
                <c:pt idx="15771">
                  <c:v>0.43753371432114185</c:v>
                </c:pt>
                <c:pt idx="15772">
                  <c:v>0.38638317116150528</c:v>
                </c:pt>
                <c:pt idx="15773">
                  <c:v>6.9116108777407592E-2</c:v>
                </c:pt>
                <c:pt idx="15774">
                  <c:v>1.0708041337087033</c:v>
                </c:pt>
                <c:pt idx="15775">
                  <c:v>0.9111533099127499</c:v>
                </c:pt>
                <c:pt idx="15776">
                  <c:v>2.871862048653508</c:v>
                </c:pt>
                <c:pt idx="15777">
                  <c:v>2.416432250884381E-3</c:v>
                </c:pt>
                <c:pt idx="15778">
                  <c:v>5.5153235684721694E-3</c:v>
                </c:pt>
                <c:pt idx="15779">
                  <c:v>4.5873636809512544</c:v>
                </c:pt>
                <c:pt idx="15780">
                  <c:v>10.1754783495475</c:v>
                </c:pt>
                <c:pt idx="15781">
                  <c:v>10.682961565120642</c:v>
                </c:pt>
                <c:pt idx="15782">
                  <c:v>5.8379944180935048</c:v>
                </c:pt>
                <c:pt idx="15783">
                  <c:v>0.11666626906593021</c:v>
                </c:pt>
                <c:pt idx="15784">
                  <c:v>11.011691570303874</c:v>
                </c:pt>
                <c:pt idx="15785">
                  <c:v>7.0710367023089002</c:v>
                </c:pt>
                <c:pt idx="15786">
                  <c:v>8.5363294771314084</c:v>
                </c:pt>
                <c:pt idx="15787">
                  <c:v>1.8345364242420586E-2</c:v>
                </c:pt>
                <c:pt idx="15788">
                  <c:v>3.7417185585511127E-3</c:v>
                </c:pt>
                <c:pt idx="15789">
                  <c:v>4.5403381387259184E-3</c:v>
                </c:pt>
                <c:pt idx="15790">
                  <c:v>0.56362472656539353</c:v>
                </c:pt>
                <c:pt idx="15791">
                  <c:v>5.7013227801718273E-3</c:v>
                </c:pt>
                <c:pt idx="15792">
                  <c:v>9.5715988951793653E-3</c:v>
                </c:pt>
                <c:pt idx="15793">
                  <c:v>9.6679491753991307E-4</c:v>
                </c:pt>
                <c:pt idx="15794">
                  <c:v>1.2505011504503696E-3</c:v>
                </c:pt>
                <c:pt idx="15795">
                  <c:v>5.9430092610844872E-2</c:v>
                </c:pt>
                <c:pt idx="15796">
                  <c:v>1.2390646410246158E-2</c:v>
                </c:pt>
                <c:pt idx="15797">
                  <c:v>1.9482158980007293E-4</c:v>
                </c:pt>
                <c:pt idx="15798">
                  <c:v>1.5600901848552315E-4</c:v>
                </c:pt>
                <c:pt idx="15799">
                  <c:v>0.10556010869796771</c:v>
                </c:pt>
                <c:pt idx="15800">
                  <c:v>0.22465546978655598</c:v>
                </c:pt>
                <c:pt idx="15801">
                  <c:v>3.4840088725539849E-2</c:v>
                </c:pt>
                <c:pt idx="15802">
                  <c:v>0.28218521041250549</c:v>
                </c:pt>
                <c:pt idx="15803">
                  <c:v>0.89634422823536031</c:v>
                </c:pt>
                <c:pt idx="15804">
                  <c:v>1.9396968682669975</c:v>
                </c:pt>
                <c:pt idx="15805">
                  <c:v>1.2196158482161825</c:v>
                </c:pt>
                <c:pt idx="15806">
                  <c:v>9.1444224245438577E-3</c:v>
                </c:pt>
                <c:pt idx="15807">
                  <c:v>8.0338826534400252E-3</c:v>
                </c:pt>
                <c:pt idx="15808">
                  <c:v>8.1693379127057347E-2</c:v>
                </c:pt>
                <c:pt idx="15809">
                  <c:v>0.53477900034496961</c:v>
                </c:pt>
                <c:pt idx="15810">
                  <c:v>1.7670546947923707</c:v>
                </c:pt>
                <c:pt idx="15811">
                  <c:v>0.11858074164463603</c:v>
                </c:pt>
                <c:pt idx="15812">
                  <c:v>1.3227155982025441E-2</c:v>
                </c:pt>
                <c:pt idx="15813">
                  <c:v>5.8172104520553533E-2</c:v>
                </c:pt>
                <c:pt idx="15814">
                  <c:v>3.4394425768233559</c:v>
                </c:pt>
                <c:pt idx="15815">
                  <c:v>1.7568154732516337</c:v>
                </c:pt>
                <c:pt idx="15816">
                  <c:v>4.5978009043860103E-2</c:v>
                </c:pt>
                <c:pt idx="15817">
                  <c:v>0.20532096761086824</c:v>
                </c:pt>
                <c:pt idx="15818">
                  <c:v>1.0679890428774084</c:v>
                </c:pt>
                <c:pt idx="15819">
                  <c:v>0.3821287388025118</c:v>
                </c:pt>
                <c:pt idx="15820">
                  <c:v>1.2578226615247885</c:v>
                </c:pt>
                <c:pt idx="15821">
                  <c:v>0.23553083362244087</c:v>
                </c:pt>
                <c:pt idx="15822">
                  <c:v>0.39151074720378271</c:v>
                </c:pt>
                <c:pt idx="15823">
                  <c:v>5.2985823191193973</c:v>
                </c:pt>
                <c:pt idx="15824">
                  <c:v>0.68950518605288968</c:v>
                </c:pt>
                <c:pt idx="15825">
                  <c:v>1.8355062155851934E-2</c:v>
                </c:pt>
                <c:pt idx="15826">
                  <c:v>4.2718588660015299E-3</c:v>
                </c:pt>
                <c:pt idx="15827">
                  <c:v>0.13604845495213722</c:v>
                </c:pt>
                <c:pt idx="15828">
                  <c:v>0.243567876465206</c:v>
                </c:pt>
                <c:pt idx="15829">
                  <c:v>0.22986991396291881</c:v>
                </c:pt>
                <c:pt idx="15830">
                  <c:v>0.34644121632911845</c:v>
                </c:pt>
                <c:pt idx="15831">
                  <c:v>0.46736574956901422</c:v>
                </c:pt>
                <c:pt idx="15832">
                  <c:v>0.2355500162372928</c:v>
                </c:pt>
                <c:pt idx="15833">
                  <c:v>3.2366336394127151</c:v>
                </c:pt>
                <c:pt idx="15834">
                  <c:v>0.39028909959530905</c:v>
                </c:pt>
                <c:pt idx="15835">
                  <c:v>7.8038520012088636E-2</c:v>
                </c:pt>
                <c:pt idx="15836">
                  <c:v>1.2408563539451236E-2</c:v>
                </c:pt>
                <c:pt idx="15837">
                  <c:v>0.35193731359793606</c:v>
                </c:pt>
                <c:pt idx="15838">
                  <c:v>0.35131096221800784</c:v>
                </c:pt>
                <c:pt idx="15839">
                  <c:v>0.83118515397789539</c:v>
                </c:pt>
                <c:pt idx="15840">
                  <c:v>1.8667690458224622</c:v>
                </c:pt>
                <c:pt idx="15841">
                  <c:v>0.64586313426914921</c:v>
                </c:pt>
                <c:pt idx="15842">
                  <c:v>2.1325903100276369</c:v>
                </c:pt>
                <c:pt idx="15843">
                  <c:v>1.9823498407599305</c:v>
                </c:pt>
                <c:pt idx="15844">
                  <c:v>2.5707962565025384</c:v>
                </c:pt>
                <c:pt idx="15845">
                  <c:v>3.1132821344302805E-3</c:v>
                </c:pt>
                <c:pt idx="15846">
                  <c:v>1.9959494399807856E-3</c:v>
                </c:pt>
                <c:pt idx="15847">
                  <c:v>5.5089144722922596E-2</c:v>
                </c:pt>
                <c:pt idx="15848">
                  <c:v>1.5130235160547794E-2</c:v>
                </c:pt>
                <c:pt idx="15849">
                  <c:v>9.0145288826277994E-2</c:v>
                </c:pt>
                <c:pt idx="15850">
                  <c:v>2.2222205912010738E-3</c:v>
                </c:pt>
                <c:pt idx="15851">
                  <c:v>3.3628372553021675E-3</c:v>
                </c:pt>
                <c:pt idx="15852">
                  <c:v>0.46019803082150856</c:v>
                </c:pt>
                <c:pt idx="15853">
                  <c:v>2.621121168862644E-3</c:v>
                </c:pt>
                <c:pt idx="15854">
                  <c:v>0.14382831658313502</c:v>
                </c:pt>
                <c:pt idx="15855">
                  <c:v>2.169183297192448E-3</c:v>
                </c:pt>
                <c:pt idx="15856">
                  <c:v>5.633066312914063</c:v>
                </c:pt>
                <c:pt idx="15857">
                  <c:v>2.7860113985309947</c:v>
                </c:pt>
                <c:pt idx="15858">
                  <c:v>7.5962652458456592</c:v>
                </c:pt>
                <c:pt idx="15859">
                  <c:v>8.2290497859512008</c:v>
                </c:pt>
                <c:pt idx="15860">
                  <c:v>3.2563441567837449E-2</c:v>
                </c:pt>
                <c:pt idx="15861">
                  <c:v>2.6775391127361079</c:v>
                </c:pt>
                <c:pt idx="15862">
                  <c:v>5.6119959675291815</c:v>
                </c:pt>
                <c:pt idx="15863">
                  <c:v>1.4153162447226133</c:v>
                </c:pt>
                <c:pt idx="15864">
                  <c:v>1.2155308332249268E-2</c:v>
                </c:pt>
                <c:pt idx="15865">
                  <c:v>3.3883824386499641E-3</c:v>
                </c:pt>
                <c:pt idx="15866">
                  <c:v>9.9995136468256467E-3</c:v>
                </c:pt>
                <c:pt idx="15867">
                  <c:v>7.7990662536535499E-2</c:v>
                </c:pt>
                <c:pt idx="15868">
                  <c:v>8.5199384268862824E-2</c:v>
                </c:pt>
                <c:pt idx="15869">
                  <c:v>9.0726756384658103E-3</c:v>
                </c:pt>
                <c:pt idx="15870">
                  <c:v>0.12157080361436054</c:v>
                </c:pt>
                <c:pt idx="15871">
                  <c:v>0.62324299648118675</c:v>
                </c:pt>
                <c:pt idx="15872">
                  <c:v>0.70149752210531024</c:v>
                </c:pt>
                <c:pt idx="15873">
                  <c:v>0.11044419766212971</c:v>
                </c:pt>
                <c:pt idx="15874">
                  <c:v>6.1459876370241626E-2</c:v>
                </c:pt>
                <c:pt idx="15875">
                  <c:v>9.569542333933283E-4</c:v>
                </c:pt>
                <c:pt idx="15876">
                  <c:v>0.12734148757407485</c:v>
                </c:pt>
                <c:pt idx="15877">
                  <c:v>0.64184308189602013</c:v>
                </c:pt>
                <c:pt idx="15878">
                  <c:v>0.57685165629798218</c:v>
                </c:pt>
                <c:pt idx="15879">
                  <c:v>0.46215426211650196</c:v>
                </c:pt>
                <c:pt idx="15880">
                  <c:v>0.50647380853470414</c:v>
                </c:pt>
                <c:pt idx="15881">
                  <c:v>2.9902450751993119</c:v>
                </c:pt>
                <c:pt idx="15882">
                  <c:v>2.5245396817295482</c:v>
                </c:pt>
                <c:pt idx="15883">
                  <c:v>0.62929032650661798</c:v>
                </c:pt>
                <c:pt idx="15884">
                  <c:v>5.9740848988560379E-2</c:v>
                </c:pt>
                <c:pt idx="15885">
                  <c:v>2.2756243661402917E-2</c:v>
                </c:pt>
                <c:pt idx="15886">
                  <c:v>0.51809769952656515</c:v>
                </c:pt>
                <c:pt idx="15887">
                  <c:v>1.3504959629286841</c:v>
                </c:pt>
                <c:pt idx="15888">
                  <c:v>1.3406581881595057</c:v>
                </c:pt>
                <c:pt idx="15889">
                  <c:v>2.3742728132315332</c:v>
                </c:pt>
                <c:pt idx="15890">
                  <c:v>0.27087907674198863</c:v>
                </c:pt>
                <c:pt idx="15891">
                  <c:v>0.2851421827045092</c:v>
                </c:pt>
                <c:pt idx="15892">
                  <c:v>1.9133806541786487</c:v>
                </c:pt>
                <c:pt idx="15893">
                  <c:v>1.2777752092472359</c:v>
                </c:pt>
                <c:pt idx="15894">
                  <c:v>5.2430212983856771E-2</c:v>
                </c:pt>
                <c:pt idx="15895">
                  <c:v>3.8798216569437605E-2</c:v>
                </c:pt>
                <c:pt idx="15896">
                  <c:v>0.33324970488060218</c:v>
                </c:pt>
                <c:pt idx="15897">
                  <c:v>0.88082930283797145</c:v>
                </c:pt>
                <c:pt idx="15898">
                  <c:v>0.92244739412849097</c:v>
                </c:pt>
                <c:pt idx="15899">
                  <c:v>0.95210415836923068</c:v>
                </c:pt>
                <c:pt idx="15900">
                  <c:v>9.3019019945322176E-2</c:v>
                </c:pt>
                <c:pt idx="15901">
                  <c:v>0.38786548975400759</c:v>
                </c:pt>
                <c:pt idx="15902">
                  <c:v>1.3469543460868894</c:v>
                </c:pt>
                <c:pt idx="15903">
                  <c:v>1.2111010598948924</c:v>
                </c:pt>
                <c:pt idx="15904">
                  <c:v>1.9662454097399391</c:v>
                </c:pt>
                <c:pt idx="15905">
                  <c:v>0.19115915131040304</c:v>
                </c:pt>
                <c:pt idx="15906">
                  <c:v>12.942994138938159</c:v>
                </c:pt>
                <c:pt idx="15907">
                  <c:v>22.082831857725228</c:v>
                </c:pt>
                <c:pt idx="15908">
                  <c:v>26.741465929011152</c:v>
                </c:pt>
                <c:pt idx="15909">
                  <c:v>23.919069516617874</c:v>
                </c:pt>
                <c:pt idx="15910">
                  <c:v>3.3520261361065629</c:v>
                </c:pt>
                <c:pt idx="15911">
                  <c:v>26.46109140016268</c:v>
                </c:pt>
                <c:pt idx="15912">
                  <c:v>44.777243931522875</c:v>
                </c:pt>
                <c:pt idx="15913">
                  <c:v>24.471421365187108</c:v>
                </c:pt>
                <c:pt idx="15914">
                  <c:v>1.6209828424303952E-2</c:v>
                </c:pt>
                <c:pt idx="15915">
                  <c:v>4.5668550642764205E-2</c:v>
                </c:pt>
                <c:pt idx="15916">
                  <c:v>0.1583241979844584</c:v>
                </c:pt>
                <c:pt idx="15917">
                  <c:v>0.11175277464827561</c:v>
                </c:pt>
                <c:pt idx="15918">
                  <c:v>7.7094839259293862E-2</c:v>
                </c:pt>
                <c:pt idx="15919">
                  <c:v>9.744561132344598E-2</c:v>
                </c:pt>
                <c:pt idx="15920">
                  <c:v>0.76323560626084441</c:v>
                </c:pt>
                <c:pt idx="15921">
                  <c:v>1.8925424207646662</c:v>
                </c:pt>
                <c:pt idx="15922">
                  <c:v>3.0610920015922178</c:v>
                </c:pt>
                <c:pt idx="15923">
                  <c:v>0.46166449279996385</c:v>
                </c:pt>
                <c:pt idx="15924">
                  <c:v>8.2456422223213793E-3</c:v>
                </c:pt>
                <c:pt idx="15925">
                  <c:v>3.246896232677484E-2</c:v>
                </c:pt>
                <c:pt idx="15926">
                  <c:v>2.7232410668720765E-2</c:v>
                </c:pt>
                <c:pt idx="15927">
                  <c:v>6.3637774377676704E-3</c:v>
                </c:pt>
                <c:pt idx="15928">
                  <c:v>7.3420056839099647E-3</c:v>
                </c:pt>
                <c:pt idx="15929">
                  <c:v>1.1047849240002379E-2</c:v>
                </c:pt>
                <c:pt idx="15930">
                  <c:v>0.13746478475678428</c:v>
                </c:pt>
                <c:pt idx="15931">
                  <c:v>8.6898742652707875E-2</c:v>
                </c:pt>
                <c:pt idx="15932">
                  <c:v>0.67467890933330754</c:v>
                </c:pt>
                <c:pt idx="15933">
                  <c:v>0.49018566455416296</c:v>
                </c:pt>
                <c:pt idx="15934">
                  <c:v>0.62148739655541108</c:v>
                </c:pt>
                <c:pt idx="15935">
                  <c:v>0.47980778105963029</c:v>
                </c:pt>
                <c:pt idx="15936">
                  <c:v>0.30005793530595898</c:v>
                </c:pt>
                <c:pt idx="15937">
                  <c:v>0.50188218820084296</c:v>
                </c:pt>
                <c:pt idx="15938">
                  <c:v>4.5180324456203715</c:v>
                </c:pt>
                <c:pt idx="15939">
                  <c:v>1.4419660112273198</c:v>
                </c:pt>
                <c:pt idx="15940">
                  <c:v>7.0355723228307054</c:v>
                </c:pt>
                <c:pt idx="15941">
                  <c:v>2.1359877825460876</c:v>
                </c:pt>
                <c:pt idx="15942">
                  <c:v>2.3238888640166426E-2</c:v>
                </c:pt>
                <c:pt idx="15943">
                  <c:v>0.12464134675549249</c:v>
                </c:pt>
                <c:pt idx="15944">
                  <c:v>0.18794483674971701</c:v>
                </c:pt>
                <c:pt idx="15945">
                  <c:v>0.33719628303177346</c:v>
                </c:pt>
                <c:pt idx="15946">
                  <c:v>5.8597983461112849E-2</c:v>
                </c:pt>
                <c:pt idx="15947">
                  <c:v>7.0480962916140505E-2</c:v>
                </c:pt>
                <c:pt idx="15948">
                  <c:v>1.6794783060212914</c:v>
                </c:pt>
                <c:pt idx="15949">
                  <c:v>0.6396328882512724</c:v>
                </c:pt>
                <c:pt idx="15950">
                  <c:v>4.9674744987515354</c:v>
                </c:pt>
                <c:pt idx="15951">
                  <c:v>1.2797119887059503</c:v>
                </c:pt>
                <c:pt idx="15952">
                  <c:v>3.2287009441221384E-2</c:v>
                </c:pt>
                <c:pt idx="15953">
                  <c:v>3.6766802866342714E-2</c:v>
                </c:pt>
                <c:pt idx="15954">
                  <c:v>5.0886566980954472E-2</c:v>
                </c:pt>
                <c:pt idx="15955">
                  <c:v>7.1326381224168414E-2</c:v>
                </c:pt>
                <c:pt idx="15956">
                  <c:v>5.3242261028906737E-2</c:v>
                </c:pt>
                <c:pt idx="15957">
                  <c:v>0.12196689773615757</c:v>
                </c:pt>
                <c:pt idx="15958">
                  <c:v>0.8453343223989368</c:v>
                </c:pt>
                <c:pt idx="15959">
                  <c:v>0.60989321630139304</c:v>
                </c:pt>
                <c:pt idx="15960">
                  <c:v>1.506287023109274</c:v>
                </c:pt>
                <c:pt idx="15961">
                  <c:v>0.57504757698210329</c:v>
                </c:pt>
                <c:pt idx="15962">
                  <c:v>0.33057994985154809</c:v>
                </c:pt>
                <c:pt idx="15963">
                  <c:v>0.30435647853306491</c:v>
                </c:pt>
                <c:pt idx="15964">
                  <c:v>0.36513626318291381</c:v>
                </c:pt>
                <c:pt idx="15965">
                  <c:v>0.57059578182893544</c:v>
                </c:pt>
                <c:pt idx="15966">
                  <c:v>0.21617955615776457</c:v>
                </c:pt>
                <c:pt idx="15967">
                  <c:v>0.39002690989859257</c:v>
                </c:pt>
                <c:pt idx="15968">
                  <c:v>3.2367773139555145</c:v>
                </c:pt>
                <c:pt idx="15969">
                  <c:v>0.66715532378681708</c:v>
                </c:pt>
                <c:pt idx="15970">
                  <c:v>4.9568337409331402</c:v>
                </c:pt>
                <c:pt idx="15971">
                  <c:v>1.0957599259162722</c:v>
                </c:pt>
                <c:pt idx="15972">
                  <c:v>7.0908246020075977E-2</c:v>
                </c:pt>
                <c:pt idx="15973">
                  <c:v>0.3765476358722431</c:v>
                </c:pt>
                <c:pt idx="15974">
                  <c:v>4.1352699692536556E-2</c:v>
                </c:pt>
                <c:pt idx="15975">
                  <c:v>0.20098758609669687</c:v>
                </c:pt>
                <c:pt idx="15976">
                  <c:v>0.10204733728397634</c:v>
                </c:pt>
                <c:pt idx="15977">
                  <c:v>0.15579301569056817</c:v>
                </c:pt>
                <c:pt idx="15978">
                  <c:v>0.62964466814754083</c:v>
                </c:pt>
                <c:pt idx="15979">
                  <c:v>5.1016288893395149E-2</c:v>
                </c:pt>
                <c:pt idx="15980">
                  <c:v>1.649828600501585</c:v>
                </c:pt>
                <c:pt idx="15981">
                  <c:v>0.33175828229051679</c:v>
                </c:pt>
                <c:pt idx="15982">
                  <c:v>5.4612355922762845E-3</c:v>
                </c:pt>
                <c:pt idx="15983">
                  <c:v>3.2295197359132159E-2</c:v>
                </c:pt>
                <c:pt idx="15984">
                  <c:v>6.4273002423135862E-3</c:v>
                </c:pt>
                <c:pt idx="15985">
                  <c:v>6.3016823990470388E-3</c:v>
                </c:pt>
                <c:pt idx="15986">
                  <c:v>1.0243904442800793E-4</c:v>
                </c:pt>
                <c:pt idx="15987">
                  <c:v>9.6315087163169763E-2</c:v>
                </c:pt>
                <c:pt idx="15988">
                  <c:v>1.2690871939337482</c:v>
                </c:pt>
                <c:pt idx="15989">
                  <c:v>0.95395313891233291</c:v>
                </c:pt>
                <c:pt idx="15990">
                  <c:v>0.36887362932085688</c:v>
                </c:pt>
                <c:pt idx="15991">
                  <c:v>2.6480358247512398E-2</c:v>
                </c:pt>
                <c:pt idx="15992">
                  <c:v>1.9931509181722932E-2</c:v>
                </c:pt>
                <c:pt idx="15993">
                  <c:v>2.5968684176079157E-2</c:v>
                </c:pt>
                <c:pt idx="15994">
                  <c:v>3.6614124719427661E-2</c:v>
                </c:pt>
                <c:pt idx="15995">
                  <c:v>2.8507565606216208E-2</c:v>
                </c:pt>
                <c:pt idx="15996">
                  <c:v>2.9486857365514232E-2</c:v>
                </c:pt>
                <c:pt idx="15997">
                  <c:v>0.28031974016208794</c:v>
                </c:pt>
                <c:pt idx="15998">
                  <c:v>7.4514760537244096E-2</c:v>
                </c:pt>
                <c:pt idx="15999">
                  <c:v>0.45799768419873765</c:v>
                </c:pt>
                <c:pt idx="16000">
                  <c:v>0.10375972955770382</c:v>
                </c:pt>
                <c:pt idx="16001">
                  <c:v>2.7633916934482867</c:v>
                </c:pt>
                <c:pt idx="16002">
                  <c:v>1.1409622755424562</c:v>
                </c:pt>
                <c:pt idx="16003">
                  <c:v>1.788441039412177E-2</c:v>
                </c:pt>
                <c:pt idx="16004">
                  <c:v>1.5369645145889452</c:v>
                </c:pt>
                <c:pt idx="16005">
                  <c:v>0.69930548414099236</c:v>
                </c:pt>
                <c:pt idx="16006">
                  <c:v>3.0846347769695179</c:v>
                </c:pt>
                <c:pt idx="16007">
                  <c:v>2.6651009495419653</c:v>
                </c:pt>
                <c:pt idx="16008">
                  <c:v>0.15965974578037354</c:v>
                </c:pt>
                <c:pt idx="16009">
                  <c:v>11.632221472745684</c:v>
                </c:pt>
                <c:pt idx="16010">
                  <c:v>2.9252279090489037</c:v>
                </c:pt>
                <c:pt idx="16011">
                  <c:v>4.7679570751395922E-3</c:v>
                </c:pt>
                <c:pt idx="16012">
                  <c:v>1.9345604321651867E-2</c:v>
                </c:pt>
                <c:pt idx="16013">
                  <c:v>6.282242433493619E-3</c:v>
                </c:pt>
                <c:pt idx="16014">
                  <c:v>6.7090024754208177E-3</c:v>
                </c:pt>
                <c:pt idx="16015">
                  <c:v>6.1241792099080783E-3</c:v>
                </c:pt>
                <c:pt idx="16016">
                  <c:v>6.9176770587207233E-3</c:v>
                </c:pt>
                <c:pt idx="16017">
                  <c:v>7.8405035674868812E-2</c:v>
                </c:pt>
                <c:pt idx="16018">
                  <c:v>8.6941972138104163E-3</c:v>
                </c:pt>
                <c:pt idx="16019">
                  <c:v>0.3598873325235552</c:v>
                </c:pt>
                <c:pt idx="16020">
                  <c:v>4.0430978661480675E-2</c:v>
                </c:pt>
                <c:pt idx="16021">
                  <c:v>0.50858469267363626</c:v>
                </c:pt>
                <c:pt idx="16022">
                  <c:v>0.37437394529003026</c:v>
                </c:pt>
                <c:pt idx="16023">
                  <c:v>0.16898712297222565</c:v>
                </c:pt>
                <c:pt idx="16024">
                  <c:v>1.7315393281058804</c:v>
                </c:pt>
                <c:pt idx="16025">
                  <c:v>0.93998857438061334</c:v>
                </c:pt>
                <c:pt idx="16026">
                  <c:v>0.4750376889097418</c:v>
                </c:pt>
                <c:pt idx="16027">
                  <c:v>11.686189947972508</c:v>
                </c:pt>
                <c:pt idx="16028">
                  <c:v>9.4023777238588302</c:v>
                </c:pt>
                <c:pt idx="16029">
                  <c:v>7.9218520613941177</c:v>
                </c:pt>
                <c:pt idx="16030">
                  <c:v>3.6721155960493728</c:v>
                </c:pt>
                <c:pt idx="16031">
                  <c:v>0.52635382174348555</c:v>
                </c:pt>
                <c:pt idx="16032">
                  <c:v>7.9672015080738443E-2</c:v>
                </c:pt>
                <c:pt idx="16033">
                  <c:v>0.14121008130139712</c:v>
                </c:pt>
                <c:pt idx="16034">
                  <c:v>0.7328157592791702</c:v>
                </c:pt>
                <c:pt idx="16035">
                  <c:v>2.9409067580243158</c:v>
                </c:pt>
                <c:pt idx="16036">
                  <c:v>0.66583854696731526</c:v>
                </c:pt>
                <c:pt idx="16037">
                  <c:v>15.045869545032117</c:v>
                </c:pt>
                <c:pt idx="16038">
                  <c:v>3.9772337797298607</c:v>
                </c:pt>
                <c:pt idx="16039">
                  <c:v>4.6515137190166493</c:v>
                </c:pt>
                <c:pt idx="16040">
                  <c:v>4.4198505485521524</c:v>
                </c:pt>
                <c:pt idx="16041">
                  <c:v>6.0403082868513279E-2</c:v>
                </c:pt>
                <c:pt idx="16042">
                  <c:v>2.7588182721684611E-2</c:v>
                </c:pt>
                <c:pt idx="16043">
                  <c:v>9.5906152049357027E-2</c:v>
                </c:pt>
                <c:pt idx="16044">
                  <c:v>0.31682502681029462</c:v>
                </c:pt>
                <c:pt idx="16045">
                  <c:v>0.23179594670391213</c:v>
                </c:pt>
                <c:pt idx="16046">
                  <c:v>0.20288191452830215</c:v>
                </c:pt>
                <c:pt idx="16047">
                  <c:v>1.6253514258680906</c:v>
                </c:pt>
                <c:pt idx="16048">
                  <c:v>1.3247465667982679</c:v>
                </c:pt>
                <c:pt idx="16049">
                  <c:v>1.3434476692674193</c:v>
                </c:pt>
                <c:pt idx="16050">
                  <c:v>1.4076961203138256</c:v>
                </c:pt>
                <c:pt idx="16051">
                  <c:v>5.0433456733594735</c:v>
                </c:pt>
                <c:pt idx="16052">
                  <c:v>3.0723352087214866</c:v>
                </c:pt>
                <c:pt idx="16053">
                  <c:v>1.889616296694987</c:v>
                </c:pt>
                <c:pt idx="16054">
                  <c:v>6.1720306064377066</c:v>
                </c:pt>
                <c:pt idx="16055">
                  <c:v>5.6873825136307392</c:v>
                </c:pt>
                <c:pt idx="16056">
                  <c:v>5.8088592640470553</c:v>
                </c:pt>
                <c:pt idx="16057">
                  <c:v>43.157396399503213</c:v>
                </c:pt>
                <c:pt idx="16058">
                  <c:v>21.529567966317</c:v>
                </c:pt>
                <c:pt idx="16059">
                  <c:v>50.635426050533738</c:v>
                </c:pt>
                <c:pt idx="16060">
                  <c:v>18.904783303397895</c:v>
                </c:pt>
                <c:pt idx="16061">
                  <c:v>0.14875348288068418</c:v>
                </c:pt>
                <c:pt idx="16062">
                  <c:v>9.2558549800004331E-2</c:v>
                </c:pt>
                <c:pt idx="16063">
                  <c:v>0.48260025620505403</c:v>
                </c:pt>
                <c:pt idx="16064">
                  <c:v>0.1726715608792769</c:v>
                </c:pt>
                <c:pt idx="16065">
                  <c:v>5.5629555882514191E-2</c:v>
                </c:pt>
                <c:pt idx="16066">
                  <c:v>0.14506582861750364</c:v>
                </c:pt>
                <c:pt idx="16067">
                  <c:v>0.96099590230956933</c:v>
                </c:pt>
                <c:pt idx="16068">
                  <c:v>0.20848270121155299</c:v>
                </c:pt>
                <c:pt idx="16069">
                  <c:v>3.4594415077553116</c:v>
                </c:pt>
                <c:pt idx="16070">
                  <c:v>2.9216646962501596</c:v>
                </c:pt>
                <c:pt idx="16071">
                  <c:v>1.4885858202776736E-3</c:v>
                </c:pt>
                <c:pt idx="16072">
                  <c:v>0.5064317048759448</c:v>
                </c:pt>
                <c:pt idx="16073">
                  <c:v>4.6976232593454591E-2</c:v>
                </c:pt>
                <c:pt idx="16074">
                  <c:v>0.14315655831884455</c:v>
                </c:pt>
                <c:pt idx="16075">
                  <c:v>0.1097944820184919</c:v>
                </c:pt>
                <c:pt idx="16076">
                  <c:v>0.2151472672805716</c:v>
                </c:pt>
                <c:pt idx="16077">
                  <c:v>4.6285956683795398E-2</c:v>
                </c:pt>
                <c:pt idx="16078">
                  <c:v>0.98344292207011497</c:v>
                </c:pt>
                <c:pt idx="16079">
                  <c:v>0.5306261948708515</c:v>
                </c:pt>
                <c:pt idx="16080">
                  <c:v>2.9009142891979756</c:v>
                </c:pt>
                <c:pt idx="16081">
                  <c:v>1.0653653765998694</c:v>
                </c:pt>
                <c:pt idx="16082">
                  <c:v>2.5326315738685845</c:v>
                </c:pt>
                <c:pt idx="16083">
                  <c:v>2.790803049618833</c:v>
                </c:pt>
                <c:pt idx="16084">
                  <c:v>1.0964415776907621</c:v>
                </c:pt>
                <c:pt idx="16085">
                  <c:v>1.4539999724768158</c:v>
                </c:pt>
                <c:pt idx="16086">
                  <c:v>20.725330350577334</c:v>
                </c:pt>
                <c:pt idx="16087">
                  <c:v>8.180796828441979</c:v>
                </c:pt>
                <c:pt idx="16088">
                  <c:v>26.462236539885449</c:v>
                </c:pt>
                <c:pt idx="16089">
                  <c:v>24.169279582806588</c:v>
                </c:pt>
                <c:pt idx="16090">
                  <c:v>1.3606269075794997E-4</c:v>
                </c:pt>
                <c:pt idx="16091">
                  <c:v>7.058880983931549E-5</c:v>
                </c:pt>
                <c:pt idx="16092">
                  <c:v>3.021935271484285E-3</c:v>
                </c:pt>
                <c:pt idx="16093">
                  <c:v>3.3598997081154035E-3</c:v>
                </c:pt>
                <c:pt idx="16094">
                  <c:v>3.8886496928756676E-4</c:v>
                </c:pt>
                <c:pt idx="16095">
                  <c:v>1.8333900160251603E-4</c:v>
                </c:pt>
                <c:pt idx="16096">
                  <c:v>3.1077600846880694E-2</c:v>
                </c:pt>
                <c:pt idx="16097">
                  <c:v>0.52963496428471235</c:v>
                </c:pt>
                <c:pt idx="16098">
                  <c:v>0.63666031235065501</c:v>
                </c:pt>
                <c:pt idx="16099">
                  <c:v>7.5668018582712604E-2</c:v>
                </c:pt>
                <c:pt idx="16100">
                  <c:v>1.6914994307808569E-2</c:v>
                </c:pt>
                <c:pt idx="16101">
                  <c:v>6.5236253086818474E-3</c:v>
                </c:pt>
                <c:pt idx="16102">
                  <c:v>5.8401377637767871E-3</c:v>
                </c:pt>
                <c:pt idx="16103">
                  <c:v>1.5663414058278549E-2</c:v>
                </c:pt>
                <c:pt idx="16104">
                  <c:v>1.4483255257394089E-2</c:v>
                </c:pt>
                <c:pt idx="16105">
                  <c:v>6.1135538043949597E-2</c:v>
                </c:pt>
                <c:pt idx="16106">
                  <c:v>1.6685312103988388E-2</c:v>
                </c:pt>
                <c:pt idx="16107">
                  <c:v>0.30075212922877542</c:v>
                </c:pt>
                <c:pt idx="16108">
                  <c:v>3.7540492562916458E-2</c:v>
                </c:pt>
                <c:pt idx="16109">
                  <c:v>0.30421356294872615</c:v>
                </c:pt>
                <c:pt idx="16110">
                  <c:v>0.13138933454780441</c:v>
                </c:pt>
                <c:pt idx="16111">
                  <c:v>0.81426600577594221</c:v>
                </c:pt>
                <c:pt idx="16112">
                  <c:v>0.44347832041301444</c:v>
                </c:pt>
                <c:pt idx="16113">
                  <c:v>0.28738300874375222</c:v>
                </c:pt>
                <c:pt idx="16114">
                  <c:v>0.16236893496346166</c:v>
                </c:pt>
                <c:pt idx="16115">
                  <c:v>4.2110558350117788</c:v>
                </c:pt>
                <c:pt idx="16116">
                  <c:v>1.1124961969675929E-2</c:v>
                </c:pt>
                <c:pt idx="16117">
                  <c:v>5.5550588966257406</c:v>
                </c:pt>
                <c:pt idx="16118">
                  <c:v>9.7225212456599266</c:v>
                </c:pt>
                <c:pt idx="16119">
                  <c:v>0.57755220356318682</c:v>
                </c:pt>
                <c:pt idx="16120">
                  <c:v>0.23613299943447816</c:v>
                </c:pt>
                <c:pt idx="16121">
                  <c:v>0.88776051347167106</c:v>
                </c:pt>
                <c:pt idx="16122">
                  <c:v>0.18925241601247114</c:v>
                </c:pt>
                <c:pt idx="16123">
                  <c:v>0.12972287210540887</c:v>
                </c:pt>
                <c:pt idx="16124">
                  <c:v>0.28620923536568471</c:v>
                </c:pt>
                <c:pt idx="16125">
                  <c:v>1.8528830556058473</c:v>
                </c:pt>
                <c:pt idx="16126">
                  <c:v>1.8571964622737509</c:v>
                </c:pt>
                <c:pt idx="16127">
                  <c:v>10.438664114447967</c:v>
                </c:pt>
                <c:pt idx="16128">
                  <c:v>8.6049306338539573</c:v>
                </c:pt>
                <c:pt idx="16129">
                  <c:v>11.933850041584588</c:v>
                </c:pt>
                <c:pt idx="16130">
                  <c:v>3.4328923119268455</c:v>
                </c:pt>
                <c:pt idx="16131">
                  <c:v>12.267911027828577</c:v>
                </c:pt>
                <c:pt idx="16132">
                  <c:v>19.705684745630478</c:v>
                </c:pt>
                <c:pt idx="16133">
                  <c:v>7.258792854306237</c:v>
                </c:pt>
                <c:pt idx="16134">
                  <c:v>19.614450558704668</c:v>
                </c:pt>
                <c:pt idx="16135">
                  <c:v>151.22536317015522</c:v>
                </c:pt>
                <c:pt idx="16136">
                  <c:v>18.209612852791913</c:v>
                </c:pt>
                <c:pt idx="16137">
                  <c:v>99.617640337520925</c:v>
                </c:pt>
                <c:pt idx="16138">
                  <c:v>114.81779594113641</c:v>
                </c:pt>
                <c:pt idx="16139">
                  <c:v>0.90032043464252676</c:v>
                </c:pt>
                <c:pt idx="16140">
                  <c:v>0.30578800841391912</c:v>
                </c:pt>
                <c:pt idx="16141">
                  <c:v>1.4023147330412258</c:v>
                </c:pt>
                <c:pt idx="16142">
                  <c:v>0.23829210791629321</c:v>
                </c:pt>
                <c:pt idx="16143">
                  <c:v>0.289394741996782</c:v>
                </c:pt>
                <c:pt idx="16144">
                  <c:v>0.31768357254657043</c:v>
                </c:pt>
                <c:pt idx="16145">
                  <c:v>5.6744320131280563</c:v>
                </c:pt>
                <c:pt idx="16146">
                  <c:v>0.48907423734211852</c:v>
                </c:pt>
                <c:pt idx="16147">
                  <c:v>7.0285176888527747</c:v>
                </c:pt>
                <c:pt idx="16148">
                  <c:v>4.4950408948073903</c:v>
                </c:pt>
                <c:pt idx="16149">
                  <c:v>0.25012023960896379</c:v>
                </c:pt>
                <c:pt idx="16150">
                  <c:v>0.12670601665508416</c:v>
                </c:pt>
                <c:pt idx="16151">
                  <c:v>0.24912297470034533</c:v>
                </c:pt>
                <c:pt idx="16152">
                  <c:v>0.23505565966576827</c:v>
                </c:pt>
                <c:pt idx="16153">
                  <c:v>8.672517037809499E-2</c:v>
                </c:pt>
                <c:pt idx="16154">
                  <c:v>0.37216614869104786</c:v>
                </c:pt>
                <c:pt idx="16155">
                  <c:v>1.3261052358060201</c:v>
                </c:pt>
                <c:pt idx="16156">
                  <c:v>2.0064497526959317</c:v>
                </c:pt>
                <c:pt idx="16157">
                  <c:v>4.5287206154290072</c:v>
                </c:pt>
                <c:pt idx="16158">
                  <c:v>7.2460466570131405</c:v>
                </c:pt>
                <c:pt idx="16159">
                  <c:v>0.49637896530172515</c:v>
                </c:pt>
                <c:pt idx="16160">
                  <c:v>0.25464760928079228</c:v>
                </c:pt>
                <c:pt idx="16161">
                  <c:v>0.67987046564506592</c:v>
                </c:pt>
                <c:pt idx="16162">
                  <c:v>0.53539474488979777</c:v>
                </c:pt>
                <c:pt idx="16163">
                  <c:v>0.32245833301876137</c:v>
                </c:pt>
                <c:pt idx="16164">
                  <c:v>0.42706576317965816</c:v>
                </c:pt>
                <c:pt idx="16165">
                  <c:v>4.1476027880860444</c:v>
                </c:pt>
                <c:pt idx="16166">
                  <c:v>0.92509156186417796</c:v>
                </c:pt>
                <c:pt idx="16167">
                  <c:v>5.8029689525165953</c:v>
                </c:pt>
                <c:pt idx="16168">
                  <c:v>4.7330490484118535</c:v>
                </c:pt>
                <c:pt idx="16169">
                  <c:v>0.7863067159519006</c:v>
                </c:pt>
                <c:pt idx="16170">
                  <c:v>0.20688576828590072</c:v>
                </c:pt>
                <c:pt idx="16171">
                  <c:v>0.62412988884337917</c:v>
                </c:pt>
                <c:pt idx="16172">
                  <c:v>0.24782850107550644</c:v>
                </c:pt>
                <c:pt idx="16173">
                  <c:v>6.0366432306980439E-2</c:v>
                </c:pt>
                <c:pt idx="16174">
                  <c:v>0.25958126956403449</c:v>
                </c:pt>
                <c:pt idx="16175">
                  <c:v>0.73283949388771663</c:v>
                </c:pt>
                <c:pt idx="16176">
                  <c:v>1.1795023278304042</c:v>
                </c:pt>
                <c:pt idx="16177">
                  <c:v>12.25815648184432</c:v>
                </c:pt>
                <c:pt idx="16178">
                  <c:v>3.62420205062545</c:v>
                </c:pt>
                <c:pt idx="16179">
                  <c:v>0.13248109195473098</c:v>
                </c:pt>
                <c:pt idx="16180">
                  <c:v>0.10600568467533207</c:v>
                </c:pt>
                <c:pt idx="16181">
                  <c:v>0.23554545072220798</c:v>
                </c:pt>
                <c:pt idx="16182">
                  <c:v>0.30351921808475024</c:v>
                </c:pt>
                <c:pt idx="16183">
                  <c:v>0.15175877405490912</c:v>
                </c:pt>
                <c:pt idx="16184">
                  <c:v>0.15850436201643314</c:v>
                </c:pt>
                <c:pt idx="16185">
                  <c:v>3.2757858080398714</c:v>
                </c:pt>
                <c:pt idx="16186">
                  <c:v>0.3147198841926781</c:v>
                </c:pt>
                <c:pt idx="16187">
                  <c:v>2.5677251055328409</c:v>
                </c:pt>
                <c:pt idx="16188">
                  <c:v>2.3978530708861387</c:v>
                </c:pt>
                <c:pt idx="16189">
                  <c:v>4.5605411138133993</c:v>
                </c:pt>
                <c:pt idx="16190">
                  <c:v>3.6546442603572866</c:v>
                </c:pt>
                <c:pt idx="16191">
                  <c:v>10.034866062789243</c:v>
                </c:pt>
                <c:pt idx="16192">
                  <c:v>13.905089055510844</c:v>
                </c:pt>
                <c:pt idx="16193">
                  <c:v>5.9857215206331702</c:v>
                </c:pt>
                <c:pt idx="16194">
                  <c:v>5.7673285504656082</c:v>
                </c:pt>
                <c:pt idx="16195">
                  <c:v>87.479606142708604</c:v>
                </c:pt>
                <c:pt idx="16196">
                  <c:v>6.0605418064719698</c:v>
                </c:pt>
                <c:pt idx="16197">
                  <c:v>68.260028995934533</c:v>
                </c:pt>
                <c:pt idx="16198">
                  <c:v>66.950480442852722</c:v>
                </c:pt>
                <c:pt idx="16199">
                  <c:v>1.571933839135488</c:v>
                </c:pt>
                <c:pt idx="16200">
                  <c:v>0.79041731697919726</c:v>
                </c:pt>
                <c:pt idx="16201">
                  <c:v>1.1089993600619408</c:v>
                </c:pt>
                <c:pt idx="16202">
                  <c:v>2.0208094746981358</c:v>
                </c:pt>
                <c:pt idx="16203">
                  <c:v>6.103634347225726</c:v>
                </c:pt>
                <c:pt idx="16204">
                  <c:v>1.2986821719987527</c:v>
                </c:pt>
                <c:pt idx="16205">
                  <c:v>19.221377626699244</c:v>
                </c:pt>
                <c:pt idx="16206">
                  <c:v>3.2718729191744496</c:v>
                </c:pt>
                <c:pt idx="16207">
                  <c:v>15.51317676526055</c:v>
                </c:pt>
                <c:pt idx="16208">
                  <c:v>21.233578931096584</c:v>
                </c:pt>
                <c:pt idx="16209">
                  <c:v>0.17365528921514042</c:v>
                </c:pt>
                <c:pt idx="16210">
                  <c:v>0.17031751899842865</c:v>
                </c:pt>
                <c:pt idx="16211">
                  <c:v>0.64099610253053185</c:v>
                </c:pt>
                <c:pt idx="16212">
                  <c:v>1.1909768880981759</c:v>
                </c:pt>
                <c:pt idx="16213">
                  <c:v>0.95913943661631407</c:v>
                </c:pt>
                <c:pt idx="16214">
                  <c:v>1.1646382872885985</c:v>
                </c:pt>
                <c:pt idx="16215">
                  <c:v>6.2148803813022697</c:v>
                </c:pt>
                <c:pt idx="16216">
                  <c:v>0.28798961109402726</c:v>
                </c:pt>
                <c:pt idx="16217">
                  <c:v>5.0764971725966461</c:v>
                </c:pt>
                <c:pt idx="16218">
                  <c:v>8.6821904191696291</c:v>
                </c:pt>
                <c:pt idx="16219">
                  <c:v>24.814313936892784</c:v>
                </c:pt>
                <c:pt idx="16220">
                  <c:v>10.590736339072592</c:v>
                </c:pt>
                <c:pt idx="16221">
                  <c:v>32.476991680939875</c:v>
                </c:pt>
                <c:pt idx="16222">
                  <c:v>42.035032012558688</c:v>
                </c:pt>
                <c:pt idx="16223">
                  <c:v>22.946377462305822</c:v>
                </c:pt>
                <c:pt idx="16224">
                  <c:v>31.552205732156331</c:v>
                </c:pt>
                <c:pt idx="16225">
                  <c:v>307.32454060864211</c:v>
                </c:pt>
                <c:pt idx="16226">
                  <c:v>43.096504776989292</c:v>
                </c:pt>
                <c:pt idx="16227">
                  <c:v>268.38266318978629</c:v>
                </c:pt>
                <c:pt idx="16228">
                  <c:v>280.80346061435438</c:v>
                </c:pt>
                <c:pt idx="16229">
                  <c:v>9.7933027679527056E-4</c:v>
                </c:pt>
                <c:pt idx="16230">
                  <c:v>0.12045101590335905</c:v>
                </c:pt>
                <c:pt idx="16231">
                  <c:v>9.1303739182731505E-2</c:v>
                </c:pt>
                <c:pt idx="16232">
                  <c:v>3.2755111067107323E-2</c:v>
                </c:pt>
                <c:pt idx="16233">
                  <c:v>9.2051050046982469E-2</c:v>
                </c:pt>
                <c:pt idx="16234">
                  <c:v>9.8753218592692676E-2</c:v>
                </c:pt>
                <c:pt idx="16235">
                  <c:v>4.7180310912462435E-2</c:v>
                </c:pt>
                <c:pt idx="16236">
                  <c:v>0.30474742907661501</c:v>
                </c:pt>
                <c:pt idx="16237">
                  <c:v>0.54152104392053435</c:v>
                </c:pt>
                <c:pt idx="16238">
                  <c:v>0.60406448830000081</c:v>
                </c:pt>
                <c:pt idx="16239">
                  <c:v>1.6460367188823176E-2</c:v>
                </c:pt>
                <c:pt idx="16240">
                  <c:v>7.0404352485868059E-3</c:v>
                </c:pt>
                <c:pt idx="16241">
                  <c:v>1.5200732240163929E-3</c:v>
                </c:pt>
                <c:pt idx="16242">
                  <c:v>2.3140339625406321E-4</c:v>
                </c:pt>
                <c:pt idx="16243">
                  <c:v>2.9963525403427005E-4</c:v>
                </c:pt>
                <c:pt idx="16244">
                  <c:v>1.2497700998000788E-2</c:v>
                </c:pt>
                <c:pt idx="16245">
                  <c:v>4.8161652806920379E-4</c:v>
                </c:pt>
                <c:pt idx="16246">
                  <c:v>0.19612478230363811</c:v>
                </c:pt>
                <c:pt idx="16247">
                  <c:v>6.1902933216734521E-3</c:v>
                </c:pt>
                <c:pt idx="16248">
                  <c:v>0.10485709023226723</c:v>
                </c:pt>
                <c:pt idx="16249">
                  <c:v>2.2371718024083394E-2</c:v>
                </c:pt>
                <c:pt idx="16250">
                  <c:v>7.8387998133091392E-3</c:v>
                </c:pt>
                <c:pt idx="16251">
                  <c:v>0.78016222522894807</c:v>
                </c:pt>
                <c:pt idx="16252">
                  <c:v>0.32494748649179439</c:v>
                </c:pt>
                <c:pt idx="16253">
                  <c:v>0.23766575091943279</c:v>
                </c:pt>
                <c:pt idx="16254">
                  <c:v>2.2082153399315514</c:v>
                </c:pt>
                <c:pt idx="16255">
                  <c:v>0.39218313329325849</c:v>
                </c:pt>
                <c:pt idx="16256">
                  <c:v>2.9653711214517632E-2</c:v>
                </c:pt>
                <c:pt idx="16257">
                  <c:v>1.9399962818259647E-3</c:v>
                </c:pt>
                <c:pt idx="16258">
                  <c:v>0.13485513077807823</c:v>
                </c:pt>
                <c:pt idx="16259">
                  <c:v>6.2100913915174083E-2</c:v>
                </c:pt>
                <c:pt idx="16260">
                  <c:v>9.1101713271602245E-3</c:v>
                </c:pt>
                <c:pt idx="16261">
                  <c:v>1.1238726118501072</c:v>
                </c:pt>
                <c:pt idx="16262">
                  <c:v>0.78270792244478127</c:v>
                </c:pt>
                <c:pt idx="16263">
                  <c:v>0.83950994853420591</c:v>
                </c:pt>
                <c:pt idx="16264">
                  <c:v>0.44407657944013068</c:v>
                </c:pt>
                <c:pt idx="16265">
                  <c:v>9.3768701334443708E-3</c:v>
                </c:pt>
                <c:pt idx="16266">
                  <c:v>3.104298939525669E-4</c:v>
                </c:pt>
                <c:pt idx="16267">
                  <c:v>2.7354997033413445E-3</c:v>
                </c:pt>
                <c:pt idx="16268">
                  <c:v>2.3238724773378453E-3</c:v>
                </c:pt>
                <c:pt idx="16269">
                  <c:v>2.2501011080718592E-3</c:v>
                </c:pt>
                <c:pt idx="16270">
                  <c:v>1.1915294641179481E-2</c:v>
                </c:pt>
                <c:pt idx="16271">
                  <c:v>1.8637076427050522E-3</c:v>
                </c:pt>
                <c:pt idx="16272">
                  <c:v>2.1895674744264172E-2</c:v>
                </c:pt>
                <c:pt idx="16273">
                  <c:v>0.15097902694266149</c:v>
                </c:pt>
                <c:pt idx="16274">
                  <c:v>4.2713887279604698E-3</c:v>
                </c:pt>
                <c:pt idx="16275">
                  <c:v>6.2849150245556182E-3</c:v>
                </c:pt>
                <c:pt idx="16276">
                  <c:v>1.7284195152016364E-2</c:v>
                </c:pt>
                <c:pt idx="16277">
                  <c:v>5.0371868677481016E-2</c:v>
                </c:pt>
                <c:pt idx="16278">
                  <c:v>0.12725021000162678</c:v>
                </c:pt>
                <c:pt idx="16279">
                  <c:v>1.9707310772499195E-2</c:v>
                </c:pt>
                <c:pt idx="16280">
                  <c:v>0.15114204361901118</c:v>
                </c:pt>
                <c:pt idx="16281">
                  <c:v>1.2720593916003627E-3</c:v>
                </c:pt>
                <c:pt idx="16282">
                  <c:v>0.15319521764176089</c:v>
                </c:pt>
                <c:pt idx="16283">
                  <c:v>1.5126035428245539</c:v>
                </c:pt>
                <c:pt idx="16284">
                  <c:v>0.27045273887313298</c:v>
                </c:pt>
                <c:pt idx="16285">
                  <c:v>7.7252006143247814E-2</c:v>
                </c:pt>
                <c:pt idx="16286">
                  <c:v>8.6613615027854932E-3</c:v>
                </c:pt>
                <c:pt idx="16287">
                  <c:v>9.7404394582993381E-2</c:v>
                </c:pt>
                <c:pt idx="16288">
                  <c:v>4.5519614768558779E-2</c:v>
                </c:pt>
                <c:pt idx="16289">
                  <c:v>3.8331562280825043E-2</c:v>
                </c:pt>
                <c:pt idx="16290">
                  <c:v>0.67575355980730079</c:v>
                </c:pt>
                <c:pt idx="16291">
                  <c:v>0.15431456758536319</c:v>
                </c:pt>
                <c:pt idx="16292">
                  <c:v>0.92328480005494806</c:v>
                </c:pt>
                <c:pt idx="16293">
                  <c:v>1.7670794369711109</c:v>
                </c:pt>
                <c:pt idx="16294">
                  <c:v>0.73708139385488425</c:v>
                </c:pt>
                <c:pt idx="16295">
                  <c:v>1.7696582453634212E-2</c:v>
                </c:pt>
                <c:pt idx="16296">
                  <c:v>1.3679929923604037E-2</c:v>
                </c:pt>
                <c:pt idx="16297">
                  <c:v>0.12001864332779551</c:v>
                </c:pt>
                <c:pt idx="16298">
                  <c:v>4.8149345861524986E-2</c:v>
                </c:pt>
                <c:pt idx="16299">
                  <c:v>0.19735368121302685</c:v>
                </c:pt>
                <c:pt idx="16300">
                  <c:v>0.39190892448497122</c:v>
                </c:pt>
                <c:pt idx="16301">
                  <c:v>5.8351812281860434E-2</c:v>
                </c:pt>
                <c:pt idx="16302">
                  <c:v>7.8813627431934624E-2</c:v>
                </c:pt>
                <c:pt idx="16303">
                  <c:v>2.6466143565054328</c:v>
                </c:pt>
                <c:pt idx="16304">
                  <c:v>0.46417088508718468</c:v>
                </c:pt>
                <c:pt idx="16305">
                  <c:v>5.8839863376513001E-2</c:v>
                </c:pt>
                <c:pt idx="16306">
                  <c:v>2.6816224512979232E-2</c:v>
                </c:pt>
                <c:pt idx="16307">
                  <c:v>0.14123973429083297</c:v>
                </c:pt>
                <c:pt idx="16308">
                  <c:v>0.11606580119773094</c:v>
                </c:pt>
                <c:pt idx="16309">
                  <c:v>0.10889557637692447</c:v>
                </c:pt>
                <c:pt idx="16310">
                  <c:v>1.6652037590638946</c:v>
                </c:pt>
                <c:pt idx="16311">
                  <c:v>1.0061335504725589E-2</c:v>
                </c:pt>
                <c:pt idx="16312">
                  <c:v>6.8571422427251144E-2</c:v>
                </c:pt>
                <c:pt idx="16313">
                  <c:v>0.85135783522541819</c:v>
                </c:pt>
                <c:pt idx="16314">
                  <c:v>0.75283406247083562</c:v>
                </c:pt>
                <c:pt idx="16315">
                  <c:v>5.7674792616078427E-2</c:v>
                </c:pt>
                <c:pt idx="16316">
                  <c:v>5.7433089048859283E-3</c:v>
                </c:pt>
                <c:pt idx="16317">
                  <c:v>3.6028491159816253E-2</c:v>
                </c:pt>
                <c:pt idx="16318">
                  <c:v>6.8953920867974045E-3</c:v>
                </c:pt>
                <c:pt idx="16319">
                  <c:v>4.2918080782205067E-3</c:v>
                </c:pt>
                <c:pt idx="16320">
                  <c:v>2.0700643232947615</c:v>
                </c:pt>
                <c:pt idx="16321">
                  <c:v>4.5506416610815394</c:v>
                </c:pt>
                <c:pt idx="16322">
                  <c:v>0.93219592576298826</c:v>
                </c:pt>
                <c:pt idx="16323">
                  <c:v>2.0570383623743926</c:v>
                </c:pt>
                <c:pt idx="16324">
                  <c:v>4.6511232055403759</c:v>
                </c:pt>
                <c:pt idx="16325">
                  <c:v>7.5579605366083748E-3</c:v>
                </c:pt>
                <c:pt idx="16326">
                  <c:v>7.9285868931778195E-3</c:v>
                </c:pt>
                <c:pt idx="16327">
                  <c:v>3.9848436593237224E-3</c:v>
                </c:pt>
                <c:pt idx="16328">
                  <c:v>4.9670013562203384E-3</c:v>
                </c:pt>
                <c:pt idx="16329">
                  <c:v>1.6323504857274008E-2</c:v>
                </c:pt>
                <c:pt idx="16330">
                  <c:v>2.0119388121103355E-2</c:v>
                </c:pt>
                <c:pt idx="16331">
                  <c:v>2.8010992175876099E-3</c:v>
                </c:pt>
                <c:pt idx="16332">
                  <c:v>0.20355634616891216</c:v>
                </c:pt>
                <c:pt idx="16333">
                  <c:v>1.3610791894130021E-2</c:v>
                </c:pt>
                <c:pt idx="16334">
                  <c:v>2.6945305203948552E-2</c:v>
                </c:pt>
                <c:pt idx="16335">
                  <c:v>9.1253070934202273E-3</c:v>
                </c:pt>
                <c:pt idx="16336">
                  <c:v>5.655567792983289E-2</c:v>
                </c:pt>
                <c:pt idx="16337">
                  <c:v>2.3031073066230635E-2</c:v>
                </c:pt>
                <c:pt idx="16338">
                  <c:v>3.7534069235813018E-2</c:v>
                </c:pt>
                <c:pt idx="16339">
                  <c:v>0.12325356905485479</c:v>
                </c:pt>
                <c:pt idx="16340">
                  <c:v>3.3824636219529997E-2</c:v>
                </c:pt>
                <c:pt idx="16341">
                  <c:v>0.10844133306976504</c:v>
                </c:pt>
                <c:pt idx="16342">
                  <c:v>1.451310747896156</c:v>
                </c:pt>
                <c:pt idx="16343">
                  <c:v>8.2342342901246299E-2</c:v>
                </c:pt>
                <c:pt idx="16344">
                  <c:v>1.114081476304395E-2</c:v>
                </c:pt>
                <c:pt idx="16345">
                  <c:v>1.1318970393099417E-2</c:v>
                </c:pt>
                <c:pt idx="16346">
                  <c:v>1.3501353354166537E-2</c:v>
                </c:pt>
                <c:pt idx="16347">
                  <c:v>2.7394621455608014E-2</c:v>
                </c:pt>
                <c:pt idx="16348">
                  <c:v>5.8134632798938171E-2</c:v>
                </c:pt>
                <c:pt idx="16349">
                  <c:v>0.13693027671137908</c:v>
                </c:pt>
                <c:pt idx="16350">
                  <c:v>0.47413992416970135</c:v>
                </c:pt>
                <c:pt idx="16351">
                  <c:v>6.9410550591189543E-2</c:v>
                </c:pt>
                <c:pt idx="16352">
                  <c:v>3.2544958136848261E-2</c:v>
                </c:pt>
                <c:pt idx="16353">
                  <c:v>4.1618799862471079E-2</c:v>
                </c:pt>
                <c:pt idx="16354">
                  <c:v>0.13388219504143808</c:v>
                </c:pt>
                <c:pt idx="16355">
                  <c:v>0.23633564247691219</c:v>
                </c:pt>
                <c:pt idx="16356">
                  <c:v>0.11016165735934172</c:v>
                </c:pt>
                <c:pt idx="16357">
                  <c:v>1.2522487705084637</c:v>
                </c:pt>
                <c:pt idx="16358">
                  <c:v>0.18037393992316961</c:v>
                </c:pt>
                <c:pt idx="16359">
                  <c:v>6.3244553140733455</c:v>
                </c:pt>
                <c:pt idx="16360">
                  <c:v>1.7458827557792593</c:v>
                </c:pt>
                <c:pt idx="16361">
                  <c:v>1.9158034055986704</c:v>
                </c:pt>
                <c:pt idx="16362">
                  <c:v>3.6672490891940794E-2</c:v>
                </c:pt>
                <c:pt idx="16363">
                  <c:v>3.9440996818289879E-2</c:v>
                </c:pt>
                <c:pt idx="16364">
                  <c:v>0.16365725296004874</c:v>
                </c:pt>
                <c:pt idx="16365">
                  <c:v>0.45924846534515718</c:v>
                </c:pt>
                <c:pt idx="16366">
                  <c:v>9.2531303275112123E-2</c:v>
                </c:pt>
                <c:pt idx="16367">
                  <c:v>1.0384058998838539</c:v>
                </c:pt>
                <c:pt idx="16368">
                  <c:v>8.2918074255783014E-2</c:v>
                </c:pt>
                <c:pt idx="16369">
                  <c:v>1.0081710898303078</c:v>
                </c:pt>
                <c:pt idx="16370">
                  <c:v>0.83038419400739594</c:v>
                </c:pt>
                <c:pt idx="16371">
                  <c:v>0.60372344476986717</c:v>
                </c:pt>
                <c:pt idx="16372">
                  <c:v>1.3536050868980055E-2</c:v>
                </c:pt>
                <c:pt idx="16373">
                  <c:v>2.6153165495805285E-2</c:v>
                </c:pt>
                <c:pt idx="16374">
                  <c:v>0.2454352296412641</c:v>
                </c:pt>
                <c:pt idx="16375">
                  <c:v>0.12191280681296914</c:v>
                </c:pt>
                <c:pt idx="16376">
                  <c:v>6.1404835580386417E-2</c:v>
                </c:pt>
                <c:pt idx="16377">
                  <c:v>0.56629620556213645</c:v>
                </c:pt>
                <c:pt idx="16378">
                  <c:v>1.5905298874009034E-2</c:v>
                </c:pt>
                <c:pt idx="16379">
                  <c:v>0.42410896301835621</c:v>
                </c:pt>
                <c:pt idx="16380">
                  <c:v>0.4258597715523757</c:v>
                </c:pt>
                <c:pt idx="16381">
                  <c:v>0.37978116454590738</c:v>
                </c:pt>
                <c:pt idx="16382">
                  <c:v>0.58228043394379447</c:v>
                </c:pt>
                <c:pt idx="16383">
                  <c:v>0.33387539185589177</c:v>
                </c:pt>
                <c:pt idx="16384">
                  <c:v>1.4046329400427853</c:v>
                </c:pt>
                <c:pt idx="16385">
                  <c:v>1.3229662373387172</c:v>
                </c:pt>
                <c:pt idx="16386">
                  <c:v>0.7864289278238934</c:v>
                </c:pt>
                <c:pt idx="16387">
                  <c:v>8.8690573234512051</c:v>
                </c:pt>
                <c:pt idx="16388">
                  <c:v>6.6637815229346913</c:v>
                </c:pt>
                <c:pt idx="16389">
                  <c:v>11.508285481678753</c:v>
                </c:pt>
                <c:pt idx="16390">
                  <c:v>17.718550333801666</c:v>
                </c:pt>
                <c:pt idx="16391">
                  <c:v>11.385411192416843</c:v>
                </c:pt>
                <c:pt idx="16392">
                  <c:v>2.5074941873106682</c:v>
                </c:pt>
                <c:pt idx="16393">
                  <c:v>0.54188814256618278</c:v>
                </c:pt>
                <c:pt idx="16394">
                  <c:v>3.2777244152185636</c:v>
                </c:pt>
                <c:pt idx="16395">
                  <c:v>2.3873587202298081</c:v>
                </c:pt>
                <c:pt idx="16396">
                  <c:v>1.0779998239716391</c:v>
                </c:pt>
                <c:pt idx="16397">
                  <c:v>1.2822524639401629</c:v>
                </c:pt>
                <c:pt idx="16398">
                  <c:v>10.558110103753119</c:v>
                </c:pt>
                <c:pt idx="16399">
                  <c:v>3.0207686705948191</c:v>
                </c:pt>
                <c:pt idx="16400">
                  <c:v>11.311431574822471</c:v>
                </c:pt>
                <c:pt idx="16401">
                  <c:v>6.9575802041844739</c:v>
                </c:pt>
                <c:pt idx="16402">
                  <c:v>4.2789092040595937E-2</c:v>
                </c:pt>
                <c:pt idx="16403">
                  <c:v>0.83497780649273334</c:v>
                </c:pt>
                <c:pt idx="16404">
                  <c:v>0.21031471797108567</c:v>
                </c:pt>
                <c:pt idx="16405">
                  <c:v>0.31970806831432946</c:v>
                </c:pt>
                <c:pt idx="16406">
                  <c:v>0.23832243678839257</c:v>
                </c:pt>
                <c:pt idx="16407">
                  <c:v>0.4280692948539776</c:v>
                </c:pt>
                <c:pt idx="16408">
                  <c:v>0.10333437025771502</c:v>
                </c:pt>
                <c:pt idx="16409">
                  <c:v>0.34765465965099057</c:v>
                </c:pt>
                <c:pt idx="16410">
                  <c:v>1.2146730568483406</c:v>
                </c:pt>
                <c:pt idx="16411">
                  <c:v>5.9762749093490175</c:v>
                </c:pt>
                <c:pt idx="16412">
                  <c:v>0.93399269655101691</c:v>
                </c:pt>
                <c:pt idx="16413">
                  <c:v>2.6977306158189029</c:v>
                </c:pt>
                <c:pt idx="16414">
                  <c:v>4.7508241264123434</c:v>
                </c:pt>
                <c:pt idx="16415">
                  <c:v>1.3891018740468473</c:v>
                </c:pt>
                <c:pt idx="16416">
                  <c:v>2.7666373134367821</c:v>
                </c:pt>
                <c:pt idx="16417">
                  <c:v>24.685327435448411</c:v>
                </c:pt>
                <c:pt idx="16418">
                  <c:v>6.7178455919406099</c:v>
                </c:pt>
                <c:pt idx="16419">
                  <c:v>41.395574283912104</c:v>
                </c:pt>
                <c:pt idx="16420">
                  <c:v>23.377903655944632</c:v>
                </c:pt>
                <c:pt idx="16421">
                  <c:v>0.30495550382825726</c:v>
                </c:pt>
                <c:pt idx="16422">
                  <c:v>1.2117095074987943E-2</c:v>
                </c:pt>
                <c:pt idx="16423">
                  <c:v>0.8733750065347613</c:v>
                </c:pt>
                <c:pt idx="16424">
                  <c:v>0.31640908821481539</c:v>
                </c:pt>
                <c:pt idx="16425">
                  <c:v>0.50002321252262139</c:v>
                </c:pt>
                <c:pt idx="16426">
                  <c:v>0.23753724950321312</c:v>
                </c:pt>
                <c:pt idx="16427">
                  <c:v>3.0856482624975163E-2</c:v>
                </c:pt>
                <c:pt idx="16428">
                  <c:v>3.4984641557206499</c:v>
                </c:pt>
                <c:pt idx="16429">
                  <c:v>0.62332841962539354</c:v>
                </c:pt>
                <c:pt idx="16430">
                  <c:v>1.0453242477815654</c:v>
                </c:pt>
                <c:pt idx="16431">
                  <c:v>1.1359727092670611</c:v>
                </c:pt>
                <c:pt idx="16432">
                  <c:v>10.839853916033928</c:v>
                </c:pt>
                <c:pt idx="16433">
                  <c:v>0.33622284890735776</c:v>
                </c:pt>
                <c:pt idx="16434">
                  <c:v>9.7890672918642938</c:v>
                </c:pt>
                <c:pt idx="16435">
                  <c:v>43.341967904811312</c:v>
                </c:pt>
                <c:pt idx="16436">
                  <c:v>26.947438070467076</c:v>
                </c:pt>
                <c:pt idx="16437">
                  <c:v>48.856909411409859</c:v>
                </c:pt>
                <c:pt idx="16438">
                  <c:v>25.251991928923744</c:v>
                </c:pt>
                <c:pt idx="16439">
                  <c:v>0.71301862738609667</c:v>
                </c:pt>
                <c:pt idx="16440">
                  <c:v>0.54379659799882607</c:v>
                </c:pt>
                <c:pt idx="16441">
                  <c:v>2.4551332983623362E-2</c:v>
                </c:pt>
                <c:pt idx="16442">
                  <c:v>5.5154000292294225E-2</c:v>
                </c:pt>
                <c:pt idx="16443">
                  <c:v>0.16681178619094583</c:v>
                </c:pt>
                <c:pt idx="16444">
                  <c:v>0.75506789897939486</c:v>
                </c:pt>
                <c:pt idx="16445">
                  <c:v>0.1410257699105569</c:v>
                </c:pt>
                <c:pt idx="16446">
                  <c:v>8.0493824665147221E-2</c:v>
                </c:pt>
                <c:pt idx="16447">
                  <c:v>0.10855510861540042</c:v>
                </c:pt>
                <c:pt idx="16448">
                  <c:v>0.28059422606489259</c:v>
                </c:pt>
                <c:pt idx="16449">
                  <c:v>2.4320331018937265</c:v>
                </c:pt>
                <c:pt idx="16450">
                  <c:v>1.0927193960334887</c:v>
                </c:pt>
                <c:pt idx="16451">
                  <c:v>3.7927723338878176</c:v>
                </c:pt>
                <c:pt idx="16452">
                  <c:v>2.9459120934488001</c:v>
                </c:pt>
                <c:pt idx="16453">
                  <c:v>2.2552561316711657</c:v>
                </c:pt>
                <c:pt idx="16454">
                  <c:v>1.353251068034063</c:v>
                </c:pt>
                <c:pt idx="16455">
                  <c:v>13.957402504401459</c:v>
                </c:pt>
                <c:pt idx="16456">
                  <c:v>2.5089895937994733</c:v>
                </c:pt>
                <c:pt idx="16457">
                  <c:v>9.6754967183871265</c:v>
                </c:pt>
                <c:pt idx="16458">
                  <c:v>17.009287923775418</c:v>
                </c:pt>
                <c:pt idx="16459">
                  <c:v>0.47272702018919538</c:v>
                </c:pt>
                <c:pt idx="16460">
                  <c:v>0.6973852176958647</c:v>
                </c:pt>
                <c:pt idx="16461">
                  <c:v>0.38567092516044416</c:v>
                </c:pt>
                <c:pt idx="16462">
                  <c:v>0.43544231206316369</c:v>
                </c:pt>
                <c:pt idx="16463">
                  <c:v>2.5228699076204446E-2</c:v>
                </c:pt>
                <c:pt idx="16464">
                  <c:v>0.13784179067762573</c:v>
                </c:pt>
                <c:pt idx="16465">
                  <c:v>1.463748111307849</c:v>
                </c:pt>
                <c:pt idx="16466">
                  <c:v>0.2580920570283613</c:v>
                </c:pt>
                <c:pt idx="16467">
                  <c:v>6.2759035825615417</c:v>
                </c:pt>
                <c:pt idx="16468">
                  <c:v>8.8184043458723789</c:v>
                </c:pt>
                <c:pt idx="16469">
                  <c:v>0.36901751305783309</c:v>
                </c:pt>
                <c:pt idx="16470">
                  <c:v>0.17741656349461249</c:v>
                </c:pt>
                <c:pt idx="16471">
                  <c:v>2.1126798985456445</c:v>
                </c:pt>
                <c:pt idx="16472">
                  <c:v>0.25435679153171536</c:v>
                </c:pt>
                <c:pt idx="16473">
                  <c:v>0.51661131742936484</c:v>
                </c:pt>
                <c:pt idx="16474">
                  <c:v>1.6922512985140952</c:v>
                </c:pt>
                <c:pt idx="16475">
                  <c:v>3.8183143876198309</c:v>
                </c:pt>
                <c:pt idx="16476">
                  <c:v>1.0945093469136069</c:v>
                </c:pt>
                <c:pt idx="16477">
                  <c:v>4.5016607101626285</c:v>
                </c:pt>
                <c:pt idx="16478">
                  <c:v>4.3800121813194641</c:v>
                </c:pt>
                <c:pt idx="16479">
                  <c:v>3.7532357356520629</c:v>
                </c:pt>
                <c:pt idx="16480">
                  <c:v>1.6068198733923058</c:v>
                </c:pt>
                <c:pt idx="16481">
                  <c:v>7.9511800112156408</c:v>
                </c:pt>
                <c:pt idx="16482">
                  <c:v>8.4633262836000522</c:v>
                </c:pt>
                <c:pt idx="16483">
                  <c:v>5.4704996088433679</c:v>
                </c:pt>
                <c:pt idx="16484">
                  <c:v>11.681291251701007</c:v>
                </c:pt>
                <c:pt idx="16485">
                  <c:v>70.728084576670284</c:v>
                </c:pt>
                <c:pt idx="16486">
                  <c:v>7.7140604270077988</c:v>
                </c:pt>
                <c:pt idx="16487">
                  <c:v>112.94734736164604</c:v>
                </c:pt>
                <c:pt idx="16488">
                  <c:v>67.439400408675567</c:v>
                </c:pt>
                <c:pt idx="16489">
                  <c:v>5.8356051542483875</c:v>
                </c:pt>
                <c:pt idx="16490">
                  <c:v>0.63813002379961792</c:v>
                </c:pt>
                <c:pt idx="16491">
                  <c:v>1.9560230606948765</c:v>
                </c:pt>
                <c:pt idx="16492">
                  <c:v>2.4316595769377232</c:v>
                </c:pt>
                <c:pt idx="16493">
                  <c:v>0.62540663972231791</c:v>
                </c:pt>
                <c:pt idx="16494">
                  <c:v>1.574439916858559</c:v>
                </c:pt>
                <c:pt idx="16495">
                  <c:v>2.4055184689429741</c:v>
                </c:pt>
                <c:pt idx="16496">
                  <c:v>0.487809854552401</c:v>
                </c:pt>
                <c:pt idx="16497">
                  <c:v>0.56276225189002826</c:v>
                </c:pt>
                <c:pt idx="16498">
                  <c:v>5.5496635335193014</c:v>
                </c:pt>
                <c:pt idx="16499">
                  <c:v>2.2119224389803085</c:v>
                </c:pt>
                <c:pt idx="16500">
                  <c:v>0.33146869749385327</c:v>
                </c:pt>
                <c:pt idx="16501">
                  <c:v>0.92783981983623132</c:v>
                </c:pt>
                <c:pt idx="16502">
                  <c:v>1.3068291395126836</c:v>
                </c:pt>
                <c:pt idx="16503">
                  <c:v>0.13648223258023184</c:v>
                </c:pt>
                <c:pt idx="16504">
                  <c:v>1.2013157481234567</c:v>
                </c:pt>
                <c:pt idx="16505">
                  <c:v>8.8621610760679168</c:v>
                </c:pt>
                <c:pt idx="16506">
                  <c:v>1.3694487570393599</c:v>
                </c:pt>
                <c:pt idx="16507">
                  <c:v>21.803780814715168</c:v>
                </c:pt>
                <c:pt idx="16508">
                  <c:v>34.119202279277843</c:v>
                </c:pt>
                <c:pt idx="16509">
                  <c:v>0.15541774737884856</c:v>
                </c:pt>
                <c:pt idx="16510">
                  <c:v>7.3348559001979688E-2</c:v>
                </c:pt>
                <c:pt idx="16511">
                  <c:v>0.45785802177440338</c:v>
                </c:pt>
                <c:pt idx="16512">
                  <c:v>0.31002158648634315</c:v>
                </c:pt>
                <c:pt idx="16513">
                  <c:v>0.14355188100151858</c:v>
                </c:pt>
                <c:pt idx="16514">
                  <c:v>0.37819403554049197</c:v>
                </c:pt>
                <c:pt idx="16515">
                  <c:v>1.2202466630538589</c:v>
                </c:pt>
                <c:pt idx="16516">
                  <c:v>0.1986327447819034</c:v>
                </c:pt>
                <c:pt idx="16517">
                  <c:v>1.1924221199866278</c:v>
                </c:pt>
                <c:pt idx="16518">
                  <c:v>2.0158064581879791</c:v>
                </c:pt>
                <c:pt idx="16519">
                  <c:v>2.1267713640659025</c:v>
                </c:pt>
                <c:pt idx="16520">
                  <c:v>0.34246184806875146</c:v>
                </c:pt>
                <c:pt idx="16521">
                  <c:v>1.916001414001206</c:v>
                </c:pt>
                <c:pt idx="16522">
                  <c:v>1.5448378816470734</c:v>
                </c:pt>
                <c:pt idx="16523">
                  <c:v>1.5022321966257755</c:v>
                </c:pt>
                <c:pt idx="16524">
                  <c:v>5.0498113711905628</c:v>
                </c:pt>
                <c:pt idx="16525">
                  <c:v>8.040091612502696</c:v>
                </c:pt>
                <c:pt idx="16526">
                  <c:v>1.3505214377235271</c:v>
                </c:pt>
                <c:pt idx="16527">
                  <c:v>10.65221119533096</c:v>
                </c:pt>
                <c:pt idx="16528">
                  <c:v>9.3389172049585234</c:v>
                </c:pt>
                <c:pt idx="16529">
                  <c:v>0.28760068498200386</c:v>
                </c:pt>
                <c:pt idx="16530">
                  <c:v>7.5929559155729187E-2</c:v>
                </c:pt>
                <c:pt idx="16531">
                  <c:v>0.5474536700080127</c:v>
                </c:pt>
                <c:pt idx="16532">
                  <c:v>0.32980873420919726</c:v>
                </c:pt>
                <c:pt idx="16533">
                  <c:v>8.5815765411932893E-2</c:v>
                </c:pt>
                <c:pt idx="16534">
                  <c:v>0.2918941000357172</c:v>
                </c:pt>
                <c:pt idx="16535">
                  <c:v>1.054857592841858</c:v>
                </c:pt>
                <c:pt idx="16536">
                  <c:v>0.35064693131849256</c:v>
                </c:pt>
                <c:pt idx="16537">
                  <c:v>1.8201305188045618</c:v>
                </c:pt>
                <c:pt idx="16538">
                  <c:v>1.4878264218943353</c:v>
                </c:pt>
                <c:pt idx="16539">
                  <c:v>2.6263414209997986</c:v>
                </c:pt>
                <c:pt idx="16540">
                  <c:v>1.3121100894329085</c:v>
                </c:pt>
                <c:pt idx="16541">
                  <c:v>5.154027497567875</c:v>
                </c:pt>
                <c:pt idx="16542">
                  <c:v>7.8117553324695894</c:v>
                </c:pt>
                <c:pt idx="16543">
                  <c:v>4.8115982736816632</c:v>
                </c:pt>
                <c:pt idx="16544">
                  <c:v>7.1579860707057961</c:v>
                </c:pt>
                <c:pt idx="16545">
                  <c:v>53.525744949753921</c:v>
                </c:pt>
                <c:pt idx="16546">
                  <c:v>5.6989986451593557</c:v>
                </c:pt>
                <c:pt idx="16547">
                  <c:v>33.746604709092608</c:v>
                </c:pt>
                <c:pt idx="16548">
                  <c:v>36.500142276183034</c:v>
                </c:pt>
                <c:pt idx="16549">
                  <c:v>2.9315609482089884</c:v>
                </c:pt>
                <c:pt idx="16550">
                  <c:v>0.620915048249018</c:v>
                </c:pt>
                <c:pt idx="16551">
                  <c:v>3.264393700312362</c:v>
                </c:pt>
                <c:pt idx="16552">
                  <c:v>6.2074845423300626</c:v>
                </c:pt>
                <c:pt idx="16553">
                  <c:v>10.697395435934272</c:v>
                </c:pt>
                <c:pt idx="16554">
                  <c:v>5.0419544469923006</c:v>
                </c:pt>
                <c:pt idx="16555">
                  <c:v>24.472298821341198</c:v>
                </c:pt>
                <c:pt idx="16556">
                  <c:v>5.2080429566005764</c:v>
                </c:pt>
                <c:pt idx="16557">
                  <c:v>13.58983049305189</c:v>
                </c:pt>
                <c:pt idx="16558">
                  <c:v>25.178717318417018</c:v>
                </c:pt>
                <c:pt idx="16559">
                  <c:v>1.2810454383945178</c:v>
                </c:pt>
                <c:pt idx="16560">
                  <c:v>0.54282527885004928</c:v>
                </c:pt>
                <c:pt idx="16561">
                  <c:v>2.7305287899092932</c:v>
                </c:pt>
                <c:pt idx="16562">
                  <c:v>4.8868180008451043</c:v>
                </c:pt>
                <c:pt idx="16563">
                  <c:v>3.9369640700899748</c:v>
                </c:pt>
                <c:pt idx="16564">
                  <c:v>4.4463222823347062</c:v>
                </c:pt>
                <c:pt idx="16565">
                  <c:v>12.846220652928171</c:v>
                </c:pt>
                <c:pt idx="16566">
                  <c:v>1.6504535013141222</c:v>
                </c:pt>
                <c:pt idx="16567">
                  <c:v>6.7065439470980621</c:v>
                </c:pt>
                <c:pt idx="16568">
                  <c:v>17.949610363615253</c:v>
                </c:pt>
                <c:pt idx="16569">
                  <c:v>35.073135135747776</c:v>
                </c:pt>
                <c:pt idx="16570">
                  <c:v>10.679297396126254</c:v>
                </c:pt>
                <c:pt idx="16571">
                  <c:v>38.904788319962393</c:v>
                </c:pt>
                <c:pt idx="16572">
                  <c:v>55.488166844235778</c:v>
                </c:pt>
                <c:pt idx="16573">
                  <c:v>33.996909866021525</c:v>
                </c:pt>
                <c:pt idx="16574">
                  <c:v>55.075438035220614</c:v>
                </c:pt>
                <c:pt idx="16575">
                  <c:v>281.54918992620941</c:v>
                </c:pt>
                <c:pt idx="16576">
                  <c:v>64.79094326378933</c:v>
                </c:pt>
                <c:pt idx="16577">
                  <c:v>328.99328361685866</c:v>
                </c:pt>
                <c:pt idx="16578">
                  <c:v>287.49306220728755</c:v>
                </c:pt>
                <c:pt idx="16579">
                  <c:v>3.3076380865978807</c:v>
                </c:pt>
                <c:pt idx="16580">
                  <c:v>1.2686171420509984</c:v>
                </c:pt>
                <c:pt idx="16581">
                  <c:v>9.0105547598098852</c:v>
                </c:pt>
                <c:pt idx="16582">
                  <c:v>10.961361835609452</c:v>
                </c:pt>
                <c:pt idx="16583">
                  <c:v>6.5739018983098543</c:v>
                </c:pt>
                <c:pt idx="16584">
                  <c:v>7.1285119625413635</c:v>
                </c:pt>
                <c:pt idx="16585">
                  <c:v>27.911336034081273</c:v>
                </c:pt>
                <c:pt idx="16586">
                  <c:v>5.1183611600907106</c:v>
                </c:pt>
                <c:pt idx="16587">
                  <c:v>48.515078124501066</c:v>
                </c:pt>
                <c:pt idx="16588">
                  <c:v>39.965144057443865</c:v>
                </c:pt>
                <c:pt idx="16589">
                  <c:v>39.459876318328021</c:v>
                </c:pt>
                <c:pt idx="16590">
                  <c:v>0.14817739225365678</c:v>
                </c:pt>
                <c:pt idx="16591">
                  <c:v>6.2941358701825951</c:v>
                </c:pt>
                <c:pt idx="16592">
                  <c:v>2.3232271289676381</c:v>
                </c:pt>
                <c:pt idx="16593">
                  <c:v>4.2548517646448545</c:v>
                </c:pt>
                <c:pt idx="16594">
                  <c:v>3.2710160923659957</c:v>
                </c:pt>
                <c:pt idx="16595">
                  <c:v>2.5433540781070172</c:v>
                </c:pt>
                <c:pt idx="16596">
                  <c:v>0.81869508264747592</c:v>
                </c:pt>
                <c:pt idx="16597">
                  <c:v>3.4362585279561775</c:v>
                </c:pt>
                <c:pt idx="16598">
                  <c:v>14.111606345149823</c:v>
                </c:pt>
                <c:pt idx="16599">
                  <c:v>8.0516817760427664</c:v>
                </c:pt>
                <c:pt idx="16600">
                  <c:v>33.381062751364595</c:v>
                </c:pt>
                <c:pt idx="16601">
                  <c:v>9.3769373383808414</c:v>
                </c:pt>
                <c:pt idx="16602">
                  <c:v>29.967755057812127</c:v>
                </c:pt>
                <c:pt idx="16603">
                  <c:v>81.02165761751975</c:v>
                </c:pt>
                <c:pt idx="16604">
                  <c:v>42.92483503861726</c:v>
                </c:pt>
                <c:pt idx="16605">
                  <c:v>63.678697963033294</c:v>
                </c:pt>
                <c:pt idx="16606">
                  <c:v>185.38137976455059</c:v>
                </c:pt>
                <c:pt idx="16607">
                  <c:v>35.03492568120317</c:v>
                </c:pt>
                <c:pt idx="16608">
                  <c:v>145.20350555856888</c:v>
                </c:pt>
                <c:pt idx="16609">
                  <c:v>188.88760216751248</c:v>
                </c:pt>
                <c:pt idx="16610">
                  <c:v>207.34499640879915</c:v>
                </c:pt>
                <c:pt idx="16611">
                  <c:v>1.8102414327806755</c:v>
                </c:pt>
                <c:pt idx="16612">
                  <c:v>0.207396479462021</c:v>
                </c:pt>
                <c:pt idx="16613">
                  <c:v>1.5776197602122159</c:v>
                </c:pt>
                <c:pt idx="16614">
                  <c:v>1.2393127246686606</c:v>
                </c:pt>
                <c:pt idx="16615">
                  <c:v>1.3889237536557966</c:v>
                </c:pt>
                <c:pt idx="16616">
                  <c:v>1.314345508101562</c:v>
                </c:pt>
                <c:pt idx="16617">
                  <c:v>10.803974954443262</c:v>
                </c:pt>
                <c:pt idx="16618">
                  <c:v>15.303058241201008</c:v>
                </c:pt>
                <c:pt idx="16619">
                  <c:v>12.991432949006235</c:v>
                </c:pt>
                <c:pt idx="16620">
                  <c:v>12.257341506782836</c:v>
                </c:pt>
                <c:pt idx="16621">
                  <c:v>6.6628274444915814</c:v>
                </c:pt>
                <c:pt idx="16622">
                  <c:v>10.84267993040436</c:v>
                </c:pt>
                <c:pt idx="16623">
                  <c:v>31.895607296671578</c:v>
                </c:pt>
                <c:pt idx="16624">
                  <c:v>17.480592677137611</c:v>
                </c:pt>
                <c:pt idx="16625">
                  <c:v>27.266158721320451</c:v>
                </c:pt>
                <c:pt idx="16626">
                  <c:v>221.14800757533823</c:v>
                </c:pt>
                <c:pt idx="16627">
                  <c:v>90.038678052563895</c:v>
                </c:pt>
                <c:pt idx="16628">
                  <c:v>123.24342056715994</c:v>
                </c:pt>
                <c:pt idx="16629">
                  <c:v>103.92615054367208</c:v>
                </c:pt>
                <c:pt idx="16630">
                  <c:v>177.42495265651235</c:v>
                </c:pt>
                <c:pt idx="16631">
                  <c:v>2.0746063816572597</c:v>
                </c:pt>
                <c:pt idx="16632">
                  <c:v>0.71428161110246824</c:v>
                </c:pt>
                <c:pt idx="16633">
                  <c:v>0.10376008625049736</c:v>
                </c:pt>
                <c:pt idx="16634">
                  <c:v>0.69593640223120157</c:v>
                </c:pt>
                <c:pt idx="16635">
                  <c:v>1.510158450961252</c:v>
                </c:pt>
                <c:pt idx="16636">
                  <c:v>3.4444118326577691</c:v>
                </c:pt>
                <c:pt idx="16637">
                  <c:v>2.7539758623716275</c:v>
                </c:pt>
                <c:pt idx="16638">
                  <c:v>0.29813266845215158</c:v>
                </c:pt>
                <c:pt idx="16639">
                  <c:v>0.35537019434348244</c:v>
                </c:pt>
                <c:pt idx="16640">
                  <c:v>3.8095114540075534</c:v>
                </c:pt>
                <c:pt idx="16641">
                  <c:v>3.3499940862240498</c:v>
                </c:pt>
                <c:pt idx="16642">
                  <c:v>5.254524454147786</c:v>
                </c:pt>
                <c:pt idx="16643">
                  <c:v>3.4283199724618889</c:v>
                </c:pt>
                <c:pt idx="16644">
                  <c:v>17.650713096263065</c:v>
                </c:pt>
                <c:pt idx="16645">
                  <c:v>32.369514731221869</c:v>
                </c:pt>
                <c:pt idx="16646">
                  <c:v>21.640758269568494</c:v>
                </c:pt>
                <c:pt idx="16647">
                  <c:v>22.578086309625014</c:v>
                </c:pt>
                <c:pt idx="16648">
                  <c:v>60.874565545220328</c:v>
                </c:pt>
                <c:pt idx="16649">
                  <c:v>6.9821942267396775</c:v>
                </c:pt>
                <c:pt idx="16650">
                  <c:v>30.362822353450891</c:v>
                </c:pt>
                <c:pt idx="16651">
                  <c:v>71.555824637934904</c:v>
                </c:pt>
                <c:pt idx="16652">
                  <c:v>81.840751203216612</c:v>
                </c:pt>
                <c:pt idx="16653">
                  <c:v>0.69265769504812535</c:v>
                </c:pt>
                <c:pt idx="16654">
                  <c:v>0.7344951260212057</c:v>
                </c:pt>
                <c:pt idx="16655">
                  <c:v>1.0567451659664098</c:v>
                </c:pt>
                <c:pt idx="16656">
                  <c:v>9.0864484968829249</c:v>
                </c:pt>
                <c:pt idx="16657">
                  <c:v>1.8092068228167135</c:v>
                </c:pt>
                <c:pt idx="16658">
                  <c:v>3.8372840770947758</c:v>
                </c:pt>
                <c:pt idx="16659">
                  <c:v>11.988727410370817</c:v>
                </c:pt>
                <c:pt idx="16660">
                  <c:v>4.0489234225841901</c:v>
                </c:pt>
                <c:pt idx="16661">
                  <c:v>7.0084163616622615</c:v>
                </c:pt>
                <c:pt idx="16662">
                  <c:v>17.575829101567848</c:v>
                </c:pt>
                <c:pt idx="16663">
                  <c:v>35.769624629636454</c:v>
                </c:pt>
                <c:pt idx="16664">
                  <c:v>2.6843558805185981</c:v>
                </c:pt>
                <c:pt idx="16665">
                  <c:v>1.1506249760547245</c:v>
                </c:pt>
                <c:pt idx="16666">
                  <c:v>5.816007568553923</c:v>
                </c:pt>
                <c:pt idx="16667">
                  <c:v>12.137911025817132</c:v>
                </c:pt>
                <c:pt idx="16668">
                  <c:v>9.3322718300561114</c:v>
                </c:pt>
                <c:pt idx="16669">
                  <c:v>12.277496074863201</c:v>
                </c:pt>
                <c:pt idx="16670">
                  <c:v>27.227981395588802</c:v>
                </c:pt>
                <c:pt idx="16671">
                  <c:v>8.5744239402415854</c:v>
                </c:pt>
                <c:pt idx="16672">
                  <c:v>21.134962661234855</c:v>
                </c:pt>
                <c:pt idx="16673">
                  <c:v>58.001773832261271</c:v>
                </c:pt>
                <c:pt idx="16674">
                  <c:v>33.966053933416781</c:v>
                </c:pt>
                <c:pt idx="16675">
                  <c:v>45.994583673737331</c:v>
                </c:pt>
                <c:pt idx="16676">
                  <c:v>19.549107344886309</c:v>
                </c:pt>
                <c:pt idx="16677">
                  <c:v>66.67375187979377</c:v>
                </c:pt>
                <c:pt idx="16678">
                  <c:v>134.80156015326682</c:v>
                </c:pt>
                <c:pt idx="16679">
                  <c:v>72.274019817835295</c:v>
                </c:pt>
                <c:pt idx="16680">
                  <c:v>124.13385032511914</c:v>
                </c:pt>
                <c:pt idx="16681">
                  <c:v>487.99980466480815</c:v>
                </c:pt>
                <c:pt idx="16682">
                  <c:v>56.639612016588146</c:v>
                </c:pt>
                <c:pt idx="16683">
                  <c:v>355.0811500302255</c:v>
                </c:pt>
                <c:pt idx="16684">
                  <c:v>430.02006280979515</c:v>
                </c:pt>
                <c:pt idx="16685">
                  <c:v>408.10565443161539</c:v>
                </c:pt>
                <c:pt idx="16686">
                  <c:v>16.800442862781846</c:v>
                </c:pt>
                <c:pt idx="16687">
                  <c:v>8.8609178658153613</c:v>
                </c:pt>
                <c:pt idx="16688">
                  <c:v>27.915600690583535</c:v>
                </c:pt>
                <c:pt idx="16689">
                  <c:v>46.615613989349306</c:v>
                </c:pt>
                <c:pt idx="16690">
                  <c:v>22.377678770971553</c:v>
                </c:pt>
                <c:pt idx="16691">
                  <c:v>38.623729659850966</c:v>
                </c:pt>
                <c:pt idx="16692">
                  <c:v>154.39470942236039</c:v>
                </c:pt>
                <c:pt idx="16693">
                  <c:v>4.8406845642632117</c:v>
                </c:pt>
                <c:pt idx="16694">
                  <c:v>53.687194422921657</c:v>
                </c:pt>
                <c:pt idx="16695">
                  <c:v>87.972716050733126</c:v>
                </c:pt>
                <c:pt idx="16696">
                  <c:v>100.94941851069294</c:v>
                </c:pt>
                <c:pt idx="16697">
                  <c:v>3.8064639267011318</c:v>
                </c:pt>
                <c:pt idx="16698">
                  <c:v>2.309815178835033</c:v>
                </c:pt>
                <c:pt idx="16699">
                  <c:v>2.1759364568695685</c:v>
                </c:pt>
                <c:pt idx="16700">
                  <c:v>11.412404328641003</c:v>
                </c:pt>
                <c:pt idx="16701">
                  <c:v>5.1903409001369036</c:v>
                </c:pt>
                <c:pt idx="16702">
                  <c:v>14.909172149938563</c:v>
                </c:pt>
                <c:pt idx="16703">
                  <c:v>46.171676662477353</c:v>
                </c:pt>
                <c:pt idx="16704">
                  <c:v>42.291376090935266</c:v>
                </c:pt>
                <c:pt idx="16705">
                  <c:v>52.966016692301409</c:v>
                </c:pt>
                <c:pt idx="16706">
                  <c:v>52.265647425803031</c:v>
                </c:pt>
                <c:pt idx="16707">
                  <c:v>91.317455587551876</c:v>
                </c:pt>
                <c:pt idx="16708">
                  <c:v>1.4760213789581726</c:v>
                </c:pt>
                <c:pt idx="16709">
                  <c:v>0.96519556737122603</c:v>
                </c:pt>
                <c:pt idx="16710">
                  <c:v>2.8265593469611665</c:v>
                </c:pt>
                <c:pt idx="16711">
                  <c:v>6.6066125501467754</c:v>
                </c:pt>
                <c:pt idx="16712">
                  <c:v>3.4879111882982459</c:v>
                </c:pt>
                <c:pt idx="16713">
                  <c:v>5.4576547212082813</c:v>
                </c:pt>
                <c:pt idx="16714">
                  <c:v>13.451485666707248</c:v>
                </c:pt>
                <c:pt idx="16715">
                  <c:v>1.8236664887107044</c:v>
                </c:pt>
                <c:pt idx="16716">
                  <c:v>5.8830955479390532</c:v>
                </c:pt>
                <c:pt idx="16717">
                  <c:v>18.177206968985836</c:v>
                </c:pt>
                <c:pt idx="16718">
                  <c:v>16.493927746537409</c:v>
                </c:pt>
                <c:pt idx="16719">
                  <c:v>15.137984807675686</c:v>
                </c:pt>
                <c:pt idx="16720">
                  <c:v>3.7297531731158293</c:v>
                </c:pt>
                <c:pt idx="16721">
                  <c:v>4.1818874337528849</c:v>
                </c:pt>
                <c:pt idx="16722">
                  <c:v>26.244415557200821</c:v>
                </c:pt>
                <c:pt idx="16723">
                  <c:v>14.840386498164914</c:v>
                </c:pt>
                <c:pt idx="16724">
                  <c:v>34.479536254759935</c:v>
                </c:pt>
                <c:pt idx="16725">
                  <c:v>58.652849191891363</c:v>
                </c:pt>
                <c:pt idx="16726">
                  <c:v>8.6878804600468005</c:v>
                </c:pt>
                <c:pt idx="16727">
                  <c:v>37.901830966125985</c:v>
                </c:pt>
                <c:pt idx="16728">
                  <c:v>111.44471824433137</c:v>
                </c:pt>
                <c:pt idx="16729">
                  <c:v>80.392102414922221</c:v>
                </c:pt>
                <c:pt idx="16730">
                  <c:v>1.7809716227837813</c:v>
                </c:pt>
                <c:pt idx="16731">
                  <c:v>1.0807506973102501</c:v>
                </c:pt>
                <c:pt idx="16732">
                  <c:v>3.7967002621904293</c:v>
                </c:pt>
                <c:pt idx="16733">
                  <c:v>11.594535412926302</c:v>
                </c:pt>
                <c:pt idx="16734">
                  <c:v>5.2954525393247218</c:v>
                </c:pt>
                <c:pt idx="16735">
                  <c:v>8.9013241642056027</c:v>
                </c:pt>
                <c:pt idx="16736">
                  <c:v>19.283856310495228</c:v>
                </c:pt>
                <c:pt idx="16737">
                  <c:v>3.2893151240151646</c:v>
                </c:pt>
                <c:pt idx="16738">
                  <c:v>18.377935426359667</c:v>
                </c:pt>
                <c:pt idx="16739">
                  <c:v>23.005952760651926</c:v>
                </c:pt>
                <c:pt idx="16740">
                  <c:v>25.637974836217666</c:v>
                </c:pt>
                <c:pt idx="16741">
                  <c:v>12.032512364599642</c:v>
                </c:pt>
                <c:pt idx="16742">
                  <c:v>8.1722702796086306</c:v>
                </c:pt>
                <c:pt idx="16743">
                  <c:v>27.618706822800259</c:v>
                </c:pt>
                <c:pt idx="16744">
                  <c:v>64.075957815600091</c:v>
                </c:pt>
                <c:pt idx="16745">
                  <c:v>34.536188908603918</c:v>
                </c:pt>
                <c:pt idx="16746">
                  <c:v>55.652499024367295</c:v>
                </c:pt>
                <c:pt idx="16747">
                  <c:v>224.35145218411458</c:v>
                </c:pt>
                <c:pt idx="16748">
                  <c:v>31.408042892186845</c:v>
                </c:pt>
                <c:pt idx="16749">
                  <c:v>153.25101979034935</c:v>
                </c:pt>
                <c:pt idx="16750">
                  <c:v>153.89299057570264</c:v>
                </c:pt>
                <c:pt idx="16751">
                  <c:v>198.73530866039724</c:v>
                </c:pt>
                <c:pt idx="16752">
                  <c:v>21.819126555723255</c:v>
                </c:pt>
                <c:pt idx="16753">
                  <c:v>5.92034545217287</c:v>
                </c:pt>
                <c:pt idx="16754">
                  <c:v>27.845387209454476</c:v>
                </c:pt>
                <c:pt idx="16755">
                  <c:v>65.447121883332272</c:v>
                </c:pt>
                <c:pt idx="16756">
                  <c:v>117.74781068038357</c:v>
                </c:pt>
                <c:pt idx="16757">
                  <c:v>48.990468646327514</c:v>
                </c:pt>
                <c:pt idx="16758">
                  <c:v>203.94228805831705</c:v>
                </c:pt>
                <c:pt idx="16759">
                  <c:v>35.103589005790838</c:v>
                </c:pt>
                <c:pt idx="16760">
                  <c:v>74.370403148751123</c:v>
                </c:pt>
                <c:pt idx="16761">
                  <c:v>166.47893352870457</c:v>
                </c:pt>
                <c:pt idx="16762">
                  <c:v>204.63954740397898</c:v>
                </c:pt>
                <c:pt idx="16763">
                  <c:v>7.6979440970995725</c:v>
                </c:pt>
                <c:pt idx="16764">
                  <c:v>3.2172444451360183</c:v>
                </c:pt>
                <c:pt idx="16765">
                  <c:v>11.149988077263028</c:v>
                </c:pt>
                <c:pt idx="16766">
                  <c:v>27.928725457135368</c:v>
                </c:pt>
                <c:pt idx="16767">
                  <c:v>19.419198639519173</c:v>
                </c:pt>
                <c:pt idx="16768">
                  <c:v>22.864958728307343</c:v>
                </c:pt>
                <c:pt idx="16769">
                  <c:v>68.279692466964121</c:v>
                </c:pt>
                <c:pt idx="16770">
                  <c:v>8.8762510972715205</c:v>
                </c:pt>
                <c:pt idx="16771">
                  <c:v>24.747584916586302</c:v>
                </c:pt>
                <c:pt idx="16772">
                  <c:v>55.762315058368117</c:v>
                </c:pt>
                <c:pt idx="16773">
                  <c:v>84.191769417283595</c:v>
                </c:pt>
                <c:pt idx="16774">
                  <c:v>182.56214280892058</c:v>
                </c:pt>
                <c:pt idx="16775">
                  <c:v>81.52875258019003</c:v>
                </c:pt>
                <c:pt idx="16776">
                  <c:v>245.66180954471983</c:v>
                </c:pt>
                <c:pt idx="16777">
                  <c:v>576.45792440718901</c:v>
                </c:pt>
                <c:pt idx="16778">
                  <c:v>402.08448844900624</c:v>
                </c:pt>
                <c:pt idx="16779">
                  <c:v>498.80920221568812</c:v>
                </c:pt>
                <c:pt idx="16780">
                  <c:v>1816.3571422937646</c:v>
                </c:pt>
                <c:pt idx="16781">
                  <c:v>354.67872692877461</c:v>
                </c:pt>
                <c:pt idx="16782">
                  <c:v>1170.8291235316387</c:v>
                </c:pt>
                <c:pt idx="16783">
                  <c:v>1609.8454185116323</c:v>
                </c:pt>
                <c:pt idx="16784">
                  <c:v>1809.9284315281559</c:v>
                </c:pt>
                <c:pt idx="16785">
                  <c:v>2.0530095157631802E-2</c:v>
                </c:pt>
                <c:pt idx="16786">
                  <c:v>5.6478422504170544E-3</c:v>
                </c:pt>
                <c:pt idx="16787">
                  <c:v>0.11826621829999014</c:v>
                </c:pt>
                <c:pt idx="16788">
                  <c:v>0.46977378458828412</c:v>
                </c:pt>
                <c:pt idx="16789">
                  <c:v>0.28146885035605479</c:v>
                </c:pt>
                <c:pt idx="16790">
                  <c:v>1.0163920441891894</c:v>
                </c:pt>
                <c:pt idx="16791">
                  <c:v>5.7800407167394513E-2</c:v>
                </c:pt>
                <c:pt idx="16792">
                  <c:v>1.4141096947433804E-2</c:v>
                </c:pt>
                <c:pt idx="16793">
                  <c:v>5.0888214889274426E-2</c:v>
                </c:pt>
                <c:pt idx="16794">
                  <c:v>0.24339774221266944</c:v>
                </c:pt>
                <c:pt idx="16795">
                  <c:v>0.41695027041227911</c:v>
                </c:pt>
                <c:pt idx="16796">
                  <c:v>4.1834044300626235E-3</c:v>
                </c:pt>
                <c:pt idx="16797">
                  <c:v>7.6910760598475222E-2</c:v>
                </c:pt>
                <c:pt idx="16798">
                  <c:v>4.4339274663277098E-2</c:v>
                </c:pt>
                <c:pt idx="16799">
                  <c:v>0.13779863385404048</c:v>
                </c:pt>
                <c:pt idx="16800">
                  <c:v>0.17652532263242893</c:v>
                </c:pt>
                <c:pt idx="16801">
                  <c:v>5.2802015641770936E-2</c:v>
                </c:pt>
                <c:pt idx="16802">
                  <c:v>3.8543406647149241E-3</c:v>
                </c:pt>
                <c:pt idx="16803">
                  <c:v>5.2448176158024655E-2</c:v>
                </c:pt>
                <c:pt idx="16804">
                  <c:v>0.52257230459631809</c:v>
                </c:pt>
                <c:pt idx="16805">
                  <c:v>1.2385327037331573</c:v>
                </c:pt>
                <c:pt idx="16806">
                  <c:v>0.73250325125809712</c:v>
                </c:pt>
                <c:pt idx="16807">
                  <c:v>0.28858244745038802</c:v>
                </c:pt>
                <c:pt idx="16808">
                  <c:v>1.3141853715874459</c:v>
                </c:pt>
                <c:pt idx="16809">
                  <c:v>5.678010304340626</c:v>
                </c:pt>
                <c:pt idx="16810">
                  <c:v>1.3905422266606331</c:v>
                </c:pt>
                <c:pt idx="16811">
                  <c:v>5.5562269484240261</c:v>
                </c:pt>
                <c:pt idx="16812">
                  <c:v>3.5765572990494814</c:v>
                </c:pt>
                <c:pt idx="16813">
                  <c:v>0.43898270549870294</c:v>
                </c:pt>
                <c:pt idx="16814">
                  <c:v>1.3754075947945841</c:v>
                </c:pt>
                <c:pt idx="16815">
                  <c:v>4.6047652949060511</c:v>
                </c:pt>
                <c:pt idx="16816">
                  <c:v>7.3713862271478598</c:v>
                </c:pt>
                <c:pt idx="16817">
                  <c:v>3.5994554417454451E-2</c:v>
                </c:pt>
                <c:pt idx="16818">
                  <c:v>3.2706652514771909E-3</c:v>
                </c:pt>
                <c:pt idx="16819">
                  <c:v>1.6831509006742641E-3</c:v>
                </c:pt>
                <c:pt idx="16820">
                  <c:v>1.1432293180176504E-2</c:v>
                </c:pt>
                <c:pt idx="16821">
                  <c:v>3.9873330880533311E-3</c:v>
                </c:pt>
                <c:pt idx="16822">
                  <c:v>3.2352871253329231E-2</c:v>
                </c:pt>
                <c:pt idx="16823">
                  <c:v>1.5675332350347952E-2</c:v>
                </c:pt>
                <c:pt idx="16824">
                  <c:v>2.2271861939364432E-3</c:v>
                </c:pt>
                <c:pt idx="16825">
                  <c:v>1.6227182805208726E-3</c:v>
                </c:pt>
                <c:pt idx="16826">
                  <c:v>2.8071705763781839E-2</c:v>
                </c:pt>
                <c:pt idx="16827">
                  <c:v>2.5735210562368129E-2</c:v>
                </c:pt>
                <c:pt idx="16828">
                  <c:v>0.1141048551119643</c:v>
                </c:pt>
                <c:pt idx="16829">
                  <c:v>8.5310023791326892E-2</c:v>
                </c:pt>
                <c:pt idx="16830">
                  <c:v>0.53023668204835017</c:v>
                </c:pt>
                <c:pt idx="16831">
                  <c:v>2.9304158729323726</c:v>
                </c:pt>
                <c:pt idx="16832">
                  <c:v>1.044022153091428</c:v>
                </c:pt>
                <c:pt idx="16833">
                  <c:v>2.5348404084260125</c:v>
                </c:pt>
                <c:pt idx="16834">
                  <c:v>2.7851841372854764</c:v>
                </c:pt>
                <c:pt idx="16835">
                  <c:v>2.03639481138914E-2</c:v>
                </c:pt>
                <c:pt idx="16836">
                  <c:v>0.24930406003405248</c:v>
                </c:pt>
                <c:pt idx="16837">
                  <c:v>1.2292706040318653</c:v>
                </c:pt>
                <c:pt idx="16838">
                  <c:v>2.9407428037524235</c:v>
                </c:pt>
                <c:pt idx="16839">
                  <c:v>9.57535902861779E-2</c:v>
                </c:pt>
                <c:pt idx="16840">
                  <c:v>3.4448020508491606E-2</c:v>
                </c:pt>
                <c:pt idx="16841">
                  <c:v>0.12147454059019157</c:v>
                </c:pt>
                <c:pt idx="16842">
                  <c:v>1.4877430533809821</c:v>
                </c:pt>
                <c:pt idx="16843">
                  <c:v>0.39733142602020832</c:v>
                </c:pt>
                <c:pt idx="16844">
                  <c:v>1.8285719021217368</c:v>
                </c:pt>
                <c:pt idx="16845">
                  <c:v>0.52896112290996311</c:v>
                </c:pt>
                <c:pt idx="16846">
                  <c:v>0.21579158214753491</c:v>
                </c:pt>
                <c:pt idx="16847">
                  <c:v>0.24157842918007874</c:v>
                </c:pt>
                <c:pt idx="16848">
                  <c:v>1.2639203223327224</c:v>
                </c:pt>
                <c:pt idx="16849">
                  <c:v>1.0591627647749706</c:v>
                </c:pt>
                <c:pt idx="16850">
                  <c:v>2.4628443564398652</c:v>
                </c:pt>
                <c:pt idx="16851">
                  <c:v>0.75271693375441884</c:v>
                </c:pt>
                <c:pt idx="16852">
                  <c:v>4.0061698194401441</c:v>
                </c:pt>
                <c:pt idx="16853">
                  <c:v>9.9698177001874644</c:v>
                </c:pt>
                <c:pt idx="16854">
                  <c:v>3.373160172580429</c:v>
                </c:pt>
                <c:pt idx="16855">
                  <c:v>8.9379137862294904</c:v>
                </c:pt>
                <c:pt idx="16856">
                  <c:v>9.7570843022547162</c:v>
                </c:pt>
                <c:pt idx="16857">
                  <c:v>2.0187234996682428</c:v>
                </c:pt>
                <c:pt idx="16858">
                  <c:v>6.2810355258362609</c:v>
                </c:pt>
                <c:pt idx="16859">
                  <c:v>14.993930519638704</c:v>
                </c:pt>
                <c:pt idx="16860">
                  <c:v>9.7386427315854434</c:v>
                </c:pt>
                <c:pt idx="16861">
                  <c:v>0.42590534701758842</c:v>
                </c:pt>
                <c:pt idx="16862">
                  <c:v>9.3238553983593028E-2</c:v>
                </c:pt>
                <c:pt idx="16863">
                  <c:v>0.56113417287865919</c:v>
                </c:pt>
                <c:pt idx="16864">
                  <c:v>2.7746405237861591</c:v>
                </c:pt>
                <c:pt idx="16865">
                  <c:v>0.7238810980334518</c:v>
                </c:pt>
                <c:pt idx="16866">
                  <c:v>2.3658865494306229</c:v>
                </c:pt>
                <c:pt idx="16867">
                  <c:v>1.362907580136266</c:v>
                </c:pt>
                <c:pt idx="16868">
                  <c:v>0.21774131289065038</c:v>
                </c:pt>
                <c:pt idx="16869">
                  <c:v>0.50974717598545982</c:v>
                </c:pt>
                <c:pt idx="16870">
                  <c:v>2.0191396932056467</c:v>
                </c:pt>
                <c:pt idx="16871">
                  <c:v>1.7606928363155521</c:v>
                </c:pt>
                <c:pt idx="16872">
                  <c:v>2.3495796441711139E-2</c:v>
                </c:pt>
                <c:pt idx="16873">
                  <c:v>8.3724547820843345E-3</c:v>
                </c:pt>
                <c:pt idx="16874">
                  <c:v>7.0296971900861496E-2</c:v>
                </c:pt>
                <c:pt idx="16875">
                  <c:v>0.98769747096907512</c:v>
                </c:pt>
                <c:pt idx="16876">
                  <c:v>0.16152863034645443</c:v>
                </c:pt>
                <c:pt idx="16877">
                  <c:v>1.3383761178864351</c:v>
                </c:pt>
                <c:pt idx="16878">
                  <c:v>0.37165355675916167</c:v>
                </c:pt>
                <c:pt idx="16879">
                  <c:v>6.7523077354329011E-2</c:v>
                </c:pt>
                <c:pt idx="16880">
                  <c:v>0.31183276215980177</c:v>
                </c:pt>
                <c:pt idx="16881">
                  <c:v>0.32643261434031973</c:v>
                </c:pt>
                <c:pt idx="16882">
                  <c:v>4.8645450819842022</c:v>
                </c:pt>
                <c:pt idx="16883">
                  <c:v>7.3228944483573422E-2</c:v>
                </c:pt>
                <c:pt idx="16884">
                  <c:v>3.5965782023953029E-2</c:v>
                </c:pt>
                <c:pt idx="16885">
                  <c:v>0.20674999623885429</c:v>
                </c:pt>
                <c:pt idx="16886">
                  <c:v>1.1665766841325218</c:v>
                </c:pt>
                <c:pt idx="16887">
                  <c:v>0.26897200960052903</c:v>
                </c:pt>
                <c:pt idx="16888">
                  <c:v>0.96001448697082181</c:v>
                </c:pt>
                <c:pt idx="16889">
                  <c:v>0.77196089403527901</c:v>
                </c:pt>
                <c:pt idx="16890">
                  <c:v>6.7099685148057975E-2</c:v>
                </c:pt>
                <c:pt idx="16891">
                  <c:v>0.14806493854553412</c:v>
                </c:pt>
                <c:pt idx="16892">
                  <c:v>0.73520264551870562</c:v>
                </c:pt>
                <c:pt idx="16893">
                  <c:v>0.87751558194230361</c:v>
                </c:pt>
                <c:pt idx="16894">
                  <c:v>4.8093962459949069E-2</c:v>
                </c:pt>
                <c:pt idx="16895">
                  <c:v>0.12983872831443069</c:v>
                </c:pt>
                <c:pt idx="16896">
                  <c:v>5.4894387104925106E-2</c:v>
                </c:pt>
                <c:pt idx="16897">
                  <c:v>0.79231741261871347</c:v>
                </c:pt>
                <c:pt idx="16898">
                  <c:v>4.1171602721892103E-2</c:v>
                </c:pt>
                <c:pt idx="16899">
                  <c:v>3.9320643278823129</c:v>
                </c:pt>
                <c:pt idx="16900">
                  <c:v>0.90448359923515709</c:v>
                </c:pt>
                <c:pt idx="16901">
                  <c:v>5.8958473131618871E-3</c:v>
                </c:pt>
                <c:pt idx="16902">
                  <c:v>3.0149321378080518E-2</c:v>
                </c:pt>
                <c:pt idx="16903">
                  <c:v>3.2895729551156507</c:v>
                </c:pt>
                <c:pt idx="16904">
                  <c:v>0.73116750048875478</c:v>
                </c:pt>
                <c:pt idx="16905">
                  <c:v>5.6706004005773782E-2</c:v>
                </c:pt>
                <c:pt idx="16906">
                  <c:v>3.9576711977536691E-2</c:v>
                </c:pt>
                <c:pt idx="16907">
                  <c:v>0.15776524095377986</c:v>
                </c:pt>
                <c:pt idx="16908">
                  <c:v>1.4483840036889524</c:v>
                </c:pt>
                <c:pt idx="16909">
                  <c:v>0.15896569894751436</c:v>
                </c:pt>
                <c:pt idx="16910">
                  <c:v>0.96927076612087693</c:v>
                </c:pt>
                <c:pt idx="16911">
                  <c:v>0.27938435326705457</c:v>
                </c:pt>
                <c:pt idx="16912">
                  <c:v>7.9183664557040304E-2</c:v>
                </c:pt>
                <c:pt idx="16913">
                  <c:v>0.25056238466582137</c:v>
                </c:pt>
                <c:pt idx="16914">
                  <c:v>0.61762846049137132</c:v>
                </c:pt>
                <c:pt idx="16915">
                  <c:v>0.60172794999046875</c:v>
                </c:pt>
                <c:pt idx="16916">
                  <c:v>0.44748379319251574</c:v>
                </c:pt>
                <c:pt idx="16917">
                  <c:v>0.16829937825236022</c:v>
                </c:pt>
                <c:pt idx="16918">
                  <c:v>2.719858132764287</c:v>
                </c:pt>
                <c:pt idx="16919">
                  <c:v>8.1593555248992757</c:v>
                </c:pt>
                <c:pt idx="16920">
                  <c:v>1.9377834369660991</c:v>
                </c:pt>
                <c:pt idx="16921">
                  <c:v>8.8034742074794625</c:v>
                </c:pt>
                <c:pt idx="16922">
                  <c:v>5.488261807181674</c:v>
                </c:pt>
                <c:pt idx="16923">
                  <c:v>0.41500763927839213</c:v>
                </c:pt>
                <c:pt idx="16924">
                  <c:v>2.543099546609167</c:v>
                </c:pt>
                <c:pt idx="16925">
                  <c:v>6.4363879358880132</c:v>
                </c:pt>
                <c:pt idx="16926">
                  <c:v>8.1290681213400067</c:v>
                </c:pt>
                <c:pt idx="16927">
                  <c:v>0.78744487606300251</c:v>
                </c:pt>
                <c:pt idx="16928">
                  <c:v>0.1520142924348693</c:v>
                </c:pt>
                <c:pt idx="16929">
                  <c:v>0.94540286645212712</c:v>
                </c:pt>
                <c:pt idx="16930">
                  <c:v>3.5800127377052799</c:v>
                </c:pt>
                <c:pt idx="16931">
                  <c:v>4.9014478952716987</c:v>
                </c:pt>
                <c:pt idx="16932">
                  <c:v>3.4017431137595988</c:v>
                </c:pt>
                <c:pt idx="16933">
                  <c:v>6.3261205953673683</c:v>
                </c:pt>
                <c:pt idx="16934">
                  <c:v>0.45748150620756078</c:v>
                </c:pt>
                <c:pt idx="16935">
                  <c:v>1.4584144412905131</c:v>
                </c:pt>
                <c:pt idx="16936">
                  <c:v>5.7094332683031705</c:v>
                </c:pt>
                <c:pt idx="16937">
                  <c:v>5.8500079299468588</c:v>
                </c:pt>
                <c:pt idx="16938">
                  <c:v>0.32582303597049372</c:v>
                </c:pt>
                <c:pt idx="16939">
                  <c:v>6.2749283230862138E-2</c:v>
                </c:pt>
                <c:pt idx="16940">
                  <c:v>0.58566834741371676</c:v>
                </c:pt>
                <c:pt idx="16941">
                  <c:v>1.3978308034217137</c:v>
                </c:pt>
                <c:pt idx="16942">
                  <c:v>0.61111188507807435</c:v>
                </c:pt>
                <c:pt idx="16943">
                  <c:v>2.5867912702056</c:v>
                </c:pt>
                <c:pt idx="16944">
                  <c:v>3.3718722558926322</c:v>
                </c:pt>
                <c:pt idx="16945">
                  <c:v>0.12793691342102242</c:v>
                </c:pt>
                <c:pt idx="16946">
                  <c:v>0.283854746375301</c:v>
                </c:pt>
                <c:pt idx="16947">
                  <c:v>2.2461986371116116</c:v>
                </c:pt>
                <c:pt idx="16948">
                  <c:v>2.4765567514092952</c:v>
                </c:pt>
                <c:pt idx="16949">
                  <c:v>5.6540958667358625</c:v>
                </c:pt>
                <c:pt idx="16950">
                  <c:v>1.8600311180062092</c:v>
                </c:pt>
                <c:pt idx="16951">
                  <c:v>11.470696659172482</c:v>
                </c:pt>
                <c:pt idx="16952">
                  <c:v>40.898347444494874</c:v>
                </c:pt>
                <c:pt idx="16953">
                  <c:v>15.43317305261656</c:v>
                </c:pt>
                <c:pt idx="16954">
                  <c:v>44.44044412301195</c:v>
                </c:pt>
                <c:pt idx="16955">
                  <c:v>35.650709258533745</c:v>
                </c:pt>
                <c:pt idx="16956">
                  <c:v>4.1519540054046722</c:v>
                </c:pt>
                <c:pt idx="16957">
                  <c:v>13.788010036182476</c:v>
                </c:pt>
                <c:pt idx="16958">
                  <c:v>44.265924703456598</c:v>
                </c:pt>
                <c:pt idx="16959">
                  <c:v>48.082434465385944</c:v>
                </c:pt>
                <c:pt idx="16960">
                  <c:v>8.6128519576704201E-6</c:v>
                </c:pt>
                <c:pt idx="16961">
                  <c:v>4.2946125857021756E-6</c:v>
                </c:pt>
                <c:pt idx="16962">
                  <c:v>0.2899015687554744</c:v>
                </c:pt>
                <c:pt idx="16963">
                  <c:v>7.1219206448459998E-2</c:v>
                </c:pt>
                <c:pt idx="16964">
                  <c:v>0.19945220350768725</c:v>
                </c:pt>
                <c:pt idx="16965">
                  <c:v>0.28751165783011512</c:v>
                </c:pt>
                <c:pt idx="16966">
                  <c:v>1.4506062521918928E-2</c:v>
                </c:pt>
                <c:pt idx="16967">
                  <c:v>2.4315949958896412E-3</c:v>
                </c:pt>
                <c:pt idx="16968">
                  <c:v>1.0738949760838248E-2</c:v>
                </c:pt>
                <c:pt idx="16969">
                  <c:v>0.19128007861721874</c:v>
                </c:pt>
                <c:pt idx="16970">
                  <c:v>7.1339483360161188E-2</c:v>
                </c:pt>
                <c:pt idx="16971">
                  <c:v>1.3096353523330778E-3</c:v>
                </c:pt>
                <c:pt idx="16972">
                  <c:v>0.19648120904995112</c:v>
                </c:pt>
                <c:pt idx="16973">
                  <c:v>6.6468054795199738E-2</c:v>
                </c:pt>
                <c:pt idx="16974">
                  <c:v>0.12898277977006015</c:v>
                </c:pt>
                <c:pt idx="16975">
                  <c:v>0.11743214152986885</c:v>
                </c:pt>
                <c:pt idx="16976">
                  <c:v>2.5348062338755497E-2</c:v>
                </c:pt>
                <c:pt idx="16977">
                  <c:v>1.1641804518484605E-3</c:v>
                </c:pt>
                <c:pt idx="16978">
                  <c:v>1.0144880649081872E-2</c:v>
                </c:pt>
                <c:pt idx="16979">
                  <c:v>0.27494862635701262</c:v>
                </c:pt>
                <c:pt idx="16980">
                  <c:v>3.7708360816104125E-2</c:v>
                </c:pt>
                <c:pt idx="16981">
                  <c:v>8.770042469634394E-2</c:v>
                </c:pt>
                <c:pt idx="16982">
                  <c:v>5.4112253184617591E-2</c:v>
                </c:pt>
                <c:pt idx="16983">
                  <c:v>1.1484131546341858</c:v>
                </c:pt>
                <c:pt idx="16984">
                  <c:v>1.1931768214999461</c:v>
                </c:pt>
                <c:pt idx="16985">
                  <c:v>1.4286208654695953</c:v>
                </c:pt>
                <c:pt idx="16986">
                  <c:v>3.086787622166538</c:v>
                </c:pt>
                <c:pt idx="16987">
                  <c:v>0.18778379770676784</c:v>
                </c:pt>
                <c:pt idx="16988">
                  <c:v>8.116416607553871E-2</c:v>
                </c:pt>
                <c:pt idx="16989">
                  <c:v>0.22303847727967052</c:v>
                </c:pt>
                <c:pt idx="16990">
                  <c:v>1.7127049021898146</c:v>
                </c:pt>
                <c:pt idx="16991">
                  <c:v>0.37426641497976526</c:v>
                </c:pt>
                <c:pt idx="16992">
                  <c:v>3.3729103935089405E-5</c:v>
                </c:pt>
                <c:pt idx="16993">
                  <c:v>9.5080287817414939E-6</c:v>
                </c:pt>
                <c:pt idx="16994">
                  <c:v>1.525538248068625E-3</c:v>
                </c:pt>
                <c:pt idx="16995">
                  <c:v>3.4622402368153851E-3</c:v>
                </c:pt>
                <c:pt idx="16996">
                  <c:v>1.3538002495965519E-2</c:v>
                </c:pt>
                <c:pt idx="16997">
                  <c:v>0.19192501063122366</c:v>
                </c:pt>
                <c:pt idx="16998">
                  <c:v>1.0729947655247483E-4</c:v>
                </c:pt>
                <c:pt idx="16999">
                  <c:v>2.3902086659684487E-4</c:v>
                </c:pt>
                <c:pt idx="17000">
                  <c:v>7.5819730977794578E-3</c:v>
                </c:pt>
                <c:pt idx="17001">
                  <c:v>3.976566106389137E-4</c:v>
                </c:pt>
                <c:pt idx="17002">
                  <c:v>2.4566073971390576E-2</c:v>
                </c:pt>
                <c:pt idx="17003">
                  <c:v>2.9861015280440552E-3</c:v>
                </c:pt>
                <c:pt idx="17004">
                  <c:v>5.1828447412031993E-3</c:v>
                </c:pt>
                <c:pt idx="17005">
                  <c:v>4.8805731580500384E-3</c:v>
                </c:pt>
                <c:pt idx="17006">
                  <c:v>4.9406692092494493E-2</c:v>
                </c:pt>
                <c:pt idx="17007">
                  <c:v>0.64779392965582039</c:v>
                </c:pt>
                <c:pt idx="17008">
                  <c:v>1.1940291387825456E-2</c:v>
                </c:pt>
                <c:pt idx="17009">
                  <c:v>1.6624711101912871E-3</c:v>
                </c:pt>
                <c:pt idx="17010">
                  <c:v>3.2202970352937866E-3</c:v>
                </c:pt>
                <c:pt idx="17011">
                  <c:v>7.1637820104432592E-2</c:v>
                </c:pt>
                <c:pt idx="17012">
                  <c:v>8.8229599376051272E-3</c:v>
                </c:pt>
                <c:pt idx="17013">
                  <c:v>5.4334937220552717E-3</c:v>
                </c:pt>
                <c:pt idx="17014">
                  <c:v>1.3106537124741195E-2</c:v>
                </c:pt>
                <c:pt idx="17015">
                  <c:v>0.51941711080494768</c:v>
                </c:pt>
                <c:pt idx="17016">
                  <c:v>0.80250053666354382</c:v>
                </c:pt>
                <c:pt idx="17017">
                  <c:v>1.226502869668185</c:v>
                </c:pt>
                <c:pt idx="17018">
                  <c:v>2.6120698533085127</c:v>
                </c:pt>
                <c:pt idx="17019">
                  <c:v>0.26613108625576326</c:v>
                </c:pt>
                <c:pt idx="17020">
                  <c:v>3.5797021598618281E-4</c:v>
                </c:pt>
                <c:pt idx="17021">
                  <c:v>3.335976511666866E-2</c:v>
                </c:pt>
                <c:pt idx="17022">
                  <c:v>1.240504561969719</c:v>
                </c:pt>
                <c:pt idx="17023">
                  <c:v>0.31392161033229149</c:v>
                </c:pt>
                <c:pt idx="17024">
                  <c:v>1.1011903150112266E-2</c:v>
                </c:pt>
                <c:pt idx="17025">
                  <c:v>1.5606386915317962E-2</c:v>
                </c:pt>
                <c:pt idx="17026">
                  <c:v>6.1964326084939049E-2</c:v>
                </c:pt>
                <c:pt idx="17027">
                  <c:v>8.808771942695319E-2</c:v>
                </c:pt>
                <c:pt idx="17028">
                  <c:v>0.33067517836618987</c:v>
                </c:pt>
                <c:pt idx="17029">
                  <c:v>0.99307420569139215</c:v>
                </c:pt>
                <c:pt idx="17030">
                  <c:v>3.1614747758833016E-2</c:v>
                </c:pt>
                <c:pt idx="17031">
                  <c:v>5.0024163033854221E-2</c:v>
                </c:pt>
                <c:pt idx="17032">
                  <c:v>2.4960471737077453E-2</c:v>
                </c:pt>
                <c:pt idx="17033">
                  <c:v>0.22168907907578433</c:v>
                </c:pt>
                <c:pt idx="17034">
                  <c:v>8.3430451595279398E-2</c:v>
                </c:pt>
                <c:pt idx="17035">
                  <c:v>8.787963384261463E-2</c:v>
                </c:pt>
                <c:pt idx="17036">
                  <c:v>0.17182876871751124</c:v>
                </c:pt>
                <c:pt idx="17037">
                  <c:v>1.3467869994579067</c:v>
                </c:pt>
                <c:pt idx="17038">
                  <c:v>2.316384259667692</c:v>
                </c:pt>
                <c:pt idx="17039">
                  <c:v>2.5314780628448217</c:v>
                </c:pt>
                <c:pt idx="17040">
                  <c:v>3.537721826649797</c:v>
                </c:pt>
                <c:pt idx="17041">
                  <c:v>1.5391892770379012</c:v>
                </c:pt>
                <c:pt idx="17042">
                  <c:v>0.11719803880826887</c:v>
                </c:pt>
                <c:pt idx="17043">
                  <c:v>0.29663347619014652</c:v>
                </c:pt>
                <c:pt idx="17044">
                  <c:v>1.908526012696709</c:v>
                </c:pt>
                <c:pt idx="17045">
                  <c:v>1.5466357308232246</c:v>
                </c:pt>
                <c:pt idx="17046">
                  <c:v>3.0875478314084465E-2</c:v>
                </c:pt>
                <c:pt idx="17047">
                  <c:v>4.287517650441211E-2</c:v>
                </c:pt>
                <c:pt idx="17048">
                  <c:v>0.73321162778521787</c:v>
                </c:pt>
                <c:pt idx="17049">
                  <c:v>1.2614809451880857</c:v>
                </c:pt>
                <c:pt idx="17050">
                  <c:v>0.65063832965586454</c:v>
                </c:pt>
                <c:pt idx="17051">
                  <c:v>1.9860429420919046</c:v>
                </c:pt>
                <c:pt idx="17052">
                  <c:v>0.15943096098444104</c:v>
                </c:pt>
                <c:pt idx="17053">
                  <c:v>2.2226477316675167E-2</c:v>
                </c:pt>
                <c:pt idx="17054">
                  <c:v>4.9126653312133922E-2</c:v>
                </c:pt>
                <c:pt idx="17055">
                  <c:v>1.3051716242788216</c:v>
                </c:pt>
                <c:pt idx="17056">
                  <c:v>0.67276883907409279</c:v>
                </c:pt>
                <c:pt idx="17057">
                  <c:v>3.2900044200813015E-2</c:v>
                </c:pt>
                <c:pt idx="17058">
                  <c:v>0.30041898020671248</c:v>
                </c:pt>
                <c:pt idx="17059">
                  <c:v>0.14070722736209176</c:v>
                </c:pt>
                <c:pt idx="17060">
                  <c:v>1.1758205499965593</c:v>
                </c:pt>
                <c:pt idx="17061">
                  <c:v>0.59843534181251568</c:v>
                </c:pt>
                <c:pt idx="17062">
                  <c:v>3.0908284676681486E-2</c:v>
                </c:pt>
                <c:pt idx="17063">
                  <c:v>0.59648097580219794</c:v>
                </c:pt>
                <c:pt idx="17064">
                  <c:v>0.1889206532953206</c:v>
                </c:pt>
                <c:pt idx="17065">
                  <c:v>9.8244075259241698E-2</c:v>
                </c:pt>
                <c:pt idx="17066">
                  <c:v>7.4379573909479505E-3</c:v>
                </c:pt>
                <c:pt idx="17067">
                  <c:v>1.8392016263961683E-2</c:v>
                </c:pt>
                <c:pt idx="17068">
                  <c:v>0.13982091104754535</c:v>
                </c:pt>
                <c:pt idx="17069">
                  <c:v>0.13051597170884255</c:v>
                </c:pt>
                <c:pt idx="17070">
                  <c:v>0.30310740250939017</c:v>
                </c:pt>
                <c:pt idx="17071">
                  <c:v>0.48933793537803216</c:v>
                </c:pt>
                <c:pt idx="17072">
                  <c:v>5.6911703082200588E-2</c:v>
                </c:pt>
                <c:pt idx="17073">
                  <c:v>4.5070467414408573E-3</c:v>
                </c:pt>
                <c:pt idx="17074">
                  <c:v>1.8238638606537658E-2</c:v>
                </c:pt>
                <c:pt idx="17075">
                  <c:v>0.23807979194761184</c:v>
                </c:pt>
                <c:pt idx="17076">
                  <c:v>0.19843978064758483</c:v>
                </c:pt>
                <c:pt idx="17077">
                  <c:v>4.7156345418324867E-3</c:v>
                </c:pt>
                <c:pt idx="17078">
                  <c:v>6.7897734713760283E-3</c:v>
                </c:pt>
                <c:pt idx="17079">
                  <c:v>3.4152609737294198E-2</c:v>
                </c:pt>
                <c:pt idx="17080">
                  <c:v>0.10279160515057388</c:v>
                </c:pt>
                <c:pt idx="17081">
                  <c:v>0.51653137987775799</c:v>
                </c:pt>
                <c:pt idx="17082">
                  <c:v>0.84882760968585769</c:v>
                </c:pt>
                <c:pt idx="17083">
                  <c:v>3.5061121955559611E-2</c:v>
                </c:pt>
                <c:pt idx="17084">
                  <c:v>9.6080016436718048E-3</c:v>
                </c:pt>
                <c:pt idx="17085">
                  <c:v>7.6937670176084258E-3</c:v>
                </c:pt>
                <c:pt idx="17086">
                  <c:v>0.29379051131886391</c:v>
                </c:pt>
                <c:pt idx="17087">
                  <c:v>0.1815849848689334</c:v>
                </c:pt>
                <c:pt idx="17088">
                  <c:v>3.4406831897051127E-3</c:v>
                </c:pt>
                <c:pt idx="17089">
                  <c:v>2.4482982819053548E-2</c:v>
                </c:pt>
                <c:pt idx="17090">
                  <c:v>0.41679338555492801</c:v>
                </c:pt>
                <c:pt idx="17091">
                  <c:v>0.25793194420828131</c:v>
                </c:pt>
                <c:pt idx="17092">
                  <c:v>0.39815655061309246</c:v>
                </c:pt>
                <c:pt idx="17093">
                  <c:v>0.71220670594232582</c:v>
                </c:pt>
                <c:pt idx="17094">
                  <c:v>1.9930307406499627E-2</c:v>
                </c:pt>
                <c:pt idx="17095">
                  <c:v>1.4098441397652242E-2</c:v>
                </c:pt>
                <c:pt idx="17096">
                  <c:v>7.7219051252099824E-3</c:v>
                </c:pt>
                <c:pt idx="17097">
                  <c:v>0.46007180662277181</c:v>
                </c:pt>
                <c:pt idx="17098">
                  <c:v>7.4281574360614278E-2</c:v>
                </c:pt>
                <c:pt idx="17099">
                  <c:v>2.7204193599805152E-2</c:v>
                </c:pt>
                <c:pt idx="17100">
                  <c:v>2.5924691299490054E-2</c:v>
                </c:pt>
                <c:pt idx="17101">
                  <c:v>0.8566637382978064</c:v>
                </c:pt>
                <c:pt idx="17102">
                  <c:v>1.2069298277046026</c:v>
                </c:pt>
                <c:pt idx="17103">
                  <c:v>2.1923460522896061</c:v>
                </c:pt>
                <c:pt idx="17104">
                  <c:v>2.6862165910534599</c:v>
                </c:pt>
                <c:pt idx="17105">
                  <c:v>0.50143977365091774</c:v>
                </c:pt>
                <c:pt idx="17106">
                  <c:v>1.8044181204268508E-2</c:v>
                </c:pt>
                <c:pt idx="17107">
                  <c:v>0.10709778257851865</c:v>
                </c:pt>
                <c:pt idx="17108">
                  <c:v>1.0843195993272727</c:v>
                </c:pt>
                <c:pt idx="17109">
                  <c:v>0.85696751672712623</c:v>
                </c:pt>
                <c:pt idx="17110">
                  <c:v>1.8038581787185773E-2</c:v>
                </c:pt>
                <c:pt idx="17111">
                  <c:v>5.6424743382255515E-3</c:v>
                </c:pt>
                <c:pt idx="17112">
                  <c:v>0.254303095599894</c:v>
                </c:pt>
                <c:pt idx="17113">
                  <c:v>0.34461448010871493</c:v>
                </c:pt>
                <c:pt idx="17114">
                  <c:v>1.0161040526155554</c:v>
                </c:pt>
                <c:pt idx="17115">
                  <c:v>1.1980932221222242</c:v>
                </c:pt>
                <c:pt idx="17116">
                  <c:v>0.50150289076703936</c:v>
                </c:pt>
                <c:pt idx="17117">
                  <c:v>4.3081785977282648E-2</c:v>
                </c:pt>
                <c:pt idx="17118">
                  <c:v>3.7715824548437707E-2</c:v>
                </c:pt>
                <c:pt idx="17119">
                  <c:v>0.92652629733588954</c:v>
                </c:pt>
                <c:pt idx="17120">
                  <c:v>0.78515665608716811</c:v>
                </c:pt>
                <c:pt idx="17121">
                  <c:v>1.2479278713783072E-2</c:v>
                </c:pt>
                <c:pt idx="17122">
                  <c:v>1.0799741680649916E-2</c:v>
                </c:pt>
                <c:pt idx="17123">
                  <c:v>0.19267751087870044</c:v>
                </c:pt>
                <c:pt idx="17124">
                  <c:v>0.13260502154303108</c:v>
                </c:pt>
                <c:pt idx="17125">
                  <c:v>0.29246326156798141</c:v>
                </c:pt>
                <c:pt idx="17126">
                  <c:v>0.65726846913406456</c:v>
                </c:pt>
                <c:pt idx="17127">
                  <c:v>0.59364286615535655</c:v>
                </c:pt>
                <c:pt idx="17128">
                  <c:v>8.9729134758085825E-3</c:v>
                </c:pt>
                <c:pt idx="17129">
                  <c:v>1.9000183640926756E-2</c:v>
                </c:pt>
                <c:pt idx="17130">
                  <c:v>0.4660589195496474</c:v>
                </c:pt>
                <c:pt idx="17131">
                  <c:v>0.2702273352407692</c:v>
                </c:pt>
                <c:pt idx="17132">
                  <c:v>0.3221353142280865</c:v>
                </c:pt>
                <c:pt idx="17133">
                  <c:v>0.3925607064887684</c:v>
                </c:pt>
                <c:pt idx="17134">
                  <c:v>6.2301956748788756</c:v>
                </c:pt>
                <c:pt idx="17135">
                  <c:v>8.2834681877155063</c:v>
                </c:pt>
                <c:pt idx="17136">
                  <c:v>11.41871091070634</c:v>
                </c:pt>
                <c:pt idx="17137">
                  <c:v>21.228130272867695</c:v>
                </c:pt>
                <c:pt idx="17138">
                  <c:v>4.5428682908222955</c:v>
                </c:pt>
                <c:pt idx="17139">
                  <c:v>0.40555701660161109</c:v>
                </c:pt>
                <c:pt idx="17140">
                  <c:v>1.4454110692669451</c:v>
                </c:pt>
                <c:pt idx="17141">
                  <c:v>10.591812257784671</c:v>
                </c:pt>
                <c:pt idx="17142">
                  <c:v>5.5741934307206016</c:v>
                </c:pt>
                <c:pt idx="17143">
                  <c:v>9.6415660348383059E-2</c:v>
                </c:pt>
                <c:pt idx="17144">
                  <c:v>8.5996503860027596E-3</c:v>
                </c:pt>
                <c:pt idx="17145">
                  <c:v>0.23961712430685458</c:v>
                </c:pt>
                <c:pt idx="17146">
                  <c:v>2.1520557666920843</c:v>
                </c:pt>
                <c:pt idx="17147">
                  <c:v>0.59275180505761771</c:v>
                </c:pt>
                <c:pt idx="17148">
                  <c:v>0.55057218826659937</c:v>
                </c:pt>
                <c:pt idx="17149">
                  <c:v>0.17693303379751654</c:v>
                </c:pt>
                <c:pt idx="17150">
                  <c:v>9.2164356806032459E-3</c:v>
                </c:pt>
                <c:pt idx="17151">
                  <c:v>0.128666107933428</c:v>
                </c:pt>
                <c:pt idx="17152">
                  <c:v>0.30966399382640497</c:v>
                </c:pt>
                <c:pt idx="17153">
                  <c:v>0.43719648084649559</c:v>
                </c:pt>
                <c:pt idx="17154">
                  <c:v>1.4163286497492964E-2</c:v>
                </c:pt>
                <c:pt idx="17155">
                  <c:v>0.41983638953302554</c:v>
                </c:pt>
                <c:pt idx="17156">
                  <c:v>0.19809866996144498</c:v>
                </c:pt>
                <c:pt idx="17157">
                  <c:v>0.24260868714143846</c:v>
                </c:pt>
                <c:pt idx="17158">
                  <c:v>0.15695412835173178</c:v>
                </c:pt>
                <c:pt idx="17159">
                  <c:v>0.11606688137602174</c:v>
                </c:pt>
                <c:pt idx="17160">
                  <c:v>1.9443668639045564E-2</c:v>
                </c:pt>
                <c:pt idx="17161">
                  <c:v>0.11294682989095822</c:v>
                </c:pt>
                <c:pt idx="17162">
                  <c:v>0.82641615067187202</c:v>
                </c:pt>
                <c:pt idx="17163">
                  <c:v>0.31237230054673121</c:v>
                </c:pt>
                <c:pt idx="17164">
                  <c:v>0.87431676097070632</c:v>
                </c:pt>
                <c:pt idx="17165">
                  <c:v>0.28490203301059303</c:v>
                </c:pt>
                <c:pt idx="17166">
                  <c:v>0.5289574629739987</c:v>
                </c:pt>
                <c:pt idx="17167">
                  <c:v>5.6253538613388949</c:v>
                </c:pt>
                <c:pt idx="17168">
                  <c:v>0.9154988803098153</c:v>
                </c:pt>
                <c:pt idx="17169">
                  <c:v>1.9218711110051516</c:v>
                </c:pt>
                <c:pt idx="17170">
                  <c:v>1.8058706640143076</c:v>
                </c:pt>
                <c:pt idx="17171">
                  <c:v>0.33576066288183143</c:v>
                </c:pt>
                <c:pt idx="17172">
                  <c:v>1.0073647910709405</c:v>
                </c:pt>
                <c:pt idx="17173">
                  <c:v>4.1346971712297869</c:v>
                </c:pt>
                <c:pt idx="17174">
                  <c:v>4.1934577805971633</c:v>
                </c:pt>
                <c:pt idx="17175">
                  <c:v>0.20009144248206839</c:v>
                </c:pt>
                <c:pt idx="17176">
                  <c:v>9.0968238988565677E-3</c:v>
                </c:pt>
                <c:pt idx="17177">
                  <c:v>2.3823724650522495E-3</c:v>
                </c:pt>
                <c:pt idx="17178">
                  <c:v>0.10735564410352663</c:v>
                </c:pt>
                <c:pt idx="17179">
                  <c:v>1.6322123173406925E-2</c:v>
                </c:pt>
                <c:pt idx="17180">
                  <c:v>9.0330995544503894E-3</c:v>
                </c:pt>
                <c:pt idx="17181">
                  <c:v>1.4359361311628077E-2</c:v>
                </c:pt>
                <c:pt idx="17182">
                  <c:v>1.7686208077910562E-2</c:v>
                </c:pt>
                <c:pt idx="17183">
                  <c:v>4.491264730987903E-3</c:v>
                </c:pt>
                <c:pt idx="17184">
                  <c:v>0.12775754178887075</c:v>
                </c:pt>
                <c:pt idx="17185">
                  <c:v>1.5011456832097366E-2</c:v>
                </c:pt>
                <c:pt idx="17186">
                  <c:v>0.35743616431057662</c:v>
                </c:pt>
                <c:pt idx="17187">
                  <c:v>0.14035263686983004</c:v>
                </c:pt>
                <c:pt idx="17188">
                  <c:v>0.5659666460058852</c:v>
                </c:pt>
                <c:pt idx="17189">
                  <c:v>3.6067138811545028</c:v>
                </c:pt>
                <c:pt idx="17190">
                  <c:v>0.71498154097747657</c:v>
                </c:pt>
                <c:pt idx="17191">
                  <c:v>0.92625346804974507</c:v>
                </c:pt>
                <c:pt idx="17192">
                  <c:v>1.0294462410958607</c:v>
                </c:pt>
                <c:pt idx="17193">
                  <c:v>1.6122866773524036E-2</c:v>
                </c:pt>
                <c:pt idx="17194">
                  <c:v>0.43108036041372844</c:v>
                </c:pt>
                <c:pt idx="17195">
                  <c:v>2.3588730441369674</c:v>
                </c:pt>
                <c:pt idx="17196">
                  <c:v>1.4932662645146642</c:v>
                </c:pt>
                <c:pt idx="17197">
                  <c:v>5.9557732506836644E-2</c:v>
                </c:pt>
                <c:pt idx="17198">
                  <c:v>3.0350504456708557E-2</c:v>
                </c:pt>
                <c:pt idx="17199">
                  <c:v>3.8856253496809816E-2</c:v>
                </c:pt>
                <c:pt idx="17200">
                  <c:v>1.2212332903486198</c:v>
                </c:pt>
                <c:pt idx="17201">
                  <c:v>0.19406486717726062</c:v>
                </c:pt>
                <c:pt idx="17202">
                  <c:v>0.24452872141436816</c:v>
                </c:pt>
                <c:pt idx="17203">
                  <c:v>0.27474302364909936</c:v>
                </c:pt>
                <c:pt idx="17204">
                  <c:v>0.11493783223298314</c:v>
                </c:pt>
                <c:pt idx="17205">
                  <c:v>6.1810429259326345E-2</c:v>
                </c:pt>
                <c:pt idx="17206">
                  <c:v>0.99636442871692665</c:v>
                </c:pt>
                <c:pt idx="17207">
                  <c:v>0.26707064978793782</c:v>
                </c:pt>
                <c:pt idx="17208">
                  <c:v>0.87538930867109077</c:v>
                </c:pt>
                <c:pt idx="17209">
                  <c:v>0.18934701162609413</c:v>
                </c:pt>
                <c:pt idx="17210">
                  <c:v>0.52276784647209362</c:v>
                </c:pt>
                <c:pt idx="17211">
                  <c:v>4.5259257540797826</c:v>
                </c:pt>
                <c:pt idx="17212">
                  <c:v>0.92427723626445812</c:v>
                </c:pt>
                <c:pt idx="17213">
                  <c:v>1.8641289595540673</c:v>
                </c:pt>
                <c:pt idx="17214">
                  <c:v>1.7920351993808712</c:v>
                </c:pt>
                <c:pt idx="17215">
                  <c:v>0.53167972636923466</c:v>
                </c:pt>
                <c:pt idx="17216">
                  <c:v>0.81654710022621313</c:v>
                </c:pt>
                <c:pt idx="17217">
                  <c:v>5.3284185396426915</c:v>
                </c:pt>
                <c:pt idx="17218">
                  <c:v>2.9330195649673643</c:v>
                </c:pt>
                <c:pt idx="17219">
                  <c:v>0.16538390448654852</c:v>
                </c:pt>
                <c:pt idx="17220">
                  <c:v>0.17856604832630787</c:v>
                </c:pt>
                <c:pt idx="17221">
                  <c:v>0.53359994771091168</c:v>
                </c:pt>
                <c:pt idx="17222">
                  <c:v>9.2718798917443266</c:v>
                </c:pt>
                <c:pt idx="17223">
                  <c:v>0.74894339153151268</c:v>
                </c:pt>
                <c:pt idx="17224">
                  <c:v>2.7053599138650646</c:v>
                </c:pt>
                <c:pt idx="17225">
                  <c:v>0.43456292237057842</c:v>
                </c:pt>
                <c:pt idx="17226">
                  <c:v>0.1729192232289995</c:v>
                </c:pt>
                <c:pt idx="17227">
                  <c:v>0.54132713341613203</c:v>
                </c:pt>
                <c:pt idx="17228">
                  <c:v>2.5724074859010311</c:v>
                </c:pt>
                <c:pt idx="17229">
                  <c:v>1.6786114007350372</c:v>
                </c:pt>
                <c:pt idx="17230">
                  <c:v>1.5297808669113382E-2</c:v>
                </c:pt>
                <c:pt idx="17231">
                  <c:v>3.5676157061697049E-3</c:v>
                </c:pt>
                <c:pt idx="17232">
                  <c:v>1.2582572379535821E-2</c:v>
                </c:pt>
                <c:pt idx="17233">
                  <c:v>0.81938881026254162</c:v>
                </c:pt>
                <c:pt idx="17234">
                  <c:v>5.8952902522028117E-2</c:v>
                </c:pt>
                <c:pt idx="17235">
                  <c:v>0.10563859376363592</c:v>
                </c:pt>
                <c:pt idx="17236">
                  <c:v>0.22566393802022849</c:v>
                </c:pt>
                <c:pt idx="17237">
                  <c:v>6.6264813094901676E-2</c:v>
                </c:pt>
                <c:pt idx="17238">
                  <c:v>1.5840497190172793</c:v>
                </c:pt>
                <c:pt idx="17239">
                  <c:v>0.39123910460170391</c:v>
                </c:pt>
                <c:pt idx="17240">
                  <c:v>1.511927906396868</c:v>
                </c:pt>
                <c:pt idx="17241">
                  <c:v>9.1336003374526714E-2</c:v>
                </c:pt>
                <c:pt idx="17242">
                  <c:v>1.6289285294508345E-2</c:v>
                </c:pt>
                <c:pt idx="17243">
                  <c:v>0.14861166627690764</c:v>
                </c:pt>
                <c:pt idx="17244">
                  <c:v>1.1444623044391533</c:v>
                </c:pt>
                <c:pt idx="17245">
                  <c:v>0.14899282463044494</c:v>
                </c:pt>
                <c:pt idx="17246">
                  <c:v>0.20989587344983596</c:v>
                </c:pt>
                <c:pt idx="17247">
                  <c:v>0.29374824191560345</c:v>
                </c:pt>
                <c:pt idx="17248">
                  <c:v>3.2595189653604313E-2</c:v>
                </c:pt>
                <c:pt idx="17249">
                  <c:v>5.8225201796903124E-2</c:v>
                </c:pt>
                <c:pt idx="17250">
                  <c:v>0.9231540047033634</c:v>
                </c:pt>
                <c:pt idx="17251">
                  <c:v>0.24167696048470835</c:v>
                </c:pt>
                <c:pt idx="17252">
                  <c:v>0.1007610597713029</c:v>
                </c:pt>
                <c:pt idx="17253">
                  <c:v>7.5325518055091752E-3</c:v>
                </c:pt>
                <c:pt idx="17254">
                  <c:v>4.4641125589522469E-2</c:v>
                </c:pt>
                <c:pt idx="17255">
                  <c:v>0.70014359133258552</c:v>
                </c:pt>
                <c:pt idx="17256">
                  <c:v>0.10273351693775612</c:v>
                </c:pt>
                <c:pt idx="17257">
                  <c:v>0.29454939861062285</c:v>
                </c:pt>
                <c:pt idx="17258">
                  <c:v>1.8565934835894169</c:v>
                </c:pt>
                <c:pt idx="17259">
                  <c:v>1.8599878912876285E-2</c:v>
                </c:pt>
                <c:pt idx="17260">
                  <c:v>8.0806894706955165E-2</c:v>
                </c:pt>
                <c:pt idx="17261">
                  <c:v>1.4385369050149004</c:v>
                </c:pt>
                <c:pt idx="17262">
                  <c:v>0.33954628659867159</c:v>
                </c:pt>
                <c:pt idx="17263">
                  <c:v>6.6406376740792361E-2</c:v>
                </c:pt>
                <c:pt idx="17264">
                  <c:v>1.4141120752167339E-2</c:v>
                </c:pt>
                <c:pt idx="17265">
                  <c:v>5.3149381788423794E-2</c:v>
                </c:pt>
                <c:pt idx="17266">
                  <c:v>1.3269405947958572</c:v>
                </c:pt>
                <c:pt idx="17267">
                  <c:v>0.1346352832358009</c:v>
                </c:pt>
                <c:pt idx="17268">
                  <c:v>0.22612126010570519</c:v>
                </c:pt>
                <c:pt idx="17269">
                  <c:v>0.25250622343112539</c:v>
                </c:pt>
                <c:pt idx="17270">
                  <c:v>3.4459678906110611E-2</c:v>
                </c:pt>
                <c:pt idx="17271">
                  <c:v>0.22327913649520567</c:v>
                </c:pt>
                <c:pt idx="17272">
                  <c:v>0.76337054873242083</c:v>
                </c:pt>
                <c:pt idx="17273">
                  <c:v>0.27564180221593382</c:v>
                </c:pt>
                <c:pt idx="17274">
                  <c:v>0.39423459983283088</c:v>
                </c:pt>
                <c:pt idx="17275">
                  <c:v>9.7327753658791691E-2</c:v>
                </c:pt>
                <c:pt idx="17276">
                  <c:v>0.45657659217603519</c:v>
                </c:pt>
                <c:pt idx="17277">
                  <c:v>4.9519457700695089</c:v>
                </c:pt>
                <c:pt idx="17278">
                  <c:v>1.355043297092636</c:v>
                </c:pt>
                <c:pt idx="17279">
                  <c:v>2.5869596457094435</c:v>
                </c:pt>
                <c:pt idx="17280">
                  <c:v>1.5678795193848996</c:v>
                </c:pt>
                <c:pt idx="17281">
                  <c:v>0.1347460040704147</c:v>
                </c:pt>
                <c:pt idx="17282">
                  <c:v>0.95139097443795051</c:v>
                </c:pt>
                <c:pt idx="17283">
                  <c:v>3.2322634344386634</c:v>
                </c:pt>
                <c:pt idx="17284">
                  <c:v>2.3368770359469835</c:v>
                </c:pt>
                <c:pt idx="17285">
                  <c:v>1.5189012673033793</c:v>
                </c:pt>
                <c:pt idx="17286">
                  <c:v>0.20589584880618411</c:v>
                </c:pt>
                <c:pt idx="17287">
                  <c:v>1.0598119773621024</c:v>
                </c:pt>
                <c:pt idx="17288">
                  <c:v>7.2243161566912182</c:v>
                </c:pt>
                <c:pt idx="17289">
                  <c:v>5.0833617397624931</c:v>
                </c:pt>
                <c:pt idx="17290">
                  <c:v>1.5950195677233197</c:v>
                </c:pt>
                <c:pt idx="17291">
                  <c:v>4.5880529015469538</c:v>
                </c:pt>
                <c:pt idx="17292">
                  <c:v>1.5420106140363814</c:v>
                </c:pt>
                <c:pt idx="17293">
                  <c:v>2.3988876761656539</c:v>
                </c:pt>
                <c:pt idx="17294">
                  <c:v>7.9477127892832131</c:v>
                </c:pt>
                <c:pt idx="17295">
                  <c:v>7.0959033802442288</c:v>
                </c:pt>
                <c:pt idx="17296">
                  <c:v>0.97037887472228401</c:v>
                </c:pt>
                <c:pt idx="17297">
                  <c:v>0.14724421701033383</c:v>
                </c:pt>
                <c:pt idx="17298">
                  <c:v>0.45163775768952213</c:v>
                </c:pt>
                <c:pt idx="17299">
                  <c:v>2.7130624784565587</c:v>
                </c:pt>
                <c:pt idx="17300">
                  <c:v>1.2009358167258843</c:v>
                </c:pt>
                <c:pt idx="17301">
                  <c:v>0.65093617868935327</c:v>
                </c:pt>
                <c:pt idx="17302">
                  <c:v>1.6916507867813604</c:v>
                </c:pt>
                <c:pt idx="17303">
                  <c:v>0.88938153845563139</c:v>
                </c:pt>
                <c:pt idx="17304">
                  <c:v>0.8112293424526601</c:v>
                </c:pt>
                <c:pt idx="17305">
                  <c:v>2.9963581980652596</c:v>
                </c:pt>
                <c:pt idx="17306">
                  <c:v>2.4290568408331232</c:v>
                </c:pt>
                <c:pt idx="17307">
                  <c:v>5.8000702506879325</c:v>
                </c:pt>
                <c:pt idx="17308">
                  <c:v>1.3332131016080573</c:v>
                </c:pt>
                <c:pt idx="17309">
                  <c:v>5.0789951162266807</c:v>
                </c:pt>
                <c:pt idx="17310">
                  <c:v>45.588876465470605</c:v>
                </c:pt>
                <c:pt idx="17311">
                  <c:v>12.434103912540031</c:v>
                </c:pt>
                <c:pt idx="17312">
                  <c:v>14.047822108113094</c:v>
                </c:pt>
                <c:pt idx="17313">
                  <c:v>16.120112421665471</c:v>
                </c:pt>
                <c:pt idx="17314">
                  <c:v>3.9358243410140519</c:v>
                </c:pt>
                <c:pt idx="17315">
                  <c:v>9.212102962014324</c:v>
                </c:pt>
                <c:pt idx="17316">
                  <c:v>34.347233340754073</c:v>
                </c:pt>
                <c:pt idx="17317">
                  <c:v>25.560636111548007</c:v>
                </c:pt>
                <c:pt idx="17318">
                  <c:v>1.1700444204271092E-3</c:v>
                </c:pt>
                <c:pt idx="17319">
                  <c:v>6.5635620338473236E-3</c:v>
                </c:pt>
                <c:pt idx="17320">
                  <c:v>1.9987217588757988E-2</c:v>
                </c:pt>
                <c:pt idx="17321">
                  <c:v>0.41268558654960513</c:v>
                </c:pt>
                <c:pt idx="17322">
                  <c:v>0.67333913422089375</c:v>
                </c:pt>
                <c:pt idx="17323">
                  <c:v>7.244167462120428E-2</c:v>
                </c:pt>
                <c:pt idx="17324">
                  <c:v>0.10802396029182659</c:v>
                </c:pt>
                <c:pt idx="17325">
                  <c:v>1.2419408354121498E-2</c:v>
                </c:pt>
                <c:pt idx="17326">
                  <c:v>0.20058647049903069</c:v>
                </c:pt>
                <c:pt idx="17327">
                  <c:v>0.10739861523128509</c:v>
                </c:pt>
                <c:pt idx="17328">
                  <c:v>0.12166700837672777</c:v>
                </c:pt>
                <c:pt idx="17329">
                  <c:v>4.9497683831699517E-3</c:v>
                </c:pt>
                <c:pt idx="17330">
                  <c:v>0.32037375097947285</c:v>
                </c:pt>
                <c:pt idx="17331">
                  <c:v>0.13402131477242532</c:v>
                </c:pt>
                <c:pt idx="17332">
                  <c:v>0.22356135795858878</c:v>
                </c:pt>
                <c:pt idx="17333">
                  <c:v>3.5712489002732037E-2</c:v>
                </c:pt>
                <c:pt idx="17334">
                  <c:v>5.3163507857751195E-2</c:v>
                </c:pt>
                <c:pt idx="17335">
                  <c:v>4.6600145038633804E-3</c:v>
                </c:pt>
                <c:pt idx="17336">
                  <c:v>1.9950307270244487E-2</c:v>
                </c:pt>
                <c:pt idx="17337">
                  <c:v>0.35937839278121469</c:v>
                </c:pt>
                <c:pt idx="17338">
                  <c:v>0.15152582688091709</c:v>
                </c:pt>
                <c:pt idx="17339">
                  <c:v>0.86007754653697643</c:v>
                </c:pt>
                <c:pt idx="17340">
                  <c:v>0.50998072066802014</c:v>
                </c:pt>
                <c:pt idx="17341">
                  <c:v>1.0525653137824744</c:v>
                </c:pt>
                <c:pt idx="17342">
                  <c:v>5.0082672992250794</c:v>
                </c:pt>
                <c:pt idx="17343">
                  <c:v>5.1776141518620005</c:v>
                </c:pt>
                <c:pt idx="17344">
                  <c:v>2.5205177569971142</c:v>
                </c:pt>
                <c:pt idx="17345">
                  <c:v>8.7952513407653719</c:v>
                </c:pt>
                <c:pt idx="17346">
                  <c:v>0.36117085566847323</c:v>
                </c:pt>
                <c:pt idx="17347">
                  <c:v>1.8516316781541096</c:v>
                </c:pt>
                <c:pt idx="17348">
                  <c:v>4.416210730509663</c:v>
                </c:pt>
                <c:pt idx="17349">
                  <c:v>6.6821062918010234</c:v>
                </c:pt>
                <c:pt idx="17350">
                  <c:v>8.0811154896732548E-5</c:v>
                </c:pt>
                <c:pt idx="17351">
                  <c:v>1.844176268564027E-4</c:v>
                </c:pt>
                <c:pt idx="17352">
                  <c:v>0.15292784529666606</c:v>
                </c:pt>
                <c:pt idx="17353">
                  <c:v>0.85938588258836213</c:v>
                </c:pt>
                <c:pt idx="17354">
                  <c:v>5.6951158959756974E-4</c:v>
                </c:pt>
                <c:pt idx="17355">
                  <c:v>0.63660040380182492</c:v>
                </c:pt>
                <c:pt idx="17356">
                  <c:v>1.7929213863301686E-3</c:v>
                </c:pt>
                <c:pt idx="17357">
                  <c:v>2.0641894293499294E-3</c:v>
                </c:pt>
                <c:pt idx="17358">
                  <c:v>0.33242735667056172</c:v>
                </c:pt>
                <c:pt idx="17359">
                  <c:v>0.57237868055836594</c:v>
                </c:pt>
                <c:pt idx="17360">
                  <c:v>3.7950938952036849E-2</c:v>
                </c:pt>
                <c:pt idx="17361">
                  <c:v>9.838499072971893E-3</c:v>
                </c:pt>
                <c:pt idx="17362">
                  <c:v>8.409219271564779E-4</c:v>
                </c:pt>
                <c:pt idx="17363">
                  <c:v>2.257127092543873E-2</c:v>
                </c:pt>
                <c:pt idx="17364">
                  <c:v>1.3348943420264511E-2</c:v>
                </c:pt>
                <c:pt idx="17365">
                  <c:v>5.0162372429189391E-3</c:v>
                </c:pt>
                <c:pt idx="17366">
                  <c:v>1.5304258315927884E-2</c:v>
                </c:pt>
                <c:pt idx="17367">
                  <c:v>5.565715325337125E-3</c:v>
                </c:pt>
                <c:pt idx="17368">
                  <c:v>6.0298435069340997E-3</c:v>
                </c:pt>
                <c:pt idx="17369">
                  <c:v>2.5819326087549541E-2</c:v>
                </c:pt>
                <c:pt idx="17370">
                  <c:v>9.0827283170870163E-3</c:v>
                </c:pt>
                <c:pt idx="17371">
                  <c:v>0.15322825888268657</c:v>
                </c:pt>
                <c:pt idx="17372">
                  <c:v>0.26274927840928258</c:v>
                </c:pt>
                <c:pt idx="17373">
                  <c:v>0.17493731116157341</c:v>
                </c:pt>
                <c:pt idx="17374">
                  <c:v>1.9716225074926961</c:v>
                </c:pt>
                <c:pt idx="17375">
                  <c:v>3.8013040073490667</c:v>
                </c:pt>
                <c:pt idx="17376">
                  <c:v>0.70600731337204914</c:v>
                </c:pt>
                <c:pt idx="17377">
                  <c:v>1.6295384533046755</c:v>
                </c:pt>
                <c:pt idx="17378">
                  <c:v>8.3006410056756005E-2</c:v>
                </c:pt>
                <c:pt idx="17379">
                  <c:v>0.30753539235844285</c:v>
                </c:pt>
                <c:pt idx="17380">
                  <c:v>1.8266378743530438</c:v>
                </c:pt>
                <c:pt idx="17381">
                  <c:v>1.5509541212906399</c:v>
                </c:pt>
                <c:pt idx="17382">
                  <c:v>2.3078729821221729E-2</c:v>
                </c:pt>
                <c:pt idx="17383">
                  <c:v>4.1171275509484509E-3</c:v>
                </c:pt>
                <c:pt idx="17384">
                  <c:v>4.9493605025252276E-2</c:v>
                </c:pt>
                <c:pt idx="17385">
                  <c:v>1.3944986671458836E-2</c:v>
                </c:pt>
                <c:pt idx="17386">
                  <c:v>1.1484508649201064</c:v>
                </c:pt>
                <c:pt idx="17387">
                  <c:v>8.8939140662344807E-3</c:v>
                </c:pt>
                <c:pt idx="17388">
                  <c:v>2.6219570990831772E-2</c:v>
                </c:pt>
                <c:pt idx="17389">
                  <c:v>1.7806625792623525E-2</c:v>
                </c:pt>
                <c:pt idx="17390">
                  <c:v>2.352322291373227E-2</c:v>
                </c:pt>
                <c:pt idx="17391">
                  <c:v>0.10316924413624851</c:v>
                </c:pt>
                <c:pt idx="17392">
                  <c:v>4.7969988293777216E-2</c:v>
                </c:pt>
                <c:pt idx="17393">
                  <c:v>5.32274852764167E-2</c:v>
                </c:pt>
                <c:pt idx="17394">
                  <c:v>2.0210156522861782E-2</c:v>
                </c:pt>
                <c:pt idx="17395">
                  <c:v>5.4460747714498554E-2</c:v>
                </c:pt>
                <c:pt idx="17396">
                  <c:v>0.5544994249827232</c:v>
                </c:pt>
                <c:pt idx="17397">
                  <c:v>0.9288758825167065</c:v>
                </c:pt>
                <c:pt idx="17398">
                  <c:v>0.22957951278328154</c:v>
                </c:pt>
                <c:pt idx="17399">
                  <c:v>0.51052634994725077</c:v>
                </c:pt>
                <c:pt idx="17400">
                  <c:v>0.46167535602199161</c:v>
                </c:pt>
                <c:pt idx="17401">
                  <c:v>0.21354380667439077</c:v>
                </c:pt>
                <c:pt idx="17402">
                  <c:v>1.5827238203902172</c:v>
                </c:pt>
                <c:pt idx="17403">
                  <c:v>0.54926824182089573</c:v>
                </c:pt>
                <c:pt idx="17404">
                  <c:v>0.78671214455258076</c:v>
                </c:pt>
                <c:pt idx="17405">
                  <c:v>0.97079052033549829</c:v>
                </c:pt>
                <c:pt idx="17406">
                  <c:v>1.4427914249784628</c:v>
                </c:pt>
                <c:pt idx="17407">
                  <c:v>5.3950984942493223</c:v>
                </c:pt>
                <c:pt idx="17408">
                  <c:v>6.9131703804058944</c:v>
                </c:pt>
                <c:pt idx="17409">
                  <c:v>3.1307539641565469</c:v>
                </c:pt>
                <c:pt idx="17410">
                  <c:v>11.452268990216975</c:v>
                </c:pt>
                <c:pt idx="17411">
                  <c:v>1.4656037472400574</c:v>
                </c:pt>
                <c:pt idx="17412">
                  <c:v>3.9581835649927637</c:v>
                </c:pt>
                <c:pt idx="17413">
                  <c:v>9.6647320013497069</c:v>
                </c:pt>
                <c:pt idx="17414">
                  <c:v>9.4133875510799196</c:v>
                </c:pt>
                <c:pt idx="17415">
                  <c:v>0.4467438307542978</c:v>
                </c:pt>
                <c:pt idx="17416">
                  <c:v>0.49636901932438099</c:v>
                </c:pt>
                <c:pt idx="17417">
                  <c:v>1.6485783012035655</c:v>
                </c:pt>
                <c:pt idx="17418">
                  <c:v>2.3889911324799198</c:v>
                </c:pt>
                <c:pt idx="17419">
                  <c:v>2.1054009577606245</c:v>
                </c:pt>
                <c:pt idx="17420">
                  <c:v>1.1125259812501329</c:v>
                </c:pt>
                <c:pt idx="17421">
                  <c:v>3.1324767521913337</c:v>
                </c:pt>
                <c:pt idx="17422">
                  <c:v>0.18685866400258613</c:v>
                </c:pt>
                <c:pt idx="17423">
                  <c:v>2.6898433168993745</c:v>
                </c:pt>
                <c:pt idx="17424">
                  <c:v>2.8725908409464762</c:v>
                </c:pt>
                <c:pt idx="17425">
                  <c:v>2.6509970132115401</c:v>
                </c:pt>
                <c:pt idx="17426">
                  <c:v>1.7677089624104587E-2</c:v>
                </c:pt>
                <c:pt idx="17427">
                  <c:v>4.2589067257033868E-2</c:v>
                </c:pt>
                <c:pt idx="17428">
                  <c:v>1.5943324086110457E-2</c:v>
                </c:pt>
                <c:pt idx="17429">
                  <c:v>0.68571876295476153</c:v>
                </c:pt>
                <c:pt idx="17430">
                  <c:v>0.51770307311929731</c:v>
                </c:pt>
                <c:pt idx="17431">
                  <c:v>0.40801513184889793</c:v>
                </c:pt>
                <c:pt idx="17432">
                  <c:v>0.86484863687690261</c:v>
                </c:pt>
                <c:pt idx="17433">
                  <c:v>2.4785610672139677</c:v>
                </c:pt>
                <c:pt idx="17434">
                  <c:v>1.0913020235852469</c:v>
                </c:pt>
                <c:pt idx="17435">
                  <c:v>0.84542302322848262</c:v>
                </c:pt>
                <c:pt idx="17436">
                  <c:v>2.2103490994759785</c:v>
                </c:pt>
                <c:pt idx="17437">
                  <c:v>3.1078763670394818E-2</c:v>
                </c:pt>
                <c:pt idx="17438">
                  <c:v>2.765303028140511E-2</c:v>
                </c:pt>
                <c:pt idx="17439">
                  <c:v>3.7124015176510358E-2</c:v>
                </c:pt>
                <c:pt idx="17440">
                  <c:v>0.18807237112139757</c:v>
                </c:pt>
                <c:pt idx="17441">
                  <c:v>0.44544173812699395</c:v>
                </c:pt>
                <c:pt idx="17442">
                  <c:v>8.7415857168120656E-2</c:v>
                </c:pt>
                <c:pt idx="17443">
                  <c:v>0.22745658453493661</c:v>
                </c:pt>
                <c:pt idx="17444">
                  <c:v>2.2392171228958316E-2</c:v>
                </c:pt>
                <c:pt idx="17445">
                  <c:v>5.7578154677740294E-2</c:v>
                </c:pt>
                <c:pt idx="17446">
                  <c:v>0.21530579126577365</c:v>
                </c:pt>
                <c:pt idx="17447">
                  <c:v>0.23829577877082181</c:v>
                </c:pt>
                <c:pt idx="17448">
                  <c:v>8.5944205568176321E-2</c:v>
                </c:pt>
                <c:pt idx="17449">
                  <c:v>0.20963936920798495</c:v>
                </c:pt>
                <c:pt idx="17450">
                  <c:v>7.9832805426746478E-2</c:v>
                </c:pt>
                <c:pt idx="17451">
                  <c:v>2.3475859053853605</c:v>
                </c:pt>
                <c:pt idx="17452">
                  <c:v>3.5337805994342268</c:v>
                </c:pt>
                <c:pt idx="17453">
                  <c:v>0.55218929063139899</c:v>
                </c:pt>
                <c:pt idx="17454">
                  <c:v>2.5836413454810958</c:v>
                </c:pt>
                <c:pt idx="17455">
                  <c:v>4.0335330237623243E-2</c:v>
                </c:pt>
                <c:pt idx="17456">
                  <c:v>7.2589748787411146E-2</c:v>
                </c:pt>
                <c:pt idx="17457">
                  <c:v>1.132308510426776</c:v>
                </c:pt>
                <c:pt idx="17458">
                  <c:v>0.7405035795837831</c:v>
                </c:pt>
                <c:pt idx="17459">
                  <c:v>4.6594273942683589E-2</c:v>
                </c:pt>
                <c:pt idx="17460">
                  <c:v>0.10802634090603386</c:v>
                </c:pt>
                <c:pt idx="17461">
                  <c:v>9.3924422926890336E-2</c:v>
                </c:pt>
                <c:pt idx="17462">
                  <c:v>0.59558852629487813</c:v>
                </c:pt>
                <c:pt idx="17463">
                  <c:v>1.2793874927600402</c:v>
                </c:pt>
                <c:pt idx="17464">
                  <c:v>0.29578680334958846</c:v>
                </c:pt>
                <c:pt idx="17465">
                  <c:v>0.51525936440322051</c:v>
                </c:pt>
                <c:pt idx="17466">
                  <c:v>0.11416241008498117</c:v>
                </c:pt>
                <c:pt idx="17467">
                  <c:v>0.61813612440665666</c:v>
                </c:pt>
                <c:pt idx="17468">
                  <c:v>0.65137956846927247</c:v>
                </c:pt>
                <c:pt idx="17469">
                  <c:v>0.67144528337834741</c:v>
                </c:pt>
                <c:pt idx="17470">
                  <c:v>0.115512557919939</c:v>
                </c:pt>
                <c:pt idx="17471">
                  <c:v>0.91513433496663299</c:v>
                </c:pt>
                <c:pt idx="17472">
                  <c:v>0.4671081691388424</c:v>
                </c:pt>
                <c:pt idx="17473">
                  <c:v>1.4887806356003612</c:v>
                </c:pt>
                <c:pt idx="17474">
                  <c:v>3.4520062862102936</c:v>
                </c:pt>
                <c:pt idx="17475">
                  <c:v>1.3100768758758843</c:v>
                </c:pt>
                <c:pt idx="17476">
                  <c:v>2.771605513017056</c:v>
                </c:pt>
                <c:pt idx="17477">
                  <c:v>1.1549095733835189</c:v>
                </c:pt>
                <c:pt idx="17478">
                  <c:v>0.71245973111054195</c:v>
                </c:pt>
                <c:pt idx="17479">
                  <c:v>2.6610628270143328</c:v>
                </c:pt>
                <c:pt idx="17480">
                  <c:v>2.944373707166807</c:v>
                </c:pt>
                <c:pt idx="17481">
                  <c:v>1.677574267835567</c:v>
                </c:pt>
                <c:pt idx="17482">
                  <c:v>0.5878429811315945</c:v>
                </c:pt>
                <c:pt idx="17483">
                  <c:v>4.1299432821149411</c:v>
                </c:pt>
                <c:pt idx="17484">
                  <c:v>8.1019827627414394</c:v>
                </c:pt>
                <c:pt idx="17485">
                  <c:v>19.464719325147755</c:v>
                </c:pt>
                <c:pt idx="17486">
                  <c:v>5.2643400453656604</c:v>
                </c:pt>
                <c:pt idx="17487">
                  <c:v>24.772829713476906</c:v>
                </c:pt>
                <c:pt idx="17488">
                  <c:v>3.2874036827538236</c:v>
                </c:pt>
                <c:pt idx="17489">
                  <c:v>4.5438555763617074</c:v>
                </c:pt>
                <c:pt idx="17490">
                  <c:v>16.33610931730615</c:v>
                </c:pt>
                <c:pt idx="17491">
                  <c:v>17.760210540484049</c:v>
                </c:pt>
                <c:pt idx="17492">
                  <c:v>0.32848046379336238</c:v>
                </c:pt>
                <c:pt idx="17493">
                  <c:v>0.48034641890773566</c:v>
                </c:pt>
                <c:pt idx="17494">
                  <c:v>0.39324046602647994</c:v>
                </c:pt>
                <c:pt idx="17495">
                  <c:v>1.6319649130974259</c:v>
                </c:pt>
                <c:pt idx="17496">
                  <c:v>1.5676109596771441</c:v>
                </c:pt>
                <c:pt idx="17497">
                  <c:v>0.93258440504078699</c:v>
                </c:pt>
                <c:pt idx="17498">
                  <c:v>4.1064115088171977</c:v>
                </c:pt>
                <c:pt idx="17499">
                  <c:v>0.56572488927410658</c:v>
                </c:pt>
                <c:pt idx="17500">
                  <c:v>0.67556403384908692</c:v>
                </c:pt>
                <c:pt idx="17501">
                  <c:v>3.3203116832497397</c:v>
                </c:pt>
                <c:pt idx="17502">
                  <c:v>3.7908547680954845</c:v>
                </c:pt>
                <c:pt idx="17503">
                  <c:v>4.6700811810889382</c:v>
                </c:pt>
                <c:pt idx="17504">
                  <c:v>4.6520348442030892</c:v>
                </c:pt>
                <c:pt idx="17505">
                  <c:v>9.9811450792577361</c:v>
                </c:pt>
                <c:pt idx="17506">
                  <c:v>31.094323739840963</c:v>
                </c:pt>
                <c:pt idx="17507">
                  <c:v>52.105101037478256</c:v>
                </c:pt>
                <c:pt idx="17508">
                  <c:v>16.67242676436215</c:v>
                </c:pt>
                <c:pt idx="17509">
                  <c:v>62.201426254291079</c:v>
                </c:pt>
                <c:pt idx="17510">
                  <c:v>10.264048842529119</c:v>
                </c:pt>
                <c:pt idx="17511">
                  <c:v>17.044377185476765</c:v>
                </c:pt>
                <c:pt idx="17512">
                  <c:v>46.452988923416491</c:v>
                </c:pt>
                <c:pt idx="17513">
                  <c:v>50.105370208586166</c:v>
                </c:pt>
                <c:pt idx="17514">
                  <c:v>2.2648047934770238E-2</c:v>
                </c:pt>
                <c:pt idx="17515">
                  <c:v>5.2553270305421985E-2</c:v>
                </c:pt>
                <c:pt idx="17516">
                  <c:v>0.77659990085157793</c:v>
                </c:pt>
                <c:pt idx="17517">
                  <c:v>1.6925090654805082</c:v>
                </c:pt>
                <c:pt idx="17518">
                  <c:v>1.0697886432529284</c:v>
                </c:pt>
                <c:pt idx="17519">
                  <c:v>0.91731680674873306</c:v>
                </c:pt>
                <c:pt idx="17520">
                  <c:v>0.45941825287693722</c:v>
                </c:pt>
                <c:pt idx="17521">
                  <c:v>2.2303482340977211E-2</c:v>
                </c:pt>
                <c:pt idx="17522">
                  <c:v>0.16883267034237473</c:v>
                </c:pt>
                <c:pt idx="17523">
                  <c:v>0.55962720437510027</c:v>
                </c:pt>
                <c:pt idx="17524">
                  <c:v>0.88894795552346551</c:v>
                </c:pt>
                <c:pt idx="17525">
                  <c:v>6.3717506762347347E-4</c:v>
                </c:pt>
                <c:pt idx="17526">
                  <c:v>0.30937994141670583</c:v>
                </c:pt>
                <c:pt idx="17527">
                  <c:v>0.18895684005262503</c:v>
                </c:pt>
                <c:pt idx="17528">
                  <c:v>0.51956411574908956</c:v>
                </c:pt>
                <c:pt idx="17529">
                  <c:v>5.7066155267843595E-2</c:v>
                </c:pt>
                <c:pt idx="17530">
                  <c:v>2.5504870450770108E-2</c:v>
                </c:pt>
                <c:pt idx="17531">
                  <c:v>7.5080211330792207E-2</c:v>
                </c:pt>
                <c:pt idx="17532">
                  <c:v>6.2455580050978433E-2</c:v>
                </c:pt>
                <c:pt idx="17533">
                  <c:v>0.63312412572604049</c:v>
                </c:pt>
                <c:pt idx="17534">
                  <c:v>0.15366887800886878</c:v>
                </c:pt>
                <c:pt idx="17535">
                  <c:v>1.1635136245996738</c:v>
                </c:pt>
                <c:pt idx="17536">
                  <c:v>0.6986077955624711</c:v>
                </c:pt>
                <c:pt idx="17537">
                  <c:v>2.1500254742408282</c:v>
                </c:pt>
                <c:pt idx="17538">
                  <c:v>13.162786958196257</c:v>
                </c:pt>
                <c:pt idx="17539">
                  <c:v>6.930507041621901</c:v>
                </c:pt>
                <c:pt idx="17540">
                  <c:v>6.8768166960680261</c:v>
                </c:pt>
                <c:pt idx="17541">
                  <c:v>7.508732920869039</c:v>
                </c:pt>
                <c:pt idx="17542">
                  <c:v>0.80122252795177851</c:v>
                </c:pt>
                <c:pt idx="17543">
                  <c:v>3.1223180843123584</c:v>
                </c:pt>
                <c:pt idx="17544">
                  <c:v>7.9599161217030403</c:v>
                </c:pt>
                <c:pt idx="17545">
                  <c:v>9.1183067463529994</c:v>
                </c:pt>
                <c:pt idx="17546">
                  <c:v>0.11503977598893698</c:v>
                </c:pt>
                <c:pt idx="17547">
                  <c:v>3.0738875172056493E-2</c:v>
                </c:pt>
                <c:pt idx="17548">
                  <c:v>3.5477228551551629E-3</c:v>
                </c:pt>
                <c:pt idx="17549">
                  <c:v>0.25649603025155682</c:v>
                </c:pt>
                <c:pt idx="17550">
                  <c:v>1.8039340149340988E-2</c:v>
                </c:pt>
                <c:pt idx="17551">
                  <c:v>4.1259706544130935E-2</c:v>
                </c:pt>
                <c:pt idx="17552">
                  <c:v>4.3507376087646606E-2</c:v>
                </c:pt>
                <c:pt idx="17553">
                  <c:v>7.1518762658755869E-3</c:v>
                </c:pt>
                <c:pt idx="17554">
                  <c:v>6.387875929476863E-3</c:v>
                </c:pt>
                <c:pt idx="17555">
                  <c:v>0.19470796222755907</c:v>
                </c:pt>
                <c:pt idx="17556">
                  <c:v>2.0709929080825595E-2</c:v>
                </c:pt>
                <c:pt idx="17557">
                  <c:v>0.14274787895341429</c:v>
                </c:pt>
                <c:pt idx="17558">
                  <c:v>0.15624555743035329</c:v>
                </c:pt>
                <c:pt idx="17559">
                  <c:v>0.81334294514717376</c:v>
                </c:pt>
                <c:pt idx="17560">
                  <c:v>8.4852348668832978</c:v>
                </c:pt>
                <c:pt idx="17561">
                  <c:v>2.7744122569634539</c:v>
                </c:pt>
                <c:pt idx="17562">
                  <c:v>2.6791713002611477</c:v>
                </c:pt>
                <c:pt idx="17563">
                  <c:v>1.9399296813651017</c:v>
                </c:pt>
                <c:pt idx="17564">
                  <c:v>1.9886221782888108E-2</c:v>
                </c:pt>
                <c:pt idx="17565">
                  <c:v>0.44499188052396876</c:v>
                </c:pt>
                <c:pt idx="17566">
                  <c:v>3.1809296987005449</c:v>
                </c:pt>
                <c:pt idx="17567">
                  <c:v>2.1185101185768471</c:v>
                </c:pt>
                <c:pt idx="17568">
                  <c:v>2.8066377590987837E-3</c:v>
                </c:pt>
                <c:pt idx="17569">
                  <c:v>5.5413466926421051E-3</c:v>
                </c:pt>
                <c:pt idx="17570">
                  <c:v>8.0837766322291657E-2</c:v>
                </c:pt>
                <c:pt idx="17571">
                  <c:v>2.5485697055558316E-2</c:v>
                </c:pt>
                <c:pt idx="17572">
                  <c:v>5.4249747108282955E-3</c:v>
                </c:pt>
                <c:pt idx="17573">
                  <c:v>1.777342847365445E-2</c:v>
                </c:pt>
                <c:pt idx="17574">
                  <c:v>3.3928747377332702E-2</c:v>
                </c:pt>
                <c:pt idx="17575">
                  <c:v>1.9453391537483241E-3</c:v>
                </c:pt>
                <c:pt idx="17576">
                  <c:v>1.0832022024238835E-2</c:v>
                </c:pt>
                <c:pt idx="17577">
                  <c:v>0.15717804720792022</c:v>
                </c:pt>
                <c:pt idx="17578">
                  <c:v>0.39209313906575566</c:v>
                </c:pt>
                <c:pt idx="17579">
                  <c:v>5.7258204218259834E-2</c:v>
                </c:pt>
                <c:pt idx="17580">
                  <c:v>8.0119278466100605E-2</c:v>
                </c:pt>
                <c:pt idx="17581">
                  <c:v>0.2496556264446364</c:v>
                </c:pt>
                <c:pt idx="17582">
                  <c:v>3.4682329872796598</c:v>
                </c:pt>
                <c:pt idx="17583">
                  <c:v>1.6846465447874899</c:v>
                </c:pt>
                <c:pt idx="17584">
                  <c:v>0.97757635062701653</c:v>
                </c:pt>
                <c:pt idx="17585">
                  <c:v>0.5872532713118358</c:v>
                </c:pt>
                <c:pt idx="17586">
                  <c:v>0.39610169395961747</c:v>
                </c:pt>
                <c:pt idx="17587">
                  <c:v>0.4165106791017818</c:v>
                </c:pt>
                <c:pt idx="17588">
                  <c:v>2.4634328583277831</c:v>
                </c:pt>
                <c:pt idx="17589">
                  <c:v>1.2429528229214712</c:v>
                </c:pt>
                <c:pt idx="17590">
                  <c:v>0.50453505166177293</c:v>
                </c:pt>
                <c:pt idx="17591">
                  <c:v>0.59015469031152401</c:v>
                </c:pt>
                <c:pt idx="17592">
                  <c:v>1.7116939057050344</c:v>
                </c:pt>
                <c:pt idx="17593">
                  <c:v>6.6062540207852631</c:v>
                </c:pt>
                <c:pt idx="17594">
                  <c:v>4.0379507045465175</c:v>
                </c:pt>
                <c:pt idx="17595">
                  <c:v>4.5083632422526527</c:v>
                </c:pt>
                <c:pt idx="17596">
                  <c:v>5.0559439581809515</c:v>
                </c:pt>
                <c:pt idx="17597">
                  <c:v>0.76811147241437616</c:v>
                </c:pt>
                <c:pt idx="17598">
                  <c:v>2.2491687033851351</c:v>
                </c:pt>
                <c:pt idx="17599">
                  <c:v>7.0423535288806267</c:v>
                </c:pt>
                <c:pt idx="17600">
                  <c:v>5.4836013301224735</c:v>
                </c:pt>
                <c:pt idx="17601">
                  <c:v>0.17574381219022953</c:v>
                </c:pt>
                <c:pt idx="17602">
                  <c:v>0.19866987022677221</c:v>
                </c:pt>
                <c:pt idx="17603">
                  <c:v>0.72902243693689972</c:v>
                </c:pt>
                <c:pt idx="17604">
                  <c:v>2.5599731386395415</c:v>
                </c:pt>
                <c:pt idx="17605">
                  <c:v>2.76271605381047</c:v>
                </c:pt>
                <c:pt idx="17606">
                  <c:v>2.1181091565340235</c:v>
                </c:pt>
                <c:pt idx="17607">
                  <c:v>1.1958129792362322</c:v>
                </c:pt>
                <c:pt idx="17608">
                  <c:v>2.7306382353809097E-2</c:v>
                </c:pt>
                <c:pt idx="17609">
                  <c:v>0.94904094898708413</c:v>
                </c:pt>
                <c:pt idx="17610">
                  <c:v>2.1616250630011811</c:v>
                </c:pt>
                <c:pt idx="17611">
                  <c:v>2.0945542611954409</c:v>
                </c:pt>
                <c:pt idx="17612">
                  <c:v>4.061215590175097E-2</c:v>
                </c:pt>
                <c:pt idx="17613">
                  <c:v>1.8505364514501917E-2</c:v>
                </c:pt>
                <c:pt idx="17614">
                  <c:v>2.463649456570912E-2</c:v>
                </c:pt>
                <c:pt idx="17615">
                  <c:v>1.3716472957464985</c:v>
                </c:pt>
                <c:pt idx="17616">
                  <c:v>0.30479856533648664</c:v>
                </c:pt>
                <c:pt idx="17617">
                  <c:v>0.48139898150515797</c:v>
                </c:pt>
                <c:pt idx="17618">
                  <c:v>0.43065995157076375</c:v>
                </c:pt>
                <c:pt idx="17619">
                  <c:v>9.0714892045057713E-2</c:v>
                </c:pt>
                <c:pt idx="17620">
                  <c:v>0.87855265019760276</c:v>
                </c:pt>
                <c:pt idx="17621">
                  <c:v>0.37257484159173127</c:v>
                </c:pt>
                <c:pt idx="17622">
                  <c:v>0.90765491656223607</c:v>
                </c:pt>
                <c:pt idx="17623">
                  <c:v>2.709936923439718E-2</c:v>
                </c:pt>
                <c:pt idx="17624">
                  <c:v>1.804785780184236E-2</c:v>
                </c:pt>
                <c:pt idx="17625">
                  <c:v>5.2891371585223182E-2</c:v>
                </c:pt>
                <c:pt idx="17626">
                  <c:v>0.98766071547492373</c:v>
                </c:pt>
                <c:pt idx="17627">
                  <c:v>0.23076469026600399</c:v>
                </c:pt>
                <c:pt idx="17628">
                  <c:v>0.29085732000211489</c:v>
                </c:pt>
                <c:pt idx="17629">
                  <c:v>9.0559160081744028E-2</c:v>
                </c:pt>
                <c:pt idx="17630">
                  <c:v>1.3236917484331197E-2</c:v>
                </c:pt>
                <c:pt idx="17631">
                  <c:v>5.1431641307431372E-2</c:v>
                </c:pt>
                <c:pt idx="17632">
                  <c:v>0.19093851866385433</c:v>
                </c:pt>
                <c:pt idx="17633">
                  <c:v>0.22161427376788728</c:v>
                </c:pt>
                <c:pt idx="17634">
                  <c:v>0.24139493330922518</c:v>
                </c:pt>
                <c:pt idx="17635">
                  <c:v>0.17742742741558123</c:v>
                </c:pt>
                <c:pt idx="17636">
                  <c:v>0.18286507219046236</c:v>
                </c:pt>
                <c:pt idx="17637">
                  <c:v>2.5329787432727269</c:v>
                </c:pt>
                <c:pt idx="17638">
                  <c:v>0.67284317838600105</c:v>
                </c:pt>
                <c:pt idx="17639">
                  <c:v>1.5447924478166044</c:v>
                </c:pt>
                <c:pt idx="17640">
                  <c:v>3.2212968239721222</c:v>
                </c:pt>
                <c:pt idx="17641">
                  <c:v>1.5794310357754204E-2</c:v>
                </c:pt>
                <c:pt idx="17642">
                  <c:v>0.19419053525675484</c:v>
                </c:pt>
                <c:pt idx="17643">
                  <c:v>2.5104047168600352</c:v>
                </c:pt>
                <c:pt idx="17644">
                  <c:v>2.1602946149741311</c:v>
                </c:pt>
                <c:pt idx="17645">
                  <c:v>4.3511312321925399E-2</c:v>
                </c:pt>
                <c:pt idx="17646">
                  <c:v>3.9767765822341809E-2</c:v>
                </c:pt>
                <c:pt idx="17647">
                  <c:v>0.14979691323242253</c:v>
                </c:pt>
                <c:pt idx="17648">
                  <c:v>1.7680979729406061</c:v>
                </c:pt>
                <c:pt idx="17649">
                  <c:v>0.5496156726472976</c:v>
                </c:pt>
                <c:pt idx="17650">
                  <c:v>0.56207231864243834</c:v>
                </c:pt>
                <c:pt idx="17651">
                  <c:v>0.18040042529600156</c:v>
                </c:pt>
                <c:pt idx="17652">
                  <c:v>0.10997318072590083</c:v>
                </c:pt>
                <c:pt idx="17653">
                  <c:v>0.43926112371613191</c:v>
                </c:pt>
                <c:pt idx="17654">
                  <c:v>0.59780466161471557</c:v>
                </c:pt>
                <c:pt idx="17655">
                  <c:v>0.47526832685317516</c:v>
                </c:pt>
                <c:pt idx="17656">
                  <c:v>0.1112549483685156</c:v>
                </c:pt>
                <c:pt idx="17657">
                  <c:v>0.15716738896847163</c:v>
                </c:pt>
                <c:pt idx="17658">
                  <c:v>0.55659621289622341</c:v>
                </c:pt>
                <c:pt idx="17659">
                  <c:v>5.0387009529012108</c:v>
                </c:pt>
                <c:pt idx="17660">
                  <c:v>1.9071433356951224</c:v>
                </c:pt>
                <c:pt idx="17661">
                  <c:v>2.1751225465686157</c:v>
                </c:pt>
                <c:pt idx="17662">
                  <c:v>3.7920638903260424</c:v>
                </c:pt>
                <c:pt idx="17663">
                  <c:v>6.1223052441740728</c:v>
                </c:pt>
                <c:pt idx="17664">
                  <c:v>1.5815301860652762</c:v>
                </c:pt>
                <c:pt idx="17665">
                  <c:v>4.1625331485852746</c:v>
                </c:pt>
                <c:pt idx="17666">
                  <c:v>2.7955475555599691</c:v>
                </c:pt>
                <c:pt idx="17667">
                  <c:v>1.4159043501151733</c:v>
                </c:pt>
                <c:pt idx="17668">
                  <c:v>0.30756057816362892</c:v>
                </c:pt>
                <c:pt idx="17669">
                  <c:v>1.3986350820363891</c:v>
                </c:pt>
                <c:pt idx="17670">
                  <c:v>7.994179188628018</c:v>
                </c:pt>
                <c:pt idx="17671">
                  <c:v>12.229941443577367</c:v>
                </c:pt>
                <c:pt idx="17672">
                  <c:v>5.3276624598736166</c:v>
                </c:pt>
                <c:pt idx="17673">
                  <c:v>12.217449381977977</c:v>
                </c:pt>
                <c:pt idx="17674">
                  <c:v>1.2485825946531213</c:v>
                </c:pt>
                <c:pt idx="17675">
                  <c:v>2.9855822359852908</c:v>
                </c:pt>
                <c:pt idx="17676">
                  <c:v>10.17336426665632</c:v>
                </c:pt>
                <c:pt idx="17677">
                  <c:v>10.377979472402217</c:v>
                </c:pt>
                <c:pt idx="17678">
                  <c:v>0.31259882196874206</c:v>
                </c:pt>
                <c:pt idx="17679">
                  <c:v>0.21059385738851089</c:v>
                </c:pt>
                <c:pt idx="17680">
                  <c:v>0.18826121549078798</c:v>
                </c:pt>
                <c:pt idx="17681">
                  <c:v>2.691856817472881</c:v>
                </c:pt>
                <c:pt idx="17682">
                  <c:v>1.1095537263870578</c:v>
                </c:pt>
                <c:pt idx="17683">
                  <c:v>1.3812452714712262</c:v>
                </c:pt>
                <c:pt idx="17684">
                  <c:v>4.1066797184572126</c:v>
                </c:pt>
                <c:pt idx="17685">
                  <c:v>0.47535500080969945</c:v>
                </c:pt>
                <c:pt idx="17686">
                  <c:v>1.119063793548444</c:v>
                </c:pt>
                <c:pt idx="17687">
                  <c:v>2.8379885381126493</c:v>
                </c:pt>
                <c:pt idx="17688">
                  <c:v>3.4727836693566889</c:v>
                </c:pt>
                <c:pt idx="17689">
                  <c:v>4.3773060995935094</c:v>
                </c:pt>
                <c:pt idx="17690">
                  <c:v>2.7417009242422208</c:v>
                </c:pt>
                <c:pt idx="17691">
                  <c:v>9.3777880819175206</c:v>
                </c:pt>
                <c:pt idx="17692">
                  <c:v>58.831051291061129</c:v>
                </c:pt>
                <c:pt idx="17693">
                  <c:v>36.80771028788736</c:v>
                </c:pt>
                <c:pt idx="17694">
                  <c:v>29.956604188657003</c:v>
                </c:pt>
                <c:pt idx="17695">
                  <c:v>40.889141409437705</c:v>
                </c:pt>
                <c:pt idx="17696">
                  <c:v>10.1950713478038</c:v>
                </c:pt>
                <c:pt idx="17697">
                  <c:v>14.680150610734326</c:v>
                </c:pt>
                <c:pt idx="17698">
                  <c:v>45.198503302234371</c:v>
                </c:pt>
                <c:pt idx="17699">
                  <c:v>41.924488010324453</c:v>
                </c:pt>
                <c:pt idx="17700">
                  <c:v>3.5656801646323649E-2</c:v>
                </c:pt>
                <c:pt idx="17701">
                  <c:v>2.2553985146105276E-2</c:v>
                </c:pt>
                <c:pt idx="17702">
                  <c:v>1.1321873467654857</c:v>
                </c:pt>
                <c:pt idx="17703">
                  <c:v>0.84717283523314191</c:v>
                </c:pt>
                <c:pt idx="17704">
                  <c:v>0.10006327060100838</c:v>
                </c:pt>
                <c:pt idx="17705">
                  <c:v>0.22611301209577733</c:v>
                </c:pt>
                <c:pt idx="17706">
                  <c:v>1.4775789451042627</c:v>
                </c:pt>
                <c:pt idx="17707">
                  <c:v>0.34227323421197731</c:v>
                </c:pt>
                <c:pt idx="17708">
                  <c:v>0.71860352729595423</c:v>
                </c:pt>
                <c:pt idx="17709">
                  <c:v>3.2557202576884738</c:v>
                </c:pt>
                <c:pt idx="17710">
                  <c:v>0.91903333850665647</c:v>
                </c:pt>
                <c:pt idx="17711">
                  <c:v>4.9263626498842625E-2</c:v>
                </c:pt>
                <c:pt idx="17712">
                  <c:v>0.24369997035626231</c:v>
                </c:pt>
                <c:pt idx="17713">
                  <c:v>0.13158122100932457</c:v>
                </c:pt>
                <c:pt idx="17714">
                  <c:v>0.18082377863506152</c:v>
                </c:pt>
                <c:pt idx="17715">
                  <c:v>0.14238370398967437</c:v>
                </c:pt>
                <c:pt idx="17716">
                  <c:v>0.37454801446454711</c:v>
                </c:pt>
                <c:pt idx="17717">
                  <c:v>6.0573778354274639E-2</c:v>
                </c:pt>
                <c:pt idx="17718">
                  <c:v>0.25896216838416497</c:v>
                </c:pt>
                <c:pt idx="17719">
                  <c:v>0.59241133566209803</c:v>
                </c:pt>
                <c:pt idx="17720">
                  <c:v>0.58327618900853218</c:v>
                </c:pt>
                <c:pt idx="17721">
                  <c:v>1.6610742365030955</c:v>
                </c:pt>
                <c:pt idx="17722">
                  <c:v>0.62663430562912958</c:v>
                </c:pt>
                <c:pt idx="17723">
                  <c:v>0.17649324345288683</c:v>
                </c:pt>
                <c:pt idx="17724">
                  <c:v>1.6734361126037418</c:v>
                </c:pt>
                <c:pt idx="17725">
                  <c:v>0.29571813085408905</c:v>
                </c:pt>
                <c:pt idx="17726">
                  <c:v>0.71629900716949091</c:v>
                </c:pt>
                <c:pt idx="17727">
                  <c:v>5.872669844451007</c:v>
                </c:pt>
                <c:pt idx="17728">
                  <c:v>5.8022503518090565</c:v>
                </c:pt>
                <c:pt idx="17729">
                  <c:v>13.121456140062531</c:v>
                </c:pt>
                <c:pt idx="17730">
                  <c:v>17.152483736157649</c:v>
                </c:pt>
                <c:pt idx="17731">
                  <c:v>7.2805638145365323</c:v>
                </c:pt>
                <c:pt idx="17732">
                  <c:v>1.7292358597524746E-2</c:v>
                </c:pt>
                <c:pt idx="17733">
                  <c:v>1.5889154149531325E-4</c:v>
                </c:pt>
                <c:pt idx="17734">
                  <c:v>8.4185436410630417E-3</c:v>
                </c:pt>
                <c:pt idx="17735">
                  <c:v>2.0427894647203369E-2</c:v>
                </c:pt>
                <c:pt idx="17736">
                  <c:v>1.482844804863511E-3</c:v>
                </c:pt>
                <c:pt idx="17737">
                  <c:v>4.6795095357273407E-2</c:v>
                </c:pt>
                <c:pt idx="17738">
                  <c:v>2.7444061382367053</c:v>
                </c:pt>
                <c:pt idx="17739">
                  <c:v>6.4433081043178566</c:v>
                </c:pt>
                <c:pt idx="17740">
                  <c:v>5.4818859816444148</c:v>
                </c:pt>
                <c:pt idx="17741">
                  <c:v>6.0940601510258858</c:v>
                </c:pt>
                <c:pt idx="17742">
                  <c:v>5.4403723502170056</c:v>
                </c:pt>
                <c:pt idx="17743">
                  <c:v>9.6583075966364618</c:v>
                </c:pt>
                <c:pt idx="17744">
                  <c:v>10.707360177905375</c:v>
                </c:pt>
                <c:pt idx="17745">
                  <c:v>0.85307790634869274</c:v>
                </c:pt>
                <c:pt idx="17746">
                  <c:v>6.7818000529354077</c:v>
                </c:pt>
                <c:pt idx="17747">
                  <c:v>113.04955056771901</c:v>
                </c:pt>
                <c:pt idx="17748">
                  <c:v>61.317442030948811</c:v>
                </c:pt>
                <c:pt idx="17749">
                  <c:v>59.913346934383142</c:v>
                </c:pt>
                <c:pt idx="17750">
                  <c:v>90.866909348706372</c:v>
                </c:pt>
                <c:pt idx="17751">
                  <c:v>142.90453844432861</c:v>
                </c:pt>
                <c:pt idx="17752">
                  <c:v>0.10520150990045823</c:v>
                </c:pt>
                <c:pt idx="17753">
                  <c:v>6.0867730374602799E-3</c:v>
                </c:pt>
                <c:pt idx="17754">
                  <c:v>1.8497944864501817E-3</c:v>
                </c:pt>
                <c:pt idx="17755">
                  <c:v>6.7918604961407919E-3</c:v>
                </c:pt>
                <c:pt idx="17756">
                  <c:v>4.582799907931887E-3</c:v>
                </c:pt>
                <c:pt idx="17757">
                  <c:v>8.0064539803225664E-3</c:v>
                </c:pt>
                <c:pt idx="17758">
                  <c:v>2.6019855098807207E-2</c:v>
                </c:pt>
                <c:pt idx="17759">
                  <c:v>1.7420272973116602E-2</c:v>
                </c:pt>
                <c:pt idx="17760">
                  <c:v>6.3478438184988916E-3</c:v>
                </c:pt>
                <c:pt idx="17761">
                  <c:v>0.24689527169182349</c:v>
                </c:pt>
                <c:pt idx="17762">
                  <c:v>1.9073120175508211E-2</c:v>
                </c:pt>
                <c:pt idx="17763">
                  <c:v>0.3232407029565334</c:v>
                </c:pt>
                <c:pt idx="17764">
                  <c:v>0.19530869325476696</c:v>
                </c:pt>
                <c:pt idx="17765">
                  <c:v>0.45699359042798343</c:v>
                </c:pt>
                <c:pt idx="17766">
                  <c:v>0.7318186393849333</c:v>
                </c:pt>
                <c:pt idx="17767">
                  <c:v>0.17600317462237122</c:v>
                </c:pt>
                <c:pt idx="17768">
                  <c:v>0.14632834816699278</c:v>
                </c:pt>
                <c:pt idx="17769">
                  <c:v>2.4692562556913971</c:v>
                </c:pt>
                <c:pt idx="17770">
                  <c:v>3.7746250702405972</c:v>
                </c:pt>
                <c:pt idx="17771">
                  <c:v>2.7252394349304812</c:v>
                </c:pt>
                <c:pt idx="17772">
                  <c:v>9.9830921419562486</c:v>
                </c:pt>
                <c:pt idx="17773">
                  <c:v>1.7398664088034956</c:v>
                </c:pt>
                <c:pt idx="17774">
                  <c:v>0.14409663612549911</c:v>
                </c:pt>
                <c:pt idx="17775">
                  <c:v>1.2883954680727989E-2</c:v>
                </c:pt>
                <c:pt idx="17776">
                  <c:v>0.43618634834223824</c:v>
                </c:pt>
                <c:pt idx="17777">
                  <c:v>5.9619709681258746</c:v>
                </c:pt>
                <c:pt idx="17778">
                  <c:v>1.6478038077086372E-2</c:v>
                </c:pt>
                <c:pt idx="17779">
                  <c:v>0.21645265136051939</c:v>
                </c:pt>
                <c:pt idx="17780">
                  <c:v>2.3641496988924211</c:v>
                </c:pt>
                <c:pt idx="17781">
                  <c:v>3.6544740768194575</c:v>
                </c:pt>
                <c:pt idx="17782">
                  <c:v>0.4714953827613802</c:v>
                </c:pt>
                <c:pt idx="17783">
                  <c:v>13.213979827835326</c:v>
                </c:pt>
                <c:pt idx="17784">
                  <c:v>21.422406484316721</c:v>
                </c:pt>
                <c:pt idx="17785">
                  <c:v>0.11047855879185435</c:v>
                </c:pt>
                <c:pt idx="17786">
                  <c:v>4.2288754124915312E-2</c:v>
                </c:pt>
                <c:pt idx="17787">
                  <c:v>6.5204231369764276E-2</c:v>
                </c:pt>
                <c:pt idx="17788">
                  <c:v>7.2494370043571345E-3</c:v>
                </c:pt>
                <c:pt idx="17789">
                  <c:v>1.5715510780992172E-2</c:v>
                </c:pt>
                <c:pt idx="17790">
                  <c:v>0.36774837021677742</c:v>
                </c:pt>
                <c:pt idx="17791">
                  <c:v>0.46720871015955129</c:v>
                </c:pt>
                <c:pt idx="17792">
                  <c:v>0.27192794699354883</c:v>
                </c:pt>
                <c:pt idx="17793">
                  <c:v>1.6242047630123599</c:v>
                </c:pt>
                <c:pt idx="17794">
                  <c:v>0.42070348600936897</c:v>
                </c:pt>
                <c:pt idx="17795">
                  <c:v>0.17406883039810328</c:v>
                </c:pt>
                <c:pt idx="17796">
                  <c:v>6.1728510056211827E-2</c:v>
                </c:pt>
                <c:pt idx="17797">
                  <c:v>0.14032353546079268</c:v>
                </c:pt>
                <c:pt idx="17798">
                  <c:v>3.5869411592971274</c:v>
                </c:pt>
                <c:pt idx="17799">
                  <c:v>1.2739802879373632</c:v>
                </c:pt>
                <c:pt idx="17800">
                  <c:v>0.64535891495758846</c:v>
                </c:pt>
                <c:pt idx="17801">
                  <c:v>2.1909681874069742</c:v>
                </c:pt>
                <c:pt idx="17802">
                  <c:v>0.78994935633791441</c:v>
                </c:pt>
                <c:pt idx="17803">
                  <c:v>1.6839293510522657</c:v>
                </c:pt>
                <c:pt idx="17804">
                  <c:v>7.7989027711340153</c:v>
                </c:pt>
                <c:pt idx="17805">
                  <c:v>3.4754972441084058</c:v>
                </c:pt>
                <c:pt idx="17806">
                  <c:v>4.1351673035883024E-2</c:v>
                </c:pt>
                <c:pt idx="17807">
                  <c:v>7.1664741601200621E-2</c:v>
                </c:pt>
                <c:pt idx="17808">
                  <c:v>7.6345754579332905E-3</c:v>
                </c:pt>
                <c:pt idx="17809">
                  <c:v>0.24403382575575852</c:v>
                </c:pt>
                <c:pt idx="17810">
                  <c:v>1.894060896959656E-2</c:v>
                </c:pt>
                <c:pt idx="17811">
                  <c:v>1.9242153232799767E-2</c:v>
                </c:pt>
                <c:pt idx="17812">
                  <c:v>9.8495997383541672E-2</c:v>
                </c:pt>
                <c:pt idx="17813">
                  <c:v>2.5951211390265117E-2</c:v>
                </c:pt>
                <c:pt idx="17814">
                  <c:v>8.2407216579586398E-2</c:v>
                </c:pt>
                <c:pt idx="17815">
                  <c:v>1.6130029076627923</c:v>
                </c:pt>
                <c:pt idx="17816">
                  <c:v>0.32907777054774712</c:v>
                </c:pt>
                <c:pt idx="17817">
                  <c:v>0.19407872554544844</c:v>
                </c:pt>
                <c:pt idx="17818">
                  <c:v>0.75796658165156394</c:v>
                </c:pt>
                <c:pt idx="17819">
                  <c:v>1.7930901925633793E-4</c:v>
                </c:pt>
                <c:pt idx="17820">
                  <c:v>0.26636001417027705</c:v>
                </c:pt>
                <c:pt idx="17821">
                  <c:v>2.3146196814330503E-2</c:v>
                </c:pt>
                <c:pt idx="17822">
                  <c:v>0.11524843722122544</c:v>
                </c:pt>
                <c:pt idx="17823">
                  <c:v>0.95658121530184359</c:v>
                </c:pt>
                <c:pt idx="17824">
                  <c:v>4.5092874001083807</c:v>
                </c:pt>
                <c:pt idx="17825">
                  <c:v>0.95465294274327128</c:v>
                </c:pt>
                <c:pt idx="17826">
                  <c:v>5.5080947150306381</c:v>
                </c:pt>
                <c:pt idx="17827">
                  <c:v>5.3393689317786706</c:v>
                </c:pt>
                <c:pt idx="17828">
                  <c:v>2.5448843712341976E-2</c:v>
                </c:pt>
                <c:pt idx="17829">
                  <c:v>5.5792509303052323E-2</c:v>
                </c:pt>
                <c:pt idx="17830">
                  <c:v>2.2349129796216959E-2</c:v>
                </c:pt>
                <c:pt idx="17831">
                  <c:v>0.10970977445462658</c:v>
                </c:pt>
                <c:pt idx="17832">
                  <c:v>1.5296700746536468E-2</c:v>
                </c:pt>
                <c:pt idx="17833">
                  <c:v>4.6045094913994257E-2</c:v>
                </c:pt>
                <c:pt idx="17834">
                  <c:v>0.18129866444755158</c:v>
                </c:pt>
                <c:pt idx="17835">
                  <c:v>8.497152558472873E-2</c:v>
                </c:pt>
                <c:pt idx="17836">
                  <c:v>0.23115384242478967</c:v>
                </c:pt>
                <c:pt idx="17837">
                  <c:v>1.8151477475991999</c:v>
                </c:pt>
                <c:pt idx="17838">
                  <c:v>0.29010129037394494</c:v>
                </c:pt>
                <c:pt idx="17839">
                  <c:v>2.550748644168805</c:v>
                </c:pt>
                <c:pt idx="17840">
                  <c:v>0.64315226615192211</c:v>
                </c:pt>
                <c:pt idx="17841">
                  <c:v>8.0905837306014569E-2</c:v>
                </c:pt>
                <c:pt idx="17842">
                  <c:v>2.3641994115052767</c:v>
                </c:pt>
                <c:pt idx="17843">
                  <c:v>1.5758744063975232</c:v>
                </c:pt>
                <c:pt idx="17844">
                  <c:v>1.5918012123166319</c:v>
                </c:pt>
                <c:pt idx="17845">
                  <c:v>9.1698421518910997</c:v>
                </c:pt>
                <c:pt idx="17846">
                  <c:v>4.8661315273584487</c:v>
                </c:pt>
                <c:pt idx="17847">
                  <c:v>9.6456146561724108</c:v>
                </c:pt>
                <c:pt idx="17848">
                  <c:v>31.596877420744345</c:v>
                </c:pt>
                <c:pt idx="17849">
                  <c:v>25.132274759934141</c:v>
                </c:pt>
                <c:pt idx="17850">
                  <c:v>4.1649263098681111E-2</c:v>
                </c:pt>
                <c:pt idx="17851">
                  <c:v>6.0659681746616109E-2</c:v>
                </c:pt>
                <c:pt idx="17852">
                  <c:v>1.7741384295387588E-2</c:v>
                </c:pt>
                <c:pt idx="17853">
                  <c:v>6.3692656431493633E-2</c:v>
                </c:pt>
                <c:pt idx="17854">
                  <c:v>1.7755255867123818E-2</c:v>
                </c:pt>
                <c:pt idx="17855">
                  <c:v>5.613690091867593E-2</c:v>
                </c:pt>
                <c:pt idx="17856">
                  <c:v>0.284992179463951</c:v>
                </c:pt>
                <c:pt idx="17857">
                  <c:v>0.25890557655890772</c:v>
                </c:pt>
                <c:pt idx="17858">
                  <c:v>0.99572679054208857</c:v>
                </c:pt>
                <c:pt idx="17859">
                  <c:v>2.1127446384155477</c:v>
                </c:pt>
                <c:pt idx="17860">
                  <c:v>0.98763562527064475</c:v>
                </c:pt>
                <c:pt idx="17861">
                  <c:v>0.5632315313112406</c:v>
                </c:pt>
                <c:pt idx="17862">
                  <c:v>0.14742846569247936</c:v>
                </c:pt>
                <c:pt idx="17863">
                  <c:v>0.29866280145675295</c:v>
                </c:pt>
                <c:pt idx="17864">
                  <c:v>3.5252370009319116</c:v>
                </c:pt>
                <c:pt idx="17865">
                  <c:v>0.60644491452363791</c:v>
                </c:pt>
                <c:pt idx="17866">
                  <c:v>0.58241208134602507</c:v>
                </c:pt>
                <c:pt idx="17867">
                  <c:v>8.5704483054414968</c:v>
                </c:pt>
                <c:pt idx="17868">
                  <c:v>4.4370828491396219</c:v>
                </c:pt>
                <c:pt idx="17869">
                  <c:v>9.1329488042885725</c:v>
                </c:pt>
                <c:pt idx="17870">
                  <c:v>6.71778020750655</c:v>
                </c:pt>
                <c:pt idx="17871">
                  <c:v>7.291097324182565</c:v>
                </c:pt>
                <c:pt idx="17872">
                  <c:v>1.2285091792486977</c:v>
                </c:pt>
                <c:pt idx="17873">
                  <c:v>0.24901173957576742</c:v>
                </c:pt>
                <c:pt idx="17874">
                  <c:v>1.2615554105068578</c:v>
                </c:pt>
                <c:pt idx="17875">
                  <c:v>2.2758700912736218</c:v>
                </c:pt>
                <c:pt idx="17876">
                  <c:v>2.9366132865043713</c:v>
                </c:pt>
                <c:pt idx="17877">
                  <c:v>1.8140895680016467</c:v>
                </c:pt>
                <c:pt idx="17878">
                  <c:v>10.793764576335468</c:v>
                </c:pt>
                <c:pt idx="17879">
                  <c:v>1.1848590846855882</c:v>
                </c:pt>
                <c:pt idx="17880">
                  <c:v>4.0117030326314431</c:v>
                </c:pt>
                <c:pt idx="17881">
                  <c:v>6.0782781685381098</c:v>
                </c:pt>
                <c:pt idx="17882">
                  <c:v>8.1511718185477182</c:v>
                </c:pt>
                <c:pt idx="17883">
                  <c:v>0.57991345748163958</c:v>
                </c:pt>
                <c:pt idx="17884">
                  <c:v>0.17400721928725368</c:v>
                </c:pt>
                <c:pt idx="17885">
                  <c:v>0.69179316840323324</c:v>
                </c:pt>
                <c:pt idx="17886">
                  <c:v>1.5006285016865442</c:v>
                </c:pt>
                <c:pt idx="17887">
                  <c:v>1.0880350519431963</c:v>
                </c:pt>
                <c:pt idx="17888">
                  <c:v>1.1883607614734799</c:v>
                </c:pt>
                <c:pt idx="17889">
                  <c:v>6.26931482803667</c:v>
                </c:pt>
                <c:pt idx="17890">
                  <c:v>0.59153868870340121</c:v>
                </c:pt>
                <c:pt idx="17891">
                  <c:v>2.2174678028808739</c:v>
                </c:pt>
                <c:pt idx="17892">
                  <c:v>3.2940273008262158</c:v>
                </c:pt>
                <c:pt idx="17893">
                  <c:v>5.1694551948973197</c:v>
                </c:pt>
                <c:pt idx="17894">
                  <c:v>13.285676929237978</c:v>
                </c:pt>
                <c:pt idx="17895">
                  <c:v>12.743345914992213</c:v>
                </c:pt>
                <c:pt idx="17896">
                  <c:v>5.0192627432997305</c:v>
                </c:pt>
                <c:pt idx="17897">
                  <c:v>34.082436376282139</c:v>
                </c:pt>
                <c:pt idx="17898">
                  <c:v>9.1915660905591423</c:v>
                </c:pt>
                <c:pt idx="17899">
                  <c:v>14.358588960218517</c:v>
                </c:pt>
                <c:pt idx="17900">
                  <c:v>164.51722765734681</c:v>
                </c:pt>
                <c:pt idx="17901">
                  <c:v>94.929350883620785</c:v>
                </c:pt>
                <c:pt idx="17902">
                  <c:v>112.88629192226287</c:v>
                </c:pt>
                <c:pt idx="17903">
                  <c:v>208.95243854181217</c:v>
                </c:pt>
                <c:pt idx="17904">
                  <c:v>237.54920139635243</c:v>
                </c:pt>
              </c:numCache>
            </c:numRef>
          </c:val>
          <c:extLst>
            <c:ext xmlns:c16="http://schemas.microsoft.com/office/drawing/2014/chart" uri="{C3380CC4-5D6E-409C-BE32-E72D297353CC}">
              <c16:uniqueId val="{00000000-6DC2-4772-8218-20535E5BEF52}"/>
            </c:ext>
          </c:extLst>
        </c:ser>
        <c:dLbls>
          <c:showLegendKey val="0"/>
          <c:showVal val="0"/>
          <c:showCatName val="0"/>
          <c:showSerName val="0"/>
          <c:showPercent val="0"/>
          <c:showBubbleSize val="0"/>
        </c:dLbls>
        <c:gapWidth val="150"/>
        <c:axId val="182550016"/>
        <c:axId val="182892160"/>
      </c:barChart>
      <c:catAx>
        <c:axId val="182550016"/>
        <c:scaling>
          <c:orientation val="minMax"/>
        </c:scaling>
        <c:delete val="0"/>
        <c:axPos val="b"/>
        <c:numFmt formatCode="General" sourceLinked="0"/>
        <c:majorTickMark val="none"/>
        <c:minorTickMark val="none"/>
        <c:tickLblPos val="low"/>
        <c:txPr>
          <a:bodyPr/>
          <a:lstStyle/>
          <a:p>
            <a:pPr>
              <a:defRPr sz="800"/>
            </a:pPr>
            <a:endParaRPr lang="de-DE"/>
          </a:p>
        </c:txPr>
        <c:crossAx val="182892160"/>
        <c:crosses val="autoZero"/>
        <c:auto val="1"/>
        <c:lblAlgn val="ctr"/>
        <c:lblOffset val="100"/>
        <c:noMultiLvlLbl val="0"/>
      </c:catAx>
      <c:valAx>
        <c:axId val="182892160"/>
        <c:scaling>
          <c:orientation val="minMax"/>
        </c:scaling>
        <c:delete val="0"/>
        <c:axPos val="l"/>
        <c:majorGridlines/>
        <c:numFmt formatCode="General" sourceLinked="1"/>
        <c:majorTickMark val="out"/>
        <c:minorTickMark val="none"/>
        <c:tickLblPos val="nextTo"/>
        <c:crossAx val="182550016"/>
        <c:crosses val="autoZero"/>
        <c:crossBetween val="between"/>
      </c:valAx>
    </c:plotArea>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[report_pivot_dias_macros.xlsm]Tradematrix.p (im)!PivotTable1</c:name>
    <c:fmtId val="2"/>
  </c:pivotSource>
  <c:chart>
    <c:title>
      <c:tx>
        <c:rich>
          <a:bodyPr/>
          <a:lstStyle/>
          <a:p>
            <a:pPr>
              <a:defRPr/>
            </a:pPr>
            <a:r>
              <a:rPr lang="en-US"/>
              <a:t>Globale Import-Export-Matrix im Jahr 2030</a:t>
            </a:r>
          </a:p>
        </c:rich>
      </c:tx>
      <c:layout>
        <c:manualLayout>
          <c:xMode val="edge"/>
          <c:yMode val="edge"/>
          <c:x val="0.14820591645395892"/>
          <c:y val="1.8264840182648401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marker>
          <c:symbol val="none"/>
        </c:marker>
      </c:pivotFmt>
      <c:pivotFmt>
        <c:idx val="261"/>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marker>
          <c:symbol val="none"/>
        </c:marker>
      </c:pivotFmt>
      <c:pivotFmt>
        <c:idx val="279"/>
        <c:marker>
          <c:symbol val="none"/>
        </c:marker>
      </c:pivotFmt>
      <c:pivotFmt>
        <c:idx val="280"/>
        <c:marker>
          <c:symbol val="none"/>
        </c:marker>
      </c:pivotFmt>
      <c:pivotFmt>
        <c:idx val="281"/>
        <c:marker>
          <c:symbol val="none"/>
        </c:marker>
      </c:pivotFmt>
      <c:pivotFmt>
        <c:idx val="282"/>
        <c:marker>
          <c:symbol val="none"/>
        </c:marker>
      </c:pivotFmt>
      <c:pivotFmt>
        <c:idx val="283"/>
        <c:marker>
          <c:symbol val="none"/>
        </c:marker>
      </c:pivotFmt>
      <c:pivotFmt>
        <c:idx val="284"/>
        <c:marker>
          <c:symbol val="none"/>
        </c:marker>
      </c:pivotFmt>
      <c:pivotFmt>
        <c:idx val="285"/>
        <c:marker>
          <c:symbol val="none"/>
        </c:marker>
      </c:pivotFmt>
      <c:pivotFmt>
        <c:idx val="286"/>
        <c:marker>
          <c:symbol val="none"/>
        </c:marker>
      </c:pivotFmt>
      <c:pivotFmt>
        <c:idx val="287"/>
        <c:marker>
          <c:symbol val="none"/>
        </c:marker>
      </c:pivotFmt>
      <c:pivotFmt>
        <c:idx val="288"/>
        <c:marker>
          <c:symbol val="none"/>
        </c:marker>
      </c:pivotFmt>
      <c:pivotFmt>
        <c:idx val="289"/>
        <c:marker>
          <c:symbol val="none"/>
        </c:marker>
      </c:pivotFmt>
      <c:pivotFmt>
        <c:idx val="290"/>
        <c:marker>
          <c:symbol val="none"/>
        </c:marker>
      </c:pivotFmt>
      <c:pivotFmt>
        <c:idx val="291"/>
        <c:marker>
          <c:symbol val="none"/>
        </c:marker>
      </c:pivotFmt>
      <c:pivotFmt>
        <c:idx val="292"/>
        <c:marker>
          <c:symbol val="none"/>
        </c:marker>
      </c:pivotFmt>
      <c:pivotFmt>
        <c:idx val="293"/>
        <c:marker>
          <c:symbol val="none"/>
        </c:marker>
      </c:pivotFmt>
      <c:pivotFmt>
        <c:idx val="294"/>
        <c:marker>
          <c:symbol val="none"/>
        </c:marker>
      </c:pivotFmt>
      <c:pivotFmt>
        <c:idx val="295"/>
        <c:marker>
          <c:symbol val="none"/>
        </c:marker>
      </c:pivotFmt>
      <c:pivotFmt>
        <c:idx val="296"/>
        <c:marker>
          <c:symbol val="none"/>
        </c:marker>
      </c:pivotFmt>
      <c:pivotFmt>
        <c:idx val="297"/>
        <c:marker>
          <c:symbol val="none"/>
        </c:marker>
      </c:pivotFmt>
      <c:pivotFmt>
        <c:idx val="298"/>
        <c:marker>
          <c:symbol val="none"/>
        </c:marker>
      </c:pivotFmt>
      <c:pivotFmt>
        <c:idx val="299"/>
        <c:marker>
          <c:symbol val="none"/>
        </c:marker>
      </c:pivotFmt>
      <c:pivotFmt>
        <c:idx val="300"/>
        <c:marker>
          <c:symbol val="none"/>
        </c:marker>
      </c:pivotFmt>
      <c:pivotFmt>
        <c:idx val="301"/>
        <c:marker>
          <c:symbol val="none"/>
        </c:marker>
      </c:pivotFmt>
      <c:pivotFmt>
        <c:idx val="302"/>
        <c:marker>
          <c:symbol val="none"/>
        </c:marker>
      </c:pivotFmt>
      <c:pivotFmt>
        <c:idx val="303"/>
        <c:marker>
          <c:symbol val="none"/>
        </c:marker>
      </c:pivotFmt>
      <c:pivotFmt>
        <c:idx val="304"/>
        <c:marker>
          <c:symbol val="none"/>
        </c:marker>
      </c:pivotFmt>
      <c:pivotFmt>
        <c:idx val="305"/>
        <c:marker>
          <c:symbol val="none"/>
        </c:marker>
      </c:pivotFmt>
      <c:pivotFmt>
        <c:idx val="306"/>
        <c:marker>
          <c:symbol val="none"/>
        </c:marker>
      </c:pivotFmt>
      <c:pivotFmt>
        <c:idx val="307"/>
        <c:marker>
          <c:symbol val="none"/>
        </c:marker>
      </c:pivotFmt>
      <c:pivotFmt>
        <c:idx val="308"/>
        <c:marker>
          <c:symbol val="none"/>
        </c:marker>
      </c:pivotFmt>
      <c:pivotFmt>
        <c:idx val="309"/>
        <c:marker>
          <c:symbol val="none"/>
        </c:marker>
      </c:pivotFmt>
      <c:pivotFmt>
        <c:idx val="310"/>
        <c:marker>
          <c:symbol val="none"/>
        </c:marker>
      </c:pivotFmt>
      <c:pivotFmt>
        <c:idx val="311"/>
        <c:marker>
          <c:symbol val="none"/>
        </c:marker>
      </c:pivotFmt>
      <c:pivotFmt>
        <c:idx val="312"/>
        <c:marker>
          <c:symbol val="none"/>
        </c:marker>
      </c:pivotFmt>
      <c:pivotFmt>
        <c:idx val="313"/>
        <c:marker>
          <c:symbol val="none"/>
        </c:marker>
      </c:pivotFmt>
      <c:pivotFmt>
        <c:idx val="314"/>
        <c:marker>
          <c:symbol val="none"/>
        </c:marker>
      </c:pivotFmt>
      <c:pivotFmt>
        <c:idx val="315"/>
        <c:marker>
          <c:symbol val="none"/>
        </c:marker>
      </c:pivotFmt>
      <c:pivotFmt>
        <c:idx val="316"/>
        <c:marker>
          <c:symbol val="none"/>
        </c:marker>
      </c:pivotFmt>
      <c:pivotFmt>
        <c:idx val="317"/>
        <c:marker>
          <c:symbol val="none"/>
        </c:marker>
      </c:pivotFmt>
      <c:pivotFmt>
        <c:idx val="318"/>
        <c:marker>
          <c:symbol val="none"/>
        </c:marker>
      </c:pivotFmt>
      <c:pivotFmt>
        <c:idx val="319"/>
        <c:marker>
          <c:symbol val="none"/>
        </c:marker>
      </c:pivotFmt>
      <c:pivotFmt>
        <c:idx val="320"/>
        <c:marker>
          <c:symbol val="none"/>
        </c:marker>
      </c:pivotFmt>
      <c:pivotFmt>
        <c:idx val="321"/>
        <c:marker>
          <c:symbol val="none"/>
        </c:marker>
      </c:pivotFmt>
      <c:pivotFmt>
        <c:idx val="322"/>
        <c:marker>
          <c:symbol val="none"/>
        </c:marker>
      </c:pivotFmt>
      <c:pivotFmt>
        <c:idx val="323"/>
        <c:marker>
          <c:symbol val="none"/>
        </c:marker>
      </c:pivotFmt>
      <c:pivotFmt>
        <c:idx val="324"/>
        <c:marker>
          <c:symbol val="none"/>
        </c:marker>
      </c:pivotFmt>
      <c:pivotFmt>
        <c:idx val="325"/>
        <c:marker>
          <c:symbol val="none"/>
        </c:marker>
      </c:pivotFmt>
      <c:pivotFmt>
        <c:idx val="326"/>
        <c:marker>
          <c:symbol val="none"/>
        </c:marker>
      </c:pivotFmt>
      <c:pivotFmt>
        <c:idx val="327"/>
        <c:marker>
          <c:symbol val="none"/>
        </c:marker>
      </c:pivotFmt>
      <c:pivotFmt>
        <c:idx val="328"/>
        <c:marker>
          <c:symbol val="none"/>
        </c:marker>
      </c:pivotFmt>
      <c:pivotFmt>
        <c:idx val="329"/>
        <c:marker>
          <c:symbol val="none"/>
        </c:marker>
      </c:pivotFmt>
      <c:pivotFmt>
        <c:idx val="330"/>
        <c:marker>
          <c:symbol val="none"/>
        </c:marker>
      </c:pivotFmt>
      <c:pivotFmt>
        <c:idx val="331"/>
        <c:marker>
          <c:symbol val="none"/>
        </c:marker>
      </c:pivotFmt>
      <c:pivotFmt>
        <c:idx val="332"/>
        <c:marker>
          <c:symbol val="none"/>
        </c:marker>
      </c:pivotFmt>
      <c:pivotFmt>
        <c:idx val="333"/>
        <c:marker>
          <c:symbol val="none"/>
        </c:marker>
      </c:pivotFmt>
      <c:pivotFmt>
        <c:idx val="334"/>
        <c:marker>
          <c:symbol val="none"/>
        </c:marker>
      </c:pivotFmt>
      <c:pivotFmt>
        <c:idx val="335"/>
        <c:marker>
          <c:symbol val="none"/>
        </c:marker>
      </c:pivotFmt>
      <c:pivotFmt>
        <c:idx val="336"/>
        <c:marker>
          <c:symbol val="none"/>
        </c:marker>
      </c:pivotFmt>
      <c:pivotFmt>
        <c:idx val="337"/>
        <c:marker>
          <c:symbol val="none"/>
        </c:marker>
      </c:pivotFmt>
      <c:pivotFmt>
        <c:idx val="338"/>
        <c:marker>
          <c:symbol val="none"/>
        </c:marker>
      </c:pivotFmt>
      <c:pivotFmt>
        <c:idx val="339"/>
        <c:marker>
          <c:symbol val="none"/>
        </c:marker>
      </c:pivotFmt>
      <c:pivotFmt>
        <c:idx val="340"/>
        <c:marker>
          <c:symbol val="none"/>
        </c:marker>
      </c:pivotFmt>
      <c:pivotFmt>
        <c:idx val="341"/>
        <c:marker>
          <c:symbol val="none"/>
        </c:marker>
      </c:pivotFmt>
      <c:pivotFmt>
        <c:idx val="342"/>
        <c:marker>
          <c:symbol val="none"/>
        </c:marker>
      </c:pivotFmt>
      <c:pivotFmt>
        <c:idx val="343"/>
        <c:marker>
          <c:symbol val="none"/>
        </c:marker>
      </c:pivotFmt>
      <c:pivotFmt>
        <c:idx val="344"/>
        <c:marker>
          <c:symbol val="none"/>
        </c:marker>
      </c:pivotFmt>
      <c:pivotFmt>
        <c:idx val="345"/>
        <c:marker>
          <c:symbol val="none"/>
        </c:marker>
      </c:pivotFmt>
      <c:pivotFmt>
        <c:idx val="346"/>
        <c:marker>
          <c:symbol val="none"/>
        </c:marker>
      </c:pivotFmt>
      <c:pivotFmt>
        <c:idx val="347"/>
        <c:marker>
          <c:symbol val="none"/>
        </c:marker>
      </c:pivotFmt>
      <c:pivotFmt>
        <c:idx val="348"/>
        <c:marker>
          <c:symbol val="none"/>
        </c:marker>
      </c:pivotFmt>
      <c:pivotFmt>
        <c:idx val="349"/>
        <c:marker>
          <c:symbol val="none"/>
        </c:marker>
      </c:pivotFmt>
      <c:pivotFmt>
        <c:idx val="350"/>
        <c:marker>
          <c:symbol val="none"/>
        </c:marker>
      </c:pivotFmt>
      <c:pivotFmt>
        <c:idx val="351"/>
        <c:marker>
          <c:symbol val="none"/>
        </c:marker>
      </c:pivotFmt>
      <c:pivotFmt>
        <c:idx val="352"/>
        <c:marker>
          <c:symbol val="none"/>
        </c:marker>
      </c:pivotFmt>
      <c:pivotFmt>
        <c:idx val="353"/>
        <c:marker>
          <c:symbol val="none"/>
        </c:marker>
      </c:pivotFmt>
      <c:pivotFmt>
        <c:idx val="354"/>
        <c:marker>
          <c:symbol val="none"/>
        </c:marker>
      </c:pivotFmt>
      <c:pivotFmt>
        <c:idx val="355"/>
        <c:marker>
          <c:symbol val="none"/>
        </c:marker>
      </c:pivotFmt>
      <c:pivotFmt>
        <c:idx val="356"/>
        <c:marker>
          <c:symbol val="none"/>
        </c:marker>
      </c:pivotFmt>
      <c:pivotFmt>
        <c:idx val="357"/>
        <c:marker>
          <c:symbol val="none"/>
        </c:marker>
      </c:pivotFmt>
      <c:pivotFmt>
        <c:idx val="358"/>
        <c:marker>
          <c:symbol val="none"/>
        </c:marker>
      </c:pivotFmt>
      <c:pivotFmt>
        <c:idx val="359"/>
        <c:marker>
          <c:symbol val="none"/>
        </c:marker>
      </c:pivotFmt>
      <c:pivotFmt>
        <c:idx val="360"/>
        <c:marker>
          <c:symbol val="none"/>
        </c:marker>
      </c:pivotFmt>
      <c:pivotFmt>
        <c:idx val="361"/>
        <c:marker>
          <c:symbol val="none"/>
        </c:marker>
      </c:pivotFmt>
      <c:pivotFmt>
        <c:idx val="362"/>
        <c:spPr>
          <a:solidFill>
            <a:schemeClr val="accent2"/>
          </a:solidFill>
        </c:spPr>
        <c:marker>
          <c:symbol val="none"/>
        </c:marker>
      </c:pivotFmt>
    </c:pivotFmts>
    <c:plotArea>
      <c:layout/>
      <c:barChart>
        <c:barDir val="col"/>
        <c:grouping val="clustered"/>
        <c:varyColors val="0"/>
        <c:ser>
          <c:idx val="0"/>
          <c:order val="0"/>
          <c:tx>
            <c:strRef>
              <c:f>'Tradematrix.p (im)'!$B$3</c:f>
              <c:strCache>
                <c:ptCount val="1"/>
                <c:pt idx="0">
                  <c:v>Ergebnis</c:v>
                </c:pt>
              </c:strCache>
            </c:strRef>
          </c:tx>
          <c:spPr>
            <a:solidFill>
              <a:schemeClr val="accent2"/>
            </a:solidFill>
          </c:spPr>
          <c:invertIfNegative val="0"/>
          <c:cat>
            <c:multiLvlStrRef>
              <c:f>'Tradematrix.p (im)'!$A$4:$A$2096</c:f>
              <c:multiLvlStrCache>
                <c:ptCount val="1874"/>
                <c:lvl>
                  <c:pt idx="0">
                    <c:v>EUN</c:v>
                  </c:pt>
                  <c:pt idx="1">
                    <c:v>EUS</c:v>
                  </c:pt>
                  <c:pt idx="2">
                    <c:v>USA</c:v>
                  </c:pt>
                  <c:pt idx="3">
                    <c:v>OEC</c:v>
                  </c:pt>
                  <c:pt idx="4">
                    <c:v>BRZ</c:v>
                  </c:pt>
                  <c:pt idx="5">
                    <c:v>RUS</c:v>
                  </c:pt>
                  <c:pt idx="6">
                    <c:v>IND</c:v>
                  </c:pt>
                  <c:pt idx="7">
                    <c:v>CHI</c:v>
                  </c:pt>
                  <c:pt idx="8">
                    <c:v>RSA</c:v>
                  </c:pt>
                  <c:pt idx="9">
                    <c:v>ROW</c:v>
                  </c:pt>
                  <c:pt idx="10">
                    <c:v>EUN</c:v>
                  </c:pt>
                  <c:pt idx="11">
                    <c:v>EUS</c:v>
                  </c:pt>
                  <c:pt idx="12">
                    <c:v>USA</c:v>
                  </c:pt>
                  <c:pt idx="13">
                    <c:v>OEC</c:v>
                  </c:pt>
                  <c:pt idx="14">
                    <c:v>RUS</c:v>
                  </c:pt>
                  <c:pt idx="15">
                    <c:v>IND</c:v>
                  </c:pt>
                  <c:pt idx="16">
                    <c:v>CHI</c:v>
                  </c:pt>
                  <c:pt idx="17">
                    <c:v>RSA</c:v>
                  </c:pt>
                  <c:pt idx="18">
                    <c:v>ROW</c:v>
                  </c:pt>
                  <c:pt idx="19">
                    <c:v>EUN</c:v>
                  </c:pt>
                  <c:pt idx="20">
                    <c:v>EUS</c:v>
                  </c:pt>
                  <c:pt idx="21">
                    <c:v>USA</c:v>
                  </c:pt>
                  <c:pt idx="22">
                    <c:v>OEC</c:v>
                  </c:pt>
                  <c:pt idx="23">
                    <c:v>BRZ</c:v>
                  </c:pt>
                  <c:pt idx="24">
                    <c:v>RUS</c:v>
                  </c:pt>
                  <c:pt idx="25">
                    <c:v>IND</c:v>
                  </c:pt>
                  <c:pt idx="26">
                    <c:v>CHI</c:v>
                  </c:pt>
                  <c:pt idx="27">
                    <c:v>RSA</c:v>
                  </c:pt>
                  <c:pt idx="28">
                    <c:v>ROW</c:v>
                  </c:pt>
                  <c:pt idx="29">
                    <c:v>EUS</c:v>
                  </c:pt>
                  <c:pt idx="30">
                    <c:v>USA</c:v>
                  </c:pt>
                  <c:pt idx="31">
                    <c:v>OEC</c:v>
                  </c:pt>
                  <c:pt idx="32">
                    <c:v>RUS</c:v>
                  </c:pt>
                  <c:pt idx="33">
                    <c:v>CHI</c:v>
                  </c:pt>
                  <c:pt idx="34">
                    <c:v>RSA</c:v>
                  </c:pt>
                  <c:pt idx="35">
                    <c:v>ROW</c:v>
                  </c:pt>
                  <c:pt idx="36">
                    <c:v>EUN</c:v>
                  </c:pt>
                  <c:pt idx="37">
                    <c:v>OEC</c:v>
                  </c:pt>
                  <c:pt idx="38">
                    <c:v>BRZ</c:v>
                  </c:pt>
                  <c:pt idx="39">
                    <c:v>RUS</c:v>
                  </c:pt>
                  <c:pt idx="40">
                    <c:v>ROW</c:v>
                  </c:pt>
                  <c:pt idx="41">
                    <c:v>EUN</c:v>
                  </c:pt>
                  <c:pt idx="42">
                    <c:v>EUS</c:v>
                  </c:pt>
                  <c:pt idx="43">
                    <c:v>USA</c:v>
                  </c:pt>
                  <c:pt idx="44">
                    <c:v>OEC</c:v>
                  </c:pt>
                  <c:pt idx="45">
                    <c:v>BRZ</c:v>
                  </c:pt>
                  <c:pt idx="46">
                    <c:v>RUS</c:v>
                  </c:pt>
                  <c:pt idx="47">
                    <c:v>CHI</c:v>
                  </c:pt>
                  <c:pt idx="48">
                    <c:v>RSA</c:v>
                  </c:pt>
                  <c:pt idx="49">
                    <c:v>ROW</c:v>
                  </c:pt>
                  <c:pt idx="50">
                    <c:v>EUN</c:v>
                  </c:pt>
                  <c:pt idx="51">
                    <c:v>EUS</c:v>
                  </c:pt>
                  <c:pt idx="52">
                    <c:v>USA</c:v>
                  </c:pt>
                  <c:pt idx="53">
                    <c:v>OEC</c:v>
                  </c:pt>
                  <c:pt idx="54">
                    <c:v>BRZ</c:v>
                  </c:pt>
                  <c:pt idx="55">
                    <c:v>RUS</c:v>
                  </c:pt>
                  <c:pt idx="56">
                    <c:v>IND</c:v>
                  </c:pt>
                  <c:pt idx="57">
                    <c:v>CHI</c:v>
                  </c:pt>
                  <c:pt idx="58">
                    <c:v>RSA</c:v>
                  </c:pt>
                  <c:pt idx="59">
                    <c:v>ROW</c:v>
                  </c:pt>
                  <c:pt idx="60">
                    <c:v>EUN</c:v>
                  </c:pt>
                  <c:pt idx="61">
                    <c:v>EUS</c:v>
                  </c:pt>
                  <c:pt idx="62">
                    <c:v>USA</c:v>
                  </c:pt>
                  <c:pt idx="63">
                    <c:v>OEC</c:v>
                  </c:pt>
                  <c:pt idx="64">
                    <c:v>RUS</c:v>
                  </c:pt>
                  <c:pt idx="65">
                    <c:v>ROW</c:v>
                  </c:pt>
                  <c:pt idx="66">
                    <c:v>EUN</c:v>
                  </c:pt>
                  <c:pt idx="67">
                    <c:v>EUS</c:v>
                  </c:pt>
                  <c:pt idx="68">
                    <c:v>USA</c:v>
                  </c:pt>
                  <c:pt idx="69">
                    <c:v>OEC</c:v>
                  </c:pt>
                  <c:pt idx="70">
                    <c:v>BRZ</c:v>
                  </c:pt>
                  <c:pt idx="71">
                    <c:v>RUS</c:v>
                  </c:pt>
                  <c:pt idx="72">
                    <c:v>IND</c:v>
                  </c:pt>
                  <c:pt idx="73">
                    <c:v>CHI</c:v>
                  </c:pt>
                  <c:pt idx="74">
                    <c:v>RSA</c:v>
                  </c:pt>
                  <c:pt idx="75">
                    <c:v>ROW</c:v>
                  </c:pt>
                  <c:pt idx="76">
                    <c:v>EUN</c:v>
                  </c:pt>
                  <c:pt idx="77">
                    <c:v>EUS</c:v>
                  </c:pt>
                  <c:pt idx="78">
                    <c:v>USA</c:v>
                  </c:pt>
                  <c:pt idx="79">
                    <c:v>OEC</c:v>
                  </c:pt>
                  <c:pt idx="80">
                    <c:v>BRZ</c:v>
                  </c:pt>
                  <c:pt idx="81">
                    <c:v>RUS</c:v>
                  </c:pt>
                  <c:pt idx="82">
                    <c:v>IND</c:v>
                  </c:pt>
                  <c:pt idx="83">
                    <c:v>CHI</c:v>
                  </c:pt>
                  <c:pt idx="84">
                    <c:v>RSA</c:v>
                  </c:pt>
                  <c:pt idx="85">
                    <c:v>ROW</c:v>
                  </c:pt>
                  <c:pt idx="86">
                    <c:v>EUN</c:v>
                  </c:pt>
                  <c:pt idx="87">
                    <c:v>EUS</c:v>
                  </c:pt>
                  <c:pt idx="88">
                    <c:v>USA</c:v>
                  </c:pt>
                  <c:pt idx="89">
                    <c:v>OEC</c:v>
                  </c:pt>
                  <c:pt idx="90">
                    <c:v>BRZ</c:v>
                  </c:pt>
                  <c:pt idx="91">
                    <c:v>IND</c:v>
                  </c:pt>
                  <c:pt idx="92">
                    <c:v>CHI</c:v>
                  </c:pt>
                  <c:pt idx="93">
                    <c:v>RSA</c:v>
                  </c:pt>
                  <c:pt idx="94">
                    <c:v>ROW</c:v>
                  </c:pt>
                  <c:pt idx="95">
                    <c:v>EUN</c:v>
                  </c:pt>
                  <c:pt idx="96">
                    <c:v>EUS</c:v>
                  </c:pt>
                  <c:pt idx="97">
                    <c:v>USA</c:v>
                  </c:pt>
                  <c:pt idx="98">
                    <c:v>OEC</c:v>
                  </c:pt>
                  <c:pt idx="99">
                    <c:v>BRZ</c:v>
                  </c:pt>
                  <c:pt idx="100">
                    <c:v>RUS</c:v>
                  </c:pt>
                  <c:pt idx="101">
                    <c:v>IND</c:v>
                  </c:pt>
                  <c:pt idx="102">
                    <c:v>CHI</c:v>
                  </c:pt>
                  <c:pt idx="103">
                    <c:v>RSA</c:v>
                  </c:pt>
                  <c:pt idx="104">
                    <c:v>ROW</c:v>
                  </c:pt>
                  <c:pt idx="105">
                    <c:v>EUN</c:v>
                  </c:pt>
                  <c:pt idx="106">
                    <c:v>EUS</c:v>
                  </c:pt>
                  <c:pt idx="107">
                    <c:v>USA</c:v>
                  </c:pt>
                  <c:pt idx="108">
                    <c:v>OEC</c:v>
                  </c:pt>
                  <c:pt idx="109">
                    <c:v>BRZ</c:v>
                  </c:pt>
                  <c:pt idx="110">
                    <c:v>RUS</c:v>
                  </c:pt>
                  <c:pt idx="111">
                    <c:v>IND</c:v>
                  </c:pt>
                  <c:pt idx="112">
                    <c:v>CHI</c:v>
                  </c:pt>
                  <c:pt idx="113">
                    <c:v>RSA</c:v>
                  </c:pt>
                  <c:pt idx="114">
                    <c:v>ROW</c:v>
                  </c:pt>
                  <c:pt idx="115">
                    <c:v>EUN</c:v>
                  </c:pt>
                  <c:pt idx="116">
                    <c:v>EUS</c:v>
                  </c:pt>
                  <c:pt idx="117">
                    <c:v>USA</c:v>
                  </c:pt>
                  <c:pt idx="118">
                    <c:v>OEC</c:v>
                  </c:pt>
                  <c:pt idx="119">
                    <c:v>BRZ</c:v>
                  </c:pt>
                  <c:pt idx="120">
                    <c:v>RUS</c:v>
                  </c:pt>
                  <c:pt idx="121">
                    <c:v>IND</c:v>
                  </c:pt>
                  <c:pt idx="122">
                    <c:v>CHI</c:v>
                  </c:pt>
                  <c:pt idx="123">
                    <c:v>RSA</c:v>
                  </c:pt>
                  <c:pt idx="124">
                    <c:v>ROW</c:v>
                  </c:pt>
                  <c:pt idx="125">
                    <c:v>EUN</c:v>
                  </c:pt>
                  <c:pt idx="126">
                    <c:v>EUS</c:v>
                  </c:pt>
                  <c:pt idx="127">
                    <c:v>USA</c:v>
                  </c:pt>
                  <c:pt idx="128">
                    <c:v>OEC</c:v>
                  </c:pt>
                  <c:pt idx="129">
                    <c:v>BRZ</c:v>
                  </c:pt>
                  <c:pt idx="130">
                    <c:v>RUS</c:v>
                  </c:pt>
                  <c:pt idx="131">
                    <c:v>IND</c:v>
                  </c:pt>
                  <c:pt idx="132">
                    <c:v>CHI</c:v>
                  </c:pt>
                  <c:pt idx="133">
                    <c:v>RSA</c:v>
                  </c:pt>
                  <c:pt idx="134">
                    <c:v>ROW</c:v>
                  </c:pt>
                  <c:pt idx="135">
                    <c:v>EUN</c:v>
                  </c:pt>
                  <c:pt idx="136">
                    <c:v>EUS</c:v>
                  </c:pt>
                  <c:pt idx="137">
                    <c:v>USA</c:v>
                  </c:pt>
                  <c:pt idx="138">
                    <c:v>OEC</c:v>
                  </c:pt>
                  <c:pt idx="139">
                    <c:v>BRZ</c:v>
                  </c:pt>
                  <c:pt idx="140">
                    <c:v>RUS</c:v>
                  </c:pt>
                  <c:pt idx="141">
                    <c:v>IND</c:v>
                  </c:pt>
                  <c:pt idx="142">
                    <c:v>CHI</c:v>
                  </c:pt>
                  <c:pt idx="143">
                    <c:v>RSA</c:v>
                  </c:pt>
                  <c:pt idx="144">
                    <c:v>ROW</c:v>
                  </c:pt>
                  <c:pt idx="145">
                    <c:v>EUN</c:v>
                  </c:pt>
                  <c:pt idx="146">
                    <c:v>EUS</c:v>
                  </c:pt>
                  <c:pt idx="147">
                    <c:v>USA</c:v>
                  </c:pt>
                  <c:pt idx="148">
                    <c:v>OEC</c:v>
                  </c:pt>
                  <c:pt idx="149">
                    <c:v>BRZ</c:v>
                  </c:pt>
                  <c:pt idx="150">
                    <c:v>RUS</c:v>
                  </c:pt>
                  <c:pt idx="151">
                    <c:v>IND</c:v>
                  </c:pt>
                  <c:pt idx="152">
                    <c:v>CHI</c:v>
                  </c:pt>
                  <c:pt idx="153">
                    <c:v>RSA</c:v>
                  </c:pt>
                  <c:pt idx="154">
                    <c:v>ROW</c:v>
                  </c:pt>
                  <c:pt idx="155">
                    <c:v>EUN</c:v>
                  </c:pt>
                  <c:pt idx="156">
                    <c:v>EUS</c:v>
                  </c:pt>
                  <c:pt idx="157">
                    <c:v>USA</c:v>
                  </c:pt>
                  <c:pt idx="158">
                    <c:v>OEC</c:v>
                  </c:pt>
                  <c:pt idx="159">
                    <c:v>BRZ</c:v>
                  </c:pt>
                  <c:pt idx="160">
                    <c:v>RUS</c:v>
                  </c:pt>
                  <c:pt idx="161">
                    <c:v>IND</c:v>
                  </c:pt>
                  <c:pt idx="162">
                    <c:v>CHI</c:v>
                  </c:pt>
                  <c:pt idx="163">
                    <c:v>RSA</c:v>
                  </c:pt>
                  <c:pt idx="164">
                    <c:v>ROW</c:v>
                  </c:pt>
                  <c:pt idx="165">
                    <c:v>EUN</c:v>
                  </c:pt>
                  <c:pt idx="166">
                    <c:v>EUS</c:v>
                  </c:pt>
                  <c:pt idx="167">
                    <c:v>USA</c:v>
                  </c:pt>
                  <c:pt idx="168">
                    <c:v>OEC</c:v>
                  </c:pt>
                  <c:pt idx="169">
                    <c:v>BRZ</c:v>
                  </c:pt>
                  <c:pt idx="170">
                    <c:v>RUS</c:v>
                  </c:pt>
                  <c:pt idx="171">
                    <c:v>IND</c:v>
                  </c:pt>
                  <c:pt idx="172">
                    <c:v>CHI</c:v>
                  </c:pt>
                  <c:pt idx="173">
                    <c:v>RSA</c:v>
                  </c:pt>
                  <c:pt idx="174">
                    <c:v>ROW</c:v>
                  </c:pt>
                  <c:pt idx="175">
                    <c:v>FRA</c:v>
                  </c:pt>
                  <c:pt idx="176">
                    <c:v>EUS</c:v>
                  </c:pt>
                  <c:pt idx="177">
                    <c:v>USA</c:v>
                  </c:pt>
                  <c:pt idx="178">
                    <c:v>OEC</c:v>
                  </c:pt>
                  <c:pt idx="179">
                    <c:v>BRZ</c:v>
                  </c:pt>
                  <c:pt idx="180">
                    <c:v>RUS</c:v>
                  </c:pt>
                  <c:pt idx="181">
                    <c:v>IND</c:v>
                  </c:pt>
                  <c:pt idx="182">
                    <c:v>CHI</c:v>
                  </c:pt>
                  <c:pt idx="183">
                    <c:v>RSA</c:v>
                  </c:pt>
                  <c:pt idx="184">
                    <c:v>ROW</c:v>
                  </c:pt>
                  <c:pt idx="185">
                    <c:v>FRA</c:v>
                  </c:pt>
                  <c:pt idx="186">
                    <c:v>EUS</c:v>
                  </c:pt>
                  <c:pt idx="187">
                    <c:v>USA</c:v>
                  </c:pt>
                  <c:pt idx="188">
                    <c:v>OEC</c:v>
                  </c:pt>
                  <c:pt idx="189">
                    <c:v>RUS</c:v>
                  </c:pt>
                  <c:pt idx="190">
                    <c:v>IND</c:v>
                  </c:pt>
                  <c:pt idx="191">
                    <c:v>CHI</c:v>
                  </c:pt>
                  <c:pt idx="192">
                    <c:v>RSA</c:v>
                  </c:pt>
                  <c:pt idx="193">
                    <c:v>ROW</c:v>
                  </c:pt>
                  <c:pt idx="194">
                    <c:v>FRA</c:v>
                  </c:pt>
                  <c:pt idx="195">
                    <c:v>EUS</c:v>
                  </c:pt>
                  <c:pt idx="196">
                    <c:v>USA</c:v>
                  </c:pt>
                  <c:pt idx="197">
                    <c:v>OEC</c:v>
                  </c:pt>
                  <c:pt idx="198">
                    <c:v>BRZ</c:v>
                  </c:pt>
                  <c:pt idx="199">
                    <c:v>RUS</c:v>
                  </c:pt>
                  <c:pt idx="200">
                    <c:v>IND</c:v>
                  </c:pt>
                  <c:pt idx="201">
                    <c:v>CHI</c:v>
                  </c:pt>
                  <c:pt idx="202">
                    <c:v>RSA</c:v>
                  </c:pt>
                  <c:pt idx="203">
                    <c:v>ROW</c:v>
                  </c:pt>
                  <c:pt idx="204">
                    <c:v>EUS</c:v>
                  </c:pt>
                  <c:pt idx="205">
                    <c:v>USA</c:v>
                  </c:pt>
                  <c:pt idx="206">
                    <c:v>OEC</c:v>
                  </c:pt>
                  <c:pt idx="207">
                    <c:v>RUS</c:v>
                  </c:pt>
                  <c:pt idx="208">
                    <c:v>CHI</c:v>
                  </c:pt>
                  <c:pt idx="209">
                    <c:v>RSA</c:v>
                  </c:pt>
                  <c:pt idx="210">
                    <c:v>ROW</c:v>
                  </c:pt>
                  <c:pt idx="211">
                    <c:v>OEC</c:v>
                  </c:pt>
                  <c:pt idx="212">
                    <c:v>BRZ</c:v>
                  </c:pt>
                  <c:pt idx="213">
                    <c:v>RUS</c:v>
                  </c:pt>
                  <c:pt idx="214">
                    <c:v>ROW</c:v>
                  </c:pt>
                  <c:pt idx="215">
                    <c:v>FRA</c:v>
                  </c:pt>
                  <c:pt idx="216">
                    <c:v>EUS</c:v>
                  </c:pt>
                  <c:pt idx="217">
                    <c:v>USA</c:v>
                  </c:pt>
                  <c:pt idx="218">
                    <c:v>OEC</c:v>
                  </c:pt>
                  <c:pt idx="219">
                    <c:v>BRZ</c:v>
                  </c:pt>
                  <c:pt idx="220">
                    <c:v>RUS</c:v>
                  </c:pt>
                  <c:pt idx="221">
                    <c:v>CHI</c:v>
                  </c:pt>
                  <c:pt idx="222">
                    <c:v>RSA</c:v>
                  </c:pt>
                  <c:pt idx="223">
                    <c:v>ROW</c:v>
                  </c:pt>
                  <c:pt idx="224">
                    <c:v>FRA</c:v>
                  </c:pt>
                  <c:pt idx="225">
                    <c:v>EUS</c:v>
                  </c:pt>
                  <c:pt idx="226">
                    <c:v>USA</c:v>
                  </c:pt>
                  <c:pt idx="227">
                    <c:v>OEC</c:v>
                  </c:pt>
                  <c:pt idx="228">
                    <c:v>BRZ</c:v>
                  </c:pt>
                  <c:pt idx="229">
                    <c:v>RUS</c:v>
                  </c:pt>
                  <c:pt idx="230">
                    <c:v>IND</c:v>
                  </c:pt>
                  <c:pt idx="231">
                    <c:v>CHI</c:v>
                  </c:pt>
                  <c:pt idx="232">
                    <c:v>RSA</c:v>
                  </c:pt>
                  <c:pt idx="233">
                    <c:v>ROW</c:v>
                  </c:pt>
                  <c:pt idx="234">
                    <c:v>EUS</c:v>
                  </c:pt>
                  <c:pt idx="235">
                    <c:v>USA</c:v>
                  </c:pt>
                  <c:pt idx="236">
                    <c:v>OEC</c:v>
                  </c:pt>
                  <c:pt idx="237">
                    <c:v>RUS</c:v>
                  </c:pt>
                  <c:pt idx="238">
                    <c:v>ROW</c:v>
                  </c:pt>
                  <c:pt idx="239">
                    <c:v>FRA</c:v>
                  </c:pt>
                  <c:pt idx="240">
                    <c:v>EUS</c:v>
                  </c:pt>
                  <c:pt idx="241">
                    <c:v>USA</c:v>
                  </c:pt>
                  <c:pt idx="242">
                    <c:v>OEC</c:v>
                  </c:pt>
                  <c:pt idx="243">
                    <c:v>BRZ</c:v>
                  </c:pt>
                  <c:pt idx="244">
                    <c:v>RUS</c:v>
                  </c:pt>
                  <c:pt idx="245">
                    <c:v>IND</c:v>
                  </c:pt>
                  <c:pt idx="246">
                    <c:v>CHI</c:v>
                  </c:pt>
                  <c:pt idx="247">
                    <c:v>RSA</c:v>
                  </c:pt>
                  <c:pt idx="248">
                    <c:v>ROW</c:v>
                  </c:pt>
                  <c:pt idx="249">
                    <c:v>FRA</c:v>
                  </c:pt>
                  <c:pt idx="250">
                    <c:v>EUS</c:v>
                  </c:pt>
                  <c:pt idx="251">
                    <c:v>USA</c:v>
                  </c:pt>
                  <c:pt idx="252">
                    <c:v>OEC</c:v>
                  </c:pt>
                  <c:pt idx="253">
                    <c:v>BRZ</c:v>
                  </c:pt>
                  <c:pt idx="254">
                    <c:v>RUS</c:v>
                  </c:pt>
                  <c:pt idx="255">
                    <c:v>IND</c:v>
                  </c:pt>
                  <c:pt idx="256">
                    <c:v>CHI</c:v>
                  </c:pt>
                  <c:pt idx="257">
                    <c:v>RSA</c:v>
                  </c:pt>
                  <c:pt idx="258">
                    <c:v>ROW</c:v>
                  </c:pt>
                  <c:pt idx="259">
                    <c:v>FRA</c:v>
                  </c:pt>
                  <c:pt idx="260">
                    <c:v>EUS</c:v>
                  </c:pt>
                  <c:pt idx="261">
                    <c:v>USA</c:v>
                  </c:pt>
                  <c:pt idx="262">
                    <c:v>OEC</c:v>
                  </c:pt>
                  <c:pt idx="263">
                    <c:v>BRZ</c:v>
                  </c:pt>
                  <c:pt idx="264">
                    <c:v>IND</c:v>
                  </c:pt>
                  <c:pt idx="265">
                    <c:v>CHI</c:v>
                  </c:pt>
                  <c:pt idx="266">
                    <c:v>RSA</c:v>
                  </c:pt>
                  <c:pt idx="267">
                    <c:v>ROW</c:v>
                  </c:pt>
                  <c:pt idx="268">
                    <c:v>FRA</c:v>
                  </c:pt>
                  <c:pt idx="269">
                    <c:v>EUS</c:v>
                  </c:pt>
                  <c:pt idx="270">
                    <c:v>USA</c:v>
                  </c:pt>
                  <c:pt idx="271">
                    <c:v>OEC</c:v>
                  </c:pt>
                  <c:pt idx="272">
                    <c:v>BRZ</c:v>
                  </c:pt>
                  <c:pt idx="273">
                    <c:v>RUS</c:v>
                  </c:pt>
                  <c:pt idx="274">
                    <c:v>IND</c:v>
                  </c:pt>
                  <c:pt idx="275">
                    <c:v>CHI</c:v>
                  </c:pt>
                  <c:pt idx="276">
                    <c:v>RSA</c:v>
                  </c:pt>
                  <c:pt idx="277">
                    <c:v>ROW</c:v>
                  </c:pt>
                  <c:pt idx="278">
                    <c:v>FRA</c:v>
                  </c:pt>
                  <c:pt idx="279">
                    <c:v>EUS</c:v>
                  </c:pt>
                  <c:pt idx="280">
                    <c:v>USA</c:v>
                  </c:pt>
                  <c:pt idx="281">
                    <c:v>OEC</c:v>
                  </c:pt>
                  <c:pt idx="282">
                    <c:v>BRZ</c:v>
                  </c:pt>
                  <c:pt idx="283">
                    <c:v>RUS</c:v>
                  </c:pt>
                  <c:pt idx="284">
                    <c:v>IND</c:v>
                  </c:pt>
                  <c:pt idx="285">
                    <c:v>CHI</c:v>
                  </c:pt>
                  <c:pt idx="286">
                    <c:v>RSA</c:v>
                  </c:pt>
                  <c:pt idx="287">
                    <c:v>ROW</c:v>
                  </c:pt>
                  <c:pt idx="288">
                    <c:v>FRA</c:v>
                  </c:pt>
                  <c:pt idx="289">
                    <c:v>EUS</c:v>
                  </c:pt>
                  <c:pt idx="290">
                    <c:v>USA</c:v>
                  </c:pt>
                  <c:pt idx="291">
                    <c:v>OEC</c:v>
                  </c:pt>
                  <c:pt idx="292">
                    <c:v>BRZ</c:v>
                  </c:pt>
                  <c:pt idx="293">
                    <c:v>RUS</c:v>
                  </c:pt>
                  <c:pt idx="294">
                    <c:v>IND</c:v>
                  </c:pt>
                  <c:pt idx="295">
                    <c:v>CHI</c:v>
                  </c:pt>
                  <c:pt idx="296">
                    <c:v>RSA</c:v>
                  </c:pt>
                  <c:pt idx="297">
                    <c:v>ROW</c:v>
                  </c:pt>
                  <c:pt idx="298">
                    <c:v>FRA</c:v>
                  </c:pt>
                  <c:pt idx="299">
                    <c:v>EUS</c:v>
                  </c:pt>
                  <c:pt idx="300">
                    <c:v>USA</c:v>
                  </c:pt>
                  <c:pt idx="301">
                    <c:v>OEC</c:v>
                  </c:pt>
                  <c:pt idx="302">
                    <c:v>BRZ</c:v>
                  </c:pt>
                  <c:pt idx="303">
                    <c:v>RUS</c:v>
                  </c:pt>
                  <c:pt idx="304">
                    <c:v>IND</c:v>
                  </c:pt>
                  <c:pt idx="305">
                    <c:v>CHI</c:v>
                  </c:pt>
                  <c:pt idx="306">
                    <c:v>RSA</c:v>
                  </c:pt>
                  <c:pt idx="307">
                    <c:v>ROW</c:v>
                  </c:pt>
                  <c:pt idx="308">
                    <c:v>FRA</c:v>
                  </c:pt>
                  <c:pt idx="309">
                    <c:v>EUS</c:v>
                  </c:pt>
                  <c:pt idx="310">
                    <c:v>USA</c:v>
                  </c:pt>
                  <c:pt idx="311">
                    <c:v>OEC</c:v>
                  </c:pt>
                  <c:pt idx="312">
                    <c:v>BRZ</c:v>
                  </c:pt>
                  <c:pt idx="313">
                    <c:v>RUS</c:v>
                  </c:pt>
                  <c:pt idx="314">
                    <c:v>IND</c:v>
                  </c:pt>
                  <c:pt idx="315">
                    <c:v>CHI</c:v>
                  </c:pt>
                  <c:pt idx="316">
                    <c:v>RSA</c:v>
                  </c:pt>
                  <c:pt idx="317">
                    <c:v>ROW</c:v>
                  </c:pt>
                  <c:pt idx="318">
                    <c:v>FRA</c:v>
                  </c:pt>
                  <c:pt idx="319">
                    <c:v>EUS</c:v>
                  </c:pt>
                  <c:pt idx="320">
                    <c:v>USA</c:v>
                  </c:pt>
                  <c:pt idx="321">
                    <c:v>OEC</c:v>
                  </c:pt>
                  <c:pt idx="322">
                    <c:v>BRZ</c:v>
                  </c:pt>
                  <c:pt idx="323">
                    <c:v>RUS</c:v>
                  </c:pt>
                  <c:pt idx="324">
                    <c:v>IND</c:v>
                  </c:pt>
                  <c:pt idx="325">
                    <c:v>CHI</c:v>
                  </c:pt>
                  <c:pt idx="326">
                    <c:v>RSA</c:v>
                  </c:pt>
                  <c:pt idx="327">
                    <c:v>ROW</c:v>
                  </c:pt>
                  <c:pt idx="328">
                    <c:v>FRA</c:v>
                  </c:pt>
                  <c:pt idx="329">
                    <c:v>EUS</c:v>
                  </c:pt>
                  <c:pt idx="330">
                    <c:v>USA</c:v>
                  </c:pt>
                  <c:pt idx="331">
                    <c:v>OEC</c:v>
                  </c:pt>
                  <c:pt idx="332">
                    <c:v>BRZ</c:v>
                  </c:pt>
                  <c:pt idx="333">
                    <c:v>RUS</c:v>
                  </c:pt>
                  <c:pt idx="334">
                    <c:v>IND</c:v>
                  </c:pt>
                  <c:pt idx="335">
                    <c:v>CHI</c:v>
                  </c:pt>
                  <c:pt idx="336">
                    <c:v>RSA</c:v>
                  </c:pt>
                  <c:pt idx="337">
                    <c:v>ROW</c:v>
                  </c:pt>
                  <c:pt idx="338">
                    <c:v>FRA</c:v>
                  </c:pt>
                  <c:pt idx="339">
                    <c:v>EUS</c:v>
                  </c:pt>
                  <c:pt idx="340">
                    <c:v>USA</c:v>
                  </c:pt>
                  <c:pt idx="341">
                    <c:v>OEC</c:v>
                  </c:pt>
                  <c:pt idx="342">
                    <c:v>BRZ</c:v>
                  </c:pt>
                  <c:pt idx="343">
                    <c:v>RUS</c:v>
                  </c:pt>
                  <c:pt idx="344">
                    <c:v>IND</c:v>
                  </c:pt>
                  <c:pt idx="345">
                    <c:v>CHI</c:v>
                  </c:pt>
                  <c:pt idx="346">
                    <c:v>RSA</c:v>
                  </c:pt>
                  <c:pt idx="347">
                    <c:v>ROW</c:v>
                  </c:pt>
                  <c:pt idx="348">
                    <c:v>FRA</c:v>
                  </c:pt>
                  <c:pt idx="349">
                    <c:v>EUN</c:v>
                  </c:pt>
                  <c:pt idx="350">
                    <c:v>USA</c:v>
                  </c:pt>
                  <c:pt idx="351">
                    <c:v>OEC</c:v>
                  </c:pt>
                  <c:pt idx="352">
                    <c:v>BRZ</c:v>
                  </c:pt>
                  <c:pt idx="353">
                    <c:v>RUS</c:v>
                  </c:pt>
                  <c:pt idx="354">
                    <c:v>IND</c:v>
                  </c:pt>
                  <c:pt idx="355">
                    <c:v>CHI</c:v>
                  </c:pt>
                  <c:pt idx="356">
                    <c:v>RSA</c:v>
                  </c:pt>
                  <c:pt idx="357">
                    <c:v>ROW</c:v>
                  </c:pt>
                  <c:pt idx="358">
                    <c:v>FRA</c:v>
                  </c:pt>
                  <c:pt idx="359">
                    <c:v>EUN</c:v>
                  </c:pt>
                  <c:pt idx="360">
                    <c:v>USA</c:v>
                  </c:pt>
                  <c:pt idx="361">
                    <c:v>OEC</c:v>
                  </c:pt>
                  <c:pt idx="362">
                    <c:v>RUS</c:v>
                  </c:pt>
                  <c:pt idx="363">
                    <c:v>IND</c:v>
                  </c:pt>
                  <c:pt idx="364">
                    <c:v>CHI</c:v>
                  </c:pt>
                  <c:pt idx="365">
                    <c:v>ROW</c:v>
                  </c:pt>
                  <c:pt idx="366">
                    <c:v>FRA</c:v>
                  </c:pt>
                  <c:pt idx="367">
                    <c:v>EUN</c:v>
                  </c:pt>
                  <c:pt idx="368">
                    <c:v>USA</c:v>
                  </c:pt>
                  <c:pt idx="369">
                    <c:v>OEC</c:v>
                  </c:pt>
                  <c:pt idx="370">
                    <c:v>BRZ</c:v>
                  </c:pt>
                  <c:pt idx="371">
                    <c:v>RUS</c:v>
                  </c:pt>
                  <c:pt idx="372">
                    <c:v>IND</c:v>
                  </c:pt>
                  <c:pt idx="373">
                    <c:v>CHI</c:v>
                  </c:pt>
                  <c:pt idx="374">
                    <c:v>RSA</c:v>
                  </c:pt>
                  <c:pt idx="375">
                    <c:v>ROW</c:v>
                  </c:pt>
                  <c:pt idx="376">
                    <c:v>USA</c:v>
                  </c:pt>
                  <c:pt idx="377">
                    <c:v>OEC</c:v>
                  </c:pt>
                  <c:pt idx="378">
                    <c:v>RUS</c:v>
                  </c:pt>
                  <c:pt idx="379">
                    <c:v>CHI</c:v>
                  </c:pt>
                  <c:pt idx="380">
                    <c:v>RSA</c:v>
                  </c:pt>
                  <c:pt idx="381">
                    <c:v>ROW</c:v>
                  </c:pt>
                  <c:pt idx="382">
                    <c:v>EUN</c:v>
                  </c:pt>
                  <c:pt idx="383">
                    <c:v>OEC</c:v>
                  </c:pt>
                  <c:pt idx="384">
                    <c:v>BRZ</c:v>
                  </c:pt>
                  <c:pt idx="385">
                    <c:v>RUS</c:v>
                  </c:pt>
                  <c:pt idx="386">
                    <c:v>ROW</c:v>
                  </c:pt>
                  <c:pt idx="387">
                    <c:v>FRA</c:v>
                  </c:pt>
                  <c:pt idx="388">
                    <c:v>EUN</c:v>
                  </c:pt>
                  <c:pt idx="389">
                    <c:v>USA</c:v>
                  </c:pt>
                  <c:pt idx="390">
                    <c:v>OEC</c:v>
                  </c:pt>
                  <c:pt idx="391">
                    <c:v>BRZ</c:v>
                  </c:pt>
                  <c:pt idx="392">
                    <c:v>RUS</c:v>
                  </c:pt>
                  <c:pt idx="393">
                    <c:v>CHI</c:v>
                  </c:pt>
                  <c:pt idx="394">
                    <c:v>RSA</c:v>
                  </c:pt>
                  <c:pt idx="395">
                    <c:v>ROW</c:v>
                  </c:pt>
                  <c:pt idx="396">
                    <c:v>FRA</c:v>
                  </c:pt>
                  <c:pt idx="397">
                    <c:v>EUN</c:v>
                  </c:pt>
                  <c:pt idx="398">
                    <c:v>USA</c:v>
                  </c:pt>
                  <c:pt idx="399">
                    <c:v>OEC</c:v>
                  </c:pt>
                  <c:pt idx="400">
                    <c:v>BRZ</c:v>
                  </c:pt>
                  <c:pt idx="401">
                    <c:v>RUS</c:v>
                  </c:pt>
                  <c:pt idx="402">
                    <c:v>IND</c:v>
                  </c:pt>
                  <c:pt idx="403">
                    <c:v>CHI</c:v>
                  </c:pt>
                  <c:pt idx="404">
                    <c:v>RSA</c:v>
                  </c:pt>
                  <c:pt idx="405">
                    <c:v>ROW</c:v>
                  </c:pt>
                  <c:pt idx="406">
                    <c:v>EUN</c:v>
                  </c:pt>
                  <c:pt idx="407">
                    <c:v>USA</c:v>
                  </c:pt>
                  <c:pt idx="408">
                    <c:v>OEC</c:v>
                  </c:pt>
                  <c:pt idx="409">
                    <c:v>RUS</c:v>
                  </c:pt>
                  <c:pt idx="410">
                    <c:v>ROW</c:v>
                  </c:pt>
                  <c:pt idx="411">
                    <c:v>FRA</c:v>
                  </c:pt>
                  <c:pt idx="412">
                    <c:v>EUN</c:v>
                  </c:pt>
                  <c:pt idx="413">
                    <c:v>USA</c:v>
                  </c:pt>
                  <c:pt idx="414">
                    <c:v>OEC</c:v>
                  </c:pt>
                  <c:pt idx="415">
                    <c:v>BRZ</c:v>
                  </c:pt>
                  <c:pt idx="416">
                    <c:v>RUS</c:v>
                  </c:pt>
                  <c:pt idx="417">
                    <c:v>IND</c:v>
                  </c:pt>
                  <c:pt idx="418">
                    <c:v>CHI</c:v>
                  </c:pt>
                  <c:pt idx="419">
                    <c:v>RSA</c:v>
                  </c:pt>
                  <c:pt idx="420">
                    <c:v>ROW</c:v>
                  </c:pt>
                  <c:pt idx="421">
                    <c:v>FRA</c:v>
                  </c:pt>
                  <c:pt idx="422">
                    <c:v>EUN</c:v>
                  </c:pt>
                  <c:pt idx="423">
                    <c:v>USA</c:v>
                  </c:pt>
                  <c:pt idx="424">
                    <c:v>OEC</c:v>
                  </c:pt>
                  <c:pt idx="425">
                    <c:v>BRZ</c:v>
                  </c:pt>
                  <c:pt idx="426">
                    <c:v>RUS</c:v>
                  </c:pt>
                  <c:pt idx="427">
                    <c:v>IND</c:v>
                  </c:pt>
                  <c:pt idx="428">
                    <c:v>CHI</c:v>
                  </c:pt>
                  <c:pt idx="429">
                    <c:v>RSA</c:v>
                  </c:pt>
                  <c:pt idx="430">
                    <c:v>ROW</c:v>
                  </c:pt>
                  <c:pt idx="431">
                    <c:v>FRA</c:v>
                  </c:pt>
                  <c:pt idx="432">
                    <c:v>EUN</c:v>
                  </c:pt>
                  <c:pt idx="433">
                    <c:v>USA</c:v>
                  </c:pt>
                  <c:pt idx="434">
                    <c:v>OEC</c:v>
                  </c:pt>
                  <c:pt idx="435">
                    <c:v>BRZ</c:v>
                  </c:pt>
                  <c:pt idx="436">
                    <c:v>IND</c:v>
                  </c:pt>
                  <c:pt idx="437">
                    <c:v>CHI</c:v>
                  </c:pt>
                  <c:pt idx="438">
                    <c:v>RSA</c:v>
                  </c:pt>
                  <c:pt idx="439">
                    <c:v>ROW</c:v>
                  </c:pt>
                  <c:pt idx="440">
                    <c:v>FRA</c:v>
                  </c:pt>
                  <c:pt idx="441">
                    <c:v>EUN</c:v>
                  </c:pt>
                  <c:pt idx="442">
                    <c:v>USA</c:v>
                  </c:pt>
                  <c:pt idx="443">
                    <c:v>OEC</c:v>
                  </c:pt>
                  <c:pt idx="444">
                    <c:v>BRZ</c:v>
                  </c:pt>
                  <c:pt idx="445">
                    <c:v>RUS</c:v>
                  </c:pt>
                  <c:pt idx="446">
                    <c:v>IND</c:v>
                  </c:pt>
                  <c:pt idx="447">
                    <c:v>CHI</c:v>
                  </c:pt>
                  <c:pt idx="448">
                    <c:v>RSA</c:v>
                  </c:pt>
                  <c:pt idx="449">
                    <c:v>ROW</c:v>
                  </c:pt>
                  <c:pt idx="450">
                    <c:v>FRA</c:v>
                  </c:pt>
                  <c:pt idx="451">
                    <c:v>EUN</c:v>
                  </c:pt>
                  <c:pt idx="452">
                    <c:v>USA</c:v>
                  </c:pt>
                  <c:pt idx="453">
                    <c:v>OEC</c:v>
                  </c:pt>
                  <c:pt idx="454">
                    <c:v>BRZ</c:v>
                  </c:pt>
                  <c:pt idx="455">
                    <c:v>RUS</c:v>
                  </c:pt>
                  <c:pt idx="456">
                    <c:v>IND</c:v>
                  </c:pt>
                  <c:pt idx="457">
                    <c:v>CHI</c:v>
                  </c:pt>
                  <c:pt idx="458">
                    <c:v>RSA</c:v>
                  </c:pt>
                  <c:pt idx="459">
                    <c:v>ROW</c:v>
                  </c:pt>
                  <c:pt idx="460">
                    <c:v>FRA</c:v>
                  </c:pt>
                  <c:pt idx="461">
                    <c:v>EUN</c:v>
                  </c:pt>
                  <c:pt idx="462">
                    <c:v>USA</c:v>
                  </c:pt>
                  <c:pt idx="463">
                    <c:v>OEC</c:v>
                  </c:pt>
                  <c:pt idx="464">
                    <c:v>BRZ</c:v>
                  </c:pt>
                  <c:pt idx="465">
                    <c:v>RUS</c:v>
                  </c:pt>
                  <c:pt idx="466">
                    <c:v>IND</c:v>
                  </c:pt>
                  <c:pt idx="467">
                    <c:v>CHI</c:v>
                  </c:pt>
                  <c:pt idx="468">
                    <c:v>RSA</c:v>
                  </c:pt>
                  <c:pt idx="469">
                    <c:v>ROW</c:v>
                  </c:pt>
                  <c:pt idx="470">
                    <c:v>FRA</c:v>
                  </c:pt>
                  <c:pt idx="471">
                    <c:v>EUN</c:v>
                  </c:pt>
                  <c:pt idx="472">
                    <c:v>USA</c:v>
                  </c:pt>
                  <c:pt idx="473">
                    <c:v>OEC</c:v>
                  </c:pt>
                  <c:pt idx="474">
                    <c:v>BRZ</c:v>
                  </c:pt>
                  <c:pt idx="475">
                    <c:v>RUS</c:v>
                  </c:pt>
                  <c:pt idx="476">
                    <c:v>IND</c:v>
                  </c:pt>
                  <c:pt idx="477">
                    <c:v>CHI</c:v>
                  </c:pt>
                  <c:pt idx="478">
                    <c:v>ROW</c:v>
                  </c:pt>
                  <c:pt idx="479">
                    <c:v>FRA</c:v>
                  </c:pt>
                  <c:pt idx="480">
                    <c:v>EUN</c:v>
                  </c:pt>
                  <c:pt idx="481">
                    <c:v>USA</c:v>
                  </c:pt>
                  <c:pt idx="482">
                    <c:v>OEC</c:v>
                  </c:pt>
                  <c:pt idx="483">
                    <c:v>BRZ</c:v>
                  </c:pt>
                  <c:pt idx="484">
                    <c:v>RUS</c:v>
                  </c:pt>
                  <c:pt idx="485">
                    <c:v>IND</c:v>
                  </c:pt>
                  <c:pt idx="486">
                    <c:v>CHI</c:v>
                  </c:pt>
                  <c:pt idx="487">
                    <c:v>RSA</c:v>
                  </c:pt>
                  <c:pt idx="488">
                    <c:v>ROW</c:v>
                  </c:pt>
                  <c:pt idx="489">
                    <c:v>FRA</c:v>
                  </c:pt>
                  <c:pt idx="490">
                    <c:v>EUN</c:v>
                  </c:pt>
                  <c:pt idx="491">
                    <c:v>USA</c:v>
                  </c:pt>
                  <c:pt idx="492">
                    <c:v>OEC</c:v>
                  </c:pt>
                  <c:pt idx="493">
                    <c:v>BRZ</c:v>
                  </c:pt>
                  <c:pt idx="494">
                    <c:v>RUS</c:v>
                  </c:pt>
                  <c:pt idx="495">
                    <c:v>IND</c:v>
                  </c:pt>
                  <c:pt idx="496">
                    <c:v>CHI</c:v>
                  </c:pt>
                  <c:pt idx="497">
                    <c:v>RSA</c:v>
                  </c:pt>
                  <c:pt idx="498">
                    <c:v>ROW</c:v>
                  </c:pt>
                  <c:pt idx="499">
                    <c:v>FRA</c:v>
                  </c:pt>
                  <c:pt idx="500">
                    <c:v>EUN</c:v>
                  </c:pt>
                  <c:pt idx="501">
                    <c:v>USA</c:v>
                  </c:pt>
                  <c:pt idx="502">
                    <c:v>OEC</c:v>
                  </c:pt>
                  <c:pt idx="503">
                    <c:v>BRZ</c:v>
                  </c:pt>
                  <c:pt idx="504">
                    <c:v>RUS</c:v>
                  </c:pt>
                  <c:pt idx="505">
                    <c:v>IND</c:v>
                  </c:pt>
                  <c:pt idx="506">
                    <c:v>CHI</c:v>
                  </c:pt>
                  <c:pt idx="507">
                    <c:v>RSA</c:v>
                  </c:pt>
                  <c:pt idx="508">
                    <c:v>ROW</c:v>
                  </c:pt>
                  <c:pt idx="509">
                    <c:v>FRA</c:v>
                  </c:pt>
                  <c:pt idx="510">
                    <c:v>EUN</c:v>
                  </c:pt>
                  <c:pt idx="511">
                    <c:v>USA</c:v>
                  </c:pt>
                  <c:pt idx="512">
                    <c:v>OEC</c:v>
                  </c:pt>
                  <c:pt idx="513">
                    <c:v>BRZ</c:v>
                  </c:pt>
                  <c:pt idx="514">
                    <c:v>RUS</c:v>
                  </c:pt>
                  <c:pt idx="515">
                    <c:v>IND</c:v>
                  </c:pt>
                  <c:pt idx="516">
                    <c:v>CHI</c:v>
                  </c:pt>
                  <c:pt idx="517">
                    <c:v>RSA</c:v>
                  </c:pt>
                  <c:pt idx="518">
                    <c:v>ROW</c:v>
                  </c:pt>
                  <c:pt idx="519">
                    <c:v>FRA</c:v>
                  </c:pt>
                  <c:pt idx="520">
                    <c:v>EUN</c:v>
                  </c:pt>
                  <c:pt idx="521">
                    <c:v>EUS</c:v>
                  </c:pt>
                  <c:pt idx="522">
                    <c:v>OEC</c:v>
                  </c:pt>
                  <c:pt idx="523">
                    <c:v>BRZ</c:v>
                  </c:pt>
                  <c:pt idx="524">
                    <c:v>RUS</c:v>
                  </c:pt>
                  <c:pt idx="525">
                    <c:v>IND</c:v>
                  </c:pt>
                  <c:pt idx="526">
                    <c:v>CHI</c:v>
                  </c:pt>
                  <c:pt idx="527">
                    <c:v>RSA</c:v>
                  </c:pt>
                  <c:pt idx="528">
                    <c:v>ROW</c:v>
                  </c:pt>
                  <c:pt idx="529">
                    <c:v>FRA</c:v>
                  </c:pt>
                  <c:pt idx="530">
                    <c:v>EUN</c:v>
                  </c:pt>
                  <c:pt idx="531">
                    <c:v>EUS</c:v>
                  </c:pt>
                  <c:pt idx="532">
                    <c:v>OEC</c:v>
                  </c:pt>
                  <c:pt idx="533">
                    <c:v>RUS</c:v>
                  </c:pt>
                  <c:pt idx="534">
                    <c:v>IND</c:v>
                  </c:pt>
                  <c:pt idx="535">
                    <c:v>CHI</c:v>
                  </c:pt>
                  <c:pt idx="536">
                    <c:v>RSA</c:v>
                  </c:pt>
                  <c:pt idx="537">
                    <c:v>ROW</c:v>
                  </c:pt>
                  <c:pt idx="538">
                    <c:v>FRA</c:v>
                  </c:pt>
                  <c:pt idx="539">
                    <c:v>EUN</c:v>
                  </c:pt>
                  <c:pt idx="540">
                    <c:v>EUS</c:v>
                  </c:pt>
                  <c:pt idx="541">
                    <c:v>OEC</c:v>
                  </c:pt>
                  <c:pt idx="542">
                    <c:v>BRZ</c:v>
                  </c:pt>
                  <c:pt idx="543">
                    <c:v>RUS</c:v>
                  </c:pt>
                  <c:pt idx="544">
                    <c:v>IND</c:v>
                  </c:pt>
                  <c:pt idx="545">
                    <c:v>CHI</c:v>
                  </c:pt>
                  <c:pt idx="546">
                    <c:v>RSA</c:v>
                  </c:pt>
                  <c:pt idx="547">
                    <c:v>ROW</c:v>
                  </c:pt>
                  <c:pt idx="548">
                    <c:v>EUN</c:v>
                  </c:pt>
                  <c:pt idx="549">
                    <c:v>OEC</c:v>
                  </c:pt>
                  <c:pt idx="550">
                    <c:v>BRZ</c:v>
                  </c:pt>
                  <c:pt idx="551">
                    <c:v>RUS</c:v>
                  </c:pt>
                  <c:pt idx="552">
                    <c:v>ROW</c:v>
                  </c:pt>
                  <c:pt idx="553">
                    <c:v>FRA</c:v>
                  </c:pt>
                  <c:pt idx="554">
                    <c:v>EUN</c:v>
                  </c:pt>
                  <c:pt idx="555">
                    <c:v>EUS</c:v>
                  </c:pt>
                  <c:pt idx="556">
                    <c:v>OEC</c:v>
                  </c:pt>
                  <c:pt idx="557">
                    <c:v>BRZ</c:v>
                  </c:pt>
                  <c:pt idx="558">
                    <c:v>RUS</c:v>
                  </c:pt>
                  <c:pt idx="559">
                    <c:v>CHI</c:v>
                  </c:pt>
                  <c:pt idx="560">
                    <c:v>RSA</c:v>
                  </c:pt>
                  <c:pt idx="561">
                    <c:v>ROW</c:v>
                  </c:pt>
                  <c:pt idx="562">
                    <c:v>FRA</c:v>
                  </c:pt>
                  <c:pt idx="563">
                    <c:v>EUN</c:v>
                  </c:pt>
                  <c:pt idx="564">
                    <c:v>EUS</c:v>
                  </c:pt>
                  <c:pt idx="565">
                    <c:v>OEC</c:v>
                  </c:pt>
                  <c:pt idx="566">
                    <c:v>BRZ</c:v>
                  </c:pt>
                  <c:pt idx="567">
                    <c:v>RUS</c:v>
                  </c:pt>
                  <c:pt idx="568">
                    <c:v>IND</c:v>
                  </c:pt>
                  <c:pt idx="569">
                    <c:v>CHI</c:v>
                  </c:pt>
                  <c:pt idx="570">
                    <c:v>RSA</c:v>
                  </c:pt>
                  <c:pt idx="571">
                    <c:v>ROW</c:v>
                  </c:pt>
                  <c:pt idx="572">
                    <c:v>EUN</c:v>
                  </c:pt>
                  <c:pt idx="573">
                    <c:v>EUS</c:v>
                  </c:pt>
                  <c:pt idx="574">
                    <c:v>OEC</c:v>
                  </c:pt>
                  <c:pt idx="575">
                    <c:v>RUS</c:v>
                  </c:pt>
                  <c:pt idx="576">
                    <c:v>ROW</c:v>
                  </c:pt>
                  <c:pt idx="577">
                    <c:v>FRA</c:v>
                  </c:pt>
                  <c:pt idx="578">
                    <c:v>EUN</c:v>
                  </c:pt>
                  <c:pt idx="579">
                    <c:v>EUS</c:v>
                  </c:pt>
                  <c:pt idx="580">
                    <c:v>OEC</c:v>
                  </c:pt>
                  <c:pt idx="581">
                    <c:v>BRZ</c:v>
                  </c:pt>
                  <c:pt idx="582">
                    <c:v>RUS</c:v>
                  </c:pt>
                  <c:pt idx="583">
                    <c:v>IND</c:v>
                  </c:pt>
                  <c:pt idx="584">
                    <c:v>CHI</c:v>
                  </c:pt>
                  <c:pt idx="585">
                    <c:v>RSA</c:v>
                  </c:pt>
                  <c:pt idx="586">
                    <c:v>ROW</c:v>
                  </c:pt>
                  <c:pt idx="587">
                    <c:v>FRA</c:v>
                  </c:pt>
                  <c:pt idx="588">
                    <c:v>EUN</c:v>
                  </c:pt>
                  <c:pt idx="589">
                    <c:v>EUS</c:v>
                  </c:pt>
                  <c:pt idx="590">
                    <c:v>OEC</c:v>
                  </c:pt>
                  <c:pt idx="591">
                    <c:v>BRZ</c:v>
                  </c:pt>
                  <c:pt idx="592">
                    <c:v>RUS</c:v>
                  </c:pt>
                  <c:pt idx="593">
                    <c:v>IND</c:v>
                  </c:pt>
                  <c:pt idx="594">
                    <c:v>CHI</c:v>
                  </c:pt>
                  <c:pt idx="595">
                    <c:v>RSA</c:v>
                  </c:pt>
                  <c:pt idx="596">
                    <c:v>ROW</c:v>
                  </c:pt>
                  <c:pt idx="597">
                    <c:v>FRA</c:v>
                  </c:pt>
                  <c:pt idx="598">
                    <c:v>EUN</c:v>
                  </c:pt>
                  <c:pt idx="599">
                    <c:v>EUS</c:v>
                  </c:pt>
                  <c:pt idx="600">
                    <c:v>OEC</c:v>
                  </c:pt>
                  <c:pt idx="601">
                    <c:v>BRZ</c:v>
                  </c:pt>
                  <c:pt idx="602">
                    <c:v>IND</c:v>
                  </c:pt>
                  <c:pt idx="603">
                    <c:v>CHI</c:v>
                  </c:pt>
                  <c:pt idx="604">
                    <c:v>RSA</c:v>
                  </c:pt>
                  <c:pt idx="605">
                    <c:v>ROW</c:v>
                  </c:pt>
                  <c:pt idx="606">
                    <c:v>FRA</c:v>
                  </c:pt>
                  <c:pt idx="607">
                    <c:v>EUN</c:v>
                  </c:pt>
                  <c:pt idx="608">
                    <c:v>EUS</c:v>
                  </c:pt>
                  <c:pt idx="609">
                    <c:v>OEC</c:v>
                  </c:pt>
                  <c:pt idx="610">
                    <c:v>BRZ</c:v>
                  </c:pt>
                  <c:pt idx="611">
                    <c:v>RUS</c:v>
                  </c:pt>
                  <c:pt idx="612">
                    <c:v>IND</c:v>
                  </c:pt>
                  <c:pt idx="613">
                    <c:v>CHI</c:v>
                  </c:pt>
                  <c:pt idx="614">
                    <c:v>RSA</c:v>
                  </c:pt>
                  <c:pt idx="615">
                    <c:v>ROW</c:v>
                  </c:pt>
                  <c:pt idx="616">
                    <c:v>FRA</c:v>
                  </c:pt>
                  <c:pt idx="617">
                    <c:v>EUN</c:v>
                  </c:pt>
                  <c:pt idx="618">
                    <c:v>EUS</c:v>
                  </c:pt>
                  <c:pt idx="619">
                    <c:v>OEC</c:v>
                  </c:pt>
                  <c:pt idx="620">
                    <c:v>BRZ</c:v>
                  </c:pt>
                  <c:pt idx="621">
                    <c:v>RUS</c:v>
                  </c:pt>
                  <c:pt idx="622">
                    <c:v>IND</c:v>
                  </c:pt>
                  <c:pt idx="623">
                    <c:v>CHI</c:v>
                  </c:pt>
                  <c:pt idx="624">
                    <c:v>RSA</c:v>
                  </c:pt>
                  <c:pt idx="625">
                    <c:v>ROW</c:v>
                  </c:pt>
                  <c:pt idx="626">
                    <c:v>FRA</c:v>
                  </c:pt>
                  <c:pt idx="627">
                    <c:v>EUN</c:v>
                  </c:pt>
                  <c:pt idx="628">
                    <c:v>EUS</c:v>
                  </c:pt>
                  <c:pt idx="629">
                    <c:v>OEC</c:v>
                  </c:pt>
                  <c:pt idx="630">
                    <c:v>BRZ</c:v>
                  </c:pt>
                  <c:pt idx="631">
                    <c:v>RUS</c:v>
                  </c:pt>
                  <c:pt idx="632">
                    <c:v>IND</c:v>
                  </c:pt>
                  <c:pt idx="633">
                    <c:v>CHI</c:v>
                  </c:pt>
                  <c:pt idx="634">
                    <c:v>RSA</c:v>
                  </c:pt>
                  <c:pt idx="635">
                    <c:v>ROW</c:v>
                  </c:pt>
                  <c:pt idx="636">
                    <c:v>FRA</c:v>
                  </c:pt>
                  <c:pt idx="637">
                    <c:v>EUN</c:v>
                  </c:pt>
                  <c:pt idx="638">
                    <c:v>EUS</c:v>
                  </c:pt>
                  <c:pt idx="639">
                    <c:v>OEC</c:v>
                  </c:pt>
                  <c:pt idx="640">
                    <c:v>BRZ</c:v>
                  </c:pt>
                  <c:pt idx="641">
                    <c:v>RUS</c:v>
                  </c:pt>
                  <c:pt idx="642">
                    <c:v>IND</c:v>
                  </c:pt>
                  <c:pt idx="643">
                    <c:v>CHI</c:v>
                  </c:pt>
                  <c:pt idx="644">
                    <c:v>RSA</c:v>
                  </c:pt>
                  <c:pt idx="645">
                    <c:v>ROW</c:v>
                  </c:pt>
                  <c:pt idx="646">
                    <c:v>FRA</c:v>
                  </c:pt>
                  <c:pt idx="647">
                    <c:v>EUN</c:v>
                  </c:pt>
                  <c:pt idx="648">
                    <c:v>EUS</c:v>
                  </c:pt>
                  <c:pt idx="649">
                    <c:v>OEC</c:v>
                  </c:pt>
                  <c:pt idx="650">
                    <c:v>BRZ</c:v>
                  </c:pt>
                  <c:pt idx="651">
                    <c:v>RUS</c:v>
                  </c:pt>
                  <c:pt idx="652">
                    <c:v>IND</c:v>
                  </c:pt>
                  <c:pt idx="653">
                    <c:v>CHI</c:v>
                  </c:pt>
                  <c:pt idx="654">
                    <c:v>RSA</c:v>
                  </c:pt>
                  <c:pt idx="655">
                    <c:v>ROW</c:v>
                  </c:pt>
                  <c:pt idx="656">
                    <c:v>FRA</c:v>
                  </c:pt>
                  <c:pt idx="657">
                    <c:v>EUN</c:v>
                  </c:pt>
                  <c:pt idx="658">
                    <c:v>EUS</c:v>
                  </c:pt>
                  <c:pt idx="659">
                    <c:v>OEC</c:v>
                  </c:pt>
                  <c:pt idx="660">
                    <c:v>BRZ</c:v>
                  </c:pt>
                  <c:pt idx="661">
                    <c:v>RUS</c:v>
                  </c:pt>
                  <c:pt idx="662">
                    <c:v>IND</c:v>
                  </c:pt>
                  <c:pt idx="663">
                    <c:v>CHI</c:v>
                  </c:pt>
                  <c:pt idx="664">
                    <c:v>RSA</c:v>
                  </c:pt>
                  <c:pt idx="665">
                    <c:v>ROW</c:v>
                  </c:pt>
                  <c:pt idx="666">
                    <c:v>FRA</c:v>
                  </c:pt>
                  <c:pt idx="667">
                    <c:v>EUN</c:v>
                  </c:pt>
                  <c:pt idx="668">
                    <c:v>EUS</c:v>
                  </c:pt>
                  <c:pt idx="669">
                    <c:v>OEC</c:v>
                  </c:pt>
                  <c:pt idx="670">
                    <c:v>BRZ</c:v>
                  </c:pt>
                  <c:pt idx="671">
                    <c:v>RUS</c:v>
                  </c:pt>
                  <c:pt idx="672">
                    <c:v>IND</c:v>
                  </c:pt>
                  <c:pt idx="673">
                    <c:v>CHI</c:v>
                  </c:pt>
                  <c:pt idx="674">
                    <c:v>RSA</c:v>
                  </c:pt>
                  <c:pt idx="675">
                    <c:v>ROW</c:v>
                  </c:pt>
                  <c:pt idx="676">
                    <c:v>FRA</c:v>
                  </c:pt>
                  <c:pt idx="677">
                    <c:v>EUN</c:v>
                  </c:pt>
                  <c:pt idx="678">
                    <c:v>EUS</c:v>
                  </c:pt>
                  <c:pt idx="679">
                    <c:v>OEC</c:v>
                  </c:pt>
                  <c:pt idx="680">
                    <c:v>BRZ</c:v>
                  </c:pt>
                  <c:pt idx="681">
                    <c:v>RUS</c:v>
                  </c:pt>
                  <c:pt idx="682">
                    <c:v>IND</c:v>
                  </c:pt>
                  <c:pt idx="683">
                    <c:v>CHI</c:v>
                  </c:pt>
                  <c:pt idx="684">
                    <c:v>RSA</c:v>
                  </c:pt>
                  <c:pt idx="685">
                    <c:v>ROW</c:v>
                  </c:pt>
                  <c:pt idx="686">
                    <c:v>FRA</c:v>
                  </c:pt>
                  <c:pt idx="687">
                    <c:v>EUN</c:v>
                  </c:pt>
                  <c:pt idx="688">
                    <c:v>EUS</c:v>
                  </c:pt>
                  <c:pt idx="689">
                    <c:v>USA</c:v>
                  </c:pt>
                  <c:pt idx="690">
                    <c:v>BRZ</c:v>
                  </c:pt>
                  <c:pt idx="691">
                    <c:v>RUS</c:v>
                  </c:pt>
                  <c:pt idx="692">
                    <c:v>IND</c:v>
                  </c:pt>
                  <c:pt idx="693">
                    <c:v>CHI</c:v>
                  </c:pt>
                  <c:pt idx="694">
                    <c:v>RSA</c:v>
                  </c:pt>
                  <c:pt idx="695">
                    <c:v>ROW</c:v>
                  </c:pt>
                  <c:pt idx="696">
                    <c:v>FRA</c:v>
                  </c:pt>
                  <c:pt idx="697">
                    <c:v>EUN</c:v>
                  </c:pt>
                  <c:pt idx="698">
                    <c:v>EUS</c:v>
                  </c:pt>
                  <c:pt idx="699">
                    <c:v>USA</c:v>
                  </c:pt>
                  <c:pt idx="700">
                    <c:v>RUS</c:v>
                  </c:pt>
                  <c:pt idx="701">
                    <c:v>IND</c:v>
                  </c:pt>
                  <c:pt idx="702">
                    <c:v>CHI</c:v>
                  </c:pt>
                  <c:pt idx="703">
                    <c:v>RSA</c:v>
                  </c:pt>
                  <c:pt idx="704">
                    <c:v>ROW</c:v>
                  </c:pt>
                  <c:pt idx="705">
                    <c:v>FRA</c:v>
                  </c:pt>
                  <c:pt idx="706">
                    <c:v>EUN</c:v>
                  </c:pt>
                  <c:pt idx="707">
                    <c:v>EUS</c:v>
                  </c:pt>
                  <c:pt idx="708">
                    <c:v>USA</c:v>
                  </c:pt>
                  <c:pt idx="709">
                    <c:v>BRZ</c:v>
                  </c:pt>
                  <c:pt idx="710">
                    <c:v>RUS</c:v>
                  </c:pt>
                  <c:pt idx="711">
                    <c:v>IND</c:v>
                  </c:pt>
                  <c:pt idx="712">
                    <c:v>CHI</c:v>
                  </c:pt>
                  <c:pt idx="713">
                    <c:v>RSA</c:v>
                  </c:pt>
                  <c:pt idx="714">
                    <c:v>ROW</c:v>
                  </c:pt>
                  <c:pt idx="715">
                    <c:v>EUS</c:v>
                  </c:pt>
                  <c:pt idx="716">
                    <c:v>USA</c:v>
                  </c:pt>
                  <c:pt idx="717">
                    <c:v>RUS</c:v>
                  </c:pt>
                  <c:pt idx="718">
                    <c:v>CHI</c:v>
                  </c:pt>
                  <c:pt idx="719">
                    <c:v>RSA</c:v>
                  </c:pt>
                  <c:pt idx="720">
                    <c:v>ROW</c:v>
                  </c:pt>
                  <c:pt idx="721">
                    <c:v>EUN</c:v>
                  </c:pt>
                  <c:pt idx="722">
                    <c:v>BRZ</c:v>
                  </c:pt>
                  <c:pt idx="723">
                    <c:v>RUS</c:v>
                  </c:pt>
                  <c:pt idx="724">
                    <c:v>ROW</c:v>
                  </c:pt>
                  <c:pt idx="725">
                    <c:v>FRA</c:v>
                  </c:pt>
                  <c:pt idx="726">
                    <c:v>EUN</c:v>
                  </c:pt>
                  <c:pt idx="727">
                    <c:v>EUS</c:v>
                  </c:pt>
                  <c:pt idx="728">
                    <c:v>USA</c:v>
                  </c:pt>
                  <c:pt idx="729">
                    <c:v>BRZ</c:v>
                  </c:pt>
                  <c:pt idx="730">
                    <c:v>RUS</c:v>
                  </c:pt>
                  <c:pt idx="731">
                    <c:v>CHI</c:v>
                  </c:pt>
                  <c:pt idx="732">
                    <c:v>RSA</c:v>
                  </c:pt>
                  <c:pt idx="733">
                    <c:v>ROW</c:v>
                  </c:pt>
                  <c:pt idx="734">
                    <c:v>FRA</c:v>
                  </c:pt>
                  <c:pt idx="735">
                    <c:v>EUN</c:v>
                  </c:pt>
                  <c:pt idx="736">
                    <c:v>EUS</c:v>
                  </c:pt>
                  <c:pt idx="737">
                    <c:v>USA</c:v>
                  </c:pt>
                  <c:pt idx="738">
                    <c:v>BRZ</c:v>
                  </c:pt>
                  <c:pt idx="739">
                    <c:v>RUS</c:v>
                  </c:pt>
                  <c:pt idx="740">
                    <c:v>IND</c:v>
                  </c:pt>
                  <c:pt idx="741">
                    <c:v>CHI</c:v>
                  </c:pt>
                  <c:pt idx="742">
                    <c:v>RSA</c:v>
                  </c:pt>
                  <c:pt idx="743">
                    <c:v>ROW</c:v>
                  </c:pt>
                  <c:pt idx="744">
                    <c:v>EUN</c:v>
                  </c:pt>
                  <c:pt idx="745">
                    <c:v>EUS</c:v>
                  </c:pt>
                  <c:pt idx="746">
                    <c:v>USA</c:v>
                  </c:pt>
                  <c:pt idx="747">
                    <c:v>RUS</c:v>
                  </c:pt>
                  <c:pt idx="748">
                    <c:v>ROW</c:v>
                  </c:pt>
                  <c:pt idx="749">
                    <c:v>FRA</c:v>
                  </c:pt>
                  <c:pt idx="750">
                    <c:v>EUN</c:v>
                  </c:pt>
                  <c:pt idx="751">
                    <c:v>EUS</c:v>
                  </c:pt>
                  <c:pt idx="752">
                    <c:v>USA</c:v>
                  </c:pt>
                  <c:pt idx="753">
                    <c:v>BRZ</c:v>
                  </c:pt>
                  <c:pt idx="754">
                    <c:v>RUS</c:v>
                  </c:pt>
                  <c:pt idx="755">
                    <c:v>IND</c:v>
                  </c:pt>
                  <c:pt idx="756">
                    <c:v>CHI</c:v>
                  </c:pt>
                  <c:pt idx="757">
                    <c:v>RSA</c:v>
                  </c:pt>
                  <c:pt idx="758">
                    <c:v>ROW</c:v>
                  </c:pt>
                  <c:pt idx="759">
                    <c:v>FRA</c:v>
                  </c:pt>
                  <c:pt idx="760">
                    <c:v>EUN</c:v>
                  </c:pt>
                  <c:pt idx="761">
                    <c:v>EUS</c:v>
                  </c:pt>
                  <c:pt idx="762">
                    <c:v>USA</c:v>
                  </c:pt>
                  <c:pt idx="763">
                    <c:v>BRZ</c:v>
                  </c:pt>
                  <c:pt idx="764">
                    <c:v>RUS</c:v>
                  </c:pt>
                  <c:pt idx="765">
                    <c:v>IND</c:v>
                  </c:pt>
                  <c:pt idx="766">
                    <c:v>CHI</c:v>
                  </c:pt>
                  <c:pt idx="767">
                    <c:v>RSA</c:v>
                  </c:pt>
                  <c:pt idx="768">
                    <c:v>ROW</c:v>
                  </c:pt>
                  <c:pt idx="769">
                    <c:v>FRA</c:v>
                  </c:pt>
                  <c:pt idx="770">
                    <c:v>EUN</c:v>
                  </c:pt>
                  <c:pt idx="771">
                    <c:v>EUS</c:v>
                  </c:pt>
                  <c:pt idx="772">
                    <c:v>USA</c:v>
                  </c:pt>
                  <c:pt idx="773">
                    <c:v>BRZ</c:v>
                  </c:pt>
                  <c:pt idx="774">
                    <c:v>IND</c:v>
                  </c:pt>
                  <c:pt idx="775">
                    <c:v>CHI</c:v>
                  </c:pt>
                  <c:pt idx="776">
                    <c:v>RSA</c:v>
                  </c:pt>
                  <c:pt idx="777">
                    <c:v>ROW</c:v>
                  </c:pt>
                  <c:pt idx="778">
                    <c:v>FRA</c:v>
                  </c:pt>
                  <c:pt idx="779">
                    <c:v>EUN</c:v>
                  </c:pt>
                  <c:pt idx="780">
                    <c:v>EUS</c:v>
                  </c:pt>
                  <c:pt idx="781">
                    <c:v>USA</c:v>
                  </c:pt>
                  <c:pt idx="782">
                    <c:v>BRZ</c:v>
                  </c:pt>
                  <c:pt idx="783">
                    <c:v>RUS</c:v>
                  </c:pt>
                  <c:pt idx="784">
                    <c:v>IND</c:v>
                  </c:pt>
                  <c:pt idx="785">
                    <c:v>CHI</c:v>
                  </c:pt>
                  <c:pt idx="786">
                    <c:v>RSA</c:v>
                  </c:pt>
                  <c:pt idx="787">
                    <c:v>ROW</c:v>
                  </c:pt>
                  <c:pt idx="788">
                    <c:v>FRA</c:v>
                  </c:pt>
                  <c:pt idx="789">
                    <c:v>EUN</c:v>
                  </c:pt>
                  <c:pt idx="790">
                    <c:v>EUS</c:v>
                  </c:pt>
                  <c:pt idx="791">
                    <c:v>USA</c:v>
                  </c:pt>
                  <c:pt idx="792">
                    <c:v>BRZ</c:v>
                  </c:pt>
                  <c:pt idx="793">
                    <c:v>RUS</c:v>
                  </c:pt>
                  <c:pt idx="794">
                    <c:v>IND</c:v>
                  </c:pt>
                  <c:pt idx="795">
                    <c:v>CHI</c:v>
                  </c:pt>
                  <c:pt idx="796">
                    <c:v>RSA</c:v>
                  </c:pt>
                  <c:pt idx="797">
                    <c:v>ROW</c:v>
                  </c:pt>
                  <c:pt idx="798">
                    <c:v>FRA</c:v>
                  </c:pt>
                  <c:pt idx="799">
                    <c:v>EUN</c:v>
                  </c:pt>
                  <c:pt idx="800">
                    <c:v>EUS</c:v>
                  </c:pt>
                  <c:pt idx="801">
                    <c:v>USA</c:v>
                  </c:pt>
                  <c:pt idx="802">
                    <c:v>BRZ</c:v>
                  </c:pt>
                  <c:pt idx="803">
                    <c:v>RUS</c:v>
                  </c:pt>
                  <c:pt idx="804">
                    <c:v>IND</c:v>
                  </c:pt>
                  <c:pt idx="805">
                    <c:v>CHI</c:v>
                  </c:pt>
                  <c:pt idx="806">
                    <c:v>RSA</c:v>
                  </c:pt>
                  <c:pt idx="807">
                    <c:v>ROW</c:v>
                  </c:pt>
                  <c:pt idx="808">
                    <c:v>FRA</c:v>
                  </c:pt>
                  <c:pt idx="809">
                    <c:v>EUN</c:v>
                  </c:pt>
                  <c:pt idx="810">
                    <c:v>EUS</c:v>
                  </c:pt>
                  <c:pt idx="811">
                    <c:v>USA</c:v>
                  </c:pt>
                  <c:pt idx="812">
                    <c:v>BRZ</c:v>
                  </c:pt>
                  <c:pt idx="813">
                    <c:v>RUS</c:v>
                  </c:pt>
                  <c:pt idx="814">
                    <c:v>IND</c:v>
                  </c:pt>
                  <c:pt idx="815">
                    <c:v>CHI</c:v>
                  </c:pt>
                  <c:pt idx="816">
                    <c:v>RSA</c:v>
                  </c:pt>
                  <c:pt idx="817">
                    <c:v>ROW</c:v>
                  </c:pt>
                  <c:pt idx="818">
                    <c:v>FRA</c:v>
                  </c:pt>
                  <c:pt idx="819">
                    <c:v>EUN</c:v>
                  </c:pt>
                  <c:pt idx="820">
                    <c:v>EUS</c:v>
                  </c:pt>
                  <c:pt idx="821">
                    <c:v>USA</c:v>
                  </c:pt>
                  <c:pt idx="822">
                    <c:v>BRZ</c:v>
                  </c:pt>
                  <c:pt idx="823">
                    <c:v>RUS</c:v>
                  </c:pt>
                  <c:pt idx="824">
                    <c:v>IND</c:v>
                  </c:pt>
                  <c:pt idx="825">
                    <c:v>CHI</c:v>
                  </c:pt>
                  <c:pt idx="826">
                    <c:v>RSA</c:v>
                  </c:pt>
                  <c:pt idx="827">
                    <c:v>ROW</c:v>
                  </c:pt>
                  <c:pt idx="828">
                    <c:v>FRA</c:v>
                  </c:pt>
                  <c:pt idx="829">
                    <c:v>EUN</c:v>
                  </c:pt>
                  <c:pt idx="830">
                    <c:v>EUS</c:v>
                  </c:pt>
                  <c:pt idx="831">
                    <c:v>USA</c:v>
                  </c:pt>
                  <c:pt idx="832">
                    <c:v>BRZ</c:v>
                  </c:pt>
                  <c:pt idx="833">
                    <c:v>RUS</c:v>
                  </c:pt>
                  <c:pt idx="834">
                    <c:v>IND</c:v>
                  </c:pt>
                  <c:pt idx="835">
                    <c:v>CHI</c:v>
                  </c:pt>
                  <c:pt idx="836">
                    <c:v>RSA</c:v>
                  </c:pt>
                  <c:pt idx="837">
                    <c:v>ROW</c:v>
                  </c:pt>
                  <c:pt idx="838">
                    <c:v>FRA</c:v>
                  </c:pt>
                  <c:pt idx="839">
                    <c:v>EUN</c:v>
                  </c:pt>
                  <c:pt idx="840">
                    <c:v>EUS</c:v>
                  </c:pt>
                  <c:pt idx="841">
                    <c:v>USA</c:v>
                  </c:pt>
                  <c:pt idx="842">
                    <c:v>BRZ</c:v>
                  </c:pt>
                  <c:pt idx="843">
                    <c:v>RUS</c:v>
                  </c:pt>
                  <c:pt idx="844">
                    <c:v>IND</c:v>
                  </c:pt>
                  <c:pt idx="845">
                    <c:v>CHI</c:v>
                  </c:pt>
                  <c:pt idx="846">
                    <c:v>RSA</c:v>
                  </c:pt>
                  <c:pt idx="847">
                    <c:v>ROW</c:v>
                  </c:pt>
                  <c:pt idx="848">
                    <c:v>FRA</c:v>
                  </c:pt>
                  <c:pt idx="849">
                    <c:v>EUN</c:v>
                  </c:pt>
                  <c:pt idx="850">
                    <c:v>EUS</c:v>
                  </c:pt>
                  <c:pt idx="851">
                    <c:v>USA</c:v>
                  </c:pt>
                  <c:pt idx="852">
                    <c:v>BRZ</c:v>
                  </c:pt>
                  <c:pt idx="853">
                    <c:v>RUS</c:v>
                  </c:pt>
                  <c:pt idx="854">
                    <c:v>IND</c:v>
                  </c:pt>
                  <c:pt idx="855">
                    <c:v>CHI</c:v>
                  </c:pt>
                  <c:pt idx="856">
                    <c:v>RSA</c:v>
                  </c:pt>
                  <c:pt idx="857">
                    <c:v>ROW</c:v>
                  </c:pt>
                  <c:pt idx="858">
                    <c:v>FRA</c:v>
                  </c:pt>
                  <c:pt idx="859">
                    <c:v>EUN</c:v>
                  </c:pt>
                  <c:pt idx="860">
                    <c:v>EUS</c:v>
                  </c:pt>
                  <c:pt idx="861">
                    <c:v>USA</c:v>
                  </c:pt>
                  <c:pt idx="862">
                    <c:v>OEC</c:v>
                  </c:pt>
                  <c:pt idx="863">
                    <c:v>RUS</c:v>
                  </c:pt>
                  <c:pt idx="864">
                    <c:v>IND</c:v>
                  </c:pt>
                  <c:pt idx="865">
                    <c:v>CHI</c:v>
                  </c:pt>
                  <c:pt idx="866">
                    <c:v>RSA</c:v>
                  </c:pt>
                  <c:pt idx="867">
                    <c:v>ROW</c:v>
                  </c:pt>
                  <c:pt idx="868">
                    <c:v>FRA</c:v>
                  </c:pt>
                  <c:pt idx="869">
                    <c:v>EUN</c:v>
                  </c:pt>
                  <c:pt idx="870">
                    <c:v>EUS</c:v>
                  </c:pt>
                  <c:pt idx="871">
                    <c:v>RUS</c:v>
                  </c:pt>
                  <c:pt idx="872">
                    <c:v>CHI</c:v>
                  </c:pt>
                  <c:pt idx="873">
                    <c:v>ROW</c:v>
                  </c:pt>
                  <c:pt idx="874">
                    <c:v>FRA</c:v>
                  </c:pt>
                  <c:pt idx="875">
                    <c:v>EUN</c:v>
                  </c:pt>
                  <c:pt idx="876">
                    <c:v>EUS</c:v>
                  </c:pt>
                  <c:pt idx="877">
                    <c:v>USA</c:v>
                  </c:pt>
                  <c:pt idx="878">
                    <c:v>OEC</c:v>
                  </c:pt>
                  <c:pt idx="879">
                    <c:v>RUS</c:v>
                  </c:pt>
                  <c:pt idx="880">
                    <c:v>IND</c:v>
                  </c:pt>
                  <c:pt idx="881">
                    <c:v>CHI</c:v>
                  </c:pt>
                  <c:pt idx="882">
                    <c:v>RSA</c:v>
                  </c:pt>
                  <c:pt idx="883">
                    <c:v>ROW</c:v>
                  </c:pt>
                  <c:pt idx="884">
                    <c:v>EUS</c:v>
                  </c:pt>
                  <c:pt idx="885">
                    <c:v>USA</c:v>
                  </c:pt>
                  <c:pt idx="886">
                    <c:v>OEC</c:v>
                  </c:pt>
                  <c:pt idx="887">
                    <c:v>RUS</c:v>
                  </c:pt>
                  <c:pt idx="888">
                    <c:v>CHI</c:v>
                  </c:pt>
                  <c:pt idx="889">
                    <c:v>RSA</c:v>
                  </c:pt>
                  <c:pt idx="890">
                    <c:v>ROW</c:v>
                  </c:pt>
                  <c:pt idx="891">
                    <c:v>EUN</c:v>
                  </c:pt>
                  <c:pt idx="892">
                    <c:v>OEC</c:v>
                  </c:pt>
                  <c:pt idx="893">
                    <c:v>RUS</c:v>
                  </c:pt>
                  <c:pt idx="894">
                    <c:v>ROW</c:v>
                  </c:pt>
                  <c:pt idx="895">
                    <c:v>FRA</c:v>
                  </c:pt>
                  <c:pt idx="896">
                    <c:v>EUN</c:v>
                  </c:pt>
                  <c:pt idx="897">
                    <c:v>EUS</c:v>
                  </c:pt>
                  <c:pt idx="898">
                    <c:v>USA</c:v>
                  </c:pt>
                  <c:pt idx="899">
                    <c:v>OEC</c:v>
                  </c:pt>
                  <c:pt idx="900">
                    <c:v>RUS</c:v>
                  </c:pt>
                  <c:pt idx="901">
                    <c:v>CHI</c:v>
                  </c:pt>
                  <c:pt idx="902">
                    <c:v>RSA</c:v>
                  </c:pt>
                  <c:pt idx="903">
                    <c:v>ROW</c:v>
                  </c:pt>
                  <c:pt idx="904">
                    <c:v>FRA</c:v>
                  </c:pt>
                  <c:pt idx="905">
                    <c:v>EUN</c:v>
                  </c:pt>
                  <c:pt idx="906">
                    <c:v>EUS</c:v>
                  </c:pt>
                  <c:pt idx="907">
                    <c:v>USA</c:v>
                  </c:pt>
                  <c:pt idx="908">
                    <c:v>OEC</c:v>
                  </c:pt>
                  <c:pt idx="909">
                    <c:v>RUS</c:v>
                  </c:pt>
                  <c:pt idx="910">
                    <c:v>IND</c:v>
                  </c:pt>
                  <c:pt idx="911">
                    <c:v>CHI</c:v>
                  </c:pt>
                  <c:pt idx="912">
                    <c:v>RSA</c:v>
                  </c:pt>
                  <c:pt idx="913">
                    <c:v>ROW</c:v>
                  </c:pt>
                  <c:pt idx="914">
                    <c:v>EUN</c:v>
                  </c:pt>
                  <c:pt idx="915">
                    <c:v>EUS</c:v>
                  </c:pt>
                  <c:pt idx="916">
                    <c:v>USA</c:v>
                  </c:pt>
                  <c:pt idx="917">
                    <c:v>OEC</c:v>
                  </c:pt>
                  <c:pt idx="918">
                    <c:v>RUS</c:v>
                  </c:pt>
                  <c:pt idx="919">
                    <c:v>ROW</c:v>
                  </c:pt>
                  <c:pt idx="920">
                    <c:v>FRA</c:v>
                  </c:pt>
                  <c:pt idx="921">
                    <c:v>EUN</c:v>
                  </c:pt>
                  <c:pt idx="922">
                    <c:v>EUS</c:v>
                  </c:pt>
                  <c:pt idx="923">
                    <c:v>USA</c:v>
                  </c:pt>
                  <c:pt idx="924">
                    <c:v>OEC</c:v>
                  </c:pt>
                  <c:pt idx="925">
                    <c:v>RUS</c:v>
                  </c:pt>
                  <c:pt idx="926">
                    <c:v>IND</c:v>
                  </c:pt>
                  <c:pt idx="927">
                    <c:v>CHI</c:v>
                  </c:pt>
                  <c:pt idx="928">
                    <c:v>RSA</c:v>
                  </c:pt>
                  <c:pt idx="929">
                    <c:v>ROW</c:v>
                  </c:pt>
                  <c:pt idx="930">
                    <c:v>FRA</c:v>
                  </c:pt>
                  <c:pt idx="931">
                    <c:v>EUN</c:v>
                  </c:pt>
                  <c:pt idx="932">
                    <c:v>EUS</c:v>
                  </c:pt>
                  <c:pt idx="933">
                    <c:v>USA</c:v>
                  </c:pt>
                  <c:pt idx="934">
                    <c:v>OEC</c:v>
                  </c:pt>
                  <c:pt idx="935">
                    <c:v>RUS</c:v>
                  </c:pt>
                  <c:pt idx="936">
                    <c:v>IND</c:v>
                  </c:pt>
                  <c:pt idx="937">
                    <c:v>CHI</c:v>
                  </c:pt>
                  <c:pt idx="938">
                    <c:v>RSA</c:v>
                  </c:pt>
                  <c:pt idx="939">
                    <c:v>ROW</c:v>
                  </c:pt>
                  <c:pt idx="940">
                    <c:v>FRA</c:v>
                  </c:pt>
                  <c:pt idx="941">
                    <c:v>EUN</c:v>
                  </c:pt>
                  <c:pt idx="942">
                    <c:v>EUS</c:v>
                  </c:pt>
                  <c:pt idx="943">
                    <c:v>USA</c:v>
                  </c:pt>
                  <c:pt idx="944">
                    <c:v>OEC</c:v>
                  </c:pt>
                  <c:pt idx="945">
                    <c:v>IND</c:v>
                  </c:pt>
                  <c:pt idx="946">
                    <c:v>CHI</c:v>
                  </c:pt>
                  <c:pt idx="947">
                    <c:v>RSA</c:v>
                  </c:pt>
                  <c:pt idx="948">
                    <c:v>ROW</c:v>
                  </c:pt>
                  <c:pt idx="949">
                    <c:v>FRA</c:v>
                  </c:pt>
                  <c:pt idx="950">
                    <c:v>EUN</c:v>
                  </c:pt>
                  <c:pt idx="951">
                    <c:v>EUS</c:v>
                  </c:pt>
                  <c:pt idx="952">
                    <c:v>USA</c:v>
                  </c:pt>
                  <c:pt idx="953">
                    <c:v>OEC</c:v>
                  </c:pt>
                  <c:pt idx="954">
                    <c:v>RUS</c:v>
                  </c:pt>
                  <c:pt idx="955">
                    <c:v>IND</c:v>
                  </c:pt>
                  <c:pt idx="956">
                    <c:v>CHI</c:v>
                  </c:pt>
                  <c:pt idx="957">
                    <c:v>RSA</c:v>
                  </c:pt>
                  <c:pt idx="958">
                    <c:v>ROW</c:v>
                  </c:pt>
                  <c:pt idx="959">
                    <c:v>FRA</c:v>
                  </c:pt>
                  <c:pt idx="960">
                    <c:v>EUN</c:v>
                  </c:pt>
                  <c:pt idx="961">
                    <c:v>EUS</c:v>
                  </c:pt>
                  <c:pt idx="962">
                    <c:v>USA</c:v>
                  </c:pt>
                  <c:pt idx="963">
                    <c:v>OEC</c:v>
                  </c:pt>
                  <c:pt idx="964">
                    <c:v>IND</c:v>
                  </c:pt>
                  <c:pt idx="965">
                    <c:v>CHI</c:v>
                  </c:pt>
                  <c:pt idx="966">
                    <c:v>RSA</c:v>
                  </c:pt>
                  <c:pt idx="967">
                    <c:v>ROW</c:v>
                  </c:pt>
                  <c:pt idx="968">
                    <c:v>FRA</c:v>
                  </c:pt>
                  <c:pt idx="969">
                    <c:v>EUN</c:v>
                  </c:pt>
                  <c:pt idx="970">
                    <c:v>EUS</c:v>
                  </c:pt>
                  <c:pt idx="971">
                    <c:v>USA</c:v>
                  </c:pt>
                  <c:pt idx="972">
                    <c:v>OEC</c:v>
                  </c:pt>
                  <c:pt idx="973">
                    <c:v>RUS</c:v>
                  </c:pt>
                  <c:pt idx="974">
                    <c:v>IND</c:v>
                  </c:pt>
                  <c:pt idx="975">
                    <c:v>CHI</c:v>
                  </c:pt>
                  <c:pt idx="976">
                    <c:v>RSA</c:v>
                  </c:pt>
                  <c:pt idx="977">
                    <c:v>ROW</c:v>
                  </c:pt>
                  <c:pt idx="978">
                    <c:v>FRA</c:v>
                  </c:pt>
                  <c:pt idx="979">
                    <c:v>EUN</c:v>
                  </c:pt>
                  <c:pt idx="980">
                    <c:v>EUS</c:v>
                  </c:pt>
                  <c:pt idx="981">
                    <c:v>USA</c:v>
                  </c:pt>
                  <c:pt idx="982">
                    <c:v>OEC</c:v>
                  </c:pt>
                  <c:pt idx="983">
                    <c:v>RUS</c:v>
                  </c:pt>
                  <c:pt idx="984">
                    <c:v>IND</c:v>
                  </c:pt>
                  <c:pt idx="985">
                    <c:v>CHI</c:v>
                  </c:pt>
                  <c:pt idx="986">
                    <c:v>RSA</c:v>
                  </c:pt>
                  <c:pt idx="987">
                    <c:v>ROW</c:v>
                  </c:pt>
                  <c:pt idx="988">
                    <c:v>FRA</c:v>
                  </c:pt>
                  <c:pt idx="989">
                    <c:v>EUN</c:v>
                  </c:pt>
                  <c:pt idx="990">
                    <c:v>EUS</c:v>
                  </c:pt>
                  <c:pt idx="991">
                    <c:v>USA</c:v>
                  </c:pt>
                  <c:pt idx="992">
                    <c:v>OEC</c:v>
                  </c:pt>
                  <c:pt idx="993">
                    <c:v>RUS</c:v>
                  </c:pt>
                  <c:pt idx="994">
                    <c:v>IND</c:v>
                  </c:pt>
                  <c:pt idx="995">
                    <c:v>CHI</c:v>
                  </c:pt>
                  <c:pt idx="996">
                    <c:v>RSA</c:v>
                  </c:pt>
                  <c:pt idx="997">
                    <c:v>ROW</c:v>
                  </c:pt>
                  <c:pt idx="998">
                    <c:v>FRA</c:v>
                  </c:pt>
                  <c:pt idx="999">
                    <c:v>EUN</c:v>
                  </c:pt>
                  <c:pt idx="1000">
                    <c:v>EUS</c:v>
                  </c:pt>
                  <c:pt idx="1001">
                    <c:v>USA</c:v>
                  </c:pt>
                  <c:pt idx="1002">
                    <c:v>OEC</c:v>
                  </c:pt>
                  <c:pt idx="1003">
                    <c:v>RUS</c:v>
                  </c:pt>
                  <c:pt idx="1004">
                    <c:v>IND</c:v>
                  </c:pt>
                  <c:pt idx="1005">
                    <c:v>CHI</c:v>
                  </c:pt>
                  <c:pt idx="1006">
                    <c:v>RSA</c:v>
                  </c:pt>
                  <c:pt idx="1007">
                    <c:v>ROW</c:v>
                  </c:pt>
                  <c:pt idx="1008">
                    <c:v>FRA</c:v>
                  </c:pt>
                  <c:pt idx="1009">
                    <c:v>EUN</c:v>
                  </c:pt>
                  <c:pt idx="1010">
                    <c:v>EUS</c:v>
                  </c:pt>
                  <c:pt idx="1011">
                    <c:v>USA</c:v>
                  </c:pt>
                  <c:pt idx="1012">
                    <c:v>OEC</c:v>
                  </c:pt>
                  <c:pt idx="1013">
                    <c:v>RUS</c:v>
                  </c:pt>
                  <c:pt idx="1014">
                    <c:v>IND</c:v>
                  </c:pt>
                  <c:pt idx="1015">
                    <c:v>CHI</c:v>
                  </c:pt>
                  <c:pt idx="1016">
                    <c:v>RSA</c:v>
                  </c:pt>
                  <c:pt idx="1017">
                    <c:v>ROW</c:v>
                  </c:pt>
                  <c:pt idx="1018">
                    <c:v>FRA</c:v>
                  </c:pt>
                  <c:pt idx="1019">
                    <c:v>EUN</c:v>
                  </c:pt>
                  <c:pt idx="1020">
                    <c:v>EUS</c:v>
                  </c:pt>
                  <c:pt idx="1021">
                    <c:v>USA</c:v>
                  </c:pt>
                  <c:pt idx="1022">
                    <c:v>OEC</c:v>
                  </c:pt>
                  <c:pt idx="1023">
                    <c:v>RUS</c:v>
                  </c:pt>
                  <c:pt idx="1024">
                    <c:v>IND</c:v>
                  </c:pt>
                  <c:pt idx="1025">
                    <c:v>CHI</c:v>
                  </c:pt>
                  <c:pt idx="1026">
                    <c:v>RSA</c:v>
                  </c:pt>
                  <c:pt idx="1027">
                    <c:v>ROW</c:v>
                  </c:pt>
                  <c:pt idx="1028">
                    <c:v>FRA</c:v>
                  </c:pt>
                  <c:pt idx="1029">
                    <c:v>EUN</c:v>
                  </c:pt>
                  <c:pt idx="1030">
                    <c:v>EUS</c:v>
                  </c:pt>
                  <c:pt idx="1031">
                    <c:v>USA</c:v>
                  </c:pt>
                  <c:pt idx="1032">
                    <c:v>OEC</c:v>
                  </c:pt>
                  <c:pt idx="1033">
                    <c:v>BRZ</c:v>
                  </c:pt>
                  <c:pt idx="1034">
                    <c:v>IND</c:v>
                  </c:pt>
                  <c:pt idx="1035">
                    <c:v>CHI</c:v>
                  </c:pt>
                  <c:pt idx="1036">
                    <c:v>RSA</c:v>
                  </c:pt>
                  <c:pt idx="1037">
                    <c:v>ROW</c:v>
                  </c:pt>
                  <c:pt idx="1038">
                    <c:v>FRA</c:v>
                  </c:pt>
                  <c:pt idx="1039">
                    <c:v>EUN</c:v>
                  </c:pt>
                  <c:pt idx="1040">
                    <c:v>EUS</c:v>
                  </c:pt>
                  <c:pt idx="1041">
                    <c:v>USA</c:v>
                  </c:pt>
                  <c:pt idx="1042">
                    <c:v>OEC</c:v>
                  </c:pt>
                  <c:pt idx="1043">
                    <c:v>IND</c:v>
                  </c:pt>
                  <c:pt idx="1044">
                    <c:v>CHI</c:v>
                  </c:pt>
                  <c:pt idx="1045">
                    <c:v>RSA</c:v>
                  </c:pt>
                  <c:pt idx="1046">
                    <c:v>ROW</c:v>
                  </c:pt>
                  <c:pt idx="1047">
                    <c:v>FRA</c:v>
                  </c:pt>
                  <c:pt idx="1048">
                    <c:v>EUN</c:v>
                  </c:pt>
                  <c:pt idx="1049">
                    <c:v>EUS</c:v>
                  </c:pt>
                  <c:pt idx="1050">
                    <c:v>USA</c:v>
                  </c:pt>
                  <c:pt idx="1051">
                    <c:v>OEC</c:v>
                  </c:pt>
                  <c:pt idx="1052">
                    <c:v>BRZ</c:v>
                  </c:pt>
                  <c:pt idx="1053">
                    <c:v>IND</c:v>
                  </c:pt>
                  <c:pt idx="1054">
                    <c:v>CHI</c:v>
                  </c:pt>
                  <c:pt idx="1055">
                    <c:v>RSA</c:v>
                  </c:pt>
                  <c:pt idx="1056">
                    <c:v>ROW</c:v>
                  </c:pt>
                  <c:pt idx="1057">
                    <c:v>EUS</c:v>
                  </c:pt>
                  <c:pt idx="1058">
                    <c:v>USA</c:v>
                  </c:pt>
                  <c:pt idx="1059">
                    <c:v>OEC</c:v>
                  </c:pt>
                  <c:pt idx="1060">
                    <c:v>CHI</c:v>
                  </c:pt>
                  <c:pt idx="1061">
                    <c:v>RSA</c:v>
                  </c:pt>
                  <c:pt idx="1062">
                    <c:v>ROW</c:v>
                  </c:pt>
                  <c:pt idx="1063">
                    <c:v>FRA</c:v>
                  </c:pt>
                  <c:pt idx="1064">
                    <c:v>EUN</c:v>
                  </c:pt>
                  <c:pt idx="1065">
                    <c:v>EUS</c:v>
                  </c:pt>
                  <c:pt idx="1066">
                    <c:v>USA</c:v>
                  </c:pt>
                  <c:pt idx="1067">
                    <c:v>OEC</c:v>
                  </c:pt>
                  <c:pt idx="1068">
                    <c:v>BRZ</c:v>
                  </c:pt>
                  <c:pt idx="1069">
                    <c:v>CHI</c:v>
                  </c:pt>
                  <c:pt idx="1070">
                    <c:v>RSA</c:v>
                  </c:pt>
                  <c:pt idx="1071">
                    <c:v>ROW</c:v>
                  </c:pt>
                  <c:pt idx="1072">
                    <c:v>FRA</c:v>
                  </c:pt>
                  <c:pt idx="1073">
                    <c:v>EUN</c:v>
                  </c:pt>
                  <c:pt idx="1074">
                    <c:v>EUS</c:v>
                  </c:pt>
                  <c:pt idx="1075">
                    <c:v>USA</c:v>
                  </c:pt>
                  <c:pt idx="1076">
                    <c:v>OEC</c:v>
                  </c:pt>
                  <c:pt idx="1077">
                    <c:v>BRZ</c:v>
                  </c:pt>
                  <c:pt idx="1078">
                    <c:v>IND</c:v>
                  </c:pt>
                  <c:pt idx="1079">
                    <c:v>CHI</c:v>
                  </c:pt>
                  <c:pt idx="1080">
                    <c:v>RSA</c:v>
                  </c:pt>
                  <c:pt idx="1081">
                    <c:v>ROW</c:v>
                  </c:pt>
                  <c:pt idx="1082">
                    <c:v>EUN</c:v>
                  </c:pt>
                  <c:pt idx="1083">
                    <c:v>EUS</c:v>
                  </c:pt>
                  <c:pt idx="1084">
                    <c:v>USA</c:v>
                  </c:pt>
                  <c:pt idx="1085">
                    <c:v>OEC</c:v>
                  </c:pt>
                  <c:pt idx="1086">
                    <c:v>ROW</c:v>
                  </c:pt>
                  <c:pt idx="1087">
                    <c:v>FRA</c:v>
                  </c:pt>
                  <c:pt idx="1088">
                    <c:v>EUN</c:v>
                  </c:pt>
                  <c:pt idx="1089">
                    <c:v>EUS</c:v>
                  </c:pt>
                  <c:pt idx="1090">
                    <c:v>USA</c:v>
                  </c:pt>
                  <c:pt idx="1091">
                    <c:v>OEC</c:v>
                  </c:pt>
                  <c:pt idx="1092">
                    <c:v>IND</c:v>
                  </c:pt>
                  <c:pt idx="1093">
                    <c:v>CHI</c:v>
                  </c:pt>
                  <c:pt idx="1094">
                    <c:v>RSA</c:v>
                  </c:pt>
                  <c:pt idx="1095">
                    <c:v>ROW</c:v>
                  </c:pt>
                  <c:pt idx="1096">
                    <c:v>FRA</c:v>
                  </c:pt>
                  <c:pt idx="1097">
                    <c:v>EUN</c:v>
                  </c:pt>
                  <c:pt idx="1098">
                    <c:v>EUS</c:v>
                  </c:pt>
                  <c:pt idx="1099">
                    <c:v>USA</c:v>
                  </c:pt>
                  <c:pt idx="1100">
                    <c:v>OEC</c:v>
                  </c:pt>
                  <c:pt idx="1101">
                    <c:v>BRZ</c:v>
                  </c:pt>
                  <c:pt idx="1102">
                    <c:v>IND</c:v>
                  </c:pt>
                  <c:pt idx="1103">
                    <c:v>CHI</c:v>
                  </c:pt>
                  <c:pt idx="1104">
                    <c:v>RSA</c:v>
                  </c:pt>
                  <c:pt idx="1105">
                    <c:v>ROW</c:v>
                  </c:pt>
                  <c:pt idx="1106">
                    <c:v>FRA</c:v>
                  </c:pt>
                  <c:pt idx="1107">
                    <c:v>EUN</c:v>
                  </c:pt>
                  <c:pt idx="1108">
                    <c:v>EUS</c:v>
                  </c:pt>
                  <c:pt idx="1109">
                    <c:v>USA</c:v>
                  </c:pt>
                  <c:pt idx="1110">
                    <c:v>OEC</c:v>
                  </c:pt>
                  <c:pt idx="1111">
                    <c:v>IND</c:v>
                  </c:pt>
                  <c:pt idx="1112">
                    <c:v>CHI</c:v>
                  </c:pt>
                  <c:pt idx="1113">
                    <c:v>RSA</c:v>
                  </c:pt>
                  <c:pt idx="1114">
                    <c:v>ROW</c:v>
                  </c:pt>
                  <c:pt idx="1115">
                    <c:v>FRA</c:v>
                  </c:pt>
                  <c:pt idx="1116">
                    <c:v>EUN</c:v>
                  </c:pt>
                  <c:pt idx="1117">
                    <c:v>EUS</c:v>
                  </c:pt>
                  <c:pt idx="1118">
                    <c:v>USA</c:v>
                  </c:pt>
                  <c:pt idx="1119">
                    <c:v>OEC</c:v>
                  </c:pt>
                  <c:pt idx="1120">
                    <c:v>CHI</c:v>
                  </c:pt>
                  <c:pt idx="1121">
                    <c:v>RSA</c:v>
                  </c:pt>
                  <c:pt idx="1122">
                    <c:v>ROW</c:v>
                  </c:pt>
                  <c:pt idx="1123">
                    <c:v>FRA</c:v>
                  </c:pt>
                  <c:pt idx="1124">
                    <c:v>EUN</c:v>
                  </c:pt>
                  <c:pt idx="1125">
                    <c:v>EUS</c:v>
                  </c:pt>
                  <c:pt idx="1126">
                    <c:v>USA</c:v>
                  </c:pt>
                  <c:pt idx="1127">
                    <c:v>OEC</c:v>
                  </c:pt>
                  <c:pt idx="1128">
                    <c:v>BRZ</c:v>
                  </c:pt>
                  <c:pt idx="1129">
                    <c:v>IND</c:v>
                  </c:pt>
                  <c:pt idx="1130">
                    <c:v>CHI</c:v>
                  </c:pt>
                  <c:pt idx="1131">
                    <c:v>ROW</c:v>
                  </c:pt>
                  <c:pt idx="1132">
                    <c:v>FRA</c:v>
                  </c:pt>
                  <c:pt idx="1133">
                    <c:v>EUN</c:v>
                  </c:pt>
                  <c:pt idx="1134">
                    <c:v>EUS</c:v>
                  </c:pt>
                  <c:pt idx="1135">
                    <c:v>USA</c:v>
                  </c:pt>
                  <c:pt idx="1136">
                    <c:v>OEC</c:v>
                  </c:pt>
                  <c:pt idx="1137">
                    <c:v>BRZ</c:v>
                  </c:pt>
                  <c:pt idx="1138">
                    <c:v>IND</c:v>
                  </c:pt>
                  <c:pt idx="1139">
                    <c:v>CHI</c:v>
                  </c:pt>
                  <c:pt idx="1140">
                    <c:v>RSA</c:v>
                  </c:pt>
                  <c:pt idx="1141">
                    <c:v>ROW</c:v>
                  </c:pt>
                  <c:pt idx="1142">
                    <c:v>FRA</c:v>
                  </c:pt>
                  <c:pt idx="1143">
                    <c:v>EUN</c:v>
                  </c:pt>
                  <c:pt idx="1144">
                    <c:v>EUS</c:v>
                  </c:pt>
                  <c:pt idx="1145">
                    <c:v>USA</c:v>
                  </c:pt>
                  <c:pt idx="1146">
                    <c:v>OEC</c:v>
                  </c:pt>
                  <c:pt idx="1147">
                    <c:v>IND</c:v>
                  </c:pt>
                  <c:pt idx="1148">
                    <c:v>CHI</c:v>
                  </c:pt>
                  <c:pt idx="1149">
                    <c:v>ROW</c:v>
                  </c:pt>
                  <c:pt idx="1150">
                    <c:v>FRA</c:v>
                  </c:pt>
                  <c:pt idx="1151">
                    <c:v>EUN</c:v>
                  </c:pt>
                  <c:pt idx="1152">
                    <c:v>EUS</c:v>
                  </c:pt>
                  <c:pt idx="1153">
                    <c:v>USA</c:v>
                  </c:pt>
                  <c:pt idx="1154">
                    <c:v>OEC</c:v>
                  </c:pt>
                  <c:pt idx="1155">
                    <c:v>BRZ</c:v>
                  </c:pt>
                  <c:pt idx="1156">
                    <c:v>IND</c:v>
                  </c:pt>
                  <c:pt idx="1157">
                    <c:v>CHI</c:v>
                  </c:pt>
                  <c:pt idx="1158">
                    <c:v>RSA</c:v>
                  </c:pt>
                  <c:pt idx="1159">
                    <c:v>ROW</c:v>
                  </c:pt>
                  <c:pt idx="1160">
                    <c:v>FRA</c:v>
                  </c:pt>
                  <c:pt idx="1161">
                    <c:v>EUN</c:v>
                  </c:pt>
                  <c:pt idx="1162">
                    <c:v>EUS</c:v>
                  </c:pt>
                  <c:pt idx="1163">
                    <c:v>USA</c:v>
                  </c:pt>
                  <c:pt idx="1164">
                    <c:v>OEC</c:v>
                  </c:pt>
                  <c:pt idx="1165">
                    <c:v>BRZ</c:v>
                  </c:pt>
                  <c:pt idx="1166">
                    <c:v>IND</c:v>
                  </c:pt>
                  <c:pt idx="1167">
                    <c:v>CHI</c:v>
                  </c:pt>
                  <c:pt idx="1168">
                    <c:v>RSA</c:v>
                  </c:pt>
                  <c:pt idx="1169">
                    <c:v>ROW</c:v>
                  </c:pt>
                  <c:pt idx="1170">
                    <c:v>FRA</c:v>
                  </c:pt>
                  <c:pt idx="1171">
                    <c:v>EUN</c:v>
                  </c:pt>
                  <c:pt idx="1172">
                    <c:v>EUS</c:v>
                  </c:pt>
                  <c:pt idx="1173">
                    <c:v>USA</c:v>
                  </c:pt>
                  <c:pt idx="1174">
                    <c:v>OEC</c:v>
                  </c:pt>
                  <c:pt idx="1175">
                    <c:v>BRZ</c:v>
                  </c:pt>
                  <c:pt idx="1176">
                    <c:v>IND</c:v>
                  </c:pt>
                  <c:pt idx="1177">
                    <c:v>CHI</c:v>
                  </c:pt>
                  <c:pt idx="1178">
                    <c:v>RSA</c:v>
                  </c:pt>
                  <c:pt idx="1179">
                    <c:v>ROW</c:v>
                  </c:pt>
                  <c:pt idx="1180">
                    <c:v>FRA</c:v>
                  </c:pt>
                  <c:pt idx="1181">
                    <c:v>EUN</c:v>
                  </c:pt>
                  <c:pt idx="1182">
                    <c:v>EUS</c:v>
                  </c:pt>
                  <c:pt idx="1183">
                    <c:v>USA</c:v>
                  </c:pt>
                  <c:pt idx="1184">
                    <c:v>OEC</c:v>
                  </c:pt>
                  <c:pt idx="1185">
                    <c:v>BRZ</c:v>
                  </c:pt>
                  <c:pt idx="1186">
                    <c:v>IND</c:v>
                  </c:pt>
                  <c:pt idx="1187">
                    <c:v>CHI</c:v>
                  </c:pt>
                  <c:pt idx="1188">
                    <c:v>RSA</c:v>
                  </c:pt>
                  <c:pt idx="1189">
                    <c:v>ROW</c:v>
                  </c:pt>
                  <c:pt idx="1190">
                    <c:v>FRA</c:v>
                  </c:pt>
                  <c:pt idx="1191">
                    <c:v>EUN</c:v>
                  </c:pt>
                  <c:pt idx="1192">
                    <c:v>EUS</c:v>
                  </c:pt>
                  <c:pt idx="1193">
                    <c:v>USA</c:v>
                  </c:pt>
                  <c:pt idx="1194">
                    <c:v>OEC</c:v>
                  </c:pt>
                  <c:pt idx="1195">
                    <c:v>BRZ</c:v>
                  </c:pt>
                  <c:pt idx="1196">
                    <c:v>RUS</c:v>
                  </c:pt>
                  <c:pt idx="1197">
                    <c:v>CHI</c:v>
                  </c:pt>
                  <c:pt idx="1198">
                    <c:v>RSA</c:v>
                  </c:pt>
                  <c:pt idx="1199">
                    <c:v>ROW</c:v>
                  </c:pt>
                  <c:pt idx="1200">
                    <c:v>FRA</c:v>
                  </c:pt>
                  <c:pt idx="1201">
                    <c:v>EUN</c:v>
                  </c:pt>
                  <c:pt idx="1202">
                    <c:v>EUS</c:v>
                  </c:pt>
                  <c:pt idx="1203">
                    <c:v>USA</c:v>
                  </c:pt>
                  <c:pt idx="1204">
                    <c:v>OEC</c:v>
                  </c:pt>
                  <c:pt idx="1205">
                    <c:v>RUS</c:v>
                  </c:pt>
                  <c:pt idx="1206">
                    <c:v>CHI</c:v>
                  </c:pt>
                  <c:pt idx="1207">
                    <c:v>ROW</c:v>
                  </c:pt>
                  <c:pt idx="1208">
                    <c:v>FRA</c:v>
                  </c:pt>
                  <c:pt idx="1209">
                    <c:v>EUN</c:v>
                  </c:pt>
                  <c:pt idx="1210">
                    <c:v>EUS</c:v>
                  </c:pt>
                  <c:pt idx="1211">
                    <c:v>USA</c:v>
                  </c:pt>
                  <c:pt idx="1212">
                    <c:v>OEC</c:v>
                  </c:pt>
                  <c:pt idx="1213">
                    <c:v>BRZ</c:v>
                  </c:pt>
                  <c:pt idx="1214">
                    <c:v>RUS</c:v>
                  </c:pt>
                  <c:pt idx="1215">
                    <c:v>CHI</c:v>
                  </c:pt>
                  <c:pt idx="1216">
                    <c:v>RSA</c:v>
                  </c:pt>
                  <c:pt idx="1217">
                    <c:v>ROW</c:v>
                  </c:pt>
                  <c:pt idx="1218">
                    <c:v>EUS</c:v>
                  </c:pt>
                  <c:pt idx="1219">
                    <c:v>USA</c:v>
                  </c:pt>
                  <c:pt idx="1220">
                    <c:v>OEC</c:v>
                  </c:pt>
                  <c:pt idx="1221">
                    <c:v>RUS</c:v>
                  </c:pt>
                  <c:pt idx="1222">
                    <c:v>CHI</c:v>
                  </c:pt>
                  <c:pt idx="1223">
                    <c:v>RSA</c:v>
                  </c:pt>
                  <c:pt idx="1224">
                    <c:v>ROW</c:v>
                  </c:pt>
                  <c:pt idx="1225">
                    <c:v>EUN</c:v>
                  </c:pt>
                  <c:pt idx="1226">
                    <c:v>OEC</c:v>
                  </c:pt>
                  <c:pt idx="1227">
                    <c:v>BRZ</c:v>
                  </c:pt>
                  <c:pt idx="1228">
                    <c:v>RUS</c:v>
                  </c:pt>
                  <c:pt idx="1229">
                    <c:v>ROW</c:v>
                  </c:pt>
                  <c:pt idx="1230">
                    <c:v>FRA</c:v>
                  </c:pt>
                  <c:pt idx="1231">
                    <c:v>EUN</c:v>
                  </c:pt>
                  <c:pt idx="1232">
                    <c:v>EUS</c:v>
                  </c:pt>
                  <c:pt idx="1233">
                    <c:v>USA</c:v>
                  </c:pt>
                  <c:pt idx="1234">
                    <c:v>OEC</c:v>
                  </c:pt>
                  <c:pt idx="1235">
                    <c:v>BRZ</c:v>
                  </c:pt>
                  <c:pt idx="1236">
                    <c:v>RUS</c:v>
                  </c:pt>
                  <c:pt idx="1237">
                    <c:v>CHI</c:v>
                  </c:pt>
                  <c:pt idx="1238">
                    <c:v>RSA</c:v>
                  </c:pt>
                  <c:pt idx="1239">
                    <c:v>ROW</c:v>
                  </c:pt>
                  <c:pt idx="1240">
                    <c:v>FRA</c:v>
                  </c:pt>
                  <c:pt idx="1241">
                    <c:v>EUN</c:v>
                  </c:pt>
                  <c:pt idx="1242">
                    <c:v>EUS</c:v>
                  </c:pt>
                  <c:pt idx="1243">
                    <c:v>USA</c:v>
                  </c:pt>
                  <c:pt idx="1244">
                    <c:v>OEC</c:v>
                  </c:pt>
                  <c:pt idx="1245">
                    <c:v>BRZ</c:v>
                  </c:pt>
                  <c:pt idx="1246">
                    <c:v>CHI</c:v>
                  </c:pt>
                  <c:pt idx="1247">
                    <c:v>RSA</c:v>
                  </c:pt>
                  <c:pt idx="1248">
                    <c:v>ROW</c:v>
                  </c:pt>
                  <c:pt idx="1249">
                    <c:v>EUN</c:v>
                  </c:pt>
                  <c:pt idx="1250">
                    <c:v>EUS</c:v>
                  </c:pt>
                  <c:pt idx="1251">
                    <c:v>USA</c:v>
                  </c:pt>
                  <c:pt idx="1252">
                    <c:v>OEC</c:v>
                  </c:pt>
                  <c:pt idx="1253">
                    <c:v>RUS</c:v>
                  </c:pt>
                  <c:pt idx="1254">
                    <c:v>ROW</c:v>
                  </c:pt>
                  <c:pt idx="1255">
                    <c:v>FRA</c:v>
                  </c:pt>
                  <c:pt idx="1256">
                    <c:v>EUN</c:v>
                  </c:pt>
                  <c:pt idx="1257">
                    <c:v>EUS</c:v>
                  </c:pt>
                  <c:pt idx="1258">
                    <c:v>USA</c:v>
                  </c:pt>
                  <c:pt idx="1259">
                    <c:v>OEC</c:v>
                  </c:pt>
                  <c:pt idx="1260">
                    <c:v>BRZ</c:v>
                  </c:pt>
                  <c:pt idx="1261">
                    <c:v>RUS</c:v>
                  </c:pt>
                  <c:pt idx="1262">
                    <c:v>CHI</c:v>
                  </c:pt>
                  <c:pt idx="1263">
                    <c:v>RSA</c:v>
                  </c:pt>
                  <c:pt idx="1264">
                    <c:v>ROW</c:v>
                  </c:pt>
                  <c:pt idx="1265">
                    <c:v>FRA</c:v>
                  </c:pt>
                  <c:pt idx="1266">
                    <c:v>EUN</c:v>
                  </c:pt>
                  <c:pt idx="1267">
                    <c:v>EUS</c:v>
                  </c:pt>
                  <c:pt idx="1268">
                    <c:v>USA</c:v>
                  </c:pt>
                  <c:pt idx="1269">
                    <c:v>OEC</c:v>
                  </c:pt>
                  <c:pt idx="1270">
                    <c:v>BRZ</c:v>
                  </c:pt>
                  <c:pt idx="1271">
                    <c:v>RUS</c:v>
                  </c:pt>
                  <c:pt idx="1272">
                    <c:v>CHI</c:v>
                  </c:pt>
                  <c:pt idx="1273">
                    <c:v>RSA</c:v>
                  </c:pt>
                  <c:pt idx="1274">
                    <c:v>ROW</c:v>
                  </c:pt>
                  <c:pt idx="1275">
                    <c:v>FRA</c:v>
                  </c:pt>
                  <c:pt idx="1276">
                    <c:v>EUN</c:v>
                  </c:pt>
                  <c:pt idx="1277">
                    <c:v>EUS</c:v>
                  </c:pt>
                  <c:pt idx="1278">
                    <c:v>USA</c:v>
                  </c:pt>
                  <c:pt idx="1279">
                    <c:v>OEC</c:v>
                  </c:pt>
                  <c:pt idx="1280">
                    <c:v>BRZ</c:v>
                  </c:pt>
                  <c:pt idx="1281">
                    <c:v>CHI</c:v>
                  </c:pt>
                  <c:pt idx="1282">
                    <c:v>RSA</c:v>
                  </c:pt>
                  <c:pt idx="1283">
                    <c:v>ROW</c:v>
                  </c:pt>
                  <c:pt idx="1284">
                    <c:v>FRA</c:v>
                  </c:pt>
                  <c:pt idx="1285">
                    <c:v>EUN</c:v>
                  </c:pt>
                  <c:pt idx="1286">
                    <c:v>EUS</c:v>
                  </c:pt>
                  <c:pt idx="1287">
                    <c:v>USA</c:v>
                  </c:pt>
                  <c:pt idx="1288">
                    <c:v>OEC</c:v>
                  </c:pt>
                  <c:pt idx="1289">
                    <c:v>BRZ</c:v>
                  </c:pt>
                  <c:pt idx="1290">
                    <c:v>RUS</c:v>
                  </c:pt>
                  <c:pt idx="1291">
                    <c:v>CHI</c:v>
                  </c:pt>
                  <c:pt idx="1292">
                    <c:v>RSA</c:v>
                  </c:pt>
                  <c:pt idx="1293">
                    <c:v>ROW</c:v>
                  </c:pt>
                  <c:pt idx="1294">
                    <c:v>FRA</c:v>
                  </c:pt>
                  <c:pt idx="1295">
                    <c:v>EUN</c:v>
                  </c:pt>
                  <c:pt idx="1296">
                    <c:v>EUS</c:v>
                  </c:pt>
                  <c:pt idx="1297">
                    <c:v>USA</c:v>
                  </c:pt>
                  <c:pt idx="1298">
                    <c:v>OEC</c:v>
                  </c:pt>
                  <c:pt idx="1299">
                    <c:v>BRZ</c:v>
                  </c:pt>
                  <c:pt idx="1300">
                    <c:v>RUS</c:v>
                  </c:pt>
                  <c:pt idx="1301">
                    <c:v>CHI</c:v>
                  </c:pt>
                  <c:pt idx="1302">
                    <c:v>RSA</c:v>
                  </c:pt>
                  <c:pt idx="1303">
                    <c:v>ROW</c:v>
                  </c:pt>
                  <c:pt idx="1304">
                    <c:v>FRA</c:v>
                  </c:pt>
                  <c:pt idx="1305">
                    <c:v>EUN</c:v>
                  </c:pt>
                  <c:pt idx="1306">
                    <c:v>EUS</c:v>
                  </c:pt>
                  <c:pt idx="1307">
                    <c:v>USA</c:v>
                  </c:pt>
                  <c:pt idx="1308">
                    <c:v>OEC</c:v>
                  </c:pt>
                  <c:pt idx="1309">
                    <c:v>BRZ</c:v>
                  </c:pt>
                  <c:pt idx="1310">
                    <c:v>RUS</c:v>
                  </c:pt>
                  <c:pt idx="1311">
                    <c:v>CHI</c:v>
                  </c:pt>
                  <c:pt idx="1312">
                    <c:v>RSA</c:v>
                  </c:pt>
                  <c:pt idx="1313">
                    <c:v>ROW</c:v>
                  </c:pt>
                  <c:pt idx="1314">
                    <c:v>FRA</c:v>
                  </c:pt>
                  <c:pt idx="1315">
                    <c:v>EUN</c:v>
                  </c:pt>
                  <c:pt idx="1316">
                    <c:v>EUS</c:v>
                  </c:pt>
                  <c:pt idx="1317">
                    <c:v>USA</c:v>
                  </c:pt>
                  <c:pt idx="1318">
                    <c:v>OEC</c:v>
                  </c:pt>
                  <c:pt idx="1319">
                    <c:v>BRZ</c:v>
                  </c:pt>
                  <c:pt idx="1320">
                    <c:v>RUS</c:v>
                  </c:pt>
                  <c:pt idx="1321">
                    <c:v>CHI</c:v>
                  </c:pt>
                  <c:pt idx="1322">
                    <c:v>RSA</c:v>
                  </c:pt>
                  <c:pt idx="1323">
                    <c:v>ROW</c:v>
                  </c:pt>
                  <c:pt idx="1324">
                    <c:v>FRA</c:v>
                  </c:pt>
                  <c:pt idx="1325">
                    <c:v>EUN</c:v>
                  </c:pt>
                  <c:pt idx="1326">
                    <c:v>EUS</c:v>
                  </c:pt>
                  <c:pt idx="1327">
                    <c:v>USA</c:v>
                  </c:pt>
                  <c:pt idx="1328">
                    <c:v>OEC</c:v>
                  </c:pt>
                  <c:pt idx="1329">
                    <c:v>BRZ</c:v>
                  </c:pt>
                  <c:pt idx="1330">
                    <c:v>RUS</c:v>
                  </c:pt>
                  <c:pt idx="1331">
                    <c:v>CHI</c:v>
                  </c:pt>
                  <c:pt idx="1332">
                    <c:v>RSA</c:v>
                  </c:pt>
                  <c:pt idx="1333">
                    <c:v>ROW</c:v>
                  </c:pt>
                  <c:pt idx="1334">
                    <c:v>FRA</c:v>
                  </c:pt>
                  <c:pt idx="1335">
                    <c:v>EUN</c:v>
                  </c:pt>
                  <c:pt idx="1336">
                    <c:v>EUS</c:v>
                  </c:pt>
                  <c:pt idx="1337">
                    <c:v>USA</c:v>
                  </c:pt>
                  <c:pt idx="1338">
                    <c:v>OEC</c:v>
                  </c:pt>
                  <c:pt idx="1339">
                    <c:v>BRZ</c:v>
                  </c:pt>
                  <c:pt idx="1340">
                    <c:v>RUS</c:v>
                  </c:pt>
                  <c:pt idx="1341">
                    <c:v>CHI</c:v>
                  </c:pt>
                  <c:pt idx="1342">
                    <c:v>RSA</c:v>
                  </c:pt>
                  <c:pt idx="1343">
                    <c:v>ROW</c:v>
                  </c:pt>
                  <c:pt idx="1344">
                    <c:v>FRA</c:v>
                  </c:pt>
                  <c:pt idx="1345">
                    <c:v>EUN</c:v>
                  </c:pt>
                  <c:pt idx="1346">
                    <c:v>EUS</c:v>
                  </c:pt>
                  <c:pt idx="1347">
                    <c:v>USA</c:v>
                  </c:pt>
                  <c:pt idx="1348">
                    <c:v>OEC</c:v>
                  </c:pt>
                  <c:pt idx="1349">
                    <c:v>BRZ</c:v>
                  </c:pt>
                  <c:pt idx="1350">
                    <c:v>RUS</c:v>
                  </c:pt>
                  <c:pt idx="1351">
                    <c:v>CHI</c:v>
                  </c:pt>
                  <c:pt idx="1352">
                    <c:v>RSA</c:v>
                  </c:pt>
                  <c:pt idx="1353">
                    <c:v>ROW</c:v>
                  </c:pt>
                  <c:pt idx="1354">
                    <c:v>FRA</c:v>
                  </c:pt>
                  <c:pt idx="1355">
                    <c:v>EUN</c:v>
                  </c:pt>
                  <c:pt idx="1356">
                    <c:v>EUS</c:v>
                  </c:pt>
                  <c:pt idx="1357">
                    <c:v>USA</c:v>
                  </c:pt>
                  <c:pt idx="1358">
                    <c:v>OEC</c:v>
                  </c:pt>
                  <c:pt idx="1359">
                    <c:v>BRZ</c:v>
                  </c:pt>
                  <c:pt idx="1360">
                    <c:v>RUS</c:v>
                  </c:pt>
                  <c:pt idx="1361">
                    <c:v>CHI</c:v>
                  </c:pt>
                  <c:pt idx="1362">
                    <c:v>RSA</c:v>
                  </c:pt>
                  <c:pt idx="1363">
                    <c:v>ROW</c:v>
                  </c:pt>
                  <c:pt idx="1364">
                    <c:v>FRA</c:v>
                  </c:pt>
                  <c:pt idx="1365">
                    <c:v>EUN</c:v>
                  </c:pt>
                  <c:pt idx="1366">
                    <c:v>EUS</c:v>
                  </c:pt>
                  <c:pt idx="1367">
                    <c:v>USA</c:v>
                  </c:pt>
                  <c:pt idx="1368">
                    <c:v>OEC</c:v>
                  </c:pt>
                  <c:pt idx="1369">
                    <c:v>BRZ</c:v>
                  </c:pt>
                  <c:pt idx="1370">
                    <c:v>RUS</c:v>
                  </c:pt>
                  <c:pt idx="1371">
                    <c:v>IND</c:v>
                  </c:pt>
                  <c:pt idx="1372">
                    <c:v>RSA</c:v>
                  </c:pt>
                  <c:pt idx="1373">
                    <c:v>ROW</c:v>
                  </c:pt>
                  <c:pt idx="1374">
                    <c:v>FRA</c:v>
                  </c:pt>
                  <c:pt idx="1375">
                    <c:v>EUN</c:v>
                  </c:pt>
                  <c:pt idx="1376">
                    <c:v>EUS</c:v>
                  </c:pt>
                  <c:pt idx="1377">
                    <c:v>USA</c:v>
                  </c:pt>
                  <c:pt idx="1378">
                    <c:v>OEC</c:v>
                  </c:pt>
                  <c:pt idx="1379">
                    <c:v>RUS</c:v>
                  </c:pt>
                  <c:pt idx="1380">
                    <c:v>IND</c:v>
                  </c:pt>
                  <c:pt idx="1381">
                    <c:v>RSA</c:v>
                  </c:pt>
                  <c:pt idx="1382">
                    <c:v>ROW</c:v>
                  </c:pt>
                  <c:pt idx="1383">
                    <c:v>FRA</c:v>
                  </c:pt>
                  <c:pt idx="1384">
                    <c:v>EUN</c:v>
                  </c:pt>
                  <c:pt idx="1385">
                    <c:v>EUS</c:v>
                  </c:pt>
                  <c:pt idx="1386">
                    <c:v>USA</c:v>
                  </c:pt>
                  <c:pt idx="1387">
                    <c:v>OEC</c:v>
                  </c:pt>
                  <c:pt idx="1388">
                    <c:v>BRZ</c:v>
                  </c:pt>
                  <c:pt idx="1389">
                    <c:v>RUS</c:v>
                  </c:pt>
                  <c:pt idx="1390">
                    <c:v>IND</c:v>
                  </c:pt>
                  <c:pt idx="1391">
                    <c:v>RSA</c:v>
                  </c:pt>
                  <c:pt idx="1392">
                    <c:v>ROW</c:v>
                  </c:pt>
                  <c:pt idx="1393">
                    <c:v>EUS</c:v>
                  </c:pt>
                  <c:pt idx="1394">
                    <c:v>USA</c:v>
                  </c:pt>
                  <c:pt idx="1395">
                    <c:v>OEC</c:v>
                  </c:pt>
                  <c:pt idx="1396">
                    <c:v>RUS</c:v>
                  </c:pt>
                  <c:pt idx="1397">
                    <c:v>RSA</c:v>
                  </c:pt>
                  <c:pt idx="1398">
                    <c:v>ROW</c:v>
                  </c:pt>
                  <c:pt idx="1399">
                    <c:v>EUN</c:v>
                  </c:pt>
                  <c:pt idx="1400">
                    <c:v>OEC</c:v>
                  </c:pt>
                  <c:pt idx="1401">
                    <c:v>BRZ</c:v>
                  </c:pt>
                  <c:pt idx="1402">
                    <c:v>RUS</c:v>
                  </c:pt>
                  <c:pt idx="1403">
                    <c:v>ROW</c:v>
                  </c:pt>
                  <c:pt idx="1404">
                    <c:v>FRA</c:v>
                  </c:pt>
                  <c:pt idx="1405">
                    <c:v>EUN</c:v>
                  </c:pt>
                  <c:pt idx="1406">
                    <c:v>EUS</c:v>
                  </c:pt>
                  <c:pt idx="1407">
                    <c:v>USA</c:v>
                  </c:pt>
                  <c:pt idx="1408">
                    <c:v>OEC</c:v>
                  </c:pt>
                  <c:pt idx="1409">
                    <c:v>BRZ</c:v>
                  </c:pt>
                  <c:pt idx="1410">
                    <c:v>RUS</c:v>
                  </c:pt>
                  <c:pt idx="1411">
                    <c:v>RSA</c:v>
                  </c:pt>
                  <c:pt idx="1412">
                    <c:v>ROW</c:v>
                  </c:pt>
                  <c:pt idx="1413">
                    <c:v>FRA</c:v>
                  </c:pt>
                  <c:pt idx="1414">
                    <c:v>EUN</c:v>
                  </c:pt>
                  <c:pt idx="1415">
                    <c:v>EUS</c:v>
                  </c:pt>
                  <c:pt idx="1416">
                    <c:v>USA</c:v>
                  </c:pt>
                  <c:pt idx="1417">
                    <c:v>OEC</c:v>
                  </c:pt>
                  <c:pt idx="1418">
                    <c:v>BRZ</c:v>
                  </c:pt>
                  <c:pt idx="1419">
                    <c:v>RUS</c:v>
                  </c:pt>
                  <c:pt idx="1420">
                    <c:v>IND</c:v>
                  </c:pt>
                  <c:pt idx="1421">
                    <c:v>RSA</c:v>
                  </c:pt>
                  <c:pt idx="1422">
                    <c:v>ROW</c:v>
                  </c:pt>
                  <c:pt idx="1423">
                    <c:v>EUN</c:v>
                  </c:pt>
                  <c:pt idx="1424">
                    <c:v>EUS</c:v>
                  </c:pt>
                  <c:pt idx="1425">
                    <c:v>USA</c:v>
                  </c:pt>
                  <c:pt idx="1426">
                    <c:v>OEC</c:v>
                  </c:pt>
                  <c:pt idx="1427">
                    <c:v>RUS</c:v>
                  </c:pt>
                  <c:pt idx="1428">
                    <c:v>ROW</c:v>
                  </c:pt>
                  <c:pt idx="1429">
                    <c:v>FRA</c:v>
                  </c:pt>
                  <c:pt idx="1430">
                    <c:v>EUN</c:v>
                  </c:pt>
                  <c:pt idx="1431">
                    <c:v>EUS</c:v>
                  </c:pt>
                  <c:pt idx="1432">
                    <c:v>USA</c:v>
                  </c:pt>
                  <c:pt idx="1433">
                    <c:v>OEC</c:v>
                  </c:pt>
                  <c:pt idx="1434">
                    <c:v>BRZ</c:v>
                  </c:pt>
                  <c:pt idx="1435">
                    <c:v>RUS</c:v>
                  </c:pt>
                  <c:pt idx="1436">
                    <c:v>IND</c:v>
                  </c:pt>
                  <c:pt idx="1437">
                    <c:v>RSA</c:v>
                  </c:pt>
                  <c:pt idx="1438">
                    <c:v>ROW</c:v>
                  </c:pt>
                  <c:pt idx="1439">
                    <c:v>FRA</c:v>
                  </c:pt>
                  <c:pt idx="1440">
                    <c:v>EUN</c:v>
                  </c:pt>
                  <c:pt idx="1441">
                    <c:v>EUS</c:v>
                  </c:pt>
                  <c:pt idx="1442">
                    <c:v>USA</c:v>
                  </c:pt>
                  <c:pt idx="1443">
                    <c:v>OEC</c:v>
                  </c:pt>
                  <c:pt idx="1444">
                    <c:v>BRZ</c:v>
                  </c:pt>
                  <c:pt idx="1445">
                    <c:v>RUS</c:v>
                  </c:pt>
                  <c:pt idx="1446">
                    <c:v>IND</c:v>
                  </c:pt>
                  <c:pt idx="1447">
                    <c:v>RSA</c:v>
                  </c:pt>
                  <c:pt idx="1448">
                    <c:v>ROW</c:v>
                  </c:pt>
                  <c:pt idx="1449">
                    <c:v>FRA</c:v>
                  </c:pt>
                  <c:pt idx="1450">
                    <c:v>EUN</c:v>
                  </c:pt>
                  <c:pt idx="1451">
                    <c:v>EUS</c:v>
                  </c:pt>
                  <c:pt idx="1452">
                    <c:v>USA</c:v>
                  </c:pt>
                  <c:pt idx="1453">
                    <c:v>OEC</c:v>
                  </c:pt>
                  <c:pt idx="1454">
                    <c:v>BRZ</c:v>
                  </c:pt>
                  <c:pt idx="1455">
                    <c:v>IND</c:v>
                  </c:pt>
                  <c:pt idx="1456">
                    <c:v>RSA</c:v>
                  </c:pt>
                  <c:pt idx="1457">
                    <c:v>ROW</c:v>
                  </c:pt>
                  <c:pt idx="1458">
                    <c:v>FRA</c:v>
                  </c:pt>
                  <c:pt idx="1459">
                    <c:v>EUN</c:v>
                  </c:pt>
                  <c:pt idx="1460">
                    <c:v>EUS</c:v>
                  </c:pt>
                  <c:pt idx="1461">
                    <c:v>USA</c:v>
                  </c:pt>
                  <c:pt idx="1462">
                    <c:v>OEC</c:v>
                  </c:pt>
                  <c:pt idx="1463">
                    <c:v>BRZ</c:v>
                  </c:pt>
                  <c:pt idx="1464">
                    <c:v>RUS</c:v>
                  </c:pt>
                  <c:pt idx="1465">
                    <c:v>IND</c:v>
                  </c:pt>
                  <c:pt idx="1466">
                    <c:v>RSA</c:v>
                  </c:pt>
                  <c:pt idx="1467">
                    <c:v>ROW</c:v>
                  </c:pt>
                  <c:pt idx="1468">
                    <c:v>FRA</c:v>
                  </c:pt>
                  <c:pt idx="1469">
                    <c:v>EUN</c:v>
                  </c:pt>
                  <c:pt idx="1470">
                    <c:v>EUS</c:v>
                  </c:pt>
                  <c:pt idx="1471">
                    <c:v>USA</c:v>
                  </c:pt>
                  <c:pt idx="1472">
                    <c:v>OEC</c:v>
                  </c:pt>
                  <c:pt idx="1473">
                    <c:v>BRZ</c:v>
                  </c:pt>
                  <c:pt idx="1474">
                    <c:v>RUS</c:v>
                  </c:pt>
                  <c:pt idx="1475">
                    <c:v>IND</c:v>
                  </c:pt>
                  <c:pt idx="1476">
                    <c:v>RSA</c:v>
                  </c:pt>
                  <c:pt idx="1477">
                    <c:v>ROW</c:v>
                  </c:pt>
                  <c:pt idx="1478">
                    <c:v>FRA</c:v>
                  </c:pt>
                  <c:pt idx="1479">
                    <c:v>EUN</c:v>
                  </c:pt>
                  <c:pt idx="1480">
                    <c:v>EUS</c:v>
                  </c:pt>
                  <c:pt idx="1481">
                    <c:v>USA</c:v>
                  </c:pt>
                  <c:pt idx="1482">
                    <c:v>OEC</c:v>
                  </c:pt>
                  <c:pt idx="1483">
                    <c:v>BRZ</c:v>
                  </c:pt>
                  <c:pt idx="1484">
                    <c:v>RUS</c:v>
                  </c:pt>
                  <c:pt idx="1485">
                    <c:v>IND</c:v>
                  </c:pt>
                  <c:pt idx="1486">
                    <c:v>RSA</c:v>
                  </c:pt>
                  <c:pt idx="1487">
                    <c:v>ROW</c:v>
                  </c:pt>
                  <c:pt idx="1488">
                    <c:v>FRA</c:v>
                  </c:pt>
                  <c:pt idx="1489">
                    <c:v>EUN</c:v>
                  </c:pt>
                  <c:pt idx="1490">
                    <c:v>EUS</c:v>
                  </c:pt>
                  <c:pt idx="1491">
                    <c:v>USA</c:v>
                  </c:pt>
                  <c:pt idx="1492">
                    <c:v>OEC</c:v>
                  </c:pt>
                  <c:pt idx="1493">
                    <c:v>BRZ</c:v>
                  </c:pt>
                  <c:pt idx="1494">
                    <c:v>RUS</c:v>
                  </c:pt>
                  <c:pt idx="1495">
                    <c:v>IND</c:v>
                  </c:pt>
                  <c:pt idx="1496">
                    <c:v>RSA</c:v>
                  </c:pt>
                  <c:pt idx="1497">
                    <c:v>ROW</c:v>
                  </c:pt>
                  <c:pt idx="1498">
                    <c:v>FRA</c:v>
                  </c:pt>
                  <c:pt idx="1499">
                    <c:v>EUN</c:v>
                  </c:pt>
                  <c:pt idx="1500">
                    <c:v>EUS</c:v>
                  </c:pt>
                  <c:pt idx="1501">
                    <c:v>USA</c:v>
                  </c:pt>
                  <c:pt idx="1502">
                    <c:v>OEC</c:v>
                  </c:pt>
                  <c:pt idx="1503">
                    <c:v>BRZ</c:v>
                  </c:pt>
                  <c:pt idx="1504">
                    <c:v>RUS</c:v>
                  </c:pt>
                  <c:pt idx="1505">
                    <c:v>IND</c:v>
                  </c:pt>
                  <c:pt idx="1506">
                    <c:v>RSA</c:v>
                  </c:pt>
                  <c:pt idx="1507">
                    <c:v>ROW</c:v>
                  </c:pt>
                  <c:pt idx="1508">
                    <c:v>FRA</c:v>
                  </c:pt>
                  <c:pt idx="1509">
                    <c:v>EUN</c:v>
                  </c:pt>
                  <c:pt idx="1510">
                    <c:v>EUS</c:v>
                  </c:pt>
                  <c:pt idx="1511">
                    <c:v>USA</c:v>
                  </c:pt>
                  <c:pt idx="1512">
                    <c:v>OEC</c:v>
                  </c:pt>
                  <c:pt idx="1513">
                    <c:v>BRZ</c:v>
                  </c:pt>
                  <c:pt idx="1514">
                    <c:v>RUS</c:v>
                  </c:pt>
                  <c:pt idx="1515">
                    <c:v>IND</c:v>
                  </c:pt>
                  <c:pt idx="1516">
                    <c:v>RSA</c:v>
                  </c:pt>
                  <c:pt idx="1517">
                    <c:v>ROW</c:v>
                  </c:pt>
                  <c:pt idx="1518">
                    <c:v>FRA</c:v>
                  </c:pt>
                  <c:pt idx="1519">
                    <c:v>EUN</c:v>
                  </c:pt>
                  <c:pt idx="1520">
                    <c:v>EUS</c:v>
                  </c:pt>
                  <c:pt idx="1521">
                    <c:v>USA</c:v>
                  </c:pt>
                  <c:pt idx="1522">
                    <c:v>OEC</c:v>
                  </c:pt>
                  <c:pt idx="1523">
                    <c:v>BRZ</c:v>
                  </c:pt>
                  <c:pt idx="1524">
                    <c:v>RUS</c:v>
                  </c:pt>
                  <c:pt idx="1525">
                    <c:v>IND</c:v>
                  </c:pt>
                  <c:pt idx="1526">
                    <c:v>RSA</c:v>
                  </c:pt>
                  <c:pt idx="1527">
                    <c:v>ROW</c:v>
                  </c:pt>
                  <c:pt idx="1528">
                    <c:v>FRA</c:v>
                  </c:pt>
                  <c:pt idx="1529">
                    <c:v>EUN</c:v>
                  </c:pt>
                  <c:pt idx="1530">
                    <c:v>EUS</c:v>
                  </c:pt>
                  <c:pt idx="1531">
                    <c:v>USA</c:v>
                  </c:pt>
                  <c:pt idx="1532">
                    <c:v>OEC</c:v>
                  </c:pt>
                  <c:pt idx="1533">
                    <c:v>BRZ</c:v>
                  </c:pt>
                  <c:pt idx="1534">
                    <c:v>RUS</c:v>
                  </c:pt>
                  <c:pt idx="1535">
                    <c:v>IND</c:v>
                  </c:pt>
                  <c:pt idx="1536">
                    <c:v>RSA</c:v>
                  </c:pt>
                  <c:pt idx="1537">
                    <c:v>ROW</c:v>
                  </c:pt>
                  <c:pt idx="1538">
                    <c:v>FRA</c:v>
                  </c:pt>
                  <c:pt idx="1539">
                    <c:v>EUN</c:v>
                  </c:pt>
                  <c:pt idx="1540">
                    <c:v>EUS</c:v>
                  </c:pt>
                  <c:pt idx="1541">
                    <c:v>USA</c:v>
                  </c:pt>
                  <c:pt idx="1542">
                    <c:v>OEC</c:v>
                  </c:pt>
                  <c:pt idx="1543">
                    <c:v>BRZ</c:v>
                  </c:pt>
                  <c:pt idx="1544">
                    <c:v>RUS</c:v>
                  </c:pt>
                  <c:pt idx="1545">
                    <c:v>IND</c:v>
                  </c:pt>
                  <c:pt idx="1546">
                    <c:v>CHI</c:v>
                  </c:pt>
                  <c:pt idx="1547">
                    <c:v>ROW</c:v>
                  </c:pt>
                  <c:pt idx="1548">
                    <c:v>FRA</c:v>
                  </c:pt>
                  <c:pt idx="1549">
                    <c:v>EUN</c:v>
                  </c:pt>
                  <c:pt idx="1550">
                    <c:v>EUS</c:v>
                  </c:pt>
                  <c:pt idx="1551">
                    <c:v>USA</c:v>
                  </c:pt>
                  <c:pt idx="1552">
                    <c:v>OEC</c:v>
                  </c:pt>
                  <c:pt idx="1553">
                    <c:v>BRZ</c:v>
                  </c:pt>
                  <c:pt idx="1554">
                    <c:v>RUS</c:v>
                  </c:pt>
                  <c:pt idx="1555">
                    <c:v>IND</c:v>
                  </c:pt>
                  <c:pt idx="1556">
                    <c:v>CHI</c:v>
                  </c:pt>
                  <c:pt idx="1557">
                    <c:v>ROW</c:v>
                  </c:pt>
                  <c:pt idx="1558">
                    <c:v>EUS</c:v>
                  </c:pt>
                  <c:pt idx="1559">
                    <c:v>USA</c:v>
                  </c:pt>
                  <c:pt idx="1560">
                    <c:v>OEC</c:v>
                  </c:pt>
                  <c:pt idx="1561">
                    <c:v>RUS</c:v>
                  </c:pt>
                  <c:pt idx="1562">
                    <c:v>CHI</c:v>
                  </c:pt>
                  <c:pt idx="1563">
                    <c:v>ROW</c:v>
                  </c:pt>
                  <c:pt idx="1564">
                    <c:v>EUN</c:v>
                  </c:pt>
                  <c:pt idx="1565">
                    <c:v>OEC</c:v>
                  </c:pt>
                  <c:pt idx="1566">
                    <c:v>BRZ</c:v>
                  </c:pt>
                  <c:pt idx="1567">
                    <c:v>RUS</c:v>
                  </c:pt>
                  <c:pt idx="1568">
                    <c:v>ROW</c:v>
                  </c:pt>
                  <c:pt idx="1569">
                    <c:v>FRA</c:v>
                  </c:pt>
                  <c:pt idx="1570">
                    <c:v>EUN</c:v>
                  </c:pt>
                  <c:pt idx="1571">
                    <c:v>EUS</c:v>
                  </c:pt>
                  <c:pt idx="1572">
                    <c:v>USA</c:v>
                  </c:pt>
                  <c:pt idx="1573">
                    <c:v>OEC</c:v>
                  </c:pt>
                  <c:pt idx="1574">
                    <c:v>BRZ</c:v>
                  </c:pt>
                  <c:pt idx="1575">
                    <c:v>RUS</c:v>
                  </c:pt>
                  <c:pt idx="1576">
                    <c:v>CHI</c:v>
                  </c:pt>
                  <c:pt idx="1577">
                    <c:v>ROW</c:v>
                  </c:pt>
                  <c:pt idx="1578">
                    <c:v>FRA</c:v>
                  </c:pt>
                  <c:pt idx="1579">
                    <c:v>EUN</c:v>
                  </c:pt>
                  <c:pt idx="1580">
                    <c:v>EUS</c:v>
                  </c:pt>
                  <c:pt idx="1581">
                    <c:v>USA</c:v>
                  </c:pt>
                  <c:pt idx="1582">
                    <c:v>OEC</c:v>
                  </c:pt>
                  <c:pt idx="1583">
                    <c:v>BRZ</c:v>
                  </c:pt>
                  <c:pt idx="1584">
                    <c:v>RUS</c:v>
                  </c:pt>
                  <c:pt idx="1585">
                    <c:v>IND</c:v>
                  </c:pt>
                  <c:pt idx="1586">
                    <c:v>CHI</c:v>
                  </c:pt>
                  <c:pt idx="1587">
                    <c:v>ROW</c:v>
                  </c:pt>
                  <c:pt idx="1588">
                    <c:v>EUN</c:v>
                  </c:pt>
                  <c:pt idx="1589">
                    <c:v>EUS</c:v>
                  </c:pt>
                  <c:pt idx="1590">
                    <c:v>USA</c:v>
                  </c:pt>
                  <c:pt idx="1591">
                    <c:v>OEC</c:v>
                  </c:pt>
                  <c:pt idx="1592">
                    <c:v>RUS</c:v>
                  </c:pt>
                  <c:pt idx="1593">
                    <c:v>ROW</c:v>
                  </c:pt>
                  <c:pt idx="1594">
                    <c:v>FRA</c:v>
                  </c:pt>
                  <c:pt idx="1595">
                    <c:v>EUN</c:v>
                  </c:pt>
                  <c:pt idx="1596">
                    <c:v>EUS</c:v>
                  </c:pt>
                  <c:pt idx="1597">
                    <c:v>USA</c:v>
                  </c:pt>
                  <c:pt idx="1598">
                    <c:v>OEC</c:v>
                  </c:pt>
                  <c:pt idx="1599">
                    <c:v>BRZ</c:v>
                  </c:pt>
                  <c:pt idx="1600">
                    <c:v>IND</c:v>
                  </c:pt>
                  <c:pt idx="1601">
                    <c:v>CHI</c:v>
                  </c:pt>
                  <c:pt idx="1602">
                    <c:v>ROW</c:v>
                  </c:pt>
                  <c:pt idx="1603">
                    <c:v>FRA</c:v>
                  </c:pt>
                  <c:pt idx="1604">
                    <c:v>EUN</c:v>
                  </c:pt>
                  <c:pt idx="1605">
                    <c:v>EUS</c:v>
                  </c:pt>
                  <c:pt idx="1606">
                    <c:v>USA</c:v>
                  </c:pt>
                  <c:pt idx="1607">
                    <c:v>OEC</c:v>
                  </c:pt>
                  <c:pt idx="1608">
                    <c:v>BRZ</c:v>
                  </c:pt>
                  <c:pt idx="1609">
                    <c:v>RUS</c:v>
                  </c:pt>
                  <c:pt idx="1610">
                    <c:v>IND</c:v>
                  </c:pt>
                  <c:pt idx="1611">
                    <c:v>CHI</c:v>
                  </c:pt>
                  <c:pt idx="1612">
                    <c:v>ROW</c:v>
                  </c:pt>
                  <c:pt idx="1613">
                    <c:v>FRA</c:v>
                  </c:pt>
                  <c:pt idx="1614">
                    <c:v>EUN</c:v>
                  </c:pt>
                  <c:pt idx="1615">
                    <c:v>EUS</c:v>
                  </c:pt>
                  <c:pt idx="1616">
                    <c:v>USA</c:v>
                  </c:pt>
                  <c:pt idx="1617">
                    <c:v>OEC</c:v>
                  </c:pt>
                  <c:pt idx="1618">
                    <c:v>BRZ</c:v>
                  </c:pt>
                  <c:pt idx="1619">
                    <c:v>IND</c:v>
                  </c:pt>
                  <c:pt idx="1620">
                    <c:v>CHI</c:v>
                  </c:pt>
                  <c:pt idx="1621">
                    <c:v>ROW</c:v>
                  </c:pt>
                  <c:pt idx="1622">
                    <c:v>FRA</c:v>
                  </c:pt>
                  <c:pt idx="1623">
                    <c:v>EUN</c:v>
                  </c:pt>
                  <c:pt idx="1624">
                    <c:v>EUS</c:v>
                  </c:pt>
                  <c:pt idx="1625">
                    <c:v>USA</c:v>
                  </c:pt>
                  <c:pt idx="1626">
                    <c:v>OEC</c:v>
                  </c:pt>
                  <c:pt idx="1627">
                    <c:v>BRZ</c:v>
                  </c:pt>
                  <c:pt idx="1628">
                    <c:v>RUS</c:v>
                  </c:pt>
                  <c:pt idx="1629">
                    <c:v>IND</c:v>
                  </c:pt>
                  <c:pt idx="1630">
                    <c:v>CHI</c:v>
                  </c:pt>
                  <c:pt idx="1631">
                    <c:v>ROW</c:v>
                  </c:pt>
                  <c:pt idx="1632">
                    <c:v>FRA</c:v>
                  </c:pt>
                  <c:pt idx="1633">
                    <c:v>EUN</c:v>
                  </c:pt>
                  <c:pt idx="1634">
                    <c:v>EUS</c:v>
                  </c:pt>
                  <c:pt idx="1635">
                    <c:v>USA</c:v>
                  </c:pt>
                  <c:pt idx="1636">
                    <c:v>OEC</c:v>
                  </c:pt>
                  <c:pt idx="1637">
                    <c:v>BRZ</c:v>
                  </c:pt>
                  <c:pt idx="1638">
                    <c:v>RUS</c:v>
                  </c:pt>
                  <c:pt idx="1639">
                    <c:v>IND</c:v>
                  </c:pt>
                  <c:pt idx="1640">
                    <c:v>CHI</c:v>
                  </c:pt>
                  <c:pt idx="1641">
                    <c:v>ROW</c:v>
                  </c:pt>
                  <c:pt idx="1642">
                    <c:v>FRA</c:v>
                  </c:pt>
                  <c:pt idx="1643">
                    <c:v>EUN</c:v>
                  </c:pt>
                  <c:pt idx="1644">
                    <c:v>EUS</c:v>
                  </c:pt>
                  <c:pt idx="1645">
                    <c:v>USA</c:v>
                  </c:pt>
                  <c:pt idx="1646">
                    <c:v>OEC</c:v>
                  </c:pt>
                  <c:pt idx="1647">
                    <c:v>BRZ</c:v>
                  </c:pt>
                  <c:pt idx="1648">
                    <c:v>RUS</c:v>
                  </c:pt>
                  <c:pt idx="1649">
                    <c:v>IND</c:v>
                  </c:pt>
                  <c:pt idx="1650">
                    <c:v>CHI</c:v>
                  </c:pt>
                  <c:pt idx="1651">
                    <c:v>ROW</c:v>
                  </c:pt>
                  <c:pt idx="1652">
                    <c:v>FRA</c:v>
                  </c:pt>
                  <c:pt idx="1653">
                    <c:v>EUN</c:v>
                  </c:pt>
                  <c:pt idx="1654">
                    <c:v>EUS</c:v>
                  </c:pt>
                  <c:pt idx="1655">
                    <c:v>USA</c:v>
                  </c:pt>
                  <c:pt idx="1656">
                    <c:v>OEC</c:v>
                  </c:pt>
                  <c:pt idx="1657">
                    <c:v>BRZ</c:v>
                  </c:pt>
                  <c:pt idx="1658">
                    <c:v>RUS</c:v>
                  </c:pt>
                  <c:pt idx="1659">
                    <c:v>IND</c:v>
                  </c:pt>
                  <c:pt idx="1660">
                    <c:v>CHI</c:v>
                  </c:pt>
                  <c:pt idx="1661">
                    <c:v>ROW</c:v>
                  </c:pt>
                  <c:pt idx="1662">
                    <c:v>FRA</c:v>
                  </c:pt>
                  <c:pt idx="1663">
                    <c:v>EUN</c:v>
                  </c:pt>
                  <c:pt idx="1664">
                    <c:v>EUS</c:v>
                  </c:pt>
                  <c:pt idx="1665">
                    <c:v>USA</c:v>
                  </c:pt>
                  <c:pt idx="1666">
                    <c:v>OEC</c:v>
                  </c:pt>
                  <c:pt idx="1667">
                    <c:v>BRZ</c:v>
                  </c:pt>
                  <c:pt idx="1668">
                    <c:v>RUS</c:v>
                  </c:pt>
                  <c:pt idx="1669">
                    <c:v>IND</c:v>
                  </c:pt>
                  <c:pt idx="1670">
                    <c:v>CHI</c:v>
                  </c:pt>
                  <c:pt idx="1671">
                    <c:v>ROW</c:v>
                  </c:pt>
                  <c:pt idx="1672">
                    <c:v>FRA</c:v>
                  </c:pt>
                  <c:pt idx="1673">
                    <c:v>EUN</c:v>
                  </c:pt>
                  <c:pt idx="1674">
                    <c:v>EUS</c:v>
                  </c:pt>
                  <c:pt idx="1675">
                    <c:v>USA</c:v>
                  </c:pt>
                  <c:pt idx="1676">
                    <c:v>OEC</c:v>
                  </c:pt>
                  <c:pt idx="1677">
                    <c:v>BRZ</c:v>
                  </c:pt>
                  <c:pt idx="1678">
                    <c:v>RUS</c:v>
                  </c:pt>
                  <c:pt idx="1679">
                    <c:v>IND</c:v>
                  </c:pt>
                  <c:pt idx="1680">
                    <c:v>CHI</c:v>
                  </c:pt>
                  <c:pt idx="1681">
                    <c:v>ROW</c:v>
                  </c:pt>
                  <c:pt idx="1682">
                    <c:v>FRA</c:v>
                  </c:pt>
                  <c:pt idx="1683">
                    <c:v>EUN</c:v>
                  </c:pt>
                  <c:pt idx="1684">
                    <c:v>EUS</c:v>
                  </c:pt>
                  <c:pt idx="1685">
                    <c:v>USA</c:v>
                  </c:pt>
                  <c:pt idx="1686">
                    <c:v>OEC</c:v>
                  </c:pt>
                  <c:pt idx="1687">
                    <c:v>BRZ</c:v>
                  </c:pt>
                  <c:pt idx="1688">
                    <c:v>RUS</c:v>
                  </c:pt>
                  <c:pt idx="1689">
                    <c:v>IND</c:v>
                  </c:pt>
                  <c:pt idx="1690">
                    <c:v>CHI</c:v>
                  </c:pt>
                  <c:pt idx="1691">
                    <c:v>ROW</c:v>
                  </c:pt>
                  <c:pt idx="1692">
                    <c:v>FRA</c:v>
                  </c:pt>
                  <c:pt idx="1693">
                    <c:v>EUN</c:v>
                  </c:pt>
                  <c:pt idx="1694">
                    <c:v>EUS</c:v>
                  </c:pt>
                  <c:pt idx="1695">
                    <c:v>USA</c:v>
                  </c:pt>
                  <c:pt idx="1696">
                    <c:v>OEC</c:v>
                  </c:pt>
                  <c:pt idx="1697">
                    <c:v>BRZ</c:v>
                  </c:pt>
                  <c:pt idx="1698">
                    <c:v>RUS</c:v>
                  </c:pt>
                  <c:pt idx="1699">
                    <c:v>IND</c:v>
                  </c:pt>
                  <c:pt idx="1700">
                    <c:v>CHI</c:v>
                  </c:pt>
                  <c:pt idx="1701">
                    <c:v>ROW</c:v>
                  </c:pt>
                  <c:pt idx="1702">
                    <c:v>FRA</c:v>
                  </c:pt>
                  <c:pt idx="1703">
                    <c:v>EUN</c:v>
                  </c:pt>
                  <c:pt idx="1704">
                    <c:v>EUS</c:v>
                  </c:pt>
                  <c:pt idx="1705">
                    <c:v>USA</c:v>
                  </c:pt>
                  <c:pt idx="1706">
                    <c:v>OEC</c:v>
                  </c:pt>
                  <c:pt idx="1707">
                    <c:v>BRZ</c:v>
                  </c:pt>
                  <c:pt idx="1708">
                    <c:v>RUS</c:v>
                  </c:pt>
                  <c:pt idx="1709">
                    <c:v>IND</c:v>
                  </c:pt>
                  <c:pt idx="1710">
                    <c:v>CHI</c:v>
                  </c:pt>
                  <c:pt idx="1711">
                    <c:v>RSA</c:v>
                  </c:pt>
                  <c:pt idx="1712">
                    <c:v>FRA</c:v>
                  </c:pt>
                  <c:pt idx="1713">
                    <c:v>EUN</c:v>
                  </c:pt>
                  <c:pt idx="1714">
                    <c:v>EUS</c:v>
                  </c:pt>
                  <c:pt idx="1715">
                    <c:v>USA</c:v>
                  </c:pt>
                  <c:pt idx="1716">
                    <c:v>OEC</c:v>
                  </c:pt>
                  <c:pt idx="1717">
                    <c:v>RUS</c:v>
                  </c:pt>
                  <c:pt idx="1718">
                    <c:v>IND</c:v>
                  </c:pt>
                  <c:pt idx="1719">
                    <c:v>CHI</c:v>
                  </c:pt>
                  <c:pt idx="1720">
                    <c:v>RSA</c:v>
                  </c:pt>
                  <c:pt idx="1721">
                    <c:v>FRA</c:v>
                  </c:pt>
                  <c:pt idx="1722">
                    <c:v>EUN</c:v>
                  </c:pt>
                  <c:pt idx="1723">
                    <c:v>EUS</c:v>
                  </c:pt>
                  <c:pt idx="1724">
                    <c:v>USA</c:v>
                  </c:pt>
                  <c:pt idx="1725">
                    <c:v>OEC</c:v>
                  </c:pt>
                  <c:pt idx="1726">
                    <c:v>BRZ</c:v>
                  </c:pt>
                  <c:pt idx="1727">
                    <c:v>RUS</c:v>
                  </c:pt>
                  <c:pt idx="1728">
                    <c:v>IND</c:v>
                  </c:pt>
                  <c:pt idx="1729">
                    <c:v>CHI</c:v>
                  </c:pt>
                  <c:pt idx="1730">
                    <c:v>RSA</c:v>
                  </c:pt>
                  <c:pt idx="1731">
                    <c:v>EUS</c:v>
                  </c:pt>
                  <c:pt idx="1732">
                    <c:v>USA</c:v>
                  </c:pt>
                  <c:pt idx="1733">
                    <c:v>OEC</c:v>
                  </c:pt>
                  <c:pt idx="1734">
                    <c:v>RUS</c:v>
                  </c:pt>
                  <c:pt idx="1735">
                    <c:v>CHI</c:v>
                  </c:pt>
                  <c:pt idx="1736">
                    <c:v>RSA</c:v>
                  </c:pt>
                  <c:pt idx="1737">
                    <c:v>EUN</c:v>
                  </c:pt>
                  <c:pt idx="1738">
                    <c:v>OEC</c:v>
                  </c:pt>
                  <c:pt idx="1739">
                    <c:v>BRZ</c:v>
                  </c:pt>
                  <c:pt idx="1740">
                    <c:v>RUS</c:v>
                  </c:pt>
                  <c:pt idx="1741">
                    <c:v>FRA</c:v>
                  </c:pt>
                  <c:pt idx="1742">
                    <c:v>EUN</c:v>
                  </c:pt>
                  <c:pt idx="1743">
                    <c:v>EUS</c:v>
                  </c:pt>
                  <c:pt idx="1744">
                    <c:v>USA</c:v>
                  </c:pt>
                  <c:pt idx="1745">
                    <c:v>OEC</c:v>
                  </c:pt>
                  <c:pt idx="1746">
                    <c:v>BRZ</c:v>
                  </c:pt>
                  <c:pt idx="1747">
                    <c:v>RUS</c:v>
                  </c:pt>
                  <c:pt idx="1748">
                    <c:v>CHI</c:v>
                  </c:pt>
                  <c:pt idx="1749">
                    <c:v>RSA</c:v>
                  </c:pt>
                  <c:pt idx="1750">
                    <c:v>FRA</c:v>
                  </c:pt>
                  <c:pt idx="1751">
                    <c:v>EUN</c:v>
                  </c:pt>
                  <c:pt idx="1752">
                    <c:v>EUS</c:v>
                  </c:pt>
                  <c:pt idx="1753">
                    <c:v>USA</c:v>
                  </c:pt>
                  <c:pt idx="1754">
                    <c:v>OEC</c:v>
                  </c:pt>
                  <c:pt idx="1755">
                    <c:v>BRZ</c:v>
                  </c:pt>
                  <c:pt idx="1756">
                    <c:v>RUS</c:v>
                  </c:pt>
                  <c:pt idx="1757">
                    <c:v>IND</c:v>
                  </c:pt>
                  <c:pt idx="1758">
                    <c:v>CHI</c:v>
                  </c:pt>
                  <c:pt idx="1759">
                    <c:v>RSA</c:v>
                  </c:pt>
                  <c:pt idx="1760">
                    <c:v>EUN</c:v>
                  </c:pt>
                  <c:pt idx="1761">
                    <c:v>EUS</c:v>
                  </c:pt>
                  <c:pt idx="1762">
                    <c:v>USA</c:v>
                  </c:pt>
                  <c:pt idx="1763">
                    <c:v>OEC</c:v>
                  </c:pt>
                  <c:pt idx="1764">
                    <c:v>RUS</c:v>
                  </c:pt>
                  <c:pt idx="1765">
                    <c:v>FRA</c:v>
                  </c:pt>
                  <c:pt idx="1766">
                    <c:v>EUN</c:v>
                  </c:pt>
                  <c:pt idx="1767">
                    <c:v>EUS</c:v>
                  </c:pt>
                  <c:pt idx="1768">
                    <c:v>USA</c:v>
                  </c:pt>
                  <c:pt idx="1769">
                    <c:v>OEC</c:v>
                  </c:pt>
                  <c:pt idx="1770">
                    <c:v>BRZ</c:v>
                  </c:pt>
                  <c:pt idx="1771">
                    <c:v>RUS</c:v>
                  </c:pt>
                  <c:pt idx="1772">
                    <c:v>IND</c:v>
                  </c:pt>
                  <c:pt idx="1773">
                    <c:v>CHI</c:v>
                  </c:pt>
                  <c:pt idx="1774">
                    <c:v>RSA</c:v>
                  </c:pt>
                  <c:pt idx="1775">
                    <c:v>FRA</c:v>
                  </c:pt>
                  <c:pt idx="1776">
                    <c:v>EUN</c:v>
                  </c:pt>
                  <c:pt idx="1777">
                    <c:v>EUS</c:v>
                  </c:pt>
                  <c:pt idx="1778">
                    <c:v>USA</c:v>
                  </c:pt>
                  <c:pt idx="1779">
                    <c:v>OEC</c:v>
                  </c:pt>
                  <c:pt idx="1780">
                    <c:v>BRZ</c:v>
                  </c:pt>
                  <c:pt idx="1781">
                    <c:v>RUS</c:v>
                  </c:pt>
                  <c:pt idx="1782">
                    <c:v>IND</c:v>
                  </c:pt>
                  <c:pt idx="1783">
                    <c:v>CHI</c:v>
                  </c:pt>
                  <c:pt idx="1784">
                    <c:v>RSA</c:v>
                  </c:pt>
                  <c:pt idx="1785">
                    <c:v>FRA</c:v>
                  </c:pt>
                  <c:pt idx="1786">
                    <c:v>EUN</c:v>
                  </c:pt>
                  <c:pt idx="1787">
                    <c:v>EUS</c:v>
                  </c:pt>
                  <c:pt idx="1788">
                    <c:v>USA</c:v>
                  </c:pt>
                  <c:pt idx="1789">
                    <c:v>OEC</c:v>
                  </c:pt>
                  <c:pt idx="1790">
                    <c:v>BRZ</c:v>
                  </c:pt>
                  <c:pt idx="1791">
                    <c:v>IND</c:v>
                  </c:pt>
                  <c:pt idx="1792">
                    <c:v>CHI</c:v>
                  </c:pt>
                  <c:pt idx="1793">
                    <c:v>RSA</c:v>
                  </c:pt>
                  <c:pt idx="1794">
                    <c:v>FRA</c:v>
                  </c:pt>
                  <c:pt idx="1795">
                    <c:v>EUN</c:v>
                  </c:pt>
                  <c:pt idx="1796">
                    <c:v>EUS</c:v>
                  </c:pt>
                  <c:pt idx="1797">
                    <c:v>USA</c:v>
                  </c:pt>
                  <c:pt idx="1798">
                    <c:v>OEC</c:v>
                  </c:pt>
                  <c:pt idx="1799">
                    <c:v>BRZ</c:v>
                  </c:pt>
                  <c:pt idx="1800">
                    <c:v>RUS</c:v>
                  </c:pt>
                  <c:pt idx="1801">
                    <c:v>IND</c:v>
                  </c:pt>
                  <c:pt idx="1802">
                    <c:v>CHI</c:v>
                  </c:pt>
                  <c:pt idx="1803">
                    <c:v>RSA</c:v>
                  </c:pt>
                  <c:pt idx="1804">
                    <c:v>FRA</c:v>
                  </c:pt>
                  <c:pt idx="1805">
                    <c:v>EUN</c:v>
                  </c:pt>
                  <c:pt idx="1806">
                    <c:v>EUS</c:v>
                  </c:pt>
                  <c:pt idx="1807">
                    <c:v>USA</c:v>
                  </c:pt>
                  <c:pt idx="1808">
                    <c:v>OEC</c:v>
                  </c:pt>
                  <c:pt idx="1809">
                    <c:v>BRZ</c:v>
                  </c:pt>
                  <c:pt idx="1810">
                    <c:v>RUS</c:v>
                  </c:pt>
                  <c:pt idx="1811">
                    <c:v>IND</c:v>
                  </c:pt>
                  <c:pt idx="1812">
                    <c:v>CHI</c:v>
                  </c:pt>
                  <c:pt idx="1813">
                    <c:v>RSA</c:v>
                  </c:pt>
                  <c:pt idx="1814">
                    <c:v>FRA</c:v>
                  </c:pt>
                  <c:pt idx="1815">
                    <c:v>EUN</c:v>
                  </c:pt>
                  <c:pt idx="1816">
                    <c:v>EUS</c:v>
                  </c:pt>
                  <c:pt idx="1817">
                    <c:v>USA</c:v>
                  </c:pt>
                  <c:pt idx="1818">
                    <c:v>OEC</c:v>
                  </c:pt>
                  <c:pt idx="1819">
                    <c:v>BRZ</c:v>
                  </c:pt>
                  <c:pt idx="1820">
                    <c:v>RUS</c:v>
                  </c:pt>
                  <c:pt idx="1821">
                    <c:v>IND</c:v>
                  </c:pt>
                  <c:pt idx="1822">
                    <c:v>CHI</c:v>
                  </c:pt>
                  <c:pt idx="1823">
                    <c:v>RSA</c:v>
                  </c:pt>
                  <c:pt idx="1824">
                    <c:v>FRA</c:v>
                  </c:pt>
                  <c:pt idx="1825">
                    <c:v>EUN</c:v>
                  </c:pt>
                  <c:pt idx="1826">
                    <c:v>EUS</c:v>
                  </c:pt>
                  <c:pt idx="1827">
                    <c:v>USA</c:v>
                  </c:pt>
                  <c:pt idx="1828">
                    <c:v>OEC</c:v>
                  </c:pt>
                  <c:pt idx="1829">
                    <c:v>BRZ</c:v>
                  </c:pt>
                  <c:pt idx="1830">
                    <c:v>RUS</c:v>
                  </c:pt>
                  <c:pt idx="1831">
                    <c:v>IND</c:v>
                  </c:pt>
                  <c:pt idx="1832">
                    <c:v>CHI</c:v>
                  </c:pt>
                  <c:pt idx="1833">
                    <c:v>RSA</c:v>
                  </c:pt>
                  <c:pt idx="1834">
                    <c:v>FRA</c:v>
                  </c:pt>
                  <c:pt idx="1835">
                    <c:v>EUN</c:v>
                  </c:pt>
                  <c:pt idx="1836">
                    <c:v>EUS</c:v>
                  </c:pt>
                  <c:pt idx="1837">
                    <c:v>USA</c:v>
                  </c:pt>
                  <c:pt idx="1838">
                    <c:v>OEC</c:v>
                  </c:pt>
                  <c:pt idx="1839">
                    <c:v>BRZ</c:v>
                  </c:pt>
                  <c:pt idx="1840">
                    <c:v>RUS</c:v>
                  </c:pt>
                  <c:pt idx="1841">
                    <c:v>IND</c:v>
                  </c:pt>
                  <c:pt idx="1842">
                    <c:v>CHI</c:v>
                  </c:pt>
                  <c:pt idx="1843">
                    <c:v>RSA</c:v>
                  </c:pt>
                  <c:pt idx="1844">
                    <c:v>FRA</c:v>
                  </c:pt>
                  <c:pt idx="1845">
                    <c:v>EUN</c:v>
                  </c:pt>
                  <c:pt idx="1846">
                    <c:v>EUS</c:v>
                  </c:pt>
                  <c:pt idx="1847">
                    <c:v>USA</c:v>
                  </c:pt>
                  <c:pt idx="1848">
                    <c:v>OEC</c:v>
                  </c:pt>
                  <c:pt idx="1849">
                    <c:v>BRZ</c:v>
                  </c:pt>
                  <c:pt idx="1850">
                    <c:v>RUS</c:v>
                  </c:pt>
                  <c:pt idx="1851">
                    <c:v>IND</c:v>
                  </c:pt>
                  <c:pt idx="1852">
                    <c:v>CHI</c:v>
                  </c:pt>
                  <c:pt idx="1853">
                    <c:v>RSA</c:v>
                  </c:pt>
                  <c:pt idx="1854">
                    <c:v>FRA</c:v>
                  </c:pt>
                  <c:pt idx="1855">
                    <c:v>EUN</c:v>
                  </c:pt>
                  <c:pt idx="1856">
                    <c:v>EUS</c:v>
                  </c:pt>
                  <c:pt idx="1857">
                    <c:v>USA</c:v>
                  </c:pt>
                  <c:pt idx="1858">
                    <c:v>OEC</c:v>
                  </c:pt>
                  <c:pt idx="1859">
                    <c:v>BRZ</c:v>
                  </c:pt>
                  <c:pt idx="1860">
                    <c:v>RUS</c:v>
                  </c:pt>
                  <c:pt idx="1861">
                    <c:v>IND</c:v>
                  </c:pt>
                  <c:pt idx="1862">
                    <c:v>CHI</c:v>
                  </c:pt>
                  <c:pt idx="1863">
                    <c:v>RSA</c:v>
                  </c:pt>
                  <c:pt idx="1864">
                    <c:v>FRA</c:v>
                  </c:pt>
                  <c:pt idx="1865">
                    <c:v>EUN</c:v>
                  </c:pt>
                  <c:pt idx="1866">
                    <c:v>EUS</c:v>
                  </c:pt>
                  <c:pt idx="1867">
                    <c:v>USA</c:v>
                  </c:pt>
                  <c:pt idx="1868">
                    <c:v>OEC</c:v>
                  </c:pt>
                  <c:pt idx="1869">
                    <c:v>BRZ</c:v>
                  </c:pt>
                  <c:pt idx="1870">
                    <c:v>RUS</c:v>
                  </c:pt>
                  <c:pt idx="1871">
                    <c:v>IND</c:v>
                  </c:pt>
                  <c:pt idx="1872">
                    <c:v>CHI</c:v>
                  </c:pt>
                  <c:pt idx="1873">
                    <c:v>RSA</c:v>
                  </c:pt>
                </c:lvl>
                <c:lvl>
                  <c:pt idx="0">
                    <c:v>AGR</c:v>
                  </c:pt>
                  <c:pt idx="10">
                    <c:v>BUI</c:v>
                  </c:pt>
                  <c:pt idx="19">
                    <c:v>CHM</c:v>
                  </c:pt>
                  <c:pt idx="29">
                    <c:v>COL</c:v>
                  </c:pt>
                  <c:pt idx="36">
                    <c:v>CRU</c:v>
                  </c:pt>
                  <c:pt idx="41">
                    <c:v>ele</c:v>
                  </c:pt>
                  <c:pt idx="50">
                    <c:v>FOT</c:v>
                  </c:pt>
                  <c:pt idx="60">
                    <c:v>gas</c:v>
                  </c:pt>
                  <c:pt idx="66">
                    <c:v>IRS</c:v>
                  </c:pt>
                  <c:pt idx="76">
                    <c:v>MAC</c:v>
                  </c:pt>
                  <c:pt idx="86">
                    <c:v>mvh</c:v>
                  </c:pt>
                  <c:pt idx="95">
                    <c:v>nfm</c:v>
                  </c:pt>
                  <c:pt idx="105">
                    <c:v>nmm</c:v>
                  </c:pt>
                  <c:pt idx="115">
                    <c:v>oil</c:v>
                  </c:pt>
                  <c:pt idx="125">
                    <c:v>ppp</c:v>
                  </c:pt>
                  <c:pt idx="135">
                    <c:v>ROI</c:v>
                  </c:pt>
                  <c:pt idx="145">
                    <c:v>SER</c:v>
                  </c:pt>
                  <c:pt idx="155">
                    <c:v>TRN</c:v>
                  </c:pt>
                  <c:pt idx="165">
                    <c:v>total</c:v>
                  </c:pt>
                  <c:pt idx="175">
                    <c:v>AGR</c:v>
                  </c:pt>
                  <c:pt idx="185">
                    <c:v>BUI</c:v>
                  </c:pt>
                  <c:pt idx="194">
                    <c:v>CHM</c:v>
                  </c:pt>
                  <c:pt idx="204">
                    <c:v>COL</c:v>
                  </c:pt>
                  <c:pt idx="211">
                    <c:v>CRU</c:v>
                  </c:pt>
                  <c:pt idx="215">
                    <c:v>ele</c:v>
                  </c:pt>
                  <c:pt idx="224">
                    <c:v>FOT</c:v>
                  </c:pt>
                  <c:pt idx="234">
                    <c:v>gas</c:v>
                  </c:pt>
                  <c:pt idx="239">
                    <c:v>IRS</c:v>
                  </c:pt>
                  <c:pt idx="249">
                    <c:v>MAC</c:v>
                  </c:pt>
                  <c:pt idx="259">
                    <c:v>mvh</c:v>
                  </c:pt>
                  <c:pt idx="268">
                    <c:v>nfm</c:v>
                  </c:pt>
                  <c:pt idx="278">
                    <c:v>nmm</c:v>
                  </c:pt>
                  <c:pt idx="288">
                    <c:v>oil</c:v>
                  </c:pt>
                  <c:pt idx="298">
                    <c:v>ppp</c:v>
                  </c:pt>
                  <c:pt idx="308">
                    <c:v>ROI</c:v>
                  </c:pt>
                  <c:pt idx="318">
                    <c:v>SER</c:v>
                  </c:pt>
                  <c:pt idx="328">
                    <c:v>TRN</c:v>
                  </c:pt>
                  <c:pt idx="338">
                    <c:v>total</c:v>
                  </c:pt>
                  <c:pt idx="348">
                    <c:v>AGR</c:v>
                  </c:pt>
                  <c:pt idx="358">
                    <c:v>BUI</c:v>
                  </c:pt>
                  <c:pt idx="366">
                    <c:v>CHM</c:v>
                  </c:pt>
                  <c:pt idx="376">
                    <c:v>COL</c:v>
                  </c:pt>
                  <c:pt idx="382">
                    <c:v>CRU</c:v>
                  </c:pt>
                  <c:pt idx="387">
                    <c:v>ele</c:v>
                  </c:pt>
                  <c:pt idx="396">
                    <c:v>FOT</c:v>
                  </c:pt>
                  <c:pt idx="406">
                    <c:v>gas</c:v>
                  </c:pt>
                  <c:pt idx="411">
                    <c:v>IRS</c:v>
                  </c:pt>
                  <c:pt idx="421">
                    <c:v>MAC</c:v>
                  </c:pt>
                  <c:pt idx="431">
                    <c:v>mvh</c:v>
                  </c:pt>
                  <c:pt idx="440">
                    <c:v>nfm</c:v>
                  </c:pt>
                  <c:pt idx="450">
                    <c:v>nmm</c:v>
                  </c:pt>
                  <c:pt idx="460">
                    <c:v>oil</c:v>
                  </c:pt>
                  <c:pt idx="470">
                    <c:v>ppp</c:v>
                  </c:pt>
                  <c:pt idx="479">
                    <c:v>ROI</c:v>
                  </c:pt>
                  <c:pt idx="489">
                    <c:v>SER</c:v>
                  </c:pt>
                  <c:pt idx="499">
                    <c:v>TRN</c:v>
                  </c:pt>
                  <c:pt idx="509">
                    <c:v>total</c:v>
                  </c:pt>
                  <c:pt idx="519">
                    <c:v>AGR</c:v>
                  </c:pt>
                  <c:pt idx="529">
                    <c:v>BUI</c:v>
                  </c:pt>
                  <c:pt idx="538">
                    <c:v>CHM</c:v>
                  </c:pt>
                  <c:pt idx="548">
                    <c:v>CRU</c:v>
                  </c:pt>
                  <c:pt idx="553">
                    <c:v>ele</c:v>
                  </c:pt>
                  <c:pt idx="562">
                    <c:v>FOT</c:v>
                  </c:pt>
                  <c:pt idx="572">
                    <c:v>gas</c:v>
                  </c:pt>
                  <c:pt idx="577">
                    <c:v>IRS</c:v>
                  </c:pt>
                  <c:pt idx="587">
                    <c:v>MAC</c:v>
                  </c:pt>
                  <c:pt idx="597">
                    <c:v>mvh</c:v>
                  </c:pt>
                  <c:pt idx="606">
                    <c:v>nfm</c:v>
                  </c:pt>
                  <c:pt idx="616">
                    <c:v>nmm</c:v>
                  </c:pt>
                  <c:pt idx="626">
                    <c:v>oil</c:v>
                  </c:pt>
                  <c:pt idx="636">
                    <c:v>ppp</c:v>
                  </c:pt>
                  <c:pt idx="646">
                    <c:v>ROI</c:v>
                  </c:pt>
                  <c:pt idx="656">
                    <c:v>SER</c:v>
                  </c:pt>
                  <c:pt idx="666">
                    <c:v>TRN</c:v>
                  </c:pt>
                  <c:pt idx="676">
                    <c:v>total</c:v>
                  </c:pt>
                  <c:pt idx="686">
                    <c:v>AGR</c:v>
                  </c:pt>
                  <c:pt idx="696">
                    <c:v>BUI</c:v>
                  </c:pt>
                  <c:pt idx="705">
                    <c:v>CHM</c:v>
                  </c:pt>
                  <c:pt idx="715">
                    <c:v>COL</c:v>
                  </c:pt>
                  <c:pt idx="721">
                    <c:v>CRU</c:v>
                  </c:pt>
                  <c:pt idx="725">
                    <c:v>ele</c:v>
                  </c:pt>
                  <c:pt idx="734">
                    <c:v>FOT</c:v>
                  </c:pt>
                  <c:pt idx="744">
                    <c:v>gas</c:v>
                  </c:pt>
                  <c:pt idx="749">
                    <c:v>IRS</c:v>
                  </c:pt>
                  <c:pt idx="759">
                    <c:v>MAC</c:v>
                  </c:pt>
                  <c:pt idx="769">
                    <c:v>mvh</c:v>
                  </c:pt>
                  <c:pt idx="778">
                    <c:v>nfm</c:v>
                  </c:pt>
                  <c:pt idx="788">
                    <c:v>nmm</c:v>
                  </c:pt>
                  <c:pt idx="798">
                    <c:v>oil</c:v>
                  </c:pt>
                  <c:pt idx="808">
                    <c:v>ppp</c:v>
                  </c:pt>
                  <c:pt idx="818">
                    <c:v>ROI</c:v>
                  </c:pt>
                  <c:pt idx="828">
                    <c:v>SER</c:v>
                  </c:pt>
                  <c:pt idx="838">
                    <c:v>TRN</c:v>
                  </c:pt>
                  <c:pt idx="848">
                    <c:v>total</c:v>
                  </c:pt>
                  <c:pt idx="858">
                    <c:v>AGR</c:v>
                  </c:pt>
                  <c:pt idx="868">
                    <c:v>BUI</c:v>
                  </c:pt>
                  <c:pt idx="874">
                    <c:v>CHM</c:v>
                  </c:pt>
                  <c:pt idx="884">
                    <c:v>COL</c:v>
                  </c:pt>
                  <c:pt idx="891">
                    <c:v>CRU</c:v>
                  </c:pt>
                  <c:pt idx="895">
                    <c:v>ele</c:v>
                  </c:pt>
                  <c:pt idx="904">
                    <c:v>FOT</c:v>
                  </c:pt>
                  <c:pt idx="914">
                    <c:v>gas</c:v>
                  </c:pt>
                  <c:pt idx="920">
                    <c:v>IRS</c:v>
                  </c:pt>
                  <c:pt idx="930">
                    <c:v>MAC</c:v>
                  </c:pt>
                  <c:pt idx="940">
                    <c:v>mvh</c:v>
                  </c:pt>
                  <c:pt idx="949">
                    <c:v>nfm</c:v>
                  </c:pt>
                  <c:pt idx="959">
                    <c:v>nmm</c:v>
                  </c:pt>
                  <c:pt idx="968">
                    <c:v>oil</c:v>
                  </c:pt>
                  <c:pt idx="978">
                    <c:v>ppp</c:v>
                  </c:pt>
                  <c:pt idx="988">
                    <c:v>ROI</c:v>
                  </c:pt>
                  <c:pt idx="998">
                    <c:v>SER</c:v>
                  </c:pt>
                  <c:pt idx="1008">
                    <c:v>TRN</c:v>
                  </c:pt>
                  <c:pt idx="1018">
                    <c:v>total</c:v>
                  </c:pt>
                  <c:pt idx="1028">
                    <c:v>AGR</c:v>
                  </c:pt>
                  <c:pt idx="1038">
                    <c:v>BUI</c:v>
                  </c:pt>
                  <c:pt idx="1047">
                    <c:v>CHM</c:v>
                  </c:pt>
                  <c:pt idx="1057">
                    <c:v>COL</c:v>
                  </c:pt>
                  <c:pt idx="1063">
                    <c:v>ele</c:v>
                  </c:pt>
                  <c:pt idx="1072">
                    <c:v>FOT</c:v>
                  </c:pt>
                  <c:pt idx="1082">
                    <c:v>gas</c:v>
                  </c:pt>
                  <c:pt idx="1087">
                    <c:v>IRS</c:v>
                  </c:pt>
                  <c:pt idx="1096">
                    <c:v>MAC</c:v>
                  </c:pt>
                  <c:pt idx="1106">
                    <c:v>mvh</c:v>
                  </c:pt>
                  <c:pt idx="1115">
                    <c:v>nfm</c:v>
                  </c:pt>
                  <c:pt idx="1123">
                    <c:v>nmm</c:v>
                  </c:pt>
                  <c:pt idx="1132">
                    <c:v>oil</c:v>
                  </c:pt>
                  <c:pt idx="1142">
                    <c:v>ppp</c:v>
                  </c:pt>
                  <c:pt idx="1150">
                    <c:v>ROI</c:v>
                  </c:pt>
                  <c:pt idx="1160">
                    <c:v>SER</c:v>
                  </c:pt>
                  <c:pt idx="1170">
                    <c:v>TRN</c:v>
                  </c:pt>
                  <c:pt idx="1180">
                    <c:v>total</c:v>
                  </c:pt>
                  <c:pt idx="1190">
                    <c:v>AGR</c:v>
                  </c:pt>
                  <c:pt idx="1200">
                    <c:v>BUI</c:v>
                  </c:pt>
                  <c:pt idx="1208">
                    <c:v>CHM</c:v>
                  </c:pt>
                  <c:pt idx="1218">
                    <c:v>COL</c:v>
                  </c:pt>
                  <c:pt idx="1225">
                    <c:v>CRU</c:v>
                  </c:pt>
                  <c:pt idx="1230">
                    <c:v>ele</c:v>
                  </c:pt>
                  <c:pt idx="1240">
                    <c:v>FOT</c:v>
                  </c:pt>
                  <c:pt idx="1249">
                    <c:v>gas</c:v>
                  </c:pt>
                  <c:pt idx="1255">
                    <c:v>IRS</c:v>
                  </c:pt>
                  <c:pt idx="1265">
                    <c:v>MAC</c:v>
                  </c:pt>
                  <c:pt idx="1275">
                    <c:v>mvh</c:v>
                  </c:pt>
                  <c:pt idx="1284">
                    <c:v>nfm</c:v>
                  </c:pt>
                  <c:pt idx="1294">
                    <c:v>nmm</c:v>
                  </c:pt>
                  <c:pt idx="1304">
                    <c:v>oil</c:v>
                  </c:pt>
                  <c:pt idx="1314">
                    <c:v>ppp</c:v>
                  </c:pt>
                  <c:pt idx="1324">
                    <c:v>ROI</c:v>
                  </c:pt>
                  <c:pt idx="1334">
                    <c:v>SER</c:v>
                  </c:pt>
                  <c:pt idx="1344">
                    <c:v>TRN</c:v>
                  </c:pt>
                  <c:pt idx="1354">
                    <c:v>total</c:v>
                  </c:pt>
                  <c:pt idx="1364">
                    <c:v>AGR</c:v>
                  </c:pt>
                  <c:pt idx="1374">
                    <c:v>BUI</c:v>
                  </c:pt>
                  <c:pt idx="1383">
                    <c:v>CHM</c:v>
                  </c:pt>
                  <c:pt idx="1393">
                    <c:v>COL</c:v>
                  </c:pt>
                  <c:pt idx="1399">
                    <c:v>CRU</c:v>
                  </c:pt>
                  <c:pt idx="1404">
                    <c:v>ele</c:v>
                  </c:pt>
                  <c:pt idx="1413">
                    <c:v>FOT</c:v>
                  </c:pt>
                  <c:pt idx="1423">
                    <c:v>gas</c:v>
                  </c:pt>
                  <c:pt idx="1429">
                    <c:v>IRS</c:v>
                  </c:pt>
                  <c:pt idx="1439">
                    <c:v>MAC</c:v>
                  </c:pt>
                  <c:pt idx="1449">
                    <c:v>mvh</c:v>
                  </c:pt>
                  <c:pt idx="1458">
                    <c:v>nfm</c:v>
                  </c:pt>
                  <c:pt idx="1468">
                    <c:v>nmm</c:v>
                  </c:pt>
                  <c:pt idx="1478">
                    <c:v>oil</c:v>
                  </c:pt>
                  <c:pt idx="1488">
                    <c:v>ppp</c:v>
                  </c:pt>
                  <c:pt idx="1498">
                    <c:v>ROI</c:v>
                  </c:pt>
                  <c:pt idx="1508">
                    <c:v>SER</c:v>
                  </c:pt>
                  <c:pt idx="1518">
                    <c:v>TRN</c:v>
                  </c:pt>
                  <c:pt idx="1528">
                    <c:v>total</c:v>
                  </c:pt>
                  <c:pt idx="1538">
                    <c:v>AGR</c:v>
                  </c:pt>
                  <c:pt idx="1548">
                    <c:v>CHM</c:v>
                  </c:pt>
                  <c:pt idx="1558">
                    <c:v>COL</c:v>
                  </c:pt>
                  <c:pt idx="1564">
                    <c:v>CRU</c:v>
                  </c:pt>
                  <c:pt idx="1569">
                    <c:v>ele</c:v>
                  </c:pt>
                  <c:pt idx="1578">
                    <c:v>FOT</c:v>
                  </c:pt>
                  <c:pt idx="1588">
                    <c:v>gas</c:v>
                  </c:pt>
                  <c:pt idx="1594">
                    <c:v>IRS</c:v>
                  </c:pt>
                  <c:pt idx="1603">
                    <c:v>MAC</c:v>
                  </c:pt>
                  <c:pt idx="1613">
                    <c:v>mvh</c:v>
                  </c:pt>
                  <c:pt idx="1622">
                    <c:v>nfm</c:v>
                  </c:pt>
                  <c:pt idx="1632">
                    <c:v>nmm</c:v>
                  </c:pt>
                  <c:pt idx="1642">
                    <c:v>oil</c:v>
                  </c:pt>
                  <c:pt idx="1652">
                    <c:v>ppp</c:v>
                  </c:pt>
                  <c:pt idx="1662">
                    <c:v>ROI</c:v>
                  </c:pt>
                  <c:pt idx="1672">
                    <c:v>SER</c:v>
                  </c:pt>
                  <c:pt idx="1682">
                    <c:v>TRN</c:v>
                  </c:pt>
                  <c:pt idx="1692">
                    <c:v>total</c:v>
                  </c:pt>
                  <c:pt idx="1702">
                    <c:v>AGR</c:v>
                  </c:pt>
                  <c:pt idx="1712">
                    <c:v>BUI</c:v>
                  </c:pt>
                  <c:pt idx="1721">
                    <c:v>CHM</c:v>
                  </c:pt>
                  <c:pt idx="1731">
                    <c:v>COL</c:v>
                  </c:pt>
                  <c:pt idx="1737">
                    <c:v>CRU</c:v>
                  </c:pt>
                  <c:pt idx="1741">
                    <c:v>ele</c:v>
                  </c:pt>
                  <c:pt idx="1750">
                    <c:v>FOT</c:v>
                  </c:pt>
                  <c:pt idx="1760">
                    <c:v>gas</c:v>
                  </c:pt>
                  <c:pt idx="1765">
                    <c:v>IRS</c:v>
                  </c:pt>
                  <c:pt idx="1775">
                    <c:v>MAC</c:v>
                  </c:pt>
                  <c:pt idx="1785">
                    <c:v>mvh</c:v>
                  </c:pt>
                  <c:pt idx="1794">
                    <c:v>nfm</c:v>
                  </c:pt>
                  <c:pt idx="1804">
                    <c:v>nmm</c:v>
                  </c:pt>
                  <c:pt idx="1814">
                    <c:v>oil</c:v>
                  </c:pt>
                  <c:pt idx="1824">
                    <c:v>ppp</c:v>
                  </c:pt>
                  <c:pt idx="1834">
                    <c:v>ROI</c:v>
                  </c:pt>
                  <c:pt idx="1844">
                    <c:v>SER</c:v>
                  </c:pt>
                  <c:pt idx="1854">
                    <c:v>TRN</c:v>
                  </c:pt>
                  <c:pt idx="1864">
                    <c:v>total</c:v>
                  </c:pt>
                </c:lvl>
                <c:lvl>
                  <c:pt idx="0">
                    <c:v>FRA</c:v>
                  </c:pt>
                  <c:pt idx="175">
                    <c:v>EUN</c:v>
                  </c:pt>
                  <c:pt idx="348">
                    <c:v>EUS</c:v>
                  </c:pt>
                  <c:pt idx="519">
                    <c:v>USA</c:v>
                  </c:pt>
                  <c:pt idx="686">
                    <c:v>OEC</c:v>
                  </c:pt>
                  <c:pt idx="858">
                    <c:v>BRZ</c:v>
                  </c:pt>
                  <c:pt idx="1028">
                    <c:v>RUS</c:v>
                  </c:pt>
                  <c:pt idx="1190">
                    <c:v>IND</c:v>
                  </c:pt>
                  <c:pt idx="1364">
                    <c:v>CHI</c:v>
                  </c:pt>
                  <c:pt idx="1538">
                    <c:v>RSA</c:v>
                  </c:pt>
                  <c:pt idx="1702">
                    <c:v>ROW</c:v>
                  </c:pt>
                </c:lvl>
                <c:lvl>
                  <c:pt idx="0">
                    <c:v>2030</c:v>
                  </c:pt>
                </c:lvl>
              </c:multiLvlStrCache>
            </c:multiLvlStrRef>
          </c:cat>
          <c:val>
            <c:numRef>
              <c:f>'Tradematrix.p (im)'!$B$4:$B$2096</c:f>
              <c:numCache>
                <c:formatCode>General</c:formatCode>
                <c:ptCount val="1874"/>
                <c:pt idx="0">
                  <c:v>0.41746435279644706</c:v>
                </c:pt>
                <c:pt idx="1">
                  <c:v>0.52443201512179682</c:v>
                </c:pt>
                <c:pt idx="2">
                  <c:v>0.88863371965762872</c:v>
                </c:pt>
                <c:pt idx="3">
                  <c:v>1.0327945264720413</c:v>
                </c:pt>
                <c:pt idx="4">
                  <c:v>0.27445424343993102</c:v>
                </c:pt>
                <c:pt idx="5">
                  <c:v>9.3311637371686143E-3</c:v>
                </c:pt>
                <c:pt idx="6">
                  <c:v>0.37337749112756724</c:v>
                </c:pt>
                <c:pt idx="7">
                  <c:v>0.30409932597670281</c:v>
                </c:pt>
                <c:pt idx="8">
                  <c:v>0.18833186428774912</c:v>
                </c:pt>
                <c:pt idx="9">
                  <c:v>5.1944324164533207</c:v>
                </c:pt>
                <c:pt idx="10">
                  <c:v>0.11356919184733039</c:v>
                </c:pt>
                <c:pt idx="11">
                  <c:v>0.11093502141933807</c:v>
                </c:pt>
                <c:pt idx="12">
                  <c:v>0.4595695179709946</c:v>
                </c:pt>
                <c:pt idx="13">
                  <c:v>0.24932572870420366</c:v>
                </c:pt>
                <c:pt idx="14">
                  <c:v>1.4833647002730398E-2</c:v>
                </c:pt>
                <c:pt idx="15">
                  <c:v>6.2772972065927995E-2</c:v>
                </c:pt>
                <c:pt idx="16">
                  <c:v>9.3132214565188901E-2</c:v>
                </c:pt>
                <c:pt idx="17">
                  <c:v>1.0881960330596723E-2</c:v>
                </c:pt>
                <c:pt idx="18">
                  <c:v>0.44370717444000141</c:v>
                </c:pt>
                <c:pt idx="19">
                  <c:v>9.5590385369531852</c:v>
                </c:pt>
                <c:pt idx="20">
                  <c:v>3.7523869005526738</c:v>
                </c:pt>
                <c:pt idx="21">
                  <c:v>10.659782118298823</c:v>
                </c:pt>
                <c:pt idx="22">
                  <c:v>8.3995924599804894</c:v>
                </c:pt>
                <c:pt idx="23">
                  <c:v>0.31654908165648266</c:v>
                </c:pt>
                <c:pt idx="24">
                  <c:v>3.4627287278195111</c:v>
                </c:pt>
                <c:pt idx="25">
                  <c:v>1.9211814627291366</c:v>
                </c:pt>
                <c:pt idx="26">
                  <c:v>7.9457124926223504</c:v>
                </c:pt>
                <c:pt idx="27">
                  <c:v>0.17418927212877558</c:v>
                </c:pt>
                <c:pt idx="28">
                  <c:v>8.1590702100938977</c:v>
                </c:pt>
                <c:pt idx="29">
                  <c:v>2.124501326083484E-3</c:v>
                </c:pt>
                <c:pt idx="30">
                  <c:v>0.13639038227360506</c:v>
                </c:pt>
                <c:pt idx="31">
                  <c:v>0.12263674875759283</c:v>
                </c:pt>
                <c:pt idx="32">
                  <c:v>0.13136055959911144</c:v>
                </c:pt>
                <c:pt idx="33">
                  <c:v>2.4373276233754593E-3</c:v>
                </c:pt>
                <c:pt idx="34">
                  <c:v>6.0267492860459904E-2</c:v>
                </c:pt>
                <c:pt idx="35">
                  <c:v>0.11769383615825535</c:v>
                </c:pt>
                <c:pt idx="36">
                  <c:v>2.6544780783154379E-2</c:v>
                </c:pt>
                <c:pt idx="37">
                  <c:v>3.8595859176795546</c:v>
                </c:pt>
                <c:pt idx="38">
                  <c:v>9.3467871292880964E-2</c:v>
                </c:pt>
                <c:pt idx="39">
                  <c:v>3.2192659613176309</c:v>
                </c:pt>
                <c:pt idx="40">
                  <c:v>10.22168000979525</c:v>
                </c:pt>
                <c:pt idx="41">
                  <c:v>7.9341287704141721E-3</c:v>
                </c:pt>
                <c:pt idx="42">
                  <c:v>7.5299650370122359E-2</c:v>
                </c:pt>
                <c:pt idx="43">
                  <c:v>9.0435752197092295E-2</c:v>
                </c:pt>
                <c:pt idx="44">
                  <c:v>0.94452780399694503</c:v>
                </c:pt>
                <c:pt idx="45">
                  <c:v>3.6160033736862573E-3</c:v>
                </c:pt>
                <c:pt idx="46">
                  <c:v>0.12589802265760358</c:v>
                </c:pt>
                <c:pt idx="47">
                  <c:v>0.11002043791092278</c:v>
                </c:pt>
                <c:pt idx="48">
                  <c:v>3.3421799719790646E-2</c:v>
                </c:pt>
                <c:pt idx="49">
                  <c:v>0.52917880135801487</c:v>
                </c:pt>
                <c:pt idx="50">
                  <c:v>1.771694591261642</c:v>
                </c:pt>
                <c:pt idx="51">
                  <c:v>0.97544250073557215</c:v>
                </c:pt>
                <c:pt idx="52">
                  <c:v>0.82230071080335088</c:v>
                </c:pt>
                <c:pt idx="53">
                  <c:v>2.343099915450261</c:v>
                </c:pt>
                <c:pt idx="54">
                  <c:v>1.3573297753362594</c:v>
                </c:pt>
                <c:pt idx="55">
                  <c:v>0.12862928647483662</c:v>
                </c:pt>
                <c:pt idx="56">
                  <c:v>0.74571267722264445</c:v>
                </c:pt>
                <c:pt idx="57">
                  <c:v>0.75508503372426727</c:v>
                </c:pt>
                <c:pt idx="58">
                  <c:v>7.9071207429786142E-2</c:v>
                </c:pt>
                <c:pt idx="59">
                  <c:v>5.3783829254930735</c:v>
                </c:pt>
                <c:pt idx="60">
                  <c:v>3.4228207264261653E-3</c:v>
                </c:pt>
                <c:pt idx="61">
                  <c:v>4.0028887869548199E-4</c:v>
                </c:pt>
                <c:pt idx="62">
                  <c:v>1.7406331832407213E-2</c:v>
                </c:pt>
                <c:pt idx="63">
                  <c:v>1.6354664121310978</c:v>
                </c:pt>
                <c:pt idx="64">
                  <c:v>3.2067980755447284E-2</c:v>
                </c:pt>
                <c:pt idx="65">
                  <c:v>0.10343290249602373</c:v>
                </c:pt>
                <c:pt idx="66">
                  <c:v>0.47306495444204849</c:v>
                </c:pt>
                <c:pt idx="67">
                  <c:v>0.80785092636419742</c:v>
                </c:pt>
                <c:pt idx="68">
                  <c:v>0.14724571594923944</c:v>
                </c:pt>
                <c:pt idx="69">
                  <c:v>0.51334229503911422</c:v>
                </c:pt>
                <c:pt idx="70">
                  <c:v>0.20591211301104809</c:v>
                </c:pt>
                <c:pt idx="71">
                  <c:v>0.5681642594043157</c:v>
                </c:pt>
                <c:pt idx="72">
                  <c:v>0.3490345371712496</c:v>
                </c:pt>
                <c:pt idx="73">
                  <c:v>0.76100302626670635</c:v>
                </c:pt>
                <c:pt idx="74">
                  <c:v>0.18820110933563766</c:v>
                </c:pt>
                <c:pt idx="75">
                  <c:v>0.60893718831384402</c:v>
                </c:pt>
                <c:pt idx="76">
                  <c:v>6.3258511884828037</c:v>
                </c:pt>
                <c:pt idx="77">
                  <c:v>12.189314339655491</c:v>
                </c:pt>
                <c:pt idx="78">
                  <c:v>19.792913835812673</c:v>
                </c:pt>
                <c:pt idx="79">
                  <c:v>20.515144514440355</c:v>
                </c:pt>
                <c:pt idx="80">
                  <c:v>0.38698798684492286</c:v>
                </c:pt>
                <c:pt idx="81">
                  <c:v>0.20004238630968538</c:v>
                </c:pt>
                <c:pt idx="82">
                  <c:v>1.5150803669426265</c:v>
                </c:pt>
                <c:pt idx="83">
                  <c:v>37.854420679021587</c:v>
                </c:pt>
                <c:pt idx="84">
                  <c:v>0.1746902805481895</c:v>
                </c:pt>
                <c:pt idx="85">
                  <c:v>14.990802113089968</c:v>
                </c:pt>
                <c:pt idx="86">
                  <c:v>1.9600293729743985</c:v>
                </c:pt>
                <c:pt idx="87">
                  <c:v>8.1054806224836131</c:v>
                </c:pt>
                <c:pt idx="88">
                  <c:v>0.57569644531150899</c:v>
                </c:pt>
                <c:pt idx="89">
                  <c:v>3.6868945840982916</c:v>
                </c:pt>
                <c:pt idx="90">
                  <c:v>0.1658080484333215</c:v>
                </c:pt>
                <c:pt idx="91">
                  <c:v>0.52167779312397711</c:v>
                </c:pt>
                <c:pt idx="92">
                  <c:v>0.51498282126469275</c:v>
                </c:pt>
                <c:pt idx="93">
                  <c:v>0.21795335622465406</c:v>
                </c:pt>
                <c:pt idx="94">
                  <c:v>4.4153547698393494</c:v>
                </c:pt>
                <c:pt idx="95">
                  <c:v>0.19955070561311464</c:v>
                </c:pt>
                <c:pt idx="96">
                  <c:v>1.012161409982627</c:v>
                </c:pt>
                <c:pt idx="97">
                  <c:v>0.99128411499075453</c:v>
                </c:pt>
                <c:pt idx="98">
                  <c:v>1.4618604968819102</c:v>
                </c:pt>
                <c:pt idx="99">
                  <c:v>0.13093906999298266</c:v>
                </c:pt>
                <c:pt idx="100">
                  <c:v>0.57978166667742892</c:v>
                </c:pt>
                <c:pt idx="101">
                  <c:v>3.3521998298272626E-2</c:v>
                </c:pt>
                <c:pt idx="102">
                  <c:v>0.63969515924679099</c:v>
                </c:pt>
                <c:pt idx="103">
                  <c:v>6.2643002686572455E-2</c:v>
                </c:pt>
                <c:pt idx="104">
                  <c:v>2.5554300854967495</c:v>
                </c:pt>
                <c:pt idx="105">
                  <c:v>0.10658829253393748</c:v>
                </c:pt>
                <c:pt idx="106">
                  <c:v>0.49902211251014555</c:v>
                </c:pt>
                <c:pt idx="107">
                  <c:v>0.31551462776761591</c:v>
                </c:pt>
                <c:pt idx="108">
                  <c:v>0.32288686034064318</c:v>
                </c:pt>
                <c:pt idx="109">
                  <c:v>2.628063008050106E-2</c:v>
                </c:pt>
                <c:pt idx="110">
                  <c:v>4.3980022333257301E-3</c:v>
                </c:pt>
                <c:pt idx="111">
                  <c:v>0.15012168464991632</c:v>
                </c:pt>
                <c:pt idx="112">
                  <c:v>1.5491491127995201</c:v>
                </c:pt>
                <c:pt idx="113">
                  <c:v>1.4720794124781094E-2</c:v>
                </c:pt>
                <c:pt idx="114">
                  <c:v>0.61032357876101073</c:v>
                </c:pt>
                <c:pt idx="115">
                  <c:v>0.66809503340110077</c:v>
                </c:pt>
                <c:pt idx="116">
                  <c:v>0.13039982925588137</c:v>
                </c:pt>
                <c:pt idx="117">
                  <c:v>3.505102777956334</c:v>
                </c:pt>
                <c:pt idx="118">
                  <c:v>1.3988466230992664</c:v>
                </c:pt>
                <c:pt idx="119">
                  <c:v>6.3439405532146834E-3</c:v>
                </c:pt>
                <c:pt idx="120">
                  <c:v>4.8004965000079389</c:v>
                </c:pt>
                <c:pt idx="121">
                  <c:v>2.3174860455161745</c:v>
                </c:pt>
                <c:pt idx="122">
                  <c:v>1.1344836792484243</c:v>
                </c:pt>
                <c:pt idx="123">
                  <c:v>6.7021586924649712E-2</c:v>
                </c:pt>
                <c:pt idx="124">
                  <c:v>1.4204004905668302</c:v>
                </c:pt>
                <c:pt idx="125">
                  <c:v>1.6116955249197153</c:v>
                </c:pt>
                <c:pt idx="126">
                  <c:v>0.77020503566898335</c:v>
                </c:pt>
                <c:pt idx="127">
                  <c:v>0.42590766288326526</c:v>
                </c:pt>
                <c:pt idx="128">
                  <c:v>0.59824100563475813</c:v>
                </c:pt>
                <c:pt idx="129">
                  <c:v>0.44812509154110802</c:v>
                </c:pt>
                <c:pt idx="130">
                  <c:v>2.2695419175117693E-2</c:v>
                </c:pt>
                <c:pt idx="131">
                  <c:v>1.6844437884009314E-2</c:v>
                </c:pt>
                <c:pt idx="132">
                  <c:v>0.62317610452725558</c:v>
                </c:pt>
                <c:pt idx="133">
                  <c:v>1.6587212449262791E-2</c:v>
                </c:pt>
                <c:pt idx="134">
                  <c:v>0.63847583040693012</c:v>
                </c:pt>
                <c:pt idx="135">
                  <c:v>1.6973061938685567</c:v>
                </c:pt>
                <c:pt idx="136">
                  <c:v>4.2354636733360627</c:v>
                </c:pt>
                <c:pt idx="137">
                  <c:v>1.576500987610632</c:v>
                </c:pt>
                <c:pt idx="138">
                  <c:v>3.008691141543208</c:v>
                </c:pt>
                <c:pt idx="139">
                  <c:v>1.5389369253359106</c:v>
                </c:pt>
                <c:pt idx="140">
                  <c:v>0.16118776247713124</c:v>
                </c:pt>
                <c:pt idx="141">
                  <c:v>3.7629011372331527</c:v>
                </c:pt>
                <c:pt idx="142">
                  <c:v>25.0430397031217</c:v>
                </c:pt>
                <c:pt idx="143">
                  <c:v>0.18350717537461553</c:v>
                </c:pt>
                <c:pt idx="144">
                  <c:v>12.889719847823514</c:v>
                </c:pt>
                <c:pt idx="145">
                  <c:v>7.2650767070320335</c:v>
                </c:pt>
                <c:pt idx="146">
                  <c:v>3.3261895046715564</c:v>
                </c:pt>
                <c:pt idx="147">
                  <c:v>10.116546480071461</c:v>
                </c:pt>
                <c:pt idx="148">
                  <c:v>6.7811741515381607</c:v>
                </c:pt>
                <c:pt idx="149">
                  <c:v>0.43909482788840543</c:v>
                </c:pt>
                <c:pt idx="150">
                  <c:v>0.42875128888886904</c:v>
                </c:pt>
                <c:pt idx="151">
                  <c:v>2.6501304685648832</c:v>
                </c:pt>
                <c:pt idx="152">
                  <c:v>3.3850931023149982</c:v>
                </c:pt>
                <c:pt idx="153">
                  <c:v>0.19871337823547014</c:v>
                </c:pt>
                <c:pt idx="154">
                  <c:v>10.923579551244893</c:v>
                </c:pt>
                <c:pt idx="155">
                  <c:v>0.42626969217289612</c:v>
                </c:pt>
                <c:pt idx="156">
                  <c:v>2.7658367985746324</c:v>
                </c:pt>
                <c:pt idx="157">
                  <c:v>7.303628778073195</c:v>
                </c:pt>
                <c:pt idx="158">
                  <c:v>5.2810585870023363</c:v>
                </c:pt>
                <c:pt idx="159">
                  <c:v>0.40927316441734196</c:v>
                </c:pt>
                <c:pt idx="160">
                  <c:v>0.87889588719594958</c:v>
                </c:pt>
                <c:pt idx="161">
                  <c:v>1.2392011174682593</c:v>
                </c:pt>
                <c:pt idx="162">
                  <c:v>6.4939840373658306</c:v>
                </c:pt>
                <c:pt idx="163">
                  <c:v>0.83783172245830373</c:v>
                </c:pt>
                <c:pt idx="164">
                  <c:v>12.232203990926157</c:v>
                </c:pt>
                <c:pt idx="165">
                  <c:v>32.633196068579203</c:v>
                </c:pt>
                <c:pt idx="166">
                  <c:v>39.282945130907464</c:v>
                </c:pt>
                <c:pt idx="167">
                  <c:v>57.824859959460582</c:v>
                </c:pt>
                <c:pt idx="168">
                  <c:v>62.155169772790224</c:v>
                </c:pt>
                <c:pt idx="169">
                  <c:v>5.8031187731979976</c:v>
                </c:pt>
                <c:pt idx="170">
                  <c:v>14.768528521733803</c:v>
                </c:pt>
                <c:pt idx="171">
                  <c:v>15.659044189997797</c:v>
                </c:pt>
                <c:pt idx="172">
                  <c:v>87.209514257600333</c:v>
                </c:pt>
                <c:pt idx="173">
                  <c:v>2.508033215119295</c:v>
                </c:pt>
                <c:pt idx="174">
                  <c:v>91.432805722757081</c:v>
                </c:pt>
                <c:pt idx="175">
                  <c:v>0.32113418814221351</c:v>
                </c:pt>
                <c:pt idx="176">
                  <c:v>0.16832430174653418</c:v>
                </c:pt>
                <c:pt idx="177">
                  <c:v>0.41752167740662671</c:v>
                </c:pt>
                <c:pt idx="178">
                  <c:v>1.1970007409209873</c:v>
                </c:pt>
                <c:pt idx="179">
                  <c:v>0.21097178027309393</c:v>
                </c:pt>
                <c:pt idx="180">
                  <c:v>0.40779936803930217</c:v>
                </c:pt>
                <c:pt idx="181">
                  <c:v>0.24878658623308977</c:v>
                </c:pt>
                <c:pt idx="182">
                  <c:v>9.3511755952076683E-2</c:v>
                </c:pt>
                <c:pt idx="183">
                  <c:v>6.466881817745336E-2</c:v>
                </c:pt>
                <c:pt idx="184">
                  <c:v>2.2641110444627461</c:v>
                </c:pt>
                <c:pt idx="185">
                  <c:v>0.3284704793595829</c:v>
                </c:pt>
                <c:pt idx="186">
                  <c:v>9.7648971638973306E-2</c:v>
                </c:pt>
                <c:pt idx="187">
                  <c:v>0.50373142380956826</c:v>
                </c:pt>
                <c:pt idx="188">
                  <c:v>0.84568370328461495</c:v>
                </c:pt>
                <c:pt idx="189">
                  <c:v>7.8923450392911779E-2</c:v>
                </c:pt>
                <c:pt idx="190">
                  <c:v>5.4061125648499533E-2</c:v>
                </c:pt>
                <c:pt idx="191">
                  <c:v>0.2914256065737606</c:v>
                </c:pt>
                <c:pt idx="192">
                  <c:v>2.4124973960204864E-3</c:v>
                </c:pt>
                <c:pt idx="193">
                  <c:v>0.69258821278248084</c:v>
                </c:pt>
                <c:pt idx="194">
                  <c:v>4.7770178660585811</c:v>
                </c:pt>
                <c:pt idx="195">
                  <c:v>2.2675996919314834</c:v>
                </c:pt>
                <c:pt idx="196">
                  <c:v>3.5785014760926441</c:v>
                </c:pt>
                <c:pt idx="197">
                  <c:v>5.2829697647483655</c:v>
                </c:pt>
                <c:pt idx="198">
                  <c:v>0.29676336613429311</c:v>
                </c:pt>
                <c:pt idx="199">
                  <c:v>11.114103080455227</c:v>
                </c:pt>
                <c:pt idx="200">
                  <c:v>1.1250559476177633</c:v>
                </c:pt>
                <c:pt idx="201">
                  <c:v>2.9170272295794035</c:v>
                </c:pt>
                <c:pt idx="202">
                  <c:v>3.4576522367475597E-2</c:v>
                </c:pt>
                <c:pt idx="203">
                  <c:v>2.1956192950049398</c:v>
                </c:pt>
                <c:pt idx="204">
                  <c:v>5.8247907617167707E-2</c:v>
                </c:pt>
                <c:pt idx="205">
                  <c:v>3.2348514859498023E-2</c:v>
                </c:pt>
                <c:pt idx="206">
                  <c:v>2.9296142739360178E-2</c:v>
                </c:pt>
                <c:pt idx="207">
                  <c:v>0.10202145560047175</c:v>
                </c:pt>
                <c:pt idx="208">
                  <c:v>9.7356408701000446E-5</c:v>
                </c:pt>
                <c:pt idx="209">
                  <c:v>1.0203886502943162E-2</c:v>
                </c:pt>
                <c:pt idx="210">
                  <c:v>7.1589928993656141E-2</c:v>
                </c:pt>
                <c:pt idx="211">
                  <c:v>4.0703244469948734</c:v>
                </c:pt>
                <c:pt idx="212">
                  <c:v>2.6410177943248539E-4</c:v>
                </c:pt>
                <c:pt idx="213">
                  <c:v>7.801758049173432</c:v>
                </c:pt>
                <c:pt idx="214">
                  <c:v>0.33202832896340628</c:v>
                </c:pt>
                <c:pt idx="215">
                  <c:v>1.4483657232182282E-3</c:v>
                </c:pt>
                <c:pt idx="216">
                  <c:v>4.675551709100717E-2</c:v>
                </c:pt>
                <c:pt idx="217">
                  <c:v>3.2345845441233971E-2</c:v>
                </c:pt>
                <c:pt idx="218">
                  <c:v>1.3114139033424808</c:v>
                </c:pt>
                <c:pt idx="219">
                  <c:v>1.2639508548148925E-3</c:v>
                </c:pt>
                <c:pt idx="220">
                  <c:v>7.0162122913532814</c:v>
                </c:pt>
                <c:pt idx="221">
                  <c:v>0.13247034826864879</c:v>
                </c:pt>
                <c:pt idx="222">
                  <c:v>1.2746396532028578E-2</c:v>
                </c:pt>
                <c:pt idx="223">
                  <c:v>0.7185121659595346</c:v>
                </c:pt>
                <c:pt idx="224">
                  <c:v>2.1979084615062119</c:v>
                </c:pt>
                <c:pt idx="225">
                  <c:v>1.0263606641108376</c:v>
                </c:pt>
                <c:pt idx="226">
                  <c:v>1.1531487441411816</c:v>
                </c:pt>
                <c:pt idx="227">
                  <c:v>2.151237374892021</c:v>
                </c:pt>
                <c:pt idx="228">
                  <c:v>0.36411044759696809</c:v>
                </c:pt>
                <c:pt idx="229">
                  <c:v>0.28558552816076166</c:v>
                </c:pt>
                <c:pt idx="230">
                  <c:v>0.13649123607518768</c:v>
                </c:pt>
                <c:pt idx="231">
                  <c:v>0.51356606467901689</c:v>
                </c:pt>
                <c:pt idx="232">
                  <c:v>0.20803191499708293</c:v>
                </c:pt>
                <c:pt idx="233">
                  <c:v>4.2952113612464649</c:v>
                </c:pt>
                <c:pt idx="234">
                  <c:v>1.8080652990523801E-4</c:v>
                </c:pt>
                <c:pt idx="235">
                  <c:v>6.7102184508158174E-3</c:v>
                </c:pt>
                <c:pt idx="236">
                  <c:v>4.7839506735539571E-2</c:v>
                </c:pt>
                <c:pt idx="237">
                  <c:v>0.24616927662031388</c:v>
                </c:pt>
                <c:pt idx="238">
                  <c:v>6.1417379219675505E-3</c:v>
                </c:pt>
                <c:pt idx="239">
                  <c:v>0.54474513070501629</c:v>
                </c:pt>
                <c:pt idx="240">
                  <c:v>0.9273671491263229</c:v>
                </c:pt>
                <c:pt idx="241">
                  <c:v>0.33093686721236959</c:v>
                </c:pt>
                <c:pt idx="242">
                  <c:v>0.93264216892901641</c:v>
                </c:pt>
                <c:pt idx="243">
                  <c:v>2.2618503391839281E-2</c:v>
                </c:pt>
                <c:pt idx="244">
                  <c:v>2.7334575239933194</c:v>
                </c:pt>
                <c:pt idx="245">
                  <c:v>0.2421077477556047</c:v>
                </c:pt>
                <c:pt idx="246">
                  <c:v>0.47931557840104871</c:v>
                </c:pt>
                <c:pt idx="247">
                  <c:v>8.1448463126837997E-2</c:v>
                </c:pt>
                <c:pt idx="248">
                  <c:v>1.1252430079840405</c:v>
                </c:pt>
                <c:pt idx="249">
                  <c:v>5.5706976416475769</c:v>
                </c:pt>
                <c:pt idx="250">
                  <c:v>7.8162866892595488</c:v>
                </c:pt>
                <c:pt idx="251">
                  <c:v>10.992606313703671</c:v>
                </c:pt>
                <c:pt idx="252">
                  <c:v>9.2152363131606556</c:v>
                </c:pt>
                <c:pt idx="253">
                  <c:v>0.37756901870486081</c:v>
                </c:pt>
                <c:pt idx="254">
                  <c:v>0.37300121556774635</c:v>
                </c:pt>
                <c:pt idx="255">
                  <c:v>0.59978952911142969</c:v>
                </c:pt>
                <c:pt idx="256">
                  <c:v>14.552004784999008</c:v>
                </c:pt>
                <c:pt idx="257">
                  <c:v>7.3142105221184306E-2</c:v>
                </c:pt>
                <c:pt idx="258">
                  <c:v>10.133744452637814</c:v>
                </c:pt>
                <c:pt idx="259">
                  <c:v>2.9430475193154235</c:v>
                </c:pt>
                <c:pt idx="260">
                  <c:v>2.8715758107882494</c:v>
                </c:pt>
                <c:pt idx="261">
                  <c:v>0.71685990632883312</c:v>
                </c:pt>
                <c:pt idx="262">
                  <c:v>1.5947648195954469</c:v>
                </c:pt>
                <c:pt idx="263">
                  <c:v>0.12018121816679746</c:v>
                </c:pt>
                <c:pt idx="264">
                  <c:v>0.27974300547808234</c:v>
                </c:pt>
                <c:pt idx="265">
                  <c:v>0.66159010347747305</c:v>
                </c:pt>
                <c:pt idx="266">
                  <c:v>0.18906188919591002</c:v>
                </c:pt>
                <c:pt idx="267">
                  <c:v>1.208433375468591</c:v>
                </c:pt>
                <c:pt idx="268">
                  <c:v>0.41312777874102624</c:v>
                </c:pt>
                <c:pt idx="269">
                  <c:v>0.2321585475194394</c:v>
                </c:pt>
                <c:pt idx="270">
                  <c:v>0.36339734332887291</c:v>
                </c:pt>
                <c:pt idx="271">
                  <c:v>2.350774410902599</c:v>
                </c:pt>
                <c:pt idx="272">
                  <c:v>0.22708932789734715</c:v>
                </c:pt>
                <c:pt idx="273">
                  <c:v>0.58991493131174733</c:v>
                </c:pt>
                <c:pt idx="274">
                  <c:v>3.3589084031267723E-2</c:v>
                </c:pt>
                <c:pt idx="275">
                  <c:v>0.23848225670335346</c:v>
                </c:pt>
                <c:pt idx="276">
                  <c:v>1.2278893097299227E-2</c:v>
                </c:pt>
                <c:pt idx="277">
                  <c:v>0.26781049743679164</c:v>
                </c:pt>
                <c:pt idx="278">
                  <c:v>0.2634229222828875</c:v>
                </c:pt>
                <c:pt idx="279">
                  <c:v>0.34674814029028189</c:v>
                </c:pt>
                <c:pt idx="280">
                  <c:v>0.18008000370369764</c:v>
                </c:pt>
                <c:pt idx="281">
                  <c:v>0.40273435977533723</c:v>
                </c:pt>
                <c:pt idx="282">
                  <c:v>1.5934498218028666E-2</c:v>
                </c:pt>
                <c:pt idx="283">
                  <c:v>0.13664494066577457</c:v>
                </c:pt>
                <c:pt idx="284">
                  <c:v>0.13324510127553524</c:v>
                </c:pt>
                <c:pt idx="285">
                  <c:v>1.067280925888122</c:v>
                </c:pt>
                <c:pt idx="286">
                  <c:v>8.4213185523836567E-3</c:v>
                </c:pt>
                <c:pt idx="287">
                  <c:v>0.32551196696384016</c:v>
                </c:pt>
                <c:pt idx="288">
                  <c:v>0.24393638442063476</c:v>
                </c:pt>
                <c:pt idx="289">
                  <c:v>8.6705554578884389E-2</c:v>
                </c:pt>
                <c:pt idx="290">
                  <c:v>0.67619574701907603</c:v>
                </c:pt>
                <c:pt idx="291">
                  <c:v>2.4141742230711052</c:v>
                </c:pt>
                <c:pt idx="292">
                  <c:v>5.0494604537287373E-3</c:v>
                </c:pt>
                <c:pt idx="293">
                  <c:v>3.0392137954288905</c:v>
                </c:pt>
                <c:pt idx="294">
                  <c:v>1.3626747714936189</c:v>
                </c:pt>
                <c:pt idx="295">
                  <c:v>0.34910544706211138</c:v>
                </c:pt>
                <c:pt idx="296">
                  <c:v>3.1878016371030715E-2</c:v>
                </c:pt>
                <c:pt idx="297">
                  <c:v>1.7665060887935473</c:v>
                </c:pt>
                <c:pt idx="298">
                  <c:v>0.3063187982896502</c:v>
                </c:pt>
                <c:pt idx="299">
                  <c:v>0.47991613526041521</c:v>
                </c:pt>
                <c:pt idx="300">
                  <c:v>0.30896256237859221</c:v>
                </c:pt>
                <c:pt idx="301">
                  <c:v>0.58855835134513368</c:v>
                </c:pt>
                <c:pt idx="302">
                  <c:v>1.2995773426172206E-2</c:v>
                </c:pt>
                <c:pt idx="303">
                  <c:v>0.19409833680146987</c:v>
                </c:pt>
                <c:pt idx="304">
                  <c:v>1.6962220302058125E-2</c:v>
                </c:pt>
                <c:pt idx="305">
                  <c:v>0.34496110219301357</c:v>
                </c:pt>
                <c:pt idx="306">
                  <c:v>2.1519045263780283E-2</c:v>
                </c:pt>
                <c:pt idx="307">
                  <c:v>0.18442515353294087</c:v>
                </c:pt>
                <c:pt idx="308">
                  <c:v>1.0138091071696693</c:v>
                </c:pt>
                <c:pt idx="309">
                  <c:v>2.4055084652245555</c:v>
                </c:pt>
                <c:pt idx="310">
                  <c:v>1.1230840421354276</c:v>
                </c:pt>
                <c:pt idx="311">
                  <c:v>2.186189351388327</c:v>
                </c:pt>
                <c:pt idx="312">
                  <c:v>0.38053587875565204</c:v>
                </c:pt>
                <c:pt idx="313">
                  <c:v>0.88524598079704331</c:v>
                </c:pt>
                <c:pt idx="314">
                  <c:v>2.2138915740876053</c:v>
                </c:pt>
                <c:pt idx="315">
                  <c:v>11.691636687961994</c:v>
                </c:pt>
                <c:pt idx="316">
                  <c:v>0.35142721744809052</c:v>
                </c:pt>
                <c:pt idx="317">
                  <c:v>8.1663951637165582</c:v>
                </c:pt>
                <c:pt idx="318">
                  <c:v>6.408371326107952</c:v>
                </c:pt>
                <c:pt idx="319">
                  <c:v>5.6410657641075916</c:v>
                </c:pt>
                <c:pt idx="320">
                  <c:v>32.016424702742789</c:v>
                </c:pt>
                <c:pt idx="321">
                  <c:v>14.846036403304824</c:v>
                </c:pt>
                <c:pt idx="322">
                  <c:v>0.56899076369196533</c:v>
                </c:pt>
                <c:pt idx="323">
                  <c:v>1.1808592629054273</c:v>
                </c:pt>
                <c:pt idx="324">
                  <c:v>11.237372724909932</c:v>
                </c:pt>
                <c:pt idx="325">
                  <c:v>10.803011350145825</c:v>
                </c:pt>
                <c:pt idx="326">
                  <c:v>0.58918358538466076</c:v>
                </c:pt>
                <c:pt idx="327">
                  <c:v>19.890168156472384</c:v>
                </c:pt>
                <c:pt idx="328">
                  <c:v>0.99927906217791262</c:v>
                </c:pt>
                <c:pt idx="329">
                  <c:v>2.7148515219617471</c:v>
                </c:pt>
                <c:pt idx="330">
                  <c:v>2.9009861040917455</c:v>
                </c:pt>
                <c:pt idx="331">
                  <c:v>5.5309633306791177</c:v>
                </c:pt>
                <c:pt idx="332">
                  <c:v>0.27481606680470494</c:v>
                </c:pt>
                <c:pt idx="333">
                  <c:v>2.878934044471726</c:v>
                </c:pt>
                <c:pt idx="334">
                  <c:v>1.1235708316235129</c:v>
                </c:pt>
                <c:pt idx="335">
                  <c:v>6.481297160662665</c:v>
                </c:pt>
                <c:pt idx="336">
                  <c:v>0.51575272525581584</c:v>
                </c:pt>
                <c:pt idx="337">
                  <c:v>12.21271729689035</c:v>
                </c:pt>
                <c:pt idx="338">
                  <c:v>26.332735031647559</c:v>
                </c:pt>
                <c:pt idx="339">
                  <c:v>27.187301638782948</c:v>
                </c:pt>
                <c:pt idx="340">
                  <c:v>55.333841492846645</c:v>
                </c:pt>
                <c:pt idx="341">
                  <c:v>54.997839315809799</c:v>
                </c:pt>
                <c:pt idx="342">
                  <c:v>2.8791541561496992</c:v>
                </c:pt>
                <c:pt idx="343">
                  <c:v>39.063942531738846</c:v>
                </c:pt>
                <c:pt idx="344">
                  <c:v>18.807341485643185</c:v>
                </c:pt>
                <c:pt idx="345">
                  <c:v>50.616783758956224</c:v>
                </c:pt>
                <c:pt idx="346">
                  <c:v>2.2067532948899973</c:v>
                </c:pt>
                <c:pt idx="347">
                  <c:v>65.856757235232067</c:v>
                </c:pt>
                <c:pt idx="348">
                  <c:v>0.54498417141817046</c:v>
                </c:pt>
                <c:pt idx="349">
                  <c:v>0.30070105530595859</c:v>
                </c:pt>
                <c:pt idx="350">
                  <c:v>0.42898551665552986</c:v>
                </c:pt>
                <c:pt idx="351">
                  <c:v>0.30256176566088411</c:v>
                </c:pt>
                <c:pt idx="352">
                  <c:v>0.2521209179859617</c:v>
                </c:pt>
                <c:pt idx="353">
                  <c:v>0.12493476977897869</c:v>
                </c:pt>
                <c:pt idx="354">
                  <c:v>0.34482974163715496</c:v>
                </c:pt>
                <c:pt idx="355">
                  <c:v>0.26369013710375044</c:v>
                </c:pt>
                <c:pt idx="356">
                  <c:v>0.20090917294530572</c:v>
                </c:pt>
                <c:pt idx="357">
                  <c:v>2.8484622001689552</c:v>
                </c:pt>
                <c:pt idx="358">
                  <c:v>0.11618246828310849</c:v>
                </c:pt>
                <c:pt idx="359">
                  <c:v>0.16094887619387679</c:v>
                </c:pt>
                <c:pt idx="360">
                  <c:v>6.8873657496569859E-2</c:v>
                </c:pt>
                <c:pt idx="361">
                  <c:v>0.7835367747642028</c:v>
                </c:pt>
                <c:pt idx="362">
                  <c:v>0.5358419330674753</c:v>
                </c:pt>
                <c:pt idx="363">
                  <c:v>1.25043898311782E-2</c:v>
                </c:pt>
                <c:pt idx="364">
                  <c:v>0.22123075422263985</c:v>
                </c:pt>
                <c:pt idx="365">
                  <c:v>0.51101653843138151</c:v>
                </c:pt>
                <c:pt idx="366">
                  <c:v>6.6924928080197645</c:v>
                </c:pt>
                <c:pt idx="367">
                  <c:v>4.3931091437468828</c:v>
                </c:pt>
                <c:pt idx="368">
                  <c:v>3.3822159892701911</c:v>
                </c:pt>
                <c:pt idx="369">
                  <c:v>7.0867893839083864</c:v>
                </c:pt>
                <c:pt idx="370">
                  <c:v>1.1235289945045855E-2</c:v>
                </c:pt>
                <c:pt idx="371">
                  <c:v>6.9061705850799209</c:v>
                </c:pt>
                <c:pt idx="372">
                  <c:v>2.0459810486481556</c:v>
                </c:pt>
                <c:pt idx="373">
                  <c:v>4.1288597552360358</c:v>
                </c:pt>
                <c:pt idx="374">
                  <c:v>1.2737139587603922E-2</c:v>
                </c:pt>
                <c:pt idx="375">
                  <c:v>4.6235434840446006</c:v>
                </c:pt>
                <c:pt idx="376">
                  <c:v>2.2092007658133298E-2</c:v>
                </c:pt>
                <c:pt idx="377">
                  <c:v>1.4040849468312368E-3</c:v>
                </c:pt>
                <c:pt idx="378">
                  <c:v>2.1339334445757367E-2</c:v>
                </c:pt>
                <c:pt idx="379">
                  <c:v>1.0549434009185688E-5</c:v>
                </c:pt>
                <c:pt idx="380">
                  <c:v>3.4281822677339672E-4</c:v>
                </c:pt>
                <c:pt idx="381">
                  <c:v>7.5306026801647986E-3</c:v>
                </c:pt>
                <c:pt idx="382">
                  <c:v>2.5584866880902984E-4</c:v>
                </c:pt>
                <c:pt idx="383">
                  <c:v>9.2128288630740178E-3</c:v>
                </c:pt>
                <c:pt idx="384">
                  <c:v>3.2224766096581892E-4</c:v>
                </c:pt>
                <c:pt idx="385">
                  <c:v>9.208084370412978</c:v>
                </c:pt>
                <c:pt idx="386">
                  <c:v>11.098511896991026</c:v>
                </c:pt>
                <c:pt idx="387">
                  <c:v>1.7855701993774323E-3</c:v>
                </c:pt>
                <c:pt idx="388">
                  <c:v>1.0053784408209299E-2</c:v>
                </c:pt>
                <c:pt idx="389">
                  <c:v>3.057247143559633E-2</c:v>
                </c:pt>
                <c:pt idx="390">
                  <c:v>1.7142910163862242</c:v>
                </c:pt>
                <c:pt idx="391">
                  <c:v>1.2846340954594567E-3</c:v>
                </c:pt>
                <c:pt idx="392">
                  <c:v>6.6429976302077531E-2</c:v>
                </c:pt>
                <c:pt idx="393">
                  <c:v>0.11465004227032527</c:v>
                </c:pt>
                <c:pt idx="394">
                  <c:v>1.1551887500639841E-2</c:v>
                </c:pt>
                <c:pt idx="395">
                  <c:v>3.0441719865462318</c:v>
                </c:pt>
                <c:pt idx="396">
                  <c:v>2.1941242690291447</c:v>
                </c:pt>
                <c:pt idx="397">
                  <c:v>1.2503936215450868</c:v>
                </c:pt>
                <c:pt idx="398">
                  <c:v>0.38094251041450417</c:v>
                </c:pt>
                <c:pt idx="399">
                  <c:v>0.93427544371177129</c:v>
                </c:pt>
                <c:pt idx="400">
                  <c:v>0.74294687092714451</c:v>
                </c:pt>
                <c:pt idx="401">
                  <c:v>4.4179702960703296E-2</c:v>
                </c:pt>
                <c:pt idx="402">
                  <c:v>0.16416418718425327</c:v>
                </c:pt>
                <c:pt idx="403">
                  <c:v>0.28683218209630867</c:v>
                </c:pt>
                <c:pt idx="404">
                  <c:v>3.2038205585266065E-2</c:v>
                </c:pt>
                <c:pt idx="405">
                  <c:v>2.5692970870981311</c:v>
                </c:pt>
                <c:pt idx="406">
                  <c:v>5.3894331225269503E-3</c:v>
                </c:pt>
                <c:pt idx="407">
                  <c:v>1.259938158327583E-2</c:v>
                </c:pt>
                <c:pt idx="408">
                  <c:v>1.9270147038666994</c:v>
                </c:pt>
                <c:pt idx="409">
                  <c:v>1.3609052466944105</c:v>
                </c:pt>
                <c:pt idx="410">
                  <c:v>5.6180913850570384E-2</c:v>
                </c:pt>
                <c:pt idx="411">
                  <c:v>0.90499219148106735</c:v>
                </c:pt>
                <c:pt idx="412">
                  <c:v>0.5022991286747337</c:v>
                </c:pt>
                <c:pt idx="413">
                  <c:v>0.12692363459926584</c:v>
                </c:pt>
                <c:pt idx="414">
                  <c:v>0.76821882757886217</c:v>
                </c:pt>
                <c:pt idx="415">
                  <c:v>6.7632809533669496E-3</c:v>
                </c:pt>
                <c:pt idx="416">
                  <c:v>0.9209402236146722</c:v>
                </c:pt>
                <c:pt idx="417">
                  <c:v>0.52683820297204775</c:v>
                </c:pt>
                <c:pt idx="418">
                  <c:v>0.99568590760790798</c:v>
                </c:pt>
                <c:pt idx="419">
                  <c:v>6.404032238937879E-2</c:v>
                </c:pt>
                <c:pt idx="420">
                  <c:v>3.473164069622626</c:v>
                </c:pt>
                <c:pt idx="421">
                  <c:v>8.4483486067151343</c:v>
                </c:pt>
                <c:pt idx="422">
                  <c:v>5.4823589290484795</c:v>
                </c:pt>
                <c:pt idx="423">
                  <c:v>7.17164220976594</c:v>
                </c:pt>
                <c:pt idx="424">
                  <c:v>19.938134018548013</c:v>
                </c:pt>
                <c:pt idx="425">
                  <c:v>0.23976585465795022</c:v>
                </c:pt>
                <c:pt idx="426">
                  <c:v>0.34602800829995423</c:v>
                </c:pt>
                <c:pt idx="427">
                  <c:v>1.0687702374581831</c:v>
                </c:pt>
                <c:pt idx="428">
                  <c:v>38.771051396558754</c:v>
                </c:pt>
                <c:pt idx="429">
                  <c:v>0.2939371351124983</c:v>
                </c:pt>
                <c:pt idx="430">
                  <c:v>21.232211222990486</c:v>
                </c:pt>
                <c:pt idx="431">
                  <c:v>5.729036695256025</c:v>
                </c:pt>
                <c:pt idx="432">
                  <c:v>1.0082931408858866</c:v>
                </c:pt>
                <c:pt idx="433">
                  <c:v>0.86217854102498803</c:v>
                </c:pt>
                <c:pt idx="434">
                  <c:v>4.3933422455331295</c:v>
                </c:pt>
                <c:pt idx="435">
                  <c:v>5.9951527526296677E-2</c:v>
                </c:pt>
                <c:pt idx="436">
                  <c:v>0.43436318464296858</c:v>
                </c:pt>
                <c:pt idx="437">
                  <c:v>0.73287135553367</c:v>
                </c:pt>
                <c:pt idx="438">
                  <c:v>0.17868305445748706</c:v>
                </c:pt>
                <c:pt idx="439">
                  <c:v>3.0580627639658875</c:v>
                </c:pt>
                <c:pt idx="440">
                  <c:v>0.68959206187513289</c:v>
                </c:pt>
                <c:pt idx="441">
                  <c:v>0.3586536720348561</c:v>
                </c:pt>
                <c:pt idx="442">
                  <c:v>0.43454613048528795</c:v>
                </c:pt>
                <c:pt idx="443">
                  <c:v>4.6074541604030532</c:v>
                </c:pt>
                <c:pt idx="444">
                  <c:v>8.222065984008247E-3</c:v>
                </c:pt>
                <c:pt idx="445">
                  <c:v>1.3199404952291531</c:v>
                </c:pt>
                <c:pt idx="446">
                  <c:v>5.2365849537576231E-4</c:v>
                </c:pt>
                <c:pt idx="447">
                  <c:v>0.9656130987125614</c:v>
                </c:pt>
                <c:pt idx="448">
                  <c:v>7.2676331991603166E-3</c:v>
                </c:pt>
                <c:pt idx="449">
                  <c:v>2.2483757115648633</c:v>
                </c:pt>
                <c:pt idx="450">
                  <c:v>0.36900689433252604</c:v>
                </c:pt>
                <c:pt idx="451">
                  <c:v>8.2689426301801983E-2</c:v>
                </c:pt>
                <c:pt idx="452">
                  <c:v>0.24165219917840658</c:v>
                </c:pt>
                <c:pt idx="453">
                  <c:v>0.26574956517838133</c:v>
                </c:pt>
                <c:pt idx="454">
                  <c:v>9.4414089178005665E-3</c:v>
                </c:pt>
                <c:pt idx="455">
                  <c:v>3.3050385921136016E-2</c:v>
                </c:pt>
                <c:pt idx="456">
                  <c:v>0.12534448662278727</c:v>
                </c:pt>
                <c:pt idx="457">
                  <c:v>1.234927862098959</c:v>
                </c:pt>
                <c:pt idx="458">
                  <c:v>9.2692716278388286E-3</c:v>
                </c:pt>
                <c:pt idx="459">
                  <c:v>0.7474592148609438</c:v>
                </c:pt>
                <c:pt idx="460">
                  <c:v>0.58502740531646491</c:v>
                </c:pt>
                <c:pt idx="461">
                  <c:v>0.10494099112225155</c:v>
                </c:pt>
                <c:pt idx="462">
                  <c:v>3.5879547336061348</c:v>
                </c:pt>
                <c:pt idx="463">
                  <c:v>0.81490983674809503</c:v>
                </c:pt>
                <c:pt idx="464">
                  <c:v>1.2442605352330263E-2</c:v>
                </c:pt>
                <c:pt idx="465">
                  <c:v>6.1413604108962572</c:v>
                </c:pt>
                <c:pt idx="466">
                  <c:v>4.4287502176725253</c:v>
                </c:pt>
                <c:pt idx="467">
                  <c:v>1.1190185088267552</c:v>
                </c:pt>
                <c:pt idx="468">
                  <c:v>3.868101819902782E-2</c:v>
                </c:pt>
                <c:pt idx="469">
                  <c:v>4.3910283418321114</c:v>
                </c:pt>
                <c:pt idx="470">
                  <c:v>0.50487748129926235</c:v>
                </c:pt>
                <c:pt idx="471">
                  <c:v>1.1897327724441329</c:v>
                </c:pt>
                <c:pt idx="472">
                  <c:v>0.29250040186365145</c:v>
                </c:pt>
                <c:pt idx="473">
                  <c:v>0.36163309064721405</c:v>
                </c:pt>
                <c:pt idx="474">
                  <c:v>5.9665734126589029E-2</c:v>
                </c:pt>
                <c:pt idx="475">
                  <c:v>0.20050438766656214</c:v>
                </c:pt>
                <c:pt idx="476">
                  <c:v>1.7665607623420156E-2</c:v>
                </c:pt>
                <c:pt idx="477">
                  <c:v>0.33858625813463156</c:v>
                </c:pt>
                <c:pt idx="478">
                  <c:v>0.57818214387003097</c:v>
                </c:pt>
                <c:pt idx="479">
                  <c:v>3.1123016329308051</c:v>
                </c:pt>
                <c:pt idx="480">
                  <c:v>1.7224942328706523</c:v>
                </c:pt>
                <c:pt idx="481">
                  <c:v>0.78547098175690111</c:v>
                </c:pt>
                <c:pt idx="482">
                  <c:v>2.3200827726930453</c:v>
                </c:pt>
                <c:pt idx="483">
                  <c:v>0.45490243260738816</c:v>
                </c:pt>
                <c:pt idx="484">
                  <c:v>0.81343854963506079</c:v>
                </c:pt>
                <c:pt idx="485">
                  <c:v>1.140080419768764</c:v>
                </c:pt>
                <c:pt idx="486">
                  <c:v>11.461984397574756</c:v>
                </c:pt>
                <c:pt idx="487">
                  <c:v>0.16602879296586301</c:v>
                </c:pt>
                <c:pt idx="488">
                  <c:v>12.394527034404746</c:v>
                </c:pt>
                <c:pt idx="489">
                  <c:v>2.580670670679404</c:v>
                </c:pt>
                <c:pt idx="490">
                  <c:v>6.2474588645017999</c:v>
                </c:pt>
                <c:pt idx="491">
                  <c:v>6.3803078927808361</c:v>
                </c:pt>
                <c:pt idx="492">
                  <c:v>3.4138559782625606</c:v>
                </c:pt>
                <c:pt idx="493">
                  <c:v>0.24257774966340959</c:v>
                </c:pt>
                <c:pt idx="494">
                  <c:v>1.1292327226127452</c:v>
                </c:pt>
                <c:pt idx="495">
                  <c:v>2.4508289607477458</c:v>
                </c:pt>
                <c:pt idx="496">
                  <c:v>2.2142147624655886</c:v>
                </c:pt>
                <c:pt idx="497">
                  <c:v>0.11435420618335727</c:v>
                </c:pt>
                <c:pt idx="498">
                  <c:v>9.0306676906691905</c:v>
                </c:pt>
                <c:pt idx="499">
                  <c:v>0.84670746616505044</c:v>
                </c:pt>
                <c:pt idx="500">
                  <c:v>0.4409483158532288</c:v>
                </c:pt>
                <c:pt idx="501">
                  <c:v>3.3322992806905289</c:v>
                </c:pt>
                <c:pt idx="502">
                  <c:v>4.1554581335540153</c:v>
                </c:pt>
                <c:pt idx="503">
                  <c:v>0.30081311686191675</c:v>
                </c:pt>
                <c:pt idx="504">
                  <c:v>2.1222883980214093</c:v>
                </c:pt>
                <c:pt idx="505">
                  <c:v>0.69224652364390926</c:v>
                </c:pt>
                <c:pt idx="506">
                  <c:v>5.5397999149319626</c:v>
                </c:pt>
                <c:pt idx="507">
                  <c:v>0.182859532140526</c:v>
                </c:pt>
                <c:pt idx="508">
                  <c:v>9.7090026881334754</c:v>
                </c:pt>
                <c:pt idx="509">
                  <c:v>33.32013039300044</c:v>
                </c:pt>
                <c:pt idx="510">
                  <c:v>23.260721236729175</c:v>
                </c:pt>
                <c:pt idx="511">
                  <c:v>27.541757540265742</c:v>
                </c:pt>
                <c:pt idx="512">
                  <c:v>53.797924631254439</c:v>
                </c:pt>
                <c:pt idx="513">
                  <c:v>2.4024557372656337</c:v>
                </c:pt>
                <c:pt idx="514">
                  <c:v>31.294669500639252</c:v>
                </c:pt>
                <c:pt idx="515">
                  <c:v>13.45289086694847</c:v>
                </c:pt>
                <c:pt idx="516">
                  <c:v>68.389026882808622</c:v>
                </c:pt>
                <c:pt idx="517">
                  <c:v>1.3127001901207265</c:v>
                </c:pt>
                <c:pt idx="518">
                  <c:v>91.621395591725417</c:v>
                </c:pt>
                <c:pt idx="519">
                  <c:v>6.4402147667230361E-2</c:v>
                </c:pt>
                <c:pt idx="520">
                  <c:v>8.5992693419727095E-2</c:v>
                </c:pt>
                <c:pt idx="521">
                  <c:v>9.4809297723162059E-2</c:v>
                </c:pt>
                <c:pt idx="522">
                  <c:v>12.536287843895128</c:v>
                </c:pt>
                <c:pt idx="523">
                  <c:v>1.158536428665573</c:v>
                </c:pt>
                <c:pt idx="524">
                  <c:v>1.734515002218813E-2</c:v>
                </c:pt>
                <c:pt idx="525">
                  <c:v>1.9515759007380775</c:v>
                </c:pt>
                <c:pt idx="526">
                  <c:v>1.2670541577005097</c:v>
                </c:pt>
                <c:pt idx="527">
                  <c:v>0.1554090117036187</c:v>
                </c:pt>
                <c:pt idx="528">
                  <c:v>17.080500747818629</c:v>
                </c:pt>
                <c:pt idx="529">
                  <c:v>0.22451739264351742</c:v>
                </c:pt>
                <c:pt idx="530">
                  <c:v>2.524881639106228E-2</c:v>
                </c:pt>
                <c:pt idx="531">
                  <c:v>2.311657819571666E-2</c:v>
                </c:pt>
                <c:pt idx="532">
                  <c:v>0.80539503929974754</c:v>
                </c:pt>
                <c:pt idx="533">
                  <c:v>5.7224184743501424E-2</c:v>
                </c:pt>
                <c:pt idx="534">
                  <c:v>1.2788362647283513E-2</c:v>
                </c:pt>
                <c:pt idx="535">
                  <c:v>0.38428508151330937</c:v>
                </c:pt>
                <c:pt idx="536">
                  <c:v>3.2223544012611869E-4</c:v>
                </c:pt>
                <c:pt idx="537">
                  <c:v>0.81364846069609953</c:v>
                </c:pt>
                <c:pt idx="538">
                  <c:v>7.6828550443588295</c:v>
                </c:pt>
                <c:pt idx="539">
                  <c:v>32.948002541803604</c:v>
                </c:pt>
                <c:pt idx="540">
                  <c:v>3.0275426917173331</c:v>
                </c:pt>
                <c:pt idx="541">
                  <c:v>62.508672278447293</c:v>
                </c:pt>
                <c:pt idx="542">
                  <c:v>2.2531992931850371</c:v>
                </c:pt>
                <c:pt idx="543">
                  <c:v>9.209612085886306</c:v>
                </c:pt>
                <c:pt idx="544">
                  <c:v>16.11962521040163</c:v>
                </c:pt>
                <c:pt idx="545">
                  <c:v>51.231263391879452</c:v>
                </c:pt>
                <c:pt idx="546">
                  <c:v>1.1176429423194385</c:v>
                </c:pt>
                <c:pt idx="547">
                  <c:v>36.637994523920206</c:v>
                </c:pt>
                <c:pt idx="548">
                  <c:v>2.244846048963499E-3</c:v>
                </c:pt>
                <c:pt idx="549">
                  <c:v>43.742643964390453</c:v>
                </c:pt>
                <c:pt idx="550">
                  <c:v>2.1579772564815149</c:v>
                </c:pt>
                <c:pt idx="551">
                  <c:v>4.3594230204070001</c:v>
                </c:pt>
                <c:pt idx="552">
                  <c:v>43.749227078557126</c:v>
                </c:pt>
                <c:pt idx="553">
                  <c:v>1.283217777046634E-3</c:v>
                </c:pt>
                <c:pt idx="554">
                  <c:v>2.9509192383120951E-3</c:v>
                </c:pt>
                <c:pt idx="555">
                  <c:v>2.1043689305126099E-2</c:v>
                </c:pt>
                <c:pt idx="556">
                  <c:v>2.4510146828919197</c:v>
                </c:pt>
                <c:pt idx="557">
                  <c:v>4.3626893693607055E-3</c:v>
                </c:pt>
                <c:pt idx="558">
                  <c:v>4.0318229012925186E-2</c:v>
                </c:pt>
                <c:pt idx="559">
                  <c:v>0.17495657218176511</c:v>
                </c:pt>
                <c:pt idx="560">
                  <c:v>2.2114859856775266E-2</c:v>
                </c:pt>
                <c:pt idx="561">
                  <c:v>0.20554652820316199</c:v>
                </c:pt>
                <c:pt idx="562">
                  <c:v>3.6341835412098287</c:v>
                </c:pt>
                <c:pt idx="563">
                  <c:v>1.884270519364778</c:v>
                </c:pt>
                <c:pt idx="564">
                  <c:v>0.86645540046991343</c:v>
                </c:pt>
                <c:pt idx="565">
                  <c:v>28.090056918338419</c:v>
                </c:pt>
                <c:pt idx="566">
                  <c:v>1.6875329919106767</c:v>
                </c:pt>
                <c:pt idx="567">
                  <c:v>0.30820004761736225</c:v>
                </c:pt>
                <c:pt idx="568">
                  <c:v>3.3660592973128876</c:v>
                </c:pt>
                <c:pt idx="569">
                  <c:v>6.428031942638774</c:v>
                </c:pt>
                <c:pt idx="570">
                  <c:v>0.21373554448650439</c:v>
                </c:pt>
                <c:pt idx="571">
                  <c:v>22.741563559046419</c:v>
                </c:pt>
                <c:pt idx="572">
                  <c:v>1.082831534284814E-2</c:v>
                </c:pt>
                <c:pt idx="573">
                  <c:v>9.9002149106094907E-4</c:v>
                </c:pt>
                <c:pt idx="574">
                  <c:v>8.9576818289790126</c:v>
                </c:pt>
                <c:pt idx="575">
                  <c:v>7.5611875733188186E-2</c:v>
                </c:pt>
                <c:pt idx="576">
                  <c:v>0.57206282959312738</c:v>
                </c:pt>
                <c:pt idx="577">
                  <c:v>0.43863701255916193</c:v>
                </c:pt>
                <c:pt idx="578">
                  <c:v>0.54591345283644399</c:v>
                </c:pt>
                <c:pt idx="579">
                  <c:v>0.98033124079836342</c:v>
                </c:pt>
                <c:pt idx="580">
                  <c:v>13.607997136939586</c:v>
                </c:pt>
                <c:pt idx="581">
                  <c:v>2.5263575711860686</c:v>
                </c:pt>
                <c:pt idx="582">
                  <c:v>2.5096022588226528</c:v>
                </c:pt>
                <c:pt idx="583">
                  <c:v>2.941389401397922</c:v>
                </c:pt>
                <c:pt idx="584">
                  <c:v>5.3668200667951274</c:v>
                </c:pt>
                <c:pt idx="585">
                  <c:v>0.93489313639818561</c:v>
                </c:pt>
                <c:pt idx="586">
                  <c:v>6.5205652067526279</c:v>
                </c:pt>
                <c:pt idx="587">
                  <c:v>16.56022350023277</c:v>
                </c:pt>
                <c:pt idx="588">
                  <c:v>14.529716380380981</c:v>
                </c:pt>
                <c:pt idx="589">
                  <c:v>8.1850827844185066</c:v>
                </c:pt>
                <c:pt idx="590">
                  <c:v>200.94958229874169</c:v>
                </c:pt>
                <c:pt idx="591">
                  <c:v>4.1574281233630241</c:v>
                </c:pt>
                <c:pt idx="592">
                  <c:v>0.46637411507644572</c:v>
                </c:pt>
                <c:pt idx="593">
                  <c:v>7.8845319616252478</c:v>
                </c:pt>
                <c:pt idx="594">
                  <c:v>265.99529267682209</c:v>
                </c:pt>
                <c:pt idx="595">
                  <c:v>0.51955811452280376</c:v>
                </c:pt>
                <c:pt idx="596">
                  <c:v>114.88874492709064</c:v>
                </c:pt>
                <c:pt idx="597">
                  <c:v>1.120724745862729</c:v>
                </c:pt>
                <c:pt idx="598">
                  <c:v>1.5241648126419094</c:v>
                </c:pt>
                <c:pt idx="599">
                  <c:v>3.213059728147158</c:v>
                </c:pt>
                <c:pt idx="600">
                  <c:v>149.75257632435734</c:v>
                </c:pt>
                <c:pt idx="601">
                  <c:v>1.3728044188715169</c:v>
                </c:pt>
                <c:pt idx="602">
                  <c:v>1.5582510500524087</c:v>
                </c:pt>
                <c:pt idx="603">
                  <c:v>11.717240914012311</c:v>
                </c:pt>
                <c:pt idx="604">
                  <c:v>2.4741585835070667</c:v>
                </c:pt>
                <c:pt idx="605">
                  <c:v>4.1909008779380903</c:v>
                </c:pt>
                <c:pt idx="606">
                  <c:v>0.42547164761517647</c:v>
                </c:pt>
                <c:pt idx="607">
                  <c:v>0.38844141980247066</c:v>
                </c:pt>
                <c:pt idx="608">
                  <c:v>0.34118933493063497</c:v>
                </c:pt>
                <c:pt idx="609">
                  <c:v>33.780052190556297</c:v>
                </c:pt>
                <c:pt idx="610">
                  <c:v>0.83547166207892909</c:v>
                </c:pt>
                <c:pt idx="611">
                  <c:v>2.6311944051418052</c:v>
                </c:pt>
                <c:pt idx="612">
                  <c:v>0.43059201037518136</c:v>
                </c:pt>
                <c:pt idx="613">
                  <c:v>3.0565281509783953</c:v>
                </c:pt>
                <c:pt idx="614">
                  <c:v>3.1501231781070493</c:v>
                </c:pt>
                <c:pt idx="615">
                  <c:v>14.777705253510167</c:v>
                </c:pt>
                <c:pt idx="616">
                  <c:v>0.33242632615745255</c:v>
                </c:pt>
                <c:pt idx="617">
                  <c:v>9.0148930198118579E-2</c:v>
                </c:pt>
                <c:pt idx="618">
                  <c:v>0.34554129351949586</c:v>
                </c:pt>
                <c:pt idx="619">
                  <c:v>4.5747718579804211</c:v>
                </c:pt>
                <c:pt idx="620">
                  <c:v>0.7633171287765157</c:v>
                </c:pt>
                <c:pt idx="621">
                  <c:v>0.14839133585468547</c:v>
                </c:pt>
                <c:pt idx="622">
                  <c:v>0.87099561578614193</c:v>
                </c:pt>
                <c:pt idx="623">
                  <c:v>8.8378493072173789</c:v>
                </c:pt>
                <c:pt idx="624">
                  <c:v>2.240253593670271E-2</c:v>
                </c:pt>
                <c:pt idx="625">
                  <c:v>1.7738164811347723</c:v>
                </c:pt>
                <c:pt idx="626">
                  <c:v>0.92260332616073193</c:v>
                </c:pt>
                <c:pt idx="627">
                  <c:v>0.76390399081558436</c:v>
                </c:pt>
                <c:pt idx="628">
                  <c:v>0.13191710655372627</c:v>
                </c:pt>
                <c:pt idx="629">
                  <c:v>19.631201706942559</c:v>
                </c:pt>
                <c:pt idx="630">
                  <c:v>1.5209995052071783</c:v>
                </c:pt>
                <c:pt idx="631">
                  <c:v>8.0165394016845664</c:v>
                </c:pt>
                <c:pt idx="632">
                  <c:v>4.592516627827627</c:v>
                </c:pt>
                <c:pt idx="633">
                  <c:v>3.8283188706440323</c:v>
                </c:pt>
                <c:pt idx="634">
                  <c:v>0.15718431046496567</c:v>
                </c:pt>
                <c:pt idx="635">
                  <c:v>8.3437205983423208</c:v>
                </c:pt>
                <c:pt idx="636">
                  <c:v>0.40396858720284623</c:v>
                </c:pt>
                <c:pt idx="637">
                  <c:v>0.93094985882348646</c:v>
                </c:pt>
                <c:pt idx="638">
                  <c:v>0.1576116048952558</c:v>
                </c:pt>
                <c:pt idx="639">
                  <c:v>13.160543786538888</c:v>
                </c:pt>
                <c:pt idx="640">
                  <c:v>1.4111054540588985</c:v>
                </c:pt>
                <c:pt idx="641">
                  <c:v>2.0436651892569095E-2</c:v>
                </c:pt>
                <c:pt idx="642">
                  <c:v>0.18552195393451029</c:v>
                </c:pt>
                <c:pt idx="643">
                  <c:v>6.3427546150201675</c:v>
                </c:pt>
                <c:pt idx="644">
                  <c:v>3.7473693308723355E-2</c:v>
                </c:pt>
                <c:pt idx="645">
                  <c:v>1.9116338605733185</c:v>
                </c:pt>
                <c:pt idx="646">
                  <c:v>4.2162470317809033</c:v>
                </c:pt>
                <c:pt idx="647">
                  <c:v>1.5416265559903519</c:v>
                </c:pt>
                <c:pt idx="648">
                  <c:v>1.8759553982840227</c:v>
                </c:pt>
                <c:pt idx="649">
                  <c:v>39.460482833451991</c:v>
                </c:pt>
                <c:pt idx="650">
                  <c:v>1.7517842855572401</c:v>
                </c:pt>
                <c:pt idx="651">
                  <c:v>0.55397187416027993</c:v>
                </c:pt>
                <c:pt idx="652">
                  <c:v>23.78037812871845</c:v>
                </c:pt>
                <c:pt idx="653">
                  <c:v>144.36398291313841</c:v>
                </c:pt>
                <c:pt idx="654">
                  <c:v>1.6003795720706879</c:v>
                </c:pt>
                <c:pt idx="655">
                  <c:v>81.344112001802273</c:v>
                </c:pt>
                <c:pt idx="656">
                  <c:v>5.0244611820836687</c:v>
                </c:pt>
                <c:pt idx="657">
                  <c:v>18.955604630735355</c:v>
                </c:pt>
                <c:pt idx="658">
                  <c:v>4.569577680379032</c:v>
                </c:pt>
                <c:pt idx="659">
                  <c:v>50.665701834232863</c:v>
                </c:pt>
                <c:pt idx="660">
                  <c:v>4.7721388889519014</c:v>
                </c:pt>
                <c:pt idx="661">
                  <c:v>1.8723091233112763</c:v>
                </c:pt>
                <c:pt idx="662">
                  <c:v>51.849301023989106</c:v>
                </c:pt>
                <c:pt idx="663">
                  <c:v>30.681947230563516</c:v>
                </c:pt>
                <c:pt idx="664">
                  <c:v>1.2014678546806117</c:v>
                </c:pt>
                <c:pt idx="665">
                  <c:v>41.037156002788294</c:v>
                </c:pt>
                <c:pt idx="666">
                  <c:v>3.241805670753406</c:v>
                </c:pt>
                <c:pt idx="667">
                  <c:v>0.95846871521403343</c:v>
                </c:pt>
                <c:pt idx="668">
                  <c:v>1.9187514818647315</c:v>
                </c:pt>
                <c:pt idx="669">
                  <c:v>19.425443539991328</c:v>
                </c:pt>
                <c:pt idx="670">
                  <c:v>0.50741479375531018</c:v>
                </c:pt>
                <c:pt idx="671">
                  <c:v>1.7186565106950547</c:v>
                </c:pt>
                <c:pt idx="672">
                  <c:v>4.3511750909047988</c:v>
                </c:pt>
                <c:pt idx="673">
                  <c:v>23.194105279469259</c:v>
                </c:pt>
                <c:pt idx="674">
                  <c:v>1.3231239087753255</c:v>
                </c:pt>
                <c:pt idx="675">
                  <c:v>22.008522823044821</c:v>
                </c:pt>
                <c:pt idx="676">
                  <c:v>44.293810374065302</c:v>
                </c:pt>
                <c:pt idx="677">
                  <c:v>75.188477399048026</c:v>
                </c:pt>
                <c:pt idx="678">
                  <c:v>25.752975332693239</c:v>
                </c:pt>
                <c:pt idx="679">
                  <c:v>704.10010606597484</c:v>
                </c:pt>
                <c:pt idx="680">
                  <c:v>26.880430491418743</c:v>
                </c:pt>
                <c:pt idx="681">
                  <c:v>32.005210270061802</c:v>
                </c:pt>
                <c:pt idx="682">
                  <c:v>119.89470163571127</c:v>
                </c:pt>
                <c:pt idx="683">
                  <c:v>562.87043117057453</c:v>
                </c:pt>
                <c:pt idx="684">
                  <c:v>12.929989481578586</c:v>
                </c:pt>
                <c:pt idx="685">
                  <c:v>418.59742176081204</c:v>
                </c:pt>
                <c:pt idx="686">
                  <c:v>0.50116673943579426</c:v>
                </c:pt>
                <c:pt idx="687">
                  <c:v>0.55881021138064346</c:v>
                </c:pt>
                <c:pt idx="688">
                  <c:v>0.27727883202164805</c:v>
                </c:pt>
                <c:pt idx="689">
                  <c:v>39.582122831735511</c:v>
                </c:pt>
                <c:pt idx="690">
                  <c:v>1.5107667614070734</c:v>
                </c:pt>
                <c:pt idx="691">
                  <c:v>0.40895812973013296</c:v>
                </c:pt>
                <c:pt idx="692">
                  <c:v>1.393708919603766</c:v>
                </c:pt>
                <c:pt idx="693">
                  <c:v>4.5422287577408902</c:v>
                </c:pt>
                <c:pt idx="694">
                  <c:v>1.1504026957609153</c:v>
                </c:pt>
                <c:pt idx="695">
                  <c:v>13.619037188786637</c:v>
                </c:pt>
                <c:pt idx="696">
                  <c:v>0.43470185977654541</c:v>
                </c:pt>
                <c:pt idx="697">
                  <c:v>1.1685070176289125</c:v>
                </c:pt>
                <c:pt idx="698">
                  <c:v>0.45099251255638745</c:v>
                </c:pt>
                <c:pt idx="699">
                  <c:v>2.3479647502439023</c:v>
                </c:pt>
                <c:pt idx="700">
                  <c:v>0.28655004646149457</c:v>
                </c:pt>
                <c:pt idx="701">
                  <c:v>0.19752334669521998</c:v>
                </c:pt>
                <c:pt idx="702">
                  <c:v>1.2368330792324473</c:v>
                </c:pt>
                <c:pt idx="703">
                  <c:v>8.7520476398934323E-4</c:v>
                </c:pt>
                <c:pt idx="704">
                  <c:v>3.0129147531087788</c:v>
                </c:pt>
                <c:pt idx="705">
                  <c:v>14.23687412390264</c:v>
                </c:pt>
                <c:pt idx="706">
                  <c:v>18.870170812826846</c:v>
                </c:pt>
                <c:pt idx="707">
                  <c:v>4.4497341278287159</c:v>
                </c:pt>
                <c:pt idx="708">
                  <c:v>104.10974024736215</c:v>
                </c:pt>
                <c:pt idx="709">
                  <c:v>1.4814281851892563</c:v>
                </c:pt>
                <c:pt idx="710">
                  <c:v>6.7206675638856419</c:v>
                </c:pt>
                <c:pt idx="711">
                  <c:v>8.5933071184140886</c:v>
                </c:pt>
                <c:pt idx="712">
                  <c:v>69.296049496602151</c:v>
                </c:pt>
                <c:pt idx="713">
                  <c:v>0.64656812208827508</c:v>
                </c:pt>
                <c:pt idx="714">
                  <c:v>39.912466552493242</c:v>
                </c:pt>
                <c:pt idx="715">
                  <c:v>2.184645397048119E-2</c:v>
                </c:pt>
                <c:pt idx="716">
                  <c:v>3.3940674992911024</c:v>
                </c:pt>
                <c:pt idx="717">
                  <c:v>5.7218684074276576</c:v>
                </c:pt>
                <c:pt idx="718">
                  <c:v>1.4591815406949289</c:v>
                </c:pt>
                <c:pt idx="719">
                  <c:v>0.61377005415075681</c:v>
                </c:pt>
                <c:pt idx="720">
                  <c:v>0.73840592602725708</c:v>
                </c:pt>
                <c:pt idx="721">
                  <c:v>5.3243931030698258E-2</c:v>
                </c:pt>
                <c:pt idx="722">
                  <c:v>8.2396672318921699E-2</c:v>
                </c:pt>
                <c:pt idx="723">
                  <c:v>7.34939399169963</c:v>
                </c:pt>
                <c:pt idx="724">
                  <c:v>29.403249623294251</c:v>
                </c:pt>
                <c:pt idx="725">
                  <c:v>2.7312381359336065E-2</c:v>
                </c:pt>
                <c:pt idx="726">
                  <c:v>0.16918355721600054</c:v>
                </c:pt>
                <c:pt idx="727">
                  <c:v>0.10634179881532911</c:v>
                </c:pt>
                <c:pt idx="728">
                  <c:v>0.89322480117411818</c:v>
                </c:pt>
                <c:pt idx="729">
                  <c:v>1.6917929139268926E-3</c:v>
                </c:pt>
                <c:pt idx="730">
                  <c:v>0.1026175395751287</c:v>
                </c:pt>
                <c:pt idx="731">
                  <c:v>0.21122589863077731</c:v>
                </c:pt>
                <c:pt idx="732">
                  <c:v>1.5586879574623043E-2</c:v>
                </c:pt>
                <c:pt idx="733">
                  <c:v>0.8040833579929475</c:v>
                </c:pt>
                <c:pt idx="734">
                  <c:v>5.8674845960880315</c:v>
                </c:pt>
                <c:pt idx="735">
                  <c:v>4.7824369055257456</c:v>
                </c:pt>
                <c:pt idx="736">
                  <c:v>1.6398441045222276</c:v>
                </c:pt>
                <c:pt idx="737">
                  <c:v>45.158002636154222</c:v>
                </c:pt>
                <c:pt idx="738">
                  <c:v>3.8326307703645202</c:v>
                </c:pt>
                <c:pt idx="739">
                  <c:v>1.5737972053472677</c:v>
                </c:pt>
                <c:pt idx="740">
                  <c:v>3.0201777880426763</c:v>
                </c:pt>
                <c:pt idx="741">
                  <c:v>17.483001682422376</c:v>
                </c:pt>
                <c:pt idx="742">
                  <c:v>0.44763804222913534</c:v>
                </c:pt>
                <c:pt idx="743">
                  <c:v>32.69614563567653</c:v>
                </c:pt>
                <c:pt idx="744">
                  <c:v>9.4277232955862194E-3</c:v>
                </c:pt>
                <c:pt idx="745">
                  <c:v>2.2974691773061549E-3</c:v>
                </c:pt>
                <c:pt idx="746">
                  <c:v>6.5316916452619527</c:v>
                </c:pt>
                <c:pt idx="747">
                  <c:v>1.8158169225870944</c:v>
                </c:pt>
                <c:pt idx="748">
                  <c:v>5.7731543284359352</c:v>
                </c:pt>
                <c:pt idx="749">
                  <c:v>0.65352825668908188</c:v>
                </c:pt>
                <c:pt idx="750">
                  <c:v>0.99830416699841096</c:v>
                </c:pt>
                <c:pt idx="751">
                  <c:v>0.90557891749869268</c:v>
                </c:pt>
                <c:pt idx="752">
                  <c:v>11.934958251846163</c:v>
                </c:pt>
                <c:pt idx="753">
                  <c:v>1.2321764826431529</c:v>
                </c:pt>
                <c:pt idx="754">
                  <c:v>1.4357006468430145</c:v>
                </c:pt>
                <c:pt idx="755">
                  <c:v>2.1568760834735889</c:v>
                </c:pt>
                <c:pt idx="756">
                  <c:v>25.953145533189204</c:v>
                </c:pt>
                <c:pt idx="757">
                  <c:v>1.0725987605134575</c:v>
                </c:pt>
                <c:pt idx="758">
                  <c:v>7.85083623872573</c:v>
                </c:pt>
                <c:pt idx="759">
                  <c:v>20.138451184942035</c:v>
                </c:pt>
                <c:pt idx="760">
                  <c:v>22.507591872738647</c:v>
                </c:pt>
                <c:pt idx="761">
                  <c:v>11.815232110547052</c:v>
                </c:pt>
                <c:pt idx="762">
                  <c:v>175.71699900845579</c:v>
                </c:pt>
                <c:pt idx="763">
                  <c:v>2.2778813993446652</c:v>
                </c:pt>
                <c:pt idx="764">
                  <c:v>0.60563155676357605</c:v>
                </c:pt>
                <c:pt idx="765">
                  <c:v>3.0963963883033454</c:v>
                </c:pt>
                <c:pt idx="766">
                  <c:v>234.99920276677295</c:v>
                </c:pt>
                <c:pt idx="767">
                  <c:v>0.71628422680548276</c:v>
                </c:pt>
                <c:pt idx="768">
                  <c:v>127.41528344921518</c:v>
                </c:pt>
                <c:pt idx="769">
                  <c:v>4.1460995915535408</c:v>
                </c:pt>
                <c:pt idx="770">
                  <c:v>4.2241140058584028</c:v>
                </c:pt>
                <c:pt idx="771">
                  <c:v>4.0708152467003522</c:v>
                </c:pt>
                <c:pt idx="772">
                  <c:v>83.881824301606883</c:v>
                </c:pt>
                <c:pt idx="773">
                  <c:v>2.0276328456187067</c:v>
                </c:pt>
                <c:pt idx="774">
                  <c:v>0.94192610279347877</c:v>
                </c:pt>
                <c:pt idx="775">
                  <c:v>10.683671803523605</c:v>
                </c:pt>
                <c:pt idx="776">
                  <c:v>1.2767965995072412</c:v>
                </c:pt>
                <c:pt idx="777">
                  <c:v>11.061101740901783</c:v>
                </c:pt>
                <c:pt idx="778">
                  <c:v>1.225791428409734</c:v>
                </c:pt>
                <c:pt idx="779">
                  <c:v>1.2159266874881214</c:v>
                </c:pt>
                <c:pt idx="780">
                  <c:v>0.7100423017617159</c:v>
                </c:pt>
                <c:pt idx="781">
                  <c:v>22.943274486020531</c:v>
                </c:pt>
                <c:pt idx="782">
                  <c:v>3.1069085925816116</c:v>
                </c:pt>
                <c:pt idx="783">
                  <c:v>3.9225344696967994</c:v>
                </c:pt>
                <c:pt idx="784">
                  <c:v>1.675648103325148</c:v>
                </c:pt>
                <c:pt idx="785">
                  <c:v>18.161398818864402</c:v>
                </c:pt>
                <c:pt idx="786">
                  <c:v>7.6651403148584389</c:v>
                </c:pt>
                <c:pt idx="787">
                  <c:v>61.846854864391808</c:v>
                </c:pt>
                <c:pt idx="788">
                  <c:v>0.58793943377370617</c:v>
                </c:pt>
                <c:pt idx="789">
                  <c:v>0.46447264029674074</c:v>
                </c:pt>
                <c:pt idx="790">
                  <c:v>0.65117724013235045</c:v>
                </c:pt>
                <c:pt idx="791">
                  <c:v>5.7758307069151531</c:v>
                </c:pt>
                <c:pt idx="792">
                  <c:v>0.20301935446628114</c:v>
                </c:pt>
                <c:pt idx="793">
                  <c:v>5.0306173813625486E-3</c:v>
                </c:pt>
                <c:pt idx="794">
                  <c:v>0.38089934657631019</c:v>
                </c:pt>
                <c:pt idx="795">
                  <c:v>11.854503484538792</c:v>
                </c:pt>
                <c:pt idx="796">
                  <c:v>2.1713016955356233E-2</c:v>
                </c:pt>
                <c:pt idx="797">
                  <c:v>3.5123450105687923</c:v>
                </c:pt>
                <c:pt idx="798">
                  <c:v>0.88213056678698276</c:v>
                </c:pt>
                <c:pt idx="799">
                  <c:v>1.1292126011708574</c:v>
                </c:pt>
                <c:pt idx="800">
                  <c:v>0.15930189272844072</c:v>
                </c:pt>
                <c:pt idx="801">
                  <c:v>21.582943635054679</c:v>
                </c:pt>
                <c:pt idx="802">
                  <c:v>5.8554052417103958E-2</c:v>
                </c:pt>
                <c:pt idx="803">
                  <c:v>1.3006399786466103</c:v>
                </c:pt>
                <c:pt idx="804">
                  <c:v>4.7718127326129132</c:v>
                </c:pt>
                <c:pt idx="805">
                  <c:v>17.885210841426595</c:v>
                </c:pt>
                <c:pt idx="806">
                  <c:v>9.9308179884179698E-2</c:v>
                </c:pt>
                <c:pt idx="807">
                  <c:v>9.3167741304211606</c:v>
                </c:pt>
                <c:pt idx="808">
                  <c:v>1.7928787625305624</c:v>
                </c:pt>
                <c:pt idx="809">
                  <c:v>2.776667564219887</c:v>
                </c:pt>
                <c:pt idx="810">
                  <c:v>0.89041421556679867</c:v>
                </c:pt>
                <c:pt idx="811">
                  <c:v>17.87299430772498</c:v>
                </c:pt>
                <c:pt idx="812">
                  <c:v>0.53776785796989468</c:v>
                </c:pt>
                <c:pt idx="813">
                  <c:v>0.28024999475516427</c:v>
                </c:pt>
                <c:pt idx="814">
                  <c:v>0.11055961639833042</c:v>
                </c:pt>
                <c:pt idx="815">
                  <c:v>5.3572613064365271</c:v>
                </c:pt>
                <c:pt idx="816">
                  <c:v>0.11047698747743792</c:v>
                </c:pt>
                <c:pt idx="817">
                  <c:v>3.1270279979973585</c:v>
                </c:pt>
                <c:pt idx="818">
                  <c:v>8.2079473975300772</c:v>
                </c:pt>
                <c:pt idx="819">
                  <c:v>8.8539324067106211</c:v>
                </c:pt>
                <c:pt idx="820">
                  <c:v>5.9281721961366252</c:v>
                </c:pt>
                <c:pt idx="821">
                  <c:v>43.398507326468113</c:v>
                </c:pt>
                <c:pt idx="822">
                  <c:v>10.237918889665915</c:v>
                </c:pt>
                <c:pt idx="823">
                  <c:v>0.90197157523484317</c:v>
                </c:pt>
                <c:pt idx="824">
                  <c:v>8.9730124102220632</c:v>
                </c:pt>
                <c:pt idx="825">
                  <c:v>135.57564660826091</c:v>
                </c:pt>
                <c:pt idx="826">
                  <c:v>2.9277098178229761</c:v>
                </c:pt>
                <c:pt idx="827">
                  <c:v>62.39777787260639</c:v>
                </c:pt>
                <c:pt idx="828">
                  <c:v>7.0427771857082346</c:v>
                </c:pt>
                <c:pt idx="829">
                  <c:v>28.563400564935087</c:v>
                </c:pt>
                <c:pt idx="830">
                  <c:v>9.6132620458292983</c:v>
                </c:pt>
                <c:pt idx="831">
                  <c:v>95.588616625773113</c:v>
                </c:pt>
                <c:pt idx="832">
                  <c:v>2.5065353254379232</c:v>
                </c:pt>
                <c:pt idx="833">
                  <c:v>1.2314575745845264</c:v>
                </c:pt>
                <c:pt idx="834">
                  <c:v>18.614495112661832</c:v>
                </c:pt>
                <c:pt idx="835">
                  <c:v>41.422820903406446</c:v>
                </c:pt>
                <c:pt idx="836">
                  <c:v>0.8536918055753383</c:v>
                </c:pt>
                <c:pt idx="837">
                  <c:v>51.60052886766514</c:v>
                </c:pt>
                <c:pt idx="838">
                  <c:v>2.8268077894173054</c:v>
                </c:pt>
                <c:pt idx="839">
                  <c:v>1.6768848971957615</c:v>
                </c:pt>
                <c:pt idx="840">
                  <c:v>8.444595583810008</c:v>
                </c:pt>
                <c:pt idx="841">
                  <c:v>19.100861785965328</c:v>
                </c:pt>
                <c:pt idx="842">
                  <c:v>0.81690638844123253</c:v>
                </c:pt>
                <c:pt idx="843">
                  <c:v>2.3428815241119318</c:v>
                </c:pt>
                <c:pt idx="844">
                  <c:v>4.0386248612365954</c:v>
                </c:pt>
                <c:pt idx="845">
                  <c:v>34.724777711976081</c:v>
                </c:pt>
                <c:pt idx="846">
                  <c:v>0.95094545062287461</c:v>
                </c:pt>
                <c:pt idx="847">
                  <c:v>32.956103671771842</c:v>
                </c:pt>
                <c:pt idx="848">
                  <c:v>68.571891297903619</c:v>
                </c:pt>
                <c:pt idx="849">
                  <c:v>98.022287566516979</c:v>
                </c:pt>
                <c:pt idx="850">
                  <c:v>50.136927049603429</c:v>
                </c:pt>
                <c:pt idx="851">
                  <c:v>699.81362484705369</c:v>
                </c:pt>
                <c:pt idx="852">
                  <c:v>29.914215370780184</c:v>
                </c:pt>
                <c:pt idx="853">
                  <c:v>36.00576774473187</c:v>
                </c:pt>
                <c:pt idx="854">
                  <c:v>57.96496793035935</c:v>
                </c:pt>
                <c:pt idx="855">
                  <c:v>630.84616023371905</c:v>
                </c:pt>
                <c:pt idx="856">
                  <c:v>18.569506158590478</c:v>
                </c:pt>
                <c:pt idx="857">
                  <c:v>497.04409121008081</c:v>
                </c:pt>
                <c:pt idx="858">
                  <c:v>1.3410489197267712E-2</c:v>
                </c:pt>
                <c:pt idx="859">
                  <c:v>2.092775859895501E-3</c:v>
                </c:pt>
                <c:pt idx="860">
                  <c:v>1.3224566281201224E-3</c:v>
                </c:pt>
                <c:pt idx="861">
                  <c:v>0.8807799360367955</c:v>
                </c:pt>
                <c:pt idx="862">
                  <c:v>8.8058700921128927E-2</c:v>
                </c:pt>
                <c:pt idx="863">
                  <c:v>1.7045722315805613E-4</c:v>
                </c:pt>
                <c:pt idx="864">
                  <c:v>6.6042692953900431E-2</c:v>
                </c:pt>
                <c:pt idx="865">
                  <c:v>0.31005479816438625</c:v>
                </c:pt>
                <c:pt idx="866">
                  <c:v>2.5264272845636794E-3</c:v>
                </c:pt>
                <c:pt idx="867">
                  <c:v>6.5107368989796361</c:v>
                </c:pt>
                <c:pt idx="868">
                  <c:v>3.4186322302779494E-2</c:v>
                </c:pt>
                <c:pt idx="869">
                  <c:v>2.0628540078200409E-3</c:v>
                </c:pt>
                <c:pt idx="870">
                  <c:v>2.7892012007287707E-3</c:v>
                </c:pt>
                <c:pt idx="871">
                  <c:v>3.6150943896350594E-4</c:v>
                </c:pt>
                <c:pt idx="872">
                  <c:v>3.4057959398217925E-3</c:v>
                </c:pt>
                <c:pt idx="873">
                  <c:v>0.10417964086900283</c:v>
                </c:pt>
                <c:pt idx="874">
                  <c:v>1.7600900991867798</c:v>
                </c:pt>
                <c:pt idx="875">
                  <c:v>1.1562077935545421</c:v>
                </c:pt>
                <c:pt idx="876">
                  <c:v>0.55101229859520573</c:v>
                </c:pt>
                <c:pt idx="877">
                  <c:v>9.8245778475209509</c:v>
                </c:pt>
                <c:pt idx="878">
                  <c:v>5.767078529913892</c:v>
                </c:pt>
                <c:pt idx="879">
                  <c:v>6.2952911055703566</c:v>
                </c:pt>
                <c:pt idx="880">
                  <c:v>2.7181146033301369</c:v>
                </c:pt>
                <c:pt idx="881">
                  <c:v>8.1701029738393753</c:v>
                </c:pt>
                <c:pt idx="882">
                  <c:v>0.31964090289116093</c:v>
                </c:pt>
                <c:pt idx="883">
                  <c:v>9.9746960419320541</c:v>
                </c:pt>
                <c:pt idx="884">
                  <c:v>9.3453883311217447E-4</c:v>
                </c:pt>
                <c:pt idx="885">
                  <c:v>1.2572503840327851</c:v>
                </c:pt>
                <c:pt idx="886">
                  <c:v>0.69728084634451337</c:v>
                </c:pt>
                <c:pt idx="887">
                  <c:v>0.24810436008229469</c:v>
                </c:pt>
                <c:pt idx="888">
                  <c:v>2.6276133761028329E-4</c:v>
                </c:pt>
                <c:pt idx="889">
                  <c:v>3.7862723971294442E-2</c:v>
                </c:pt>
                <c:pt idx="890">
                  <c:v>0.33603724501289689</c:v>
                </c:pt>
                <c:pt idx="891">
                  <c:v>4.236558388887092E-5</c:v>
                </c:pt>
                <c:pt idx="892">
                  <c:v>0.14953599849616009</c:v>
                </c:pt>
                <c:pt idx="893">
                  <c:v>1.9631742153149575E-3</c:v>
                </c:pt>
                <c:pt idx="894">
                  <c:v>1.2575738761482855</c:v>
                </c:pt>
                <c:pt idx="895">
                  <c:v>2.3145538460930988E-2</c:v>
                </c:pt>
                <c:pt idx="896">
                  <c:v>3.9816454495594213E-2</c:v>
                </c:pt>
                <c:pt idx="897">
                  <c:v>8.5816800557819012E-2</c:v>
                </c:pt>
                <c:pt idx="898">
                  <c:v>0.11555200828883494</c:v>
                </c:pt>
                <c:pt idx="899">
                  <c:v>0.20706288716546009</c:v>
                </c:pt>
                <c:pt idx="900">
                  <c:v>0.19186447013998334</c:v>
                </c:pt>
                <c:pt idx="901">
                  <c:v>0.53765061575642048</c:v>
                </c:pt>
                <c:pt idx="902">
                  <c:v>4.3210428186959512E-2</c:v>
                </c:pt>
                <c:pt idx="903">
                  <c:v>2.5802619928873534</c:v>
                </c:pt>
                <c:pt idx="904">
                  <c:v>0.24518428077163829</c:v>
                </c:pt>
                <c:pt idx="905">
                  <c:v>3.5054370720946464E-2</c:v>
                </c:pt>
                <c:pt idx="906">
                  <c:v>0.10179166329683961</c:v>
                </c:pt>
                <c:pt idx="907">
                  <c:v>1.3239687155630138</c:v>
                </c:pt>
                <c:pt idx="908">
                  <c:v>0.45314006539195628</c:v>
                </c:pt>
                <c:pt idx="909">
                  <c:v>2.672056839800543E-4</c:v>
                </c:pt>
                <c:pt idx="910">
                  <c:v>5.7891075996744673E-2</c:v>
                </c:pt>
                <c:pt idx="911">
                  <c:v>0.58229375786672621</c:v>
                </c:pt>
                <c:pt idx="912">
                  <c:v>1.1150103521539081E-2</c:v>
                </c:pt>
                <c:pt idx="913">
                  <c:v>4.892313199276269</c:v>
                </c:pt>
                <c:pt idx="914">
                  <c:v>4.8369559121272572E-4</c:v>
                </c:pt>
                <c:pt idx="915">
                  <c:v>6.044533256844834E-5</c:v>
                </c:pt>
                <c:pt idx="916">
                  <c:v>7.3914824545638441E-2</c:v>
                </c:pt>
                <c:pt idx="917">
                  <c:v>2.4825561166584346E-3</c:v>
                </c:pt>
                <c:pt idx="918">
                  <c:v>9.1035029096917588E-3</c:v>
                </c:pt>
                <c:pt idx="919">
                  <c:v>0.30304560918254447</c:v>
                </c:pt>
                <c:pt idx="920">
                  <c:v>0.12780941511845195</c:v>
                </c:pt>
                <c:pt idx="921">
                  <c:v>0.1367429107849982</c:v>
                </c:pt>
                <c:pt idx="922">
                  <c:v>0.10447916738606391</c:v>
                </c:pt>
                <c:pt idx="923">
                  <c:v>0.35426908610075447</c:v>
                </c:pt>
                <c:pt idx="924">
                  <c:v>0.78402724193707252</c:v>
                </c:pt>
                <c:pt idx="925">
                  <c:v>0.11571928094477218</c:v>
                </c:pt>
                <c:pt idx="926">
                  <c:v>0.14416471764159358</c:v>
                </c:pt>
                <c:pt idx="927">
                  <c:v>2.1065408649258335</c:v>
                </c:pt>
                <c:pt idx="928">
                  <c:v>0.13543493497306144</c:v>
                </c:pt>
                <c:pt idx="929">
                  <c:v>0.79681924932038928</c:v>
                </c:pt>
                <c:pt idx="930">
                  <c:v>2.0936770709898784</c:v>
                </c:pt>
                <c:pt idx="931">
                  <c:v>1.9234991277376001</c:v>
                </c:pt>
                <c:pt idx="932">
                  <c:v>1.2387644266752618</c:v>
                </c:pt>
                <c:pt idx="933">
                  <c:v>12.870543394506033</c:v>
                </c:pt>
                <c:pt idx="934">
                  <c:v>9.8770100237858127</c:v>
                </c:pt>
                <c:pt idx="935">
                  <c:v>2.7620805974770291E-2</c:v>
                </c:pt>
                <c:pt idx="936">
                  <c:v>0.91285096097236418</c:v>
                </c:pt>
                <c:pt idx="937">
                  <c:v>23.63151756276276</c:v>
                </c:pt>
                <c:pt idx="938">
                  <c:v>2.6413114377428642E-2</c:v>
                </c:pt>
                <c:pt idx="939">
                  <c:v>6.84939368624772</c:v>
                </c:pt>
                <c:pt idx="940">
                  <c:v>1.0660768898920978</c:v>
                </c:pt>
                <c:pt idx="941">
                  <c:v>0.62429936140602493</c:v>
                </c:pt>
                <c:pt idx="942">
                  <c:v>0.42028400788424525</c:v>
                </c:pt>
                <c:pt idx="943">
                  <c:v>1.0062282436249059</c:v>
                </c:pt>
                <c:pt idx="944">
                  <c:v>6.5900750696798225</c:v>
                </c:pt>
                <c:pt idx="945">
                  <c:v>0.18349400046079961</c:v>
                </c:pt>
                <c:pt idx="946">
                  <c:v>1.9639035917797552</c:v>
                </c:pt>
                <c:pt idx="947">
                  <c:v>9.1281740350138085E-2</c:v>
                </c:pt>
                <c:pt idx="948">
                  <c:v>10.684235114222268</c:v>
                </c:pt>
                <c:pt idx="949">
                  <c:v>6.7165417152778073E-2</c:v>
                </c:pt>
                <c:pt idx="950">
                  <c:v>1.8856373293473495E-2</c:v>
                </c:pt>
                <c:pt idx="951">
                  <c:v>3.8979285265468053E-2</c:v>
                </c:pt>
                <c:pt idx="952">
                  <c:v>0.22590099241360528</c:v>
                </c:pt>
                <c:pt idx="953">
                  <c:v>0.52975202499609642</c:v>
                </c:pt>
                <c:pt idx="954">
                  <c:v>0.13044915274449109</c:v>
                </c:pt>
                <c:pt idx="955">
                  <c:v>2.9008070897778893E-2</c:v>
                </c:pt>
                <c:pt idx="956">
                  <c:v>0.67848742960379504</c:v>
                </c:pt>
                <c:pt idx="957">
                  <c:v>0.10262045276317823</c:v>
                </c:pt>
                <c:pt idx="958">
                  <c:v>4.3783172116079534</c:v>
                </c:pt>
                <c:pt idx="959">
                  <c:v>4.5650074742755745E-2</c:v>
                </c:pt>
                <c:pt idx="960">
                  <c:v>1.8424249258720903E-2</c:v>
                </c:pt>
                <c:pt idx="961">
                  <c:v>5.780451183183765E-2</c:v>
                </c:pt>
                <c:pt idx="962">
                  <c:v>0.21927779936234007</c:v>
                </c:pt>
                <c:pt idx="963">
                  <c:v>0.18738022355549638</c:v>
                </c:pt>
                <c:pt idx="964">
                  <c:v>9.4837684915164921E-2</c:v>
                </c:pt>
                <c:pt idx="965">
                  <c:v>1.1617564926337223</c:v>
                </c:pt>
                <c:pt idx="966">
                  <c:v>1.1274915797079142E-2</c:v>
                </c:pt>
                <c:pt idx="967">
                  <c:v>0.24674686016092817</c:v>
                </c:pt>
                <c:pt idx="968">
                  <c:v>7.9970495367593111E-2</c:v>
                </c:pt>
                <c:pt idx="969">
                  <c:v>6.0684691138875538E-3</c:v>
                </c:pt>
                <c:pt idx="970">
                  <c:v>2.2193231231718982E-2</c:v>
                </c:pt>
                <c:pt idx="971">
                  <c:v>5.1861271628071259</c:v>
                </c:pt>
                <c:pt idx="972">
                  <c:v>1.1317553834010841</c:v>
                </c:pt>
                <c:pt idx="973">
                  <c:v>0.1512924449979807</c:v>
                </c:pt>
                <c:pt idx="974">
                  <c:v>5.1458378148589343</c:v>
                </c:pt>
                <c:pt idx="975">
                  <c:v>4.4592804602073537</c:v>
                </c:pt>
                <c:pt idx="976">
                  <c:v>4.0155426664477467E-2</c:v>
                </c:pt>
                <c:pt idx="977">
                  <c:v>2.4281836634648823</c:v>
                </c:pt>
                <c:pt idx="978">
                  <c:v>0.10461111453157608</c:v>
                </c:pt>
                <c:pt idx="979">
                  <c:v>0.23243502500143265</c:v>
                </c:pt>
                <c:pt idx="980">
                  <c:v>0.10532484965997983</c:v>
                </c:pt>
                <c:pt idx="981">
                  <c:v>0.46829390847177182</c:v>
                </c:pt>
                <c:pt idx="982">
                  <c:v>0.34813714433430992</c:v>
                </c:pt>
                <c:pt idx="983">
                  <c:v>2.8339231654406247E-2</c:v>
                </c:pt>
                <c:pt idx="984">
                  <c:v>1.2836516459222319E-2</c:v>
                </c:pt>
                <c:pt idx="985">
                  <c:v>0.2857034439831761</c:v>
                </c:pt>
                <c:pt idx="986">
                  <c:v>1.6984709442735595E-2</c:v>
                </c:pt>
                <c:pt idx="987">
                  <c:v>0.58232344933672997</c:v>
                </c:pt>
                <c:pt idx="988">
                  <c:v>0.37446533982533275</c:v>
                </c:pt>
                <c:pt idx="989">
                  <c:v>0.1251434689211029</c:v>
                </c:pt>
                <c:pt idx="990">
                  <c:v>0.16512736840470718</c:v>
                </c:pt>
                <c:pt idx="991">
                  <c:v>1.2699249732348215</c:v>
                </c:pt>
                <c:pt idx="992">
                  <c:v>0.95619825343875531</c:v>
                </c:pt>
                <c:pt idx="993">
                  <c:v>8.3846285799208609E-2</c:v>
                </c:pt>
                <c:pt idx="994">
                  <c:v>1.2113299730547327</c:v>
                </c:pt>
                <c:pt idx="995">
                  <c:v>9.0627652990092944</c:v>
                </c:pt>
                <c:pt idx="996">
                  <c:v>4.9226225766180472E-2</c:v>
                </c:pt>
                <c:pt idx="997">
                  <c:v>4.3562274907406158</c:v>
                </c:pt>
                <c:pt idx="998">
                  <c:v>1.1995871005562886</c:v>
                </c:pt>
                <c:pt idx="999">
                  <c:v>4.5308442809468792</c:v>
                </c:pt>
                <c:pt idx="1000">
                  <c:v>0.92414656003731277</c:v>
                </c:pt>
                <c:pt idx="1001">
                  <c:v>4.5613068080689612</c:v>
                </c:pt>
                <c:pt idx="1002">
                  <c:v>2.2428583681185161</c:v>
                </c:pt>
                <c:pt idx="1003">
                  <c:v>5.5990933304615235E-2</c:v>
                </c:pt>
                <c:pt idx="1004">
                  <c:v>2.1557717546789239</c:v>
                </c:pt>
                <c:pt idx="1005">
                  <c:v>2.982167641209331</c:v>
                </c:pt>
                <c:pt idx="1006">
                  <c:v>5.042951609424709E-2</c:v>
                </c:pt>
                <c:pt idx="1007">
                  <c:v>5.8425279500582334</c:v>
                </c:pt>
                <c:pt idx="1008">
                  <c:v>0.85707435657613695</c:v>
                </c:pt>
                <c:pt idx="1009">
                  <c:v>0.17094882531259972</c:v>
                </c:pt>
                <c:pt idx="1010">
                  <c:v>1.1321175542522577</c:v>
                </c:pt>
                <c:pt idx="1011">
                  <c:v>0.92353444144714369</c:v>
                </c:pt>
                <c:pt idx="1012">
                  <c:v>0.70326664163637043</c:v>
                </c:pt>
                <c:pt idx="1013">
                  <c:v>0.14038360801376801</c:v>
                </c:pt>
                <c:pt idx="1014">
                  <c:v>0.2398548697614962</c:v>
                </c:pt>
                <c:pt idx="1015">
                  <c:v>0.96130902176829858</c:v>
                </c:pt>
                <c:pt idx="1016">
                  <c:v>4.6911465005184907E-2</c:v>
                </c:pt>
                <c:pt idx="1017">
                  <c:v>3.2554438110442749</c:v>
                </c:pt>
                <c:pt idx="1018">
                  <c:v>8.0921040046722847</c:v>
                </c:pt>
                <c:pt idx="1019">
                  <c:v>9.0230224015906195</c:v>
                </c:pt>
                <c:pt idx="1020">
                  <c:v>4.9529483670732475</c:v>
                </c:pt>
                <c:pt idx="1021">
                  <c:v>40.561450526025482</c:v>
                </c:pt>
                <c:pt idx="1022">
                  <c:v>30.715099959233104</c:v>
                </c:pt>
                <c:pt idx="1023">
                  <c:v>7.4807675286977551</c:v>
                </c:pt>
                <c:pt idx="1024">
                  <c:v>12.972034735981792</c:v>
                </c:pt>
                <c:pt idx="1025">
                  <c:v>56.897202510787665</c:v>
                </c:pt>
                <c:pt idx="1026">
                  <c:v>0.9851230870892288</c:v>
                </c:pt>
                <c:pt idx="1027">
                  <c:v>65.379062990492031</c:v>
                </c:pt>
                <c:pt idx="1028">
                  <c:v>0.27562429212235579</c:v>
                </c:pt>
                <c:pt idx="1029">
                  <c:v>0.75053753812262269</c:v>
                </c:pt>
                <c:pt idx="1030">
                  <c:v>0.43276332946270474</c:v>
                </c:pt>
                <c:pt idx="1031">
                  <c:v>0.91168067421805365</c:v>
                </c:pt>
                <c:pt idx="1032">
                  <c:v>1.1903958877830927</c:v>
                </c:pt>
                <c:pt idx="1033">
                  <c:v>0.38779148201068969</c:v>
                </c:pt>
                <c:pt idx="1034">
                  <c:v>0.66482186667583354</c:v>
                </c:pt>
                <c:pt idx="1035">
                  <c:v>1.0249487973851918</c:v>
                </c:pt>
                <c:pt idx="1036">
                  <c:v>0.31003686635812316</c:v>
                </c:pt>
                <c:pt idx="1037">
                  <c:v>8.5561456454620028</c:v>
                </c:pt>
                <c:pt idx="1038">
                  <c:v>1.1207644880967567</c:v>
                </c:pt>
                <c:pt idx="1039">
                  <c:v>0.53639572048485928</c:v>
                </c:pt>
                <c:pt idx="1040">
                  <c:v>0.41374436434824224</c:v>
                </c:pt>
                <c:pt idx="1041">
                  <c:v>1.2633106725775352</c:v>
                </c:pt>
                <c:pt idx="1042">
                  <c:v>1.104533548864296</c:v>
                </c:pt>
                <c:pt idx="1043">
                  <c:v>2.3210781281106943E-2</c:v>
                </c:pt>
                <c:pt idx="1044">
                  <c:v>1.4618527283812728</c:v>
                </c:pt>
                <c:pt idx="1045">
                  <c:v>3.7043169509679313E-2</c:v>
                </c:pt>
                <c:pt idx="1046">
                  <c:v>2.5648543470145015</c:v>
                </c:pt>
                <c:pt idx="1047">
                  <c:v>3.5905810993670513</c:v>
                </c:pt>
                <c:pt idx="1048">
                  <c:v>2.8752264600499338</c:v>
                </c:pt>
                <c:pt idx="1049">
                  <c:v>3.7096095568342453</c:v>
                </c:pt>
                <c:pt idx="1050">
                  <c:v>2.5171290638938943</c:v>
                </c:pt>
                <c:pt idx="1051">
                  <c:v>3.3633411457133007</c:v>
                </c:pt>
                <c:pt idx="1052">
                  <c:v>2.2527573974874975E-2</c:v>
                </c:pt>
                <c:pt idx="1053">
                  <c:v>2.5089981111836974</c:v>
                </c:pt>
                <c:pt idx="1054">
                  <c:v>6.9265091293045522</c:v>
                </c:pt>
                <c:pt idx="1055">
                  <c:v>9.9930303452751609E-3</c:v>
                </c:pt>
                <c:pt idx="1056">
                  <c:v>4.40135058420526</c:v>
                </c:pt>
                <c:pt idx="1057">
                  <c:v>4.8355790146615001E-2</c:v>
                </c:pt>
                <c:pt idx="1058">
                  <c:v>0.80398595387397875</c:v>
                </c:pt>
                <c:pt idx="1059">
                  <c:v>6.3110658150848766E-3</c:v>
                </c:pt>
                <c:pt idx="1060">
                  <c:v>3.6567715612541418E-3</c:v>
                </c:pt>
                <c:pt idx="1061">
                  <c:v>1.3915815689083582E-3</c:v>
                </c:pt>
                <c:pt idx="1062">
                  <c:v>0.64557891068864148</c:v>
                </c:pt>
                <c:pt idx="1063">
                  <c:v>7.7205069020065396E-5</c:v>
                </c:pt>
                <c:pt idx="1064">
                  <c:v>1.3742436356794278E-3</c:v>
                </c:pt>
                <c:pt idx="1065">
                  <c:v>6.8095183925994344E-3</c:v>
                </c:pt>
                <c:pt idx="1066">
                  <c:v>1.399985599940076E-3</c:v>
                </c:pt>
                <c:pt idx="1067">
                  <c:v>4.9915602924588262E-3</c:v>
                </c:pt>
                <c:pt idx="1068">
                  <c:v>5.2003948848389965E-5</c:v>
                </c:pt>
                <c:pt idx="1069">
                  <c:v>1.5596201878238862E-2</c:v>
                </c:pt>
                <c:pt idx="1070">
                  <c:v>4.8132260520201183E-4</c:v>
                </c:pt>
                <c:pt idx="1071">
                  <c:v>2.9893726687384003E-2</c:v>
                </c:pt>
                <c:pt idx="1072">
                  <c:v>1.8884160653902087</c:v>
                </c:pt>
                <c:pt idx="1073">
                  <c:v>4.0916670383205735</c:v>
                </c:pt>
                <c:pt idx="1074">
                  <c:v>1.0825038085070562</c:v>
                </c:pt>
                <c:pt idx="1075">
                  <c:v>2.0625921406067653</c:v>
                </c:pt>
                <c:pt idx="1076">
                  <c:v>3.1387449499494968</c:v>
                </c:pt>
                <c:pt idx="1077">
                  <c:v>4.1745665883104683</c:v>
                </c:pt>
                <c:pt idx="1078">
                  <c:v>0.6338203174651913</c:v>
                </c:pt>
                <c:pt idx="1079">
                  <c:v>2.0902239594994496</c:v>
                </c:pt>
                <c:pt idx="1080">
                  <c:v>4.0792882022992076E-2</c:v>
                </c:pt>
                <c:pt idx="1081">
                  <c:v>10.43319503564728</c:v>
                </c:pt>
                <c:pt idx="1082">
                  <c:v>2.8143229400866773E-2</c:v>
                </c:pt>
                <c:pt idx="1083">
                  <c:v>1.1499648665931794E-2</c:v>
                </c:pt>
                <c:pt idx="1084">
                  <c:v>0.14102896035274656</c:v>
                </c:pt>
                <c:pt idx="1085">
                  <c:v>2.5561605458116362E-2</c:v>
                </c:pt>
                <c:pt idx="1086">
                  <c:v>0.24085072370210733</c:v>
                </c:pt>
                <c:pt idx="1087">
                  <c:v>0.14900850095478385</c:v>
                </c:pt>
                <c:pt idx="1088">
                  <c:v>0.26036012270685421</c:v>
                </c:pt>
                <c:pt idx="1089">
                  <c:v>0.19098362048228507</c:v>
                </c:pt>
                <c:pt idx="1090">
                  <c:v>0.10554206005047077</c:v>
                </c:pt>
                <c:pt idx="1091">
                  <c:v>0.97533730769377869</c:v>
                </c:pt>
                <c:pt idx="1092">
                  <c:v>0.19925128968280112</c:v>
                </c:pt>
                <c:pt idx="1093">
                  <c:v>2.8298308925533608</c:v>
                </c:pt>
                <c:pt idx="1094">
                  <c:v>1.3194362457811821E-2</c:v>
                </c:pt>
                <c:pt idx="1095">
                  <c:v>3.9682824384663808</c:v>
                </c:pt>
                <c:pt idx="1096">
                  <c:v>6.530382753063428</c:v>
                </c:pt>
                <c:pt idx="1097">
                  <c:v>8.2249696690580301</c:v>
                </c:pt>
                <c:pt idx="1098">
                  <c:v>9.6862910469253105</c:v>
                </c:pt>
                <c:pt idx="1099">
                  <c:v>7.5761547838593346</c:v>
                </c:pt>
                <c:pt idx="1100">
                  <c:v>13.197859798755657</c:v>
                </c:pt>
                <c:pt idx="1101">
                  <c:v>0.21750887628050536</c:v>
                </c:pt>
                <c:pt idx="1102">
                  <c:v>1.3502242184814388</c:v>
                </c:pt>
                <c:pt idx="1103">
                  <c:v>32.214081874966325</c:v>
                </c:pt>
                <c:pt idx="1104">
                  <c:v>2.7218365939291281E-2</c:v>
                </c:pt>
                <c:pt idx="1105">
                  <c:v>18.926771328268028</c:v>
                </c:pt>
                <c:pt idx="1106">
                  <c:v>1.5367325478677121</c:v>
                </c:pt>
                <c:pt idx="1107">
                  <c:v>2.1676809062106188</c:v>
                </c:pt>
                <c:pt idx="1108">
                  <c:v>5.3626967757658806</c:v>
                </c:pt>
                <c:pt idx="1109">
                  <c:v>2.4328307847625674</c:v>
                </c:pt>
                <c:pt idx="1110">
                  <c:v>16.443156667184866</c:v>
                </c:pt>
                <c:pt idx="1111">
                  <c:v>0.1478870596970332</c:v>
                </c:pt>
                <c:pt idx="1112">
                  <c:v>4.2376436088938059</c:v>
                </c:pt>
                <c:pt idx="1113">
                  <c:v>5.7683904726205507E-2</c:v>
                </c:pt>
                <c:pt idx="1114">
                  <c:v>5.0171573973675239</c:v>
                </c:pt>
                <c:pt idx="1115">
                  <c:v>2.2950077702558948E-2</c:v>
                </c:pt>
                <c:pt idx="1116">
                  <c:v>0.19343906941590061</c:v>
                </c:pt>
                <c:pt idx="1117">
                  <c:v>0.12518923276429847</c:v>
                </c:pt>
                <c:pt idx="1118">
                  <c:v>7.6091452441388596E-2</c:v>
                </c:pt>
                <c:pt idx="1119">
                  <c:v>0.61615587149467899</c:v>
                </c:pt>
                <c:pt idx="1120">
                  <c:v>0.75736671996187488</c:v>
                </c:pt>
                <c:pt idx="1121">
                  <c:v>1.1470759582471181E-2</c:v>
                </c:pt>
                <c:pt idx="1122">
                  <c:v>2.0355682338803285</c:v>
                </c:pt>
                <c:pt idx="1123">
                  <c:v>0.14855399491123936</c:v>
                </c:pt>
                <c:pt idx="1124">
                  <c:v>0.1704971001825451</c:v>
                </c:pt>
                <c:pt idx="1125">
                  <c:v>0.27485759876009402</c:v>
                </c:pt>
                <c:pt idx="1126">
                  <c:v>7.7898595991814312E-2</c:v>
                </c:pt>
                <c:pt idx="1127">
                  <c:v>0.17733247108528616</c:v>
                </c:pt>
                <c:pt idx="1128">
                  <c:v>1.4126942882137644E-2</c:v>
                </c:pt>
                <c:pt idx="1129">
                  <c:v>0.10809801696578737</c:v>
                </c:pt>
                <c:pt idx="1130">
                  <c:v>1.9318501631798202</c:v>
                </c:pt>
                <c:pt idx="1131">
                  <c:v>0.86681986414980183</c:v>
                </c:pt>
                <c:pt idx="1132">
                  <c:v>2.5808152455275846E-2</c:v>
                </c:pt>
                <c:pt idx="1133">
                  <c:v>0.21769008502264742</c:v>
                </c:pt>
                <c:pt idx="1134">
                  <c:v>0.10776213878998199</c:v>
                </c:pt>
                <c:pt idx="1135">
                  <c:v>0.14211100876085195</c:v>
                </c:pt>
                <c:pt idx="1136">
                  <c:v>0.26159180580504326</c:v>
                </c:pt>
                <c:pt idx="1137">
                  <c:v>1.7147245096949292E-3</c:v>
                </c:pt>
                <c:pt idx="1138">
                  <c:v>3.0137173220931259E-2</c:v>
                </c:pt>
                <c:pt idx="1139">
                  <c:v>3.2413463663051165</c:v>
                </c:pt>
                <c:pt idx="1140">
                  <c:v>1.1235096693716601E-2</c:v>
                </c:pt>
                <c:pt idx="1141">
                  <c:v>2.0976872721002335</c:v>
                </c:pt>
                <c:pt idx="1142">
                  <c:v>0.16245601372188326</c:v>
                </c:pt>
                <c:pt idx="1143">
                  <c:v>1.123617648276142</c:v>
                </c:pt>
                <c:pt idx="1144">
                  <c:v>0.64417896708338784</c:v>
                </c:pt>
                <c:pt idx="1145">
                  <c:v>0.11869106754431058</c:v>
                </c:pt>
                <c:pt idx="1146">
                  <c:v>0.24581533684289156</c:v>
                </c:pt>
                <c:pt idx="1147">
                  <c:v>1.8087682979990662E-2</c:v>
                </c:pt>
                <c:pt idx="1148">
                  <c:v>0.55787589991456754</c:v>
                </c:pt>
                <c:pt idx="1149">
                  <c:v>1.2158852569675727</c:v>
                </c:pt>
                <c:pt idx="1150">
                  <c:v>0.63409347638737168</c:v>
                </c:pt>
                <c:pt idx="1151">
                  <c:v>1.7574802283069515</c:v>
                </c:pt>
                <c:pt idx="1152">
                  <c:v>2.0354542410860286</c:v>
                </c:pt>
                <c:pt idx="1153">
                  <c:v>0.90746305660683979</c:v>
                </c:pt>
                <c:pt idx="1154">
                  <c:v>1.4538307230449112</c:v>
                </c:pt>
                <c:pt idx="1155">
                  <c:v>6.3258744231310865E-2</c:v>
                </c:pt>
                <c:pt idx="1156">
                  <c:v>0.50303123066430577</c:v>
                </c:pt>
                <c:pt idx="1157">
                  <c:v>25.010021724456593</c:v>
                </c:pt>
                <c:pt idx="1158">
                  <c:v>7.7937100570926371E-2</c:v>
                </c:pt>
                <c:pt idx="1159">
                  <c:v>11.553124929611842</c:v>
                </c:pt>
                <c:pt idx="1160">
                  <c:v>2.6427160439495121</c:v>
                </c:pt>
                <c:pt idx="1161">
                  <c:v>7.6016938191557522</c:v>
                </c:pt>
                <c:pt idx="1162">
                  <c:v>7.4855512080176876</c:v>
                </c:pt>
                <c:pt idx="1163">
                  <c:v>7.7588466165990653</c:v>
                </c:pt>
                <c:pt idx="1164">
                  <c:v>3.2315352863598572</c:v>
                </c:pt>
                <c:pt idx="1165">
                  <c:v>0.13363736867220852</c:v>
                </c:pt>
                <c:pt idx="1166">
                  <c:v>0.90886894175415556</c:v>
                </c:pt>
                <c:pt idx="1167">
                  <c:v>3.3062801427104143</c:v>
                </c:pt>
                <c:pt idx="1168">
                  <c:v>8.5232030913545989E-2</c:v>
                </c:pt>
                <c:pt idx="1169">
                  <c:v>10.223861672583899</c:v>
                </c:pt>
                <c:pt idx="1170">
                  <c:v>0.36084359430348312</c:v>
                </c:pt>
                <c:pt idx="1171">
                  <c:v>0.41024597739814606</c:v>
                </c:pt>
                <c:pt idx="1172">
                  <c:v>2.1085964337956904</c:v>
                </c:pt>
                <c:pt idx="1173">
                  <c:v>0.49889456819866879</c:v>
                </c:pt>
                <c:pt idx="1174">
                  <c:v>1.6414435987932396</c:v>
                </c:pt>
                <c:pt idx="1175">
                  <c:v>2.09410633191052E-2</c:v>
                </c:pt>
                <c:pt idx="1176">
                  <c:v>0.33063677656186374</c:v>
                </c:pt>
                <c:pt idx="1177">
                  <c:v>3.0806733209919188</c:v>
                </c:pt>
                <c:pt idx="1178">
                  <c:v>7.8691266694312367E-2</c:v>
                </c:pt>
                <c:pt idx="1179">
                  <c:v>6.0243151861837836</c:v>
                </c:pt>
                <c:pt idx="1180">
                  <c:v>19.08900830536264</c:v>
                </c:pt>
                <c:pt idx="1181">
                  <c:v>30.411018855748122</c:v>
                </c:pt>
                <c:pt idx="1182">
                  <c:v>33.726847279828043</c:v>
                </c:pt>
                <c:pt idx="1183">
                  <c:v>27.395651445938228</c:v>
                </c:pt>
                <c:pt idx="1184">
                  <c:v>47.077938630936046</c:v>
                </c:pt>
                <c:pt idx="1185">
                  <c:v>5.0361253681398441</c:v>
                </c:pt>
                <c:pt idx="1186">
                  <c:v>7.4270734666141358</c:v>
                </c:pt>
                <c:pt idx="1187">
                  <c:v>88.689758301943755</c:v>
                </c:pt>
                <c:pt idx="1188">
                  <c:v>0.76240173998846117</c:v>
                </c:pt>
                <c:pt idx="1189">
                  <c:v>88.801342552986569</c:v>
                </c:pt>
                <c:pt idx="1190">
                  <c:v>4.922903740185141E-2</c:v>
                </c:pt>
                <c:pt idx="1191">
                  <c:v>7.0379109072309905E-3</c:v>
                </c:pt>
                <c:pt idx="1192">
                  <c:v>1.1132227987213071E-2</c:v>
                </c:pt>
                <c:pt idx="1193">
                  <c:v>0.95486099245803668</c:v>
                </c:pt>
                <c:pt idx="1194">
                  <c:v>1.6495457040880743</c:v>
                </c:pt>
                <c:pt idx="1195">
                  <c:v>1.1830115413249187E-2</c:v>
                </c:pt>
                <c:pt idx="1196">
                  <c:v>9.00496877208323E-2</c:v>
                </c:pt>
                <c:pt idx="1197">
                  <c:v>0.42259017651577974</c:v>
                </c:pt>
                <c:pt idx="1198">
                  <c:v>0.11838143360497906</c:v>
                </c:pt>
                <c:pt idx="1199">
                  <c:v>7.7508364029577361</c:v>
                </c:pt>
                <c:pt idx="1200">
                  <c:v>5.5882383267320104E-2</c:v>
                </c:pt>
                <c:pt idx="1201">
                  <c:v>3.9352795005851593E-2</c:v>
                </c:pt>
                <c:pt idx="1202">
                  <c:v>1.9204528552923483E-2</c:v>
                </c:pt>
                <c:pt idx="1203">
                  <c:v>3.2609348119069972E-2</c:v>
                </c:pt>
                <c:pt idx="1204">
                  <c:v>0.40116176773359813</c:v>
                </c:pt>
                <c:pt idx="1205">
                  <c:v>2.5272754548227465E-2</c:v>
                </c:pt>
                <c:pt idx="1206">
                  <c:v>0.15894025294125377</c:v>
                </c:pt>
                <c:pt idx="1207">
                  <c:v>0.3776021788322052</c:v>
                </c:pt>
                <c:pt idx="1208">
                  <c:v>0.98214524765937838</c:v>
                </c:pt>
                <c:pt idx="1209">
                  <c:v>1.0696609974115878</c:v>
                </c:pt>
                <c:pt idx="1210">
                  <c:v>0.59554316435046672</c:v>
                </c:pt>
                <c:pt idx="1211">
                  <c:v>6.9133488766379472</c:v>
                </c:pt>
                <c:pt idx="1212">
                  <c:v>7.2877204345879134</c:v>
                </c:pt>
                <c:pt idx="1213">
                  <c:v>0.16960101141376685</c:v>
                </c:pt>
                <c:pt idx="1214">
                  <c:v>4.5513276603863089</c:v>
                </c:pt>
                <c:pt idx="1215">
                  <c:v>30.328554101172603</c:v>
                </c:pt>
                <c:pt idx="1216">
                  <c:v>0.67092792221829967</c:v>
                </c:pt>
                <c:pt idx="1217">
                  <c:v>14.56978530924423</c:v>
                </c:pt>
                <c:pt idx="1218">
                  <c:v>8.4291064686169113E-3</c:v>
                </c:pt>
                <c:pt idx="1219">
                  <c:v>0.70814483761666946</c:v>
                </c:pt>
                <c:pt idx="1220">
                  <c:v>12.01180253859367</c:v>
                </c:pt>
                <c:pt idx="1221">
                  <c:v>0.20731016292973045</c:v>
                </c:pt>
                <c:pt idx="1222">
                  <c:v>0.11072363562728728</c:v>
                </c:pt>
                <c:pt idx="1223">
                  <c:v>2.3794834831117209</c:v>
                </c:pt>
                <c:pt idx="1224">
                  <c:v>5.1848399517493912E-2</c:v>
                </c:pt>
                <c:pt idx="1225">
                  <c:v>1.2647635340764256E-3</c:v>
                </c:pt>
                <c:pt idx="1226">
                  <c:v>1.3695498949849685</c:v>
                </c:pt>
                <c:pt idx="1227">
                  <c:v>0.68624347032335298</c:v>
                </c:pt>
                <c:pt idx="1228">
                  <c:v>0.13983632931602905</c:v>
                </c:pt>
                <c:pt idx="1229">
                  <c:v>43.563852520735757</c:v>
                </c:pt>
                <c:pt idx="1230">
                  <c:v>1.6266761646543636E-4</c:v>
                </c:pt>
                <c:pt idx="1231">
                  <c:v>3.6475777377660574E-3</c:v>
                </c:pt>
                <c:pt idx="1232">
                  <c:v>1.999332783194413E-2</c:v>
                </c:pt>
                <c:pt idx="1233">
                  <c:v>6.8137439388887375E-2</c:v>
                </c:pt>
                <c:pt idx="1234">
                  <c:v>1.5824055739483093E-2</c:v>
                </c:pt>
                <c:pt idx="1235">
                  <c:v>5.2081350441868625E-4</c:v>
                </c:pt>
                <c:pt idx="1236">
                  <c:v>5.59345936307126E-3</c:v>
                </c:pt>
                <c:pt idx="1237">
                  <c:v>6.5584321409669952E-2</c:v>
                </c:pt>
                <c:pt idx="1238">
                  <c:v>4.7510145868034171E-3</c:v>
                </c:pt>
                <c:pt idx="1239">
                  <c:v>0.16114001577846551</c:v>
                </c:pt>
                <c:pt idx="1240">
                  <c:v>8.6678658195257663E-2</c:v>
                </c:pt>
                <c:pt idx="1241">
                  <c:v>5.2869436418930181E-2</c:v>
                </c:pt>
                <c:pt idx="1242">
                  <c:v>1.7996398105854527E-2</c:v>
                </c:pt>
                <c:pt idx="1243">
                  <c:v>0.19728173621807271</c:v>
                </c:pt>
                <c:pt idx="1244">
                  <c:v>0.22125616426595635</c:v>
                </c:pt>
                <c:pt idx="1245">
                  <c:v>0.47434366661110366</c:v>
                </c:pt>
                <c:pt idx="1246">
                  <c:v>3.016855246941082E-2</c:v>
                </c:pt>
                <c:pt idx="1247">
                  <c:v>3.126009497639832E-3</c:v>
                </c:pt>
                <c:pt idx="1248">
                  <c:v>7.0723141185394827</c:v>
                </c:pt>
                <c:pt idx="1249">
                  <c:v>4.7151306655312462E-4</c:v>
                </c:pt>
                <c:pt idx="1250">
                  <c:v>3.8918283524325495E-4</c:v>
                </c:pt>
                <c:pt idx="1251">
                  <c:v>0.28854792338559776</c:v>
                </c:pt>
                <c:pt idx="1252">
                  <c:v>8.6470448763510607E-2</c:v>
                </c:pt>
                <c:pt idx="1253">
                  <c:v>2.7513475066899315E-2</c:v>
                </c:pt>
                <c:pt idx="1254">
                  <c:v>0.33056495353594545</c:v>
                </c:pt>
                <c:pt idx="1255">
                  <c:v>0.15524897936359389</c:v>
                </c:pt>
                <c:pt idx="1256">
                  <c:v>0.32576501836612776</c:v>
                </c:pt>
                <c:pt idx="1257">
                  <c:v>0.13559792703936641</c:v>
                </c:pt>
                <c:pt idx="1258">
                  <c:v>0.95257202846606925</c:v>
                </c:pt>
                <c:pt idx="1259">
                  <c:v>3.0083855829437627</c:v>
                </c:pt>
                <c:pt idx="1260">
                  <c:v>0.26189430310500572</c:v>
                </c:pt>
                <c:pt idx="1261">
                  <c:v>0.61737657390962286</c:v>
                </c:pt>
                <c:pt idx="1262">
                  <c:v>6.9855270586099421</c:v>
                </c:pt>
                <c:pt idx="1263">
                  <c:v>0.27960398470720693</c:v>
                </c:pt>
                <c:pt idx="1264">
                  <c:v>2.443523219532215</c:v>
                </c:pt>
                <c:pt idx="1265">
                  <c:v>3.3122044673016844</c:v>
                </c:pt>
                <c:pt idx="1266">
                  <c:v>3.7129593915591479</c:v>
                </c:pt>
                <c:pt idx="1267">
                  <c:v>2.5506944879633586</c:v>
                </c:pt>
                <c:pt idx="1268">
                  <c:v>9.9477559786863345</c:v>
                </c:pt>
                <c:pt idx="1269">
                  <c:v>18.931071511667202</c:v>
                </c:pt>
                <c:pt idx="1270">
                  <c:v>0.28891101103259836</c:v>
                </c:pt>
                <c:pt idx="1271">
                  <c:v>1.0868556342665721</c:v>
                </c:pt>
                <c:pt idx="1272">
                  <c:v>55.34966920938561</c:v>
                </c:pt>
                <c:pt idx="1273">
                  <c:v>0.13369875785915683</c:v>
                </c:pt>
                <c:pt idx="1274">
                  <c:v>21.589710593582954</c:v>
                </c:pt>
                <c:pt idx="1275">
                  <c:v>0.14238503407604608</c:v>
                </c:pt>
                <c:pt idx="1276">
                  <c:v>0.31419123660503506</c:v>
                </c:pt>
                <c:pt idx="1277">
                  <c:v>0.58345394851455001</c:v>
                </c:pt>
                <c:pt idx="1278">
                  <c:v>0.60559795798978333</c:v>
                </c:pt>
                <c:pt idx="1279">
                  <c:v>3.3390229738420798</c:v>
                </c:pt>
                <c:pt idx="1280">
                  <c:v>0.10275049934968272</c:v>
                </c:pt>
                <c:pt idx="1281">
                  <c:v>1.6713847368491028</c:v>
                </c:pt>
                <c:pt idx="1282">
                  <c:v>2.444344214122094E-2</c:v>
                </c:pt>
                <c:pt idx="1283">
                  <c:v>1.4023902680954738</c:v>
                </c:pt>
                <c:pt idx="1284">
                  <c:v>0.31265023173154555</c:v>
                </c:pt>
                <c:pt idx="1285">
                  <c:v>0.31424991038334915</c:v>
                </c:pt>
                <c:pt idx="1286">
                  <c:v>0.1785517439564355</c:v>
                </c:pt>
                <c:pt idx="1287">
                  <c:v>3.0947069209152525</c:v>
                </c:pt>
                <c:pt idx="1288">
                  <c:v>64.463833740386562</c:v>
                </c:pt>
                <c:pt idx="1289">
                  <c:v>1.9682574682288779E-2</c:v>
                </c:pt>
                <c:pt idx="1290">
                  <c:v>1.7585885017592418</c:v>
                </c:pt>
                <c:pt idx="1291">
                  <c:v>9.0145462042937226</c:v>
                </c:pt>
                <c:pt idx="1292">
                  <c:v>13.358641182865952</c:v>
                </c:pt>
                <c:pt idx="1293">
                  <c:v>4.3726472664478342</c:v>
                </c:pt>
                <c:pt idx="1294">
                  <c:v>5.7299089149451136E-2</c:v>
                </c:pt>
                <c:pt idx="1295">
                  <c:v>2.7123631339251043E-2</c:v>
                </c:pt>
                <c:pt idx="1296">
                  <c:v>6.4536206702559121E-2</c:v>
                </c:pt>
                <c:pt idx="1297">
                  <c:v>0.11688160213830133</c:v>
                </c:pt>
                <c:pt idx="1298">
                  <c:v>0.1631910636471175</c:v>
                </c:pt>
                <c:pt idx="1299">
                  <c:v>1.0224737327533833E-2</c:v>
                </c:pt>
                <c:pt idx="1300">
                  <c:v>4.2673279321180022E-3</c:v>
                </c:pt>
                <c:pt idx="1301">
                  <c:v>2.3518716843379837</c:v>
                </c:pt>
                <c:pt idx="1302">
                  <c:v>3.2856100308613453E-2</c:v>
                </c:pt>
                <c:pt idx="1303">
                  <c:v>0.34358599009205681</c:v>
                </c:pt>
                <c:pt idx="1304">
                  <c:v>1.0884095406519849E-2</c:v>
                </c:pt>
                <c:pt idx="1305">
                  <c:v>8.2202448408411188E-3</c:v>
                </c:pt>
                <c:pt idx="1306">
                  <c:v>1.9467470300697547E-2</c:v>
                </c:pt>
                <c:pt idx="1307">
                  <c:v>0.44448887257346459</c:v>
                </c:pt>
                <c:pt idx="1308">
                  <c:v>0.6445592618102286</c:v>
                </c:pt>
                <c:pt idx="1309">
                  <c:v>2.9170255967171789E-3</c:v>
                </c:pt>
                <c:pt idx="1310">
                  <c:v>3.1064700394898913E-2</c:v>
                </c:pt>
                <c:pt idx="1311">
                  <c:v>6.0744822854531133</c:v>
                </c:pt>
                <c:pt idx="1312">
                  <c:v>4.4208667710597678E-2</c:v>
                </c:pt>
                <c:pt idx="1313">
                  <c:v>1.3917493285524369</c:v>
                </c:pt>
                <c:pt idx="1314">
                  <c:v>0.14953768240296764</c:v>
                </c:pt>
                <c:pt idx="1315">
                  <c:v>0.59453247040346446</c:v>
                </c:pt>
                <c:pt idx="1316">
                  <c:v>0.11600401348051599</c:v>
                </c:pt>
                <c:pt idx="1317">
                  <c:v>1.3613106661094314</c:v>
                </c:pt>
                <c:pt idx="1318">
                  <c:v>1.3640752320604874</c:v>
                </c:pt>
                <c:pt idx="1319">
                  <c:v>5.4800469094847586E-2</c:v>
                </c:pt>
                <c:pt idx="1320">
                  <c:v>0.44402872525196124</c:v>
                </c:pt>
                <c:pt idx="1321">
                  <c:v>1.0357638712439445</c:v>
                </c:pt>
                <c:pt idx="1322">
                  <c:v>0.1359654835280894</c:v>
                </c:pt>
                <c:pt idx="1323">
                  <c:v>1.0972942880266907</c:v>
                </c:pt>
                <c:pt idx="1324">
                  <c:v>0.28058069616537418</c:v>
                </c:pt>
                <c:pt idx="1325">
                  <c:v>0.23919421583247508</c:v>
                </c:pt>
                <c:pt idx="1326">
                  <c:v>0.31373042417002633</c:v>
                </c:pt>
                <c:pt idx="1327">
                  <c:v>4.278896249727647</c:v>
                </c:pt>
                <c:pt idx="1328">
                  <c:v>6.8998008171064775</c:v>
                </c:pt>
                <c:pt idx="1329">
                  <c:v>0.8200379673550553</c:v>
                </c:pt>
                <c:pt idx="1330">
                  <c:v>1.1741172547710308</c:v>
                </c:pt>
                <c:pt idx="1331">
                  <c:v>19.273464080071317</c:v>
                </c:pt>
                <c:pt idx="1332">
                  <c:v>0.39024251150825273</c:v>
                </c:pt>
                <c:pt idx="1333">
                  <c:v>14.838980366030651</c:v>
                </c:pt>
                <c:pt idx="1334">
                  <c:v>0.95528887522082873</c:v>
                </c:pt>
                <c:pt idx="1335">
                  <c:v>8.4886467787121909</c:v>
                </c:pt>
                <c:pt idx="1336">
                  <c:v>1.2919378183623706</c:v>
                </c:pt>
                <c:pt idx="1337">
                  <c:v>12.860302570206313</c:v>
                </c:pt>
                <c:pt idx="1338">
                  <c:v>7.2880224056457719</c:v>
                </c:pt>
                <c:pt idx="1339">
                  <c:v>0.94492471700382064</c:v>
                </c:pt>
                <c:pt idx="1340">
                  <c:v>0.31899592000448229</c:v>
                </c:pt>
                <c:pt idx="1341">
                  <c:v>7.7993348933692932</c:v>
                </c:pt>
                <c:pt idx="1342">
                  <c:v>0.14327055720158602</c:v>
                </c:pt>
                <c:pt idx="1343">
                  <c:v>13.041867388308038</c:v>
                </c:pt>
                <c:pt idx="1344">
                  <c:v>0.38535747647045993</c:v>
                </c:pt>
                <c:pt idx="1345">
                  <c:v>0.26199839435711686</c:v>
                </c:pt>
                <c:pt idx="1346">
                  <c:v>1.0190762921368062</c:v>
                </c:pt>
                <c:pt idx="1347">
                  <c:v>2.3356773622553968</c:v>
                </c:pt>
                <c:pt idx="1348">
                  <c:v>1.458645205847463</c:v>
                </c:pt>
                <c:pt idx="1349">
                  <c:v>0.1035383969719734</c:v>
                </c:pt>
                <c:pt idx="1350">
                  <c:v>0.29502788357277493</c:v>
                </c:pt>
                <c:pt idx="1351">
                  <c:v>1.8884624338028315</c:v>
                </c:pt>
                <c:pt idx="1352">
                  <c:v>6.5295819743809061E-2</c:v>
                </c:pt>
                <c:pt idx="1353">
                  <c:v>4.9682734268181896</c:v>
                </c:pt>
                <c:pt idx="1354">
                  <c:v>6.9355346214287446</c:v>
                </c:pt>
                <c:pt idx="1355">
                  <c:v>15.461186286480995</c:v>
                </c:pt>
                <c:pt idx="1356">
                  <c:v>6.945738268758948</c:v>
                </c:pt>
                <c:pt idx="1357">
                  <c:v>45.161121362892274</c:v>
                </c:pt>
                <c:pt idx="1358">
                  <c:v>130.6039388037143</c:v>
                </c:pt>
                <c:pt idx="1359">
                  <c:v>3.9522207787854149</c:v>
                </c:pt>
                <c:pt idx="1360">
                  <c:v>10.777226051193802</c:v>
                </c:pt>
                <c:pt idx="1361">
                  <c:v>142.56106749755284</c:v>
                </c:pt>
                <c:pt idx="1362">
                  <c:v>17.78489637059393</c:v>
                </c:pt>
                <c:pt idx="1363">
                  <c:v>139.36796603462784</c:v>
                </c:pt>
                <c:pt idx="1364">
                  <c:v>0.48930110199214427</c:v>
                </c:pt>
                <c:pt idx="1365">
                  <c:v>1.7668038955297587</c:v>
                </c:pt>
                <c:pt idx="1366">
                  <c:v>0.32920995479957127</c:v>
                </c:pt>
                <c:pt idx="1367">
                  <c:v>50.087815334243146</c:v>
                </c:pt>
                <c:pt idx="1368">
                  <c:v>19.754035177695901</c:v>
                </c:pt>
                <c:pt idx="1369">
                  <c:v>13.706751427935821</c:v>
                </c:pt>
                <c:pt idx="1370">
                  <c:v>2.9329170088926624</c:v>
                </c:pt>
                <c:pt idx="1371">
                  <c:v>10.995731919558819</c:v>
                </c:pt>
                <c:pt idx="1372">
                  <c:v>1.1000698089419163</c:v>
                </c:pt>
                <c:pt idx="1373">
                  <c:v>41.187928840136273</c:v>
                </c:pt>
                <c:pt idx="1374">
                  <c:v>0.40550742794944478</c:v>
                </c:pt>
                <c:pt idx="1375">
                  <c:v>0.31552051510092599</c:v>
                </c:pt>
                <c:pt idx="1376">
                  <c:v>3.5939062480333107E-2</c:v>
                </c:pt>
                <c:pt idx="1377">
                  <c:v>0.2174115523276734</c:v>
                </c:pt>
                <c:pt idx="1378">
                  <c:v>2.6610371282424503</c:v>
                </c:pt>
                <c:pt idx="1379">
                  <c:v>0.37920069248342697</c:v>
                </c:pt>
                <c:pt idx="1380">
                  <c:v>4.0138978749781125E-2</c:v>
                </c:pt>
                <c:pt idx="1381">
                  <c:v>8.7033176938238084E-4</c:v>
                </c:pt>
                <c:pt idx="1382">
                  <c:v>1.378348814350205</c:v>
                </c:pt>
                <c:pt idx="1383">
                  <c:v>6.2591442564924309</c:v>
                </c:pt>
                <c:pt idx="1384">
                  <c:v>3.8251967010896051</c:v>
                </c:pt>
                <c:pt idx="1385">
                  <c:v>1.5062949622888646</c:v>
                </c:pt>
                <c:pt idx="1386">
                  <c:v>34.116324209456877</c:v>
                </c:pt>
                <c:pt idx="1387">
                  <c:v>92.059653941550181</c:v>
                </c:pt>
                <c:pt idx="1388">
                  <c:v>0.94625444371924838</c:v>
                </c:pt>
                <c:pt idx="1389">
                  <c:v>16.98011500948363</c:v>
                </c:pt>
                <c:pt idx="1390">
                  <c:v>8.165589107733183</c:v>
                </c:pt>
                <c:pt idx="1391">
                  <c:v>0.55584481493175597</c:v>
                </c:pt>
                <c:pt idx="1392">
                  <c:v>99.425744375140056</c:v>
                </c:pt>
                <c:pt idx="1393">
                  <c:v>7.8494368111481222E-3</c:v>
                </c:pt>
                <c:pt idx="1394">
                  <c:v>0.47874025993633784</c:v>
                </c:pt>
                <c:pt idx="1395">
                  <c:v>2.4288070475710444</c:v>
                </c:pt>
                <c:pt idx="1396">
                  <c:v>1.4438717890918469</c:v>
                </c:pt>
                <c:pt idx="1397">
                  <c:v>0.84444126753634896</c:v>
                </c:pt>
                <c:pt idx="1398">
                  <c:v>2.8094071825592968</c:v>
                </c:pt>
                <c:pt idx="1399">
                  <c:v>1.4207631205195859E-3</c:v>
                </c:pt>
                <c:pt idx="1400">
                  <c:v>2.6232278373990265</c:v>
                </c:pt>
                <c:pt idx="1401">
                  <c:v>1.7124453069197236</c:v>
                </c:pt>
                <c:pt idx="1402">
                  <c:v>12.878072729775052</c:v>
                </c:pt>
                <c:pt idx="1403">
                  <c:v>77.27605343452673</c:v>
                </c:pt>
                <c:pt idx="1404">
                  <c:v>1.4774021198416838E-4</c:v>
                </c:pt>
                <c:pt idx="1405">
                  <c:v>8.0290849749836495E-4</c:v>
                </c:pt>
                <c:pt idx="1406">
                  <c:v>6.9177574924072956E-3</c:v>
                </c:pt>
                <c:pt idx="1407">
                  <c:v>9.8016701122562583E-3</c:v>
                </c:pt>
                <c:pt idx="1408">
                  <c:v>8.5797901252750233E-2</c:v>
                </c:pt>
                <c:pt idx="1409">
                  <c:v>3.0754262950142175E-3</c:v>
                </c:pt>
                <c:pt idx="1410">
                  <c:v>3.6012642090933042E-3</c:v>
                </c:pt>
                <c:pt idx="1411">
                  <c:v>2.7783801745876795E-2</c:v>
                </c:pt>
                <c:pt idx="1412">
                  <c:v>0.10817225052085684</c:v>
                </c:pt>
                <c:pt idx="1413">
                  <c:v>4.2316252702209729</c:v>
                </c:pt>
                <c:pt idx="1414">
                  <c:v>1.5241798831824946</c:v>
                </c:pt>
                <c:pt idx="1415">
                  <c:v>0.1868055267708939</c:v>
                </c:pt>
                <c:pt idx="1416">
                  <c:v>11.460442550137056</c:v>
                </c:pt>
                <c:pt idx="1417">
                  <c:v>14.643489021413631</c:v>
                </c:pt>
                <c:pt idx="1418">
                  <c:v>5.3933866153876036</c:v>
                </c:pt>
                <c:pt idx="1419">
                  <c:v>2.0309021635932227</c:v>
                </c:pt>
                <c:pt idx="1420">
                  <c:v>2.63136504076668</c:v>
                </c:pt>
                <c:pt idx="1421">
                  <c:v>0.44955376516591311</c:v>
                </c:pt>
                <c:pt idx="1422">
                  <c:v>32.538316966077538</c:v>
                </c:pt>
                <c:pt idx="1423">
                  <c:v>2.7106455133008786E-3</c:v>
                </c:pt>
                <c:pt idx="1424">
                  <c:v>3.2373091155705768E-3</c:v>
                </c:pt>
                <c:pt idx="1425">
                  <c:v>0.10504021056206445</c:v>
                </c:pt>
                <c:pt idx="1426">
                  <c:v>0.22729939787695302</c:v>
                </c:pt>
                <c:pt idx="1427">
                  <c:v>6.6701134340511059E-2</c:v>
                </c:pt>
                <c:pt idx="1428">
                  <c:v>4.1706676279876111</c:v>
                </c:pt>
                <c:pt idx="1429">
                  <c:v>0.39973771798834612</c:v>
                </c:pt>
                <c:pt idx="1430">
                  <c:v>0.61830270724468517</c:v>
                </c:pt>
                <c:pt idx="1431">
                  <c:v>0.13495070415614194</c:v>
                </c:pt>
                <c:pt idx="1432">
                  <c:v>2.7721147930518386</c:v>
                </c:pt>
                <c:pt idx="1433">
                  <c:v>16.319197908826428</c:v>
                </c:pt>
                <c:pt idx="1434">
                  <c:v>0.68243659983779503</c:v>
                </c:pt>
                <c:pt idx="1435">
                  <c:v>1.065332075391904</c:v>
                </c:pt>
                <c:pt idx="1436">
                  <c:v>2.9862488093120532</c:v>
                </c:pt>
                <c:pt idx="1437">
                  <c:v>1.7563670345333908</c:v>
                </c:pt>
                <c:pt idx="1438">
                  <c:v>10.543982049713039</c:v>
                </c:pt>
                <c:pt idx="1439">
                  <c:v>22.778559908112765</c:v>
                </c:pt>
                <c:pt idx="1440">
                  <c:v>15.50086448415801</c:v>
                </c:pt>
                <c:pt idx="1441">
                  <c:v>10.262553962277458</c:v>
                </c:pt>
                <c:pt idx="1442">
                  <c:v>81.704633141900487</c:v>
                </c:pt>
                <c:pt idx="1443">
                  <c:v>320.52416346748316</c:v>
                </c:pt>
                <c:pt idx="1444">
                  <c:v>2.100293593144523</c:v>
                </c:pt>
                <c:pt idx="1445">
                  <c:v>0.61800126241681619</c:v>
                </c:pt>
                <c:pt idx="1446">
                  <c:v>3.1885799829326684</c:v>
                </c:pt>
                <c:pt idx="1447">
                  <c:v>0.20491879112259778</c:v>
                </c:pt>
                <c:pt idx="1448">
                  <c:v>358.94542683736989</c:v>
                </c:pt>
                <c:pt idx="1449">
                  <c:v>2.0850409752916774</c:v>
                </c:pt>
                <c:pt idx="1450">
                  <c:v>1.6553436087078195</c:v>
                </c:pt>
                <c:pt idx="1451">
                  <c:v>9.1046486102834301</c:v>
                </c:pt>
                <c:pt idx="1452">
                  <c:v>14.160529560735931</c:v>
                </c:pt>
                <c:pt idx="1453">
                  <c:v>51.298774936516395</c:v>
                </c:pt>
                <c:pt idx="1454">
                  <c:v>0.20203704986412374</c:v>
                </c:pt>
                <c:pt idx="1455">
                  <c:v>0.24753652437752208</c:v>
                </c:pt>
                <c:pt idx="1456">
                  <c:v>0.19794369733295078</c:v>
                </c:pt>
                <c:pt idx="1457">
                  <c:v>1.9134127366277636</c:v>
                </c:pt>
                <c:pt idx="1458">
                  <c:v>1.5622438952680315</c:v>
                </c:pt>
                <c:pt idx="1459">
                  <c:v>0.494829627667625</c:v>
                </c:pt>
                <c:pt idx="1460">
                  <c:v>0.73400645688110633</c:v>
                </c:pt>
                <c:pt idx="1461">
                  <c:v>8.2605432413837256</c:v>
                </c:pt>
                <c:pt idx="1462">
                  <c:v>29.061793144497322</c:v>
                </c:pt>
                <c:pt idx="1463">
                  <c:v>0.25783175104590017</c:v>
                </c:pt>
                <c:pt idx="1464">
                  <c:v>4.6352318440568769</c:v>
                </c:pt>
                <c:pt idx="1465">
                  <c:v>8.8601120945781116</c:v>
                </c:pt>
                <c:pt idx="1466">
                  <c:v>2.1740841864131415</c:v>
                </c:pt>
                <c:pt idx="1467">
                  <c:v>55.78181203689492</c:v>
                </c:pt>
                <c:pt idx="1468">
                  <c:v>0.23150790669545798</c:v>
                </c:pt>
                <c:pt idx="1469">
                  <c:v>5.8256627340048876E-2</c:v>
                </c:pt>
                <c:pt idx="1470">
                  <c:v>0.50942663683599643</c:v>
                </c:pt>
                <c:pt idx="1471">
                  <c:v>2.1342090062847356</c:v>
                </c:pt>
                <c:pt idx="1472">
                  <c:v>4.1204462119669891</c:v>
                </c:pt>
                <c:pt idx="1473">
                  <c:v>1.8898724864983788E-2</c:v>
                </c:pt>
                <c:pt idx="1474">
                  <c:v>9.5608060103999012E-3</c:v>
                </c:pt>
                <c:pt idx="1475">
                  <c:v>0.43035836106975778</c:v>
                </c:pt>
                <c:pt idx="1476">
                  <c:v>6.8339781633644115E-3</c:v>
                </c:pt>
                <c:pt idx="1477">
                  <c:v>3.1378491191600038</c:v>
                </c:pt>
                <c:pt idx="1478">
                  <c:v>3.1123917130258867E-2</c:v>
                </c:pt>
                <c:pt idx="1479">
                  <c:v>3.0710470656080922E-3</c:v>
                </c:pt>
                <c:pt idx="1480">
                  <c:v>9.7322893627819311E-3</c:v>
                </c:pt>
                <c:pt idx="1481">
                  <c:v>0.70384471673395055</c:v>
                </c:pt>
                <c:pt idx="1482">
                  <c:v>7.4194913982993125</c:v>
                </c:pt>
                <c:pt idx="1483">
                  <c:v>9.2646242935044368E-3</c:v>
                </c:pt>
                <c:pt idx="1484">
                  <c:v>1.3302833748300353</c:v>
                </c:pt>
                <c:pt idx="1485">
                  <c:v>0.13935494914591182</c:v>
                </c:pt>
                <c:pt idx="1486">
                  <c:v>6.9489564185212946E-2</c:v>
                </c:pt>
                <c:pt idx="1487">
                  <c:v>5.7614735190212754</c:v>
                </c:pt>
                <c:pt idx="1488">
                  <c:v>0.59291015386458301</c:v>
                </c:pt>
                <c:pt idx="1489">
                  <c:v>2.2970386574528212</c:v>
                </c:pt>
                <c:pt idx="1490">
                  <c:v>0.25339609300917854</c:v>
                </c:pt>
                <c:pt idx="1491">
                  <c:v>10.163007447027589</c:v>
                </c:pt>
                <c:pt idx="1492">
                  <c:v>12.56235447186087</c:v>
                </c:pt>
                <c:pt idx="1493">
                  <c:v>3.7348493282355699</c:v>
                </c:pt>
                <c:pt idx="1494">
                  <c:v>2.3795823957371591</c:v>
                </c:pt>
                <c:pt idx="1495">
                  <c:v>3.7914221553733633E-2</c:v>
                </c:pt>
                <c:pt idx="1496">
                  <c:v>0.33158773504428674</c:v>
                </c:pt>
                <c:pt idx="1497">
                  <c:v>5.8762682174786178</c:v>
                </c:pt>
                <c:pt idx="1498">
                  <c:v>3.325737816351547</c:v>
                </c:pt>
                <c:pt idx="1499">
                  <c:v>2.4848101800235649</c:v>
                </c:pt>
                <c:pt idx="1500">
                  <c:v>1.7199296075914214</c:v>
                </c:pt>
                <c:pt idx="1501">
                  <c:v>13.289058829474936</c:v>
                </c:pt>
                <c:pt idx="1502">
                  <c:v>120.06491905406949</c:v>
                </c:pt>
                <c:pt idx="1503">
                  <c:v>47.086521917356208</c:v>
                </c:pt>
                <c:pt idx="1504">
                  <c:v>7.0131454998955105</c:v>
                </c:pt>
                <c:pt idx="1505">
                  <c:v>36.496383304915163</c:v>
                </c:pt>
                <c:pt idx="1506">
                  <c:v>15.568475669775923</c:v>
                </c:pt>
                <c:pt idx="1507">
                  <c:v>91.980522514887511</c:v>
                </c:pt>
                <c:pt idx="1508">
                  <c:v>4.8792695750297703</c:v>
                </c:pt>
                <c:pt idx="1509">
                  <c:v>19.264117119646905</c:v>
                </c:pt>
                <c:pt idx="1510">
                  <c:v>4.0927192490508206</c:v>
                </c:pt>
                <c:pt idx="1511">
                  <c:v>20.656972757458934</c:v>
                </c:pt>
                <c:pt idx="1512">
                  <c:v>39.076686022891678</c:v>
                </c:pt>
                <c:pt idx="1513">
                  <c:v>2.6578091891050768</c:v>
                </c:pt>
                <c:pt idx="1514">
                  <c:v>0.45182073170314113</c:v>
                </c:pt>
                <c:pt idx="1515">
                  <c:v>27.540034781146616</c:v>
                </c:pt>
                <c:pt idx="1516">
                  <c:v>2.3438887751536024</c:v>
                </c:pt>
                <c:pt idx="1517">
                  <c:v>45.790383305275661</c:v>
                </c:pt>
                <c:pt idx="1518">
                  <c:v>0.5637786213977769</c:v>
                </c:pt>
                <c:pt idx="1519">
                  <c:v>0.17478428773422147</c:v>
                </c:pt>
                <c:pt idx="1520">
                  <c:v>0.79246382008442817</c:v>
                </c:pt>
                <c:pt idx="1521">
                  <c:v>3.4157713608835616</c:v>
                </c:pt>
                <c:pt idx="1522">
                  <c:v>10.267821166757265</c:v>
                </c:pt>
                <c:pt idx="1523">
                  <c:v>0.42241679030566692</c:v>
                </c:pt>
                <c:pt idx="1524">
                  <c:v>0.8736308284439408</c:v>
                </c:pt>
                <c:pt idx="1525">
                  <c:v>4.4252139306578036</c:v>
                </c:pt>
                <c:pt idx="1526">
                  <c:v>1.2364498366809615</c:v>
                </c:pt>
                <c:pt idx="1527">
                  <c:v>14.33694030536032</c:v>
                </c:pt>
                <c:pt idx="1528">
                  <c:v>47.835636283997204</c:v>
                </c:pt>
                <c:pt idx="1529">
                  <c:v>49.988053659075412</c:v>
                </c:pt>
                <c:pt idx="1530">
                  <c:v>29.69008143929155</c:v>
                </c:pt>
                <c:pt idx="1531">
                  <c:v>253.73626064171106</c:v>
                </c:pt>
                <c:pt idx="1532">
                  <c:v>745.19899523617073</c:v>
                </c:pt>
                <c:pt idx="1533">
                  <c:v>78.934272788310764</c:v>
                </c:pt>
                <c:pt idx="1534">
                  <c:v>55.09197061035524</c:v>
                </c:pt>
                <c:pt idx="1535">
                  <c:v>106.18456200649781</c:v>
                </c:pt>
                <c:pt idx="1536">
                  <c:v>26.868603058496621</c:v>
                </c:pt>
                <c:pt idx="1537">
                  <c:v>852.96271013308774</c:v>
                </c:pt>
                <c:pt idx="1538">
                  <c:v>6.4021489796192094E-3</c:v>
                </c:pt>
                <c:pt idx="1539">
                  <c:v>6.2348957703267311E-3</c:v>
                </c:pt>
                <c:pt idx="1540">
                  <c:v>2.1055506403684199E-2</c:v>
                </c:pt>
                <c:pt idx="1541">
                  <c:v>0.30207729659120969</c:v>
                </c:pt>
                <c:pt idx="1542">
                  <c:v>0.21511020914018564</c:v>
                </c:pt>
                <c:pt idx="1543">
                  <c:v>5.2760525005652974E-2</c:v>
                </c:pt>
                <c:pt idx="1544">
                  <c:v>3.3577955753961483E-2</c:v>
                </c:pt>
                <c:pt idx="1545">
                  <c:v>0.14491896579326977</c:v>
                </c:pt>
                <c:pt idx="1546">
                  <c:v>0.1511309111718972</c:v>
                </c:pt>
                <c:pt idx="1547">
                  <c:v>1.1185545148202747</c:v>
                </c:pt>
                <c:pt idx="1548">
                  <c:v>0.86607490926073349</c:v>
                </c:pt>
                <c:pt idx="1549">
                  <c:v>0.50738446272047444</c:v>
                </c:pt>
                <c:pt idx="1550">
                  <c:v>0.17150301021643755</c:v>
                </c:pt>
                <c:pt idx="1551">
                  <c:v>1.6473439541823311</c:v>
                </c:pt>
                <c:pt idx="1552">
                  <c:v>1.1314646958431382</c:v>
                </c:pt>
                <c:pt idx="1553">
                  <c:v>0.14342019993379196</c:v>
                </c:pt>
                <c:pt idx="1554">
                  <c:v>0.3475605889583086</c:v>
                </c:pt>
                <c:pt idx="1555">
                  <c:v>2.1435026645605992</c:v>
                </c:pt>
                <c:pt idx="1556">
                  <c:v>3.2804857319197009</c:v>
                </c:pt>
                <c:pt idx="1557">
                  <c:v>1.7067062577122094</c:v>
                </c:pt>
                <c:pt idx="1558">
                  <c:v>7.9711664437060207E-4</c:v>
                </c:pt>
                <c:pt idx="1559">
                  <c:v>5.5995745153666523E-2</c:v>
                </c:pt>
                <c:pt idx="1560">
                  <c:v>0.16185850610298622</c:v>
                </c:pt>
                <c:pt idx="1561">
                  <c:v>1.3647926488753113E-4</c:v>
                </c:pt>
                <c:pt idx="1562">
                  <c:v>1.2023997891390142E-4</c:v>
                </c:pt>
                <c:pt idx="1563">
                  <c:v>1.1017020677777514E-2</c:v>
                </c:pt>
                <c:pt idx="1564">
                  <c:v>9.3394117471494562E-5</c:v>
                </c:pt>
                <c:pt idx="1565">
                  <c:v>3.5247670420898193E-2</c:v>
                </c:pt>
                <c:pt idx="1566">
                  <c:v>1.1763353480404007E-4</c:v>
                </c:pt>
                <c:pt idx="1567">
                  <c:v>4.3278386466662766E-3</c:v>
                </c:pt>
                <c:pt idx="1568">
                  <c:v>1.3151125838395794</c:v>
                </c:pt>
                <c:pt idx="1569">
                  <c:v>3.6910347373442356E-4</c:v>
                </c:pt>
                <c:pt idx="1570">
                  <c:v>1.0681001139999972E-3</c:v>
                </c:pt>
                <c:pt idx="1571">
                  <c:v>8.9468648794615666E-3</c:v>
                </c:pt>
                <c:pt idx="1572">
                  <c:v>1.3043254692074294E-2</c:v>
                </c:pt>
                <c:pt idx="1573">
                  <c:v>1.2037540303682991E-2</c:v>
                </c:pt>
                <c:pt idx="1574">
                  <c:v>3.4269730670530172E-4</c:v>
                </c:pt>
                <c:pt idx="1575">
                  <c:v>1.3841922518929345E-2</c:v>
                </c:pt>
                <c:pt idx="1576">
                  <c:v>4.2512507146931305E-2</c:v>
                </c:pt>
                <c:pt idx="1577">
                  <c:v>0.69607573088599761</c:v>
                </c:pt>
                <c:pt idx="1578">
                  <c:v>0.18248494675558422</c:v>
                </c:pt>
                <c:pt idx="1579">
                  <c:v>0.18881872419139983</c:v>
                </c:pt>
                <c:pt idx="1580">
                  <c:v>6.2645173167532625E-2</c:v>
                </c:pt>
                <c:pt idx="1581">
                  <c:v>0.28683867423493903</c:v>
                </c:pt>
                <c:pt idx="1582">
                  <c:v>0.40928105407126769</c:v>
                </c:pt>
                <c:pt idx="1583">
                  <c:v>0.50059969019506412</c:v>
                </c:pt>
                <c:pt idx="1584">
                  <c:v>2.2819271220212131E-4</c:v>
                </c:pt>
                <c:pt idx="1585">
                  <c:v>0.32703792492966166</c:v>
                </c:pt>
                <c:pt idx="1586">
                  <c:v>0.26556456334261325</c:v>
                </c:pt>
                <c:pt idx="1587">
                  <c:v>2.3515150076491782</c:v>
                </c:pt>
                <c:pt idx="1588">
                  <c:v>5.7540632339466748E-4</c:v>
                </c:pt>
                <c:pt idx="1589">
                  <c:v>1.9394296825043475E-4</c:v>
                </c:pt>
                <c:pt idx="1590">
                  <c:v>1.0652421111538527E-2</c:v>
                </c:pt>
                <c:pt idx="1591">
                  <c:v>3.516920045740187E-3</c:v>
                </c:pt>
                <c:pt idx="1592">
                  <c:v>1.0409902787480258E-2</c:v>
                </c:pt>
                <c:pt idx="1593">
                  <c:v>0.58947996951723625</c:v>
                </c:pt>
                <c:pt idx="1594">
                  <c:v>5.0511470052451928E-2</c:v>
                </c:pt>
                <c:pt idx="1595">
                  <c:v>5.6602635846148108E-2</c:v>
                </c:pt>
                <c:pt idx="1596">
                  <c:v>7.4166954375794555E-2</c:v>
                </c:pt>
                <c:pt idx="1597">
                  <c:v>3.1294779779325752E-2</c:v>
                </c:pt>
                <c:pt idx="1598">
                  <c:v>0.293182756960293</c:v>
                </c:pt>
                <c:pt idx="1599">
                  <c:v>2.3316410654024858E-2</c:v>
                </c:pt>
                <c:pt idx="1600">
                  <c:v>0.15448373063083887</c:v>
                </c:pt>
                <c:pt idx="1601">
                  <c:v>0.82231509672316594</c:v>
                </c:pt>
                <c:pt idx="1602">
                  <c:v>0.36558414074731549</c:v>
                </c:pt>
                <c:pt idx="1603">
                  <c:v>1.4235004635380331</c:v>
                </c:pt>
                <c:pt idx="1604">
                  <c:v>2.0047955757470057</c:v>
                </c:pt>
                <c:pt idx="1605">
                  <c:v>1.8197647809897066</c:v>
                </c:pt>
                <c:pt idx="1606">
                  <c:v>4.890979359932631</c:v>
                </c:pt>
                <c:pt idx="1607">
                  <c:v>4.0406775957666756</c:v>
                </c:pt>
                <c:pt idx="1608">
                  <c:v>0.42636884918955764</c:v>
                </c:pt>
                <c:pt idx="1609">
                  <c:v>7.8187936103729372E-3</c:v>
                </c:pt>
                <c:pt idx="1610">
                  <c:v>1.0150964494430472</c:v>
                </c:pt>
                <c:pt idx="1611">
                  <c:v>8.1919081103280789</c:v>
                </c:pt>
                <c:pt idx="1612">
                  <c:v>3.5398992909978615</c:v>
                </c:pt>
                <c:pt idx="1613">
                  <c:v>0.28445502529127542</c:v>
                </c:pt>
                <c:pt idx="1614">
                  <c:v>0.33454373397384268</c:v>
                </c:pt>
                <c:pt idx="1615">
                  <c:v>0.62192661746530675</c:v>
                </c:pt>
                <c:pt idx="1616">
                  <c:v>0.89418163036625997</c:v>
                </c:pt>
                <c:pt idx="1617">
                  <c:v>4.0563695822948187</c:v>
                </c:pt>
                <c:pt idx="1618">
                  <c:v>0.58361175259189213</c:v>
                </c:pt>
                <c:pt idx="1619">
                  <c:v>1.2066345179690225</c:v>
                </c:pt>
                <c:pt idx="1620">
                  <c:v>0.80155398192439586</c:v>
                </c:pt>
                <c:pt idx="1621">
                  <c:v>1.4308714993390588</c:v>
                </c:pt>
                <c:pt idx="1622">
                  <c:v>2.7618938770418194E-2</c:v>
                </c:pt>
                <c:pt idx="1623">
                  <c:v>6.7913769462221744E-3</c:v>
                </c:pt>
                <c:pt idx="1624">
                  <c:v>4.2360133161377595E-3</c:v>
                </c:pt>
                <c:pt idx="1625">
                  <c:v>0.63385485420271581</c:v>
                </c:pt>
                <c:pt idx="1626">
                  <c:v>0.70104581024088597</c:v>
                </c:pt>
                <c:pt idx="1627">
                  <c:v>1.1324755458811966E-2</c:v>
                </c:pt>
                <c:pt idx="1628">
                  <c:v>2.064829725550844E-2</c:v>
                </c:pt>
                <c:pt idx="1629">
                  <c:v>0.16958876351223387</c:v>
                </c:pt>
                <c:pt idx="1630">
                  <c:v>0.34656123638022757</c:v>
                </c:pt>
                <c:pt idx="1631">
                  <c:v>0.64865579149948616</c:v>
                </c:pt>
                <c:pt idx="1632">
                  <c:v>5.2653444301366689E-2</c:v>
                </c:pt>
                <c:pt idx="1633">
                  <c:v>1.2188827512041105E-2</c:v>
                </c:pt>
                <c:pt idx="1634">
                  <c:v>6.2491919903416564E-2</c:v>
                </c:pt>
                <c:pt idx="1635">
                  <c:v>0.13511515420641379</c:v>
                </c:pt>
                <c:pt idx="1636">
                  <c:v>0.16153550654484025</c:v>
                </c:pt>
                <c:pt idx="1637">
                  <c:v>1.7250894766389867E-2</c:v>
                </c:pt>
                <c:pt idx="1638">
                  <c:v>6.7072071943079662E-3</c:v>
                </c:pt>
                <c:pt idx="1639">
                  <c:v>7.7910793050423546E-2</c:v>
                </c:pt>
                <c:pt idx="1640">
                  <c:v>0.67841458355955131</c:v>
                </c:pt>
                <c:pt idx="1641">
                  <c:v>0.14012904584283853</c:v>
                </c:pt>
                <c:pt idx="1642">
                  <c:v>7.9261097841067746E-2</c:v>
                </c:pt>
                <c:pt idx="1643">
                  <c:v>1.2931582701808393E-2</c:v>
                </c:pt>
                <c:pt idx="1644">
                  <c:v>2.9050731351547045E-3</c:v>
                </c:pt>
                <c:pt idx="1645">
                  <c:v>0.28085257558527288</c:v>
                </c:pt>
                <c:pt idx="1646">
                  <c:v>0.21933274916882289</c:v>
                </c:pt>
                <c:pt idx="1647">
                  <c:v>3.2066997988943573E-2</c:v>
                </c:pt>
                <c:pt idx="1648">
                  <c:v>1.6571025718726544E-3</c:v>
                </c:pt>
                <c:pt idx="1649">
                  <c:v>1.6796722200590546</c:v>
                </c:pt>
                <c:pt idx="1650">
                  <c:v>0.92311130761734195</c:v>
                </c:pt>
                <c:pt idx="1651">
                  <c:v>0.30865922831266701</c:v>
                </c:pt>
                <c:pt idx="1652">
                  <c:v>5.0678026793969398E-2</c:v>
                </c:pt>
                <c:pt idx="1653">
                  <c:v>0.18877366591417372</c:v>
                </c:pt>
                <c:pt idx="1654">
                  <c:v>9.5823816068913339E-2</c:v>
                </c:pt>
                <c:pt idx="1655">
                  <c:v>0.18611220879619403</c:v>
                </c:pt>
                <c:pt idx="1656">
                  <c:v>0.16621781143929368</c:v>
                </c:pt>
                <c:pt idx="1657">
                  <c:v>4.4357567657083624E-2</c:v>
                </c:pt>
                <c:pt idx="1658">
                  <c:v>9.786219604435379E-3</c:v>
                </c:pt>
                <c:pt idx="1659">
                  <c:v>5.9453842042826707E-2</c:v>
                </c:pt>
                <c:pt idx="1660">
                  <c:v>0.2671685288199433</c:v>
                </c:pt>
                <c:pt idx="1661">
                  <c:v>0.17809877849865829</c:v>
                </c:pt>
                <c:pt idx="1662">
                  <c:v>0.13412886573175842</c:v>
                </c:pt>
                <c:pt idx="1663">
                  <c:v>9.7467633547225097E-2</c:v>
                </c:pt>
                <c:pt idx="1664">
                  <c:v>0.12848950675191334</c:v>
                </c:pt>
                <c:pt idx="1665">
                  <c:v>0.36984196257867652</c:v>
                </c:pt>
                <c:pt idx="1666">
                  <c:v>0.4805323816187852</c:v>
                </c:pt>
                <c:pt idx="1667">
                  <c:v>0.18102463632356458</c:v>
                </c:pt>
                <c:pt idx="1668">
                  <c:v>1.5151783686267206E-3</c:v>
                </c:pt>
                <c:pt idx="1669">
                  <c:v>0.98245668819164245</c:v>
                </c:pt>
                <c:pt idx="1670">
                  <c:v>7.9512159716113997</c:v>
                </c:pt>
                <c:pt idx="1671">
                  <c:v>2.5882873137794027</c:v>
                </c:pt>
                <c:pt idx="1672">
                  <c:v>0.31930603350043207</c:v>
                </c:pt>
                <c:pt idx="1673">
                  <c:v>1.5369987706319803</c:v>
                </c:pt>
                <c:pt idx="1674">
                  <c:v>0.28024000766625995</c:v>
                </c:pt>
                <c:pt idx="1675">
                  <c:v>1.5336214169347493</c:v>
                </c:pt>
                <c:pt idx="1676">
                  <c:v>0.9542156817980163</c:v>
                </c:pt>
                <c:pt idx="1677">
                  <c:v>4.6503526648105094E-2</c:v>
                </c:pt>
                <c:pt idx="1678">
                  <c:v>2.6243022450457322E-2</c:v>
                </c:pt>
                <c:pt idx="1679">
                  <c:v>0.40151128708039274</c:v>
                </c:pt>
                <c:pt idx="1680">
                  <c:v>1.8451054722322515</c:v>
                </c:pt>
                <c:pt idx="1681">
                  <c:v>1.5226532589749167</c:v>
                </c:pt>
                <c:pt idx="1682">
                  <c:v>0.2023588168107654</c:v>
                </c:pt>
                <c:pt idx="1683">
                  <c:v>7.2435342075928708E-2</c:v>
                </c:pt>
                <c:pt idx="1684">
                  <c:v>0.15491633000027347</c:v>
                </c:pt>
                <c:pt idx="1685">
                  <c:v>0.32861961722046978</c:v>
                </c:pt>
                <c:pt idx="1686">
                  <c:v>0.3155138395203036</c:v>
                </c:pt>
                <c:pt idx="1687">
                  <c:v>8.3072553446803775E-3</c:v>
                </c:pt>
                <c:pt idx="1688">
                  <c:v>8.0262159438882014E-2</c:v>
                </c:pt>
                <c:pt idx="1689">
                  <c:v>8.4640228740555934E-2</c:v>
                </c:pt>
                <c:pt idx="1690">
                  <c:v>0.72844811486613903</c:v>
                </c:pt>
                <c:pt idx="1691">
                  <c:v>1.0657860530189682</c:v>
                </c:pt>
                <c:pt idx="1692">
                  <c:v>3.6798032911012095</c:v>
                </c:pt>
                <c:pt idx="1693">
                  <c:v>5.0277041281334425</c:v>
                </c:pt>
                <c:pt idx="1694">
                  <c:v>3.5101026339526147</c:v>
                </c:pt>
                <c:pt idx="1695">
                  <c:v>11.60042490556847</c:v>
                </c:pt>
                <c:pt idx="1696">
                  <c:v>13.357140311280634</c:v>
                </c:pt>
                <c:pt idx="1697">
                  <c:v>2.0713733925990723</c:v>
                </c:pt>
                <c:pt idx="1698">
                  <c:v>0.56472086113689912</c:v>
                </c:pt>
                <c:pt idx="1699">
                  <c:v>8.4469080760035666</c:v>
                </c:pt>
                <c:pt idx="1700">
                  <c:v>26.295616357622553</c:v>
                </c:pt>
                <c:pt idx="1701">
                  <c:v>19.577085486113425</c:v>
                </c:pt>
                <c:pt idx="1702">
                  <c:v>1.5475551472524285</c:v>
                </c:pt>
                <c:pt idx="1703">
                  <c:v>0.39559140807576265</c:v>
                </c:pt>
                <c:pt idx="1704">
                  <c:v>1.9655863119900068</c:v>
                </c:pt>
                <c:pt idx="1705">
                  <c:v>26.320926054407369</c:v>
                </c:pt>
                <c:pt idx="1706">
                  <c:v>10.93913109883618</c:v>
                </c:pt>
                <c:pt idx="1707">
                  <c:v>2.3532317667693503</c:v>
                </c:pt>
                <c:pt idx="1708">
                  <c:v>3.1171062847343296</c:v>
                </c:pt>
                <c:pt idx="1709">
                  <c:v>10.161518869129974</c:v>
                </c:pt>
                <c:pt idx="1710">
                  <c:v>6.0919733246461094</c:v>
                </c:pt>
                <c:pt idx="1711">
                  <c:v>1.1513155723773105</c:v>
                </c:pt>
                <c:pt idx="1712">
                  <c:v>1.2887780162755587</c:v>
                </c:pt>
                <c:pt idx="1713">
                  <c:v>1.2830965545637363</c:v>
                </c:pt>
                <c:pt idx="1714">
                  <c:v>0.95198114259827493</c:v>
                </c:pt>
                <c:pt idx="1715">
                  <c:v>1.8737298392734085</c:v>
                </c:pt>
                <c:pt idx="1716">
                  <c:v>4.8648300464991863</c:v>
                </c:pt>
                <c:pt idx="1717">
                  <c:v>0.87378399464380341</c:v>
                </c:pt>
                <c:pt idx="1718">
                  <c:v>0.31665682594403932</c:v>
                </c:pt>
                <c:pt idx="1719">
                  <c:v>2.3230792228656307</c:v>
                </c:pt>
                <c:pt idx="1720">
                  <c:v>2.3016054416702774E-2</c:v>
                </c:pt>
                <c:pt idx="1721">
                  <c:v>14.226742619860982</c:v>
                </c:pt>
                <c:pt idx="1722">
                  <c:v>6.8304216126267319</c:v>
                </c:pt>
                <c:pt idx="1723">
                  <c:v>8.1501534895311227</c:v>
                </c:pt>
                <c:pt idx="1724">
                  <c:v>46.201085716522158</c:v>
                </c:pt>
                <c:pt idx="1725">
                  <c:v>64.954609577769943</c:v>
                </c:pt>
                <c:pt idx="1726">
                  <c:v>8.5405420643734331</c:v>
                </c:pt>
                <c:pt idx="1727">
                  <c:v>33.160851096372085</c:v>
                </c:pt>
                <c:pt idx="1728">
                  <c:v>32.640258790430877</c:v>
                </c:pt>
                <c:pt idx="1729">
                  <c:v>87.066256341885293</c:v>
                </c:pt>
                <c:pt idx="1730">
                  <c:v>4.1452796378079109</c:v>
                </c:pt>
                <c:pt idx="1731">
                  <c:v>0.54711880402871038</c:v>
                </c:pt>
                <c:pt idx="1732">
                  <c:v>3.5290788758537617</c:v>
                </c:pt>
                <c:pt idx="1733">
                  <c:v>5.4093516691023291</c:v>
                </c:pt>
                <c:pt idx="1734">
                  <c:v>2.2642185044470908</c:v>
                </c:pt>
                <c:pt idx="1735">
                  <c:v>1.4916045631183616</c:v>
                </c:pt>
                <c:pt idx="1736">
                  <c:v>1.4656744795544669</c:v>
                </c:pt>
                <c:pt idx="1737">
                  <c:v>1.877037604202075E-2</c:v>
                </c:pt>
                <c:pt idx="1738">
                  <c:v>2.3497136444257136</c:v>
                </c:pt>
                <c:pt idx="1739">
                  <c:v>3.3226899865703148</c:v>
                </c:pt>
                <c:pt idx="1740">
                  <c:v>6.4771408838037781</c:v>
                </c:pt>
                <c:pt idx="1741">
                  <c:v>1.0091876181711496E-2</c:v>
                </c:pt>
                <c:pt idx="1742">
                  <c:v>2.3390231880911563E-2</c:v>
                </c:pt>
                <c:pt idx="1743">
                  <c:v>0.4827215579683124</c:v>
                </c:pt>
                <c:pt idx="1744">
                  <c:v>0.15506400616919203</c:v>
                </c:pt>
                <c:pt idx="1745">
                  <c:v>1.5033663344744697</c:v>
                </c:pt>
                <c:pt idx="1746">
                  <c:v>2.0844599978969248E-2</c:v>
                </c:pt>
                <c:pt idx="1747">
                  <c:v>0.35964948389131357</c:v>
                </c:pt>
                <c:pt idx="1748">
                  <c:v>1.2365204723631371</c:v>
                </c:pt>
                <c:pt idx="1749">
                  <c:v>0.402579916501697</c:v>
                </c:pt>
                <c:pt idx="1750">
                  <c:v>6.093372035321007</c:v>
                </c:pt>
                <c:pt idx="1751">
                  <c:v>3.1557846296058716</c:v>
                </c:pt>
                <c:pt idx="1752">
                  <c:v>3.1034225621796518</c:v>
                </c:pt>
                <c:pt idx="1753">
                  <c:v>17.998085636038788</c:v>
                </c:pt>
                <c:pt idx="1754">
                  <c:v>17.816518199905214</c:v>
                </c:pt>
                <c:pt idx="1755">
                  <c:v>11.198605130598207</c:v>
                </c:pt>
                <c:pt idx="1756">
                  <c:v>2.8589099487748282</c:v>
                </c:pt>
                <c:pt idx="1757">
                  <c:v>13.291760065878773</c:v>
                </c:pt>
                <c:pt idx="1758">
                  <c:v>11.394643070190007</c:v>
                </c:pt>
                <c:pt idx="1759">
                  <c:v>2.8618522790839185</c:v>
                </c:pt>
                <c:pt idx="1760">
                  <c:v>9.334614590298182E-2</c:v>
                </c:pt>
                <c:pt idx="1761">
                  <c:v>1.8906003678770388E-2</c:v>
                </c:pt>
                <c:pt idx="1762">
                  <c:v>1.0204519188638723</c:v>
                </c:pt>
                <c:pt idx="1763">
                  <c:v>1.1338590463696823</c:v>
                </c:pt>
                <c:pt idx="1764">
                  <c:v>7.3243891989842886</c:v>
                </c:pt>
                <c:pt idx="1765">
                  <c:v>1.4149686428432937</c:v>
                </c:pt>
                <c:pt idx="1766">
                  <c:v>1.3175975170091614</c:v>
                </c:pt>
                <c:pt idx="1767">
                  <c:v>3.1516835856163739</c:v>
                </c:pt>
                <c:pt idx="1768">
                  <c:v>8.0803459047658084</c:v>
                </c:pt>
                <c:pt idx="1769">
                  <c:v>26.726286125572827</c:v>
                </c:pt>
                <c:pt idx="1770">
                  <c:v>2.6060866761008841</c:v>
                </c:pt>
                <c:pt idx="1771">
                  <c:v>13.085693317112527</c:v>
                </c:pt>
                <c:pt idx="1772">
                  <c:v>6.5357116876534658</c:v>
                </c:pt>
                <c:pt idx="1773">
                  <c:v>37.405919214546493</c:v>
                </c:pt>
                <c:pt idx="1774">
                  <c:v>3.0355941463395832</c:v>
                </c:pt>
                <c:pt idx="1775">
                  <c:v>33.381543301997937</c:v>
                </c:pt>
                <c:pt idx="1776">
                  <c:v>19.886984893288616</c:v>
                </c:pt>
                <c:pt idx="1777">
                  <c:v>18.832109657484324</c:v>
                </c:pt>
                <c:pt idx="1778">
                  <c:v>134.18088773225568</c:v>
                </c:pt>
                <c:pt idx="1779">
                  <c:v>210.79824311838078</c:v>
                </c:pt>
                <c:pt idx="1780">
                  <c:v>13.601819948231102</c:v>
                </c:pt>
                <c:pt idx="1781">
                  <c:v>6.2844789426488399</c:v>
                </c:pt>
                <c:pt idx="1782">
                  <c:v>17.542021466764396</c:v>
                </c:pt>
                <c:pt idx="1783">
                  <c:v>254.25455963138251</c:v>
                </c:pt>
                <c:pt idx="1784">
                  <c:v>5.0891747659022588</c:v>
                </c:pt>
                <c:pt idx="1785">
                  <c:v>6.6589321077148256</c:v>
                </c:pt>
                <c:pt idx="1786">
                  <c:v>2.5354850576520138</c:v>
                </c:pt>
                <c:pt idx="1787">
                  <c:v>4.688936793131087</c:v>
                </c:pt>
                <c:pt idx="1788">
                  <c:v>13.295793749693114</c:v>
                </c:pt>
                <c:pt idx="1789">
                  <c:v>54.701677941619302</c:v>
                </c:pt>
                <c:pt idx="1790">
                  <c:v>18.409080345028773</c:v>
                </c:pt>
                <c:pt idx="1791">
                  <c:v>5.4403510579596661</c:v>
                </c:pt>
                <c:pt idx="1792">
                  <c:v>19.357185634410982</c:v>
                </c:pt>
                <c:pt idx="1793">
                  <c:v>1.6725452735834725</c:v>
                </c:pt>
                <c:pt idx="1794">
                  <c:v>0.58085099264395745</c:v>
                </c:pt>
                <c:pt idx="1795">
                  <c:v>0.41593372949874619</c:v>
                </c:pt>
                <c:pt idx="1796">
                  <c:v>1.5775202526205436</c:v>
                </c:pt>
                <c:pt idx="1797">
                  <c:v>6.1081020867860012</c:v>
                </c:pt>
                <c:pt idx="1798">
                  <c:v>50.248931359553069</c:v>
                </c:pt>
                <c:pt idx="1799">
                  <c:v>1.2827689381176677</c:v>
                </c:pt>
                <c:pt idx="1800">
                  <c:v>3.7022159986856016</c:v>
                </c:pt>
                <c:pt idx="1801">
                  <c:v>5.7722988622318354</c:v>
                </c:pt>
                <c:pt idx="1802">
                  <c:v>13.93449040871921</c:v>
                </c:pt>
                <c:pt idx="1803">
                  <c:v>4.1389907679435591</c:v>
                </c:pt>
                <c:pt idx="1804">
                  <c:v>0.49914615049920441</c:v>
                </c:pt>
                <c:pt idx="1805">
                  <c:v>0.16207903071304117</c:v>
                </c:pt>
                <c:pt idx="1806">
                  <c:v>0.83797638282614462</c:v>
                </c:pt>
                <c:pt idx="1807">
                  <c:v>2.3999701434261516</c:v>
                </c:pt>
                <c:pt idx="1808">
                  <c:v>4.88464595064581</c:v>
                </c:pt>
                <c:pt idx="1809">
                  <c:v>0.83265455846612024</c:v>
                </c:pt>
                <c:pt idx="1810">
                  <c:v>0.98757445519914222</c:v>
                </c:pt>
                <c:pt idx="1811">
                  <c:v>1.8016512752610965</c:v>
                </c:pt>
                <c:pt idx="1812">
                  <c:v>16.518210411232225</c:v>
                </c:pt>
                <c:pt idx="1813">
                  <c:v>0.36477309244638917</c:v>
                </c:pt>
                <c:pt idx="1814">
                  <c:v>1.7389751975353649</c:v>
                </c:pt>
                <c:pt idx="1815">
                  <c:v>0.96870791718414284</c:v>
                </c:pt>
                <c:pt idx="1816">
                  <c:v>3.5782404254800029</c:v>
                </c:pt>
                <c:pt idx="1817">
                  <c:v>20.631777223177238</c:v>
                </c:pt>
                <c:pt idx="1818">
                  <c:v>9.0382554952420815</c:v>
                </c:pt>
                <c:pt idx="1819">
                  <c:v>1.6890663384512534</c:v>
                </c:pt>
                <c:pt idx="1820">
                  <c:v>5.7414428300827867</c:v>
                </c:pt>
                <c:pt idx="1821">
                  <c:v>21.040859355597817</c:v>
                </c:pt>
                <c:pt idx="1822">
                  <c:v>67.331780199951865</c:v>
                </c:pt>
                <c:pt idx="1823">
                  <c:v>2.0342453075546589</c:v>
                </c:pt>
                <c:pt idx="1824">
                  <c:v>1.1295541953681043</c:v>
                </c:pt>
                <c:pt idx="1825">
                  <c:v>2.8236788933197143</c:v>
                </c:pt>
                <c:pt idx="1826">
                  <c:v>1.5061286349016516</c:v>
                </c:pt>
                <c:pt idx="1827">
                  <c:v>6.5519875711195708</c:v>
                </c:pt>
                <c:pt idx="1828">
                  <c:v>5.862854616308673</c:v>
                </c:pt>
                <c:pt idx="1829">
                  <c:v>1.9718530533221041</c:v>
                </c:pt>
                <c:pt idx="1830">
                  <c:v>1.9094499492809596</c:v>
                </c:pt>
                <c:pt idx="1831">
                  <c:v>1.0788797319319137</c:v>
                </c:pt>
                <c:pt idx="1832">
                  <c:v>6.2858090217695901</c:v>
                </c:pt>
                <c:pt idx="1833">
                  <c:v>0.82980970148544009</c:v>
                </c:pt>
                <c:pt idx="1834">
                  <c:v>5.0006670893316558</c:v>
                </c:pt>
                <c:pt idx="1835">
                  <c:v>2.4899291592957655</c:v>
                </c:pt>
                <c:pt idx="1836">
                  <c:v>5.2983210748846732</c:v>
                </c:pt>
                <c:pt idx="1837">
                  <c:v>19.884366587601104</c:v>
                </c:pt>
                <c:pt idx="1838">
                  <c:v>28.151641777670378</c:v>
                </c:pt>
                <c:pt idx="1839">
                  <c:v>8.9426601622916984</c:v>
                </c:pt>
                <c:pt idx="1840">
                  <c:v>4.1511321228188161</c:v>
                </c:pt>
                <c:pt idx="1841">
                  <c:v>21.964797210787424</c:v>
                </c:pt>
                <c:pt idx="1842">
                  <c:v>156.66747804433379</c:v>
                </c:pt>
                <c:pt idx="1843">
                  <c:v>3.0159966536037954</c:v>
                </c:pt>
                <c:pt idx="1844">
                  <c:v>11.360948285470624</c:v>
                </c:pt>
                <c:pt idx="1845">
                  <c:v>21.27710454367055</c:v>
                </c:pt>
                <c:pt idx="1846">
                  <c:v>12.413989156124863</c:v>
                </c:pt>
                <c:pt idx="1847">
                  <c:v>51.821130497014458</c:v>
                </c:pt>
                <c:pt idx="1848">
                  <c:v>46.412939479577261</c:v>
                </c:pt>
                <c:pt idx="1849">
                  <c:v>5.6010908522081353</c:v>
                </c:pt>
                <c:pt idx="1850">
                  <c:v>2.0755627184263856</c:v>
                </c:pt>
                <c:pt idx="1851">
                  <c:v>22.049942894563053</c:v>
                </c:pt>
                <c:pt idx="1852">
                  <c:v>34.063298277742774</c:v>
                </c:pt>
                <c:pt idx="1853">
                  <c:v>1.3216353049601754</c:v>
                </c:pt>
                <c:pt idx="1854">
                  <c:v>2.9244962308081148</c:v>
                </c:pt>
                <c:pt idx="1855">
                  <c:v>1.2700054561603991</c:v>
                </c:pt>
                <c:pt idx="1856">
                  <c:v>7.3471014560530268</c:v>
                </c:pt>
                <c:pt idx="1857">
                  <c:v>11.144386372242179</c:v>
                </c:pt>
                <c:pt idx="1858">
                  <c:v>18.938141611301255</c:v>
                </c:pt>
                <c:pt idx="1859">
                  <c:v>1.1440160773027335</c:v>
                </c:pt>
                <c:pt idx="1860">
                  <c:v>3.2685651307193426</c:v>
                </c:pt>
                <c:pt idx="1861">
                  <c:v>4.8348129756202871</c:v>
                </c:pt>
                <c:pt idx="1862">
                  <c:v>25.468809227714381</c:v>
                </c:pt>
                <c:pt idx="1863">
                  <c:v>1.3375903412144896</c:v>
                </c:pt>
                <c:pt idx="1864">
                  <c:v>87.856621889104773</c:v>
                </c:pt>
                <c:pt idx="1865">
                  <c:v>64.94790715649016</c:v>
                </c:pt>
                <c:pt idx="1866">
                  <c:v>74.451897291097552</c:v>
                </c:pt>
                <c:pt idx="1867">
                  <c:v>371.19716991520988</c:v>
                </c:pt>
                <c:pt idx="1868">
                  <c:v>564.73499709325415</c:v>
                </c:pt>
                <c:pt idx="1869">
                  <c:v>81.517010497810759</c:v>
                </c:pt>
                <c:pt idx="1870">
                  <c:v>97.642164860625925</c:v>
                </c:pt>
                <c:pt idx="1871">
                  <c:v>164.4715210697546</c:v>
                </c:pt>
                <c:pt idx="1872">
                  <c:v>740.89161706687241</c:v>
                </c:pt>
                <c:pt idx="1873">
                  <c:v>32.890073294775831</c:v>
                </c:pt>
              </c:numCache>
            </c:numRef>
          </c:val>
          <c:extLst>
            <c:ext xmlns:c16="http://schemas.microsoft.com/office/drawing/2014/chart" uri="{C3380CC4-5D6E-409C-BE32-E72D297353CC}">
              <c16:uniqueId val="{00000000-4363-44A3-A3FB-27D8FE9D15FA}"/>
            </c:ext>
          </c:extLst>
        </c:ser>
        <c:dLbls>
          <c:showLegendKey val="0"/>
          <c:showVal val="0"/>
          <c:showCatName val="0"/>
          <c:showSerName val="0"/>
          <c:showPercent val="0"/>
          <c:showBubbleSize val="0"/>
        </c:dLbls>
        <c:gapWidth val="150"/>
        <c:axId val="322543616"/>
        <c:axId val="323355776"/>
      </c:barChart>
      <c:catAx>
        <c:axId val="322543616"/>
        <c:scaling>
          <c:orientation val="minMax"/>
        </c:scaling>
        <c:delete val="0"/>
        <c:axPos val="b"/>
        <c:numFmt formatCode="General" sourceLinked="0"/>
        <c:majorTickMark val="none"/>
        <c:minorTickMark val="none"/>
        <c:tickLblPos val="low"/>
        <c:txPr>
          <a:bodyPr/>
          <a:lstStyle/>
          <a:p>
            <a:pPr>
              <a:defRPr sz="800"/>
            </a:pPr>
            <a:endParaRPr lang="de-DE"/>
          </a:p>
        </c:txPr>
        <c:crossAx val="323355776"/>
        <c:crosses val="autoZero"/>
        <c:auto val="1"/>
        <c:lblAlgn val="ctr"/>
        <c:lblOffset val="100"/>
        <c:noMultiLvlLbl val="0"/>
      </c:catAx>
      <c:valAx>
        <c:axId val="323355776"/>
        <c:scaling>
          <c:orientation val="minMax"/>
        </c:scaling>
        <c:delete val="0"/>
        <c:axPos val="l"/>
        <c:majorGridlines/>
        <c:numFmt formatCode="General" sourceLinked="1"/>
        <c:majorTickMark val="out"/>
        <c:minorTickMark val="none"/>
        <c:tickLblPos val="nextTo"/>
        <c:crossAx val="322543616"/>
        <c:crosses val="autoZero"/>
        <c:crossBetween val="between"/>
      </c:valAx>
    </c:plotArea>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[report_pivot_dias_macros.xlsm]PA_yr...pivot!PivotTable2</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s>
    <c:plotArea>
      <c:layout/>
      <c:lineChart>
        <c:grouping val="standard"/>
        <c:varyColors val="0"/>
        <c:ser>
          <c:idx val="0"/>
          <c:order val="0"/>
          <c:tx>
            <c:strRef>
              <c:f>PA_yr...pivot!$B$3:$B$4</c:f>
              <c:strCache>
                <c:ptCount val="1"/>
                <c:pt idx="0">
                  <c:v>COL</c:v>
                </c:pt>
              </c:strCache>
            </c:strRef>
          </c:tx>
          <c:cat>
            <c:multiLvlStrRef>
              <c:f>PA_yr...pivot!$A$5:$A$11</c:f>
              <c:multiLvlStrCache>
                <c:ptCount val="5"/>
                <c:lvl>
                  <c:pt idx="0">
                    <c:v>2015</c:v>
                  </c:pt>
                  <c:pt idx="1">
                    <c:v>2020</c:v>
                  </c:pt>
                  <c:pt idx="2">
                    <c:v>2025</c:v>
                  </c:pt>
                  <c:pt idx="3">
                    <c:v>2030</c:v>
                  </c:pt>
                  <c:pt idx="4">
                    <c:v>2011</c:v>
                  </c:pt>
                </c:lvl>
                <c:lvl>
                  <c:pt idx="0">
                    <c:v>DEU</c:v>
                  </c:pt>
                </c:lvl>
              </c:multiLvlStrCache>
            </c:multiLvlStrRef>
          </c:cat>
          <c:val>
            <c:numRef>
              <c:f>PA_yr...pivot!$B$5:$B$11</c:f>
              <c:numCache>
                <c:formatCode>General</c:formatCode>
                <c:ptCount val="5"/>
                <c:pt idx="0">
                  <c:v>0.98841731745074335</c:v>
                </c:pt>
                <c:pt idx="1">
                  <c:v>1.0203511076005893</c:v>
                </c:pt>
                <c:pt idx="2">
                  <c:v>0.96924270982836525</c:v>
                </c:pt>
                <c:pt idx="3">
                  <c:v>0.94736277410954506</c:v>
                </c:pt>
                <c:pt idx="4">
                  <c:v>0.99894867555229727</c:v>
                </c:pt>
              </c:numCache>
            </c:numRef>
          </c:val>
          <c:smooth val="0"/>
          <c:extLst>
            <c:ext xmlns:c16="http://schemas.microsoft.com/office/drawing/2014/chart" uri="{C3380CC4-5D6E-409C-BE32-E72D297353CC}">
              <c16:uniqueId val="{00000000-9D9E-4BAF-81FA-3058D6D95E22}"/>
            </c:ext>
          </c:extLst>
        </c:ser>
        <c:ser>
          <c:idx val="1"/>
          <c:order val="1"/>
          <c:tx>
            <c:strRef>
              <c:f>PA_yr...pivot!$C$3:$C$4</c:f>
              <c:strCache>
                <c:ptCount val="1"/>
                <c:pt idx="0">
                  <c:v>CRU</c:v>
                </c:pt>
              </c:strCache>
            </c:strRef>
          </c:tx>
          <c:cat>
            <c:multiLvlStrRef>
              <c:f>PA_yr...pivot!$A$5:$A$11</c:f>
              <c:multiLvlStrCache>
                <c:ptCount val="5"/>
                <c:lvl>
                  <c:pt idx="0">
                    <c:v>2015</c:v>
                  </c:pt>
                  <c:pt idx="1">
                    <c:v>2020</c:v>
                  </c:pt>
                  <c:pt idx="2">
                    <c:v>2025</c:v>
                  </c:pt>
                  <c:pt idx="3">
                    <c:v>2030</c:v>
                  </c:pt>
                  <c:pt idx="4">
                    <c:v>2011</c:v>
                  </c:pt>
                </c:lvl>
                <c:lvl>
                  <c:pt idx="0">
                    <c:v>DEU</c:v>
                  </c:pt>
                </c:lvl>
              </c:multiLvlStrCache>
            </c:multiLvlStrRef>
          </c:cat>
          <c:val>
            <c:numRef>
              <c:f>PA_yr...pivot!$C$5:$C$11</c:f>
              <c:numCache>
                <c:formatCode>General</c:formatCode>
                <c:ptCount val="5"/>
                <c:pt idx="0">
                  <c:v>1.173227245296915</c:v>
                </c:pt>
                <c:pt idx="1">
                  <c:v>1.3300183673607309</c:v>
                </c:pt>
                <c:pt idx="2">
                  <c:v>1.3623291309983516</c:v>
                </c:pt>
                <c:pt idx="3">
                  <c:v>1.4049566969947096</c:v>
                </c:pt>
                <c:pt idx="4">
                  <c:v>0.99999287809073234</c:v>
                </c:pt>
              </c:numCache>
            </c:numRef>
          </c:val>
          <c:smooth val="0"/>
          <c:extLst>
            <c:ext xmlns:c16="http://schemas.microsoft.com/office/drawing/2014/chart" uri="{C3380CC4-5D6E-409C-BE32-E72D297353CC}">
              <c16:uniqueId val="{00000001-9D9E-4BAF-81FA-3058D6D95E22}"/>
            </c:ext>
          </c:extLst>
        </c:ser>
        <c:ser>
          <c:idx val="2"/>
          <c:order val="2"/>
          <c:tx>
            <c:strRef>
              <c:f>PA_yr...pivot!$D$3:$D$4</c:f>
              <c:strCache>
                <c:ptCount val="1"/>
                <c:pt idx="0">
                  <c:v>ele</c:v>
                </c:pt>
              </c:strCache>
            </c:strRef>
          </c:tx>
          <c:cat>
            <c:multiLvlStrRef>
              <c:f>PA_yr...pivot!$A$5:$A$11</c:f>
              <c:multiLvlStrCache>
                <c:ptCount val="5"/>
                <c:lvl>
                  <c:pt idx="0">
                    <c:v>2015</c:v>
                  </c:pt>
                  <c:pt idx="1">
                    <c:v>2020</c:v>
                  </c:pt>
                  <c:pt idx="2">
                    <c:v>2025</c:v>
                  </c:pt>
                  <c:pt idx="3">
                    <c:v>2030</c:v>
                  </c:pt>
                  <c:pt idx="4">
                    <c:v>2011</c:v>
                  </c:pt>
                </c:lvl>
                <c:lvl>
                  <c:pt idx="0">
                    <c:v>DEU</c:v>
                  </c:pt>
                </c:lvl>
              </c:multiLvlStrCache>
            </c:multiLvlStrRef>
          </c:cat>
          <c:val>
            <c:numRef>
              <c:f>PA_yr...pivot!$D$5:$D$11</c:f>
              <c:numCache>
                <c:formatCode>General</c:formatCode>
                <c:ptCount val="5"/>
                <c:pt idx="0">
                  <c:v>1.0039554377295166</c:v>
                </c:pt>
                <c:pt idx="1">
                  <c:v>1.0142634953510596</c:v>
                </c:pt>
                <c:pt idx="2">
                  <c:v>0.99986921514654514</c:v>
                </c:pt>
                <c:pt idx="3">
                  <c:v>1.0805019516238201</c:v>
                </c:pt>
                <c:pt idx="4">
                  <c:v>1.0003380592688844</c:v>
                </c:pt>
              </c:numCache>
            </c:numRef>
          </c:val>
          <c:smooth val="0"/>
          <c:extLst>
            <c:ext xmlns:c16="http://schemas.microsoft.com/office/drawing/2014/chart" uri="{C3380CC4-5D6E-409C-BE32-E72D297353CC}">
              <c16:uniqueId val="{00000002-9D9E-4BAF-81FA-3058D6D95E22}"/>
            </c:ext>
          </c:extLst>
        </c:ser>
        <c:ser>
          <c:idx val="3"/>
          <c:order val="3"/>
          <c:tx>
            <c:strRef>
              <c:f>PA_yr...pivot!$E$3:$E$4</c:f>
              <c:strCache>
                <c:ptCount val="1"/>
                <c:pt idx="0">
                  <c:v>gas</c:v>
                </c:pt>
              </c:strCache>
            </c:strRef>
          </c:tx>
          <c:cat>
            <c:multiLvlStrRef>
              <c:f>PA_yr...pivot!$A$5:$A$11</c:f>
              <c:multiLvlStrCache>
                <c:ptCount val="5"/>
                <c:lvl>
                  <c:pt idx="0">
                    <c:v>2015</c:v>
                  </c:pt>
                  <c:pt idx="1">
                    <c:v>2020</c:v>
                  </c:pt>
                  <c:pt idx="2">
                    <c:v>2025</c:v>
                  </c:pt>
                  <c:pt idx="3">
                    <c:v>2030</c:v>
                  </c:pt>
                  <c:pt idx="4">
                    <c:v>2011</c:v>
                  </c:pt>
                </c:lvl>
                <c:lvl>
                  <c:pt idx="0">
                    <c:v>DEU</c:v>
                  </c:pt>
                </c:lvl>
              </c:multiLvlStrCache>
            </c:multiLvlStrRef>
          </c:cat>
          <c:val>
            <c:numRef>
              <c:f>PA_yr...pivot!$E$5:$E$11</c:f>
              <c:numCache>
                <c:formatCode>General</c:formatCode>
                <c:ptCount val="5"/>
                <c:pt idx="0">
                  <c:v>1.0290794780205608</c:v>
                </c:pt>
                <c:pt idx="1">
                  <c:v>1.0753266045127434</c:v>
                </c:pt>
                <c:pt idx="2">
                  <c:v>1.1201819540553941</c:v>
                </c:pt>
                <c:pt idx="3">
                  <c:v>1.1490380464374588</c:v>
                </c:pt>
                <c:pt idx="4">
                  <c:v>1.0000120846411438</c:v>
                </c:pt>
              </c:numCache>
            </c:numRef>
          </c:val>
          <c:smooth val="0"/>
          <c:extLst>
            <c:ext xmlns:c16="http://schemas.microsoft.com/office/drawing/2014/chart" uri="{C3380CC4-5D6E-409C-BE32-E72D297353CC}">
              <c16:uniqueId val="{00000003-9D9E-4BAF-81FA-3058D6D95E22}"/>
            </c:ext>
          </c:extLst>
        </c:ser>
        <c:ser>
          <c:idx val="4"/>
          <c:order val="4"/>
          <c:tx>
            <c:strRef>
              <c:f>PA_yr...pivot!$F$3:$F$4</c:f>
              <c:strCache>
                <c:ptCount val="1"/>
                <c:pt idx="0">
                  <c:v>oil</c:v>
                </c:pt>
              </c:strCache>
            </c:strRef>
          </c:tx>
          <c:cat>
            <c:multiLvlStrRef>
              <c:f>PA_yr...pivot!$A$5:$A$11</c:f>
              <c:multiLvlStrCache>
                <c:ptCount val="5"/>
                <c:lvl>
                  <c:pt idx="0">
                    <c:v>2015</c:v>
                  </c:pt>
                  <c:pt idx="1">
                    <c:v>2020</c:v>
                  </c:pt>
                  <c:pt idx="2">
                    <c:v>2025</c:v>
                  </c:pt>
                  <c:pt idx="3">
                    <c:v>2030</c:v>
                  </c:pt>
                  <c:pt idx="4">
                    <c:v>2011</c:v>
                  </c:pt>
                </c:lvl>
                <c:lvl>
                  <c:pt idx="0">
                    <c:v>DEU</c:v>
                  </c:pt>
                </c:lvl>
              </c:multiLvlStrCache>
            </c:multiLvlStrRef>
          </c:cat>
          <c:val>
            <c:numRef>
              <c:f>PA_yr...pivot!$F$5:$F$11</c:f>
              <c:numCache>
                <c:formatCode>General</c:formatCode>
                <c:ptCount val="5"/>
                <c:pt idx="0">
                  <c:v>1.0836735641917505</c:v>
                </c:pt>
                <c:pt idx="1">
                  <c:v>1.199579655372631</c:v>
                </c:pt>
                <c:pt idx="2">
                  <c:v>1.2010783496336044</c:v>
                </c:pt>
                <c:pt idx="3">
                  <c:v>1.2175244637082006</c:v>
                </c:pt>
                <c:pt idx="4">
                  <c:v>0.99997400642564871</c:v>
                </c:pt>
              </c:numCache>
            </c:numRef>
          </c:val>
          <c:smooth val="0"/>
          <c:extLst>
            <c:ext xmlns:c16="http://schemas.microsoft.com/office/drawing/2014/chart" uri="{C3380CC4-5D6E-409C-BE32-E72D297353CC}">
              <c16:uniqueId val="{00000004-9D9E-4BAF-81FA-3058D6D95E22}"/>
            </c:ext>
          </c:extLst>
        </c:ser>
        <c:ser>
          <c:idx val="5"/>
          <c:order val="5"/>
          <c:tx>
            <c:strRef>
              <c:f>PA_yr...pivot!$G$3:$G$4</c:f>
              <c:strCache>
                <c:ptCount val="1"/>
                <c:pt idx="0">
                  <c:v>TRN</c:v>
                </c:pt>
              </c:strCache>
            </c:strRef>
          </c:tx>
          <c:cat>
            <c:multiLvlStrRef>
              <c:f>PA_yr...pivot!$A$5:$A$11</c:f>
              <c:multiLvlStrCache>
                <c:ptCount val="5"/>
                <c:lvl>
                  <c:pt idx="0">
                    <c:v>2015</c:v>
                  </c:pt>
                  <c:pt idx="1">
                    <c:v>2020</c:v>
                  </c:pt>
                  <c:pt idx="2">
                    <c:v>2025</c:v>
                  </c:pt>
                  <c:pt idx="3">
                    <c:v>2030</c:v>
                  </c:pt>
                  <c:pt idx="4">
                    <c:v>2011</c:v>
                  </c:pt>
                </c:lvl>
                <c:lvl>
                  <c:pt idx="0">
                    <c:v>DEU</c:v>
                  </c:pt>
                </c:lvl>
              </c:multiLvlStrCache>
            </c:multiLvlStrRef>
          </c:cat>
          <c:val>
            <c:numRef>
              <c:f>PA_yr...pivot!$G$5:$G$11</c:f>
              <c:numCache>
                <c:formatCode>General</c:formatCode>
                <c:ptCount val="5"/>
                <c:pt idx="0">
                  <c:v>1.0061631179130588</c:v>
                </c:pt>
                <c:pt idx="1">
                  <c:v>1.0435547550320281</c:v>
                </c:pt>
                <c:pt idx="2">
                  <c:v>1.0225236025616826</c:v>
                </c:pt>
                <c:pt idx="3">
                  <c:v>1.0211987068627302</c:v>
                </c:pt>
                <c:pt idx="4">
                  <c:v>0.99999963098343225</c:v>
                </c:pt>
              </c:numCache>
            </c:numRef>
          </c:val>
          <c:smooth val="0"/>
          <c:extLst>
            <c:ext xmlns:c16="http://schemas.microsoft.com/office/drawing/2014/chart" uri="{C3380CC4-5D6E-409C-BE32-E72D297353CC}">
              <c16:uniqueId val="{00000005-9D9E-4BAF-81FA-3058D6D95E22}"/>
            </c:ext>
          </c:extLst>
        </c:ser>
        <c:dLbls>
          <c:showLegendKey val="0"/>
          <c:showVal val="0"/>
          <c:showCatName val="0"/>
          <c:showSerName val="0"/>
          <c:showPercent val="0"/>
          <c:showBubbleSize val="0"/>
        </c:dLbls>
        <c:marker val="1"/>
        <c:smooth val="0"/>
        <c:axId val="322195456"/>
        <c:axId val="323357504"/>
      </c:lineChart>
      <c:catAx>
        <c:axId val="322195456"/>
        <c:scaling>
          <c:orientation val="minMax"/>
        </c:scaling>
        <c:delete val="0"/>
        <c:axPos val="b"/>
        <c:numFmt formatCode="General" sourceLinked="0"/>
        <c:majorTickMark val="out"/>
        <c:minorTickMark val="none"/>
        <c:tickLblPos val="nextTo"/>
        <c:crossAx val="323357504"/>
        <c:crosses val="autoZero"/>
        <c:auto val="1"/>
        <c:lblAlgn val="ctr"/>
        <c:lblOffset val="100"/>
        <c:noMultiLvlLbl val="0"/>
      </c:catAx>
      <c:valAx>
        <c:axId val="323357504"/>
        <c:scaling>
          <c:orientation val="minMax"/>
          <c:max val="2.5"/>
          <c:min val="0"/>
        </c:scaling>
        <c:delete val="0"/>
        <c:axPos val="l"/>
        <c:majorGridlines/>
        <c:numFmt formatCode="0%" sourceLinked="0"/>
        <c:majorTickMark val="out"/>
        <c:minorTickMark val="none"/>
        <c:tickLblPos val="nextTo"/>
        <c:crossAx val="322195456"/>
        <c:crosses val="autoZero"/>
        <c:crossBetween val="between"/>
        <c:majorUnit val="0.5"/>
      </c:valAx>
    </c:plotArea>
    <c:legend>
      <c:legendPos val="r"/>
      <c:layout>
        <c:manualLayout>
          <c:xMode val="edge"/>
          <c:yMode val="edge"/>
          <c:x val="0.85805242302983364"/>
          <c:y val="8.1741088692454292E-2"/>
          <c:w val="0.13151538621010675"/>
          <c:h val="0.49767546729821976"/>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[report_pivot_dias_macros.xlsm]DEMAND...pivot!PivotTable1</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s>
    <c:plotArea>
      <c:layout/>
      <c:lineChart>
        <c:grouping val="standard"/>
        <c:varyColors val="0"/>
        <c:ser>
          <c:idx val="0"/>
          <c:order val="0"/>
          <c:tx>
            <c:strRef>
              <c:f>DEMAND...pivot!$B$3:$B$6</c:f>
              <c:strCache>
                <c:ptCount val="1"/>
                <c:pt idx="0">
                  <c:v>DEU - AGR - nfm</c:v>
                </c:pt>
              </c:strCache>
            </c:strRef>
          </c:tx>
          <c:cat>
            <c:strRef>
              <c:f>DEMAND...pivot!$A$7:$A$12</c:f>
              <c:strCache>
                <c:ptCount val="5"/>
                <c:pt idx="0">
                  <c:v>2015</c:v>
                </c:pt>
                <c:pt idx="1">
                  <c:v>2020</c:v>
                </c:pt>
                <c:pt idx="2">
                  <c:v>2025</c:v>
                </c:pt>
                <c:pt idx="3">
                  <c:v>2030</c:v>
                </c:pt>
                <c:pt idx="4">
                  <c:v>2011</c:v>
                </c:pt>
              </c:strCache>
            </c:strRef>
          </c:cat>
          <c:val>
            <c:numRef>
              <c:f>DEMAND...pivot!$B$7:$B$12</c:f>
              <c:numCache>
                <c:formatCode>General</c:formatCode>
                <c:ptCount val="5"/>
                <c:pt idx="0">
                  <c:v>4.4824665954260176E-3</c:v>
                </c:pt>
                <c:pt idx="1">
                  <c:v>4.6784078307335738E-3</c:v>
                </c:pt>
                <c:pt idx="2">
                  <c:v>4.7833055047662425E-3</c:v>
                </c:pt>
                <c:pt idx="3">
                  <c:v>4.8743669372188223E-3</c:v>
                </c:pt>
                <c:pt idx="4">
                  <c:v>4.2085304661492445E-3</c:v>
                </c:pt>
              </c:numCache>
            </c:numRef>
          </c:val>
          <c:smooth val="0"/>
          <c:extLst>
            <c:ext xmlns:c16="http://schemas.microsoft.com/office/drawing/2014/chart" uri="{C3380CC4-5D6E-409C-BE32-E72D297353CC}">
              <c16:uniqueId val="{00000000-B87F-4AA6-9025-16D1FEDB4D95}"/>
            </c:ext>
          </c:extLst>
        </c:ser>
        <c:ser>
          <c:idx val="1"/>
          <c:order val="1"/>
          <c:tx>
            <c:strRef>
              <c:f>DEMAND...pivot!$D$3:$D$6</c:f>
              <c:strCache>
                <c:ptCount val="1"/>
                <c:pt idx="0">
                  <c:v>DEU - BUI - nfm</c:v>
                </c:pt>
              </c:strCache>
            </c:strRef>
          </c:tx>
          <c:cat>
            <c:strRef>
              <c:f>DEMAND...pivot!$A$7:$A$12</c:f>
              <c:strCache>
                <c:ptCount val="5"/>
                <c:pt idx="0">
                  <c:v>2015</c:v>
                </c:pt>
                <c:pt idx="1">
                  <c:v>2020</c:v>
                </c:pt>
                <c:pt idx="2">
                  <c:v>2025</c:v>
                </c:pt>
                <c:pt idx="3">
                  <c:v>2030</c:v>
                </c:pt>
                <c:pt idx="4">
                  <c:v>2011</c:v>
                </c:pt>
              </c:strCache>
            </c:strRef>
          </c:cat>
          <c:val>
            <c:numRef>
              <c:f>DEMAND...pivot!$D$7:$D$12</c:f>
              <c:numCache>
                <c:formatCode>General</c:formatCode>
                <c:ptCount val="5"/>
                <c:pt idx="0">
                  <c:v>0.47971189262614439</c:v>
                </c:pt>
                <c:pt idx="1">
                  <c:v>0.50068145008560361</c:v>
                </c:pt>
                <c:pt idx="2">
                  <c:v>0.51190755978905123</c:v>
                </c:pt>
                <c:pt idx="3">
                  <c:v>0.52165292011179176</c:v>
                </c:pt>
                <c:pt idx="4">
                  <c:v>0.45039535088813465</c:v>
                </c:pt>
              </c:numCache>
            </c:numRef>
          </c:val>
          <c:smooth val="0"/>
          <c:extLst>
            <c:ext xmlns:c16="http://schemas.microsoft.com/office/drawing/2014/chart" uri="{C3380CC4-5D6E-409C-BE32-E72D297353CC}">
              <c16:uniqueId val="{00000001-B87F-4AA6-9025-16D1FEDB4D95}"/>
            </c:ext>
          </c:extLst>
        </c:ser>
        <c:ser>
          <c:idx val="2"/>
          <c:order val="2"/>
          <c:tx>
            <c:strRef>
              <c:f>DEMAND...pivot!$F$3:$F$6</c:f>
              <c:strCache>
                <c:ptCount val="1"/>
                <c:pt idx="0">
                  <c:v>DEU - CHM - nfm</c:v>
                </c:pt>
              </c:strCache>
            </c:strRef>
          </c:tx>
          <c:cat>
            <c:strRef>
              <c:f>DEMAND...pivot!$A$7:$A$12</c:f>
              <c:strCache>
                <c:ptCount val="5"/>
                <c:pt idx="0">
                  <c:v>2015</c:v>
                </c:pt>
                <c:pt idx="1">
                  <c:v>2020</c:v>
                </c:pt>
                <c:pt idx="2">
                  <c:v>2025</c:v>
                </c:pt>
                <c:pt idx="3">
                  <c:v>2030</c:v>
                </c:pt>
                <c:pt idx="4">
                  <c:v>2011</c:v>
                </c:pt>
              </c:strCache>
            </c:strRef>
          </c:cat>
          <c:val>
            <c:numRef>
              <c:f>DEMAND...pivot!$F$7:$F$12</c:f>
              <c:numCache>
                <c:formatCode>General</c:formatCode>
                <c:ptCount val="5"/>
                <c:pt idx="0">
                  <c:v>0.91462972141727128</c:v>
                </c:pt>
                <c:pt idx="1">
                  <c:v>0.95461076168790659</c:v>
                </c:pt>
                <c:pt idx="2">
                  <c:v>0.97601472049837967</c:v>
                </c:pt>
                <c:pt idx="3">
                  <c:v>0.99459544850223103</c:v>
                </c:pt>
                <c:pt idx="4">
                  <c:v>0.85873412905252133</c:v>
                </c:pt>
              </c:numCache>
            </c:numRef>
          </c:val>
          <c:smooth val="0"/>
          <c:extLst>
            <c:ext xmlns:c16="http://schemas.microsoft.com/office/drawing/2014/chart" uri="{C3380CC4-5D6E-409C-BE32-E72D297353CC}">
              <c16:uniqueId val="{00000002-B87F-4AA6-9025-16D1FEDB4D95}"/>
            </c:ext>
          </c:extLst>
        </c:ser>
        <c:ser>
          <c:idx val="3"/>
          <c:order val="3"/>
          <c:tx>
            <c:strRef>
              <c:f>DEMAND...pivot!$H$3:$H$6</c:f>
              <c:strCache>
                <c:ptCount val="1"/>
                <c:pt idx="0">
                  <c:v>DEU - COL - nfm</c:v>
                </c:pt>
              </c:strCache>
            </c:strRef>
          </c:tx>
          <c:cat>
            <c:strRef>
              <c:f>DEMAND...pivot!$A$7:$A$12</c:f>
              <c:strCache>
                <c:ptCount val="5"/>
                <c:pt idx="0">
                  <c:v>2015</c:v>
                </c:pt>
                <c:pt idx="1">
                  <c:v>2020</c:v>
                </c:pt>
                <c:pt idx="2">
                  <c:v>2025</c:v>
                </c:pt>
                <c:pt idx="3">
                  <c:v>2030</c:v>
                </c:pt>
                <c:pt idx="4">
                  <c:v>2011</c:v>
                </c:pt>
              </c:strCache>
            </c:strRef>
          </c:cat>
          <c:val>
            <c:numRef>
              <c:f>DEMAND...pivot!$H$7:$H$12</c:f>
              <c:numCache>
                <c:formatCode>General</c:formatCode>
                <c:ptCount val="5"/>
                <c:pt idx="0">
                  <c:v>3.0702064125705075E-3</c:v>
                </c:pt>
                <c:pt idx="1">
                  <c:v>2.34806958436976E-3</c:v>
                </c:pt>
                <c:pt idx="2">
                  <c:v>2.4215075158756051E-3</c:v>
                </c:pt>
                <c:pt idx="3">
                  <c:v>2.2202049148554301E-3</c:v>
                </c:pt>
                <c:pt idx="4">
                  <c:v>3.740830864174326E-3</c:v>
                </c:pt>
              </c:numCache>
            </c:numRef>
          </c:val>
          <c:smooth val="0"/>
          <c:extLst>
            <c:ext xmlns:c16="http://schemas.microsoft.com/office/drawing/2014/chart" uri="{C3380CC4-5D6E-409C-BE32-E72D297353CC}">
              <c16:uniqueId val="{00000003-B87F-4AA6-9025-16D1FEDB4D95}"/>
            </c:ext>
          </c:extLst>
        </c:ser>
        <c:ser>
          <c:idx val="4"/>
          <c:order val="4"/>
          <c:tx>
            <c:strRef>
              <c:f>DEMAND...pivot!$J$3:$J$6</c:f>
              <c:strCache>
                <c:ptCount val="1"/>
                <c:pt idx="0">
                  <c:v>DEU - CRU - nfm</c:v>
                </c:pt>
              </c:strCache>
            </c:strRef>
          </c:tx>
          <c:cat>
            <c:strRef>
              <c:f>DEMAND...pivot!$A$7:$A$12</c:f>
              <c:strCache>
                <c:ptCount val="5"/>
                <c:pt idx="0">
                  <c:v>2015</c:v>
                </c:pt>
                <c:pt idx="1">
                  <c:v>2020</c:v>
                </c:pt>
                <c:pt idx="2">
                  <c:v>2025</c:v>
                </c:pt>
                <c:pt idx="3">
                  <c:v>2030</c:v>
                </c:pt>
                <c:pt idx="4">
                  <c:v>2011</c:v>
                </c:pt>
              </c:strCache>
            </c:strRef>
          </c:cat>
          <c:val>
            <c:numRef>
              <c:f>DEMAND...pivot!$J$7:$J$12</c:f>
              <c:numCache>
                <c:formatCode>General</c:formatCode>
                <c:ptCount val="5"/>
                <c:pt idx="0">
                  <c:v>1.1214907216544117E-3</c:v>
                </c:pt>
                <c:pt idx="1">
                  <c:v>1.1705142386642562E-3</c:v>
                </c:pt>
                <c:pt idx="2">
                  <c:v>1.1967591120272416E-3</c:v>
                </c:pt>
                <c:pt idx="3">
                  <c:v>1.2195422269533709E-3</c:v>
                </c:pt>
                <c:pt idx="4">
                  <c:v>1.0529532722904132E-3</c:v>
                </c:pt>
              </c:numCache>
            </c:numRef>
          </c:val>
          <c:smooth val="0"/>
          <c:extLst>
            <c:ext xmlns:c16="http://schemas.microsoft.com/office/drawing/2014/chart" uri="{C3380CC4-5D6E-409C-BE32-E72D297353CC}">
              <c16:uniqueId val="{00000004-B87F-4AA6-9025-16D1FEDB4D95}"/>
            </c:ext>
          </c:extLst>
        </c:ser>
        <c:ser>
          <c:idx val="5"/>
          <c:order val="5"/>
          <c:tx>
            <c:strRef>
              <c:f>DEMAND...pivot!$L$3:$L$6</c:f>
              <c:strCache>
                <c:ptCount val="1"/>
                <c:pt idx="0">
                  <c:v>DEU - ele - nfm</c:v>
                </c:pt>
              </c:strCache>
            </c:strRef>
          </c:tx>
          <c:cat>
            <c:strRef>
              <c:f>DEMAND...pivot!$A$7:$A$12</c:f>
              <c:strCache>
                <c:ptCount val="5"/>
                <c:pt idx="0">
                  <c:v>2015</c:v>
                </c:pt>
                <c:pt idx="1">
                  <c:v>2020</c:v>
                </c:pt>
                <c:pt idx="2">
                  <c:v>2025</c:v>
                </c:pt>
                <c:pt idx="3">
                  <c:v>2030</c:v>
                </c:pt>
                <c:pt idx="4">
                  <c:v>2011</c:v>
                </c:pt>
              </c:strCache>
            </c:strRef>
          </c:cat>
          <c:val>
            <c:numRef>
              <c:f>DEMAND...pivot!$L$7:$L$12</c:f>
              <c:numCache>
                <c:formatCode>General</c:formatCode>
                <c:ptCount val="5"/>
                <c:pt idx="0">
                  <c:v>1.5411910130964395</c:v>
                </c:pt>
                <c:pt idx="1">
                  <c:v>1.5276468447641598</c:v>
                </c:pt>
                <c:pt idx="2">
                  <c:v>1.5198966024496108</c:v>
                </c:pt>
                <c:pt idx="3">
                  <c:v>1.4520805441829252</c:v>
                </c:pt>
                <c:pt idx="4">
                  <c:v>1.6422849491172875</c:v>
                </c:pt>
              </c:numCache>
            </c:numRef>
          </c:val>
          <c:smooth val="0"/>
          <c:extLst>
            <c:ext xmlns:c16="http://schemas.microsoft.com/office/drawing/2014/chart" uri="{C3380CC4-5D6E-409C-BE32-E72D297353CC}">
              <c16:uniqueId val="{00000005-B87F-4AA6-9025-16D1FEDB4D95}"/>
            </c:ext>
          </c:extLst>
        </c:ser>
        <c:ser>
          <c:idx val="6"/>
          <c:order val="6"/>
          <c:tx>
            <c:strRef>
              <c:f>DEMAND...pivot!$N$3:$N$6</c:f>
              <c:strCache>
                <c:ptCount val="1"/>
                <c:pt idx="0">
                  <c:v>DEU - FOT - nfm</c:v>
                </c:pt>
              </c:strCache>
            </c:strRef>
          </c:tx>
          <c:cat>
            <c:strRef>
              <c:f>DEMAND...pivot!$A$7:$A$12</c:f>
              <c:strCache>
                <c:ptCount val="5"/>
                <c:pt idx="0">
                  <c:v>2015</c:v>
                </c:pt>
                <c:pt idx="1">
                  <c:v>2020</c:v>
                </c:pt>
                <c:pt idx="2">
                  <c:v>2025</c:v>
                </c:pt>
                <c:pt idx="3">
                  <c:v>2030</c:v>
                </c:pt>
                <c:pt idx="4">
                  <c:v>2011</c:v>
                </c:pt>
              </c:strCache>
            </c:strRef>
          </c:cat>
          <c:val>
            <c:numRef>
              <c:f>DEMAND...pivot!$N$7:$N$12</c:f>
              <c:numCache>
                <c:formatCode>General</c:formatCode>
                <c:ptCount val="5"/>
                <c:pt idx="0">
                  <c:v>8.6878213871960271E-3</c:v>
                </c:pt>
                <c:pt idx="1">
                  <c:v>9.0675905206627772E-3</c:v>
                </c:pt>
                <c:pt idx="2">
                  <c:v>9.27090096069106E-3</c:v>
                </c:pt>
                <c:pt idx="3">
                  <c:v>9.447394291665908E-3</c:v>
                </c:pt>
                <c:pt idx="4">
                  <c:v>8.1568842096418331E-3</c:v>
                </c:pt>
              </c:numCache>
            </c:numRef>
          </c:val>
          <c:smooth val="0"/>
          <c:extLst>
            <c:ext xmlns:c16="http://schemas.microsoft.com/office/drawing/2014/chart" uri="{C3380CC4-5D6E-409C-BE32-E72D297353CC}">
              <c16:uniqueId val="{00000006-B87F-4AA6-9025-16D1FEDB4D95}"/>
            </c:ext>
          </c:extLst>
        </c:ser>
        <c:ser>
          <c:idx val="7"/>
          <c:order val="7"/>
          <c:tx>
            <c:strRef>
              <c:f>DEMAND...pivot!$P$3:$P$6</c:f>
              <c:strCache>
                <c:ptCount val="1"/>
                <c:pt idx="0">
                  <c:v>DEU - gas - nfm</c:v>
                </c:pt>
              </c:strCache>
            </c:strRef>
          </c:tx>
          <c:cat>
            <c:strRef>
              <c:f>DEMAND...pivot!$A$7:$A$12</c:f>
              <c:strCache>
                <c:ptCount val="5"/>
                <c:pt idx="0">
                  <c:v>2015</c:v>
                </c:pt>
                <c:pt idx="1">
                  <c:v>2020</c:v>
                </c:pt>
                <c:pt idx="2">
                  <c:v>2025</c:v>
                </c:pt>
                <c:pt idx="3">
                  <c:v>2030</c:v>
                </c:pt>
                <c:pt idx="4">
                  <c:v>2011</c:v>
                </c:pt>
              </c:strCache>
            </c:strRef>
          </c:cat>
          <c:val>
            <c:numRef>
              <c:f>DEMAND...pivot!$P$7:$P$12</c:f>
              <c:numCache>
                <c:formatCode>General</c:formatCode>
                <c:ptCount val="5"/>
                <c:pt idx="0">
                  <c:v>0.21260939653682981</c:v>
                </c:pt>
                <c:pt idx="1">
                  <c:v>0.16809224517130444</c:v>
                </c:pt>
                <c:pt idx="2">
                  <c:v>0.16657532049375334</c:v>
                </c:pt>
                <c:pt idx="3">
                  <c:v>0.14831469915228174</c:v>
                </c:pt>
                <c:pt idx="4">
                  <c:v>0.24113021956948352</c:v>
                </c:pt>
              </c:numCache>
            </c:numRef>
          </c:val>
          <c:smooth val="0"/>
          <c:extLst>
            <c:ext xmlns:c16="http://schemas.microsoft.com/office/drawing/2014/chart" uri="{C3380CC4-5D6E-409C-BE32-E72D297353CC}">
              <c16:uniqueId val="{00000007-B87F-4AA6-9025-16D1FEDB4D95}"/>
            </c:ext>
          </c:extLst>
        </c:ser>
        <c:ser>
          <c:idx val="8"/>
          <c:order val="8"/>
          <c:tx>
            <c:strRef>
              <c:f>DEMAND...pivot!$R$3:$R$6</c:f>
              <c:strCache>
                <c:ptCount val="1"/>
                <c:pt idx="0">
                  <c:v>DEU - IRS - nfm</c:v>
                </c:pt>
              </c:strCache>
            </c:strRef>
          </c:tx>
          <c:cat>
            <c:strRef>
              <c:f>DEMAND...pivot!$A$7:$A$12</c:f>
              <c:strCache>
                <c:ptCount val="5"/>
                <c:pt idx="0">
                  <c:v>2015</c:v>
                </c:pt>
                <c:pt idx="1">
                  <c:v>2020</c:v>
                </c:pt>
                <c:pt idx="2">
                  <c:v>2025</c:v>
                </c:pt>
                <c:pt idx="3">
                  <c:v>2030</c:v>
                </c:pt>
                <c:pt idx="4">
                  <c:v>2011</c:v>
                </c:pt>
              </c:strCache>
            </c:strRef>
          </c:cat>
          <c:val>
            <c:numRef>
              <c:f>DEMAND...pivot!$R$7:$R$12</c:f>
              <c:numCache>
                <c:formatCode>General</c:formatCode>
                <c:ptCount val="5"/>
                <c:pt idx="0">
                  <c:v>0.71237569927961819</c:v>
                </c:pt>
                <c:pt idx="1">
                  <c:v>0.74351564679475768</c:v>
                </c:pt>
                <c:pt idx="2">
                  <c:v>0.76018650251693531</c:v>
                </c:pt>
                <c:pt idx="3">
                  <c:v>0.77465843448559835</c:v>
                </c:pt>
                <c:pt idx="4">
                  <c:v>0.66884041853695231</c:v>
                </c:pt>
              </c:numCache>
            </c:numRef>
          </c:val>
          <c:smooth val="0"/>
          <c:extLst>
            <c:ext xmlns:c16="http://schemas.microsoft.com/office/drawing/2014/chart" uri="{C3380CC4-5D6E-409C-BE32-E72D297353CC}">
              <c16:uniqueId val="{00000008-B87F-4AA6-9025-16D1FEDB4D95}"/>
            </c:ext>
          </c:extLst>
        </c:ser>
        <c:ser>
          <c:idx val="9"/>
          <c:order val="9"/>
          <c:tx>
            <c:strRef>
              <c:f>DEMAND...pivot!$T$3:$T$6</c:f>
              <c:strCache>
                <c:ptCount val="1"/>
                <c:pt idx="0">
                  <c:v>DEU - MAC - nfm</c:v>
                </c:pt>
              </c:strCache>
            </c:strRef>
          </c:tx>
          <c:cat>
            <c:strRef>
              <c:f>DEMAND...pivot!$A$7:$A$12</c:f>
              <c:strCache>
                <c:ptCount val="5"/>
                <c:pt idx="0">
                  <c:v>2015</c:v>
                </c:pt>
                <c:pt idx="1">
                  <c:v>2020</c:v>
                </c:pt>
                <c:pt idx="2">
                  <c:v>2025</c:v>
                </c:pt>
                <c:pt idx="3">
                  <c:v>2030</c:v>
                </c:pt>
                <c:pt idx="4">
                  <c:v>2011</c:v>
                </c:pt>
              </c:strCache>
            </c:strRef>
          </c:cat>
          <c:val>
            <c:numRef>
              <c:f>DEMAND...pivot!$T$7:$T$12</c:f>
              <c:numCache>
                <c:formatCode>General</c:formatCode>
                <c:ptCount val="5"/>
                <c:pt idx="0">
                  <c:v>0.88475134594223492</c:v>
                </c:pt>
                <c:pt idx="1">
                  <c:v>0.92342631829804522</c:v>
                </c:pt>
                <c:pt idx="2">
                  <c:v>0.94413107009280861</c:v>
                </c:pt>
                <c:pt idx="3">
                  <c:v>0.9621048180752384</c:v>
                </c:pt>
                <c:pt idx="4">
                  <c:v>0.83068170506032735</c:v>
                </c:pt>
              </c:numCache>
            </c:numRef>
          </c:val>
          <c:smooth val="0"/>
          <c:extLst>
            <c:ext xmlns:c16="http://schemas.microsoft.com/office/drawing/2014/chart" uri="{C3380CC4-5D6E-409C-BE32-E72D297353CC}">
              <c16:uniqueId val="{00000009-B87F-4AA6-9025-16D1FEDB4D95}"/>
            </c:ext>
          </c:extLst>
        </c:ser>
        <c:ser>
          <c:idx val="10"/>
          <c:order val="10"/>
          <c:tx>
            <c:strRef>
              <c:f>DEMAND...pivot!$V$3:$V$6</c:f>
              <c:strCache>
                <c:ptCount val="1"/>
                <c:pt idx="0">
                  <c:v>DEU - mvh - nfm</c:v>
                </c:pt>
              </c:strCache>
            </c:strRef>
          </c:tx>
          <c:cat>
            <c:strRef>
              <c:f>DEMAND...pivot!$A$7:$A$12</c:f>
              <c:strCache>
                <c:ptCount val="5"/>
                <c:pt idx="0">
                  <c:v>2015</c:v>
                </c:pt>
                <c:pt idx="1">
                  <c:v>2020</c:v>
                </c:pt>
                <c:pt idx="2">
                  <c:v>2025</c:v>
                </c:pt>
                <c:pt idx="3">
                  <c:v>2030</c:v>
                </c:pt>
                <c:pt idx="4">
                  <c:v>2011</c:v>
                </c:pt>
              </c:strCache>
            </c:strRef>
          </c:cat>
          <c:val>
            <c:numRef>
              <c:f>DEMAND...pivot!$V$7:$V$12</c:f>
              <c:numCache>
                <c:formatCode>General</c:formatCode>
                <c:ptCount val="5"/>
                <c:pt idx="0">
                  <c:v>6.8946214271587494E-2</c:v>
                </c:pt>
                <c:pt idx="1">
                  <c:v>7.1960047416030667E-2</c:v>
                </c:pt>
                <c:pt idx="2">
                  <c:v>7.3573511199079816E-2</c:v>
                </c:pt>
                <c:pt idx="3">
                  <c:v>7.4974155442621926E-2</c:v>
                </c:pt>
                <c:pt idx="4">
                  <c:v>6.4732717380139776E-2</c:v>
                </c:pt>
              </c:numCache>
            </c:numRef>
          </c:val>
          <c:smooth val="0"/>
          <c:extLst>
            <c:ext xmlns:c16="http://schemas.microsoft.com/office/drawing/2014/chart" uri="{C3380CC4-5D6E-409C-BE32-E72D297353CC}">
              <c16:uniqueId val="{0000000A-B87F-4AA6-9025-16D1FEDB4D95}"/>
            </c:ext>
          </c:extLst>
        </c:ser>
        <c:ser>
          <c:idx val="11"/>
          <c:order val="11"/>
          <c:tx>
            <c:strRef>
              <c:f>DEMAND...pivot!$X$3:$X$6</c:f>
              <c:strCache>
                <c:ptCount val="1"/>
                <c:pt idx="0">
                  <c:v>DEU - nfm - nfm</c:v>
                </c:pt>
              </c:strCache>
            </c:strRef>
          </c:tx>
          <c:cat>
            <c:strRef>
              <c:f>DEMAND...pivot!$A$7:$A$12</c:f>
              <c:strCache>
                <c:ptCount val="5"/>
                <c:pt idx="0">
                  <c:v>2015</c:v>
                </c:pt>
                <c:pt idx="1">
                  <c:v>2020</c:v>
                </c:pt>
                <c:pt idx="2">
                  <c:v>2025</c:v>
                </c:pt>
                <c:pt idx="3">
                  <c:v>2030</c:v>
                </c:pt>
                <c:pt idx="4">
                  <c:v>2011</c:v>
                </c:pt>
              </c:strCache>
            </c:strRef>
          </c:cat>
          <c:val>
            <c:numRef>
              <c:f>DEMAND...pivot!$X$7:$X$12</c:f>
              <c:numCache>
                <c:formatCode>General</c:formatCode>
                <c:ptCount val="5"/>
                <c:pt idx="0">
                  <c:v>14.590179915230708</c:v>
                </c:pt>
                <c:pt idx="1">
                  <c:v>15.227957758096727</c:v>
                </c:pt>
                <c:pt idx="2">
                  <c:v>15.569393863473975</c:v>
                </c:pt>
                <c:pt idx="3">
                  <c:v>15.865793770653982</c:v>
                </c:pt>
                <c:pt idx="4">
                  <c:v>13.698533022533638</c:v>
                </c:pt>
              </c:numCache>
            </c:numRef>
          </c:val>
          <c:smooth val="0"/>
          <c:extLst>
            <c:ext xmlns:c16="http://schemas.microsoft.com/office/drawing/2014/chart" uri="{C3380CC4-5D6E-409C-BE32-E72D297353CC}">
              <c16:uniqueId val="{0000000B-B87F-4AA6-9025-16D1FEDB4D95}"/>
            </c:ext>
          </c:extLst>
        </c:ser>
        <c:ser>
          <c:idx val="12"/>
          <c:order val="12"/>
          <c:tx>
            <c:strRef>
              <c:f>DEMAND...pivot!$Z$3:$Z$6</c:f>
              <c:strCache>
                <c:ptCount val="1"/>
                <c:pt idx="0">
                  <c:v>DEU - nmm - nfm</c:v>
                </c:pt>
              </c:strCache>
            </c:strRef>
          </c:tx>
          <c:cat>
            <c:strRef>
              <c:f>DEMAND...pivot!$A$7:$A$12</c:f>
              <c:strCache>
                <c:ptCount val="5"/>
                <c:pt idx="0">
                  <c:v>2015</c:v>
                </c:pt>
                <c:pt idx="1">
                  <c:v>2020</c:v>
                </c:pt>
                <c:pt idx="2">
                  <c:v>2025</c:v>
                </c:pt>
                <c:pt idx="3">
                  <c:v>2030</c:v>
                </c:pt>
                <c:pt idx="4">
                  <c:v>2011</c:v>
                </c:pt>
              </c:strCache>
            </c:strRef>
          </c:cat>
          <c:val>
            <c:numRef>
              <c:f>DEMAND...pivot!$Z$7:$Z$12</c:f>
              <c:numCache>
                <c:formatCode>General</c:formatCode>
                <c:ptCount val="5"/>
                <c:pt idx="0">
                  <c:v>0.21594597396940815</c:v>
                </c:pt>
                <c:pt idx="1">
                  <c:v>0.22538558048927282</c:v>
                </c:pt>
                <c:pt idx="2">
                  <c:v>0.23043909955157324</c:v>
                </c:pt>
                <c:pt idx="3">
                  <c:v>0.23482604796566461</c:v>
                </c:pt>
                <c:pt idx="4">
                  <c:v>0.20274890869680895</c:v>
                </c:pt>
              </c:numCache>
            </c:numRef>
          </c:val>
          <c:smooth val="0"/>
          <c:extLst>
            <c:ext xmlns:c16="http://schemas.microsoft.com/office/drawing/2014/chart" uri="{C3380CC4-5D6E-409C-BE32-E72D297353CC}">
              <c16:uniqueId val="{0000000C-B87F-4AA6-9025-16D1FEDB4D95}"/>
            </c:ext>
          </c:extLst>
        </c:ser>
        <c:ser>
          <c:idx val="13"/>
          <c:order val="13"/>
          <c:tx>
            <c:strRef>
              <c:f>DEMAND...pivot!$AB$3:$AB$6</c:f>
              <c:strCache>
                <c:ptCount val="1"/>
                <c:pt idx="0">
                  <c:v>DEU - oil - nfm</c:v>
                </c:pt>
              </c:strCache>
            </c:strRef>
          </c:tx>
          <c:cat>
            <c:strRef>
              <c:f>DEMAND...pivot!$A$7:$A$12</c:f>
              <c:strCache>
                <c:ptCount val="5"/>
                <c:pt idx="0">
                  <c:v>2015</c:v>
                </c:pt>
                <c:pt idx="1">
                  <c:v>2020</c:v>
                </c:pt>
                <c:pt idx="2">
                  <c:v>2025</c:v>
                </c:pt>
                <c:pt idx="3">
                  <c:v>2030</c:v>
                </c:pt>
                <c:pt idx="4">
                  <c:v>2011</c:v>
                </c:pt>
              </c:strCache>
            </c:strRef>
          </c:cat>
          <c:val>
            <c:numRef>
              <c:f>DEMAND...pivot!$AB$7:$AB$12</c:f>
              <c:numCache>
                <c:formatCode>General</c:formatCode>
                <c:ptCount val="5"/>
                <c:pt idx="0">
                  <c:v>0.22259367120600734</c:v>
                </c:pt>
                <c:pt idx="1">
                  <c:v>0.25540045278339729</c:v>
                </c:pt>
                <c:pt idx="2">
                  <c:v>0.25428002077587664</c:v>
                </c:pt>
                <c:pt idx="3">
                  <c:v>0.25673330356243923</c:v>
                </c:pt>
                <c:pt idx="4">
                  <c:v>0.22888327516991358</c:v>
                </c:pt>
              </c:numCache>
            </c:numRef>
          </c:val>
          <c:smooth val="0"/>
          <c:extLst>
            <c:ext xmlns:c16="http://schemas.microsoft.com/office/drawing/2014/chart" uri="{C3380CC4-5D6E-409C-BE32-E72D297353CC}">
              <c16:uniqueId val="{0000000D-B87F-4AA6-9025-16D1FEDB4D95}"/>
            </c:ext>
          </c:extLst>
        </c:ser>
        <c:ser>
          <c:idx val="14"/>
          <c:order val="14"/>
          <c:tx>
            <c:strRef>
              <c:f>DEMAND...pivot!$AD$3:$AD$6</c:f>
              <c:strCache>
                <c:ptCount val="1"/>
                <c:pt idx="0">
                  <c:v>DEU - ppp - nfm</c:v>
                </c:pt>
              </c:strCache>
            </c:strRef>
          </c:tx>
          <c:cat>
            <c:strRef>
              <c:f>DEMAND...pivot!$A$7:$A$12</c:f>
              <c:strCache>
                <c:ptCount val="5"/>
                <c:pt idx="0">
                  <c:v>2015</c:v>
                </c:pt>
                <c:pt idx="1">
                  <c:v>2020</c:v>
                </c:pt>
                <c:pt idx="2">
                  <c:v>2025</c:v>
                </c:pt>
                <c:pt idx="3">
                  <c:v>2030</c:v>
                </c:pt>
                <c:pt idx="4">
                  <c:v>2011</c:v>
                </c:pt>
              </c:strCache>
            </c:strRef>
          </c:cat>
          <c:val>
            <c:numRef>
              <c:f>DEMAND...pivot!$AD$7:$AD$12</c:f>
              <c:numCache>
                <c:formatCode>General</c:formatCode>
                <c:ptCount val="5"/>
                <c:pt idx="0">
                  <c:v>0.22816056085113884</c:v>
                </c:pt>
                <c:pt idx="1">
                  <c:v>0.23813410135387358</c:v>
                </c:pt>
                <c:pt idx="2">
                  <c:v>0.2434734634282493</c:v>
                </c:pt>
                <c:pt idx="3">
                  <c:v>0.24810855151155803</c:v>
                </c:pt>
                <c:pt idx="4">
                  <c:v>0.21421702785148275</c:v>
                </c:pt>
              </c:numCache>
            </c:numRef>
          </c:val>
          <c:smooth val="0"/>
          <c:extLst>
            <c:ext xmlns:c16="http://schemas.microsoft.com/office/drawing/2014/chart" uri="{C3380CC4-5D6E-409C-BE32-E72D297353CC}">
              <c16:uniqueId val="{0000000E-B87F-4AA6-9025-16D1FEDB4D95}"/>
            </c:ext>
          </c:extLst>
        </c:ser>
        <c:ser>
          <c:idx val="15"/>
          <c:order val="15"/>
          <c:tx>
            <c:strRef>
              <c:f>DEMAND...pivot!$AF$3:$AF$6</c:f>
              <c:strCache>
                <c:ptCount val="1"/>
                <c:pt idx="0">
                  <c:v>DEU - ROI - nfm</c:v>
                </c:pt>
              </c:strCache>
            </c:strRef>
          </c:tx>
          <c:cat>
            <c:strRef>
              <c:f>DEMAND...pivot!$A$7:$A$12</c:f>
              <c:strCache>
                <c:ptCount val="5"/>
                <c:pt idx="0">
                  <c:v>2015</c:v>
                </c:pt>
                <c:pt idx="1">
                  <c:v>2020</c:v>
                </c:pt>
                <c:pt idx="2">
                  <c:v>2025</c:v>
                </c:pt>
                <c:pt idx="3">
                  <c:v>2030</c:v>
                </c:pt>
                <c:pt idx="4">
                  <c:v>2011</c:v>
                </c:pt>
              </c:strCache>
            </c:strRef>
          </c:cat>
          <c:val>
            <c:numRef>
              <c:f>DEMAND...pivot!$AF$7:$AF$12</c:f>
              <c:numCache>
                <c:formatCode>General</c:formatCode>
                <c:ptCount val="5"/>
                <c:pt idx="0">
                  <c:v>5.3392865200994413</c:v>
                </c:pt>
                <c:pt idx="1">
                  <c:v>5.5726817666980022</c:v>
                </c:pt>
                <c:pt idx="2">
                  <c:v>5.6976305476936995</c:v>
                </c:pt>
                <c:pt idx="3">
                  <c:v>5.8060983005356572</c:v>
                </c:pt>
                <c:pt idx="4">
                  <c:v>5.0129877175811624</c:v>
                </c:pt>
              </c:numCache>
            </c:numRef>
          </c:val>
          <c:smooth val="0"/>
          <c:extLst>
            <c:ext xmlns:c16="http://schemas.microsoft.com/office/drawing/2014/chart" uri="{C3380CC4-5D6E-409C-BE32-E72D297353CC}">
              <c16:uniqueId val="{0000000F-B87F-4AA6-9025-16D1FEDB4D95}"/>
            </c:ext>
          </c:extLst>
        </c:ser>
        <c:ser>
          <c:idx val="16"/>
          <c:order val="16"/>
          <c:tx>
            <c:strRef>
              <c:f>DEMAND...pivot!$AH$3:$AH$6</c:f>
              <c:strCache>
                <c:ptCount val="1"/>
                <c:pt idx="0">
                  <c:v>DEU - SER - nfm</c:v>
                </c:pt>
              </c:strCache>
            </c:strRef>
          </c:tx>
          <c:cat>
            <c:strRef>
              <c:f>DEMAND...pivot!$A$7:$A$12</c:f>
              <c:strCache>
                <c:ptCount val="5"/>
                <c:pt idx="0">
                  <c:v>2015</c:v>
                </c:pt>
                <c:pt idx="1">
                  <c:v>2020</c:v>
                </c:pt>
                <c:pt idx="2">
                  <c:v>2025</c:v>
                </c:pt>
                <c:pt idx="3">
                  <c:v>2030</c:v>
                </c:pt>
                <c:pt idx="4">
                  <c:v>2011</c:v>
                </c:pt>
              </c:strCache>
            </c:strRef>
          </c:cat>
          <c:val>
            <c:numRef>
              <c:f>DEMAND...pivot!$AH$7:$AH$12</c:f>
              <c:numCache>
                <c:formatCode>General</c:formatCode>
                <c:ptCount val="5"/>
                <c:pt idx="0">
                  <c:v>6.3398692808695074</c:v>
                </c:pt>
                <c:pt idx="1">
                  <c:v>6.6170028170903015</c:v>
                </c:pt>
                <c:pt idx="2">
                  <c:v>6.7653670105709613</c:v>
                </c:pt>
                <c:pt idx="3">
                  <c:v>6.8941616297806583</c:v>
                </c:pt>
                <c:pt idx="4">
                  <c:v>5.9524220542255222</c:v>
                </c:pt>
              </c:numCache>
            </c:numRef>
          </c:val>
          <c:smooth val="0"/>
          <c:extLst>
            <c:ext xmlns:c16="http://schemas.microsoft.com/office/drawing/2014/chart" uri="{C3380CC4-5D6E-409C-BE32-E72D297353CC}">
              <c16:uniqueId val="{00000010-B87F-4AA6-9025-16D1FEDB4D95}"/>
            </c:ext>
          </c:extLst>
        </c:ser>
        <c:ser>
          <c:idx val="17"/>
          <c:order val="17"/>
          <c:tx>
            <c:strRef>
              <c:f>DEMAND...pivot!$AJ$3:$AJ$6</c:f>
              <c:strCache>
                <c:ptCount val="1"/>
                <c:pt idx="0">
                  <c:v>DEU - TRN - nfm</c:v>
                </c:pt>
              </c:strCache>
            </c:strRef>
          </c:tx>
          <c:cat>
            <c:strRef>
              <c:f>DEMAND...pivot!$A$7:$A$12</c:f>
              <c:strCache>
                <c:ptCount val="5"/>
                <c:pt idx="0">
                  <c:v>2015</c:v>
                </c:pt>
                <c:pt idx="1">
                  <c:v>2020</c:v>
                </c:pt>
                <c:pt idx="2">
                  <c:v>2025</c:v>
                </c:pt>
                <c:pt idx="3">
                  <c:v>2030</c:v>
                </c:pt>
                <c:pt idx="4">
                  <c:v>2011</c:v>
                </c:pt>
              </c:strCache>
            </c:strRef>
          </c:cat>
          <c:val>
            <c:numRef>
              <c:f>DEMAND...pivot!$AJ$7:$AJ$12</c:f>
              <c:numCache>
                <c:formatCode>General</c:formatCode>
                <c:ptCount val="5"/>
                <c:pt idx="0">
                  <c:v>2.9608948498184136</c:v>
                </c:pt>
                <c:pt idx="1">
                  <c:v>3.0903239001277245</c:v>
                </c:pt>
                <c:pt idx="2">
                  <c:v>3.1596140947536457</c:v>
                </c:pt>
                <c:pt idx="3">
                  <c:v>3.2197647552496007</c:v>
                </c:pt>
                <c:pt idx="4">
                  <c:v>2.7799462454980945</c:v>
                </c:pt>
              </c:numCache>
            </c:numRef>
          </c:val>
          <c:smooth val="0"/>
          <c:extLst>
            <c:ext xmlns:c16="http://schemas.microsoft.com/office/drawing/2014/chart" uri="{C3380CC4-5D6E-409C-BE32-E72D297353CC}">
              <c16:uniqueId val="{00000011-B87F-4AA6-9025-16D1FEDB4D95}"/>
            </c:ext>
          </c:extLst>
        </c:ser>
        <c:dLbls>
          <c:showLegendKey val="0"/>
          <c:showVal val="0"/>
          <c:showCatName val="0"/>
          <c:showSerName val="0"/>
          <c:showPercent val="0"/>
          <c:showBubbleSize val="0"/>
        </c:dLbls>
        <c:marker val="1"/>
        <c:smooth val="0"/>
        <c:axId val="322198528"/>
        <c:axId val="323362112"/>
      </c:lineChart>
      <c:catAx>
        <c:axId val="322198528"/>
        <c:scaling>
          <c:orientation val="minMax"/>
        </c:scaling>
        <c:delete val="0"/>
        <c:axPos val="b"/>
        <c:numFmt formatCode="General" sourceLinked="0"/>
        <c:majorTickMark val="out"/>
        <c:minorTickMark val="none"/>
        <c:tickLblPos val="nextTo"/>
        <c:crossAx val="323362112"/>
        <c:crosses val="autoZero"/>
        <c:auto val="1"/>
        <c:lblAlgn val="ctr"/>
        <c:lblOffset val="100"/>
        <c:noMultiLvlLbl val="0"/>
      </c:catAx>
      <c:valAx>
        <c:axId val="323362112"/>
        <c:scaling>
          <c:orientation val="minMax"/>
        </c:scaling>
        <c:delete val="0"/>
        <c:axPos val="l"/>
        <c:majorGridlines/>
        <c:numFmt formatCode="General" sourceLinked="1"/>
        <c:majorTickMark val="out"/>
        <c:minorTickMark val="none"/>
        <c:tickLblPos val="nextTo"/>
        <c:crossAx val="322198528"/>
        <c:crosses val="autoZero"/>
        <c:crossBetween val="between"/>
      </c:valAx>
    </c:plotArea>
    <c:legend>
      <c:legendPos val="r"/>
      <c:layout>
        <c:manualLayout>
          <c:xMode val="edge"/>
          <c:yMode val="edge"/>
          <c:x val="0.80565114545866956"/>
          <c:y val="4.1027451437944715E-2"/>
          <c:w val="0.18589877911351615"/>
          <c:h val="0.8770870831195704"/>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[report_pivot_dias_macros.xlsm]GVAreal...pivot!PivotTable1</c:name>
    <c:fmtId val="1"/>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pivotFmt>
      <c:pivotFmt>
        <c:idx val="71"/>
        <c:marker>
          <c:symbol val="none"/>
        </c:marker>
      </c:pivotFmt>
    </c:pivotFmts>
    <c:plotArea>
      <c:layout>
        <c:manualLayout>
          <c:layoutTarget val="inner"/>
          <c:xMode val="edge"/>
          <c:yMode val="edge"/>
          <c:x val="8.607174103237096E-2"/>
          <c:y val="0.1429724409448819"/>
          <c:w val="0.67143003052220296"/>
          <c:h val="0.74183289588801393"/>
        </c:manualLayout>
      </c:layout>
      <c:lineChart>
        <c:grouping val="standard"/>
        <c:varyColors val="0"/>
        <c:ser>
          <c:idx val="0"/>
          <c:order val="0"/>
          <c:tx>
            <c:strRef>
              <c:f>GVAreal...pivot!$B$3:$B$5</c:f>
              <c:strCache>
                <c:ptCount val="1"/>
                <c:pt idx="0">
                  <c:v>DEU - oil</c:v>
                </c:pt>
              </c:strCache>
            </c:strRef>
          </c:tx>
          <c:marker>
            <c:symbol val="none"/>
          </c:marker>
          <c:cat>
            <c:strRef>
              <c:f>GVAreal...pivot!$A$6:$A$11</c:f>
              <c:strCache>
                <c:ptCount val="5"/>
                <c:pt idx="0">
                  <c:v>2015</c:v>
                </c:pt>
                <c:pt idx="1">
                  <c:v>2020</c:v>
                </c:pt>
                <c:pt idx="2">
                  <c:v>2025</c:v>
                </c:pt>
                <c:pt idx="3">
                  <c:v>2030</c:v>
                </c:pt>
                <c:pt idx="4">
                  <c:v>2011</c:v>
                </c:pt>
              </c:strCache>
            </c:strRef>
          </c:cat>
          <c:val>
            <c:numRef>
              <c:f>GVAreal...pivot!$B$6:$B$11</c:f>
              <c:numCache>
                <c:formatCode>General</c:formatCode>
                <c:ptCount val="5"/>
                <c:pt idx="0">
                  <c:v>7.9260759542615347</c:v>
                </c:pt>
                <c:pt idx="1">
                  <c:v>8.2883719383603278</c:v>
                </c:pt>
                <c:pt idx="2">
                  <c:v>9.6798286798512549</c:v>
                </c:pt>
                <c:pt idx="3">
                  <c:v>11.069582492522244</c:v>
                </c:pt>
                <c:pt idx="4">
                  <c:v>3.7793726529136649</c:v>
                </c:pt>
              </c:numCache>
            </c:numRef>
          </c:val>
          <c:smooth val="0"/>
          <c:extLst>
            <c:ext xmlns:c16="http://schemas.microsoft.com/office/drawing/2014/chart" uri="{C3380CC4-5D6E-409C-BE32-E72D297353CC}">
              <c16:uniqueId val="{00000000-FBEA-472C-978A-833F69AF143C}"/>
            </c:ext>
          </c:extLst>
        </c:ser>
        <c:dLbls>
          <c:showLegendKey val="0"/>
          <c:showVal val="0"/>
          <c:showCatName val="0"/>
          <c:showSerName val="0"/>
          <c:showPercent val="0"/>
          <c:showBubbleSize val="0"/>
        </c:dLbls>
        <c:smooth val="0"/>
        <c:axId val="324969984"/>
        <c:axId val="324732608"/>
      </c:lineChart>
      <c:catAx>
        <c:axId val="324969984"/>
        <c:scaling>
          <c:orientation val="minMax"/>
        </c:scaling>
        <c:delete val="0"/>
        <c:axPos val="b"/>
        <c:numFmt formatCode="General" sourceLinked="0"/>
        <c:majorTickMark val="out"/>
        <c:minorTickMark val="none"/>
        <c:tickLblPos val="nextTo"/>
        <c:crossAx val="324732608"/>
        <c:crosses val="autoZero"/>
        <c:auto val="1"/>
        <c:lblAlgn val="ctr"/>
        <c:lblOffset val="100"/>
        <c:noMultiLvlLbl val="0"/>
      </c:catAx>
      <c:valAx>
        <c:axId val="324732608"/>
        <c:scaling>
          <c:orientation val="minMax"/>
        </c:scaling>
        <c:delete val="0"/>
        <c:axPos val="l"/>
        <c:majorGridlines/>
        <c:numFmt formatCode="General" sourceLinked="1"/>
        <c:majorTickMark val="out"/>
        <c:minorTickMark val="none"/>
        <c:tickLblPos val="nextTo"/>
        <c:crossAx val="324969984"/>
        <c:crosses val="autoZero"/>
        <c:crossBetween val="between"/>
      </c:valAx>
    </c:plotArea>
    <c:legend>
      <c:legendPos val="r"/>
      <c:layout>
        <c:manualLayout>
          <c:xMode val="edge"/>
          <c:yMode val="edge"/>
          <c:x val="0.75990244969378828"/>
          <c:y val="3.5361986001749779E-2"/>
          <c:w val="0.14357004571215748"/>
          <c:h val="0.7245040991497683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[report_pivot_dias_macros.xlsm]VC_PC...pivot!PivotTable3</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s>
    <c:plotArea>
      <c:layout/>
      <c:lineChart>
        <c:grouping val="standard"/>
        <c:varyColors val="0"/>
        <c:ser>
          <c:idx val="0"/>
          <c:order val="0"/>
          <c:tx>
            <c:strRef>
              <c:f>VC_PC...pivot!$B$3:$B$4</c:f>
              <c:strCache>
                <c:ptCount val="1"/>
                <c:pt idx="0">
                  <c:v>BRZ</c:v>
                </c:pt>
              </c:strCache>
            </c:strRef>
          </c:tx>
          <c:marker>
            <c:symbol val="none"/>
          </c:marker>
          <c:cat>
            <c:strRef>
              <c:f>VC_PC...pivot!$A$5:$A$9</c:f>
              <c:strCache>
                <c:ptCount val="4"/>
                <c:pt idx="0">
                  <c:v>2015</c:v>
                </c:pt>
                <c:pt idx="1">
                  <c:v>2020</c:v>
                </c:pt>
                <c:pt idx="2">
                  <c:v>2025</c:v>
                </c:pt>
                <c:pt idx="3">
                  <c:v>2030</c:v>
                </c:pt>
              </c:strCache>
            </c:strRef>
          </c:cat>
          <c:val>
            <c:numRef>
              <c:f>VC_PC...pivot!$B$5:$B$9</c:f>
              <c:numCache>
                <c:formatCode>General</c:formatCode>
                <c:ptCount val="4"/>
                <c:pt idx="0">
                  <c:v>1599.1560257900551</c:v>
                </c:pt>
                <c:pt idx="1">
                  <c:v>1838.0050147295058</c:v>
                </c:pt>
                <c:pt idx="2">
                  <c:v>2099.3947538835027</c:v>
                </c:pt>
                <c:pt idx="3">
                  <c:v>2367.3049213245513</c:v>
                </c:pt>
              </c:numCache>
            </c:numRef>
          </c:val>
          <c:smooth val="0"/>
          <c:extLst>
            <c:ext xmlns:c16="http://schemas.microsoft.com/office/drawing/2014/chart" uri="{C3380CC4-5D6E-409C-BE32-E72D297353CC}">
              <c16:uniqueId val="{00000000-385F-4085-85BF-F5D2160A3761}"/>
            </c:ext>
          </c:extLst>
        </c:ser>
        <c:ser>
          <c:idx val="1"/>
          <c:order val="1"/>
          <c:tx>
            <c:strRef>
              <c:f>VC_PC...pivot!$C$3:$C$4</c:f>
              <c:strCache>
                <c:ptCount val="1"/>
                <c:pt idx="0">
                  <c:v>CHI</c:v>
                </c:pt>
              </c:strCache>
            </c:strRef>
          </c:tx>
          <c:marker>
            <c:symbol val="none"/>
          </c:marker>
          <c:cat>
            <c:strRef>
              <c:f>VC_PC...pivot!$A$5:$A$9</c:f>
              <c:strCache>
                <c:ptCount val="4"/>
                <c:pt idx="0">
                  <c:v>2015</c:v>
                </c:pt>
                <c:pt idx="1">
                  <c:v>2020</c:v>
                </c:pt>
                <c:pt idx="2">
                  <c:v>2025</c:v>
                </c:pt>
                <c:pt idx="3">
                  <c:v>2030</c:v>
                </c:pt>
              </c:strCache>
            </c:strRef>
          </c:cat>
          <c:val>
            <c:numRef>
              <c:f>VC_PC...pivot!$C$5:$C$9</c:f>
              <c:numCache>
                <c:formatCode>General</c:formatCode>
                <c:ptCount val="4"/>
                <c:pt idx="0">
                  <c:v>3700.7929949515351</c:v>
                </c:pt>
                <c:pt idx="1">
                  <c:v>5109.1115787525941</c:v>
                </c:pt>
                <c:pt idx="2">
                  <c:v>6819.5933447859461</c:v>
                </c:pt>
                <c:pt idx="3">
                  <c:v>8793.8756206107701</c:v>
                </c:pt>
              </c:numCache>
            </c:numRef>
          </c:val>
          <c:smooth val="0"/>
          <c:extLst>
            <c:ext xmlns:c16="http://schemas.microsoft.com/office/drawing/2014/chart" uri="{C3380CC4-5D6E-409C-BE32-E72D297353CC}">
              <c16:uniqueId val="{00000001-385F-4085-85BF-F5D2160A3761}"/>
            </c:ext>
          </c:extLst>
        </c:ser>
        <c:ser>
          <c:idx val="2"/>
          <c:order val="2"/>
          <c:tx>
            <c:strRef>
              <c:f>VC_PC...pivot!$D$3:$D$4</c:f>
              <c:strCache>
                <c:ptCount val="1"/>
                <c:pt idx="0">
                  <c:v>DEU</c:v>
                </c:pt>
              </c:strCache>
            </c:strRef>
          </c:tx>
          <c:marker>
            <c:symbol val="none"/>
          </c:marker>
          <c:cat>
            <c:strRef>
              <c:f>VC_PC...pivot!$A$5:$A$9</c:f>
              <c:strCache>
                <c:ptCount val="4"/>
                <c:pt idx="0">
                  <c:v>2015</c:v>
                </c:pt>
                <c:pt idx="1">
                  <c:v>2020</c:v>
                </c:pt>
                <c:pt idx="2">
                  <c:v>2025</c:v>
                </c:pt>
                <c:pt idx="3">
                  <c:v>2030</c:v>
                </c:pt>
              </c:strCache>
            </c:strRef>
          </c:cat>
          <c:val>
            <c:numRef>
              <c:f>VC_PC...pivot!$D$5:$D$9</c:f>
              <c:numCache>
                <c:formatCode>General</c:formatCode>
                <c:ptCount val="4"/>
                <c:pt idx="0">
                  <c:v>2156.2090069356368</c:v>
                </c:pt>
                <c:pt idx="1">
                  <c:v>2347.3903900324417</c:v>
                </c:pt>
                <c:pt idx="2">
                  <c:v>2522.1429531899621</c:v>
                </c:pt>
                <c:pt idx="3">
                  <c:v>2679.3213247335666</c:v>
                </c:pt>
              </c:numCache>
            </c:numRef>
          </c:val>
          <c:smooth val="0"/>
          <c:extLst>
            <c:ext xmlns:c16="http://schemas.microsoft.com/office/drawing/2014/chart" uri="{C3380CC4-5D6E-409C-BE32-E72D297353CC}">
              <c16:uniqueId val="{00000002-385F-4085-85BF-F5D2160A3761}"/>
            </c:ext>
          </c:extLst>
        </c:ser>
        <c:ser>
          <c:idx val="3"/>
          <c:order val="3"/>
          <c:tx>
            <c:strRef>
              <c:f>VC_PC...pivot!$E$3:$E$4</c:f>
              <c:strCache>
                <c:ptCount val="1"/>
                <c:pt idx="0">
                  <c:v>EUN</c:v>
                </c:pt>
              </c:strCache>
            </c:strRef>
          </c:tx>
          <c:marker>
            <c:symbol val="none"/>
          </c:marker>
          <c:cat>
            <c:strRef>
              <c:f>VC_PC...pivot!$A$5:$A$9</c:f>
              <c:strCache>
                <c:ptCount val="4"/>
                <c:pt idx="0">
                  <c:v>2015</c:v>
                </c:pt>
                <c:pt idx="1">
                  <c:v>2020</c:v>
                </c:pt>
                <c:pt idx="2">
                  <c:v>2025</c:v>
                </c:pt>
                <c:pt idx="3">
                  <c:v>2030</c:v>
                </c:pt>
              </c:strCache>
            </c:strRef>
          </c:cat>
          <c:val>
            <c:numRef>
              <c:f>VC_PC...pivot!$E$5:$E$9</c:f>
              <c:numCache>
                <c:formatCode>General</c:formatCode>
                <c:ptCount val="4"/>
                <c:pt idx="0">
                  <c:v>837.51522887903764</c:v>
                </c:pt>
                <c:pt idx="1">
                  <c:v>932.85789956221436</c:v>
                </c:pt>
                <c:pt idx="2">
                  <c:v>1056.0568704750294</c:v>
                </c:pt>
                <c:pt idx="3">
                  <c:v>1160.2333276595768</c:v>
                </c:pt>
              </c:numCache>
            </c:numRef>
          </c:val>
          <c:smooth val="0"/>
          <c:extLst>
            <c:ext xmlns:c16="http://schemas.microsoft.com/office/drawing/2014/chart" uri="{C3380CC4-5D6E-409C-BE32-E72D297353CC}">
              <c16:uniqueId val="{00000003-385F-4085-85BF-F5D2160A3761}"/>
            </c:ext>
          </c:extLst>
        </c:ser>
        <c:ser>
          <c:idx val="4"/>
          <c:order val="4"/>
          <c:tx>
            <c:strRef>
              <c:f>VC_PC...pivot!$F$3:$F$4</c:f>
              <c:strCache>
                <c:ptCount val="1"/>
                <c:pt idx="0">
                  <c:v>EUS</c:v>
                </c:pt>
              </c:strCache>
            </c:strRef>
          </c:tx>
          <c:marker>
            <c:symbol val="none"/>
          </c:marker>
          <c:cat>
            <c:strRef>
              <c:f>VC_PC...pivot!$A$5:$A$9</c:f>
              <c:strCache>
                <c:ptCount val="4"/>
                <c:pt idx="0">
                  <c:v>2015</c:v>
                </c:pt>
                <c:pt idx="1">
                  <c:v>2020</c:v>
                </c:pt>
                <c:pt idx="2">
                  <c:v>2025</c:v>
                </c:pt>
                <c:pt idx="3">
                  <c:v>2030</c:v>
                </c:pt>
              </c:strCache>
            </c:strRef>
          </c:cat>
          <c:val>
            <c:numRef>
              <c:f>VC_PC...pivot!$F$5:$F$9</c:f>
              <c:numCache>
                <c:formatCode>General</c:formatCode>
                <c:ptCount val="4"/>
                <c:pt idx="0">
                  <c:v>975.78693254704945</c:v>
                </c:pt>
                <c:pt idx="1">
                  <c:v>1065.2159699171705</c:v>
                </c:pt>
                <c:pt idx="2">
                  <c:v>1180.5107382156491</c:v>
                </c:pt>
                <c:pt idx="3">
                  <c:v>1294.771978973153</c:v>
                </c:pt>
              </c:numCache>
            </c:numRef>
          </c:val>
          <c:smooth val="0"/>
          <c:extLst>
            <c:ext xmlns:c16="http://schemas.microsoft.com/office/drawing/2014/chart" uri="{C3380CC4-5D6E-409C-BE32-E72D297353CC}">
              <c16:uniqueId val="{00000004-385F-4085-85BF-F5D2160A3761}"/>
            </c:ext>
          </c:extLst>
        </c:ser>
        <c:ser>
          <c:idx val="5"/>
          <c:order val="5"/>
          <c:tx>
            <c:strRef>
              <c:f>VC_PC...pivot!$G$3:$G$4</c:f>
              <c:strCache>
                <c:ptCount val="1"/>
                <c:pt idx="0">
                  <c:v>FRA</c:v>
                </c:pt>
              </c:strCache>
            </c:strRef>
          </c:tx>
          <c:marker>
            <c:symbol val="none"/>
          </c:marker>
          <c:cat>
            <c:strRef>
              <c:f>VC_PC...pivot!$A$5:$A$9</c:f>
              <c:strCache>
                <c:ptCount val="4"/>
                <c:pt idx="0">
                  <c:v>2015</c:v>
                </c:pt>
                <c:pt idx="1">
                  <c:v>2020</c:v>
                </c:pt>
                <c:pt idx="2">
                  <c:v>2025</c:v>
                </c:pt>
                <c:pt idx="3">
                  <c:v>2030</c:v>
                </c:pt>
              </c:strCache>
            </c:strRef>
          </c:cat>
          <c:val>
            <c:numRef>
              <c:f>VC_PC...pivot!$G$5:$G$9</c:f>
              <c:numCache>
                <c:formatCode>General</c:formatCode>
                <c:ptCount val="4"/>
                <c:pt idx="0">
                  <c:v>1819.9833131537989</c:v>
                </c:pt>
                <c:pt idx="1">
                  <c:v>2019.8492726687814</c:v>
                </c:pt>
                <c:pt idx="2">
                  <c:v>2196.3716295243671</c:v>
                </c:pt>
                <c:pt idx="3">
                  <c:v>2337.9330081280195</c:v>
                </c:pt>
              </c:numCache>
            </c:numRef>
          </c:val>
          <c:smooth val="0"/>
          <c:extLst>
            <c:ext xmlns:c16="http://schemas.microsoft.com/office/drawing/2014/chart" uri="{C3380CC4-5D6E-409C-BE32-E72D297353CC}">
              <c16:uniqueId val="{00000005-385F-4085-85BF-F5D2160A3761}"/>
            </c:ext>
          </c:extLst>
        </c:ser>
        <c:ser>
          <c:idx val="6"/>
          <c:order val="6"/>
          <c:tx>
            <c:strRef>
              <c:f>VC_PC...pivot!$H$3:$H$4</c:f>
              <c:strCache>
                <c:ptCount val="1"/>
                <c:pt idx="0">
                  <c:v>IND</c:v>
                </c:pt>
              </c:strCache>
            </c:strRef>
          </c:tx>
          <c:marker>
            <c:symbol val="none"/>
          </c:marker>
          <c:cat>
            <c:strRef>
              <c:f>VC_PC...pivot!$A$5:$A$9</c:f>
              <c:strCache>
                <c:ptCount val="4"/>
                <c:pt idx="0">
                  <c:v>2015</c:v>
                </c:pt>
                <c:pt idx="1">
                  <c:v>2020</c:v>
                </c:pt>
                <c:pt idx="2">
                  <c:v>2025</c:v>
                </c:pt>
                <c:pt idx="3">
                  <c:v>2030</c:v>
                </c:pt>
              </c:strCache>
            </c:strRef>
          </c:cat>
          <c:val>
            <c:numRef>
              <c:f>VC_PC...pivot!$H$5:$H$9</c:f>
              <c:numCache>
                <c:formatCode>General</c:formatCode>
                <c:ptCount val="4"/>
                <c:pt idx="0">
                  <c:v>1313.8503755027218</c:v>
                </c:pt>
                <c:pt idx="1">
                  <c:v>1804.9665967949036</c:v>
                </c:pt>
                <c:pt idx="2">
                  <c:v>2414.3675764902223</c:v>
                </c:pt>
                <c:pt idx="3">
                  <c:v>3108.0034149425251</c:v>
                </c:pt>
              </c:numCache>
            </c:numRef>
          </c:val>
          <c:smooth val="0"/>
          <c:extLst>
            <c:ext xmlns:c16="http://schemas.microsoft.com/office/drawing/2014/chart" uri="{C3380CC4-5D6E-409C-BE32-E72D297353CC}">
              <c16:uniqueId val="{00000006-385F-4085-85BF-F5D2160A3761}"/>
            </c:ext>
          </c:extLst>
        </c:ser>
        <c:ser>
          <c:idx val="7"/>
          <c:order val="7"/>
          <c:tx>
            <c:strRef>
              <c:f>VC_PC...pivot!$I$3:$I$4</c:f>
              <c:strCache>
                <c:ptCount val="1"/>
                <c:pt idx="0">
                  <c:v>OEC</c:v>
                </c:pt>
              </c:strCache>
            </c:strRef>
          </c:tx>
          <c:marker>
            <c:symbol val="none"/>
          </c:marker>
          <c:cat>
            <c:strRef>
              <c:f>VC_PC...pivot!$A$5:$A$9</c:f>
              <c:strCache>
                <c:ptCount val="4"/>
                <c:pt idx="0">
                  <c:v>2015</c:v>
                </c:pt>
                <c:pt idx="1">
                  <c:v>2020</c:v>
                </c:pt>
                <c:pt idx="2">
                  <c:v>2025</c:v>
                </c:pt>
                <c:pt idx="3">
                  <c:v>2030</c:v>
                </c:pt>
              </c:strCache>
            </c:strRef>
          </c:cat>
          <c:val>
            <c:numRef>
              <c:f>VC_PC...pivot!$I$5:$I$9</c:f>
              <c:numCache>
                <c:formatCode>General</c:formatCode>
                <c:ptCount val="4"/>
                <c:pt idx="0">
                  <c:v>7701.326950482844</c:v>
                </c:pt>
                <c:pt idx="1">
                  <c:v>8731.5978985541478</c:v>
                </c:pt>
                <c:pt idx="2">
                  <c:v>9903.7741156158263</c:v>
                </c:pt>
                <c:pt idx="3">
                  <c:v>11072.176926143251</c:v>
                </c:pt>
              </c:numCache>
            </c:numRef>
          </c:val>
          <c:smooth val="0"/>
          <c:extLst>
            <c:ext xmlns:c16="http://schemas.microsoft.com/office/drawing/2014/chart" uri="{C3380CC4-5D6E-409C-BE32-E72D297353CC}">
              <c16:uniqueId val="{00000007-385F-4085-85BF-F5D2160A3761}"/>
            </c:ext>
          </c:extLst>
        </c:ser>
        <c:ser>
          <c:idx val="8"/>
          <c:order val="8"/>
          <c:tx>
            <c:strRef>
              <c:f>VC_PC...pivot!$J$3:$J$4</c:f>
              <c:strCache>
                <c:ptCount val="1"/>
                <c:pt idx="0">
                  <c:v>ROW</c:v>
                </c:pt>
              </c:strCache>
            </c:strRef>
          </c:tx>
          <c:marker>
            <c:symbol val="none"/>
          </c:marker>
          <c:cat>
            <c:strRef>
              <c:f>VC_PC...pivot!$A$5:$A$9</c:f>
              <c:strCache>
                <c:ptCount val="4"/>
                <c:pt idx="0">
                  <c:v>2015</c:v>
                </c:pt>
                <c:pt idx="1">
                  <c:v>2020</c:v>
                </c:pt>
                <c:pt idx="2">
                  <c:v>2025</c:v>
                </c:pt>
                <c:pt idx="3">
                  <c:v>2030</c:v>
                </c:pt>
              </c:strCache>
            </c:strRef>
          </c:cat>
          <c:val>
            <c:numRef>
              <c:f>VC_PC...pivot!$J$5:$J$9</c:f>
              <c:numCache>
                <c:formatCode>General</c:formatCode>
                <c:ptCount val="4"/>
                <c:pt idx="0">
                  <c:v>4535.6240994707432</c:v>
                </c:pt>
                <c:pt idx="1">
                  <c:v>5531.0144258685641</c:v>
                </c:pt>
                <c:pt idx="2">
                  <c:v>6802.5201613498921</c:v>
                </c:pt>
                <c:pt idx="3">
                  <c:v>8181.9318714423789</c:v>
                </c:pt>
              </c:numCache>
            </c:numRef>
          </c:val>
          <c:smooth val="0"/>
          <c:extLst>
            <c:ext xmlns:c16="http://schemas.microsoft.com/office/drawing/2014/chart" uri="{C3380CC4-5D6E-409C-BE32-E72D297353CC}">
              <c16:uniqueId val="{00000008-385F-4085-85BF-F5D2160A3761}"/>
            </c:ext>
          </c:extLst>
        </c:ser>
        <c:ser>
          <c:idx val="9"/>
          <c:order val="9"/>
          <c:tx>
            <c:strRef>
              <c:f>VC_PC...pivot!$K$3:$K$4</c:f>
              <c:strCache>
                <c:ptCount val="1"/>
                <c:pt idx="0">
                  <c:v>RSA</c:v>
                </c:pt>
              </c:strCache>
            </c:strRef>
          </c:tx>
          <c:marker>
            <c:symbol val="none"/>
          </c:marker>
          <c:cat>
            <c:strRef>
              <c:f>VC_PC...pivot!$A$5:$A$9</c:f>
              <c:strCache>
                <c:ptCount val="4"/>
                <c:pt idx="0">
                  <c:v>2015</c:v>
                </c:pt>
                <c:pt idx="1">
                  <c:v>2020</c:v>
                </c:pt>
                <c:pt idx="2">
                  <c:v>2025</c:v>
                </c:pt>
                <c:pt idx="3">
                  <c:v>2030</c:v>
                </c:pt>
              </c:strCache>
            </c:strRef>
          </c:cat>
          <c:val>
            <c:numRef>
              <c:f>VC_PC...pivot!$K$5:$K$9</c:f>
              <c:numCache>
                <c:formatCode>General</c:formatCode>
                <c:ptCount val="4"/>
                <c:pt idx="0">
                  <c:v>272.21055504690548</c:v>
                </c:pt>
                <c:pt idx="1">
                  <c:v>323.68400810329359</c:v>
                </c:pt>
                <c:pt idx="2">
                  <c:v>384.42704416338535</c:v>
                </c:pt>
                <c:pt idx="3">
                  <c:v>450.52053486376946</c:v>
                </c:pt>
              </c:numCache>
            </c:numRef>
          </c:val>
          <c:smooth val="0"/>
          <c:extLst>
            <c:ext xmlns:c16="http://schemas.microsoft.com/office/drawing/2014/chart" uri="{C3380CC4-5D6E-409C-BE32-E72D297353CC}">
              <c16:uniqueId val="{00000009-385F-4085-85BF-F5D2160A3761}"/>
            </c:ext>
          </c:extLst>
        </c:ser>
        <c:ser>
          <c:idx val="10"/>
          <c:order val="10"/>
          <c:tx>
            <c:strRef>
              <c:f>VC_PC...pivot!$L$3:$L$4</c:f>
              <c:strCache>
                <c:ptCount val="1"/>
                <c:pt idx="0">
                  <c:v>RUS</c:v>
                </c:pt>
              </c:strCache>
            </c:strRef>
          </c:tx>
          <c:marker>
            <c:symbol val="none"/>
          </c:marker>
          <c:cat>
            <c:strRef>
              <c:f>VC_PC...pivot!$A$5:$A$9</c:f>
              <c:strCache>
                <c:ptCount val="4"/>
                <c:pt idx="0">
                  <c:v>2015</c:v>
                </c:pt>
                <c:pt idx="1">
                  <c:v>2020</c:v>
                </c:pt>
                <c:pt idx="2">
                  <c:v>2025</c:v>
                </c:pt>
                <c:pt idx="3">
                  <c:v>2030</c:v>
                </c:pt>
              </c:strCache>
            </c:strRef>
          </c:cat>
          <c:val>
            <c:numRef>
              <c:f>VC_PC...pivot!$L$5:$L$9</c:f>
              <c:numCache>
                <c:formatCode>General</c:formatCode>
                <c:ptCount val="4"/>
                <c:pt idx="0">
                  <c:v>1105.2774537815751</c:v>
                </c:pt>
                <c:pt idx="1">
                  <c:v>1343.3442918203036</c:v>
                </c:pt>
                <c:pt idx="2">
                  <c:v>1632.5936734058482</c:v>
                </c:pt>
                <c:pt idx="3">
                  <c:v>1941.9349572466483</c:v>
                </c:pt>
              </c:numCache>
            </c:numRef>
          </c:val>
          <c:smooth val="0"/>
          <c:extLst>
            <c:ext xmlns:c16="http://schemas.microsoft.com/office/drawing/2014/chart" uri="{C3380CC4-5D6E-409C-BE32-E72D297353CC}">
              <c16:uniqueId val="{0000000A-385F-4085-85BF-F5D2160A3761}"/>
            </c:ext>
          </c:extLst>
        </c:ser>
        <c:ser>
          <c:idx val="11"/>
          <c:order val="11"/>
          <c:tx>
            <c:strRef>
              <c:f>VC_PC...pivot!$M$3:$M$4</c:f>
              <c:strCache>
                <c:ptCount val="1"/>
                <c:pt idx="0">
                  <c:v>USA</c:v>
                </c:pt>
              </c:strCache>
            </c:strRef>
          </c:tx>
          <c:marker>
            <c:symbol val="none"/>
          </c:marker>
          <c:cat>
            <c:strRef>
              <c:f>VC_PC...pivot!$A$5:$A$9</c:f>
              <c:strCache>
                <c:ptCount val="4"/>
                <c:pt idx="0">
                  <c:v>2015</c:v>
                </c:pt>
                <c:pt idx="1">
                  <c:v>2020</c:v>
                </c:pt>
                <c:pt idx="2">
                  <c:v>2025</c:v>
                </c:pt>
                <c:pt idx="3">
                  <c:v>2030</c:v>
                </c:pt>
              </c:strCache>
            </c:strRef>
          </c:cat>
          <c:val>
            <c:numRef>
              <c:f>VC_PC...pivot!$M$5:$M$9</c:f>
              <c:numCache>
                <c:formatCode>General</c:formatCode>
                <c:ptCount val="4"/>
                <c:pt idx="0">
                  <c:v>10349.340023943931</c:v>
                </c:pt>
                <c:pt idx="1">
                  <c:v>11308.053073246567</c:v>
                </c:pt>
                <c:pt idx="2">
                  <c:v>12324.129073171418</c:v>
                </c:pt>
                <c:pt idx="3">
                  <c:v>13255.091990476152</c:v>
                </c:pt>
              </c:numCache>
            </c:numRef>
          </c:val>
          <c:smooth val="0"/>
          <c:extLst>
            <c:ext xmlns:c16="http://schemas.microsoft.com/office/drawing/2014/chart" uri="{C3380CC4-5D6E-409C-BE32-E72D297353CC}">
              <c16:uniqueId val="{0000000B-385F-4085-85BF-F5D2160A3761}"/>
            </c:ext>
          </c:extLst>
        </c:ser>
        <c:ser>
          <c:idx val="12"/>
          <c:order val="12"/>
          <c:tx>
            <c:strRef>
              <c:f>VC_PC...pivot!$N$3:$N$4</c:f>
              <c:strCache>
                <c:ptCount val="1"/>
                <c:pt idx="0">
                  <c:v>EU28</c:v>
                </c:pt>
              </c:strCache>
            </c:strRef>
          </c:tx>
          <c:marker>
            <c:symbol val="none"/>
          </c:marker>
          <c:cat>
            <c:strRef>
              <c:f>VC_PC...pivot!$A$5:$A$9</c:f>
              <c:strCache>
                <c:ptCount val="4"/>
                <c:pt idx="0">
                  <c:v>2015</c:v>
                </c:pt>
                <c:pt idx="1">
                  <c:v>2020</c:v>
                </c:pt>
                <c:pt idx="2">
                  <c:v>2025</c:v>
                </c:pt>
                <c:pt idx="3">
                  <c:v>2030</c:v>
                </c:pt>
              </c:strCache>
            </c:strRef>
          </c:cat>
          <c:val>
            <c:numRef>
              <c:f>VC_PC...pivot!$N$5:$N$9</c:f>
              <c:numCache>
                <c:formatCode>General</c:formatCode>
                <c:ptCount val="4"/>
                <c:pt idx="0">
                  <c:v>11183.255846528733</c:v>
                </c:pt>
                <c:pt idx="1">
                  <c:v>12297.34367514063</c:v>
                </c:pt>
                <c:pt idx="2">
                  <c:v>13523.531814886479</c:v>
                </c:pt>
                <c:pt idx="3">
                  <c:v>14546.508922816081</c:v>
                </c:pt>
              </c:numCache>
            </c:numRef>
          </c:val>
          <c:smooth val="0"/>
          <c:extLst>
            <c:ext xmlns:c16="http://schemas.microsoft.com/office/drawing/2014/chart" uri="{C3380CC4-5D6E-409C-BE32-E72D297353CC}">
              <c16:uniqueId val="{0000000C-385F-4085-85BF-F5D2160A3761}"/>
            </c:ext>
          </c:extLst>
        </c:ser>
        <c:ser>
          <c:idx val="13"/>
          <c:order val="13"/>
          <c:tx>
            <c:strRef>
              <c:f>VC_PC...pivot!$O$3:$O$4</c:f>
              <c:strCache>
                <c:ptCount val="1"/>
                <c:pt idx="0">
                  <c:v>ITA</c:v>
                </c:pt>
              </c:strCache>
            </c:strRef>
          </c:tx>
          <c:marker>
            <c:symbol val="none"/>
          </c:marker>
          <c:cat>
            <c:strRef>
              <c:f>VC_PC...pivot!$A$5:$A$9</c:f>
              <c:strCache>
                <c:ptCount val="4"/>
                <c:pt idx="0">
                  <c:v>2015</c:v>
                </c:pt>
                <c:pt idx="1">
                  <c:v>2020</c:v>
                </c:pt>
                <c:pt idx="2">
                  <c:v>2025</c:v>
                </c:pt>
                <c:pt idx="3">
                  <c:v>2030</c:v>
                </c:pt>
              </c:strCache>
            </c:strRef>
          </c:cat>
          <c:val>
            <c:numRef>
              <c:f>VC_PC...pivot!$O$5:$O$9</c:f>
              <c:numCache>
                <c:formatCode>General</c:formatCode>
                <c:ptCount val="4"/>
                <c:pt idx="0">
                  <c:v>1354.7333583996335</c:v>
                </c:pt>
                <c:pt idx="1">
                  <c:v>1425.3527520585208</c:v>
                </c:pt>
                <c:pt idx="2">
                  <c:v>1554.5671155042821</c:v>
                </c:pt>
                <c:pt idx="3">
                  <c:v>1642.5321662636939</c:v>
                </c:pt>
              </c:numCache>
            </c:numRef>
          </c:val>
          <c:smooth val="0"/>
          <c:extLst>
            <c:ext xmlns:c16="http://schemas.microsoft.com/office/drawing/2014/chart" uri="{C3380CC4-5D6E-409C-BE32-E72D297353CC}">
              <c16:uniqueId val="{0000000D-385F-4085-85BF-F5D2160A3761}"/>
            </c:ext>
          </c:extLst>
        </c:ser>
        <c:ser>
          <c:idx val="14"/>
          <c:order val="14"/>
          <c:tx>
            <c:strRef>
              <c:f>VC_PC...pivot!$P$3:$P$4</c:f>
              <c:strCache>
                <c:ptCount val="1"/>
                <c:pt idx="0">
                  <c:v>POL</c:v>
                </c:pt>
              </c:strCache>
            </c:strRef>
          </c:tx>
          <c:marker>
            <c:symbol val="none"/>
          </c:marker>
          <c:cat>
            <c:strRef>
              <c:f>VC_PC...pivot!$A$5:$A$9</c:f>
              <c:strCache>
                <c:ptCount val="4"/>
                <c:pt idx="0">
                  <c:v>2015</c:v>
                </c:pt>
                <c:pt idx="1">
                  <c:v>2020</c:v>
                </c:pt>
                <c:pt idx="2">
                  <c:v>2025</c:v>
                </c:pt>
                <c:pt idx="3">
                  <c:v>2030</c:v>
                </c:pt>
              </c:strCache>
            </c:strRef>
          </c:cat>
          <c:val>
            <c:numRef>
              <c:f>VC_PC...pivot!$P$5:$P$9</c:f>
              <c:numCache>
                <c:formatCode>General</c:formatCode>
                <c:ptCount val="4"/>
                <c:pt idx="0">
                  <c:v>352.1369029528185</c:v>
                </c:pt>
                <c:pt idx="1">
                  <c:v>420.08144834127103</c:v>
                </c:pt>
                <c:pt idx="2">
                  <c:v>497.54640107116268</c:v>
                </c:pt>
                <c:pt idx="3">
                  <c:v>577.46074311421683</c:v>
                </c:pt>
              </c:numCache>
            </c:numRef>
          </c:val>
          <c:smooth val="0"/>
          <c:extLst>
            <c:ext xmlns:c16="http://schemas.microsoft.com/office/drawing/2014/chart" uri="{C3380CC4-5D6E-409C-BE32-E72D297353CC}">
              <c16:uniqueId val="{0000000E-385F-4085-85BF-F5D2160A3761}"/>
            </c:ext>
          </c:extLst>
        </c:ser>
        <c:ser>
          <c:idx val="15"/>
          <c:order val="15"/>
          <c:tx>
            <c:strRef>
              <c:f>VC_PC...pivot!$Q$3:$Q$4</c:f>
              <c:strCache>
                <c:ptCount val="1"/>
                <c:pt idx="0">
                  <c:v>ESP</c:v>
                </c:pt>
              </c:strCache>
            </c:strRef>
          </c:tx>
          <c:marker>
            <c:symbol val="none"/>
          </c:marker>
          <c:cat>
            <c:strRef>
              <c:f>VC_PC...pivot!$A$5:$A$9</c:f>
              <c:strCache>
                <c:ptCount val="4"/>
                <c:pt idx="0">
                  <c:v>2015</c:v>
                </c:pt>
                <c:pt idx="1">
                  <c:v>2020</c:v>
                </c:pt>
                <c:pt idx="2">
                  <c:v>2025</c:v>
                </c:pt>
                <c:pt idx="3">
                  <c:v>2030</c:v>
                </c:pt>
              </c:strCache>
            </c:strRef>
          </c:cat>
          <c:val>
            <c:numRef>
              <c:f>VC_PC...pivot!$Q$5:$Q$9</c:f>
              <c:numCache>
                <c:formatCode>General</c:formatCode>
                <c:ptCount val="4"/>
                <c:pt idx="0">
                  <c:v>1056.7887805941732</c:v>
                </c:pt>
                <c:pt idx="1">
                  <c:v>1150.7099414503491</c:v>
                </c:pt>
                <c:pt idx="2">
                  <c:v>1285.3652564524461</c:v>
                </c:pt>
                <c:pt idx="3">
                  <c:v>1340.5559310809233</c:v>
                </c:pt>
              </c:numCache>
            </c:numRef>
          </c:val>
          <c:smooth val="0"/>
          <c:extLst>
            <c:ext xmlns:c16="http://schemas.microsoft.com/office/drawing/2014/chart" uri="{C3380CC4-5D6E-409C-BE32-E72D297353CC}">
              <c16:uniqueId val="{0000000F-385F-4085-85BF-F5D2160A3761}"/>
            </c:ext>
          </c:extLst>
        </c:ser>
        <c:ser>
          <c:idx val="16"/>
          <c:order val="16"/>
          <c:tx>
            <c:strRef>
              <c:f>VC_PC...pivot!$R$3:$R$4</c:f>
              <c:strCache>
                <c:ptCount val="1"/>
                <c:pt idx="0">
                  <c:v>UKI</c:v>
                </c:pt>
              </c:strCache>
            </c:strRef>
          </c:tx>
          <c:marker>
            <c:symbol val="none"/>
          </c:marker>
          <c:cat>
            <c:strRef>
              <c:f>VC_PC...pivot!$A$5:$A$9</c:f>
              <c:strCache>
                <c:ptCount val="4"/>
                <c:pt idx="0">
                  <c:v>2015</c:v>
                </c:pt>
                <c:pt idx="1">
                  <c:v>2020</c:v>
                </c:pt>
                <c:pt idx="2">
                  <c:v>2025</c:v>
                </c:pt>
                <c:pt idx="3">
                  <c:v>2030</c:v>
                </c:pt>
              </c:strCache>
            </c:strRef>
          </c:cat>
          <c:val>
            <c:numRef>
              <c:f>VC_PC...pivot!$R$5:$R$9</c:f>
              <c:numCache>
                <c:formatCode>General</c:formatCode>
                <c:ptCount val="4"/>
                <c:pt idx="0">
                  <c:v>1780.5727464596971</c:v>
                </c:pt>
                <c:pt idx="1">
                  <c:v>1998.4483774985108</c:v>
                </c:pt>
                <c:pt idx="2">
                  <c:v>2201.0622072228389</c:v>
                </c:pt>
                <c:pt idx="3">
                  <c:v>2398.7778165038881</c:v>
                </c:pt>
              </c:numCache>
            </c:numRef>
          </c:val>
          <c:smooth val="0"/>
          <c:extLst>
            <c:ext xmlns:c16="http://schemas.microsoft.com/office/drawing/2014/chart" uri="{C3380CC4-5D6E-409C-BE32-E72D297353CC}">
              <c16:uniqueId val="{00000010-385F-4085-85BF-F5D2160A3761}"/>
            </c:ext>
          </c:extLst>
        </c:ser>
        <c:ser>
          <c:idx val="17"/>
          <c:order val="17"/>
          <c:tx>
            <c:strRef>
              <c:f>VC_PC...pivot!$S$3:$S$4</c:f>
              <c:strCache>
                <c:ptCount val="1"/>
                <c:pt idx="0">
                  <c:v>BNL</c:v>
                </c:pt>
              </c:strCache>
            </c:strRef>
          </c:tx>
          <c:marker>
            <c:symbol val="none"/>
          </c:marker>
          <c:cat>
            <c:strRef>
              <c:f>VC_PC...pivot!$A$5:$A$9</c:f>
              <c:strCache>
                <c:ptCount val="4"/>
                <c:pt idx="0">
                  <c:v>2015</c:v>
                </c:pt>
                <c:pt idx="1">
                  <c:v>2020</c:v>
                </c:pt>
                <c:pt idx="2">
                  <c:v>2025</c:v>
                </c:pt>
                <c:pt idx="3">
                  <c:v>2030</c:v>
                </c:pt>
              </c:strCache>
            </c:strRef>
          </c:cat>
          <c:val>
            <c:numRef>
              <c:f>VC_PC...pivot!$S$5:$S$9</c:f>
              <c:numCache>
                <c:formatCode>General</c:formatCode>
                <c:ptCount val="4"/>
                <c:pt idx="0">
                  <c:v>849.52957660688799</c:v>
                </c:pt>
                <c:pt idx="1">
                  <c:v>937.43762361137181</c:v>
                </c:pt>
                <c:pt idx="2">
                  <c:v>1029.9086432307415</c:v>
                </c:pt>
                <c:pt idx="3">
                  <c:v>1114.9226263590431</c:v>
                </c:pt>
              </c:numCache>
            </c:numRef>
          </c:val>
          <c:smooth val="0"/>
          <c:extLst>
            <c:ext xmlns:c16="http://schemas.microsoft.com/office/drawing/2014/chart" uri="{C3380CC4-5D6E-409C-BE32-E72D297353CC}">
              <c16:uniqueId val="{00000011-385F-4085-85BF-F5D2160A3761}"/>
            </c:ext>
          </c:extLst>
        </c:ser>
        <c:ser>
          <c:idx val="18"/>
          <c:order val="18"/>
          <c:tx>
            <c:strRef>
              <c:f>VC_PC...pivot!$T$3:$T$4</c:f>
              <c:strCache>
                <c:ptCount val="1"/>
                <c:pt idx="0">
                  <c:v>OPA</c:v>
                </c:pt>
              </c:strCache>
            </c:strRef>
          </c:tx>
          <c:marker>
            <c:symbol val="none"/>
          </c:marker>
          <c:cat>
            <c:strRef>
              <c:f>VC_PC...pivot!$A$5:$A$9</c:f>
              <c:strCache>
                <c:ptCount val="4"/>
                <c:pt idx="0">
                  <c:v>2015</c:v>
                </c:pt>
                <c:pt idx="1">
                  <c:v>2020</c:v>
                </c:pt>
                <c:pt idx="2">
                  <c:v>2025</c:v>
                </c:pt>
                <c:pt idx="3">
                  <c:v>2030</c:v>
                </c:pt>
              </c:strCache>
            </c:strRef>
          </c:cat>
          <c:val>
            <c:numRef>
              <c:f>VC_PC...pivot!$T$5:$T$9</c:f>
              <c:numCache>
                <c:formatCode>General</c:formatCode>
                <c:ptCount val="4"/>
                <c:pt idx="0">
                  <c:v>2385.9146157292726</c:v>
                </c:pt>
                <c:pt idx="1">
                  <c:v>3036.1232857086238</c:v>
                </c:pt>
                <c:pt idx="2">
                  <c:v>3776.0036188164263</c:v>
                </c:pt>
                <c:pt idx="3">
                  <c:v>4574.723080245205</c:v>
                </c:pt>
              </c:numCache>
            </c:numRef>
          </c:val>
          <c:smooth val="0"/>
          <c:extLst>
            <c:ext xmlns:c16="http://schemas.microsoft.com/office/drawing/2014/chart" uri="{C3380CC4-5D6E-409C-BE32-E72D297353CC}">
              <c16:uniqueId val="{00000000-2427-4AB3-9B3E-8B465078184C}"/>
            </c:ext>
          </c:extLst>
        </c:ser>
        <c:dLbls>
          <c:showLegendKey val="0"/>
          <c:showVal val="0"/>
          <c:showCatName val="0"/>
          <c:showSerName val="0"/>
          <c:showPercent val="0"/>
          <c:showBubbleSize val="0"/>
        </c:dLbls>
        <c:smooth val="0"/>
        <c:axId val="322195968"/>
        <c:axId val="324734912"/>
      </c:lineChart>
      <c:catAx>
        <c:axId val="322195968"/>
        <c:scaling>
          <c:orientation val="minMax"/>
        </c:scaling>
        <c:delete val="0"/>
        <c:axPos val="b"/>
        <c:numFmt formatCode="General" sourceLinked="0"/>
        <c:majorTickMark val="out"/>
        <c:minorTickMark val="none"/>
        <c:tickLblPos val="nextTo"/>
        <c:crossAx val="324734912"/>
        <c:crosses val="autoZero"/>
        <c:auto val="1"/>
        <c:lblAlgn val="ctr"/>
        <c:lblOffset val="100"/>
        <c:noMultiLvlLbl val="0"/>
      </c:catAx>
      <c:valAx>
        <c:axId val="324734912"/>
        <c:scaling>
          <c:orientation val="minMax"/>
        </c:scaling>
        <c:delete val="0"/>
        <c:axPos val="l"/>
        <c:majorGridlines/>
        <c:numFmt formatCode="General" sourceLinked="1"/>
        <c:majorTickMark val="out"/>
        <c:minorTickMark val="none"/>
        <c:tickLblPos val="nextTo"/>
        <c:crossAx val="322195968"/>
        <c:crosses val="autoZero"/>
        <c:crossBetween val="between"/>
      </c:valAx>
    </c:plotArea>
    <c:legend>
      <c:legendPos val="r"/>
      <c:layout>
        <c:manualLayout>
          <c:xMode val="edge"/>
          <c:yMode val="edge"/>
          <c:x val="0.88523310874800443"/>
          <c:y val="7.3326435009473209E-2"/>
          <c:w val="0.10395695383437895"/>
          <c:h val="0.71707149812718551"/>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[report_pivot_dias_macros.xlsm]VINV_PA...pivot!PivotTable1</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s>
    <c:plotArea>
      <c:layout/>
      <c:barChart>
        <c:barDir val="col"/>
        <c:grouping val="percentStacked"/>
        <c:varyColors val="0"/>
        <c:ser>
          <c:idx val="0"/>
          <c:order val="0"/>
          <c:tx>
            <c:strRef>
              <c:f>VINV_PA...pivot!$B$3:$B$4</c:f>
              <c:strCache>
                <c:ptCount val="1"/>
                <c:pt idx="0">
                  <c:v>AGR</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VINV_PA...pivot!$B$5:$B$113</c:f>
              <c:numCache>
                <c:formatCode>General</c:formatCode>
                <c:ptCount val="90"/>
                <c:pt idx="0">
                  <c:v>11.46557589886457</c:v>
                </c:pt>
                <c:pt idx="1">
                  <c:v>12.716731703268211</c:v>
                </c:pt>
                <c:pt idx="2">
                  <c:v>14.141394762618523</c:v>
                </c:pt>
                <c:pt idx="3">
                  <c:v>15.664549402287628</c:v>
                </c:pt>
                <c:pt idx="4">
                  <c:v>10.695445990591343</c:v>
                </c:pt>
                <c:pt idx="5">
                  <c:v>49.413703951181155</c:v>
                </c:pt>
                <c:pt idx="6">
                  <c:v>66.885903084726593</c:v>
                </c:pt>
                <c:pt idx="7">
                  <c:v>87.721507385791142</c:v>
                </c:pt>
                <c:pt idx="8">
                  <c:v>111.92333360776435</c:v>
                </c:pt>
                <c:pt idx="9">
                  <c:v>37.422494249669406</c:v>
                </c:pt>
                <c:pt idx="10">
                  <c:v>1.820953013836526</c:v>
                </c:pt>
                <c:pt idx="11">
                  <c:v>1.9909952634337864</c:v>
                </c:pt>
                <c:pt idx="12">
                  <c:v>2.1269814959612363</c:v>
                </c:pt>
                <c:pt idx="13">
                  <c:v>2.2460376199345227</c:v>
                </c:pt>
                <c:pt idx="14">
                  <c:v>1.7052684409466126</c:v>
                </c:pt>
                <c:pt idx="15">
                  <c:v>0.31362868942874828</c:v>
                </c:pt>
                <c:pt idx="16">
                  <c:v>0.34831688376178932</c:v>
                </c:pt>
                <c:pt idx="17">
                  <c:v>0.39186372502096839</c:v>
                </c:pt>
                <c:pt idx="18">
                  <c:v>0.42859354516271519</c:v>
                </c:pt>
                <c:pt idx="19">
                  <c:v>0.29458413843424525</c:v>
                </c:pt>
                <c:pt idx="20">
                  <c:v>0.63235433016472775</c:v>
                </c:pt>
                <c:pt idx="21">
                  <c:v>0.68192235781734523</c:v>
                </c:pt>
                <c:pt idx="22">
                  <c:v>0.74307998230381966</c:v>
                </c:pt>
                <c:pt idx="23">
                  <c:v>0.8037416824220478</c:v>
                </c:pt>
                <c:pt idx="24">
                  <c:v>0.59622914295479323</c:v>
                </c:pt>
                <c:pt idx="25">
                  <c:v>0.47468276506540202</c:v>
                </c:pt>
                <c:pt idx="26">
                  <c:v>0.51667267514800008</c:v>
                </c:pt>
                <c:pt idx="27">
                  <c:v>0.55040111353216981</c:v>
                </c:pt>
                <c:pt idx="28">
                  <c:v>0.57627290862456892</c:v>
                </c:pt>
                <c:pt idx="29">
                  <c:v>0.4352426696157129</c:v>
                </c:pt>
                <c:pt idx="30">
                  <c:v>1.1367976875607284</c:v>
                </c:pt>
                <c:pt idx="31">
                  <c:v>1.5591400748557787</c:v>
                </c:pt>
                <c:pt idx="32">
                  <c:v>2.0719089778161157</c:v>
                </c:pt>
                <c:pt idx="33">
                  <c:v>2.6541446348105917</c:v>
                </c:pt>
                <c:pt idx="34">
                  <c:v>0.88389947222134568</c:v>
                </c:pt>
                <c:pt idx="35">
                  <c:v>3.2292815349320905</c:v>
                </c:pt>
                <c:pt idx="36">
                  <c:v>3.6300871836183091</c:v>
                </c:pt>
                <c:pt idx="37">
                  <c:v>4.0931260364897204</c:v>
                </c:pt>
                <c:pt idx="38">
                  <c:v>4.5641862666924844</c:v>
                </c:pt>
                <c:pt idx="39">
                  <c:v>2.9560932882386504</c:v>
                </c:pt>
                <c:pt idx="40">
                  <c:v>21.79816545544827</c:v>
                </c:pt>
                <c:pt idx="41">
                  <c:v>26.551757070995137</c:v>
                </c:pt>
                <c:pt idx="42">
                  <c:v>32.423799197089743</c:v>
                </c:pt>
                <c:pt idx="43">
                  <c:v>38.937096003157421</c:v>
                </c:pt>
                <c:pt idx="44">
                  <c:v>19.055773726934973</c:v>
                </c:pt>
                <c:pt idx="45">
                  <c:v>3.7403883135647153E-3</c:v>
                </c:pt>
                <c:pt idx="46">
                  <c:v>4.455583992624074E-3</c:v>
                </c:pt>
                <c:pt idx="47">
                  <c:v>5.3004680828247228E-3</c:v>
                </c:pt>
                <c:pt idx="48">
                  <c:v>6.2235035737569751E-3</c:v>
                </c:pt>
                <c:pt idx="49">
                  <c:v>3.3010319424743965E-3</c:v>
                </c:pt>
                <c:pt idx="50">
                  <c:v>0.16101655203914308</c:v>
                </c:pt>
                <c:pt idx="51">
                  <c:v>0.19484926465468866</c:v>
                </c:pt>
                <c:pt idx="52">
                  <c:v>0.23475240641928136</c:v>
                </c:pt>
                <c:pt idx="53">
                  <c:v>0.27787428532810043</c:v>
                </c:pt>
                <c:pt idx="54">
                  <c:v>0.13599584129603404</c:v>
                </c:pt>
                <c:pt idx="55">
                  <c:v>9.9458251186932592E-2</c:v>
                </c:pt>
                <c:pt idx="56">
                  <c:v>0.10850724456828506</c:v>
                </c:pt>
                <c:pt idx="57">
                  <c:v>0.11854305757366515</c:v>
                </c:pt>
                <c:pt idx="58">
                  <c:v>0.12807473961805582</c:v>
                </c:pt>
                <c:pt idx="59">
                  <c:v>9.3645300118898184E-2</c:v>
                </c:pt>
                <c:pt idx="60">
                  <c:v>0.1151250028139761</c:v>
                </c:pt>
                <c:pt idx="61">
                  <c:v>0.12051778414405431</c:v>
                </c:pt>
                <c:pt idx="62">
                  <c:v>0.13108361703651908</c:v>
                </c:pt>
                <c:pt idx="63">
                  <c:v>0.13751914015129671</c:v>
                </c:pt>
                <c:pt idx="64">
                  <c:v>0.11252028539515864</c:v>
                </c:pt>
                <c:pt idx="65">
                  <c:v>3.5937172744423041E-3</c:v>
                </c:pt>
                <c:pt idx="66">
                  <c:v>4.2565486377881736E-3</c:v>
                </c:pt>
                <c:pt idx="67">
                  <c:v>4.9619393687673824E-3</c:v>
                </c:pt>
                <c:pt idx="68">
                  <c:v>5.6840694812361941E-3</c:v>
                </c:pt>
                <c:pt idx="69">
                  <c:v>3.2185137952976789E-3</c:v>
                </c:pt>
                <c:pt idx="70">
                  <c:v>0.45055060062916619</c:v>
                </c:pt>
                <c:pt idx="71">
                  <c:v>0.48750061574130304</c:v>
                </c:pt>
                <c:pt idx="72">
                  <c:v>0.54188875706499207</c:v>
                </c:pt>
                <c:pt idx="73">
                  <c:v>0.56275447694628578</c:v>
                </c:pt>
                <c:pt idx="74">
                  <c:v>0.43260530232689154</c:v>
                </c:pt>
                <c:pt idx="75">
                  <c:v>0.74552190304272181</c:v>
                </c:pt>
                <c:pt idx="76">
                  <c:v>0.83138473996314843</c:v>
                </c:pt>
                <c:pt idx="77">
                  <c:v>0.90840630949169621</c:v>
                </c:pt>
                <c:pt idx="78">
                  <c:v>0.98367112663232636</c:v>
                </c:pt>
                <c:pt idx="79">
                  <c:v>0.67827355402383249</c:v>
                </c:pt>
                <c:pt idx="80">
                  <c:v>0.14181242458349796</c:v>
                </c:pt>
                <c:pt idx="81">
                  <c:v>0.15437081555235069</c:v>
                </c:pt>
                <c:pt idx="82">
                  <c:v>0.1676578412330664</c:v>
                </c:pt>
                <c:pt idx="83">
                  <c:v>0.17968613180931306</c:v>
                </c:pt>
                <c:pt idx="84">
                  <c:v>0.13261862254950771</c:v>
                </c:pt>
                <c:pt idx="85">
                  <c:v>8.510894306449627</c:v>
                </c:pt>
                <c:pt idx="86">
                  <c:v>10.607850272584816</c:v>
                </c:pt>
                <c:pt idx="87">
                  <c:v>12.820665793422551</c:v>
                </c:pt>
                <c:pt idx="88">
                  <c:v>15.233393861866443</c:v>
                </c:pt>
                <c:pt idx="89">
                  <c:v>7.0347761127352202</c:v>
                </c:pt>
              </c:numCache>
            </c:numRef>
          </c:val>
          <c:extLst>
            <c:ext xmlns:c16="http://schemas.microsoft.com/office/drawing/2014/chart" uri="{C3380CC4-5D6E-409C-BE32-E72D297353CC}">
              <c16:uniqueId val="{00000000-7BCF-4066-9BDB-EB05EE711951}"/>
            </c:ext>
          </c:extLst>
        </c:ser>
        <c:ser>
          <c:idx val="1"/>
          <c:order val="1"/>
          <c:tx>
            <c:strRef>
              <c:f>VINV_PA...pivot!$C$3:$C$4</c:f>
              <c:strCache>
                <c:ptCount val="1"/>
                <c:pt idx="0">
                  <c:v>BUI</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VINV_PA...pivot!$C$5:$C$113</c:f>
              <c:numCache>
                <c:formatCode>General</c:formatCode>
                <c:ptCount val="90"/>
                <c:pt idx="0">
                  <c:v>155.78838542121571</c:v>
                </c:pt>
                <c:pt idx="1">
                  <c:v>175.60614307768319</c:v>
                </c:pt>
                <c:pt idx="2">
                  <c:v>196.75487968454738</c:v>
                </c:pt>
                <c:pt idx="3">
                  <c:v>218.41920291858963</c:v>
                </c:pt>
                <c:pt idx="4">
                  <c:v>141.74303068956027</c:v>
                </c:pt>
                <c:pt idx="5">
                  <c:v>1674.3547438375836</c:v>
                </c:pt>
                <c:pt idx="6">
                  <c:v>2284.8293124049255</c:v>
                </c:pt>
                <c:pt idx="7">
                  <c:v>3021.8592533920873</c:v>
                </c:pt>
                <c:pt idx="8">
                  <c:v>3868.3030667711228</c:v>
                </c:pt>
                <c:pt idx="9">
                  <c:v>1248.5067189895394</c:v>
                </c:pt>
                <c:pt idx="10">
                  <c:v>202.13828078695374</c:v>
                </c:pt>
                <c:pt idx="11">
                  <c:v>221.13227877606627</c:v>
                </c:pt>
                <c:pt idx="12">
                  <c:v>236.36909998776954</c:v>
                </c:pt>
                <c:pt idx="13">
                  <c:v>248.99539542487074</c:v>
                </c:pt>
                <c:pt idx="14">
                  <c:v>189.01033633110757</c:v>
                </c:pt>
                <c:pt idx="15">
                  <c:v>97.278829664319687</c:v>
                </c:pt>
                <c:pt idx="16">
                  <c:v>108.6767025869737</c:v>
                </c:pt>
                <c:pt idx="17">
                  <c:v>122.67166376402187</c:v>
                </c:pt>
                <c:pt idx="18">
                  <c:v>134.00505417924069</c:v>
                </c:pt>
                <c:pt idx="19">
                  <c:v>90.372067624830521</c:v>
                </c:pt>
                <c:pt idx="20">
                  <c:v>145.3270038578996</c:v>
                </c:pt>
                <c:pt idx="21">
                  <c:v>158.72668346919639</c:v>
                </c:pt>
                <c:pt idx="22">
                  <c:v>174.52277299911972</c:v>
                </c:pt>
                <c:pt idx="23">
                  <c:v>190.56442247766739</c:v>
                </c:pt>
                <c:pt idx="24">
                  <c:v>136.2169381265654</c:v>
                </c:pt>
                <c:pt idx="25">
                  <c:v>245.35983523152967</c:v>
                </c:pt>
                <c:pt idx="26">
                  <c:v>269.93801609765592</c:v>
                </c:pt>
                <c:pt idx="27">
                  <c:v>289.59215956156316</c:v>
                </c:pt>
                <c:pt idx="28">
                  <c:v>306.93030499316808</c:v>
                </c:pt>
                <c:pt idx="29">
                  <c:v>224.42174674138116</c:v>
                </c:pt>
                <c:pt idx="30">
                  <c:v>281.09683769531824</c:v>
                </c:pt>
                <c:pt idx="31">
                  <c:v>374.67751236868577</c:v>
                </c:pt>
                <c:pt idx="32">
                  <c:v>486.46037579533441</c:v>
                </c:pt>
                <c:pt idx="33">
                  <c:v>611.16869788097392</c:v>
                </c:pt>
                <c:pt idx="34">
                  <c:v>215.13040847554498</c:v>
                </c:pt>
                <c:pt idx="35">
                  <c:v>1108.8959141254861</c:v>
                </c:pt>
                <c:pt idx="36">
                  <c:v>1238.6126517363098</c:v>
                </c:pt>
                <c:pt idx="37">
                  <c:v>1381.0326843663433</c:v>
                </c:pt>
                <c:pt idx="38">
                  <c:v>1521.986259390563</c:v>
                </c:pt>
                <c:pt idx="39">
                  <c:v>1007.9422280413806</c:v>
                </c:pt>
                <c:pt idx="40">
                  <c:v>616.02279399981512</c:v>
                </c:pt>
                <c:pt idx="41">
                  <c:v>751.62045880544213</c:v>
                </c:pt>
                <c:pt idx="42">
                  <c:v>920.895436405586</c:v>
                </c:pt>
                <c:pt idx="43">
                  <c:v>1106.5840780570468</c:v>
                </c:pt>
                <c:pt idx="44">
                  <c:v>534.58598259823566</c:v>
                </c:pt>
                <c:pt idx="45">
                  <c:v>23.657650924953892</c:v>
                </c:pt>
                <c:pt idx="46">
                  <c:v>28.018862273933106</c:v>
                </c:pt>
                <c:pt idx="47">
                  <c:v>33.060105103234235</c:v>
                </c:pt>
                <c:pt idx="48">
                  <c:v>38.519175659841963</c:v>
                </c:pt>
                <c:pt idx="49">
                  <c:v>20.856341010631656</c:v>
                </c:pt>
                <c:pt idx="50">
                  <c:v>199.88170437577713</c:v>
                </c:pt>
                <c:pt idx="51">
                  <c:v>241.74630139460774</c:v>
                </c:pt>
                <c:pt idx="52">
                  <c:v>289.33835170386749</c:v>
                </c:pt>
                <c:pt idx="53">
                  <c:v>343.08986117408034</c:v>
                </c:pt>
                <c:pt idx="54">
                  <c:v>169.59234063469114</c:v>
                </c:pt>
                <c:pt idx="55">
                  <c:v>998.43597077019763</c:v>
                </c:pt>
                <c:pt idx="56">
                  <c:v>1091.0875349570292</c:v>
                </c:pt>
                <c:pt idx="57">
                  <c:v>1176.8019350492252</c:v>
                </c:pt>
                <c:pt idx="58">
                  <c:v>1242.5951542572247</c:v>
                </c:pt>
                <c:pt idx="59">
                  <c:v>932.28665306871665</c:v>
                </c:pt>
                <c:pt idx="60">
                  <c:v>185.25730743406081</c:v>
                </c:pt>
                <c:pt idx="61">
                  <c:v>195.10381173694765</c:v>
                </c:pt>
                <c:pt idx="62">
                  <c:v>212.56095041231194</c:v>
                </c:pt>
                <c:pt idx="63">
                  <c:v>224.03537763359896</c:v>
                </c:pt>
                <c:pt idx="64">
                  <c:v>179.38391899121007</c:v>
                </c:pt>
                <c:pt idx="65">
                  <c:v>43.155558206541208</c:v>
                </c:pt>
                <c:pt idx="66">
                  <c:v>51.32039355391192</c:v>
                </c:pt>
                <c:pt idx="67">
                  <c:v>60.146285488255053</c:v>
                </c:pt>
                <c:pt idx="68">
                  <c:v>69.338350886877379</c:v>
                </c:pt>
                <c:pt idx="69">
                  <c:v>38.417530367277003</c:v>
                </c:pt>
                <c:pt idx="70">
                  <c:v>142.18362724268087</c:v>
                </c:pt>
                <c:pt idx="71">
                  <c:v>154.73074313191472</c:v>
                </c:pt>
                <c:pt idx="72">
                  <c:v>172.58834042589331</c:v>
                </c:pt>
                <c:pt idx="73">
                  <c:v>179.75213259580553</c:v>
                </c:pt>
                <c:pt idx="74">
                  <c:v>135.4175583885492</c:v>
                </c:pt>
                <c:pt idx="75">
                  <c:v>130.88848195383508</c:v>
                </c:pt>
                <c:pt idx="76">
                  <c:v>146.56028277020917</c:v>
                </c:pt>
                <c:pt idx="77">
                  <c:v>160.31529087171339</c:v>
                </c:pt>
                <c:pt idx="78">
                  <c:v>173.82930675059185</c:v>
                </c:pt>
                <c:pt idx="79">
                  <c:v>118.74371086973619</c:v>
                </c:pt>
                <c:pt idx="80">
                  <c:v>128.48620415203996</c:v>
                </c:pt>
                <c:pt idx="81">
                  <c:v>139.89844925077972</c:v>
                </c:pt>
                <c:pt idx="82">
                  <c:v>151.28515084656095</c:v>
                </c:pt>
                <c:pt idx="83">
                  <c:v>161.95542898937219</c:v>
                </c:pt>
                <c:pt idx="84">
                  <c:v>118.91090235189269</c:v>
                </c:pt>
                <c:pt idx="85">
                  <c:v>584.90552882681141</c:v>
                </c:pt>
                <c:pt idx="86">
                  <c:v>743.23554130558102</c:v>
                </c:pt>
                <c:pt idx="87">
                  <c:v>916.87755331386597</c:v>
                </c:pt>
                <c:pt idx="88">
                  <c:v>1107.8530685620194</c:v>
                </c:pt>
                <c:pt idx="89">
                  <c:v>479.04485021600885</c:v>
                </c:pt>
              </c:numCache>
            </c:numRef>
          </c:val>
          <c:extLst>
            <c:ext xmlns:c16="http://schemas.microsoft.com/office/drawing/2014/chart" uri="{C3380CC4-5D6E-409C-BE32-E72D297353CC}">
              <c16:uniqueId val="{00000001-7BCF-4066-9BDB-EB05EE711951}"/>
            </c:ext>
          </c:extLst>
        </c:ser>
        <c:ser>
          <c:idx val="2"/>
          <c:order val="2"/>
          <c:tx>
            <c:strRef>
              <c:f>VINV_PA...pivot!$D$3:$D$4</c:f>
              <c:strCache>
                <c:ptCount val="1"/>
                <c:pt idx="0">
                  <c:v>CHM</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VINV_PA...pivot!$D$5:$D$113</c:f>
              <c:numCache>
                <c:formatCode>General</c:formatCode>
                <c:ptCount val="90"/>
                <c:pt idx="0">
                  <c:v>7.4074969746310904E-4</c:v>
                </c:pt>
                <c:pt idx="1">
                  <c:v>8.4750909000495356E-4</c:v>
                </c:pt>
                <c:pt idx="2">
                  <c:v>9.7120513220892116E-4</c:v>
                </c:pt>
                <c:pt idx="3">
                  <c:v>1.0980083407900636E-3</c:v>
                </c:pt>
                <c:pt idx="4">
                  <c:v>6.6834041751562246E-4</c:v>
                </c:pt>
                <c:pt idx="5">
                  <c:v>0.459283352024285</c:v>
                </c:pt>
                <c:pt idx="6">
                  <c:v>0.63741634063496033</c:v>
                </c:pt>
                <c:pt idx="7">
                  <c:v>0.861099218650065</c:v>
                </c:pt>
                <c:pt idx="8">
                  <c:v>1.118985611346329</c:v>
                </c:pt>
                <c:pt idx="9">
                  <c:v>0.3411459987455519</c:v>
                </c:pt>
                <c:pt idx="10">
                  <c:v>0.83289237628084511</c:v>
                </c:pt>
                <c:pt idx="11">
                  <c:v>0.90527658565981384</c:v>
                </c:pt>
                <c:pt idx="12">
                  <c:v>0.97793196661061077</c:v>
                </c:pt>
                <c:pt idx="13">
                  <c:v>1.0425833041235775</c:v>
                </c:pt>
                <c:pt idx="14">
                  <c:v>0.77319790721284121</c:v>
                </c:pt>
                <c:pt idx="15">
                  <c:v>4.1109156747523215E-4</c:v>
                </c:pt>
                <c:pt idx="16">
                  <c:v>4.5805346564693793E-4</c:v>
                </c:pt>
                <c:pt idx="17">
                  <c:v>5.2092560004552368E-4</c:v>
                </c:pt>
                <c:pt idx="18">
                  <c:v>5.7719420310978209E-4</c:v>
                </c:pt>
                <c:pt idx="19">
                  <c:v>3.8252873209094508E-4</c:v>
                </c:pt>
                <c:pt idx="20">
                  <c:v>1.7504973005848187E-2</c:v>
                </c:pt>
                <c:pt idx="21">
                  <c:v>1.8961140312095857E-2</c:v>
                </c:pt>
                <c:pt idx="22">
                  <c:v>2.1040426552345514E-2</c:v>
                </c:pt>
                <c:pt idx="23">
                  <c:v>2.3070650928755015E-2</c:v>
                </c:pt>
                <c:pt idx="24">
                  <c:v>1.6205397660807405E-2</c:v>
                </c:pt>
                <c:pt idx="25">
                  <c:v>8.9654728912619296E-4</c:v>
                </c:pt>
                <c:pt idx="26">
                  <c:v>9.870623088258537E-4</c:v>
                </c:pt>
                <c:pt idx="27">
                  <c:v>1.0744099381702734E-3</c:v>
                </c:pt>
                <c:pt idx="28">
                  <c:v>1.1439160638049605E-3</c:v>
                </c:pt>
                <c:pt idx="29">
                  <c:v>8.1501682277165322E-4</c:v>
                </c:pt>
                <c:pt idx="30">
                  <c:v>5.2065992216482391</c:v>
                </c:pt>
                <c:pt idx="31">
                  <c:v>7.1192730521813861</c:v>
                </c:pt>
                <c:pt idx="32">
                  <c:v>9.6097767766592899</c:v>
                </c:pt>
                <c:pt idx="33">
                  <c:v>12.423165810699599</c:v>
                </c:pt>
                <c:pt idx="34">
                  <c:v>4.0072372651900245</c:v>
                </c:pt>
                <c:pt idx="35">
                  <c:v>2.9036881408174597</c:v>
                </c:pt>
                <c:pt idx="36">
                  <c:v>3.2627876414839689</c:v>
                </c:pt>
                <c:pt idx="37">
                  <c:v>3.7221553669998149</c:v>
                </c:pt>
                <c:pt idx="38">
                  <c:v>4.1824342359827629</c:v>
                </c:pt>
                <c:pt idx="39">
                  <c:v>2.6565119580908463</c:v>
                </c:pt>
                <c:pt idx="40">
                  <c:v>2.7285757174125855</c:v>
                </c:pt>
                <c:pt idx="41">
                  <c:v>3.3025675209267877</c:v>
                </c:pt>
                <c:pt idx="42">
                  <c:v>4.0678326453178029</c:v>
                </c:pt>
                <c:pt idx="43">
                  <c:v>4.886705843064024</c:v>
                </c:pt>
                <c:pt idx="44">
                  <c:v>2.3802922143275382</c:v>
                </c:pt>
                <c:pt idx="45">
                  <c:v>2.7924044801431652E-2</c:v>
                </c:pt>
                <c:pt idx="46">
                  <c:v>3.3221605764301651E-2</c:v>
                </c:pt>
                <c:pt idx="47">
                  <c:v>3.9597635656730863E-2</c:v>
                </c:pt>
                <c:pt idx="48">
                  <c:v>4.6469435685780221E-2</c:v>
                </c:pt>
                <c:pt idx="49">
                  <c:v>2.4545867502527571E-2</c:v>
                </c:pt>
                <c:pt idx="50">
                  <c:v>8.6652639657563686E-4</c:v>
                </c:pt>
                <c:pt idx="51">
                  <c:v>1.0705267744894754E-3</c:v>
                </c:pt>
                <c:pt idx="52">
                  <c:v>1.3544260139228405E-3</c:v>
                </c:pt>
                <c:pt idx="53">
                  <c:v>1.6243102098274056E-3</c:v>
                </c:pt>
                <c:pt idx="54">
                  <c:v>7.0054985283207998E-4</c:v>
                </c:pt>
                <c:pt idx="55">
                  <c:v>2.5329712554210957</c:v>
                </c:pt>
                <c:pt idx="56">
                  <c:v>2.754672374121077</c:v>
                </c:pt>
                <c:pt idx="57">
                  <c:v>3.0143326515271727</c:v>
                </c:pt>
                <c:pt idx="58">
                  <c:v>3.2455029324852709</c:v>
                </c:pt>
                <c:pt idx="59">
                  <c:v>2.3881500299692715</c:v>
                </c:pt>
                <c:pt idx="60">
                  <c:v>6.346914091448178E-4</c:v>
                </c:pt>
                <c:pt idx="61">
                  <c:v>6.6465914363028069E-4</c:v>
                </c:pt>
                <c:pt idx="62">
                  <c:v>7.3016041590389074E-4</c:v>
                </c:pt>
                <c:pt idx="63">
                  <c:v>7.7366072978782405E-4</c:v>
                </c:pt>
                <c:pt idx="64">
                  <c:v>6.1862944514198554E-4</c:v>
                </c:pt>
                <c:pt idx="65">
                  <c:v>1.8890191973567808E-4</c:v>
                </c:pt>
                <c:pt idx="66">
                  <c:v>2.2288526478318247E-4</c:v>
                </c:pt>
                <c:pt idx="67">
                  <c:v>2.621940102740745E-4</c:v>
                </c:pt>
                <c:pt idx="68">
                  <c:v>3.024242287913816E-4</c:v>
                </c:pt>
                <c:pt idx="69">
                  <c:v>1.6789504604063047E-4</c:v>
                </c:pt>
                <c:pt idx="70">
                  <c:v>7.8861956943119219E-2</c:v>
                </c:pt>
                <c:pt idx="71">
                  <c:v>8.5070182178349635E-2</c:v>
                </c:pt>
                <c:pt idx="72">
                  <c:v>9.5045328248893765E-2</c:v>
                </c:pt>
                <c:pt idx="73">
                  <c:v>9.9383315594085878E-2</c:v>
                </c:pt>
                <c:pt idx="74">
                  <c:v>7.5761221430383593E-2</c:v>
                </c:pt>
                <c:pt idx="75">
                  <c:v>0.91673887100187412</c:v>
                </c:pt>
                <c:pt idx="76">
                  <c:v>1.0202945180453458</c:v>
                </c:pt>
                <c:pt idx="77">
                  <c:v>1.128489569494646</c:v>
                </c:pt>
                <c:pt idx="78">
                  <c:v>1.2328735522196383</c:v>
                </c:pt>
                <c:pt idx="79">
                  <c:v>0.83409779957396402</c:v>
                </c:pt>
                <c:pt idx="80">
                  <c:v>4.6579036490591061E-4</c:v>
                </c:pt>
                <c:pt idx="81">
                  <c:v>5.0925313610445766E-4</c:v>
                </c:pt>
                <c:pt idx="82">
                  <c:v>5.622268569745692E-4</c:v>
                </c:pt>
                <c:pt idx="83">
                  <c:v>6.1064237849419735E-4</c:v>
                </c:pt>
                <c:pt idx="84">
                  <c:v>4.3405800944718156E-4</c:v>
                </c:pt>
                <c:pt idx="85">
                  <c:v>31.180314028394196</c:v>
                </c:pt>
                <c:pt idx="86">
                  <c:v>39.619912015636118</c:v>
                </c:pt>
                <c:pt idx="87">
                  <c:v>49.36354447944862</c:v>
                </c:pt>
                <c:pt idx="88">
                  <c:v>59.849115819631848</c:v>
                </c:pt>
                <c:pt idx="89">
                  <c:v>25.592929148640152</c:v>
                </c:pt>
              </c:numCache>
            </c:numRef>
          </c:val>
          <c:extLst>
            <c:ext xmlns:c16="http://schemas.microsoft.com/office/drawing/2014/chart" uri="{C3380CC4-5D6E-409C-BE32-E72D297353CC}">
              <c16:uniqueId val="{00000002-7BCF-4066-9BDB-EB05EE711951}"/>
            </c:ext>
          </c:extLst>
        </c:ser>
        <c:ser>
          <c:idx val="3"/>
          <c:order val="3"/>
          <c:tx>
            <c:strRef>
              <c:f>VINV_PA...pivot!$E$3:$E$4</c:f>
              <c:strCache>
                <c:ptCount val="1"/>
                <c:pt idx="0">
                  <c:v>COL</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VINV_PA...pivot!$E$5:$E$113</c:f>
              <c:numCache>
                <c:formatCode>General</c:formatCode>
                <c:ptCount val="90"/>
                <c:pt idx="5">
                  <c:v>8.9225875039498723E-7</c:v>
                </c:pt>
                <c:pt idx="6">
                  <c:v>1.1477617889800685E-6</c:v>
                </c:pt>
                <c:pt idx="7">
                  <c:v>1.5093133984757803E-6</c:v>
                </c:pt>
                <c:pt idx="8">
                  <c:v>1.8378188988137682E-6</c:v>
                </c:pt>
                <c:pt idx="9">
                  <c:v>6.9499576319245563E-7</c:v>
                </c:pt>
                <c:pt idx="35">
                  <c:v>6.2369288031439572E-5</c:v>
                </c:pt>
                <c:pt idx="36">
                  <c:v>6.4810040531506697E-5</c:v>
                </c:pt>
                <c:pt idx="37">
                  <c:v>7.3289409265670069E-5</c:v>
                </c:pt>
                <c:pt idx="38">
                  <c:v>7.697264953794541E-5</c:v>
                </c:pt>
                <c:pt idx="39">
                  <c:v>5.9112150399490245E-5</c:v>
                </c:pt>
                <c:pt idx="40">
                  <c:v>2.295346241203272E-6</c:v>
                </c:pt>
                <c:pt idx="41">
                  <c:v>2.5260946817619268E-6</c:v>
                </c:pt>
                <c:pt idx="42">
                  <c:v>3.1091125517492476E-6</c:v>
                </c:pt>
                <c:pt idx="43">
                  <c:v>3.4524567072126245E-6</c:v>
                </c:pt>
                <c:pt idx="44">
                  <c:v>2.0949873708006164E-6</c:v>
                </c:pt>
                <c:pt idx="55">
                  <c:v>5.8311089213017403E-7</c:v>
                </c:pt>
                <c:pt idx="56">
                  <c:v>5.9327846486814875E-7</c:v>
                </c:pt>
                <c:pt idx="57">
                  <c:v>6.372051368542338E-7</c:v>
                </c:pt>
                <c:pt idx="58">
                  <c:v>6.629344620056314E-7</c:v>
                </c:pt>
                <c:pt idx="59">
                  <c:v>5.6093589845670988E-7</c:v>
                </c:pt>
              </c:numCache>
            </c:numRef>
          </c:val>
          <c:extLst>
            <c:ext xmlns:c16="http://schemas.microsoft.com/office/drawing/2014/chart" uri="{C3380CC4-5D6E-409C-BE32-E72D297353CC}">
              <c16:uniqueId val="{00000003-7BCF-4066-9BDB-EB05EE711951}"/>
            </c:ext>
          </c:extLst>
        </c:ser>
        <c:ser>
          <c:idx val="4"/>
          <c:order val="4"/>
          <c:tx>
            <c:strRef>
              <c:f>VINV_PA...pivot!$F$3:$F$4</c:f>
              <c:strCache>
                <c:ptCount val="1"/>
                <c:pt idx="0">
                  <c:v>CRU</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VINV_PA...pivot!$F$5:$F$113</c:f>
              <c:numCache>
                <c:formatCode>General</c:formatCode>
                <c:ptCount val="90"/>
                <c:pt idx="0">
                  <c:v>8.9467133068377961E-6</c:v>
                </c:pt>
                <c:pt idx="1">
                  <c:v>8.925311278609815E-6</c:v>
                </c:pt>
                <c:pt idx="2">
                  <c:v>9.7628159063612475E-6</c:v>
                </c:pt>
                <c:pt idx="3">
                  <c:v>1.0563489380372947E-5</c:v>
                </c:pt>
                <c:pt idx="4">
                  <c:v>9.4567527327624693E-6</c:v>
                </c:pt>
                <c:pt idx="5">
                  <c:v>8.7558352841940779E-6</c:v>
                </c:pt>
                <c:pt idx="6">
                  <c:v>1.0441207301229167E-5</c:v>
                </c:pt>
                <c:pt idx="7">
                  <c:v>1.331432708274283E-5</c:v>
                </c:pt>
                <c:pt idx="8">
                  <c:v>1.6445536219417138E-5</c:v>
                </c:pt>
                <c:pt idx="9">
                  <c:v>7.7146735139267091E-6</c:v>
                </c:pt>
                <c:pt idx="15">
                  <c:v>7.0774826707467237E-5</c:v>
                </c:pt>
                <c:pt idx="16">
                  <c:v>6.8649748929104496E-5</c:v>
                </c:pt>
                <c:pt idx="17">
                  <c:v>7.4299183402532176E-5</c:v>
                </c:pt>
                <c:pt idx="18">
                  <c:v>7.8848718110434223E-5</c:v>
                </c:pt>
                <c:pt idx="19">
                  <c:v>7.7551871759882668E-5</c:v>
                </c:pt>
                <c:pt idx="20">
                  <c:v>1.3380475161303391E-5</c:v>
                </c:pt>
                <c:pt idx="21">
                  <c:v>1.2722682358040495E-5</c:v>
                </c:pt>
                <c:pt idx="22">
                  <c:v>1.3534784291467914E-5</c:v>
                </c:pt>
                <c:pt idx="23">
                  <c:v>1.434263999565653E-5</c:v>
                </c:pt>
                <c:pt idx="24">
                  <c:v>1.455474038686285E-5</c:v>
                </c:pt>
                <c:pt idx="35">
                  <c:v>8.6179271885529016E-3</c:v>
                </c:pt>
                <c:pt idx="36">
                  <c:v>8.5080695804629382E-3</c:v>
                </c:pt>
                <c:pt idx="37">
                  <c:v>9.3077540392676079E-3</c:v>
                </c:pt>
                <c:pt idx="38">
                  <c:v>1.0059011897594766E-2</c:v>
                </c:pt>
                <c:pt idx="39">
                  <c:v>9.1580774933922963E-3</c:v>
                </c:pt>
                <c:pt idx="40">
                  <c:v>1.8336085562799627E-3</c:v>
                </c:pt>
                <c:pt idx="41">
                  <c:v>1.9378705488077494E-3</c:v>
                </c:pt>
                <c:pt idx="42">
                  <c:v>2.2779789123834283E-3</c:v>
                </c:pt>
                <c:pt idx="43">
                  <c:v>2.6247478208836078E-3</c:v>
                </c:pt>
                <c:pt idx="44">
                  <c:v>1.8715157734131259E-3</c:v>
                </c:pt>
                <c:pt idx="50">
                  <c:v>1.1750995629981039E-4</c:v>
                </c:pt>
                <c:pt idx="51">
                  <c:v>1.2385348517743601E-4</c:v>
                </c:pt>
                <c:pt idx="52">
                  <c:v>1.4385298140310486E-4</c:v>
                </c:pt>
                <c:pt idx="53">
                  <c:v>1.6385080537784444E-4</c:v>
                </c:pt>
                <c:pt idx="54">
                  <c:v>1.1653022208476693E-4</c:v>
                </c:pt>
                <c:pt idx="55">
                  <c:v>9.9217596703807739E-5</c:v>
                </c:pt>
                <c:pt idx="56">
                  <c:v>9.4269262801080703E-5</c:v>
                </c:pt>
                <c:pt idx="57">
                  <c:v>9.8700925049197223E-5</c:v>
                </c:pt>
                <c:pt idx="58">
                  <c:v>1.0212711897302596E-4</c:v>
                </c:pt>
                <c:pt idx="59">
                  <c:v>1.0915234556601585E-4</c:v>
                </c:pt>
                <c:pt idx="75">
                  <c:v>4.6746991931069455E-4</c:v>
                </c:pt>
                <c:pt idx="76">
                  <c:v>4.5491651928993536E-4</c:v>
                </c:pt>
                <c:pt idx="77">
                  <c:v>4.791844067862753E-4</c:v>
                </c:pt>
                <c:pt idx="78">
                  <c:v>5.0028967194492321E-4</c:v>
                </c:pt>
                <c:pt idx="79">
                  <c:v>4.9834321514906517E-4</c:v>
                </c:pt>
                <c:pt idx="80">
                  <c:v>1.9638928470444014E-4</c:v>
                </c:pt>
                <c:pt idx="81">
                  <c:v>1.8855222988758695E-4</c:v>
                </c:pt>
                <c:pt idx="82">
                  <c:v>1.9981180170600384E-4</c:v>
                </c:pt>
                <c:pt idx="83">
                  <c:v>2.0955017078841146E-4</c:v>
                </c:pt>
                <c:pt idx="84">
                  <c:v>2.1347719343901497E-4</c:v>
                </c:pt>
                <c:pt idx="85">
                  <c:v>2.5042816609923448E-3</c:v>
                </c:pt>
                <c:pt idx="86">
                  <c:v>2.7641976941094942E-3</c:v>
                </c:pt>
                <c:pt idx="87">
                  <c:v>3.2855536287634923E-3</c:v>
                </c:pt>
                <c:pt idx="88">
                  <c:v>3.8117275434383572E-3</c:v>
                </c:pt>
                <c:pt idx="89">
                  <c:v>2.4091833277427115E-3</c:v>
                </c:pt>
              </c:numCache>
            </c:numRef>
          </c:val>
          <c:extLst>
            <c:ext xmlns:c16="http://schemas.microsoft.com/office/drawing/2014/chart" uri="{C3380CC4-5D6E-409C-BE32-E72D297353CC}">
              <c16:uniqueId val="{00000004-7BCF-4066-9BDB-EB05EE711951}"/>
            </c:ext>
          </c:extLst>
        </c:ser>
        <c:ser>
          <c:idx val="5"/>
          <c:order val="5"/>
          <c:tx>
            <c:strRef>
              <c:f>VINV_PA...pivot!$G$3:$G$4</c:f>
              <c:strCache>
                <c:ptCount val="1"/>
                <c:pt idx="0">
                  <c:v>ele</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VINV_PA...pivot!$G$5:$G$113</c:f>
              <c:numCache>
                <c:formatCode>General</c:formatCode>
                <c:ptCount val="90"/>
                <c:pt idx="5">
                  <c:v>7.3574915455929116E-6</c:v>
                </c:pt>
                <c:pt idx="6">
                  <c:v>9.9887479036372301E-6</c:v>
                </c:pt>
                <c:pt idx="7">
                  <c:v>1.5681880094666542E-5</c:v>
                </c:pt>
                <c:pt idx="8">
                  <c:v>2.0036413202062812E-5</c:v>
                </c:pt>
                <c:pt idx="9">
                  <c:v>5.5555900560112742E-6</c:v>
                </c:pt>
                <c:pt idx="35">
                  <c:v>2.9941695457945134E-4</c:v>
                </c:pt>
                <c:pt idx="36">
                  <c:v>3.2757113843140249E-4</c:v>
                </c:pt>
                <c:pt idx="37">
                  <c:v>4.1637447520965684E-4</c:v>
                </c:pt>
                <c:pt idx="38">
                  <c:v>4.6712820383588641E-4</c:v>
                </c:pt>
                <c:pt idx="39">
                  <c:v>2.7964695945089903E-4</c:v>
                </c:pt>
                <c:pt idx="40">
                  <c:v>4.8313991673370523E-3</c:v>
                </c:pt>
                <c:pt idx="41">
                  <c:v>5.5347714692571765E-3</c:v>
                </c:pt>
                <c:pt idx="42">
                  <c:v>8.2422882237858409E-3</c:v>
                </c:pt>
                <c:pt idx="43">
                  <c:v>9.6096814400722253E-3</c:v>
                </c:pt>
                <c:pt idx="44">
                  <c:v>4.372115221354226E-3</c:v>
                </c:pt>
                <c:pt idx="80">
                  <c:v>1.082031705836595E-4</c:v>
                </c:pt>
                <c:pt idx="81">
                  <c:v>1.1279899455555087E-4</c:v>
                </c:pt>
                <c:pt idx="82">
                  <c:v>1.2717382757755446E-4</c:v>
                </c:pt>
                <c:pt idx="83">
                  <c:v>1.2804367776656368E-4</c:v>
                </c:pt>
                <c:pt idx="84">
                  <c:v>1.0700570622442173E-4</c:v>
                </c:pt>
                <c:pt idx="85">
                  <c:v>1.9988029271315265E-3</c:v>
                </c:pt>
                <c:pt idx="86">
                  <c:v>2.3750326990878258E-3</c:v>
                </c:pt>
                <c:pt idx="87">
                  <c:v>3.7923964367542694E-3</c:v>
                </c:pt>
                <c:pt idx="88">
                  <c:v>4.4993340669196831E-3</c:v>
                </c:pt>
                <c:pt idx="89">
                  <c:v>1.7385361676425239E-3</c:v>
                </c:pt>
              </c:numCache>
            </c:numRef>
          </c:val>
          <c:extLst>
            <c:ext xmlns:c16="http://schemas.microsoft.com/office/drawing/2014/chart" uri="{C3380CC4-5D6E-409C-BE32-E72D297353CC}">
              <c16:uniqueId val="{00000005-7BCF-4066-9BDB-EB05EE711951}"/>
            </c:ext>
          </c:extLst>
        </c:ser>
        <c:ser>
          <c:idx val="6"/>
          <c:order val="6"/>
          <c:tx>
            <c:strRef>
              <c:f>VINV_PA...pivot!$H$3:$H$4</c:f>
              <c:strCache>
                <c:ptCount val="1"/>
                <c:pt idx="0">
                  <c:v>FOT</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VINV_PA...pivot!$H$5:$H$113</c:f>
              <c:numCache>
                <c:formatCode>General</c:formatCode>
                <c:ptCount val="90"/>
                <c:pt idx="0">
                  <c:v>2.8665787513842516E-4</c:v>
                </c:pt>
                <c:pt idx="1">
                  <c:v>3.2586199997904942E-4</c:v>
                </c:pt>
                <c:pt idx="2">
                  <c:v>3.6921839834176847E-4</c:v>
                </c:pt>
                <c:pt idx="3">
                  <c:v>4.1424497127310028E-4</c:v>
                </c:pt>
                <c:pt idx="4">
                  <c:v>2.6031835624255363E-4</c:v>
                </c:pt>
                <c:pt idx="5">
                  <c:v>2.6190883274547674E-2</c:v>
                </c:pt>
                <c:pt idx="6">
                  <c:v>3.5770715066503783E-2</c:v>
                </c:pt>
                <c:pt idx="7">
                  <c:v>4.7305737487696238E-2</c:v>
                </c:pt>
                <c:pt idx="8">
                  <c:v>6.0686291426427681E-2</c:v>
                </c:pt>
                <c:pt idx="9">
                  <c:v>1.9745318093151269E-2</c:v>
                </c:pt>
                <c:pt idx="10">
                  <c:v>3.4966307877690129E-4</c:v>
                </c:pt>
                <c:pt idx="11">
                  <c:v>3.8167498363311656E-4</c:v>
                </c:pt>
                <c:pt idx="12">
                  <c:v>4.090152421527482E-4</c:v>
                </c:pt>
                <c:pt idx="13">
                  <c:v>4.3312738233816899E-4</c:v>
                </c:pt>
                <c:pt idx="14">
                  <c:v>3.2660374918110774E-4</c:v>
                </c:pt>
                <c:pt idx="15">
                  <c:v>1.7899956610260555E-4</c:v>
                </c:pt>
                <c:pt idx="16">
                  <c:v>1.9976997925184482E-4</c:v>
                </c:pt>
                <c:pt idx="17">
                  <c:v>2.2542312497677289E-4</c:v>
                </c:pt>
                <c:pt idx="18">
                  <c:v>2.4776570905954068E-4</c:v>
                </c:pt>
                <c:pt idx="19">
                  <c:v>1.6681509211677E-4</c:v>
                </c:pt>
                <c:pt idx="20">
                  <c:v>1.739425991652651E-2</c:v>
                </c:pt>
                <c:pt idx="21">
                  <c:v>1.8996842849236539E-2</c:v>
                </c:pt>
                <c:pt idx="22">
                  <c:v>2.0923061919479444E-2</c:v>
                </c:pt>
                <c:pt idx="23">
                  <c:v>2.285836498375313E-2</c:v>
                </c:pt>
                <c:pt idx="24">
                  <c:v>1.625537342236396E-2</c:v>
                </c:pt>
                <c:pt idx="25">
                  <c:v>3.2623111611965536E-4</c:v>
                </c:pt>
                <c:pt idx="26">
                  <c:v>3.6062834128137468E-4</c:v>
                </c:pt>
                <c:pt idx="27">
                  <c:v>3.9040644904604713E-4</c:v>
                </c:pt>
                <c:pt idx="28">
                  <c:v>4.148220076430924E-4</c:v>
                </c:pt>
                <c:pt idx="29">
                  <c:v>2.9770875135688973E-4</c:v>
                </c:pt>
                <c:pt idx="30">
                  <c:v>3.6110500749630557E-4</c:v>
                </c:pt>
                <c:pt idx="31">
                  <c:v>4.8879239786072998E-4</c:v>
                </c:pt>
                <c:pt idx="32">
                  <c:v>6.4283560968625062E-4</c:v>
                </c:pt>
                <c:pt idx="33">
                  <c:v>8.1658483719265632E-4</c:v>
                </c:pt>
                <c:pt idx="34">
                  <c:v>2.7928693319605435E-4</c:v>
                </c:pt>
                <c:pt idx="35">
                  <c:v>0.36489464731864185</c:v>
                </c:pt>
                <c:pt idx="36">
                  <c:v>0.41238131287056012</c:v>
                </c:pt>
                <c:pt idx="37">
                  <c:v>0.46623537111407998</c:v>
                </c:pt>
                <c:pt idx="38">
                  <c:v>0.52055319097799546</c:v>
                </c:pt>
                <c:pt idx="39">
                  <c:v>0.3322153655046296</c:v>
                </c:pt>
                <c:pt idx="40">
                  <c:v>8.5050696548936582</c:v>
                </c:pt>
                <c:pt idx="41">
                  <c:v>10.364114163031786</c:v>
                </c:pt>
                <c:pt idx="42">
                  <c:v>12.663500690583518</c:v>
                </c:pt>
                <c:pt idx="43">
                  <c:v>15.21071924676799</c:v>
                </c:pt>
                <c:pt idx="44">
                  <c:v>7.4128781178821335</c:v>
                </c:pt>
                <c:pt idx="45">
                  <c:v>5.361181609935434E-5</c:v>
                </c:pt>
                <c:pt idx="46">
                  <c:v>6.3718842038368314E-5</c:v>
                </c:pt>
                <c:pt idx="47">
                  <c:v>7.5466744166347819E-5</c:v>
                </c:pt>
                <c:pt idx="48">
                  <c:v>8.8347377540389738E-5</c:v>
                </c:pt>
                <c:pt idx="49">
                  <c:v>4.7277673641636052E-5</c:v>
                </c:pt>
                <c:pt idx="50">
                  <c:v>3.5832561473837972E-4</c:v>
                </c:pt>
                <c:pt idx="51">
                  <c:v>4.3415378685185532E-4</c:v>
                </c:pt>
                <c:pt idx="52">
                  <c:v>5.2389490717811129E-4</c:v>
                </c:pt>
                <c:pt idx="53">
                  <c:v>6.2079954565692807E-4</c:v>
                </c:pt>
                <c:pt idx="54">
                  <c:v>3.036879610748051E-4</c:v>
                </c:pt>
                <c:pt idx="55">
                  <c:v>3.7789232896995144E-3</c:v>
                </c:pt>
                <c:pt idx="56">
                  <c:v>4.1275547987910761E-3</c:v>
                </c:pt>
                <c:pt idx="57">
                  <c:v>4.4923432166358405E-3</c:v>
                </c:pt>
                <c:pt idx="58">
                  <c:v>4.8171021048849464E-3</c:v>
                </c:pt>
                <c:pt idx="59">
                  <c:v>3.5455568703204048E-3</c:v>
                </c:pt>
                <c:pt idx="60">
                  <c:v>2.5825844606361777E-4</c:v>
                </c:pt>
                <c:pt idx="61">
                  <c:v>2.7180493877800862E-4</c:v>
                </c:pt>
                <c:pt idx="62">
                  <c:v>2.967077749811828E-4</c:v>
                </c:pt>
                <c:pt idx="63">
                  <c:v>3.1303678669575952E-4</c:v>
                </c:pt>
                <c:pt idx="64">
                  <c:v>2.5064183779250975E-4</c:v>
                </c:pt>
                <c:pt idx="65">
                  <c:v>6.6010969536184328E-5</c:v>
                </c:pt>
                <c:pt idx="66">
                  <c:v>7.8424502922765533E-5</c:v>
                </c:pt>
                <c:pt idx="67">
                  <c:v>9.1755219759606283E-5</c:v>
                </c:pt>
                <c:pt idx="68">
                  <c:v>1.0553077283212653E-4</c:v>
                </c:pt>
                <c:pt idx="69">
                  <c:v>5.8636474290402158E-5</c:v>
                </c:pt>
                <c:pt idx="70">
                  <c:v>2.0990445593027684E-4</c:v>
                </c:pt>
                <c:pt idx="71">
                  <c:v>2.2791186824197747E-4</c:v>
                </c:pt>
                <c:pt idx="72">
                  <c:v>2.538929391161043E-4</c:v>
                </c:pt>
                <c:pt idx="73">
                  <c:v>2.6430798804900679E-4</c:v>
                </c:pt>
                <c:pt idx="74">
                  <c:v>2.0061456838615398E-4</c:v>
                </c:pt>
                <c:pt idx="75">
                  <c:v>2.358827942608366E-4</c:v>
                </c:pt>
                <c:pt idx="76">
                  <c:v>2.6414546937752104E-4</c:v>
                </c:pt>
                <c:pt idx="77">
                  <c:v>2.902672663679767E-4</c:v>
                </c:pt>
                <c:pt idx="78">
                  <c:v>3.1564469770177712E-4</c:v>
                </c:pt>
                <c:pt idx="79">
                  <c:v>2.1362594412917981E-4</c:v>
                </c:pt>
                <c:pt idx="80">
                  <c:v>2.373330604760052E-4</c:v>
                </c:pt>
                <c:pt idx="81">
                  <c:v>2.605113978279603E-4</c:v>
                </c:pt>
                <c:pt idx="82">
                  <c:v>2.8485573908549342E-4</c:v>
                </c:pt>
                <c:pt idx="83">
                  <c:v>3.0720596237229867E-4</c:v>
                </c:pt>
                <c:pt idx="84">
                  <c:v>2.2081759556857774E-4</c:v>
                </c:pt>
                <c:pt idx="85">
                  <c:v>6.1385391923278565</c:v>
                </c:pt>
                <c:pt idx="86">
                  <c:v>7.7682025072341006</c:v>
                </c:pt>
                <c:pt idx="87">
                  <c:v>9.5292568328721536</c:v>
                </c:pt>
                <c:pt idx="88">
                  <c:v>11.465974246343778</c:v>
                </c:pt>
                <c:pt idx="89">
                  <c:v>5.0330587576410677</c:v>
                </c:pt>
              </c:numCache>
            </c:numRef>
          </c:val>
          <c:extLst>
            <c:ext xmlns:c16="http://schemas.microsoft.com/office/drawing/2014/chart" uri="{C3380CC4-5D6E-409C-BE32-E72D297353CC}">
              <c16:uniqueId val="{00000006-7BCF-4066-9BDB-EB05EE711951}"/>
            </c:ext>
          </c:extLst>
        </c:ser>
        <c:ser>
          <c:idx val="7"/>
          <c:order val="7"/>
          <c:tx>
            <c:strRef>
              <c:f>VINV_PA...pivot!$I$3:$I$4</c:f>
              <c:strCache>
                <c:ptCount val="1"/>
                <c:pt idx="0">
                  <c:v>gas</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VINV_PA...pivot!$I$5:$I$113</c:f>
              <c:numCache>
                <c:formatCode>General</c:formatCode>
                <c:ptCount val="90"/>
                <c:pt idx="5">
                  <c:v>5.9525646352730031E-6</c:v>
                </c:pt>
                <c:pt idx="6">
                  <c:v>7.3915120249074983E-6</c:v>
                </c:pt>
                <c:pt idx="7">
                  <c:v>8.7406946488430376E-6</c:v>
                </c:pt>
                <c:pt idx="8">
                  <c:v>1.0375491694294236E-5</c:v>
                </c:pt>
                <c:pt idx="9">
                  <c:v>4.7224490439226696E-6</c:v>
                </c:pt>
                <c:pt idx="15">
                  <c:v>2.2140961556820947E-5</c:v>
                </c:pt>
                <c:pt idx="16">
                  <c:v>2.3253536302581669E-5</c:v>
                </c:pt>
                <c:pt idx="17">
                  <c:v>2.4318154355069457E-5</c:v>
                </c:pt>
                <c:pt idx="18">
                  <c:v>2.6095978274819476E-5</c:v>
                </c:pt>
                <c:pt idx="19">
                  <c:v>2.0986301391146702E-5</c:v>
                </c:pt>
                <c:pt idx="20">
                  <c:v>1.4774299973955611E-5</c:v>
                </c:pt>
                <c:pt idx="21">
                  <c:v>1.508553147256045E-5</c:v>
                </c:pt>
                <c:pt idx="22">
                  <c:v>1.5277176324058716E-5</c:v>
                </c:pt>
                <c:pt idx="23">
                  <c:v>1.5800510834879305E-5</c:v>
                </c:pt>
                <c:pt idx="24">
                  <c:v>1.3903424075727099E-5</c:v>
                </c:pt>
                <c:pt idx="35">
                  <c:v>2.2391420253224199E-3</c:v>
                </c:pt>
                <c:pt idx="36">
                  <c:v>2.353563763450508E-3</c:v>
                </c:pt>
                <c:pt idx="37">
                  <c:v>2.4635633085763513E-3</c:v>
                </c:pt>
                <c:pt idx="38">
                  <c:v>2.6317868836607163E-3</c:v>
                </c:pt>
                <c:pt idx="39">
                  <c:v>2.1107871727277508E-3</c:v>
                </c:pt>
                <c:pt idx="40">
                  <c:v>4.0347030947115282E-4</c:v>
                </c:pt>
                <c:pt idx="41">
                  <c:v>4.4756174123973389E-4</c:v>
                </c:pt>
                <c:pt idx="42">
                  <c:v>4.8911653042783831E-4</c:v>
                </c:pt>
                <c:pt idx="43">
                  <c:v>5.4196916053730112E-4</c:v>
                </c:pt>
                <c:pt idx="44">
                  <c:v>3.6734584325749073E-4</c:v>
                </c:pt>
                <c:pt idx="55">
                  <c:v>2.4713722896299443E-5</c:v>
                </c:pt>
                <c:pt idx="56">
                  <c:v>2.5148859677413949E-5</c:v>
                </c:pt>
                <c:pt idx="57">
                  <c:v>2.5786941388669996E-5</c:v>
                </c:pt>
                <c:pt idx="58">
                  <c:v>2.6889462900226803E-5</c:v>
                </c:pt>
                <c:pt idx="59">
                  <c:v>2.4138971187517253E-5</c:v>
                </c:pt>
                <c:pt idx="75">
                  <c:v>1.4151389382247042E-4</c:v>
                </c:pt>
                <c:pt idx="76">
                  <c:v>1.4872409953024625E-4</c:v>
                </c:pt>
                <c:pt idx="77">
                  <c:v>1.5427420273530449E-4</c:v>
                </c:pt>
                <c:pt idx="78">
                  <c:v>1.666505138744612E-4</c:v>
                </c:pt>
                <c:pt idx="79">
                  <c:v>1.3183637517789391E-4</c:v>
                </c:pt>
                <c:pt idx="80">
                  <c:v>1.9573451571436705E-4</c:v>
                </c:pt>
                <c:pt idx="81">
                  <c:v>2.0374679438336246E-4</c:v>
                </c:pt>
                <c:pt idx="82">
                  <c:v>2.1223547723290409E-4</c:v>
                </c:pt>
                <c:pt idx="83">
                  <c:v>2.2913144659608139E-4</c:v>
                </c:pt>
                <c:pt idx="84">
                  <c:v>1.8463061347515097E-4</c:v>
                </c:pt>
                <c:pt idx="85">
                  <c:v>8.0661802038480435E-4</c:v>
                </c:pt>
                <c:pt idx="86">
                  <c:v>9.3770004705530992E-4</c:v>
                </c:pt>
                <c:pt idx="87">
                  <c:v>1.04688532228147E-3</c:v>
                </c:pt>
                <c:pt idx="88">
                  <c:v>1.1801019576945669E-3</c:v>
                </c:pt>
                <c:pt idx="89">
                  <c:v>6.9436606367282209E-4</c:v>
                </c:pt>
              </c:numCache>
            </c:numRef>
          </c:val>
          <c:extLst>
            <c:ext xmlns:c16="http://schemas.microsoft.com/office/drawing/2014/chart" uri="{C3380CC4-5D6E-409C-BE32-E72D297353CC}">
              <c16:uniqueId val="{00000007-7BCF-4066-9BDB-EB05EE711951}"/>
            </c:ext>
          </c:extLst>
        </c:ser>
        <c:ser>
          <c:idx val="8"/>
          <c:order val="8"/>
          <c:tx>
            <c:strRef>
              <c:f>VINV_PA...pivot!$J$3:$J$4</c:f>
              <c:strCache>
                <c:ptCount val="1"/>
                <c:pt idx="0">
                  <c:v>IRS</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VINV_PA...pivot!$J$5:$J$113</c:f>
              <c:numCache>
                <c:formatCode>General</c:formatCode>
                <c:ptCount val="90"/>
                <c:pt idx="0">
                  <c:v>1.2781695930385217E-4</c:v>
                </c:pt>
                <c:pt idx="1">
                  <c:v>1.4545885025655711E-4</c:v>
                </c:pt>
                <c:pt idx="2">
                  <c:v>1.6624034165111485E-4</c:v>
                </c:pt>
                <c:pt idx="3">
                  <c:v>1.8741568696798187E-4</c:v>
                </c:pt>
                <c:pt idx="4">
                  <c:v>1.160275733184561E-4</c:v>
                </c:pt>
                <c:pt idx="5">
                  <c:v>6.0540234356337326E-3</c:v>
                </c:pt>
                <c:pt idx="6">
                  <c:v>8.4870556337758325E-3</c:v>
                </c:pt>
                <c:pt idx="7">
                  <c:v>1.1580782383070764E-2</c:v>
                </c:pt>
                <c:pt idx="8">
                  <c:v>1.5135272262901886E-2</c:v>
                </c:pt>
                <c:pt idx="9">
                  <c:v>4.4533877472923344E-3</c:v>
                </c:pt>
                <c:pt idx="10">
                  <c:v>0.18648054741981882</c:v>
                </c:pt>
                <c:pt idx="11">
                  <c:v>0.2018514449487703</c:v>
                </c:pt>
                <c:pt idx="12">
                  <c:v>0.21800651484013933</c:v>
                </c:pt>
                <c:pt idx="13">
                  <c:v>0.23073623344005559</c:v>
                </c:pt>
                <c:pt idx="14">
                  <c:v>0.17278954102475746</c:v>
                </c:pt>
                <c:pt idx="15">
                  <c:v>8.1457866117553033E-5</c:v>
                </c:pt>
                <c:pt idx="16">
                  <c:v>8.9980533608644781E-5</c:v>
                </c:pt>
                <c:pt idx="17">
                  <c:v>1.021072416568771E-4</c:v>
                </c:pt>
                <c:pt idx="18">
                  <c:v>1.117154045763503E-4</c:v>
                </c:pt>
                <c:pt idx="19">
                  <c:v>7.6410385143926729E-5</c:v>
                </c:pt>
                <c:pt idx="20">
                  <c:v>8.6796162543769474E-5</c:v>
                </c:pt>
                <c:pt idx="21">
                  <c:v>9.3932156209860837E-5</c:v>
                </c:pt>
                <c:pt idx="22">
                  <c:v>1.0429389131867686E-4</c:v>
                </c:pt>
                <c:pt idx="23">
                  <c:v>1.1362767764816355E-4</c:v>
                </c:pt>
                <c:pt idx="24">
                  <c:v>8.0241482645462082E-5</c:v>
                </c:pt>
                <c:pt idx="25">
                  <c:v>1.455295378006671E-4</c:v>
                </c:pt>
                <c:pt idx="26">
                  <c:v>1.6001968430383404E-4</c:v>
                </c:pt>
                <c:pt idx="27">
                  <c:v>1.7337626097302185E-4</c:v>
                </c:pt>
                <c:pt idx="28">
                  <c:v>1.824522869952237E-4</c:v>
                </c:pt>
                <c:pt idx="29">
                  <c:v>1.3216588979445543E-4</c:v>
                </c:pt>
                <c:pt idx="30">
                  <c:v>10.832384927676511</c:v>
                </c:pt>
                <c:pt idx="31">
                  <c:v>14.914151428580693</c:v>
                </c:pt>
                <c:pt idx="32">
                  <c:v>20.300255608134929</c:v>
                </c:pt>
                <c:pt idx="33">
                  <c:v>26.27730982303434</c:v>
                </c:pt>
                <c:pt idx="34">
                  <c:v>8.2896039768482535</c:v>
                </c:pt>
                <c:pt idx="35">
                  <c:v>0.14591783695925983</c:v>
                </c:pt>
                <c:pt idx="36">
                  <c:v>0.16475188604656346</c:v>
                </c:pt>
                <c:pt idx="37">
                  <c:v>0.18900965268008368</c:v>
                </c:pt>
                <c:pt idx="38">
                  <c:v>0.21243450187194732</c:v>
                </c:pt>
                <c:pt idx="39">
                  <c:v>0.13292090548258106</c:v>
                </c:pt>
                <c:pt idx="40">
                  <c:v>1.5442756508441327</c:v>
                </c:pt>
                <c:pt idx="41">
                  <c:v>1.8715079987832226</c:v>
                </c:pt>
                <c:pt idx="42">
                  <c:v>2.342536320647739</c:v>
                </c:pt>
                <c:pt idx="43">
                  <c:v>2.8130062491840193</c:v>
                </c:pt>
                <c:pt idx="44">
                  <c:v>1.341898756733646</c:v>
                </c:pt>
                <c:pt idx="45">
                  <c:v>2.1680863628464454E-5</c:v>
                </c:pt>
                <c:pt idx="46">
                  <c:v>2.5811290205762081E-5</c:v>
                </c:pt>
                <c:pt idx="47">
                  <c:v>3.0809229372925184E-5</c:v>
                </c:pt>
                <c:pt idx="48">
                  <c:v>3.6151262885758362E-5</c:v>
                </c:pt>
                <c:pt idx="49">
                  <c:v>1.9026601678680864E-5</c:v>
                </c:pt>
                <c:pt idx="50">
                  <c:v>1.2020506588261492E-4</c:v>
                </c:pt>
                <c:pt idx="51">
                  <c:v>1.4756698531233334E-4</c:v>
                </c:pt>
                <c:pt idx="52">
                  <c:v>1.8514851785409286E-4</c:v>
                </c:pt>
                <c:pt idx="53">
                  <c:v>2.2078662003901655E-4</c:v>
                </c:pt>
                <c:pt idx="54">
                  <c:v>9.8786883690695894E-5</c:v>
                </c:pt>
                <c:pt idx="55">
                  <c:v>2.3342763755373464E-2</c:v>
                </c:pt>
                <c:pt idx="56">
                  <c:v>2.5464687247934811E-2</c:v>
                </c:pt>
                <c:pt idx="57">
                  <c:v>2.7850714415127278E-2</c:v>
                </c:pt>
                <c:pt idx="58">
                  <c:v>2.984226828375898E-2</c:v>
                </c:pt>
                <c:pt idx="59">
                  <c:v>2.1864282698875952E-2</c:v>
                </c:pt>
                <c:pt idx="60">
                  <c:v>1.1037442233585608E-4</c:v>
                </c:pt>
                <c:pt idx="61">
                  <c:v>1.1524498516290154E-4</c:v>
                </c:pt>
                <c:pt idx="62">
                  <c:v>1.2697945673587931E-4</c:v>
                </c:pt>
                <c:pt idx="63">
                  <c:v>1.3368009673819575E-4</c:v>
                </c:pt>
                <c:pt idx="64">
                  <c:v>1.0820274187028197E-4</c:v>
                </c:pt>
                <c:pt idx="65">
                  <c:v>3.8802950561536417E-5</c:v>
                </c:pt>
                <c:pt idx="66">
                  <c:v>4.5887197965600262E-5</c:v>
                </c:pt>
                <c:pt idx="67">
                  <c:v>5.4154579683952624E-5</c:v>
                </c:pt>
                <c:pt idx="68">
                  <c:v>6.2327054130697823E-5</c:v>
                </c:pt>
                <c:pt idx="69">
                  <c:v>3.4461190063032696E-5</c:v>
                </c:pt>
                <c:pt idx="70">
                  <c:v>1.0242997864564825E-4</c:v>
                </c:pt>
                <c:pt idx="71">
                  <c:v>1.1073247892427408E-4</c:v>
                </c:pt>
                <c:pt idx="72">
                  <c:v>1.2398055138298974E-4</c:v>
                </c:pt>
                <c:pt idx="73">
                  <c:v>1.2880016274593786E-4</c:v>
                </c:pt>
                <c:pt idx="74">
                  <c:v>9.8376847219421308E-5</c:v>
                </c:pt>
                <c:pt idx="75">
                  <c:v>1.0096120017051754E-4</c:v>
                </c:pt>
                <c:pt idx="76">
                  <c:v>1.1220545705539909E-4</c:v>
                </c:pt>
                <c:pt idx="77">
                  <c:v>1.2401741562607726E-4</c:v>
                </c:pt>
                <c:pt idx="78">
                  <c:v>1.3475409783293726E-4</c:v>
                </c:pt>
                <c:pt idx="79">
                  <c:v>9.1817709626068443E-5</c:v>
                </c:pt>
                <c:pt idx="80">
                  <c:v>9.1458036299168902E-5</c:v>
                </c:pt>
                <c:pt idx="81">
                  <c:v>1.0011131768189082E-4</c:v>
                </c:pt>
                <c:pt idx="82">
                  <c:v>1.1068147139679953E-4</c:v>
                </c:pt>
                <c:pt idx="83">
                  <c:v>1.1962102382063086E-4</c:v>
                </c:pt>
                <c:pt idx="84">
                  <c:v>8.4940165204537953E-5</c:v>
                </c:pt>
                <c:pt idx="85">
                  <c:v>0.80643099152865172</c:v>
                </c:pt>
                <c:pt idx="86">
                  <c:v>1.0409484157515521</c:v>
                </c:pt>
                <c:pt idx="87">
                  <c:v>1.3257687164699061</c:v>
                </c:pt>
                <c:pt idx="88">
                  <c:v>1.6263421675450511</c:v>
                </c:pt>
                <c:pt idx="89">
                  <c:v>0.66077955056369364</c:v>
                </c:pt>
              </c:numCache>
            </c:numRef>
          </c:val>
          <c:extLst>
            <c:ext xmlns:c16="http://schemas.microsoft.com/office/drawing/2014/chart" uri="{C3380CC4-5D6E-409C-BE32-E72D297353CC}">
              <c16:uniqueId val="{00000008-7BCF-4066-9BDB-EB05EE711951}"/>
            </c:ext>
          </c:extLst>
        </c:ser>
        <c:ser>
          <c:idx val="9"/>
          <c:order val="9"/>
          <c:tx>
            <c:strRef>
              <c:f>VINV_PA...pivot!$K$3:$K$4</c:f>
              <c:strCache>
                <c:ptCount val="1"/>
                <c:pt idx="0">
                  <c:v>MAC</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VINV_PA...pivot!$K$5:$K$113</c:f>
              <c:numCache>
                <c:formatCode>General</c:formatCode>
                <c:ptCount val="90"/>
                <c:pt idx="0">
                  <c:v>101.91749726636905</c:v>
                </c:pt>
                <c:pt idx="1">
                  <c:v>117.76943872032821</c:v>
                </c:pt>
                <c:pt idx="2">
                  <c:v>135.21903463134723</c:v>
                </c:pt>
                <c:pt idx="3">
                  <c:v>153.04927444074832</c:v>
                </c:pt>
                <c:pt idx="4">
                  <c:v>90.935581760790939</c:v>
                </c:pt>
                <c:pt idx="5">
                  <c:v>790.59964130555829</c:v>
                </c:pt>
                <c:pt idx="6">
                  <c:v>1085.2946264424149</c:v>
                </c:pt>
                <c:pt idx="7">
                  <c:v>1443.8658546635825</c:v>
                </c:pt>
                <c:pt idx="8">
                  <c:v>1855.8910829608822</c:v>
                </c:pt>
                <c:pt idx="9">
                  <c:v>591.749349080672</c:v>
                </c:pt>
                <c:pt idx="10">
                  <c:v>181.12533453148848</c:v>
                </c:pt>
                <c:pt idx="11">
                  <c:v>198.73505539743942</c:v>
                </c:pt>
                <c:pt idx="12">
                  <c:v>213.56742070367545</c:v>
                </c:pt>
                <c:pt idx="13">
                  <c:v>226.86543216045902</c:v>
                </c:pt>
                <c:pt idx="14">
                  <c:v>167.9857399140831</c:v>
                </c:pt>
                <c:pt idx="15">
                  <c:v>42.276525376101702</c:v>
                </c:pt>
                <c:pt idx="16">
                  <c:v>47.409107698370491</c:v>
                </c:pt>
                <c:pt idx="17">
                  <c:v>53.63377694074893</c:v>
                </c:pt>
                <c:pt idx="18">
                  <c:v>59.146065578674204</c:v>
                </c:pt>
                <c:pt idx="19">
                  <c:v>39.103774223003214</c:v>
                </c:pt>
                <c:pt idx="20">
                  <c:v>62.369496426818401</c:v>
                </c:pt>
                <c:pt idx="21">
                  <c:v>68.262288807474405</c:v>
                </c:pt>
                <c:pt idx="22">
                  <c:v>75.450908429951951</c:v>
                </c:pt>
                <c:pt idx="23">
                  <c:v>82.648392504459892</c:v>
                </c:pt>
                <c:pt idx="24">
                  <c:v>57.778683801569386</c:v>
                </c:pt>
                <c:pt idx="25">
                  <c:v>61.448425170789719</c:v>
                </c:pt>
                <c:pt idx="26">
                  <c:v>68.295821997349321</c:v>
                </c:pt>
                <c:pt idx="27">
                  <c:v>74.242268111612859</c:v>
                </c:pt>
                <c:pt idx="28">
                  <c:v>79.160178144225796</c:v>
                </c:pt>
                <c:pt idx="29">
                  <c:v>55.647791586407394</c:v>
                </c:pt>
                <c:pt idx="30">
                  <c:v>133.08038822482192</c:v>
                </c:pt>
                <c:pt idx="31">
                  <c:v>180.36751799358325</c:v>
                </c:pt>
                <c:pt idx="32">
                  <c:v>239.4667982652978</c:v>
                </c:pt>
                <c:pt idx="33">
                  <c:v>305.51279249312717</c:v>
                </c:pt>
                <c:pt idx="34">
                  <c:v>102.86734726143418</c:v>
                </c:pt>
                <c:pt idx="35">
                  <c:v>490.67046356787949</c:v>
                </c:pt>
                <c:pt idx="36">
                  <c:v>555.50873293064956</c:v>
                </c:pt>
                <c:pt idx="37">
                  <c:v>629.25843612797519</c:v>
                </c:pt>
                <c:pt idx="38">
                  <c:v>702.4080970158609</c:v>
                </c:pt>
                <c:pt idx="39">
                  <c:v>444.09260450597668</c:v>
                </c:pt>
                <c:pt idx="40">
                  <c:v>341.88591301890852</c:v>
                </c:pt>
                <c:pt idx="41">
                  <c:v>415.82054263604959</c:v>
                </c:pt>
                <c:pt idx="42">
                  <c:v>508.10495069030947</c:v>
                </c:pt>
                <c:pt idx="43">
                  <c:v>607.36063623870007</c:v>
                </c:pt>
                <c:pt idx="44">
                  <c:v>296.57229830934892</c:v>
                </c:pt>
                <c:pt idx="45">
                  <c:v>22.29319227445815</c:v>
                </c:pt>
                <c:pt idx="46">
                  <c:v>26.520868190070956</c:v>
                </c:pt>
                <c:pt idx="47">
                  <c:v>31.414621631958731</c:v>
                </c:pt>
                <c:pt idx="48">
                  <c:v>36.717988413176549</c:v>
                </c:pt>
                <c:pt idx="49">
                  <c:v>19.587938740734693</c:v>
                </c:pt>
                <c:pt idx="50">
                  <c:v>85.62995095147248</c:v>
                </c:pt>
                <c:pt idx="51">
                  <c:v>104.5009665999239</c:v>
                </c:pt>
                <c:pt idx="52">
                  <c:v>127.22890677291224</c:v>
                </c:pt>
                <c:pt idx="53">
                  <c:v>150.44126945443432</c:v>
                </c:pt>
                <c:pt idx="54">
                  <c:v>71.183264188472066</c:v>
                </c:pt>
                <c:pt idx="55">
                  <c:v>592.84510643562714</c:v>
                </c:pt>
                <c:pt idx="56">
                  <c:v>648.2034251801191</c:v>
                </c:pt>
                <c:pt idx="57">
                  <c:v>704.88453788852269</c:v>
                </c:pt>
                <c:pt idx="58">
                  <c:v>753.92013785308916</c:v>
                </c:pt>
                <c:pt idx="59">
                  <c:v>553.91161344770592</c:v>
                </c:pt>
                <c:pt idx="60">
                  <c:v>74.196565011956565</c:v>
                </c:pt>
                <c:pt idx="61">
                  <c:v>78.462773146582961</c:v>
                </c:pt>
                <c:pt idx="62">
                  <c:v>85.920130911640101</c:v>
                </c:pt>
                <c:pt idx="63">
                  <c:v>90.936368143124071</c:v>
                </c:pt>
                <c:pt idx="64">
                  <c:v>71.562158497364777</c:v>
                </c:pt>
                <c:pt idx="65">
                  <c:v>27.135165961584875</c:v>
                </c:pt>
                <c:pt idx="66">
                  <c:v>32.145754714674872</c:v>
                </c:pt>
                <c:pt idx="67">
                  <c:v>37.550721782898144</c:v>
                </c:pt>
                <c:pt idx="68">
                  <c:v>43.107931037098865</c:v>
                </c:pt>
                <c:pt idx="69">
                  <c:v>24.08346723013236</c:v>
                </c:pt>
                <c:pt idx="70">
                  <c:v>47.966229262276777</c:v>
                </c:pt>
                <c:pt idx="71">
                  <c:v>52.270259510330632</c:v>
                </c:pt>
                <c:pt idx="72">
                  <c:v>58.324700556327819</c:v>
                </c:pt>
                <c:pt idx="73">
                  <c:v>60.947119654539051</c:v>
                </c:pt>
                <c:pt idx="74">
                  <c:v>45.589090807842233</c:v>
                </c:pt>
                <c:pt idx="75">
                  <c:v>79.86199964952678</c:v>
                </c:pt>
                <c:pt idx="76">
                  <c:v>89.722835892457084</c:v>
                </c:pt>
                <c:pt idx="77">
                  <c:v>98.871694651700082</c:v>
                </c:pt>
                <c:pt idx="78">
                  <c:v>107.67529808315216</c:v>
                </c:pt>
                <c:pt idx="79">
                  <c:v>71.938274425179031</c:v>
                </c:pt>
                <c:pt idx="80">
                  <c:v>31.045283108826801</c:v>
                </c:pt>
                <c:pt idx="81">
                  <c:v>34.230452207593572</c:v>
                </c:pt>
                <c:pt idx="82">
                  <c:v>37.575418326155457</c:v>
                </c:pt>
                <c:pt idx="83">
                  <c:v>40.673169651055893</c:v>
                </c:pt>
                <c:pt idx="84">
                  <c:v>28.706503179536913</c:v>
                </c:pt>
                <c:pt idx="85">
                  <c:v>116.13892184519227</c:v>
                </c:pt>
                <c:pt idx="86">
                  <c:v>148.43290020334186</c:v>
                </c:pt>
                <c:pt idx="87">
                  <c:v>184.03651809279503</c:v>
                </c:pt>
                <c:pt idx="88">
                  <c:v>222.5128517617978</c:v>
                </c:pt>
                <c:pt idx="89">
                  <c:v>94.966166946835543</c:v>
                </c:pt>
              </c:numCache>
            </c:numRef>
          </c:val>
          <c:extLst>
            <c:ext xmlns:c16="http://schemas.microsoft.com/office/drawing/2014/chart" uri="{C3380CC4-5D6E-409C-BE32-E72D297353CC}">
              <c16:uniqueId val="{00000009-7BCF-4066-9BDB-EB05EE711951}"/>
            </c:ext>
          </c:extLst>
        </c:ser>
        <c:ser>
          <c:idx val="10"/>
          <c:order val="10"/>
          <c:tx>
            <c:strRef>
              <c:f>VINV_PA...pivot!$L$3:$L$4</c:f>
              <c:strCache>
                <c:ptCount val="1"/>
                <c:pt idx="0">
                  <c:v>mvh</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VINV_PA...pivot!$L$5:$L$113</c:f>
              <c:numCache>
                <c:formatCode>General</c:formatCode>
                <c:ptCount val="90"/>
                <c:pt idx="0">
                  <c:v>25.584972263398466</c:v>
                </c:pt>
                <c:pt idx="1">
                  <c:v>29.560466391193053</c:v>
                </c:pt>
                <c:pt idx="2">
                  <c:v>33.942855431085007</c:v>
                </c:pt>
                <c:pt idx="3">
                  <c:v>38.426842476655054</c:v>
                </c:pt>
                <c:pt idx="4">
                  <c:v>22.829138063397163</c:v>
                </c:pt>
                <c:pt idx="5">
                  <c:v>253.6597579182353</c:v>
                </c:pt>
                <c:pt idx="6">
                  <c:v>349.21963409370807</c:v>
                </c:pt>
                <c:pt idx="7">
                  <c:v>465.8960468579952</c:v>
                </c:pt>
                <c:pt idx="8">
                  <c:v>600.17914395345576</c:v>
                </c:pt>
                <c:pt idx="9">
                  <c:v>190.03710892472958</c:v>
                </c:pt>
                <c:pt idx="10">
                  <c:v>37.250303312433068</c:v>
                </c:pt>
                <c:pt idx="11">
                  <c:v>40.721567381619622</c:v>
                </c:pt>
                <c:pt idx="12">
                  <c:v>43.694159488347395</c:v>
                </c:pt>
                <c:pt idx="13">
                  <c:v>46.308370941181643</c:v>
                </c:pt>
                <c:pt idx="14">
                  <c:v>34.621156524429807</c:v>
                </c:pt>
                <c:pt idx="15">
                  <c:v>6.1266748022507009</c:v>
                </c:pt>
                <c:pt idx="16">
                  <c:v>6.8499109101739446</c:v>
                </c:pt>
                <c:pt idx="17">
                  <c:v>7.736621578398208</c:v>
                </c:pt>
                <c:pt idx="18">
                  <c:v>8.5181441764082138</c:v>
                </c:pt>
                <c:pt idx="19">
                  <c:v>5.6869283769401777</c:v>
                </c:pt>
                <c:pt idx="20">
                  <c:v>16.902050000558649</c:v>
                </c:pt>
                <c:pt idx="21">
                  <c:v>18.43212449847482</c:v>
                </c:pt>
                <c:pt idx="22">
                  <c:v>20.339816376063428</c:v>
                </c:pt>
                <c:pt idx="23">
                  <c:v>22.218961790635177</c:v>
                </c:pt>
                <c:pt idx="24">
                  <c:v>15.694853038128963</c:v>
                </c:pt>
                <c:pt idx="25">
                  <c:v>6.5845737574799363</c:v>
                </c:pt>
                <c:pt idx="26">
                  <c:v>7.2972149167270421</c:v>
                </c:pt>
                <c:pt idx="27">
                  <c:v>7.9253320803236571</c:v>
                </c:pt>
                <c:pt idx="28">
                  <c:v>8.4353066966698034</c:v>
                </c:pt>
                <c:pt idx="29">
                  <c:v>5.9828758664026296</c:v>
                </c:pt>
                <c:pt idx="30">
                  <c:v>27.999938963564915</c:v>
                </c:pt>
                <c:pt idx="31">
                  <c:v>37.932935062215563</c:v>
                </c:pt>
                <c:pt idx="32">
                  <c:v>50.172031143324091</c:v>
                </c:pt>
                <c:pt idx="33">
                  <c:v>63.894724940599737</c:v>
                </c:pt>
                <c:pt idx="34">
                  <c:v>21.582068018911333</c:v>
                </c:pt>
                <c:pt idx="35">
                  <c:v>111.36057313970674</c:v>
                </c:pt>
                <c:pt idx="36">
                  <c:v>125.8381991158479</c:v>
                </c:pt>
                <c:pt idx="37">
                  <c:v>142.21933579528857</c:v>
                </c:pt>
                <c:pt idx="38">
                  <c:v>158.45673324101816</c:v>
                </c:pt>
                <c:pt idx="39">
                  <c:v>101.01604821612744</c:v>
                </c:pt>
                <c:pt idx="40">
                  <c:v>77.125770089206114</c:v>
                </c:pt>
                <c:pt idx="41">
                  <c:v>93.663460732933416</c:v>
                </c:pt>
                <c:pt idx="42">
                  <c:v>114.33008179234461</c:v>
                </c:pt>
                <c:pt idx="43">
                  <c:v>136.59346053257494</c:v>
                </c:pt>
                <c:pt idx="44">
                  <c:v>67.056657553714786</c:v>
                </c:pt>
                <c:pt idx="45">
                  <c:v>8.7862356419031205</c:v>
                </c:pt>
                <c:pt idx="46">
                  <c:v>10.439669933725051</c:v>
                </c:pt>
                <c:pt idx="47">
                  <c:v>12.356464027777896</c:v>
                </c:pt>
                <c:pt idx="48">
                  <c:v>14.434984021034678</c:v>
                </c:pt>
                <c:pt idx="49">
                  <c:v>7.7350092757638507</c:v>
                </c:pt>
                <c:pt idx="50">
                  <c:v>17.297285518831679</c:v>
                </c:pt>
                <c:pt idx="51">
                  <c:v>21.098663640432992</c:v>
                </c:pt>
                <c:pt idx="52">
                  <c:v>25.722488364513641</c:v>
                </c:pt>
                <c:pt idx="53">
                  <c:v>30.357542217343365</c:v>
                </c:pt>
                <c:pt idx="54">
                  <c:v>14.420320974000793</c:v>
                </c:pt>
                <c:pt idx="55">
                  <c:v>193.26108886875795</c:v>
                </c:pt>
                <c:pt idx="56">
                  <c:v>210.78454927342972</c:v>
                </c:pt>
                <c:pt idx="57">
                  <c:v>228.97063643053647</c:v>
                </c:pt>
                <c:pt idx="58">
                  <c:v>244.72385764218518</c:v>
                </c:pt>
                <c:pt idx="59">
                  <c:v>181.03716130400764</c:v>
                </c:pt>
                <c:pt idx="60">
                  <c:v>11.912997135266682</c:v>
                </c:pt>
                <c:pt idx="61">
                  <c:v>12.568697751730982</c:v>
                </c:pt>
                <c:pt idx="62">
                  <c:v>13.759224383160225</c:v>
                </c:pt>
                <c:pt idx="63">
                  <c:v>14.558442961927897</c:v>
                </c:pt>
                <c:pt idx="64">
                  <c:v>11.530431764084454</c:v>
                </c:pt>
                <c:pt idx="65">
                  <c:v>6.2078684015335837</c:v>
                </c:pt>
                <c:pt idx="66">
                  <c:v>7.3325782528888546</c:v>
                </c:pt>
                <c:pt idx="67">
                  <c:v>8.5646753447138746</c:v>
                </c:pt>
                <c:pt idx="68">
                  <c:v>9.8270493031496713</c:v>
                </c:pt>
                <c:pt idx="69">
                  <c:v>5.5391717424108498</c:v>
                </c:pt>
                <c:pt idx="70">
                  <c:v>15.192978093412169</c:v>
                </c:pt>
                <c:pt idx="71">
                  <c:v>16.505839323868454</c:v>
                </c:pt>
                <c:pt idx="72">
                  <c:v>18.38942651790456</c:v>
                </c:pt>
                <c:pt idx="73">
                  <c:v>19.189460014200368</c:v>
                </c:pt>
                <c:pt idx="74">
                  <c:v>14.496601491811496</c:v>
                </c:pt>
                <c:pt idx="75">
                  <c:v>19.814919320383058</c:v>
                </c:pt>
                <c:pt idx="76">
                  <c:v>22.166638459414013</c:v>
                </c:pt>
                <c:pt idx="77">
                  <c:v>24.377056111328262</c:v>
                </c:pt>
                <c:pt idx="78">
                  <c:v>26.477455132905376</c:v>
                </c:pt>
                <c:pt idx="79">
                  <c:v>17.926331326396948</c:v>
                </c:pt>
                <c:pt idx="80">
                  <c:v>10.467870211274297</c:v>
                </c:pt>
                <c:pt idx="81">
                  <c:v>11.515799392896193</c:v>
                </c:pt>
                <c:pt idx="82">
                  <c:v>12.63755503293741</c:v>
                </c:pt>
                <c:pt idx="83">
                  <c:v>13.665178430732594</c:v>
                </c:pt>
                <c:pt idx="84">
                  <c:v>9.7167265333240529</c:v>
                </c:pt>
                <c:pt idx="85">
                  <c:v>36.794197672977354</c:v>
                </c:pt>
                <c:pt idx="86">
                  <c:v>47.086041595392935</c:v>
                </c:pt>
                <c:pt idx="87">
                  <c:v>58.445358481013614</c:v>
                </c:pt>
                <c:pt idx="88">
                  <c:v>70.838031456473871</c:v>
                </c:pt>
                <c:pt idx="89">
                  <c:v>30.164905324239037</c:v>
                </c:pt>
              </c:numCache>
            </c:numRef>
          </c:val>
          <c:extLst>
            <c:ext xmlns:c16="http://schemas.microsoft.com/office/drawing/2014/chart" uri="{C3380CC4-5D6E-409C-BE32-E72D297353CC}">
              <c16:uniqueId val="{0000000A-7BCF-4066-9BDB-EB05EE711951}"/>
            </c:ext>
          </c:extLst>
        </c:ser>
        <c:ser>
          <c:idx val="11"/>
          <c:order val="11"/>
          <c:tx>
            <c:strRef>
              <c:f>VINV_PA...pivot!$M$3:$M$4</c:f>
              <c:strCache>
                <c:ptCount val="1"/>
                <c:pt idx="0">
                  <c:v>nfm</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VINV_PA...pivot!$M$5:$M$113</c:f>
              <c:numCache>
                <c:formatCode>General</c:formatCode>
                <c:ptCount val="90"/>
                <c:pt idx="0">
                  <c:v>6.0031261223262927E-4</c:v>
                </c:pt>
                <c:pt idx="1">
                  <c:v>6.8596232183135218E-4</c:v>
                </c:pt>
                <c:pt idx="2">
                  <c:v>7.9187720357261977E-4</c:v>
                </c:pt>
                <c:pt idx="3">
                  <c:v>8.9631558009009463E-4</c:v>
                </c:pt>
                <c:pt idx="4">
                  <c:v>5.4177705882456166E-4</c:v>
                </c:pt>
                <c:pt idx="5">
                  <c:v>0.17591980193169451</c:v>
                </c:pt>
                <c:pt idx="6">
                  <c:v>0.24408220144599993</c:v>
                </c:pt>
                <c:pt idx="7">
                  <c:v>0.32986720257321683</c:v>
                </c:pt>
                <c:pt idx="8">
                  <c:v>0.42731526340644277</c:v>
                </c:pt>
                <c:pt idx="9">
                  <c:v>0.13063911733154782</c:v>
                </c:pt>
                <c:pt idx="10">
                  <c:v>0.87321167176803227</c:v>
                </c:pt>
                <c:pt idx="11">
                  <c:v>0.95626393685349387</c:v>
                </c:pt>
                <c:pt idx="12">
                  <c:v>1.0366631653410716</c:v>
                </c:pt>
                <c:pt idx="13">
                  <c:v>1.1039502650106987</c:v>
                </c:pt>
                <c:pt idx="14">
                  <c:v>0.80850495921569809</c:v>
                </c:pt>
                <c:pt idx="15">
                  <c:v>2.8680011762830551E-4</c:v>
                </c:pt>
                <c:pt idx="16">
                  <c:v>3.1943624358953725E-4</c:v>
                </c:pt>
                <c:pt idx="17">
                  <c:v>3.6297496558500015E-4</c:v>
                </c:pt>
                <c:pt idx="18">
                  <c:v>3.9868917384343013E-4</c:v>
                </c:pt>
                <c:pt idx="19">
                  <c:v>2.6718396054937132E-4</c:v>
                </c:pt>
                <c:pt idx="20">
                  <c:v>4.2683889299386974E-4</c:v>
                </c:pt>
                <c:pt idx="21">
                  <c:v>4.6504170236018609E-4</c:v>
                </c:pt>
                <c:pt idx="22">
                  <c:v>5.1680833664083457E-4</c:v>
                </c:pt>
                <c:pt idx="23">
                  <c:v>5.6530908560848412E-4</c:v>
                </c:pt>
                <c:pt idx="24">
                  <c:v>3.9476703805192486E-4</c:v>
                </c:pt>
                <c:pt idx="25">
                  <c:v>6.3737056507805201E-4</c:v>
                </c:pt>
                <c:pt idx="26">
                  <c:v>7.0585368396217779E-4</c:v>
                </c:pt>
                <c:pt idx="27">
                  <c:v>7.6922045608279245E-4</c:v>
                </c:pt>
                <c:pt idx="28">
                  <c:v>8.1622661196376761E-4</c:v>
                </c:pt>
                <c:pt idx="29">
                  <c:v>5.776033359368365E-4</c:v>
                </c:pt>
                <c:pt idx="30">
                  <c:v>12.596297957124271</c:v>
                </c:pt>
                <c:pt idx="31">
                  <c:v>16.992451065773103</c:v>
                </c:pt>
                <c:pt idx="32">
                  <c:v>22.770975200680915</c:v>
                </c:pt>
                <c:pt idx="33">
                  <c:v>29.079663942322856</c:v>
                </c:pt>
                <c:pt idx="34">
                  <c:v>9.8060085308498177</c:v>
                </c:pt>
                <c:pt idx="35">
                  <c:v>1.8671124240945027</c:v>
                </c:pt>
                <c:pt idx="36">
                  <c:v>2.1187520814344869</c:v>
                </c:pt>
                <c:pt idx="37">
                  <c:v>2.4345416047040636</c:v>
                </c:pt>
                <c:pt idx="38">
                  <c:v>2.7360628670995202</c:v>
                </c:pt>
                <c:pt idx="39">
                  <c:v>1.6908938761826737</c:v>
                </c:pt>
                <c:pt idx="40">
                  <c:v>2.1176448396319727</c:v>
                </c:pt>
                <c:pt idx="41">
                  <c:v>2.5777985804366326</c:v>
                </c:pt>
                <c:pt idx="42">
                  <c:v>3.1887903202537364</c:v>
                </c:pt>
                <c:pt idx="43">
                  <c:v>3.8278655899230927</c:v>
                </c:pt>
                <c:pt idx="44">
                  <c:v>1.8380715211093723</c:v>
                </c:pt>
                <c:pt idx="45">
                  <c:v>7.6195304416835596E-5</c:v>
                </c:pt>
                <c:pt idx="46">
                  <c:v>9.1190648357378595E-5</c:v>
                </c:pt>
                <c:pt idx="47">
                  <c:v>1.097854361321081E-4</c:v>
                </c:pt>
                <c:pt idx="48">
                  <c:v>1.2937573831374506E-4</c:v>
                </c:pt>
                <c:pt idx="49">
                  <c:v>6.6914528769692532E-5</c:v>
                </c:pt>
                <c:pt idx="50">
                  <c:v>5.1611740756163588E-4</c:v>
                </c:pt>
                <c:pt idx="51">
                  <c:v>6.2899927801523571E-4</c:v>
                </c:pt>
                <c:pt idx="52">
                  <c:v>7.8052242813886276E-4</c:v>
                </c:pt>
                <c:pt idx="53">
                  <c:v>9.2798518765474514E-4</c:v>
                </c:pt>
                <c:pt idx="54">
                  <c:v>4.3312847006076995E-4</c:v>
                </c:pt>
                <c:pt idx="55">
                  <c:v>0.20503759790535775</c:v>
                </c:pt>
                <c:pt idx="56">
                  <c:v>0.22411906331701184</c:v>
                </c:pt>
                <c:pt idx="57">
                  <c:v>0.2461700196283865</c:v>
                </c:pt>
                <c:pt idx="58">
                  <c:v>0.26460689712017965</c:v>
                </c:pt>
                <c:pt idx="59">
                  <c:v>0.19189452101375573</c:v>
                </c:pt>
                <c:pt idx="60">
                  <c:v>5.1578875827637343E-4</c:v>
                </c:pt>
                <c:pt idx="61">
                  <c:v>5.4425802494288233E-4</c:v>
                </c:pt>
                <c:pt idx="62">
                  <c:v>5.9993242696832491E-4</c:v>
                </c:pt>
                <c:pt idx="63">
                  <c:v>6.3572480277716587E-4</c:v>
                </c:pt>
                <c:pt idx="64">
                  <c:v>4.9926786791686486E-4</c:v>
                </c:pt>
                <c:pt idx="65">
                  <c:v>1.3819854181431159E-4</c:v>
                </c:pt>
                <c:pt idx="66">
                  <c:v>1.6350134702099373E-4</c:v>
                </c:pt>
                <c:pt idx="67">
                  <c:v>1.9200739149827499E-4</c:v>
                </c:pt>
                <c:pt idx="68">
                  <c:v>2.206464489502167E-4</c:v>
                </c:pt>
                <c:pt idx="69">
                  <c:v>1.228265214789921E-4</c:v>
                </c:pt>
                <c:pt idx="70">
                  <c:v>3.9685931715022167E-4</c:v>
                </c:pt>
                <c:pt idx="71">
                  <c:v>4.3062283082467471E-4</c:v>
                </c:pt>
                <c:pt idx="72">
                  <c:v>4.8299800365926473E-4</c:v>
                </c:pt>
                <c:pt idx="73">
                  <c:v>5.0331002712420856E-4</c:v>
                </c:pt>
                <c:pt idx="74">
                  <c:v>3.7974643019941226E-4</c:v>
                </c:pt>
                <c:pt idx="75">
                  <c:v>1.2306156157159951E-3</c:v>
                </c:pt>
                <c:pt idx="76">
                  <c:v>1.3779625717025717E-3</c:v>
                </c:pt>
                <c:pt idx="77">
                  <c:v>1.5312412760174752E-3</c:v>
                </c:pt>
                <c:pt idx="78">
                  <c:v>1.6699374907010809E-3</c:v>
                </c:pt>
                <c:pt idx="79">
                  <c:v>1.1137660871967609E-3</c:v>
                </c:pt>
                <c:pt idx="80">
                  <c:v>3.5228430120001991E-4</c:v>
                </c:pt>
                <c:pt idx="81">
                  <c:v>3.8768785441567656E-4</c:v>
                </c:pt>
                <c:pt idx="82">
                  <c:v>4.2927618697171613E-4</c:v>
                </c:pt>
                <c:pt idx="83">
                  <c:v>4.6526848378868535E-4</c:v>
                </c:pt>
                <c:pt idx="84">
                  <c:v>3.266470481478137E-4</c:v>
                </c:pt>
                <c:pt idx="85">
                  <c:v>1.8931699737600274</c:v>
                </c:pt>
                <c:pt idx="86">
                  <c:v>2.4241233020402446</c:v>
                </c:pt>
                <c:pt idx="87">
                  <c:v>3.0610929656419312</c:v>
                </c:pt>
                <c:pt idx="88">
                  <c:v>3.7203960632490425</c:v>
                </c:pt>
                <c:pt idx="89">
                  <c:v>1.546087434491964</c:v>
                </c:pt>
              </c:numCache>
            </c:numRef>
          </c:val>
          <c:extLst>
            <c:ext xmlns:c16="http://schemas.microsoft.com/office/drawing/2014/chart" uri="{C3380CC4-5D6E-409C-BE32-E72D297353CC}">
              <c16:uniqueId val="{0000000B-7BCF-4066-9BDB-EB05EE711951}"/>
            </c:ext>
          </c:extLst>
        </c:ser>
        <c:ser>
          <c:idx val="12"/>
          <c:order val="12"/>
          <c:tx>
            <c:strRef>
              <c:f>VINV_PA...pivot!$N$3:$N$4</c:f>
              <c:strCache>
                <c:ptCount val="1"/>
                <c:pt idx="0">
                  <c:v>nmm</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VINV_PA...pivot!$N$5:$N$113</c:f>
              <c:numCache>
                <c:formatCode>General</c:formatCode>
                <c:ptCount val="90"/>
                <c:pt idx="0">
                  <c:v>3.4139576496893789E-4</c:v>
                </c:pt>
                <c:pt idx="1">
                  <c:v>3.9183271935870606E-4</c:v>
                </c:pt>
                <c:pt idx="2">
                  <c:v>4.5050220165611615E-4</c:v>
                </c:pt>
                <c:pt idx="3">
                  <c:v>5.1014269205775257E-4</c:v>
                </c:pt>
                <c:pt idx="4">
                  <c:v>3.0680395088774585E-4</c:v>
                </c:pt>
                <c:pt idx="5">
                  <c:v>7.0622998742329107E-2</c:v>
                </c:pt>
                <c:pt idx="6">
                  <c:v>9.8265671515556069E-2</c:v>
                </c:pt>
                <c:pt idx="7">
                  <c:v>0.13267936311425829</c:v>
                </c:pt>
                <c:pt idx="8">
                  <c:v>0.17233934204901635</c:v>
                </c:pt>
                <c:pt idx="9">
                  <c:v>5.237904425196304E-2</c:v>
                </c:pt>
                <c:pt idx="10">
                  <c:v>0.12426371336111056</c:v>
                </c:pt>
                <c:pt idx="11">
                  <c:v>0.1340337419942636</c:v>
                </c:pt>
                <c:pt idx="12">
                  <c:v>0.1441716325214181</c:v>
                </c:pt>
                <c:pt idx="13">
                  <c:v>0.15247555700750251</c:v>
                </c:pt>
                <c:pt idx="14">
                  <c:v>0.11573694480794157</c:v>
                </c:pt>
                <c:pt idx="15">
                  <c:v>1.6804975642664891E-4</c:v>
                </c:pt>
                <c:pt idx="16">
                  <c:v>1.8540712670905981E-4</c:v>
                </c:pt>
                <c:pt idx="17">
                  <c:v>2.0856382110330402E-4</c:v>
                </c:pt>
                <c:pt idx="18">
                  <c:v>2.2612486942788133E-4</c:v>
                </c:pt>
                <c:pt idx="19">
                  <c:v>1.5837345581757459E-4</c:v>
                </c:pt>
                <c:pt idx="20">
                  <c:v>0.11683490273892347</c:v>
                </c:pt>
                <c:pt idx="21">
                  <c:v>0.12617885953336508</c:v>
                </c:pt>
                <c:pt idx="22">
                  <c:v>0.13900916373450092</c:v>
                </c:pt>
                <c:pt idx="23">
                  <c:v>0.15115058656872518</c:v>
                </c:pt>
                <c:pt idx="24">
                  <c:v>0.10830811574553145</c:v>
                </c:pt>
                <c:pt idx="25">
                  <c:v>3.7999223554865301E-4</c:v>
                </c:pt>
                <c:pt idx="26">
                  <c:v>4.1789595674792405E-4</c:v>
                </c:pt>
                <c:pt idx="27">
                  <c:v>4.5114838918296836E-4</c:v>
                </c:pt>
                <c:pt idx="28">
                  <c:v>4.7368426584119881E-4</c:v>
                </c:pt>
                <c:pt idx="29">
                  <c:v>3.4502926736172733E-4</c:v>
                </c:pt>
                <c:pt idx="30">
                  <c:v>1.7945261814653739</c:v>
                </c:pt>
                <c:pt idx="31">
                  <c:v>2.4727484553535737</c:v>
                </c:pt>
                <c:pt idx="32">
                  <c:v>3.3617370062878509</c:v>
                </c:pt>
                <c:pt idx="33">
                  <c:v>4.3591913478529358</c:v>
                </c:pt>
                <c:pt idx="34">
                  <c:v>1.3687766471140692</c:v>
                </c:pt>
                <c:pt idx="35">
                  <c:v>0.23582220581629212</c:v>
                </c:pt>
                <c:pt idx="36">
                  <c:v>0.26580308819021886</c:v>
                </c:pt>
                <c:pt idx="37">
                  <c:v>0.30281534724213383</c:v>
                </c:pt>
                <c:pt idx="38">
                  <c:v>0.33901814698177785</c:v>
                </c:pt>
                <c:pt idx="39">
                  <c:v>0.21475838510455869</c:v>
                </c:pt>
                <c:pt idx="40">
                  <c:v>1.6315104700390397</c:v>
                </c:pt>
                <c:pt idx="41">
                  <c:v>1.9796039052816365</c:v>
                </c:pt>
                <c:pt idx="42">
                  <c:v>2.4462896394189615</c:v>
                </c:pt>
                <c:pt idx="43">
                  <c:v>2.9344422040522575</c:v>
                </c:pt>
                <c:pt idx="44">
                  <c:v>1.4186147022240236</c:v>
                </c:pt>
                <c:pt idx="45">
                  <c:v>1.0745852891839018E-2</c:v>
                </c:pt>
                <c:pt idx="46">
                  <c:v>1.2783221792408837E-2</c:v>
                </c:pt>
                <c:pt idx="47">
                  <c:v>1.5240263003023309E-2</c:v>
                </c:pt>
                <c:pt idx="48">
                  <c:v>1.7852645621179025E-2</c:v>
                </c:pt>
                <c:pt idx="49">
                  <c:v>9.4211461037228706E-3</c:v>
                </c:pt>
                <c:pt idx="50">
                  <c:v>3.1597344527778545E-4</c:v>
                </c:pt>
                <c:pt idx="51">
                  <c:v>3.8711968656840565E-4</c:v>
                </c:pt>
                <c:pt idx="52">
                  <c:v>4.7480856129467151E-4</c:v>
                </c:pt>
                <c:pt idx="53">
                  <c:v>5.6394483606681369E-4</c:v>
                </c:pt>
                <c:pt idx="54">
                  <c:v>2.5879717846003392E-4</c:v>
                </c:pt>
                <c:pt idx="55">
                  <c:v>1.9488175360618187E-3</c:v>
                </c:pt>
                <c:pt idx="56">
                  <c:v>2.1248456121733335E-3</c:v>
                </c:pt>
                <c:pt idx="57">
                  <c:v>2.316025479580334E-3</c:v>
                </c:pt>
                <c:pt idx="58">
                  <c:v>2.478033920696543E-3</c:v>
                </c:pt>
                <c:pt idx="59">
                  <c:v>1.8282934768085004E-3</c:v>
                </c:pt>
                <c:pt idx="60">
                  <c:v>2.7211438818964845E-4</c:v>
                </c:pt>
                <c:pt idx="61">
                  <c:v>2.8371149989585271E-4</c:v>
                </c:pt>
                <c:pt idx="62">
                  <c:v>3.0865273881926328E-4</c:v>
                </c:pt>
                <c:pt idx="63">
                  <c:v>3.2315564517427896E-4</c:v>
                </c:pt>
                <c:pt idx="64">
                  <c:v>2.6743982614091399E-4</c:v>
                </c:pt>
                <c:pt idx="65">
                  <c:v>7.612987943552278E-5</c:v>
                </c:pt>
                <c:pt idx="66">
                  <c:v>9.0467335831537275E-5</c:v>
                </c:pt>
                <c:pt idx="67">
                  <c:v>1.0634146553331724E-4</c:v>
                </c:pt>
                <c:pt idx="68">
                  <c:v>1.2253349720239932E-4</c:v>
                </c:pt>
                <c:pt idx="69">
                  <c:v>6.7603575593843811E-5</c:v>
                </c:pt>
                <c:pt idx="70">
                  <c:v>2.3680490601754879E-4</c:v>
                </c:pt>
                <c:pt idx="71">
                  <c:v>2.5407253099821045E-4</c:v>
                </c:pt>
                <c:pt idx="72">
                  <c:v>2.8141736080221976E-4</c:v>
                </c:pt>
                <c:pt idx="73">
                  <c:v>2.8983191690400422E-4</c:v>
                </c:pt>
                <c:pt idx="74">
                  <c:v>2.2999340780960591E-4</c:v>
                </c:pt>
                <c:pt idx="75">
                  <c:v>0.4209793551305101</c:v>
                </c:pt>
                <c:pt idx="76">
                  <c:v>0.46834359822134292</c:v>
                </c:pt>
                <c:pt idx="77">
                  <c:v>0.51472275140369317</c:v>
                </c:pt>
                <c:pt idx="78">
                  <c:v>0.5578714464422887</c:v>
                </c:pt>
                <c:pt idx="79">
                  <c:v>0.38325593468690033</c:v>
                </c:pt>
                <c:pt idx="80">
                  <c:v>1.951907551295595E-4</c:v>
                </c:pt>
                <c:pt idx="81">
                  <c:v>2.1344705251526071E-4</c:v>
                </c:pt>
                <c:pt idx="82">
                  <c:v>2.3343081913936356E-4</c:v>
                </c:pt>
                <c:pt idx="83">
                  <c:v>2.5081250359672308E-4</c:v>
                </c:pt>
                <c:pt idx="84">
                  <c:v>1.8183070100386632E-4</c:v>
                </c:pt>
                <c:pt idx="85">
                  <c:v>2.9976292259490367</c:v>
                </c:pt>
                <c:pt idx="86">
                  <c:v>3.8490819175637569</c:v>
                </c:pt>
                <c:pt idx="87">
                  <c:v>4.8238032556428525</c:v>
                </c:pt>
                <c:pt idx="88">
                  <c:v>5.8896336354373631</c:v>
                </c:pt>
                <c:pt idx="89">
                  <c:v>2.4577826944427881</c:v>
                </c:pt>
              </c:numCache>
            </c:numRef>
          </c:val>
          <c:extLst>
            <c:ext xmlns:c16="http://schemas.microsoft.com/office/drawing/2014/chart" uri="{C3380CC4-5D6E-409C-BE32-E72D297353CC}">
              <c16:uniqueId val="{0000000C-7BCF-4066-9BDB-EB05EE711951}"/>
            </c:ext>
          </c:extLst>
        </c:ser>
        <c:ser>
          <c:idx val="13"/>
          <c:order val="13"/>
          <c:tx>
            <c:strRef>
              <c:f>VINV_PA...pivot!$O$3:$O$4</c:f>
              <c:strCache>
                <c:ptCount val="1"/>
                <c:pt idx="0">
                  <c:v>oil</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VINV_PA...pivot!$O$5:$O$113</c:f>
              <c:numCache>
                <c:formatCode>General</c:formatCode>
                <c:ptCount val="90"/>
                <c:pt idx="35">
                  <c:v>7.0135276752679007E-5</c:v>
                </c:pt>
                <c:pt idx="36">
                  <c:v>7.1851817584072235E-5</c:v>
                </c:pt>
                <c:pt idx="37">
                  <c:v>8.0032884677771465E-5</c:v>
                </c:pt>
                <c:pt idx="38">
                  <c:v>8.7954104241254251E-5</c:v>
                </c:pt>
                <c:pt idx="39">
                  <c:v>7.1122495847958167E-5</c:v>
                </c:pt>
                <c:pt idx="40">
                  <c:v>8.8937639882967368E-3</c:v>
                </c:pt>
                <c:pt idx="41">
                  <c:v>9.7570182040310604E-3</c:v>
                </c:pt>
                <c:pt idx="42">
                  <c:v>1.1667705828540475E-2</c:v>
                </c:pt>
                <c:pt idx="43">
                  <c:v>1.3636752236203278E-2</c:v>
                </c:pt>
                <c:pt idx="44">
                  <c:v>8.6494133221227815E-3</c:v>
                </c:pt>
                <c:pt idx="85">
                  <c:v>8.7930230954483875E-3</c:v>
                </c:pt>
                <c:pt idx="86">
                  <c:v>1.0165267245181004E-2</c:v>
                </c:pt>
                <c:pt idx="87">
                  <c:v>1.2269144804916338E-2</c:v>
                </c:pt>
                <c:pt idx="88">
                  <c:v>1.4441373515423369E-2</c:v>
                </c:pt>
                <c:pt idx="89">
                  <c:v>8.0101904434092125E-3</c:v>
                </c:pt>
              </c:numCache>
            </c:numRef>
          </c:val>
          <c:extLst>
            <c:ext xmlns:c16="http://schemas.microsoft.com/office/drawing/2014/chart" uri="{C3380CC4-5D6E-409C-BE32-E72D297353CC}">
              <c16:uniqueId val="{0000000D-7BCF-4066-9BDB-EB05EE711951}"/>
            </c:ext>
          </c:extLst>
        </c:ser>
        <c:ser>
          <c:idx val="14"/>
          <c:order val="14"/>
          <c:tx>
            <c:strRef>
              <c:f>VINV_PA...pivot!$P$3:$P$4</c:f>
              <c:strCache>
                <c:ptCount val="1"/>
                <c:pt idx="0">
                  <c:v>ppp</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VINV_PA...pivot!$P$5:$P$113</c:f>
              <c:numCache>
                <c:formatCode>General</c:formatCode>
                <c:ptCount val="90"/>
                <c:pt idx="0">
                  <c:v>8.6711512734085618E-4</c:v>
                </c:pt>
                <c:pt idx="1">
                  <c:v>9.9804898925137252E-4</c:v>
                </c:pt>
                <c:pt idx="2">
                  <c:v>1.1438377279757213E-3</c:v>
                </c:pt>
                <c:pt idx="3">
                  <c:v>1.2933661701157626E-3</c:v>
                </c:pt>
                <c:pt idx="4">
                  <c:v>7.7780368435028551E-4</c:v>
                </c:pt>
                <c:pt idx="5">
                  <c:v>0.23571750553010368</c:v>
                </c:pt>
                <c:pt idx="6">
                  <c:v>0.32439980572055921</c:v>
                </c:pt>
                <c:pt idx="7">
                  <c:v>0.4332371187296794</c:v>
                </c:pt>
                <c:pt idx="8">
                  <c:v>0.55802206899407925</c:v>
                </c:pt>
                <c:pt idx="9">
                  <c:v>0.17601094067592737</c:v>
                </c:pt>
                <c:pt idx="10">
                  <c:v>0.80752045853589949</c:v>
                </c:pt>
                <c:pt idx="11">
                  <c:v>0.88203322748197888</c:v>
                </c:pt>
                <c:pt idx="12">
                  <c:v>0.94791417554628776</c:v>
                </c:pt>
                <c:pt idx="13">
                  <c:v>1.0037071210462278</c:v>
                </c:pt>
                <c:pt idx="14">
                  <c:v>0.75181781947723914</c:v>
                </c:pt>
                <c:pt idx="15">
                  <c:v>4.3428413893661368E-4</c:v>
                </c:pt>
                <c:pt idx="16">
                  <c:v>4.8259666402164194E-4</c:v>
                </c:pt>
                <c:pt idx="17">
                  <c:v>5.4702063458924568E-4</c:v>
                </c:pt>
                <c:pt idx="18">
                  <c:v>5.9950471805837269E-4</c:v>
                </c:pt>
                <c:pt idx="19">
                  <c:v>4.0610677686090708E-4</c:v>
                </c:pt>
                <c:pt idx="20">
                  <c:v>5.5239420468729923E-4</c:v>
                </c:pt>
                <c:pt idx="21">
                  <c:v>6.0404660897915422E-4</c:v>
                </c:pt>
                <c:pt idx="22">
                  <c:v>6.6816956267409572E-4</c:v>
                </c:pt>
                <c:pt idx="23">
                  <c:v>7.3100554898335092E-4</c:v>
                </c:pt>
                <c:pt idx="24">
                  <c:v>5.1320130717918803E-4</c:v>
                </c:pt>
                <c:pt idx="25">
                  <c:v>9.5143766772217266E-4</c:v>
                </c:pt>
                <c:pt idx="26">
                  <c:v>1.0573607530858706E-3</c:v>
                </c:pt>
                <c:pt idx="27">
                  <c:v>1.1481851858979087E-3</c:v>
                </c:pt>
                <c:pt idx="28">
                  <c:v>1.2223974311751753E-3</c:v>
                </c:pt>
                <c:pt idx="29">
                  <c:v>8.6136003586382063E-4</c:v>
                </c:pt>
                <c:pt idx="30">
                  <c:v>1.9093090893117863E-4</c:v>
                </c:pt>
                <c:pt idx="31">
                  <c:v>2.5787562807278705E-4</c:v>
                </c:pt>
                <c:pt idx="32">
                  <c:v>3.425656860306628E-4</c:v>
                </c:pt>
                <c:pt idx="33">
                  <c:v>4.3496545938712382E-4</c:v>
                </c:pt>
                <c:pt idx="34">
                  <c:v>1.4638896110640327E-4</c:v>
                </c:pt>
                <c:pt idx="35">
                  <c:v>2.4837497325863174</c:v>
                </c:pt>
                <c:pt idx="36">
                  <c:v>2.804193341237033</c:v>
                </c:pt>
                <c:pt idx="37">
                  <c:v>3.1788469786962126</c:v>
                </c:pt>
                <c:pt idx="38">
                  <c:v>3.5428157931456687</c:v>
                </c:pt>
                <c:pt idx="39">
                  <c:v>2.2512931793523911</c:v>
                </c:pt>
                <c:pt idx="40">
                  <c:v>1.9448293591768844</c:v>
                </c:pt>
                <c:pt idx="41">
                  <c:v>2.3692938194786413</c:v>
                </c:pt>
                <c:pt idx="42">
                  <c:v>2.9186586336189597</c:v>
                </c:pt>
                <c:pt idx="43">
                  <c:v>3.5030467588854268</c:v>
                </c:pt>
                <c:pt idx="44">
                  <c:v>1.685798675998128</c:v>
                </c:pt>
                <c:pt idx="45">
                  <c:v>1.442585626623916E-2</c:v>
                </c:pt>
                <c:pt idx="46">
                  <c:v>1.7125607756226135E-2</c:v>
                </c:pt>
                <c:pt idx="47">
                  <c:v>2.0295338947885138E-2</c:v>
                </c:pt>
                <c:pt idx="48">
                  <c:v>2.3718358438969047E-2</c:v>
                </c:pt>
                <c:pt idx="49">
                  <c:v>1.2694292775761638E-2</c:v>
                </c:pt>
                <c:pt idx="50">
                  <c:v>0.45086180301549444</c:v>
                </c:pt>
                <c:pt idx="51">
                  <c:v>0.55169765404509996</c:v>
                </c:pt>
                <c:pt idx="52">
                  <c:v>0.69545989244700801</c:v>
                </c:pt>
                <c:pt idx="53">
                  <c:v>0.82667979999908792</c:v>
                </c:pt>
                <c:pt idx="54">
                  <c:v>0.37423499716731878</c:v>
                </c:pt>
                <c:pt idx="55">
                  <c:v>4.9061962618111585E-3</c:v>
                </c:pt>
                <c:pt idx="56">
                  <c:v>5.360252108610501E-3</c:v>
                </c:pt>
                <c:pt idx="57">
                  <c:v>5.8207278454906778E-3</c:v>
                </c:pt>
                <c:pt idx="58">
                  <c:v>6.2069791007073787E-3</c:v>
                </c:pt>
                <c:pt idx="59">
                  <c:v>4.591297305694588E-3</c:v>
                </c:pt>
                <c:pt idx="60">
                  <c:v>7.1244864537825579E-4</c:v>
                </c:pt>
                <c:pt idx="61">
                  <c:v>7.5081715210181669E-4</c:v>
                </c:pt>
                <c:pt idx="62">
                  <c:v>8.2350440708313887E-4</c:v>
                </c:pt>
                <c:pt idx="63">
                  <c:v>8.6917273407949086E-4</c:v>
                </c:pt>
                <c:pt idx="64">
                  <c:v>6.9004693054526404E-4</c:v>
                </c:pt>
                <c:pt idx="65">
                  <c:v>2.0139044631428186E-4</c:v>
                </c:pt>
                <c:pt idx="66">
                  <c:v>2.3946167485931093E-4</c:v>
                </c:pt>
                <c:pt idx="67">
                  <c:v>2.8110772035299438E-4</c:v>
                </c:pt>
                <c:pt idx="68">
                  <c:v>3.2385326876645276E-4</c:v>
                </c:pt>
                <c:pt idx="69">
                  <c:v>1.7872942626920052E-4</c:v>
                </c:pt>
                <c:pt idx="70">
                  <c:v>6.0387941652902664E-4</c:v>
                </c:pt>
                <c:pt idx="71">
                  <c:v>6.5670605191282816E-4</c:v>
                </c:pt>
                <c:pt idx="72">
                  <c:v>7.3282560841352636E-4</c:v>
                </c:pt>
                <c:pt idx="73">
                  <c:v>7.623807312205534E-4</c:v>
                </c:pt>
                <c:pt idx="74">
                  <c:v>5.7572932471333042E-4</c:v>
                </c:pt>
                <c:pt idx="75">
                  <c:v>0.99071037082442936</c:v>
                </c:pt>
                <c:pt idx="76">
                  <c:v>1.1139215719923687</c:v>
                </c:pt>
                <c:pt idx="77">
                  <c:v>1.226710956534681</c:v>
                </c:pt>
                <c:pt idx="78">
                  <c:v>1.3353949637203446</c:v>
                </c:pt>
                <c:pt idx="79">
                  <c:v>0.88980160086290683</c:v>
                </c:pt>
                <c:pt idx="80">
                  <c:v>4.9706642350010185E-4</c:v>
                </c:pt>
                <c:pt idx="81">
                  <c:v>5.4503752041260782E-4</c:v>
                </c:pt>
                <c:pt idx="82">
                  <c:v>5.952034584577288E-4</c:v>
                </c:pt>
                <c:pt idx="83">
                  <c:v>6.4097431258122489E-4</c:v>
                </c:pt>
                <c:pt idx="84">
                  <c:v>4.6056229673245412E-4</c:v>
                </c:pt>
                <c:pt idx="85">
                  <c:v>0.65498431735163476</c:v>
                </c:pt>
                <c:pt idx="86">
                  <c:v>0.83380856143419724</c:v>
                </c:pt>
                <c:pt idx="87">
                  <c:v>1.0360502215452339</c:v>
                </c:pt>
                <c:pt idx="88">
                  <c:v>1.2529919834889072</c:v>
                </c:pt>
                <c:pt idx="89">
                  <c:v>0.53605670249290771</c:v>
                </c:pt>
              </c:numCache>
            </c:numRef>
          </c:val>
          <c:extLst>
            <c:ext xmlns:c16="http://schemas.microsoft.com/office/drawing/2014/chart" uri="{C3380CC4-5D6E-409C-BE32-E72D297353CC}">
              <c16:uniqueId val="{0000000E-7BCF-4066-9BDB-EB05EE711951}"/>
            </c:ext>
          </c:extLst>
        </c:ser>
        <c:ser>
          <c:idx val="15"/>
          <c:order val="15"/>
          <c:tx>
            <c:strRef>
              <c:f>VINV_PA...pivot!$Q$3:$Q$4</c:f>
              <c:strCache>
                <c:ptCount val="1"/>
                <c:pt idx="0">
                  <c:v>ROI</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VINV_PA...pivot!$Q$5:$Q$113</c:f>
              <c:numCache>
                <c:formatCode>General</c:formatCode>
                <c:ptCount val="90"/>
                <c:pt idx="0">
                  <c:v>18.952210467397901</c:v>
                </c:pt>
                <c:pt idx="1">
                  <c:v>21.785630897762488</c:v>
                </c:pt>
                <c:pt idx="2">
                  <c:v>24.934268330862189</c:v>
                </c:pt>
                <c:pt idx="3">
                  <c:v>28.181859039147174</c:v>
                </c:pt>
                <c:pt idx="4">
                  <c:v>17.032399222667706</c:v>
                </c:pt>
                <c:pt idx="5">
                  <c:v>49.71920012420528</c:v>
                </c:pt>
                <c:pt idx="6">
                  <c:v>68.408488468161906</c:v>
                </c:pt>
                <c:pt idx="7">
                  <c:v>91.28268917201521</c:v>
                </c:pt>
                <c:pt idx="8">
                  <c:v>117.65972375625027</c:v>
                </c:pt>
                <c:pt idx="9">
                  <c:v>37.276334983217758</c:v>
                </c:pt>
                <c:pt idx="10">
                  <c:v>26.921790586326726</c:v>
                </c:pt>
                <c:pt idx="11">
                  <c:v>29.50080951452124</c:v>
                </c:pt>
                <c:pt idx="12">
                  <c:v>31.730346229724066</c:v>
                </c:pt>
                <c:pt idx="13">
                  <c:v>33.707070002897972</c:v>
                </c:pt>
                <c:pt idx="14">
                  <c:v>25.020897504125834</c:v>
                </c:pt>
                <c:pt idx="15">
                  <c:v>1.6770946535048357</c:v>
                </c:pt>
                <c:pt idx="16">
                  <c:v>1.8756480737112382</c:v>
                </c:pt>
                <c:pt idx="17">
                  <c:v>2.1247612488266974</c:v>
                </c:pt>
                <c:pt idx="18">
                  <c:v>2.3399878132708913</c:v>
                </c:pt>
                <c:pt idx="19">
                  <c:v>1.5565207890964439</c:v>
                </c:pt>
                <c:pt idx="20">
                  <c:v>3.1910268060996643</c:v>
                </c:pt>
                <c:pt idx="21">
                  <c:v>3.4892772043744218</c:v>
                </c:pt>
                <c:pt idx="22">
                  <c:v>3.8565401285916452</c:v>
                </c:pt>
                <c:pt idx="23">
                  <c:v>4.223868479204766</c:v>
                </c:pt>
                <c:pt idx="24">
                  <c:v>2.9655563997784418</c:v>
                </c:pt>
                <c:pt idx="25">
                  <c:v>6.0547978225753027</c:v>
                </c:pt>
                <c:pt idx="26">
                  <c:v>6.7312582360711701</c:v>
                </c:pt>
                <c:pt idx="27">
                  <c:v>7.3247444986177159</c:v>
                </c:pt>
                <c:pt idx="28">
                  <c:v>7.8190309109248339</c:v>
                </c:pt>
                <c:pt idx="29">
                  <c:v>5.483400342405349</c:v>
                </c:pt>
                <c:pt idx="30">
                  <c:v>42.599234913207162</c:v>
                </c:pt>
                <c:pt idx="31">
                  <c:v>57.667232033860238</c:v>
                </c:pt>
                <c:pt idx="32">
                  <c:v>76.331701578419086</c:v>
                </c:pt>
                <c:pt idx="33">
                  <c:v>97.231110345792615</c:v>
                </c:pt>
                <c:pt idx="34">
                  <c:v>32.907076060233521</c:v>
                </c:pt>
                <c:pt idx="35">
                  <c:v>47.205464979350559</c:v>
                </c:pt>
                <c:pt idx="36">
                  <c:v>53.410335530953347</c:v>
                </c:pt>
                <c:pt idx="37">
                  <c:v>60.601865967444127</c:v>
                </c:pt>
                <c:pt idx="38">
                  <c:v>67.749015080151494</c:v>
                </c:pt>
                <c:pt idx="39">
                  <c:v>42.822949137781379</c:v>
                </c:pt>
                <c:pt idx="40">
                  <c:v>44.25184444212794</c:v>
                </c:pt>
                <c:pt idx="41">
                  <c:v>53.937106527456564</c:v>
                </c:pt>
                <c:pt idx="42">
                  <c:v>66.265919617021709</c:v>
                </c:pt>
                <c:pt idx="43">
                  <c:v>79.576245958699559</c:v>
                </c:pt>
                <c:pt idx="44">
                  <c:v>38.411532438938806</c:v>
                </c:pt>
                <c:pt idx="45">
                  <c:v>2.1020985873918066</c:v>
                </c:pt>
                <c:pt idx="46">
                  <c:v>2.5016785686285266</c:v>
                </c:pt>
                <c:pt idx="47">
                  <c:v>2.9760198789957841</c:v>
                </c:pt>
                <c:pt idx="48">
                  <c:v>3.4849746523064415</c:v>
                </c:pt>
                <c:pt idx="49">
                  <c:v>1.8459440798063944</c:v>
                </c:pt>
                <c:pt idx="50">
                  <c:v>3.8557753617755779</c:v>
                </c:pt>
                <c:pt idx="51">
                  <c:v>4.7022908195193205</c:v>
                </c:pt>
                <c:pt idx="52">
                  <c:v>5.731473419953959</c:v>
                </c:pt>
                <c:pt idx="53">
                  <c:v>6.797046269935775</c:v>
                </c:pt>
                <c:pt idx="54">
                  <c:v>3.2135881914908455</c:v>
                </c:pt>
                <c:pt idx="55">
                  <c:v>85.492387049765554</c:v>
                </c:pt>
                <c:pt idx="56">
                  <c:v>93.522106422769554</c:v>
                </c:pt>
                <c:pt idx="57">
                  <c:v>101.8678506794065</c:v>
                </c:pt>
                <c:pt idx="58">
                  <c:v>109.04189461586488</c:v>
                </c:pt>
                <c:pt idx="59">
                  <c:v>79.90251295318825</c:v>
                </c:pt>
                <c:pt idx="60">
                  <c:v>0.49097116956233783</c:v>
                </c:pt>
                <c:pt idx="61">
                  <c:v>0.51935068718621913</c:v>
                </c:pt>
                <c:pt idx="62">
                  <c:v>0.56919654648671325</c:v>
                </c:pt>
                <c:pt idx="63">
                  <c:v>0.60289501921788169</c:v>
                </c:pt>
                <c:pt idx="64">
                  <c:v>0.47335168320513304</c:v>
                </c:pt>
                <c:pt idx="65">
                  <c:v>0.13483197048202411</c:v>
                </c:pt>
                <c:pt idx="66">
                  <c:v>0.16006198603246788</c:v>
                </c:pt>
                <c:pt idx="67">
                  <c:v>0.18737475287360661</c:v>
                </c:pt>
                <c:pt idx="68">
                  <c:v>0.21547825588315167</c:v>
                </c:pt>
                <c:pt idx="69">
                  <c:v>0.11954057427686272</c:v>
                </c:pt>
                <c:pt idx="70">
                  <c:v>11.109009719499719</c:v>
                </c:pt>
                <c:pt idx="71">
                  <c:v>12.099616157109546</c:v>
                </c:pt>
                <c:pt idx="72">
                  <c:v>13.526077675657003</c:v>
                </c:pt>
                <c:pt idx="73">
                  <c:v>14.132857902314653</c:v>
                </c:pt>
                <c:pt idx="74">
                  <c:v>10.569696235297217</c:v>
                </c:pt>
                <c:pt idx="75">
                  <c:v>15.171102733229855</c:v>
                </c:pt>
                <c:pt idx="76">
                  <c:v>17.055858065459343</c:v>
                </c:pt>
                <c:pt idx="77">
                  <c:v>18.835430873580357</c:v>
                </c:pt>
                <c:pt idx="78">
                  <c:v>20.547766915581228</c:v>
                </c:pt>
                <c:pt idx="79">
                  <c:v>13.652079937131852</c:v>
                </c:pt>
                <c:pt idx="80">
                  <c:v>0.34044251199026782</c:v>
                </c:pt>
                <c:pt idx="81">
                  <c:v>0.37535234842616144</c:v>
                </c:pt>
                <c:pt idx="82">
                  <c:v>0.41305756955211492</c:v>
                </c:pt>
                <c:pt idx="83">
                  <c:v>0.4480149543777</c:v>
                </c:pt>
                <c:pt idx="84">
                  <c:v>0.3149276967146829</c:v>
                </c:pt>
                <c:pt idx="85">
                  <c:v>24.639312243255102</c:v>
                </c:pt>
                <c:pt idx="86">
                  <c:v>31.489731441504098</c:v>
                </c:pt>
                <c:pt idx="87">
                  <c:v>39.160039183226196</c:v>
                </c:pt>
                <c:pt idx="88">
                  <c:v>47.499489221350963</c:v>
                </c:pt>
                <c:pt idx="89">
                  <c:v>20.130029761975766</c:v>
                </c:pt>
              </c:numCache>
            </c:numRef>
          </c:val>
          <c:extLst>
            <c:ext xmlns:c16="http://schemas.microsoft.com/office/drawing/2014/chart" uri="{C3380CC4-5D6E-409C-BE32-E72D297353CC}">
              <c16:uniqueId val="{0000000F-7BCF-4066-9BDB-EB05EE711951}"/>
            </c:ext>
          </c:extLst>
        </c:ser>
        <c:ser>
          <c:idx val="16"/>
          <c:order val="16"/>
          <c:tx>
            <c:strRef>
              <c:f>VINV_PA...pivot!$R$3:$R$4</c:f>
              <c:strCache>
                <c:ptCount val="1"/>
                <c:pt idx="0">
                  <c:v>SER</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VINV_PA...pivot!$R$5:$R$113</c:f>
              <c:numCache>
                <c:formatCode>General</c:formatCode>
                <c:ptCount val="90"/>
                <c:pt idx="0">
                  <c:v>35.325514269373507</c:v>
                </c:pt>
                <c:pt idx="1">
                  <c:v>40.811926414906246</c:v>
                </c:pt>
                <c:pt idx="2">
                  <c:v>46.669635031629838</c:v>
                </c:pt>
                <c:pt idx="3">
                  <c:v>52.681901265179064</c:v>
                </c:pt>
                <c:pt idx="4">
                  <c:v>31.482144919101234</c:v>
                </c:pt>
                <c:pt idx="5">
                  <c:v>268.19987438402376</c:v>
                </c:pt>
                <c:pt idx="6">
                  <c:v>369.07208559716599</c:v>
                </c:pt>
                <c:pt idx="7">
                  <c:v>489.48713431318544</c:v>
                </c:pt>
                <c:pt idx="8">
                  <c:v>628.8959326716855</c:v>
                </c:pt>
                <c:pt idx="9">
                  <c:v>199.332708649339</c:v>
                </c:pt>
                <c:pt idx="10">
                  <c:v>56.743807895044604</c:v>
                </c:pt>
                <c:pt idx="11">
                  <c:v>62.266178803587643</c:v>
                </c:pt>
                <c:pt idx="12">
                  <c:v>66.718230704966345</c:v>
                </c:pt>
                <c:pt idx="13">
                  <c:v>70.960247230477478</c:v>
                </c:pt>
                <c:pt idx="14">
                  <c:v>53.272156094044213</c:v>
                </c:pt>
                <c:pt idx="15">
                  <c:v>48.26601284834689</c:v>
                </c:pt>
                <c:pt idx="16">
                  <c:v>54.300729720198049</c:v>
                </c:pt>
                <c:pt idx="17">
                  <c:v>61.468179031808639</c:v>
                </c:pt>
                <c:pt idx="18">
                  <c:v>68.038577582434087</c:v>
                </c:pt>
                <c:pt idx="19">
                  <c:v>44.413261886610584</c:v>
                </c:pt>
                <c:pt idx="20">
                  <c:v>22.216826111024019</c:v>
                </c:pt>
                <c:pt idx="21">
                  <c:v>24.602554764881177</c:v>
                </c:pt>
                <c:pt idx="22">
                  <c:v>27.346994800876821</c:v>
                </c:pt>
                <c:pt idx="23">
                  <c:v>30.226473537033829</c:v>
                </c:pt>
                <c:pt idx="24">
                  <c:v>20.616747697646577</c:v>
                </c:pt>
                <c:pt idx="25">
                  <c:v>119.50356716675505</c:v>
                </c:pt>
                <c:pt idx="26">
                  <c:v>133.50667380567319</c:v>
                </c:pt>
                <c:pt idx="27">
                  <c:v>145.7943680946494</c:v>
                </c:pt>
                <c:pt idx="28">
                  <c:v>156.69786409651201</c:v>
                </c:pt>
                <c:pt idx="29">
                  <c:v>108.49012505963954</c:v>
                </c:pt>
                <c:pt idx="30">
                  <c:v>26.613903480309347</c:v>
                </c:pt>
                <c:pt idx="31">
                  <c:v>36.927671326041285</c:v>
                </c:pt>
                <c:pt idx="32">
                  <c:v>49.4119791640057</c:v>
                </c:pt>
                <c:pt idx="33">
                  <c:v>63.885100408030631</c:v>
                </c:pt>
                <c:pt idx="34">
                  <c:v>20.085532547047126</c:v>
                </c:pt>
                <c:pt idx="35">
                  <c:v>412.95209418148198</c:v>
                </c:pt>
                <c:pt idx="36">
                  <c:v>469.6129807725784</c:v>
                </c:pt>
                <c:pt idx="37">
                  <c:v>531.03290437722887</c:v>
                </c:pt>
                <c:pt idx="38">
                  <c:v>592.62321864202067</c:v>
                </c:pt>
                <c:pt idx="39">
                  <c:v>372.48492034762404</c:v>
                </c:pt>
                <c:pt idx="40">
                  <c:v>118.35407918368105</c:v>
                </c:pt>
                <c:pt idx="41">
                  <c:v>145.21735873426772</c:v>
                </c:pt>
                <c:pt idx="42">
                  <c:v>177.81027286026949</c:v>
                </c:pt>
                <c:pt idx="43">
                  <c:v>214.24282601076337</c:v>
                </c:pt>
                <c:pt idx="44">
                  <c:v>101.80173249349471</c:v>
                </c:pt>
                <c:pt idx="45">
                  <c:v>3.2118121277491625</c:v>
                </c:pt>
                <c:pt idx="46">
                  <c:v>3.81547737661925</c:v>
                </c:pt>
                <c:pt idx="47">
                  <c:v>4.5105414268744326</c:v>
                </c:pt>
                <c:pt idx="48">
                  <c:v>5.2769749676477344</c:v>
                </c:pt>
                <c:pt idx="49">
                  <c:v>2.8298319167760808</c:v>
                </c:pt>
                <c:pt idx="50">
                  <c:v>28.919168213069717</c:v>
                </c:pt>
                <c:pt idx="51">
                  <c:v>34.929857169652017</c:v>
                </c:pt>
                <c:pt idx="52">
                  <c:v>41.626680777378709</c:v>
                </c:pt>
                <c:pt idx="53">
                  <c:v>49.465374557002598</c:v>
                </c:pt>
                <c:pt idx="54">
                  <c:v>24.634375611964707</c:v>
                </c:pt>
                <c:pt idx="55">
                  <c:v>297.13304210210219</c:v>
                </c:pt>
                <c:pt idx="56">
                  <c:v>325.06009128843465</c:v>
                </c:pt>
                <c:pt idx="57">
                  <c:v>353.38174815993693</c:v>
                </c:pt>
                <c:pt idx="58">
                  <c:v>379.74201296383853</c:v>
                </c:pt>
                <c:pt idx="59">
                  <c:v>276.75372419925043</c:v>
                </c:pt>
                <c:pt idx="60">
                  <c:v>45.24564118233743</c:v>
                </c:pt>
                <c:pt idx="61">
                  <c:v>47.947045603963119</c:v>
                </c:pt>
                <c:pt idx="62">
                  <c:v>52.35487651071255</c:v>
                </c:pt>
                <c:pt idx="63">
                  <c:v>55.568704348863122</c:v>
                </c:pt>
                <c:pt idx="64">
                  <c:v>43.45011264287551</c:v>
                </c:pt>
                <c:pt idx="65">
                  <c:v>12.468003092695001</c:v>
                </c:pt>
                <c:pt idx="66">
                  <c:v>14.89266565412486</c:v>
                </c:pt>
                <c:pt idx="67">
                  <c:v>17.60824854969993</c:v>
                </c:pt>
                <c:pt idx="68">
                  <c:v>20.468791052492946</c:v>
                </c:pt>
                <c:pt idx="69">
                  <c:v>10.972613084894682</c:v>
                </c:pt>
                <c:pt idx="70">
                  <c:v>48.399902993154029</c:v>
                </c:pt>
                <c:pt idx="71">
                  <c:v>53.043035264254982</c:v>
                </c:pt>
                <c:pt idx="72">
                  <c:v>59.32609242288563</c:v>
                </c:pt>
                <c:pt idx="73">
                  <c:v>62.08420514900336</c:v>
                </c:pt>
                <c:pt idx="74">
                  <c:v>45.633385364318663</c:v>
                </c:pt>
                <c:pt idx="75">
                  <c:v>42.847352521727572</c:v>
                </c:pt>
                <c:pt idx="76">
                  <c:v>48.408575076862881</c:v>
                </c:pt>
                <c:pt idx="77">
                  <c:v>53.371346271827832</c:v>
                </c:pt>
                <c:pt idx="78">
                  <c:v>58.276475800697838</c:v>
                </c:pt>
                <c:pt idx="79">
                  <c:v>38.3942255278752</c:v>
                </c:pt>
                <c:pt idx="80">
                  <c:v>49.561724430158549</c:v>
                </c:pt>
                <c:pt idx="81">
                  <c:v>55.060257735968953</c:v>
                </c:pt>
                <c:pt idx="82">
                  <c:v>60.587697896202158</c:v>
                </c:pt>
                <c:pt idx="83">
                  <c:v>65.94736129928242</c:v>
                </c:pt>
                <c:pt idx="84">
                  <c:v>45.61720184091773</c:v>
                </c:pt>
                <c:pt idx="85">
                  <c:v>115.77972240133168</c:v>
                </c:pt>
                <c:pt idx="86">
                  <c:v>148.54908188540537</c:v>
                </c:pt>
                <c:pt idx="87">
                  <c:v>184.81985925629175</c:v>
                </c:pt>
                <c:pt idx="88">
                  <c:v>225.3898647768188</c:v>
                </c:pt>
                <c:pt idx="89">
                  <c:v>93.72576817128639</c:v>
                </c:pt>
              </c:numCache>
            </c:numRef>
          </c:val>
          <c:extLst>
            <c:ext xmlns:c16="http://schemas.microsoft.com/office/drawing/2014/chart" uri="{C3380CC4-5D6E-409C-BE32-E72D297353CC}">
              <c16:uniqueId val="{00000010-7BCF-4066-9BDB-EB05EE711951}"/>
            </c:ext>
          </c:extLst>
        </c:ser>
        <c:ser>
          <c:idx val="17"/>
          <c:order val="17"/>
          <c:tx>
            <c:strRef>
              <c:f>VINV_PA...pivot!$S$3:$S$4</c:f>
              <c:strCache>
                <c:ptCount val="1"/>
                <c:pt idx="0">
                  <c:v>TRN</c:v>
                </c:pt>
              </c:strCache>
            </c:strRef>
          </c:tx>
          <c:invertIfNegative val="0"/>
          <c:cat>
            <c:multiLvlStrRef>
              <c:f>VINV_PA...pivot!$A$5:$A$113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VINV_PA...pivot!$S$5:$S$113</c:f>
              <c:numCache>
                <c:formatCode>General</c:formatCode>
                <c:ptCount val="90"/>
                <c:pt idx="0">
                  <c:v>3.8593935590530317</c:v>
                </c:pt>
                <c:pt idx="1">
                  <c:v>4.3432655953999069</c:v>
                </c:pt>
                <c:pt idx="2">
                  <c:v>4.9115111952254198</c:v>
                </c:pt>
                <c:pt idx="3">
                  <c:v>5.4858686047575791</c:v>
                </c:pt>
                <c:pt idx="4">
                  <c:v>3.5180197173394023</c:v>
                </c:pt>
                <c:pt idx="5">
                  <c:v>9.3980803424748913</c:v>
                </c:pt>
                <c:pt idx="6">
                  <c:v>13.136193996519603</c:v>
                </c:pt>
                <c:pt idx="7">
                  <c:v>17.792720969911183</c:v>
                </c:pt>
                <c:pt idx="8">
                  <c:v>23.249436980395693</c:v>
                </c:pt>
                <c:pt idx="9">
                  <c:v>6.9282237080175522</c:v>
                </c:pt>
                <c:pt idx="10">
                  <c:v>0.40636672914102584</c:v>
                </c:pt>
                <c:pt idx="11">
                  <c:v>0.4243033422776965</c:v>
                </c:pt>
                <c:pt idx="12">
                  <c:v>0.45932853018723552</c:v>
                </c:pt>
                <c:pt idx="13">
                  <c:v>0.48896726714424243</c:v>
                </c:pt>
                <c:pt idx="14">
                  <c:v>0.37919113983600505</c:v>
                </c:pt>
                <c:pt idx="15">
                  <c:v>0.15764023787893258</c:v>
                </c:pt>
                <c:pt idx="16">
                  <c:v>0.16891365512161044</c:v>
                </c:pt>
                <c:pt idx="17">
                  <c:v>0.18774370411444768</c:v>
                </c:pt>
                <c:pt idx="18">
                  <c:v>0.19971383077833527</c:v>
                </c:pt>
                <c:pt idx="19">
                  <c:v>0.15470250089399804</c:v>
                </c:pt>
                <c:pt idx="20">
                  <c:v>0.21357292063283428</c:v>
                </c:pt>
                <c:pt idx="21">
                  <c:v>0.22520582657451299</c:v>
                </c:pt>
                <c:pt idx="22">
                  <c:v>0.24664578295518647</c:v>
                </c:pt>
                <c:pt idx="23">
                  <c:v>0.2665743335950384</c:v>
                </c:pt>
                <c:pt idx="24">
                  <c:v>0.19842541687164209</c:v>
                </c:pt>
                <c:pt idx="25">
                  <c:v>0.39037198033986226</c:v>
                </c:pt>
                <c:pt idx="26">
                  <c:v>0.41591165732108654</c:v>
                </c:pt>
                <c:pt idx="27">
                  <c:v>0.44408630963613743</c:v>
                </c:pt>
                <c:pt idx="28">
                  <c:v>0.45414187292184582</c:v>
                </c:pt>
                <c:pt idx="29">
                  <c:v>0.35734661181556682</c:v>
                </c:pt>
                <c:pt idx="30">
                  <c:v>15.363864933397164</c:v>
                </c:pt>
                <c:pt idx="31">
                  <c:v>20.676209538209378</c:v>
                </c:pt>
                <c:pt idx="32">
                  <c:v>27.375540855314721</c:v>
                </c:pt>
                <c:pt idx="33">
                  <c:v>34.935140526742821</c:v>
                </c:pt>
                <c:pt idx="34">
                  <c:v>11.806066390933291</c:v>
                </c:pt>
                <c:pt idx="35">
                  <c:v>14.257438954567196</c:v>
                </c:pt>
                <c:pt idx="36">
                  <c:v>16.007072688889469</c:v>
                </c:pt>
                <c:pt idx="37">
                  <c:v>18.224612170018869</c:v>
                </c:pt>
                <c:pt idx="38">
                  <c:v>20.483611355511041</c:v>
                </c:pt>
                <c:pt idx="39">
                  <c:v>13.041945195006052</c:v>
                </c:pt>
                <c:pt idx="40">
                  <c:v>14.797837558437136</c:v>
                </c:pt>
                <c:pt idx="41">
                  <c:v>17.826211461464908</c:v>
                </c:pt>
                <c:pt idx="42">
                  <c:v>21.827962494154942</c:v>
                </c:pt>
                <c:pt idx="43">
                  <c:v>26.267788759099872</c:v>
                </c:pt>
                <c:pt idx="44">
                  <c:v>12.997848498039611</c:v>
                </c:pt>
                <c:pt idx="45">
                  <c:v>5.6524128075215993E-2</c:v>
                </c:pt>
                <c:pt idx="46">
                  <c:v>6.7221219867964171E-2</c:v>
                </c:pt>
                <c:pt idx="47">
                  <c:v>8.0983878074604637E-2</c:v>
                </c:pt>
                <c:pt idx="48">
                  <c:v>9.5803888079060956E-2</c:v>
                </c:pt>
                <c:pt idx="49">
                  <c:v>4.9512001251593586E-2</c:v>
                </c:pt>
                <c:pt idx="50">
                  <c:v>1.8840979243346707</c:v>
                </c:pt>
                <c:pt idx="51">
                  <c:v>2.2956393631530791</c:v>
                </c:pt>
                <c:pt idx="52">
                  <c:v>2.7910473303959451</c:v>
                </c:pt>
                <c:pt idx="53">
                  <c:v>3.3337170286808644</c:v>
                </c:pt>
                <c:pt idx="54">
                  <c:v>1.5684014975689522</c:v>
                </c:pt>
                <c:pt idx="55">
                  <c:v>24.677963912862868</c:v>
                </c:pt>
                <c:pt idx="56">
                  <c:v>26.457659561490782</c:v>
                </c:pt>
                <c:pt idx="57">
                  <c:v>28.965710576735905</c:v>
                </c:pt>
                <c:pt idx="58">
                  <c:v>31.207780687800462</c:v>
                </c:pt>
                <c:pt idx="59">
                  <c:v>23.676310545429029</c:v>
                </c:pt>
                <c:pt idx="60">
                  <c:v>0.24095654643534881</c:v>
                </c:pt>
                <c:pt idx="61">
                  <c:v>0.24344004867041849</c:v>
                </c:pt>
                <c:pt idx="62">
                  <c:v>0.26033480850388235</c:v>
                </c:pt>
                <c:pt idx="63">
                  <c:v>0.26896174459207484</c:v>
                </c:pt>
                <c:pt idx="64">
                  <c:v>0.24726696553532543</c:v>
                </c:pt>
                <c:pt idx="65">
                  <c:v>7.3513627682101096E-2</c:v>
                </c:pt>
                <c:pt idx="66">
                  <c:v>8.6758106650256434E-2</c:v>
                </c:pt>
                <c:pt idx="67">
                  <c:v>0.10350240729603646</c:v>
                </c:pt>
                <c:pt idx="68">
                  <c:v>0.12101698256125978</c:v>
                </c:pt>
                <c:pt idx="69">
                  <c:v>6.5808483627467385E-2</c:v>
                </c:pt>
                <c:pt idx="70">
                  <c:v>0.22745127252366393</c:v>
                </c:pt>
                <c:pt idx="71">
                  <c:v>0.23794155604323114</c:v>
                </c:pt>
                <c:pt idx="72">
                  <c:v>0.26053100379684291</c:v>
                </c:pt>
                <c:pt idx="73">
                  <c:v>0.26477273070227464</c:v>
                </c:pt>
                <c:pt idx="74">
                  <c:v>0.22878514536275751</c:v>
                </c:pt>
                <c:pt idx="75">
                  <c:v>1.4923007301543909</c:v>
                </c:pt>
                <c:pt idx="76">
                  <c:v>1.6187184117998066</c:v>
                </c:pt>
                <c:pt idx="77">
                  <c:v>1.7676162663429715</c:v>
                </c:pt>
                <c:pt idx="78">
                  <c:v>1.9031879470043793</c:v>
                </c:pt>
                <c:pt idx="79">
                  <c:v>1.4030229327822434</c:v>
                </c:pt>
                <c:pt idx="80">
                  <c:v>0.20121298171295862</c:v>
                </c:pt>
                <c:pt idx="81">
                  <c:v>0.21471255081131568</c:v>
                </c:pt>
                <c:pt idx="82">
                  <c:v>0.23352375222398664</c:v>
                </c:pt>
                <c:pt idx="83">
                  <c:v>0.24632220890220685</c:v>
                </c:pt>
                <c:pt idx="84">
                  <c:v>0.19423831102976866</c:v>
                </c:pt>
                <c:pt idx="85">
                  <c:v>8.6195928124664789</c:v>
                </c:pt>
                <c:pt idx="86">
                  <c:v>10.869626581763747</c:v>
                </c:pt>
                <c:pt idx="87">
                  <c:v>13.488484743499392</c:v>
                </c:pt>
                <c:pt idx="88">
                  <c:v>16.347814594616327</c:v>
                </c:pt>
                <c:pt idx="89">
                  <c:v>7.069224812834813</c:v>
                </c:pt>
              </c:numCache>
            </c:numRef>
          </c:val>
          <c:extLst>
            <c:ext xmlns:c16="http://schemas.microsoft.com/office/drawing/2014/chart" uri="{C3380CC4-5D6E-409C-BE32-E72D297353CC}">
              <c16:uniqueId val="{00000011-7BCF-4066-9BDB-EB05EE711951}"/>
            </c:ext>
          </c:extLst>
        </c:ser>
        <c:dLbls>
          <c:showLegendKey val="0"/>
          <c:showVal val="0"/>
          <c:showCatName val="0"/>
          <c:showSerName val="0"/>
          <c:showPercent val="0"/>
          <c:showBubbleSize val="0"/>
        </c:dLbls>
        <c:gapWidth val="150"/>
        <c:overlap val="100"/>
        <c:axId val="321975296"/>
        <c:axId val="324737216"/>
      </c:barChart>
      <c:catAx>
        <c:axId val="321975296"/>
        <c:scaling>
          <c:orientation val="minMax"/>
        </c:scaling>
        <c:delete val="0"/>
        <c:axPos val="b"/>
        <c:numFmt formatCode="General" sourceLinked="0"/>
        <c:majorTickMark val="out"/>
        <c:minorTickMark val="none"/>
        <c:tickLblPos val="nextTo"/>
        <c:crossAx val="324737216"/>
        <c:crosses val="autoZero"/>
        <c:auto val="1"/>
        <c:lblAlgn val="ctr"/>
        <c:lblOffset val="100"/>
        <c:noMultiLvlLbl val="0"/>
      </c:catAx>
      <c:valAx>
        <c:axId val="324737216"/>
        <c:scaling>
          <c:orientation val="minMax"/>
        </c:scaling>
        <c:delete val="0"/>
        <c:axPos val="l"/>
        <c:majorGridlines/>
        <c:numFmt formatCode="0%" sourceLinked="1"/>
        <c:majorTickMark val="out"/>
        <c:minorTickMark val="none"/>
        <c:tickLblPos val="nextTo"/>
        <c:crossAx val="321975296"/>
        <c:crosses val="autoZero"/>
        <c:crossBetween val="between"/>
      </c:valAx>
    </c:plotArea>
    <c:legend>
      <c:legendPos val="r"/>
      <c:layout>
        <c:manualLayout>
          <c:xMode val="edge"/>
          <c:yMode val="edge"/>
          <c:x val="0.90697674418604646"/>
          <c:y val="8.2822216791826442E-2"/>
          <c:w val="8.1395348837209308E-2"/>
          <c:h val="0.76425087890672683"/>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[report_pivot_dias_macros.xlsm]VINV_PINV...pivot!PivotTable4</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s>
    <c:plotArea>
      <c:layout/>
      <c:lineChart>
        <c:grouping val="standard"/>
        <c:varyColors val="0"/>
        <c:ser>
          <c:idx val="0"/>
          <c:order val="0"/>
          <c:tx>
            <c:strRef>
              <c:f>VINV_PINV...pivot!$B$3:$B$4</c:f>
              <c:strCache>
                <c:ptCount val="1"/>
                <c:pt idx="0">
                  <c:v>BRZ</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VINV_PINV...pivot!$B$5:$B$10</c:f>
              <c:numCache>
                <c:formatCode>General</c:formatCode>
                <c:ptCount val="5"/>
                <c:pt idx="0">
                  <c:v>378.59502876157399</c:v>
                </c:pt>
                <c:pt idx="1">
                  <c:v>431.98977429098835</c:v>
                </c:pt>
                <c:pt idx="2">
                  <c:v>489.9466243932963</c:v>
                </c:pt>
                <c:pt idx="3">
                  <c:v>549.30881457302462</c:v>
                </c:pt>
                <c:pt idx="4">
                  <c:v>341.33501777001879</c:v>
                </c:pt>
              </c:numCache>
            </c:numRef>
          </c:val>
          <c:smooth val="0"/>
          <c:extLst>
            <c:ext xmlns:c16="http://schemas.microsoft.com/office/drawing/2014/chart" uri="{C3380CC4-5D6E-409C-BE32-E72D297353CC}">
              <c16:uniqueId val="{00000000-FEFE-4633-A2F3-828C02DACEF4}"/>
            </c:ext>
          </c:extLst>
        </c:ser>
        <c:ser>
          <c:idx val="1"/>
          <c:order val="1"/>
          <c:tx>
            <c:strRef>
              <c:f>VINV_PINV...pivot!$C$3:$C$4</c:f>
              <c:strCache>
                <c:ptCount val="1"/>
                <c:pt idx="0">
                  <c:v>DEU</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VINV_PINV...pivot!$C$5:$C$10</c:f>
              <c:numCache>
                <c:formatCode>General</c:formatCode>
                <c:ptCount val="5"/>
                <c:pt idx="0">
                  <c:v>512.0623131401378</c:v>
                </c:pt>
                <c:pt idx="1">
                  <c:v>560.95064378708207</c:v>
                </c:pt>
                <c:pt idx="2">
                  <c:v>601.3078014611051</c:v>
                </c:pt>
                <c:pt idx="3">
                  <c:v>636.60054013959689</c:v>
                </c:pt>
                <c:pt idx="4">
                  <c:v>477.2540304278009</c:v>
                </c:pt>
              </c:numCache>
            </c:numRef>
          </c:val>
          <c:smooth val="0"/>
          <c:extLst>
            <c:ext xmlns:c16="http://schemas.microsoft.com/office/drawing/2014/chart" uri="{C3380CC4-5D6E-409C-BE32-E72D297353CC}">
              <c16:uniqueId val="{00000001-FEFE-4633-A2F3-828C02DACEF4}"/>
            </c:ext>
          </c:extLst>
        </c:ser>
        <c:ser>
          <c:idx val="2"/>
          <c:order val="2"/>
          <c:tx>
            <c:strRef>
              <c:f>VINV_PINV...pivot!$D$3:$D$4</c:f>
              <c:strCache>
                <c:ptCount val="1"/>
                <c:pt idx="0">
                  <c:v>EUN</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VINV_PINV...pivot!$D$5:$D$10</c:f>
              <c:numCache>
                <c:formatCode>General</c:formatCode>
                <c:ptCount val="5"/>
                <c:pt idx="0">
                  <c:v>196.94117214862487</c:v>
                </c:pt>
                <c:pt idx="1">
                  <c:v>220.57230759635317</c:v>
                </c:pt>
                <c:pt idx="2">
                  <c:v>249.27844960506891</c:v>
                </c:pt>
                <c:pt idx="3">
                  <c:v>273.8317047568616</c:v>
                </c:pt>
                <c:pt idx="4">
                  <c:v>182.3649218122691</c:v>
                </c:pt>
              </c:numCache>
            </c:numRef>
          </c:val>
          <c:smooth val="0"/>
          <c:extLst>
            <c:ext xmlns:c16="http://schemas.microsoft.com/office/drawing/2014/chart" uri="{C3380CC4-5D6E-409C-BE32-E72D297353CC}">
              <c16:uniqueId val="{00000002-FEFE-4633-A2F3-828C02DACEF4}"/>
            </c:ext>
          </c:extLst>
        </c:ser>
        <c:ser>
          <c:idx val="3"/>
          <c:order val="3"/>
          <c:tx>
            <c:strRef>
              <c:f>VINV_PINV...pivot!$E$3:$E$4</c:f>
              <c:strCache>
                <c:ptCount val="1"/>
                <c:pt idx="0">
                  <c:v>EUS</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VINV_PINV...pivot!$E$5:$E$10</c:f>
              <c:numCache>
                <c:formatCode>General</c:formatCode>
                <c:ptCount val="5"/>
                <c:pt idx="0">
                  <c:v>252.57729047307637</c:v>
                </c:pt>
                <c:pt idx="1">
                  <c:v>276.29950093351601</c:v>
                </c:pt>
                <c:pt idx="2">
                  <c:v>304.57189378857447</c:v>
                </c:pt>
                <c:pt idx="3">
                  <c:v>333.19725573687725</c:v>
                </c:pt>
                <c:pt idx="4">
                  <c:v>235.67148612217193</c:v>
                </c:pt>
              </c:numCache>
            </c:numRef>
          </c:val>
          <c:smooth val="0"/>
          <c:extLst>
            <c:ext xmlns:c16="http://schemas.microsoft.com/office/drawing/2014/chart" uri="{C3380CC4-5D6E-409C-BE32-E72D297353CC}">
              <c16:uniqueId val="{00000003-FEFE-4633-A2F3-828C02DACEF4}"/>
            </c:ext>
          </c:extLst>
        </c:ser>
        <c:ser>
          <c:idx val="4"/>
          <c:order val="4"/>
          <c:tx>
            <c:strRef>
              <c:f>VINV_PINV...pivot!$F$3:$F$4</c:f>
              <c:strCache>
                <c:ptCount val="1"/>
                <c:pt idx="0">
                  <c:v>FRA</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VINV_PINV...pivot!$F$5:$F$10</c:f>
              <c:numCache>
                <c:formatCode>General</c:formatCode>
                <c:ptCount val="5"/>
                <c:pt idx="0">
                  <c:v>440.83553845286576</c:v>
                </c:pt>
                <c:pt idx="1">
                  <c:v>487.8101556080137</c:v>
                </c:pt>
                <c:pt idx="2">
                  <c:v>527.01569771359618</c:v>
                </c:pt>
                <c:pt idx="3">
                  <c:v>561.2195255155541</c:v>
                </c:pt>
                <c:pt idx="4">
                  <c:v>401.74564994593601</c:v>
                </c:pt>
              </c:numCache>
            </c:numRef>
          </c:val>
          <c:smooth val="0"/>
          <c:extLst>
            <c:ext xmlns:c16="http://schemas.microsoft.com/office/drawing/2014/chart" uri="{C3380CC4-5D6E-409C-BE32-E72D297353CC}">
              <c16:uniqueId val="{00000004-FEFE-4633-A2F3-828C02DACEF4}"/>
            </c:ext>
          </c:extLst>
        </c:ser>
        <c:ser>
          <c:idx val="5"/>
          <c:order val="5"/>
          <c:tx>
            <c:strRef>
              <c:f>VINV_PINV...pivot!$G$3:$G$4</c:f>
              <c:strCache>
                <c:ptCount val="1"/>
                <c:pt idx="0">
                  <c:v>IND</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VINV_PINV...pivot!$G$5:$G$10</c:f>
              <c:numCache>
                <c:formatCode>General</c:formatCode>
                <c:ptCount val="5"/>
                <c:pt idx="0">
                  <c:v>593.21444964052796</c:v>
                </c:pt>
                <c:pt idx="1">
                  <c:v>798.59860262902339</c:v>
                </c:pt>
                <c:pt idx="2">
                  <c:v>1050.0074958367168</c:v>
                </c:pt>
                <c:pt idx="3">
                  <c:v>1331.1181240027138</c:v>
                </c:pt>
                <c:pt idx="4">
                  <c:v>455.69039347645872</c:v>
                </c:pt>
              </c:numCache>
            </c:numRef>
          </c:val>
          <c:smooth val="0"/>
          <c:extLst>
            <c:ext xmlns:c16="http://schemas.microsoft.com/office/drawing/2014/chart" uri="{C3380CC4-5D6E-409C-BE32-E72D297353CC}">
              <c16:uniqueId val="{00000005-FEFE-4633-A2F3-828C02DACEF4}"/>
            </c:ext>
          </c:extLst>
        </c:ser>
        <c:ser>
          <c:idx val="6"/>
          <c:order val="6"/>
          <c:tx>
            <c:strRef>
              <c:f>VINV_PINV...pivot!$H$3:$H$4</c:f>
              <c:strCache>
                <c:ptCount val="1"/>
                <c:pt idx="0">
                  <c:v>OEC</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VINV_PINV...pivot!$H$5:$H$10</c:f>
              <c:numCache>
                <c:formatCode>General</c:formatCode>
                <c:ptCount val="5"/>
                <c:pt idx="0">
                  <c:v>2281.2538611694727</c:v>
                </c:pt>
                <c:pt idx="1">
                  <c:v>2566.5707793866072</c:v>
                </c:pt>
                <c:pt idx="2">
                  <c:v>2882.8056311208552</c:v>
                </c:pt>
                <c:pt idx="3">
                  <c:v>3196.7354419565363</c:v>
                </c:pt>
                <c:pt idx="4">
                  <c:v>2068.4863451344963</c:v>
                </c:pt>
              </c:numCache>
            </c:numRef>
          </c:val>
          <c:smooth val="0"/>
          <c:extLst>
            <c:ext xmlns:c16="http://schemas.microsoft.com/office/drawing/2014/chart" uri="{C3380CC4-5D6E-409C-BE32-E72D297353CC}">
              <c16:uniqueId val="{00000006-FEFE-4633-A2F3-828C02DACEF4}"/>
            </c:ext>
          </c:extLst>
        </c:ser>
        <c:ser>
          <c:idx val="7"/>
          <c:order val="7"/>
          <c:tx>
            <c:strRef>
              <c:f>VINV_PINV...pivot!$I$3:$I$4</c:f>
              <c:strCache>
                <c:ptCount val="1"/>
                <c:pt idx="0">
                  <c:v>ROW</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VINV_PINV...pivot!$I$5:$I$10</c:f>
              <c:numCache>
                <c:formatCode>General</c:formatCode>
                <c:ptCount val="5"/>
                <c:pt idx="0">
                  <c:v>1285.7007631153256</c:v>
                </c:pt>
                <c:pt idx="1">
                  <c:v>1567.2427921105386</c:v>
                </c:pt>
                <c:pt idx="2">
                  <c:v>1918.3723238267719</c:v>
                </c:pt>
                <c:pt idx="3">
                  <c:v>2301.4886109202512</c:v>
                </c:pt>
                <c:pt idx="4">
                  <c:v>1115.2046417551742</c:v>
                </c:pt>
              </c:numCache>
            </c:numRef>
          </c:val>
          <c:smooth val="0"/>
          <c:extLst>
            <c:ext xmlns:c16="http://schemas.microsoft.com/office/drawing/2014/chart" uri="{C3380CC4-5D6E-409C-BE32-E72D297353CC}">
              <c16:uniqueId val="{00000007-FEFE-4633-A2F3-828C02DACEF4}"/>
            </c:ext>
          </c:extLst>
        </c:ser>
        <c:ser>
          <c:idx val="8"/>
          <c:order val="8"/>
          <c:tx>
            <c:strRef>
              <c:f>VINV_PINV...pivot!$J$3:$J$4</c:f>
              <c:strCache>
                <c:ptCount val="1"/>
                <c:pt idx="0">
                  <c:v>RSA</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VINV_PINV...pivot!$J$5:$J$10</c:f>
              <c:numCache>
                <c:formatCode>General</c:formatCode>
                <c:ptCount val="5"/>
                <c:pt idx="0">
                  <c:v>63.594380338315361</c:v>
                </c:pt>
                <c:pt idx="1">
                  <c:v>75.503569967583189</c:v>
                </c:pt>
                <c:pt idx="2">
                  <c:v>89.294248458318336</c:v>
                </c:pt>
                <c:pt idx="3">
                  <c:v>104.24417067722989</c:v>
                </c:pt>
                <c:pt idx="4">
                  <c:v>55.973196025807447</c:v>
                </c:pt>
              </c:numCache>
            </c:numRef>
          </c:val>
          <c:smooth val="0"/>
          <c:extLst>
            <c:ext xmlns:c16="http://schemas.microsoft.com/office/drawing/2014/chart" uri="{C3380CC4-5D6E-409C-BE32-E72D297353CC}">
              <c16:uniqueId val="{00000008-FEFE-4633-A2F3-828C02DACEF4}"/>
            </c:ext>
          </c:extLst>
        </c:ser>
        <c:ser>
          <c:idx val="9"/>
          <c:order val="9"/>
          <c:tx>
            <c:strRef>
              <c:f>VINV_PINV...pivot!$K$3:$K$4</c:f>
              <c:strCache>
                <c:ptCount val="1"/>
                <c:pt idx="0">
                  <c:v>RUS</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VINV_PINV...pivot!$K$5:$K$10</c:f>
              <c:numCache>
                <c:formatCode>General</c:formatCode>
                <c:ptCount val="5"/>
                <c:pt idx="0">
                  <c:v>354.78602809047754</c:v>
                </c:pt>
                <c:pt idx="1">
                  <c:v>430.26794260737296</c:v>
                </c:pt>
                <c:pt idx="2">
                  <c:v>517.66964844220695</c:v>
                </c:pt>
                <c:pt idx="3">
                  <c:v>613.39393037913158</c:v>
                </c:pt>
                <c:pt idx="4">
                  <c:v>299.21256722961101</c:v>
                </c:pt>
              </c:numCache>
            </c:numRef>
          </c:val>
          <c:smooth val="0"/>
          <c:extLst>
            <c:ext xmlns:c16="http://schemas.microsoft.com/office/drawing/2014/chart" uri="{C3380CC4-5D6E-409C-BE32-E72D297353CC}">
              <c16:uniqueId val="{00000009-FEFE-4633-A2F3-828C02DACEF4}"/>
            </c:ext>
          </c:extLst>
        </c:ser>
        <c:ser>
          <c:idx val="10"/>
          <c:order val="10"/>
          <c:tx>
            <c:strRef>
              <c:f>VINV_PINV...pivot!$L$3:$L$4</c:f>
              <c:strCache>
                <c:ptCount val="1"/>
                <c:pt idx="0">
                  <c:v>USA</c:v>
                </c:pt>
              </c:strCache>
            </c:strRef>
          </c:tx>
          <c:marker>
            <c:symbol val="none"/>
          </c:marker>
          <c:cat>
            <c:strRef>
              <c:f>VINV_PINV...pivot!$A$5:$A$10</c:f>
              <c:strCache>
                <c:ptCount val="5"/>
                <c:pt idx="0">
                  <c:v>2015</c:v>
                </c:pt>
                <c:pt idx="1">
                  <c:v>2020</c:v>
                </c:pt>
                <c:pt idx="2">
                  <c:v>2025</c:v>
                </c:pt>
                <c:pt idx="3">
                  <c:v>2030</c:v>
                </c:pt>
                <c:pt idx="4">
                  <c:v>2011</c:v>
                </c:pt>
              </c:strCache>
            </c:strRef>
          </c:cat>
          <c:val>
            <c:numRef>
              <c:f>VINV_PINV...pivot!$L$5:$L$10</c:f>
              <c:numCache>
                <c:formatCode>General</c:formatCode>
                <c:ptCount val="5"/>
                <c:pt idx="0">
                  <c:v>2209.678514390303</c:v>
                </c:pt>
                <c:pt idx="1">
                  <c:v>2414.5580170488156</c:v>
                </c:pt>
                <c:pt idx="2">
                  <c:v>2616.021260097365</c:v>
                </c:pt>
                <c:pt idx="3">
                  <c:v>2783.7314467059932</c:v>
                </c:pt>
                <c:pt idx="4">
                  <c:v>2064.2789732974875</c:v>
                </c:pt>
              </c:numCache>
            </c:numRef>
          </c:val>
          <c:smooth val="0"/>
          <c:extLst>
            <c:ext xmlns:c16="http://schemas.microsoft.com/office/drawing/2014/chart" uri="{C3380CC4-5D6E-409C-BE32-E72D297353CC}">
              <c16:uniqueId val="{0000000A-FEFE-4633-A2F3-828C02DACEF4}"/>
            </c:ext>
          </c:extLst>
        </c:ser>
        <c:dLbls>
          <c:showLegendKey val="0"/>
          <c:showVal val="0"/>
          <c:showCatName val="0"/>
          <c:showSerName val="0"/>
          <c:showPercent val="0"/>
          <c:showBubbleSize val="0"/>
        </c:dLbls>
        <c:smooth val="0"/>
        <c:axId val="323884544"/>
        <c:axId val="325902912"/>
      </c:lineChart>
      <c:catAx>
        <c:axId val="323884544"/>
        <c:scaling>
          <c:orientation val="minMax"/>
        </c:scaling>
        <c:delete val="0"/>
        <c:axPos val="b"/>
        <c:numFmt formatCode="General" sourceLinked="0"/>
        <c:majorTickMark val="out"/>
        <c:minorTickMark val="none"/>
        <c:tickLblPos val="nextTo"/>
        <c:crossAx val="325902912"/>
        <c:crosses val="autoZero"/>
        <c:auto val="1"/>
        <c:lblAlgn val="ctr"/>
        <c:lblOffset val="100"/>
        <c:noMultiLvlLbl val="0"/>
      </c:catAx>
      <c:valAx>
        <c:axId val="325902912"/>
        <c:scaling>
          <c:orientation val="minMax"/>
        </c:scaling>
        <c:delete val="0"/>
        <c:axPos val="l"/>
        <c:majorGridlines/>
        <c:numFmt formatCode="General" sourceLinked="1"/>
        <c:majorTickMark val="out"/>
        <c:minorTickMark val="none"/>
        <c:tickLblPos val="nextTo"/>
        <c:crossAx val="3238845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[report_pivot_dias_macros.xlsm]VD_PINV...pivot!PivotTable1</c:name>
    <c:fmtId val="5"/>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pivotFmt>
    </c:pivotFmts>
    <c:plotArea>
      <c:layout/>
      <c:lineChart>
        <c:grouping val="standard"/>
        <c:varyColors val="0"/>
        <c:ser>
          <c:idx val="0"/>
          <c:order val="0"/>
          <c:tx>
            <c:strRef>
              <c:f>VD_PINV...pivot!$B$3:$B$4</c:f>
              <c:strCache>
                <c:ptCount val="1"/>
                <c:pt idx="0">
                  <c:v>DEU</c:v>
                </c:pt>
              </c:strCache>
            </c:strRef>
          </c:tx>
          <c:cat>
            <c:strRef>
              <c:f>VD_PINV...pivot!$A$5:$A$10</c:f>
              <c:strCache>
                <c:ptCount val="5"/>
                <c:pt idx="0">
                  <c:v>2015</c:v>
                </c:pt>
                <c:pt idx="1">
                  <c:v>2020</c:v>
                </c:pt>
                <c:pt idx="2">
                  <c:v>2025</c:v>
                </c:pt>
                <c:pt idx="3">
                  <c:v>2030</c:v>
                </c:pt>
                <c:pt idx="4">
                  <c:v>2011</c:v>
                </c:pt>
              </c:strCache>
            </c:strRef>
          </c:cat>
          <c:val>
            <c:numRef>
              <c:f>VD_PINV...pivot!$B$5:$B$10</c:f>
              <c:numCache>
                <c:formatCode>General</c:formatCode>
                <c:ptCount val="5"/>
                <c:pt idx="0">
                  <c:v>512.06231314013735</c:v>
                </c:pt>
                <c:pt idx="1">
                  <c:v>560.95064378708275</c:v>
                </c:pt>
                <c:pt idx="2">
                  <c:v>601.30780146110465</c:v>
                </c:pt>
                <c:pt idx="3">
                  <c:v>636.60054013959666</c:v>
                </c:pt>
                <c:pt idx="4">
                  <c:v>477.25403042785808</c:v>
                </c:pt>
              </c:numCache>
            </c:numRef>
          </c:val>
          <c:smooth val="0"/>
          <c:extLst>
            <c:ext xmlns:c16="http://schemas.microsoft.com/office/drawing/2014/chart" uri="{C3380CC4-5D6E-409C-BE32-E72D297353CC}">
              <c16:uniqueId val="{00000000-36DB-43DF-B214-2773AF3D82D2}"/>
            </c:ext>
          </c:extLst>
        </c:ser>
        <c:ser>
          <c:idx val="1"/>
          <c:order val="1"/>
          <c:tx>
            <c:strRef>
              <c:f>VD_PINV...pivot!$C$3:$C$4</c:f>
              <c:strCache>
                <c:ptCount val="1"/>
                <c:pt idx="0">
                  <c:v>EUN</c:v>
                </c:pt>
              </c:strCache>
            </c:strRef>
          </c:tx>
          <c:marker>
            <c:symbol val="none"/>
          </c:marker>
          <c:cat>
            <c:strRef>
              <c:f>VD_PINV...pivot!$A$5:$A$10</c:f>
              <c:strCache>
                <c:ptCount val="5"/>
                <c:pt idx="0">
                  <c:v>2015</c:v>
                </c:pt>
                <c:pt idx="1">
                  <c:v>2020</c:v>
                </c:pt>
                <c:pt idx="2">
                  <c:v>2025</c:v>
                </c:pt>
                <c:pt idx="3">
                  <c:v>2030</c:v>
                </c:pt>
                <c:pt idx="4">
                  <c:v>2011</c:v>
                </c:pt>
              </c:strCache>
            </c:strRef>
          </c:cat>
          <c:val>
            <c:numRef>
              <c:f>VD_PINV...pivot!$C$5:$C$10</c:f>
              <c:numCache>
                <c:formatCode>General</c:formatCode>
                <c:ptCount val="5"/>
                <c:pt idx="0">
                  <c:v>196.94117214862484</c:v>
                </c:pt>
                <c:pt idx="1">
                  <c:v>220.5723075963551</c:v>
                </c:pt>
                <c:pt idx="2">
                  <c:v>249.27844960506849</c:v>
                </c:pt>
                <c:pt idx="3">
                  <c:v>273.83170475685932</c:v>
                </c:pt>
                <c:pt idx="4">
                  <c:v>182.36492181229207</c:v>
                </c:pt>
              </c:numCache>
            </c:numRef>
          </c:val>
          <c:smooth val="0"/>
          <c:extLst>
            <c:ext xmlns:c16="http://schemas.microsoft.com/office/drawing/2014/chart" uri="{C3380CC4-5D6E-409C-BE32-E72D297353CC}">
              <c16:uniqueId val="{00000001-36DB-43DF-B214-2773AF3D82D2}"/>
            </c:ext>
          </c:extLst>
        </c:ser>
        <c:ser>
          <c:idx val="2"/>
          <c:order val="2"/>
          <c:tx>
            <c:strRef>
              <c:f>VD_PINV...pivot!$D$3:$D$4</c:f>
              <c:strCache>
                <c:ptCount val="1"/>
                <c:pt idx="0">
                  <c:v>EUS</c:v>
                </c:pt>
              </c:strCache>
            </c:strRef>
          </c:tx>
          <c:marker>
            <c:symbol val="none"/>
          </c:marker>
          <c:cat>
            <c:strRef>
              <c:f>VD_PINV...pivot!$A$5:$A$10</c:f>
              <c:strCache>
                <c:ptCount val="5"/>
                <c:pt idx="0">
                  <c:v>2015</c:v>
                </c:pt>
                <c:pt idx="1">
                  <c:v>2020</c:v>
                </c:pt>
                <c:pt idx="2">
                  <c:v>2025</c:v>
                </c:pt>
                <c:pt idx="3">
                  <c:v>2030</c:v>
                </c:pt>
                <c:pt idx="4">
                  <c:v>2011</c:v>
                </c:pt>
              </c:strCache>
            </c:strRef>
          </c:cat>
          <c:val>
            <c:numRef>
              <c:f>VD_PINV...pivot!$D$5:$D$10</c:f>
              <c:numCache>
                <c:formatCode>General</c:formatCode>
                <c:ptCount val="5"/>
                <c:pt idx="0">
                  <c:v>252.57729047307848</c:v>
                </c:pt>
                <c:pt idx="1">
                  <c:v>276.29950093351755</c:v>
                </c:pt>
                <c:pt idx="2">
                  <c:v>304.57189378857794</c:v>
                </c:pt>
                <c:pt idx="3">
                  <c:v>333.19725573687793</c:v>
                </c:pt>
                <c:pt idx="4">
                  <c:v>235.67148612221052</c:v>
                </c:pt>
              </c:numCache>
            </c:numRef>
          </c:val>
          <c:smooth val="0"/>
          <c:extLst>
            <c:ext xmlns:c16="http://schemas.microsoft.com/office/drawing/2014/chart" uri="{C3380CC4-5D6E-409C-BE32-E72D297353CC}">
              <c16:uniqueId val="{00000002-36DB-43DF-B214-2773AF3D82D2}"/>
            </c:ext>
          </c:extLst>
        </c:ser>
        <c:ser>
          <c:idx val="3"/>
          <c:order val="3"/>
          <c:tx>
            <c:strRef>
              <c:f>VD_PINV...pivot!$E$3:$E$4</c:f>
              <c:strCache>
                <c:ptCount val="1"/>
                <c:pt idx="0">
                  <c:v>FRA</c:v>
                </c:pt>
              </c:strCache>
            </c:strRef>
          </c:tx>
          <c:marker>
            <c:symbol val="none"/>
          </c:marker>
          <c:cat>
            <c:strRef>
              <c:f>VD_PINV...pivot!$A$5:$A$10</c:f>
              <c:strCache>
                <c:ptCount val="5"/>
                <c:pt idx="0">
                  <c:v>2015</c:v>
                </c:pt>
                <c:pt idx="1">
                  <c:v>2020</c:v>
                </c:pt>
                <c:pt idx="2">
                  <c:v>2025</c:v>
                </c:pt>
                <c:pt idx="3">
                  <c:v>2030</c:v>
                </c:pt>
                <c:pt idx="4">
                  <c:v>2011</c:v>
                </c:pt>
              </c:strCache>
            </c:strRef>
          </c:cat>
          <c:val>
            <c:numRef>
              <c:f>VD_PINV...pivot!$E$5:$E$10</c:f>
              <c:numCache>
                <c:formatCode>General</c:formatCode>
                <c:ptCount val="5"/>
                <c:pt idx="0">
                  <c:v>440.83553845286553</c:v>
                </c:pt>
                <c:pt idx="1">
                  <c:v>487.81015560801359</c:v>
                </c:pt>
                <c:pt idx="2">
                  <c:v>527.01569771359618</c:v>
                </c:pt>
                <c:pt idx="3">
                  <c:v>561.2195255155541</c:v>
                </c:pt>
                <c:pt idx="4">
                  <c:v>401.74564994598347</c:v>
                </c:pt>
              </c:numCache>
            </c:numRef>
          </c:val>
          <c:smooth val="0"/>
          <c:extLst>
            <c:ext xmlns:c16="http://schemas.microsoft.com/office/drawing/2014/chart" uri="{C3380CC4-5D6E-409C-BE32-E72D297353CC}">
              <c16:uniqueId val="{00000003-36DB-43DF-B214-2773AF3D82D2}"/>
            </c:ext>
          </c:extLst>
        </c:ser>
        <c:dLbls>
          <c:showLegendKey val="0"/>
          <c:showVal val="0"/>
          <c:showCatName val="0"/>
          <c:showSerName val="0"/>
          <c:showPercent val="0"/>
          <c:showBubbleSize val="0"/>
        </c:dLbls>
        <c:marker val="1"/>
        <c:smooth val="0"/>
        <c:axId val="323886080"/>
        <c:axId val="325904640"/>
      </c:lineChart>
      <c:catAx>
        <c:axId val="323886080"/>
        <c:scaling>
          <c:orientation val="minMax"/>
        </c:scaling>
        <c:delete val="0"/>
        <c:axPos val="b"/>
        <c:numFmt formatCode="General" sourceLinked="0"/>
        <c:majorTickMark val="out"/>
        <c:minorTickMark val="none"/>
        <c:tickLblPos val="nextTo"/>
        <c:crossAx val="325904640"/>
        <c:crosses val="autoZero"/>
        <c:auto val="1"/>
        <c:lblAlgn val="ctr"/>
        <c:lblOffset val="100"/>
        <c:noMultiLvlLbl val="0"/>
      </c:catAx>
      <c:valAx>
        <c:axId val="325904640"/>
        <c:scaling>
          <c:orientation val="minMax"/>
        </c:scaling>
        <c:delete val="0"/>
        <c:axPos val="l"/>
        <c:majorGridlines/>
        <c:numFmt formatCode="General" sourceLinked="1"/>
        <c:majorTickMark val="out"/>
        <c:minorTickMark val="none"/>
        <c:tickLblPos val="nextTo"/>
        <c:crossAx val="323886080"/>
        <c:crosses val="autoZero"/>
        <c:crossBetween val="between"/>
      </c:valAx>
    </c:plotArea>
    <c:legend>
      <c:legendPos val="r"/>
      <c:layout>
        <c:manualLayout>
          <c:xMode val="edge"/>
          <c:yMode val="edge"/>
          <c:x val="0.90697674418604646"/>
          <c:y val="8.2822216791826442E-2"/>
          <c:w val="9.3023255813953487E-2"/>
          <c:h val="0.34130200273326777"/>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[report_pivot_dias_macros.xlsm]VD_PC...pivot!PivotTable1</c:name>
    <c:fmtId val="4"/>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s>
    <c:plotArea>
      <c:layout/>
      <c:barChart>
        <c:barDir val="col"/>
        <c:grouping val="stacked"/>
        <c:varyColors val="0"/>
        <c:ser>
          <c:idx val="0"/>
          <c:order val="0"/>
          <c:tx>
            <c:strRef>
              <c:f>VD_PC...pivot!$B$3:$B$4</c:f>
              <c:strCache>
                <c:ptCount val="1"/>
                <c:pt idx="0">
                  <c:v>DEU</c:v>
                </c:pt>
              </c:strCache>
            </c:strRef>
          </c:tx>
          <c:invertIfNegative val="0"/>
          <c:cat>
            <c:strRef>
              <c:f>VD_PC...pivot!$A$5:$A$10</c:f>
              <c:strCache>
                <c:ptCount val="5"/>
                <c:pt idx="0">
                  <c:v>2015</c:v>
                </c:pt>
                <c:pt idx="1">
                  <c:v>2020</c:v>
                </c:pt>
                <c:pt idx="2">
                  <c:v>2025</c:v>
                </c:pt>
                <c:pt idx="3">
                  <c:v>2030</c:v>
                </c:pt>
                <c:pt idx="4">
                  <c:v>2011</c:v>
                </c:pt>
              </c:strCache>
            </c:strRef>
          </c:cat>
          <c:val>
            <c:numRef>
              <c:f>VD_PC...pivot!$B$5:$B$10</c:f>
              <c:numCache>
                <c:formatCode>General</c:formatCode>
                <c:ptCount val="5"/>
                <c:pt idx="0">
                  <c:v>2156.2090069356359</c:v>
                </c:pt>
                <c:pt idx="1">
                  <c:v>2347.3903900324431</c:v>
                </c:pt>
                <c:pt idx="2">
                  <c:v>2522.1429531899607</c:v>
                </c:pt>
                <c:pt idx="3">
                  <c:v>2679.3213247335666</c:v>
                </c:pt>
                <c:pt idx="4">
                  <c:v>2011.8696965330942</c:v>
                </c:pt>
              </c:numCache>
            </c:numRef>
          </c:val>
          <c:extLst>
            <c:ext xmlns:c16="http://schemas.microsoft.com/office/drawing/2014/chart" uri="{C3380CC4-5D6E-409C-BE32-E72D297353CC}">
              <c16:uniqueId val="{00000000-5EEB-4955-B871-CB0E8390E83A}"/>
            </c:ext>
          </c:extLst>
        </c:ser>
        <c:dLbls>
          <c:showLegendKey val="0"/>
          <c:showVal val="0"/>
          <c:showCatName val="0"/>
          <c:showSerName val="0"/>
          <c:showPercent val="0"/>
          <c:showBubbleSize val="0"/>
        </c:dLbls>
        <c:gapWidth val="150"/>
        <c:overlap val="100"/>
        <c:axId val="326014976"/>
        <c:axId val="325906368"/>
      </c:barChart>
      <c:catAx>
        <c:axId val="326014976"/>
        <c:scaling>
          <c:orientation val="minMax"/>
        </c:scaling>
        <c:delete val="0"/>
        <c:axPos val="b"/>
        <c:numFmt formatCode="General" sourceLinked="0"/>
        <c:majorTickMark val="out"/>
        <c:minorTickMark val="none"/>
        <c:tickLblPos val="nextTo"/>
        <c:crossAx val="325906368"/>
        <c:crosses val="autoZero"/>
        <c:auto val="1"/>
        <c:lblAlgn val="ctr"/>
        <c:lblOffset val="100"/>
        <c:noMultiLvlLbl val="0"/>
      </c:catAx>
      <c:valAx>
        <c:axId val="325906368"/>
        <c:scaling>
          <c:orientation val="minMax"/>
        </c:scaling>
        <c:delete val="0"/>
        <c:axPos val="l"/>
        <c:majorGridlines/>
        <c:numFmt formatCode="General" sourceLinked="1"/>
        <c:majorTickMark val="out"/>
        <c:minorTickMark val="none"/>
        <c:tickLblPos val="nextTo"/>
        <c:crossAx val="326014976"/>
        <c:crosses val="autoZero"/>
        <c:crossBetween val="between"/>
      </c:valAx>
    </c:plotArea>
    <c:legend>
      <c:legendPos val="r"/>
      <c:layout>
        <c:manualLayout>
          <c:xMode val="edge"/>
          <c:yMode val="edge"/>
          <c:x val="0.90697674418604646"/>
          <c:y val="8.2822216791826442E-2"/>
          <c:w val="8.4137339975360229E-2"/>
          <c:h val="5.8308444978645908E-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[report_pivot_dias_macros.xlsm]abschr_pfad...pivot!PivotTable1</c:name>
    <c:fmtId val="1"/>
  </c:pivotSource>
  <c:chart>
    <c:title>
      <c:tx>
        <c:rich>
          <a:bodyPr/>
          <a:lstStyle/>
          <a:p>
            <a:pPr>
              <a:defRPr/>
            </a:pPr>
            <a:r>
              <a:rPr lang="en-US"/>
              <a:t>abschr_pfad</a:t>
            </a:r>
          </a:p>
        </c:rich>
      </c:tx>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s>
    <c:plotArea>
      <c:layout>
        <c:manualLayout>
          <c:layoutTarget val="inner"/>
          <c:xMode val="edge"/>
          <c:yMode val="edge"/>
          <c:x val="5.189199295293568E-2"/>
          <c:y val="9.50378833652923E-2"/>
          <c:w val="0.79902103332973784"/>
          <c:h val="0.79017882590068456"/>
        </c:manualLayout>
      </c:layout>
      <c:lineChart>
        <c:grouping val="standard"/>
        <c:varyColors val="0"/>
        <c:ser>
          <c:idx val="0"/>
          <c:order val="0"/>
          <c:tx>
            <c:strRef>
              <c:f>abschr_pfad...pivot!$B$3:$B$4</c:f>
              <c:strCache>
                <c:ptCount val="1"/>
                <c:pt idx="0">
                  <c:v>bBC</c:v>
                </c:pt>
              </c:strCache>
            </c:strRef>
          </c:tx>
          <c:marker>
            <c:symbol val="none"/>
          </c:marker>
          <c:cat>
            <c:multiLvlStrRef>
              <c:f>abschr_pfad...pivot!$A$5:$A$185</c:f>
              <c:multiLvlStrCache>
                <c:ptCount val="162"/>
                <c:lvl>
                  <c:pt idx="0">
                    <c:v>2015</c:v>
                  </c:pt>
                  <c:pt idx="1">
                    <c:v>2020</c:v>
                  </c:pt>
                  <c:pt idx="2">
                    <c:v>2025</c:v>
                  </c:pt>
                  <c:pt idx="3">
                    <c:v>2030</c:v>
                  </c:pt>
                  <c:pt idx="4">
                    <c:v>2035</c:v>
                  </c:pt>
                  <c:pt idx="5">
                    <c:v>2040</c:v>
                  </c:pt>
                  <c:pt idx="6">
                    <c:v>2045</c:v>
                  </c:pt>
                  <c:pt idx="7">
                    <c:v>2050</c:v>
                  </c:pt>
                  <c:pt idx="8">
                    <c:v>2011</c:v>
                  </c:pt>
                  <c:pt idx="9">
                    <c:v>2015</c:v>
                  </c:pt>
                  <c:pt idx="10">
                    <c:v>2020</c:v>
                  </c:pt>
                  <c:pt idx="11">
                    <c:v>2025</c:v>
                  </c:pt>
                  <c:pt idx="12">
                    <c:v>2030</c:v>
                  </c:pt>
                  <c:pt idx="13">
                    <c:v>2035</c:v>
                  </c:pt>
                  <c:pt idx="14">
                    <c:v>2040</c:v>
                  </c:pt>
                  <c:pt idx="15">
                    <c:v>2045</c:v>
                  </c:pt>
                  <c:pt idx="16">
                    <c:v>2050</c:v>
                  </c:pt>
                  <c:pt idx="17">
                    <c:v>2011</c:v>
                  </c:pt>
                  <c:pt idx="18">
                    <c:v>2015</c:v>
                  </c:pt>
                  <c:pt idx="19">
                    <c:v>2020</c:v>
                  </c:pt>
                  <c:pt idx="20">
                    <c:v>2025</c:v>
                  </c:pt>
                  <c:pt idx="21">
                    <c:v>2030</c:v>
                  </c:pt>
                  <c:pt idx="22">
                    <c:v>2035</c:v>
                  </c:pt>
                  <c:pt idx="23">
                    <c:v>2040</c:v>
                  </c:pt>
                  <c:pt idx="24">
                    <c:v>2045</c:v>
                  </c:pt>
                  <c:pt idx="25">
                    <c:v>2050</c:v>
                  </c:pt>
                  <c:pt idx="26">
                    <c:v>2011</c:v>
                  </c:pt>
                  <c:pt idx="27">
                    <c:v>2015</c:v>
                  </c:pt>
                  <c:pt idx="28">
                    <c:v>2020</c:v>
                  </c:pt>
                  <c:pt idx="29">
                    <c:v>2025</c:v>
                  </c:pt>
                  <c:pt idx="30">
                    <c:v>2030</c:v>
                  </c:pt>
                  <c:pt idx="31">
                    <c:v>2035</c:v>
                  </c:pt>
                  <c:pt idx="32">
                    <c:v>2040</c:v>
                  </c:pt>
                  <c:pt idx="33">
                    <c:v>2045</c:v>
                  </c:pt>
                  <c:pt idx="34">
                    <c:v>2050</c:v>
                  </c:pt>
                  <c:pt idx="35">
                    <c:v>2011</c:v>
                  </c:pt>
                  <c:pt idx="36">
                    <c:v>2015</c:v>
                  </c:pt>
                  <c:pt idx="37">
                    <c:v>2020</c:v>
                  </c:pt>
                  <c:pt idx="38">
                    <c:v>2025</c:v>
                  </c:pt>
                  <c:pt idx="39">
                    <c:v>2030</c:v>
                  </c:pt>
                  <c:pt idx="40">
                    <c:v>2035</c:v>
                  </c:pt>
                  <c:pt idx="41">
                    <c:v>2040</c:v>
                  </c:pt>
                  <c:pt idx="42">
                    <c:v>2045</c:v>
                  </c:pt>
                  <c:pt idx="43">
                    <c:v>2050</c:v>
                  </c:pt>
                  <c:pt idx="44">
                    <c:v>2011</c:v>
                  </c:pt>
                  <c:pt idx="45">
                    <c:v>2015</c:v>
                  </c:pt>
                  <c:pt idx="46">
                    <c:v>2020</c:v>
                  </c:pt>
                  <c:pt idx="47">
                    <c:v>2025</c:v>
                  </c:pt>
                  <c:pt idx="48">
                    <c:v>2030</c:v>
                  </c:pt>
                  <c:pt idx="49">
                    <c:v>2035</c:v>
                  </c:pt>
                  <c:pt idx="50">
                    <c:v>2040</c:v>
                  </c:pt>
                  <c:pt idx="51">
                    <c:v>2045</c:v>
                  </c:pt>
                  <c:pt idx="52">
                    <c:v>2050</c:v>
                  </c:pt>
                  <c:pt idx="53">
                    <c:v>2011</c:v>
                  </c:pt>
                  <c:pt idx="54">
                    <c:v>2015</c:v>
                  </c:pt>
                  <c:pt idx="55">
                    <c:v>2020</c:v>
                  </c:pt>
                  <c:pt idx="56">
                    <c:v>2025</c:v>
                  </c:pt>
                  <c:pt idx="57">
                    <c:v>2030</c:v>
                  </c:pt>
                  <c:pt idx="58">
                    <c:v>2035</c:v>
                  </c:pt>
                  <c:pt idx="59">
                    <c:v>2040</c:v>
                  </c:pt>
                  <c:pt idx="60">
                    <c:v>2045</c:v>
                  </c:pt>
                  <c:pt idx="61">
                    <c:v>2050</c:v>
                  </c:pt>
                  <c:pt idx="62">
                    <c:v>2011</c:v>
                  </c:pt>
                  <c:pt idx="63">
                    <c:v>2015</c:v>
                  </c:pt>
                  <c:pt idx="64">
                    <c:v>2020</c:v>
                  </c:pt>
                  <c:pt idx="65">
                    <c:v>2025</c:v>
                  </c:pt>
                  <c:pt idx="66">
                    <c:v>2030</c:v>
                  </c:pt>
                  <c:pt idx="67">
                    <c:v>2035</c:v>
                  </c:pt>
                  <c:pt idx="68">
                    <c:v>2040</c:v>
                  </c:pt>
                  <c:pt idx="69">
                    <c:v>2045</c:v>
                  </c:pt>
                  <c:pt idx="70">
                    <c:v>2050</c:v>
                  </c:pt>
                  <c:pt idx="71">
                    <c:v>2011</c:v>
                  </c:pt>
                  <c:pt idx="72">
                    <c:v>2015</c:v>
                  </c:pt>
                  <c:pt idx="73">
                    <c:v>2020</c:v>
                  </c:pt>
                  <c:pt idx="74">
                    <c:v>2025</c:v>
                  </c:pt>
                  <c:pt idx="75">
                    <c:v>2030</c:v>
                  </c:pt>
                  <c:pt idx="76">
                    <c:v>2035</c:v>
                  </c:pt>
                  <c:pt idx="77">
                    <c:v>2040</c:v>
                  </c:pt>
                  <c:pt idx="78">
                    <c:v>2045</c:v>
                  </c:pt>
                  <c:pt idx="79">
                    <c:v>2050</c:v>
                  </c:pt>
                  <c:pt idx="80">
                    <c:v>2011</c:v>
                  </c:pt>
                  <c:pt idx="81">
                    <c:v>2015</c:v>
                  </c:pt>
                  <c:pt idx="82">
                    <c:v>2020</c:v>
                  </c:pt>
                  <c:pt idx="83">
                    <c:v>2025</c:v>
                  </c:pt>
                  <c:pt idx="84">
                    <c:v>2030</c:v>
                  </c:pt>
                  <c:pt idx="85">
                    <c:v>2035</c:v>
                  </c:pt>
                  <c:pt idx="86">
                    <c:v>2040</c:v>
                  </c:pt>
                  <c:pt idx="87">
                    <c:v>2045</c:v>
                  </c:pt>
                  <c:pt idx="88">
                    <c:v>2050</c:v>
                  </c:pt>
                  <c:pt idx="89">
                    <c:v>2011</c:v>
                  </c:pt>
                  <c:pt idx="90">
                    <c:v>2015</c:v>
                  </c:pt>
                  <c:pt idx="91">
                    <c:v>2020</c:v>
                  </c:pt>
                  <c:pt idx="92">
                    <c:v>2025</c:v>
                  </c:pt>
                  <c:pt idx="93">
                    <c:v>2030</c:v>
                  </c:pt>
                  <c:pt idx="94">
                    <c:v>2035</c:v>
                  </c:pt>
                  <c:pt idx="95">
                    <c:v>2040</c:v>
                  </c:pt>
                  <c:pt idx="96">
                    <c:v>2045</c:v>
                  </c:pt>
                  <c:pt idx="97">
                    <c:v>2050</c:v>
                  </c:pt>
                  <c:pt idx="98">
                    <c:v>2011</c:v>
                  </c:pt>
                  <c:pt idx="99">
                    <c:v>2015</c:v>
                  </c:pt>
                  <c:pt idx="100">
                    <c:v>2020</c:v>
                  </c:pt>
                  <c:pt idx="101">
                    <c:v>2025</c:v>
                  </c:pt>
                  <c:pt idx="102">
                    <c:v>2030</c:v>
                  </c:pt>
                  <c:pt idx="103">
                    <c:v>2035</c:v>
                  </c:pt>
                  <c:pt idx="104">
                    <c:v>2040</c:v>
                  </c:pt>
                  <c:pt idx="105">
                    <c:v>2045</c:v>
                  </c:pt>
                  <c:pt idx="106">
                    <c:v>2050</c:v>
                  </c:pt>
                  <c:pt idx="107">
                    <c:v>2011</c:v>
                  </c:pt>
                  <c:pt idx="108">
                    <c:v>2015</c:v>
                  </c:pt>
                  <c:pt idx="109">
                    <c:v>2020</c:v>
                  </c:pt>
                  <c:pt idx="110">
                    <c:v>2025</c:v>
                  </c:pt>
                  <c:pt idx="111">
                    <c:v>2030</c:v>
                  </c:pt>
                  <c:pt idx="112">
                    <c:v>2035</c:v>
                  </c:pt>
                  <c:pt idx="113">
                    <c:v>2040</c:v>
                  </c:pt>
                  <c:pt idx="114">
                    <c:v>2045</c:v>
                  </c:pt>
                  <c:pt idx="115">
                    <c:v>2050</c:v>
                  </c:pt>
                  <c:pt idx="116">
                    <c:v>2011</c:v>
                  </c:pt>
                  <c:pt idx="117">
                    <c:v>2015</c:v>
                  </c:pt>
                  <c:pt idx="118">
                    <c:v>2020</c:v>
                  </c:pt>
                  <c:pt idx="119">
                    <c:v>2025</c:v>
                  </c:pt>
                  <c:pt idx="120">
                    <c:v>2030</c:v>
                  </c:pt>
                  <c:pt idx="121">
                    <c:v>2035</c:v>
                  </c:pt>
                  <c:pt idx="122">
                    <c:v>2040</c:v>
                  </c:pt>
                  <c:pt idx="123">
                    <c:v>2045</c:v>
                  </c:pt>
                  <c:pt idx="124">
                    <c:v>2050</c:v>
                  </c:pt>
                  <c:pt idx="125">
                    <c:v>2011</c:v>
                  </c:pt>
                  <c:pt idx="126">
                    <c:v>2015</c:v>
                  </c:pt>
                  <c:pt idx="127">
                    <c:v>2020</c:v>
                  </c:pt>
                  <c:pt idx="128">
                    <c:v>2025</c:v>
                  </c:pt>
                  <c:pt idx="129">
                    <c:v>2030</c:v>
                  </c:pt>
                  <c:pt idx="130">
                    <c:v>2035</c:v>
                  </c:pt>
                  <c:pt idx="131">
                    <c:v>2040</c:v>
                  </c:pt>
                  <c:pt idx="132">
                    <c:v>2045</c:v>
                  </c:pt>
                  <c:pt idx="133">
                    <c:v>2050</c:v>
                  </c:pt>
                  <c:pt idx="134">
                    <c:v>2011</c:v>
                  </c:pt>
                  <c:pt idx="135">
                    <c:v>2015</c:v>
                  </c:pt>
                  <c:pt idx="136">
                    <c:v>2020</c:v>
                  </c:pt>
                  <c:pt idx="137">
                    <c:v>2025</c:v>
                  </c:pt>
                  <c:pt idx="138">
                    <c:v>2030</c:v>
                  </c:pt>
                  <c:pt idx="139">
                    <c:v>2035</c:v>
                  </c:pt>
                  <c:pt idx="140">
                    <c:v>2040</c:v>
                  </c:pt>
                  <c:pt idx="141">
                    <c:v>2045</c:v>
                  </c:pt>
                  <c:pt idx="142">
                    <c:v>2050</c:v>
                  </c:pt>
                  <c:pt idx="143">
                    <c:v>2011</c:v>
                  </c:pt>
                  <c:pt idx="144">
                    <c:v>2015</c:v>
                  </c:pt>
                  <c:pt idx="145">
                    <c:v>2020</c:v>
                  </c:pt>
                  <c:pt idx="146">
                    <c:v>2025</c:v>
                  </c:pt>
                  <c:pt idx="147">
                    <c:v>2030</c:v>
                  </c:pt>
                  <c:pt idx="148">
                    <c:v>2035</c:v>
                  </c:pt>
                  <c:pt idx="149">
                    <c:v>2040</c:v>
                  </c:pt>
                  <c:pt idx="150">
                    <c:v>2045</c:v>
                  </c:pt>
                  <c:pt idx="151">
                    <c:v>2050</c:v>
                  </c:pt>
                  <c:pt idx="152">
                    <c:v>2011</c:v>
                  </c:pt>
                  <c:pt idx="153">
                    <c:v>2015</c:v>
                  </c:pt>
                  <c:pt idx="154">
                    <c:v>2020</c:v>
                  </c:pt>
                  <c:pt idx="155">
                    <c:v>2025</c:v>
                  </c:pt>
                  <c:pt idx="156">
                    <c:v>2030</c:v>
                  </c:pt>
                  <c:pt idx="157">
                    <c:v>2035</c:v>
                  </c:pt>
                  <c:pt idx="158">
                    <c:v>2040</c:v>
                  </c:pt>
                  <c:pt idx="159">
                    <c:v>2045</c:v>
                  </c:pt>
                  <c:pt idx="160">
                    <c:v>2050</c:v>
                  </c:pt>
                  <c:pt idx="161">
                    <c:v>2011</c:v>
                  </c:pt>
                </c:lvl>
                <c:lvl>
                  <c:pt idx="0">
                    <c:v>BRZ</c:v>
                  </c:pt>
                  <c:pt idx="9">
                    <c:v>CHI</c:v>
                  </c:pt>
                  <c:pt idx="18">
                    <c:v>DEU</c:v>
                  </c:pt>
                  <c:pt idx="27">
                    <c:v>EUN</c:v>
                  </c:pt>
                  <c:pt idx="36">
                    <c:v>EUS</c:v>
                  </c:pt>
                  <c:pt idx="45">
                    <c:v>FRA</c:v>
                  </c:pt>
                  <c:pt idx="54">
                    <c:v>IND</c:v>
                  </c:pt>
                  <c:pt idx="63">
                    <c:v>OEC</c:v>
                  </c:pt>
                  <c:pt idx="72">
                    <c:v>ROW</c:v>
                  </c:pt>
                  <c:pt idx="81">
                    <c:v>RSA</c:v>
                  </c:pt>
                  <c:pt idx="90">
                    <c:v>RUS</c:v>
                  </c:pt>
                  <c:pt idx="99">
                    <c:v>USA</c:v>
                  </c:pt>
                  <c:pt idx="108">
                    <c:v>ITA</c:v>
                  </c:pt>
                  <c:pt idx="117">
                    <c:v>POL</c:v>
                  </c:pt>
                  <c:pt idx="126">
                    <c:v>ESP</c:v>
                  </c:pt>
                  <c:pt idx="135">
                    <c:v>UKI</c:v>
                  </c:pt>
                  <c:pt idx="144">
                    <c:v>BNL</c:v>
                  </c:pt>
                  <c:pt idx="153">
                    <c:v>OPA</c:v>
                  </c:pt>
                </c:lvl>
              </c:multiLvlStrCache>
            </c:multiLvlStrRef>
          </c:cat>
          <c:val>
            <c:numRef>
              <c:f>abschr_pfad...pivot!$B$5:$B$185</c:f>
              <c:numCache>
                <c:formatCode>General</c:formatCode>
                <c:ptCount val="162"/>
                <c:pt idx="0">
                  <c:v>0.81537269759999997</c:v>
                </c:pt>
                <c:pt idx="1">
                  <c:v>0.664832635991501</c:v>
                </c:pt>
                <c:pt idx="2">
                  <c:v>0.54208637986090902</c:v>
                </c:pt>
                <c:pt idx="3">
                  <c:v>0.44200243387940769</c:v>
                </c:pt>
                <c:pt idx="4">
                  <c:v>0.36039671685801827</c:v>
                </c:pt>
                <c:pt idx="5">
                  <c:v>0.29385764323070573</c:v>
                </c:pt>
                <c:pt idx="6">
                  <c:v>0.2396034992713989</c:v>
                </c:pt>
                <c:pt idx="7">
                  <c:v>0.19536615155532014</c:v>
                </c:pt>
                <c:pt idx="8">
                  <c:v>1</c:v>
                </c:pt>
                <c:pt idx="9">
                  <c:v>0.81537269759999997</c:v>
                </c:pt>
                <c:pt idx="10">
                  <c:v>0.664832635991501</c:v>
                </c:pt>
                <c:pt idx="11">
                  <c:v>0.54208637986090902</c:v>
                </c:pt>
                <c:pt idx="12">
                  <c:v>0.44200243387940769</c:v>
                </c:pt>
                <c:pt idx="13">
                  <c:v>0.36039671685801827</c:v>
                </c:pt>
                <c:pt idx="14">
                  <c:v>0.29385764323070573</c:v>
                </c:pt>
                <c:pt idx="15">
                  <c:v>0.2396034992713989</c:v>
                </c:pt>
                <c:pt idx="16">
                  <c:v>0.19536615155532014</c:v>
                </c:pt>
                <c:pt idx="17">
                  <c:v>1</c:v>
                </c:pt>
                <c:pt idx="18">
                  <c:v>0.93882106393562614</c:v>
                </c:pt>
                <c:pt idx="19">
                  <c:v>0.93434192692913198</c:v>
                </c:pt>
                <c:pt idx="20">
                  <c:v>0.85840266900642737</c:v>
                </c:pt>
                <c:pt idx="21">
                  <c:v>0.67730812733535184</c:v>
                </c:pt>
                <c:pt idx="22">
                  <c:v>0.36588994218018045</c:v>
                </c:pt>
                <c:pt idx="23">
                  <c:v>0.35291726690083242</c:v>
                </c:pt>
                <c:pt idx="24">
                  <c:v>0.31015766630363256</c:v>
                </c:pt>
                <c:pt idx="25">
                  <c:v>0.13398248502707366</c:v>
                </c:pt>
                <c:pt idx="26">
                  <c:v>1</c:v>
                </c:pt>
                <c:pt idx="27">
                  <c:v>0.81537269759999997</c:v>
                </c:pt>
                <c:pt idx="28">
                  <c:v>0.664832635991501</c:v>
                </c:pt>
                <c:pt idx="29">
                  <c:v>0.54208637986090902</c:v>
                </c:pt>
                <c:pt idx="30">
                  <c:v>0.44200243387940769</c:v>
                </c:pt>
                <c:pt idx="31">
                  <c:v>0.36039671685801827</c:v>
                </c:pt>
                <c:pt idx="32">
                  <c:v>0.29385764323070573</c:v>
                </c:pt>
                <c:pt idx="33">
                  <c:v>0.2396034992713989</c:v>
                </c:pt>
                <c:pt idx="34">
                  <c:v>0.19536615155532014</c:v>
                </c:pt>
                <c:pt idx="35">
                  <c:v>1</c:v>
                </c:pt>
                <c:pt idx="36">
                  <c:v>0.81537269759999997</c:v>
                </c:pt>
                <c:pt idx="37">
                  <c:v>0.664832635991501</c:v>
                </c:pt>
                <c:pt idx="38">
                  <c:v>0.54208637986090902</c:v>
                </c:pt>
                <c:pt idx="39">
                  <c:v>0.44200243387940769</c:v>
                </c:pt>
                <c:pt idx="40">
                  <c:v>0.36039671685801827</c:v>
                </c:pt>
                <c:pt idx="41">
                  <c:v>0.29385764323070573</c:v>
                </c:pt>
                <c:pt idx="42">
                  <c:v>0.2396034992713989</c:v>
                </c:pt>
                <c:pt idx="43">
                  <c:v>0.19536615155532014</c:v>
                </c:pt>
                <c:pt idx="44">
                  <c:v>1</c:v>
                </c:pt>
                <c:pt idx="45">
                  <c:v>0.58878315106235546</c:v>
                </c:pt>
                <c:pt idx="46">
                  <c:v>0.43357955409813936</c:v>
                </c:pt>
                <c:pt idx="47">
                  <c:v>0.1998106860938795</c:v>
                </c:pt>
                <c:pt idx="48">
                  <c:v>3.3806054664303088E-5</c:v>
                </c:pt>
                <c:pt idx="49">
                  <c:v>3.3806054664303088E-5</c:v>
                </c:pt>
                <c:pt idx="50">
                  <c:v>3.3806054664303088E-5</c:v>
                </c:pt>
                <c:pt idx="51">
                  <c:v>3.3806054664303088E-5</c:v>
                </c:pt>
                <c:pt idx="52">
                  <c:v>3.3806054664303088E-5</c:v>
                </c:pt>
                <c:pt idx="53">
                  <c:v>1</c:v>
                </c:pt>
                <c:pt idx="54">
                  <c:v>0.81537269759999997</c:v>
                </c:pt>
                <c:pt idx="55">
                  <c:v>0.664832635991501</c:v>
                </c:pt>
                <c:pt idx="56">
                  <c:v>0.54208637986090902</c:v>
                </c:pt>
                <c:pt idx="57">
                  <c:v>0.44200243387940769</c:v>
                </c:pt>
                <c:pt idx="58">
                  <c:v>0.36039671685801827</c:v>
                </c:pt>
                <c:pt idx="59">
                  <c:v>0.29385764323070573</c:v>
                </c:pt>
                <c:pt idx="60">
                  <c:v>0.2396034992713989</c:v>
                </c:pt>
                <c:pt idx="61">
                  <c:v>0.19536615155532014</c:v>
                </c:pt>
                <c:pt idx="62">
                  <c:v>1</c:v>
                </c:pt>
                <c:pt idx="63">
                  <c:v>0.81537269759999997</c:v>
                </c:pt>
                <c:pt idx="64">
                  <c:v>0.664832635991501</c:v>
                </c:pt>
                <c:pt idx="65">
                  <c:v>0.54208637986090902</c:v>
                </c:pt>
                <c:pt idx="66">
                  <c:v>0.44200243387940769</c:v>
                </c:pt>
                <c:pt idx="67">
                  <c:v>0.36039671685801827</c:v>
                </c:pt>
                <c:pt idx="68">
                  <c:v>0.29385764323070573</c:v>
                </c:pt>
                <c:pt idx="69">
                  <c:v>0.2396034992713989</c:v>
                </c:pt>
                <c:pt idx="70">
                  <c:v>0.19536615155532014</c:v>
                </c:pt>
                <c:pt idx="71">
                  <c:v>1</c:v>
                </c:pt>
                <c:pt idx="72">
                  <c:v>0.81537269759999997</c:v>
                </c:pt>
                <c:pt idx="73">
                  <c:v>0.664832635991501</c:v>
                </c:pt>
                <c:pt idx="74">
                  <c:v>0.54208637986090902</c:v>
                </c:pt>
                <c:pt idx="75">
                  <c:v>0.44200243387940769</c:v>
                </c:pt>
                <c:pt idx="76">
                  <c:v>0.36039671685801827</c:v>
                </c:pt>
                <c:pt idx="77">
                  <c:v>0.29385764323070573</c:v>
                </c:pt>
                <c:pt idx="78">
                  <c:v>0.2396034992713989</c:v>
                </c:pt>
                <c:pt idx="79">
                  <c:v>0.19536615155532014</c:v>
                </c:pt>
                <c:pt idx="80">
                  <c:v>1</c:v>
                </c:pt>
                <c:pt idx="81">
                  <c:v>0.81537269759999997</c:v>
                </c:pt>
                <c:pt idx="82">
                  <c:v>0.664832635991501</c:v>
                </c:pt>
                <c:pt idx="83">
                  <c:v>0.54208637986090902</c:v>
                </c:pt>
                <c:pt idx="84">
                  <c:v>0.44200243387940769</c:v>
                </c:pt>
                <c:pt idx="85">
                  <c:v>0.36039671685801827</c:v>
                </c:pt>
                <c:pt idx="86">
                  <c:v>0.29385764323070573</c:v>
                </c:pt>
                <c:pt idx="87">
                  <c:v>0.2396034992713989</c:v>
                </c:pt>
                <c:pt idx="88">
                  <c:v>0.19536615155532014</c:v>
                </c:pt>
                <c:pt idx="89">
                  <c:v>1</c:v>
                </c:pt>
                <c:pt idx="90">
                  <c:v>0.81537269759999997</c:v>
                </c:pt>
                <c:pt idx="91">
                  <c:v>0.664832635991501</c:v>
                </c:pt>
                <c:pt idx="92">
                  <c:v>0.54208637986090902</c:v>
                </c:pt>
                <c:pt idx="93">
                  <c:v>0.44200243387940769</c:v>
                </c:pt>
                <c:pt idx="94">
                  <c:v>0.36039671685801827</c:v>
                </c:pt>
                <c:pt idx="95">
                  <c:v>0.29385764323070573</c:v>
                </c:pt>
                <c:pt idx="96">
                  <c:v>0.2396034992713989</c:v>
                </c:pt>
                <c:pt idx="97">
                  <c:v>0.19536615155532014</c:v>
                </c:pt>
                <c:pt idx="98">
                  <c:v>1</c:v>
                </c:pt>
                <c:pt idx="99">
                  <c:v>0.81537269759999997</c:v>
                </c:pt>
                <c:pt idx="100">
                  <c:v>0.664832635991501</c:v>
                </c:pt>
                <c:pt idx="101">
                  <c:v>0.54208637986090902</c:v>
                </c:pt>
                <c:pt idx="102">
                  <c:v>0.44200243387940769</c:v>
                </c:pt>
                <c:pt idx="103">
                  <c:v>0.36039671685801827</c:v>
                </c:pt>
                <c:pt idx="104">
                  <c:v>0.29385764323070573</c:v>
                </c:pt>
                <c:pt idx="105">
                  <c:v>0.2396034992713989</c:v>
                </c:pt>
                <c:pt idx="106">
                  <c:v>0.19536615155532014</c:v>
                </c:pt>
                <c:pt idx="107">
                  <c:v>1</c:v>
                </c:pt>
                <c:pt idx="108">
                  <c:v>0.58878315106235546</c:v>
                </c:pt>
                <c:pt idx="109">
                  <c:v>0.43357955409813936</c:v>
                </c:pt>
                <c:pt idx="110">
                  <c:v>0.1998106860938795</c:v>
                </c:pt>
                <c:pt idx="111">
                  <c:v>3.3806054664303088E-5</c:v>
                </c:pt>
                <c:pt idx="112">
                  <c:v>3.3806054664303088E-5</c:v>
                </c:pt>
                <c:pt idx="113">
                  <c:v>3.3806054664303088E-5</c:v>
                </c:pt>
                <c:pt idx="114">
                  <c:v>3.3806054664303088E-5</c:v>
                </c:pt>
                <c:pt idx="115">
                  <c:v>3.3806054664303088E-5</c:v>
                </c:pt>
                <c:pt idx="116">
                  <c:v>1</c:v>
                </c:pt>
                <c:pt idx="117">
                  <c:v>0.583148865404854</c:v>
                </c:pt>
                <c:pt idx="118">
                  <c:v>0.40836386340868419</c:v>
                </c:pt>
                <c:pt idx="119">
                  <c:v>0.17139920690451757</c:v>
                </c:pt>
                <c:pt idx="120">
                  <c:v>6.3332910212539979E-5</c:v>
                </c:pt>
                <c:pt idx="121">
                  <c:v>6.3332910212539979E-5</c:v>
                </c:pt>
                <c:pt idx="122">
                  <c:v>6.3332910212539979E-5</c:v>
                </c:pt>
                <c:pt idx="123">
                  <c:v>6.3332910212539979E-5</c:v>
                </c:pt>
                <c:pt idx="124">
                  <c:v>6.3332910212539979E-5</c:v>
                </c:pt>
                <c:pt idx="125">
                  <c:v>1</c:v>
                </c:pt>
                <c:pt idx="126">
                  <c:v>0.53244029448734065</c:v>
                </c:pt>
                <c:pt idx="127">
                  <c:v>0.19974142574968573</c:v>
                </c:pt>
                <c:pt idx="128">
                  <c:v>9.9191955467767788E-3</c:v>
                </c:pt>
                <c:pt idx="129">
                  <c:v>2.1547854192963082E-5</c:v>
                </c:pt>
                <c:pt idx="130">
                  <c:v>2.1547854192963082E-5</c:v>
                </c:pt>
                <c:pt idx="131">
                  <c:v>2.1547854192963082E-5</c:v>
                </c:pt>
                <c:pt idx="132">
                  <c:v>2.1547854192963082E-5</c:v>
                </c:pt>
                <c:pt idx="133">
                  <c:v>2.1547854192963082E-5</c:v>
                </c:pt>
                <c:pt idx="134">
                  <c:v>1</c:v>
                </c:pt>
                <c:pt idx="135">
                  <c:v>0.58878315106235546</c:v>
                </c:pt>
                <c:pt idx="136">
                  <c:v>0.43357955409813936</c:v>
                </c:pt>
                <c:pt idx="137">
                  <c:v>0.1998106860938795</c:v>
                </c:pt>
                <c:pt idx="138">
                  <c:v>3.3806054664303088E-5</c:v>
                </c:pt>
                <c:pt idx="139">
                  <c:v>3.3806054664303088E-5</c:v>
                </c:pt>
                <c:pt idx="140">
                  <c:v>3.3806054664303088E-5</c:v>
                </c:pt>
                <c:pt idx="141">
                  <c:v>3.3806054664303088E-5</c:v>
                </c:pt>
                <c:pt idx="142">
                  <c:v>3.3806054664303088E-5</c:v>
                </c:pt>
                <c:pt idx="143">
                  <c:v>1</c:v>
                </c:pt>
                <c:pt idx="144">
                  <c:v>0.81537269759999997</c:v>
                </c:pt>
                <c:pt idx="145">
                  <c:v>0.664832635991501</c:v>
                </c:pt>
                <c:pt idx="146">
                  <c:v>0.54208637986090902</c:v>
                </c:pt>
                <c:pt idx="147">
                  <c:v>0.44200243387940769</c:v>
                </c:pt>
                <c:pt idx="148">
                  <c:v>0.36039671685801827</c:v>
                </c:pt>
                <c:pt idx="149">
                  <c:v>0.29385764323070573</c:v>
                </c:pt>
                <c:pt idx="150">
                  <c:v>0.2396034992713989</c:v>
                </c:pt>
                <c:pt idx="151">
                  <c:v>0.19536615155532014</c:v>
                </c:pt>
                <c:pt idx="152">
                  <c:v>1</c:v>
                </c:pt>
                <c:pt idx="153">
                  <c:v>0.81537269759999997</c:v>
                </c:pt>
                <c:pt idx="154">
                  <c:v>0.664832635991501</c:v>
                </c:pt>
                <c:pt idx="155">
                  <c:v>0.54208637986090902</c:v>
                </c:pt>
                <c:pt idx="156">
                  <c:v>0.44200243387940769</c:v>
                </c:pt>
                <c:pt idx="157">
                  <c:v>0.36039671685801827</c:v>
                </c:pt>
                <c:pt idx="158">
                  <c:v>0.29385764323070573</c:v>
                </c:pt>
                <c:pt idx="159">
                  <c:v>0.2396034992713989</c:v>
                </c:pt>
                <c:pt idx="160">
                  <c:v>0.19536615155532014</c:v>
                </c:pt>
                <c:pt idx="161">
                  <c:v>1</c:v>
                </c:pt>
              </c:numCache>
            </c:numRef>
          </c:val>
          <c:smooth val="0"/>
          <c:extLst>
            <c:ext xmlns:c16="http://schemas.microsoft.com/office/drawing/2014/chart" uri="{C3380CC4-5D6E-409C-BE32-E72D297353CC}">
              <c16:uniqueId val="{00000000-0471-4E9D-A038-F692AE5BC5E6}"/>
            </c:ext>
          </c:extLst>
        </c:ser>
        <c:ser>
          <c:idx val="1"/>
          <c:order val="1"/>
          <c:tx>
            <c:strRef>
              <c:f>abschr_pfad...pivot!$C$3:$C$4</c:f>
              <c:strCache>
                <c:ptCount val="1"/>
                <c:pt idx="0">
                  <c:v>bNUC</c:v>
                </c:pt>
              </c:strCache>
            </c:strRef>
          </c:tx>
          <c:marker>
            <c:symbol val="none"/>
          </c:marker>
          <c:cat>
            <c:multiLvlStrRef>
              <c:f>abschr_pfad...pivot!$A$5:$A$185</c:f>
              <c:multiLvlStrCache>
                <c:ptCount val="162"/>
                <c:lvl>
                  <c:pt idx="0">
                    <c:v>2015</c:v>
                  </c:pt>
                  <c:pt idx="1">
                    <c:v>2020</c:v>
                  </c:pt>
                  <c:pt idx="2">
                    <c:v>2025</c:v>
                  </c:pt>
                  <c:pt idx="3">
                    <c:v>2030</c:v>
                  </c:pt>
                  <c:pt idx="4">
                    <c:v>2035</c:v>
                  </c:pt>
                  <c:pt idx="5">
                    <c:v>2040</c:v>
                  </c:pt>
                  <c:pt idx="6">
                    <c:v>2045</c:v>
                  </c:pt>
                  <c:pt idx="7">
                    <c:v>2050</c:v>
                  </c:pt>
                  <c:pt idx="8">
                    <c:v>2011</c:v>
                  </c:pt>
                  <c:pt idx="9">
                    <c:v>2015</c:v>
                  </c:pt>
                  <c:pt idx="10">
                    <c:v>2020</c:v>
                  </c:pt>
                  <c:pt idx="11">
                    <c:v>2025</c:v>
                  </c:pt>
                  <c:pt idx="12">
                    <c:v>2030</c:v>
                  </c:pt>
                  <c:pt idx="13">
                    <c:v>2035</c:v>
                  </c:pt>
                  <c:pt idx="14">
                    <c:v>2040</c:v>
                  </c:pt>
                  <c:pt idx="15">
                    <c:v>2045</c:v>
                  </c:pt>
                  <c:pt idx="16">
                    <c:v>2050</c:v>
                  </c:pt>
                  <c:pt idx="17">
                    <c:v>2011</c:v>
                  </c:pt>
                  <c:pt idx="18">
                    <c:v>2015</c:v>
                  </c:pt>
                  <c:pt idx="19">
                    <c:v>2020</c:v>
                  </c:pt>
                  <c:pt idx="20">
                    <c:v>2025</c:v>
                  </c:pt>
                  <c:pt idx="21">
                    <c:v>2030</c:v>
                  </c:pt>
                  <c:pt idx="22">
                    <c:v>2035</c:v>
                  </c:pt>
                  <c:pt idx="23">
                    <c:v>2040</c:v>
                  </c:pt>
                  <c:pt idx="24">
                    <c:v>2045</c:v>
                  </c:pt>
                  <c:pt idx="25">
                    <c:v>2050</c:v>
                  </c:pt>
                  <c:pt idx="26">
                    <c:v>2011</c:v>
                  </c:pt>
                  <c:pt idx="27">
                    <c:v>2015</c:v>
                  </c:pt>
                  <c:pt idx="28">
                    <c:v>2020</c:v>
                  </c:pt>
                  <c:pt idx="29">
                    <c:v>2025</c:v>
                  </c:pt>
                  <c:pt idx="30">
                    <c:v>2030</c:v>
                  </c:pt>
                  <c:pt idx="31">
                    <c:v>2035</c:v>
                  </c:pt>
                  <c:pt idx="32">
                    <c:v>2040</c:v>
                  </c:pt>
                  <c:pt idx="33">
                    <c:v>2045</c:v>
                  </c:pt>
                  <c:pt idx="34">
                    <c:v>2050</c:v>
                  </c:pt>
                  <c:pt idx="35">
                    <c:v>2011</c:v>
                  </c:pt>
                  <c:pt idx="36">
                    <c:v>2015</c:v>
                  </c:pt>
                  <c:pt idx="37">
                    <c:v>2020</c:v>
                  </c:pt>
                  <c:pt idx="38">
                    <c:v>2025</c:v>
                  </c:pt>
                  <c:pt idx="39">
                    <c:v>2030</c:v>
                  </c:pt>
                  <c:pt idx="40">
                    <c:v>2035</c:v>
                  </c:pt>
                  <c:pt idx="41">
                    <c:v>2040</c:v>
                  </c:pt>
                  <c:pt idx="42">
                    <c:v>2045</c:v>
                  </c:pt>
                  <c:pt idx="43">
                    <c:v>2050</c:v>
                  </c:pt>
                  <c:pt idx="44">
                    <c:v>2011</c:v>
                  </c:pt>
                  <c:pt idx="45">
                    <c:v>2015</c:v>
                  </c:pt>
                  <c:pt idx="46">
                    <c:v>2020</c:v>
                  </c:pt>
                  <c:pt idx="47">
                    <c:v>2025</c:v>
                  </c:pt>
                  <c:pt idx="48">
                    <c:v>2030</c:v>
                  </c:pt>
                  <c:pt idx="49">
                    <c:v>2035</c:v>
                  </c:pt>
                  <c:pt idx="50">
                    <c:v>2040</c:v>
                  </c:pt>
                  <c:pt idx="51">
                    <c:v>2045</c:v>
                  </c:pt>
                  <c:pt idx="52">
                    <c:v>2050</c:v>
                  </c:pt>
                  <c:pt idx="53">
                    <c:v>2011</c:v>
                  </c:pt>
                  <c:pt idx="54">
                    <c:v>2015</c:v>
                  </c:pt>
                  <c:pt idx="55">
                    <c:v>2020</c:v>
                  </c:pt>
                  <c:pt idx="56">
                    <c:v>2025</c:v>
                  </c:pt>
                  <c:pt idx="57">
                    <c:v>2030</c:v>
                  </c:pt>
                  <c:pt idx="58">
                    <c:v>2035</c:v>
                  </c:pt>
                  <c:pt idx="59">
                    <c:v>2040</c:v>
                  </c:pt>
                  <c:pt idx="60">
                    <c:v>2045</c:v>
                  </c:pt>
                  <c:pt idx="61">
                    <c:v>2050</c:v>
                  </c:pt>
                  <c:pt idx="62">
                    <c:v>2011</c:v>
                  </c:pt>
                  <c:pt idx="63">
                    <c:v>2015</c:v>
                  </c:pt>
                  <c:pt idx="64">
                    <c:v>2020</c:v>
                  </c:pt>
                  <c:pt idx="65">
                    <c:v>2025</c:v>
                  </c:pt>
                  <c:pt idx="66">
                    <c:v>2030</c:v>
                  </c:pt>
                  <c:pt idx="67">
                    <c:v>2035</c:v>
                  </c:pt>
                  <c:pt idx="68">
                    <c:v>2040</c:v>
                  </c:pt>
                  <c:pt idx="69">
                    <c:v>2045</c:v>
                  </c:pt>
                  <c:pt idx="70">
                    <c:v>2050</c:v>
                  </c:pt>
                  <c:pt idx="71">
                    <c:v>2011</c:v>
                  </c:pt>
                  <c:pt idx="72">
                    <c:v>2015</c:v>
                  </c:pt>
                  <c:pt idx="73">
                    <c:v>2020</c:v>
                  </c:pt>
                  <c:pt idx="74">
                    <c:v>2025</c:v>
                  </c:pt>
                  <c:pt idx="75">
                    <c:v>2030</c:v>
                  </c:pt>
                  <c:pt idx="76">
                    <c:v>2035</c:v>
                  </c:pt>
                  <c:pt idx="77">
                    <c:v>2040</c:v>
                  </c:pt>
                  <c:pt idx="78">
                    <c:v>2045</c:v>
                  </c:pt>
                  <c:pt idx="79">
                    <c:v>2050</c:v>
                  </c:pt>
                  <c:pt idx="80">
                    <c:v>2011</c:v>
                  </c:pt>
                  <c:pt idx="81">
                    <c:v>2015</c:v>
                  </c:pt>
                  <c:pt idx="82">
                    <c:v>2020</c:v>
                  </c:pt>
                  <c:pt idx="83">
                    <c:v>2025</c:v>
                  </c:pt>
                  <c:pt idx="84">
                    <c:v>2030</c:v>
                  </c:pt>
                  <c:pt idx="85">
                    <c:v>2035</c:v>
                  </c:pt>
                  <c:pt idx="86">
                    <c:v>2040</c:v>
                  </c:pt>
                  <c:pt idx="87">
                    <c:v>2045</c:v>
                  </c:pt>
                  <c:pt idx="88">
                    <c:v>2050</c:v>
                  </c:pt>
                  <c:pt idx="89">
                    <c:v>2011</c:v>
                  </c:pt>
                  <c:pt idx="90">
                    <c:v>2015</c:v>
                  </c:pt>
                  <c:pt idx="91">
                    <c:v>2020</c:v>
                  </c:pt>
                  <c:pt idx="92">
                    <c:v>2025</c:v>
                  </c:pt>
                  <c:pt idx="93">
                    <c:v>2030</c:v>
                  </c:pt>
                  <c:pt idx="94">
                    <c:v>2035</c:v>
                  </c:pt>
                  <c:pt idx="95">
                    <c:v>2040</c:v>
                  </c:pt>
                  <c:pt idx="96">
                    <c:v>2045</c:v>
                  </c:pt>
                  <c:pt idx="97">
                    <c:v>2050</c:v>
                  </c:pt>
                  <c:pt idx="98">
                    <c:v>2011</c:v>
                  </c:pt>
                  <c:pt idx="99">
                    <c:v>2015</c:v>
                  </c:pt>
                  <c:pt idx="100">
                    <c:v>2020</c:v>
                  </c:pt>
                  <c:pt idx="101">
                    <c:v>2025</c:v>
                  </c:pt>
                  <c:pt idx="102">
                    <c:v>2030</c:v>
                  </c:pt>
                  <c:pt idx="103">
                    <c:v>2035</c:v>
                  </c:pt>
                  <c:pt idx="104">
                    <c:v>2040</c:v>
                  </c:pt>
                  <c:pt idx="105">
                    <c:v>2045</c:v>
                  </c:pt>
                  <c:pt idx="106">
                    <c:v>2050</c:v>
                  </c:pt>
                  <c:pt idx="107">
                    <c:v>2011</c:v>
                  </c:pt>
                  <c:pt idx="108">
                    <c:v>2015</c:v>
                  </c:pt>
                  <c:pt idx="109">
                    <c:v>2020</c:v>
                  </c:pt>
                  <c:pt idx="110">
                    <c:v>2025</c:v>
                  </c:pt>
                  <c:pt idx="111">
                    <c:v>2030</c:v>
                  </c:pt>
                  <c:pt idx="112">
                    <c:v>2035</c:v>
                  </c:pt>
                  <c:pt idx="113">
                    <c:v>2040</c:v>
                  </c:pt>
                  <c:pt idx="114">
                    <c:v>2045</c:v>
                  </c:pt>
                  <c:pt idx="115">
                    <c:v>2050</c:v>
                  </c:pt>
                  <c:pt idx="116">
                    <c:v>2011</c:v>
                  </c:pt>
                  <c:pt idx="117">
                    <c:v>2015</c:v>
                  </c:pt>
                  <c:pt idx="118">
                    <c:v>2020</c:v>
                  </c:pt>
                  <c:pt idx="119">
                    <c:v>2025</c:v>
                  </c:pt>
                  <c:pt idx="120">
                    <c:v>2030</c:v>
                  </c:pt>
                  <c:pt idx="121">
                    <c:v>2035</c:v>
                  </c:pt>
                  <c:pt idx="122">
                    <c:v>2040</c:v>
                  </c:pt>
                  <c:pt idx="123">
                    <c:v>2045</c:v>
                  </c:pt>
                  <c:pt idx="124">
                    <c:v>2050</c:v>
                  </c:pt>
                  <c:pt idx="125">
                    <c:v>2011</c:v>
                  </c:pt>
                  <c:pt idx="126">
                    <c:v>2015</c:v>
                  </c:pt>
                  <c:pt idx="127">
                    <c:v>2020</c:v>
                  </c:pt>
                  <c:pt idx="128">
                    <c:v>2025</c:v>
                  </c:pt>
                  <c:pt idx="129">
                    <c:v>2030</c:v>
                  </c:pt>
                  <c:pt idx="130">
                    <c:v>2035</c:v>
                  </c:pt>
                  <c:pt idx="131">
                    <c:v>2040</c:v>
                  </c:pt>
                  <c:pt idx="132">
                    <c:v>2045</c:v>
                  </c:pt>
                  <c:pt idx="133">
                    <c:v>2050</c:v>
                  </c:pt>
                  <c:pt idx="134">
                    <c:v>2011</c:v>
                  </c:pt>
                  <c:pt idx="135">
                    <c:v>2015</c:v>
                  </c:pt>
                  <c:pt idx="136">
                    <c:v>2020</c:v>
                  </c:pt>
                  <c:pt idx="137">
                    <c:v>2025</c:v>
                  </c:pt>
                  <c:pt idx="138">
                    <c:v>2030</c:v>
                  </c:pt>
                  <c:pt idx="139">
                    <c:v>2035</c:v>
                  </c:pt>
                  <c:pt idx="140">
                    <c:v>2040</c:v>
                  </c:pt>
                  <c:pt idx="141">
                    <c:v>2045</c:v>
                  </c:pt>
                  <c:pt idx="142">
                    <c:v>2050</c:v>
                  </c:pt>
                  <c:pt idx="143">
                    <c:v>2011</c:v>
                  </c:pt>
                  <c:pt idx="144">
                    <c:v>2015</c:v>
                  </c:pt>
                  <c:pt idx="145">
                    <c:v>2020</c:v>
                  </c:pt>
                  <c:pt idx="146">
                    <c:v>2025</c:v>
                  </c:pt>
                  <c:pt idx="147">
                    <c:v>2030</c:v>
                  </c:pt>
                  <c:pt idx="148">
                    <c:v>2035</c:v>
                  </c:pt>
                  <c:pt idx="149">
                    <c:v>2040</c:v>
                  </c:pt>
                  <c:pt idx="150">
                    <c:v>2045</c:v>
                  </c:pt>
                  <c:pt idx="151">
                    <c:v>2050</c:v>
                  </c:pt>
                  <c:pt idx="152">
                    <c:v>2011</c:v>
                  </c:pt>
                  <c:pt idx="153">
                    <c:v>2015</c:v>
                  </c:pt>
                  <c:pt idx="154">
                    <c:v>2020</c:v>
                  </c:pt>
                  <c:pt idx="155">
                    <c:v>2025</c:v>
                  </c:pt>
                  <c:pt idx="156">
                    <c:v>2030</c:v>
                  </c:pt>
                  <c:pt idx="157">
                    <c:v>2035</c:v>
                  </c:pt>
                  <c:pt idx="158">
                    <c:v>2040</c:v>
                  </c:pt>
                  <c:pt idx="159">
                    <c:v>2045</c:v>
                  </c:pt>
                  <c:pt idx="160">
                    <c:v>2050</c:v>
                  </c:pt>
                  <c:pt idx="161">
                    <c:v>2011</c:v>
                  </c:pt>
                </c:lvl>
                <c:lvl>
                  <c:pt idx="0">
                    <c:v>BRZ</c:v>
                  </c:pt>
                  <c:pt idx="9">
                    <c:v>CHI</c:v>
                  </c:pt>
                  <c:pt idx="18">
                    <c:v>DEU</c:v>
                  </c:pt>
                  <c:pt idx="27">
                    <c:v>EUN</c:v>
                  </c:pt>
                  <c:pt idx="36">
                    <c:v>EUS</c:v>
                  </c:pt>
                  <c:pt idx="45">
                    <c:v>FRA</c:v>
                  </c:pt>
                  <c:pt idx="54">
                    <c:v>IND</c:v>
                  </c:pt>
                  <c:pt idx="63">
                    <c:v>OEC</c:v>
                  </c:pt>
                  <c:pt idx="72">
                    <c:v>ROW</c:v>
                  </c:pt>
                  <c:pt idx="81">
                    <c:v>RSA</c:v>
                  </c:pt>
                  <c:pt idx="90">
                    <c:v>RUS</c:v>
                  </c:pt>
                  <c:pt idx="99">
                    <c:v>USA</c:v>
                  </c:pt>
                  <c:pt idx="108">
                    <c:v>ITA</c:v>
                  </c:pt>
                  <c:pt idx="117">
                    <c:v>POL</c:v>
                  </c:pt>
                  <c:pt idx="126">
                    <c:v>ESP</c:v>
                  </c:pt>
                  <c:pt idx="135">
                    <c:v>UKI</c:v>
                  </c:pt>
                  <c:pt idx="144">
                    <c:v>BNL</c:v>
                  </c:pt>
                  <c:pt idx="153">
                    <c:v>OPA</c:v>
                  </c:pt>
                </c:lvl>
              </c:multiLvlStrCache>
            </c:multiLvlStrRef>
          </c:cat>
          <c:val>
            <c:numRef>
              <c:f>abschr_pfad...pivot!$C$5:$C$185</c:f>
              <c:numCache>
                <c:formatCode>General</c:formatCode>
                <c:ptCount val="162"/>
                <c:pt idx="0">
                  <c:v>0.81537269759999997</c:v>
                </c:pt>
                <c:pt idx="1">
                  <c:v>0.664832635991501</c:v>
                </c:pt>
                <c:pt idx="2">
                  <c:v>0.54208637986090902</c:v>
                </c:pt>
                <c:pt idx="3">
                  <c:v>0.44200243387940769</c:v>
                </c:pt>
                <c:pt idx="4">
                  <c:v>0.36039671685801827</c:v>
                </c:pt>
                <c:pt idx="5">
                  <c:v>0.29385764323070573</c:v>
                </c:pt>
                <c:pt idx="6">
                  <c:v>0.2396034992713989</c:v>
                </c:pt>
                <c:pt idx="7">
                  <c:v>0.19536615155532014</c:v>
                </c:pt>
                <c:pt idx="8">
                  <c:v>1</c:v>
                </c:pt>
                <c:pt idx="9">
                  <c:v>0.81537269759999997</c:v>
                </c:pt>
                <c:pt idx="10">
                  <c:v>0.664832635991501</c:v>
                </c:pt>
                <c:pt idx="11">
                  <c:v>0.54208637986090902</c:v>
                </c:pt>
                <c:pt idx="12">
                  <c:v>0.44200243387940769</c:v>
                </c:pt>
                <c:pt idx="13">
                  <c:v>0.36039671685801827</c:v>
                </c:pt>
                <c:pt idx="14">
                  <c:v>0.29385764323070573</c:v>
                </c:pt>
                <c:pt idx="15">
                  <c:v>0.2396034992713989</c:v>
                </c:pt>
                <c:pt idx="16">
                  <c:v>0.19536615155532014</c:v>
                </c:pt>
                <c:pt idx="17">
                  <c:v>1</c:v>
                </c:pt>
                <c:pt idx="18">
                  <c:v>0.67582785943413981</c:v>
                </c:pt>
                <c:pt idx="19">
                  <c:v>0.33548124855930722</c:v>
                </c:pt>
                <c:pt idx="20">
                  <c:v>0.22670124915757969</c:v>
                </c:pt>
                <c:pt idx="21">
                  <c:v>7.7511468354029459E-2</c:v>
                </c:pt>
                <c:pt idx="22">
                  <c:v>2.6501961276011933E-2</c:v>
                </c:pt>
                <c:pt idx="23">
                  <c:v>9.0612907533537124E-3</c:v>
                </c:pt>
                <c:pt idx="24">
                  <c:v>3.0981476903421509E-3</c:v>
                </c:pt>
                <c:pt idx="25">
                  <c:v>1.0592882815971727E-3</c:v>
                </c:pt>
                <c:pt idx="26">
                  <c:v>1</c:v>
                </c:pt>
                <c:pt idx="27">
                  <c:v>0.81537269759999997</c:v>
                </c:pt>
                <c:pt idx="28">
                  <c:v>0.664832635991501</c:v>
                </c:pt>
                <c:pt idx="29">
                  <c:v>0.54208637986090902</c:v>
                </c:pt>
                <c:pt idx="30">
                  <c:v>0.44200243387940769</c:v>
                </c:pt>
                <c:pt idx="31">
                  <c:v>0.36039671685801827</c:v>
                </c:pt>
                <c:pt idx="32">
                  <c:v>0.29385764323070573</c:v>
                </c:pt>
                <c:pt idx="33">
                  <c:v>0.2396034992713989</c:v>
                </c:pt>
                <c:pt idx="34">
                  <c:v>0.19536615155532014</c:v>
                </c:pt>
                <c:pt idx="35">
                  <c:v>1</c:v>
                </c:pt>
                <c:pt idx="36">
                  <c:v>0.81537269759999997</c:v>
                </c:pt>
                <c:pt idx="37">
                  <c:v>0.664832635991501</c:v>
                </c:pt>
                <c:pt idx="38">
                  <c:v>0.54208637986090902</c:v>
                </c:pt>
                <c:pt idx="39">
                  <c:v>0.44200243387940769</c:v>
                </c:pt>
                <c:pt idx="40">
                  <c:v>0.36039671685801827</c:v>
                </c:pt>
                <c:pt idx="41">
                  <c:v>0.29385764323070573</c:v>
                </c:pt>
                <c:pt idx="42">
                  <c:v>0.2396034992713989</c:v>
                </c:pt>
                <c:pt idx="43">
                  <c:v>0.19536615155532014</c:v>
                </c:pt>
                <c:pt idx="44">
                  <c:v>1</c:v>
                </c:pt>
                <c:pt idx="45">
                  <c:v>0.97361516476635801</c:v>
                </c:pt>
                <c:pt idx="46">
                  <c:v>0.86899483937426147</c:v>
                </c:pt>
                <c:pt idx="47">
                  <c:v>0.49799129460002628</c:v>
                </c:pt>
                <c:pt idx="48">
                  <c:v>8.5485613872085142E-2</c:v>
                </c:pt>
                <c:pt idx="49">
                  <c:v>1.4674533989508118E-2</c:v>
                </c:pt>
                <c:pt idx="50">
                  <c:v>2.5190431238108916E-3</c:v>
                </c:pt>
                <c:pt idx="51">
                  <c:v>4.3242110885128248E-4</c:v>
                </c:pt>
                <c:pt idx="52">
                  <c:v>7.4229779400239508E-5</c:v>
                </c:pt>
                <c:pt idx="53">
                  <c:v>1</c:v>
                </c:pt>
                <c:pt idx="54">
                  <c:v>0.81537269759999997</c:v>
                </c:pt>
                <c:pt idx="55">
                  <c:v>0.664832635991501</c:v>
                </c:pt>
                <c:pt idx="56">
                  <c:v>0.54208637986090902</c:v>
                </c:pt>
                <c:pt idx="57">
                  <c:v>0.44200243387940769</c:v>
                </c:pt>
                <c:pt idx="58">
                  <c:v>0.36039671685801827</c:v>
                </c:pt>
                <c:pt idx="59">
                  <c:v>0.29385764323070573</c:v>
                </c:pt>
                <c:pt idx="60">
                  <c:v>0.2396034992713989</c:v>
                </c:pt>
                <c:pt idx="61">
                  <c:v>0.19536615155532014</c:v>
                </c:pt>
                <c:pt idx="62">
                  <c:v>1</c:v>
                </c:pt>
                <c:pt idx="63">
                  <c:v>0.81537269759999997</c:v>
                </c:pt>
                <c:pt idx="64">
                  <c:v>0.664832635991501</c:v>
                </c:pt>
                <c:pt idx="65">
                  <c:v>0.54208637986090902</c:v>
                </c:pt>
                <c:pt idx="66">
                  <c:v>0.44200243387940769</c:v>
                </c:pt>
                <c:pt idx="67">
                  <c:v>0.36039671685801827</c:v>
                </c:pt>
                <c:pt idx="68">
                  <c:v>0.29385764323070573</c:v>
                </c:pt>
                <c:pt idx="69">
                  <c:v>0.2396034992713989</c:v>
                </c:pt>
                <c:pt idx="70">
                  <c:v>0.19536615155532014</c:v>
                </c:pt>
                <c:pt idx="71">
                  <c:v>1</c:v>
                </c:pt>
                <c:pt idx="72">
                  <c:v>0.81537269759999997</c:v>
                </c:pt>
                <c:pt idx="73">
                  <c:v>0.664832635991501</c:v>
                </c:pt>
                <c:pt idx="74">
                  <c:v>0.54208637986090902</c:v>
                </c:pt>
                <c:pt idx="75">
                  <c:v>0.44200243387940769</c:v>
                </c:pt>
                <c:pt idx="76">
                  <c:v>0.36039671685801827</c:v>
                </c:pt>
                <c:pt idx="77">
                  <c:v>0.29385764323070573</c:v>
                </c:pt>
                <c:pt idx="78">
                  <c:v>0.2396034992713989</c:v>
                </c:pt>
                <c:pt idx="79">
                  <c:v>0.19536615155532014</c:v>
                </c:pt>
                <c:pt idx="80">
                  <c:v>1</c:v>
                </c:pt>
                <c:pt idx="81">
                  <c:v>0.81537269759999997</c:v>
                </c:pt>
                <c:pt idx="82">
                  <c:v>0.664832635991501</c:v>
                </c:pt>
                <c:pt idx="83">
                  <c:v>0.54208637986090902</c:v>
                </c:pt>
                <c:pt idx="84">
                  <c:v>0.44200243387940769</c:v>
                </c:pt>
                <c:pt idx="85">
                  <c:v>0.36039671685801827</c:v>
                </c:pt>
                <c:pt idx="86">
                  <c:v>0.29385764323070573</c:v>
                </c:pt>
                <c:pt idx="87">
                  <c:v>0.2396034992713989</c:v>
                </c:pt>
                <c:pt idx="88">
                  <c:v>0.19536615155532014</c:v>
                </c:pt>
                <c:pt idx="89">
                  <c:v>1</c:v>
                </c:pt>
                <c:pt idx="90">
                  <c:v>0.81537269759999997</c:v>
                </c:pt>
                <c:pt idx="91">
                  <c:v>0.664832635991501</c:v>
                </c:pt>
                <c:pt idx="92">
                  <c:v>0.54208637986090902</c:v>
                </c:pt>
                <c:pt idx="93">
                  <c:v>0.44200243387940769</c:v>
                </c:pt>
                <c:pt idx="94">
                  <c:v>0.36039671685801827</c:v>
                </c:pt>
                <c:pt idx="95">
                  <c:v>0.29385764323070573</c:v>
                </c:pt>
                <c:pt idx="96">
                  <c:v>0.2396034992713989</c:v>
                </c:pt>
                <c:pt idx="97">
                  <c:v>0.19536615155532014</c:v>
                </c:pt>
                <c:pt idx="98">
                  <c:v>1</c:v>
                </c:pt>
                <c:pt idx="99">
                  <c:v>0.81537269759999997</c:v>
                </c:pt>
                <c:pt idx="100">
                  <c:v>0.664832635991501</c:v>
                </c:pt>
                <c:pt idx="101">
                  <c:v>0.54208637986090902</c:v>
                </c:pt>
                <c:pt idx="102">
                  <c:v>0.44200243387940769</c:v>
                </c:pt>
                <c:pt idx="103">
                  <c:v>0.36039671685801827</c:v>
                </c:pt>
                <c:pt idx="104">
                  <c:v>0.29385764323070573</c:v>
                </c:pt>
                <c:pt idx="105">
                  <c:v>0.2396034992713989</c:v>
                </c:pt>
                <c:pt idx="106">
                  <c:v>0.19536615155532014</c:v>
                </c:pt>
                <c:pt idx="107">
                  <c:v>1</c:v>
                </c:pt>
                <c:pt idx="108">
                  <c:v>0.97361516476635801</c:v>
                </c:pt>
                <c:pt idx="109">
                  <c:v>0.86899483937426147</c:v>
                </c:pt>
                <c:pt idx="110">
                  <c:v>0.49799129460002628</c:v>
                </c:pt>
                <c:pt idx="111">
                  <c:v>8.5485613872085142E-2</c:v>
                </c:pt>
                <c:pt idx="112">
                  <c:v>1.4674533989508118E-2</c:v>
                </c:pt>
                <c:pt idx="113">
                  <c:v>2.5190431238108916E-3</c:v>
                </c:pt>
                <c:pt idx="114">
                  <c:v>4.3242110885128248E-4</c:v>
                </c:pt>
                <c:pt idx="115">
                  <c:v>7.4229779400239508E-5</c:v>
                </c:pt>
                <c:pt idx="116">
                  <c:v>1</c:v>
                </c:pt>
                <c:pt idx="117">
                  <c:v>0.97188243107385131</c:v>
                </c:pt>
                <c:pt idx="118">
                  <c:v>0.87789171084345363</c:v>
                </c:pt>
                <c:pt idx="119">
                  <c:v>0.50634640302591438</c:v>
                </c:pt>
                <c:pt idx="120">
                  <c:v>0.10555418013364863</c:v>
                </c:pt>
                <c:pt idx="121">
                  <c:v>2.2004076413112233E-2</c:v>
                </c:pt>
                <c:pt idx="122">
                  <c:v>4.5870223062794181E-3</c:v>
                </c:pt>
                <c:pt idx="123">
                  <c:v>9.5622162199758369E-4</c:v>
                </c:pt>
                <c:pt idx="124">
                  <c:v>1.9933624240805941E-4</c:v>
                </c:pt>
                <c:pt idx="125">
                  <c:v>1</c:v>
                </c:pt>
                <c:pt idx="126">
                  <c:v>0.95628782784129129</c:v>
                </c:pt>
                <c:pt idx="127">
                  <c:v>0.95628782784129129</c:v>
                </c:pt>
                <c:pt idx="128">
                  <c:v>0.58349024882313383</c:v>
                </c:pt>
                <c:pt idx="129">
                  <c:v>0.31489576328177532</c:v>
                </c:pt>
                <c:pt idx="130">
                  <c:v>0.16994172898829166</c:v>
                </c:pt>
                <c:pt idx="131">
                  <c:v>9.1713495763000696E-2</c:v>
                </c:pt>
                <c:pt idx="132">
                  <c:v>4.9495585075808299E-2</c:v>
                </c:pt>
                <c:pt idx="133">
                  <c:v>2.6711586136976006E-2</c:v>
                </c:pt>
                <c:pt idx="134">
                  <c:v>1</c:v>
                </c:pt>
                <c:pt idx="135">
                  <c:v>0.97361516476635801</c:v>
                </c:pt>
                <c:pt idx="136">
                  <c:v>0.86899483937426147</c:v>
                </c:pt>
                <c:pt idx="137">
                  <c:v>0.49799129460002628</c:v>
                </c:pt>
                <c:pt idx="138">
                  <c:v>8.5485613872085142E-2</c:v>
                </c:pt>
                <c:pt idx="139">
                  <c:v>1.4674533989508118E-2</c:v>
                </c:pt>
                <c:pt idx="140">
                  <c:v>2.5190431238108916E-3</c:v>
                </c:pt>
                <c:pt idx="141">
                  <c:v>4.3242110885128248E-4</c:v>
                </c:pt>
                <c:pt idx="142">
                  <c:v>7.4229779400239508E-5</c:v>
                </c:pt>
                <c:pt idx="143">
                  <c:v>1</c:v>
                </c:pt>
                <c:pt idx="144">
                  <c:v>0.81537269759999997</c:v>
                </c:pt>
                <c:pt idx="145">
                  <c:v>0.664832635991501</c:v>
                </c:pt>
                <c:pt idx="146">
                  <c:v>0.54208637986090902</c:v>
                </c:pt>
                <c:pt idx="147">
                  <c:v>0.44200243387940769</c:v>
                </c:pt>
                <c:pt idx="148">
                  <c:v>0.36039671685801827</c:v>
                </c:pt>
                <c:pt idx="149">
                  <c:v>0.29385764323070573</c:v>
                </c:pt>
                <c:pt idx="150">
                  <c:v>0.2396034992713989</c:v>
                </c:pt>
                <c:pt idx="151">
                  <c:v>0.19536615155532014</c:v>
                </c:pt>
                <c:pt idx="152">
                  <c:v>1</c:v>
                </c:pt>
                <c:pt idx="153">
                  <c:v>0.81537269759999997</c:v>
                </c:pt>
                <c:pt idx="154">
                  <c:v>0.664832635991501</c:v>
                </c:pt>
                <c:pt idx="155">
                  <c:v>0.54208637986090902</c:v>
                </c:pt>
                <c:pt idx="156">
                  <c:v>0.44200243387940769</c:v>
                </c:pt>
                <c:pt idx="157">
                  <c:v>0.36039671685801827</c:v>
                </c:pt>
                <c:pt idx="158">
                  <c:v>0.29385764323070573</c:v>
                </c:pt>
                <c:pt idx="159">
                  <c:v>0.2396034992713989</c:v>
                </c:pt>
                <c:pt idx="160">
                  <c:v>0.19536615155532014</c:v>
                </c:pt>
                <c:pt idx="161">
                  <c:v>1</c:v>
                </c:pt>
              </c:numCache>
            </c:numRef>
          </c:val>
          <c:smooth val="0"/>
          <c:extLst>
            <c:ext xmlns:c16="http://schemas.microsoft.com/office/drawing/2014/chart" uri="{C3380CC4-5D6E-409C-BE32-E72D297353CC}">
              <c16:uniqueId val="{00000001-0471-4E9D-A038-F692AE5BC5E6}"/>
            </c:ext>
          </c:extLst>
        </c:ser>
        <c:ser>
          <c:idx val="2"/>
          <c:order val="2"/>
          <c:tx>
            <c:strRef>
              <c:f>abschr_pfad...pivot!$D$3:$D$4</c:f>
              <c:strCache>
                <c:ptCount val="1"/>
                <c:pt idx="0">
                  <c:v>bHC</c:v>
                </c:pt>
              </c:strCache>
            </c:strRef>
          </c:tx>
          <c:marker>
            <c:symbol val="none"/>
          </c:marker>
          <c:cat>
            <c:multiLvlStrRef>
              <c:f>abschr_pfad...pivot!$A$5:$A$185</c:f>
              <c:multiLvlStrCache>
                <c:ptCount val="162"/>
                <c:lvl>
                  <c:pt idx="0">
                    <c:v>2015</c:v>
                  </c:pt>
                  <c:pt idx="1">
                    <c:v>2020</c:v>
                  </c:pt>
                  <c:pt idx="2">
                    <c:v>2025</c:v>
                  </c:pt>
                  <c:pt idx="3">
                    <c:v>2030</c:v>
                  </c:pt>
                  <c:pt idx="4">
                    <c:v>2035</c:v>
                  </c:pt>
                  <c:pt idx="5">
                    <c:v>2040</c:v>
                  </c:pt>
                  <c:pt idx="6">
                    <c:v>2045</c:v>
                  </c:pt>
                  <c:pt idx="7">
                    <c:v>2050</c:v>
                  </c:pt>
                  <c:pt idx="8">
                    <c:v>2011</c:v>
                  </c:pt>
                  <c:pt idx="9">
                    <c:v>2015</c:v>
                  </c:pt>
                  <c:pt idx="10">
                    <c:v>2020</c:v>
                  </c:pt>
                  <c:pt idx="11">
                    <c:v>2025</c:v>
                  </c:pt>
                  <c:pt idx="12">
                    <c:v>2030</c:v>
                  </c:pt>
                  <c:pt idx="13">
                    <c:v>2035</c:v>
                  </c:pt>
                  <c:pt idx="14">
                    <c:v>2040</c:v>
                  </c:pt>
                  <c:pt idx="15">
                    <c:v>2045</c:v>
                  </c:pt>
                  <c:pt idx="16">
                    <c:v>2050</c:v>
                  </c:pt>
                  <c:pt idx="17">
                    <c:v>2011</c:v>
                  </c:pt>
                  <c:pt idx="18">
                    <c:v>2015</c:v>
                  </c:pt>
                  <c:pt idx="19">
                    <c:v>2020</c:v>
                  </c:pt>
                  <c:pt idx="20">
                    <c:v>2025</c:v>
                  </c:pt>
                  <c:pt idx="21">
                    <c:v>2030</c:v>
                  </c:pt>
                  <c:pt idx="22">
                    <c:v>2035</c:v>
                  </c:pt>
                  <c:pt idx="23">
                    <c:v>2040</c:v>
                  </c:pt>
                  <c:pt idx="24">
                    <c:v>2045</c:v>
                  </c:pt>
                  <c:pt idx="25">
                    <c:v>2050</c:v>
                  </c:pt>
                  <c:pt idx="26">
                    <c:v>2011</c:v>
                  </c:pt>
                  <c:pt idx="27">
                    <c:v>2015</c:v>
                  </c:pt>
                  <c:pt idx="28">
                    <c:v>2020</c:v>
                  </c:pt>
                  <c:pt idx="29">
                    <c:v>2025</c:v>
                  </c:pt>
                  <c:pt idx="30">
                    <c:v>2030</c:v>
                  </c:pt>
                  <c:pt idx="31">
                    <c:v>2035</c:v>
                  </c:pt>
                  <c:pt idx="32">
                    <c:v>2040</c:v>
                  </c:pt>
                  <c:pt idx="33">
                    <c:v>2045</c:v>
                  </c:pt>
                  <c:pt idx="34">
                    <c:v>2050</c:v>
                  </c:pt>
                  <c:pt idx="35">
                    <c:v>2011</c:v>
                  </c:pt>
                  <c:pt idx="36">
                    <c:v>2015</c:v>
                  </c:pt>
                  <c:pt idx="37">
                    <c:v>2020</c:v>
                  </c:pt>
                  <c:pt idx="38">
                    <c:v>2025</c:v>
                  </c:pt>
                  <c:pt idx="39">
                    <c:v>2030</c:v>
                  </c:pt>
                  <c:pt idx="40">
                    <c:v>2035</c:v>
                  </c:pt>
                  <c:pt idx="41">
                    <c:v>2040</c:v>
                  </c:pt>
                  <c:pt idx="42">
                    <c:v>2045</c:v>
                  </c:pt>
                  <c:pt idx="43">
                    <c:v>2050</c:v>
                  </c:pt>
                  <c:pt idx="44">
                    <c:v>2011</c:v>
                  </c:pt>
                  <c:pt idx="45">
                    <c:v>2015</c:v>
                  </c:pt>
                  <c:pt idx="46">
                    <c:v>2020</c:v>
                  </c:pt>
                  <c:pt idx="47">
                    <c:v>2025</c:v>
                  </c:pt>
                  <c:pt idx="48">
                    <c:v>2030</c:v>
                  </c:pt>
                  <c:pt idx="49">
                    <c:v>2035</c:v>
                  </c:pt>
                  <c:pt idx="50">
                    <c:v>2040</c:v>
                  </c:pt>
                  <c:pt idx="51">
                    <c:v>2045</c:v>
                  </c:pt>
                  <c:pt idx="52">
                    <c:v>2050</c:v>
                  </c:pt>
                  <c:pt idx="53">
                    <c:v>2011</c:v>
                  </c:pt>
                  <c:pt idx="54">
                    <c:v>2015</c:v>
                  </c:pt>
                  <c:pt idx="55">
                    <c:v>2020</c:v>
                  </c:pt>
                  <c:pt idx="56">
                    <c:v>2025</c:v>
                  </c:pt>
                  <c:pt idx="57">
                    <c:v>2030</c:v>
                  </c:pt>
                  <c:pt idx="58">
                    <c:v>2035</c:v>
                  </c:pt>
                  <c:pt idx="59">
                    <c:v>2040</c:v>
                  </c:pt>
                  <c:pt idx="60">
                    <c:v>2045</c:v>
                  </c:pt>
                  <c:pt idx="61">
                    <c:v>2050</c:v>
                  </c:pt>
                  <c:pt idx="62">
                    <c:v>2011</c:v>
                  </c:pt>
                  <c:pt idx="63">
                    <c:v>2015</c:v>
                  </c:pt>
                  <c:pt idx="64">
                    <c:v>2020</c:v>
                  </c:pt>
                  <c:pt idx="65">
                    <c:v>2025</c:v>
                  </c:pt>
                  <c:pt idx="66">
                    <c:v>2030</c:v>
                  </c:pt>
                  <c:pt idx="67">
                    <c:v>2035</c:v>
                  </c:pt>
                  <c:pt idx="68">
                    <c:v>2040</c:v>
                  </c:pt>
                  <c:pt idx="69">
                    <c:v>2045</c:v>
                  </c:pt>
                  <c:pt idx="70">
                    <c:v>2050</c:v>
                  </c:pt>
                  <c:pt idx="71">
                    <c:v>2011</c:v>
                  </c:pt>
                  <c:pt idx="72">
                    <c:v>2015</c:v>
                  </c:pt>
                  <c:pt idx="73">
                    <c:v>2020</c:v>
                  </c:pt>
                  <c:pt idx="74">
                    <c:v>2025</c:v>
                  </c:pt>
                  <c:pt idx="75">
                    <c:v>2030</c:v>
                  </c:pt>
                  <c:pt idx="76">
                    <c:v>2035</c:v>
                  </c:pt>
                  <c:pt idx="77">
                    <c:v>2040</c:v>
                  </c:pt>
                  <c:pt idx="78">
                    <c:v>2045</c:v>
                  </c:pt>
                  <c:pt idx="79">
                    <c:v>2050</c:v>
                  </c:pt>
                  <c:pt idx="80">
                    <c:v>2011</c:v>
                  </c:pt>
                  <c:pt idx="81">
                    <c:v>2015</c:v>
                  </c:pt>
                  <c:pt idx="82">
                    <c:v>2020</c:v>
                  </c:pt>
                  <c:pt idx="83">
                    <c:v>2025</c:v>
                  </c:pt>
                  <c:pt idx="84">
                    <c:v>2030</c:v>
                  </c:pt>
                  <c:pt idx="85">
                    <c:v>2035</c:v>
                  </c:pt>
                  <c:pt idx="86">
                    <c:v>2040</c:v>
                  </c:pt>
                  <c:pt idx="87">
                    <c:v>2045</c:v>
                  </c:pt>
                  <c:pt idx="88">
                    <c:v>2050</c:v>
                  </c:pt>
                  <c:pt idx="89">
                    <c:v>2011</c:v>
                  </c:pt>
                  <c:pt idx="90">
                    <c:v>2015</c:v>
                  </c:pt>
                  <c:pt idx="91">
                    <c:v>2020</c:v>
                  </c:pt>
                  <c:pt idx="92">
                    <c:v>2025</c:v>
                  </c:pt>
                  <c:pt idx="93">
                    <c:v>2030</c:v>
                  </c:pt>
                  <c:pt idx="94">
                    <c:v>2035</c:v>
                  </c:pt>
                  <c:pt idx="95">
                    <c:v>2040</c:v>
                  </c:pt>
                  <c:pt idx="96">
                    <c:v>2045</c:v>
                  </c:pt>
                  <c:pt idx="97">
                    <c:v>2050</c:v>
                  </c:pt>
                  <c:pt idx="98">
                    <c:v>2011</c:v>
                  </c:pt>
                  <c:pt idx="99">
                    <c:v>2015</c:v>
                  </c:pt>
                  <c:pt idx="100">
                    <c:v>2020</c:v>
                  </c:pt>
                  <c:pt idx="101">
                    <c:v>2025</c:v>
                  </c:pt>
                  <c:pt idx="102">
                    <c:v>2030</c:v>
                  </c:pt>
                  <c:pt idx="103">
                    <c:v>2035</c:v>
                  </c:pt>
                  <c:pt idx="104">
                    <c:v>2040</c:v>
                  </c:pt>
                  <c:pt idx="105">
                    <c:v>2045</c:v>
                  </c:pt>
                  <c:pt idx="106">
                    <c:v>2050</c:v>
                  </c:pt>
                  <c:pt idx="107">
                    <c:v>2011</c:v>
                  </c:pt>
                  <c:pt idx="108">
                    <c:v>2015</c:v>
                  </c:pt>
                  <c:pt idx="109">
                    <c:v>2020</c:v>
                  </c:pt>
                  <c:pt idx="110">
                    <c:v>2025</c:v>
                  </c:pt>
                  <c:pt idx="111">
                    <c:v>2030</c:v>
                  </c:pt>
                  <c:pt idx="112">
                    <c:v>2035</c:v>
                  </c:pt>
                  <c:pt idx="113">
                    <c:v>2040</c:v>
                  </c:pt>
                  <c:pt idx="114">
                    <c:v>2045</c:v>
                  </c:pt>
                  <c:pt idx="115">
                    <c:v>2050</c:v>
                  </c:pt>
                  <c:pt idx="116">
                    <c:v>2011</c:v>
                  </c:pt>
                  <c:pt idx="117">
                    <c:v>2015</c:v>
                  </c:pt>
                  <c:pt idx="118">
                    <c:v>2020</c:v>
                  </c:pt>
                  <c:pt idx="119">
                    <c:v>2025</c:v>
                  </c:pt>
                  <c:pt idx="120">
                    <c:v>2030</c:v>
                  </c:pt>
                  <c:pt idx="121">
                    <c:v>2035</c:v>
                  </c:pt>
                  <c:pt idx="122">
                    <c:v>2040</c:v>
                  </c:pt>
                  <c:pt idx="123">
                    <c:v>2045</c:v>
                  </c:pt>
                  <c:pt idx="124">
                    <c:v>2050</c:v>
                  </c:pt>
                  <c:pt idx="125">
                    <c:v>2011</c:v>
                  </c:pt>
                  <c:pt idx="126">
                    <c:v>2015</c:v>
                  </c:pt>
                  <c:pt idx="127">
                    <c:v>2020</c:v>
                  </c:pt>
                  <c:pt idx="128">
                    <c:v>2025</c:v>
                  </c:pt>
                  <c:pt idx="129">
                    <c:v>2030</c:v>
                  </c:pt>
                  <c:pt idx="130">
                    <c:v>2035</c:v>
                  </c:pt>
                  <c:pt idx="131">
                    <c:v>2040</c:v>
                  </c:pt>
                  <c:pt idx="132">
                    <c:v>2045</c:v>
                  </c:pt>
                  <c:pt idx="133">
                    <c:v>2050</c:v>
                  </c:pt>
                  <c:pt idx="134">
                    <c:v>2011</c:v>
                  </c:pt>
                  <c:pt idx="135">
                    <c:v>2015</c:v>
                  </c:pt>
                  <c:pt idx="136">
                    <c:v>2020</c:v>
                  </c:pt>
                  <c:pt idx="137">
                    <c:v>2025</c:v>
                  </c:pt>
                  <c:pt idx="138">
                    <c:v>2030</c:v>
                  </c:pt>
                  <c:pt idx="139">
                    <c:v>2035</c:v>
                  </c:pt>
                  <c:pt idx="140">
                    <c:v>2040</c:v>
                  </c:pt>
                  <c:pt idx="141">
                    <c:v>2045</c:v>
                  </c:pt>
                  <c:pt idx="142">
                    <c:v>2050</c:v>
                  </c:pt>
                  <c:pt idx="143">
                    <c:v>2011</c:v>
                  </c:pt>
                  <c:pt idx="144">
                    <c:v>2015</c:v>
                  </c:pt>
                  <c:pt idx="145">
                    <c:v>2020</c:v>
                  </c:pt>
                  <c:pt idx="146">
                    <c:v>2025</c:v>
                  </c:pt>
                  <c:pt idx="147">
                    <c:v>2030</c:v>
                  </c:pt>
                  <c:pt idx="148">
                    <c:v>2035</c:v>
                  </c:pt>
                  <c:pt idx="149">
                    <c:v>2040</c:v>
                  </c:pt>
                  <c:pt idx="150">
                    <c:v>2045</c:v>
                  </c:pt>
                  <c:pt idx="151">
                    <c:v>2050</c:v>
                  </c:pt>
                  <c:pt idx="152">
                    <c:v>2011</c:v>
                  </c:pt>
                  <c:pt idx="153">
                    <c:v>2015</c:v>
                  </c:pt>
                  <c:pt idx="154">
                    <c:v>2020</c:v>
                  </c:pt>
                  <c:pt idx="155">
                    <c:v>2025</c:v>
                  </c:pt>
                  <c:pt idx="156">
                    <c:v>2030</c:v>
                  </c:pt>
                  <c:pt idx="157">
                    <c:v>2035</c:v>
                  </c:pt>
                  <c:pt idx="158">
                    <c:v>2040</c:v>
                  </c:pt>
                  <c:pt idx="159">
                    <c:v>2045</c:v>
                  </c:pt>
                  <c:pt idx="160">
                    <c:v>2050</c:v>
                  </c:pt>
                  <c:pt idx="161">
                    <c:v>2011</c:v>
                  </c:pt>
                </c:lvl>
                <c:lvl>
                  <c:pt idx="0">
                    <c:v>BRZ</c:v>
                  </c:pt>
                  <c:pt idx="9">
                    <c:v>CHI</c:v>
                  </c:pt>
                  <c:pt idx="18">
                    <c:v>DEU</c:v>
                  </c:pt>
                  <c:pt idx="27">
                    <c:v>EUN</c:v>
                  </c:pt>
                  <c:pt idx="36">
                    <c:v>EUS</c:v>
                  </c:pt>
                  <c:pt idx="45">
                    <c:v>FRA</c:v>
                  </c:pt>
                  <c:pt idx="54">
                    <c:v>IND</c:v>
                  </c:pt>
                  <c:pt idx="63">
                    <c:v>OEC</c:v>
                  </c:pt>
                  <c:pt idx="72">
                    <c:v>ROW</c:v>
                  </c:pt>
                  <c:pt idx="81">
                    <c:v>RSA</c:v>
                  </c:pt>
                  <c:pt idx="90">
                    <c:v>RUS</c:v>
                  </c:pt>
                  <c:pt idx="99">
                    <c:v>USA</c:v>
                  </c:pt>
                  <c:pt idx="108">
                    <c:v>ITA</c:v>
                  </c:pt>
                  <c:pt idx="117">
                    <c:v>POL</c:v>
                  </c:pt>
                  <c:pt idx="126">
                    <c:v>ESP</c:v>
                  </c:pt>
                  <c:pt idx="135">
                    <c:v>UKI</c:v>
                  </c:pt>
                  <c:pt idx="144">
                    <c:v>BNL</c:v>
                  </c:pt>
                  <c:pt idx="153">
                    <c:v>OPA</c:v>
                  </c:pt>
                </c:lvl>
              </c:multiLvlStrCache>
            </c:multiLvlStrRef>
          </c:cat>
          <c:val>
            <c:numRef>
              <c:f>abschr_pfad...pivot!$D$5:$D$185</c:f>
              <c:numCache>
                <c:formatCode>General</c:formatCode>
                <c:ptCount val="162"/>
                <c:pt idx="0">
                  <c:v>0.81537269759999997</c:v>
                </c:pt>
                <c:pt idx="1">
                  <c:v>0.664832635991501</c:v>
                </c:pt>
                <c:pt idx="2">
                  <c:v>0.54208637986090902</c:v>
                </c:pt>
                <c:pt idx="3">
                  <c:v>0.44200243387940769</c:v>
                </c:pt>
                <c:pt idx="4">
                  <c:v>0.36039671685801827</c:v>
                </c:pt>
                <c:pt idx="5">
                  <c:v>0.29385764323070573</c:v>
                </c:pt>
                <c:pt idx="6">
                  <c:v>0.2396034992713989</c:v>
                </c:pt>
                <c:pt idx="7">
                  <c:v>0.19536615155532014</c:v>
                </c:pt>
                <c:pt idx="8">
                  <c:v>1</c:v>
                </c:pt>
                <c:pt idx="9">
                  <c:v>0.81537269759999997</c:v>
                </c:pt>
                <c:pt idx="10">
                  <c:v>0.664832635991501</c:v>
                </c:pt>
                <c:pt idx="11">
                  <c:v>0.54208637986090902</c:v>
                </c:pt>
                <c:pt idx="12">
                  <c:v>0.44200243387940769</c:v>
                </c:pt>
                <c:pt idx="13">
                  <c:v>0.36039671685801827</c:v>
                </c:pt>
                <c:pt idx="14">
                  <c:v>0.29385764323070573</c:v>
                </c:pt>
                <c:pt idx="15">
                  <c:v>0.2396034992713989</c:v>
                </c:pt>
                <c:pt idx="16">
                  <c:v>0.19536615155532014</c:v>
                </c:pt>
                <c:pt idx="17">
                  <c:v>1</c:v>
                </c:pt>
                <c:pt idx="18">
                  <c:v>1.0000000000000002</c:v>
                </c:pt>
                <c:pt idx="19">
                  <c:v>1.0000227381250142</c:v>
                </c:pt>
                <c:pt idx="20">
                  <c:v>1.0000341073167756</c:v>
                </c:pt>
                <c:pt idx="26">
                  <c:v>1</c:v>
                </c:pt>
                <c:pt idx="27">
                  <c:v>0.81537269759999997</c:v>
                </c:pt>
                <c:pt idx="28">
                  <c:v>0.664832635991501</c:v>
                </c:pt>
                <c:pt idx="29">
                  <c:v>0.54208637986090902</c:v>
                </c:pt>
                <c:pt idx="30">
                  <c:v>0.44200243387940769</c:v>
                </c:pt>
                <c:pt idx="31">
                  <c:v>0.36039671685801827</c:v>
                </c:pt>
                <c:pt idx="32">
                  <c:v>0.29385764323070573</c:v>
                </c:pt>
                <c:pt idx="33">
                  <c:v>0.2396034992713989</c:v>
                </c:pt>
                <c:pt idx="34">
                  <c:v>0.19536615155532014</c:v>
                </c:pt>
                <c:pt idx="35">
                  <c:v>1</c:v>
                </c:pt>
                <c:pt idx="36">
                  <c:v>0.81537269759999997</c:v>
                </c:pt>
                <c:pt idx="37">
                  <c:v>0.664832635991501</c:v>
                </c:pt>
                <c:pt idx="38">
                  <c:v>0.54208637986090902</c:v>
                </c:pt>
                <c:pt idx="39">
                  <c:v>0.44200243387940769</c:v>
                </c:pt>
                <c:pt idx="40">
                  <c:v>0.36039671685801827</c:v>
                </c:pt>
                <c:pt idx="41">
                  <c:v>0.29385764323070573</c:v>
                </c:pt>
                <c:pt idx="42">
                  <c:v>0.2396034992713989</c:v>
                </c:pt>
                <c:pt idx="43">
                  <c:v>0.19536615155532014</c:v>
                </c:pt>
                <c:pt idx="44">
                  <c:v>1</c:v>
                </c:pt>
                <c:pt idx="45">
                  <c:v>0.67019193853388437</c:v>
                </c:pt>
                <c:pt idx="46">
                  <c:v>0.407005553793582</c:v>
                </c:pt>
                <c:pt idx="47">
                  <c:v>0.15391090560935528</c:v>
                </c:pt>
                <c:pt idx="48">
                  <c:v>2.3634026703040035E-2</c:v>
                </c:pt>
                <c:pt idx="49">
                  <c:v>3.629159454221661E-3</c:v>
                </c:pt>
                <c:pt idx="50">
                  <c:v>5.5728118232481775E-4</c:v>
                </c:pt>
                <c:pt idx="51">
                  <c:v>8.557417222659688E-5</c:v>
                </c:pt>
                <c:pt idx="52">
                  <c:v>1.3140474117066106E-5</c:v>
                </c:pt>
                <c:pt idx="53">
                  <c:v>1</c:v>
                </c:pt>
                <c:pt idx="54">
                  <c:v>0.81537269759999997</c:v>
                </c:pt>
                <c:pt idx="55">
                  <c:v>0.664832635991501</c:v>
                </c:pt>
                <c:pt idx="56">
                  <c:v>0.54208637986090902</c:v>
                </c:pt>
                <c:pt idx="57">
                  <c:v>0.44200243387940769</c:v>
                </c:pt>
                <c:pt idx="58">
                  <c:v>0.36039671685801827</c:v>
                </c:pt>
                <c:pt idx="59">
                  <c:v>0.29385764323070573</c:v>
                </c:pt>
                <c:pt idx="60">
                  <c:v>0.2396034992713989</c:v>
                </c:pt>
                <c:pt idx="61">
                  <c:v>0.19536615155532014</c:v>
                </c:pt>
                <c:pt idx="62">
                  <c:v>1</c:v>
                </c:pt>
                <c:pt idx="63">
                  <c:v>0.81537269759999997</c:v>
                </c:pt>
                <c:pt idx="64">
                  <c:v>0.664832635991501</c:v>
                </c:pt>
                <c:pt idx="65">
                  <c:v>0.54208637986090902</c:v>
                </c:pt>
                <c:pt idx="66">
                  <c:v>0.44200243387940769</c:v>
                </c:pt>
                <c:pt idx="67">
                  <c:v>0.36039671685801827</c:v>
                </c:pt>
                <c:pt idx="68">
                  <c:v>0.29385764323070573</c:v>
                </c:pt>
                <c:pt idx="69">
                  <c:v>0.2396034992713989</c:v>
                </c:pt>
                <c:pt idx="70">
                  <c:v>0.19536615155532014</c:v>
                </c:pt>
                <c:pt idx="71">
                  <c:v>1</c:v>
                </c:pt>
                <c:pt idx="72">
                  <c:v>0.81537269759999997</c:v>
                </c:pt>
                <c:pt idx="73">
                  <c:v>0.664832635991501</c:v>
                </c:pt>
                <c:pt idx="74">
                  <c:v>0.54208637986090902</c:v>
                </c:pt>
                <c:pt idx="75">
                  <c:v>0.44200243387940769</c:v>
                </c:pt>
                <c:pt idx="76">
                  <c:v>0.36039671685801827</c:v>
                </c:pt>
                <c:pt idx="77">
                  <c:v>0.29385764323070573</c:v>
                </c:pt>
                <c:pt idx="78">
                  <c:v>0.2396034992713989</c:v>
                </c:pt>
                <c:pt idx="79">
                  <c:v>0.19536615155532014</c:v>
                </c:pt>
                <c:pt idx="80">
                  <c:v>1</c:v>
                </c:pt>
                <c:pt idx="81">
                  <c:v>0.81537269759999997</c:v>
                </c:pt>
                <c:pt idx="82">
                  <c:v>0.664832635991501</c:v>
                </c:pt>
                <c:pt idx="83">
                  <c:v>0.54208637986090902</c:v>
                </c:pt>
                <c:pt idx="84">
                  <c:v>0.44200243387940769</c:v>
                </c:pt>
                <c:pt idx="85">
                  <c:v>0.36039671685801827</c:v>
                </c:pt>
                <c:pt idx="86">
                  <c:v>0.29385764323070573</c:v>
                </c:pt>
                <c:pt idx="87">
                  <c:v>0.2396034992713989</c:v>
                </c:pt>
                <c:pt idx="88">
                  <c:v>0.19536615155532014</c:v>
                </c:pt>
                <c:pt idx="89">
                  <c:v>1</c:v>
                </c:pt>
                <c:pt idx="90">
                  <c:v>0.81537269759999997</c:v>
                </c:pt>
                <c:pt idx="91">
                  <c:v>0.664832635991501</c:v>
                </c:pt>
                <c:pt idx="92">
                  <c:v>0.54208637986090902</c:v>
                </c:pt>
                <c:pt idx="93">
                  <c:v>0.44200243387940769</c:v>
                </c:pt>
                <c:pt idx="94">
                  <c:v>0.36039671685801827</c:v>
                </c:pt>
                <c:pt idx="95">
                  <c:v>0.29385764323070573</c:v>
                </c:pt>
                <c:pt idx="96">
                  <c:v>0.2396034992713989</c:v>
                </c:pt>
                <c:pt idx="97">
                  <c:v>0.19536615155532014</c:v>
                </c:pt>
                <c:pt idx="98">
                  <c:v>1</c:v>
                </c:pt>
                <c:pt idx="99">
                  <c:v>0.81537269759999997</c:v>
                </c:pt>
                <c:pt idx="100">
                  <c:v>0.664832635991501</c:v>
                </c:pt>
                <c:pt idx="101">
                  <c:v>0.54208637986090902</c:v>
                </c:pt>
                <c:pt idx="102">
                  <c:v>0.44200243387940769</c:v>
                </c:pt>
                <c:pt idx="103">
                  <c:v>0.36039671685801827</c:v>
                </c:pt>
                <c:pt idx="104">
                  <c:v>0.29385764323070573</c:v>
                </c:pt>
                <c:pt idx="105">
                  <c:v>0.2396034992713989</c:v>
                </c:pt>
                <c:pt idx="106">
                  <c:v>0.19536615155532014</c:v>
                </c:pt>
                <c:pt idx="107">
                  <c:v>1</c:v>
                </c:pt>
                <c:pt idx="108">
                  <c:v>0.67019193853388437</c:v>
                </c:pt>
                <c:pt idx="109">
                  <c:v>0.407005553793582</c:v>
                </c:pt>
                <c:pt idx="110">
                  <c:v>0.15391090560935528</c:v>
                </c:pt>
                <c:pt idx="111">
                  <c:v>2.3634026703040035E-2</c:v>
                </c:pt>
                <c:pt idx="112">
                  <c:v>3.629159454221661E-3</c:v>
                </c:pt>
                <c:pt idx="113">
                  <c:v>5.5728118232481775E-4</c:v>
                </c:pt>
                <c:pt idx="114">
                  <c:v>8.557417222659688E-5</c:v>
                </c:pt>
                <c:pt idx="115">
                  <c:v>1.3140474117066106E-5</c:v>
                </c:pt>
                <c:pt idx="116">
                  <c:v>1</c:v>
                </c:pt>
                <c:pt idx="117">
                  <c:v>0.65064800666238976</c:v>
                </c:pt>
                <c:pt idx="118">
                  <c:v>0.38717522002542676</c:v>
                </c:pt>
                <c:pt idx="119">
                  <c:v>0.15991548118948964</c:v>
                </c:pt>
                <c:pt idx="120">
                  <c:v>3.5640257998849782E-2</c:v>
                </c:pt>
                <c:pt idx="121">
                  <c:v>7.9431208334322344E-3</c:v>
                </c:pt>
                <c:pt idx="122">
                  <c:v>1.7702781101231479E-3</c:v>
                </c:pt>
                <c:pt idx="123">
                  <c:v>3.9454071679116432E-4</c:v>
                </c:pt>
                <c:pt idx="124">
                  <c:v>8.7931029772071915E-5</c:v>
                </c:pt>
                <c:pt idx="125">
                  <c:v>1</c:v>
                </c:pt>
                <c:pt idx="126">
                  <c:v>0.47475261981893857</c:v>
                </c:pt>
                <c:pt idx="127">
                  <c:v>0.23022486637734893</c:v>
                </c:pt>
                <c:pt idx="128">
                  <c:v>0.1673560033414152</c:v>
                </c:pt>
                <c:pt idx="129">
                  <c:v>0.14169773775323774</c:v>
                </c:pt>
                <c:pt idx="130">
                  <c:v>0.11997328140912061</c:v>
                </c:pt>
                <c:pt idx="131">
                  <c:v>0.10157952046586685</c:v>
                </c:pt>
                <c:pt idx="132">
                  <c:v>8.6005807767220388E-2</c:v>
                </c:pt>
                <c:pt idx="133">
                  <c:v>7.2819786269591957E-2</c:v>
                </c:pt>
                <c:pt idx="134">
                  <c:v>1</c:v>
                </c:pt>
                <c:pt idx="135">
                  <c:v>0.67019193853388437</c:v>
                </c:pt>
                <c:pt idx="136">
                  <c:v>0.407005553793582</c:v>
                </c:pt>
                <c:pt idx="137">
                  <c:v>0.15391090560935528</c:v>
                </c:pt>
                <c:pt idx="138">
                  <c:v>2.3634026703040035E-2</c:v>
                </c:pt>
                <c:pt idx="139">
                  <c:v>3.629159454221661E-3</c:v>
                </c:pt>
                <c:pt idx="140">
                  <c:v>5.5728118232481775E-4</c:v>
                </c:pt>
                <c:pt idx="141">
                  <c:v>8.557417222659688E-5</c:v>
                </c:pt>
                <c:pt idx="142">
                  <c:v>1.3140474117066106E-5</c:v>
                </c:pt>
                <c:pt idx="143">
                  <c:v>1</c:v>
                </c:pt>
                <c:pt idx="144">
                  <c:v>0.81537269759999997</c:v>
                </c:pt>
                <c:pt idx="145">
                  <c:v>0.664832635991501</c:v>
                </c:pt>
                <c:pt idx="146">
                  <c:v>0.54208637986090902</c:v>
                </c:pt>
                <c:pt idx="147">
                  <c:v>0.44200243387940769</c:v>
                </c:pt>
                <c:pt idx="148">
                  <c:v>0.36039671685801827</c:v>
                </c:pt>
                <c:pt idx="149">
                  <c:v>0.29385764323070573</c:v>
                </c:pt>
                <c:pt idx="150">
                  <c:v>0.2396034992713989</c:v>
                </c:pt>
                <c:pt idx="151">
                  <c:v>0.19536615155532014</c:v>
                </c:pt>
                <c:pt idx="152">
                  <c:v>1</c:v>
                </c:pt>
                <c:pt idx="153">
                  <c:v>0.81537269759999997</c:v>
                </c:pt>
                <c:pt idx="154">
                  <c:v>0.664832635991501</c:v>
                </c:pt>
                <c:pt idx="155">
                  <c:v>0.54208637986090902</c:v>
                </c:pt>
                <c:pt idx="156">
                  <c:v>0.44200243387940769</c:v>
                </c:pt>
                <c:pt idx="157">
                  <c:v>0.36039671685801827</c:v>
                </c:pt>
                <c:pt idx="158">
                  <c:v>0.29385764323070573</c:v>
                </c:pt>
                <c:pt idx="159">
                  <c:v>0.2396034992713989</c:v>
                </c:pt>
                <c:pt idx="160">
                  <c:v>0.19536615155532014</c:v>
                </c:pt>
                <c:pt idx="161">
                  <c:v>1</c:v>
                </c:pt>
              </c:numCache>
            </c:numRef>
          </c:val>
          <c:smooth val="0"/>
          <c:extLst>
            <c:ext xmlns:c16="http://schemas.microsoft.com/office/drawing/2014/chart" uri="{C3380CC4-5D6E-409C-BE32-E72D297353CC}">
              <c16:uniqueId val="{00000002-0471-4E9D-A038-F692AE5BC5E6}"/>
            </c:ext>
          </c:extLst>
        </c:ser>
        <c:ser>
          <c:idx val="3"/>
          <c:order val="3"/>
          <c:tx>
            <c:strRef>
              <c:f>abschr_pfad...pivot!$E$3:$E$4</c:f>
              <c:strCache>
                <c:ptCount val="1"/>
                <c:pt idx="0">
                  <c:v>bGAS</c:v>
                </c:pt>
              </c:strCache>
            </c:strRef>
          </c:tx>
          <c:marker>
            <c:symbol val="none"/>
          </c:marker>
          <c:cat>
            <c:multiLvlStrRef>
              <c:f>abschr_pfad...pivot!$A$5:$A$185</c:f>
              <c:multiLvlStrCache>
                <c:ptCount val="162"/>
                <c:lvl>
                  <c:pt idx="0">
                    <c:v>2015</c:v>
                  </c:pt>
                  <c:pt idx="1">
                    <c:v>2020</c:v>
                  </c:pt>
                  <c:pt idx="2">
                    <c:v>2025</c:v>
                  </c:pt>
                  <c:pt idx="3">
                    <c:v>2030</c:v>
                  </c:pt>
                  <c:pt idx="4">
                    <c:v>2035</c:v>
                  </c:pt>
                  <c:pt idx="5">
                    <c:v>2040</c:v>
                  </c:pt>
                  <c:pt idx="6">
                    <c:v>2045</c:v>
                  </c:pt>
                  <c:pt idx="7">
                    <c:v>2050</c:v>
                  </c:pt>
                  <c:pt idx="8">
                    <c:v>2011</c:v>
                  </c:pt>
                  <c:pt idx="9">
                    <c:v>2015</c:v>
                  </c:pt>
                  <c:pt idx="10">
                    <c:v>2020</c:v>
                  </c:pt>
                  <c:pt idx="11">
                    <c:v>2025</c:v>
                  </c:pt>
                  <c:pt idx="12">
                    <c:v>2030</c:v>
                  </c:pt>
                  <c:pt idx="13">
                    <c:v>2035</c:v>
                  </c:pt>
                  <c:pt idx="14">
                    <c:v>2040</c:v>
                  </c:pt>
                  <c:pt idx="15">
                    <c:v>2045</c:v>
                  </c:pt>
                  <c:pt idx="16">
                    <c:v>2050</c:v>
                  </c:pt>
                  <c:pt idx="17">
                    <c:v>2011</c:v>
                  </c:pt>
                  <c:pt idx="18">
                    <c:v>2015</c:v>
                  </c:pt>
                  <c:pt idx="19">
                    <c:v>2020</c:v>
                  </c:pt>
                  <c:pt idx="20">
                    <c:v>2025</c:v>
                  </c:pt>
                  <c:pt idx="21">
                    <c:v>2030</c:v>
                  </c:pt>
                  <c:pt idx="22">
                    <c:v>2035</c:v>
                  </c:pt>
                  <c:pt idx="23">
                    <c:v>2040</c:v>
                  </c:pt>
                  <c:pt idx="24">
                    <c:v>2045</c:v>
                  </c:pt>
                  <c:pt idx="25">
                    <c:v>2050</c:v>
                  </c:pt>
                  <c:pt idx="26">
                    <c:v>2011</c:v>
                  </c:pt>
                  <c:pt idx="27">
                    <c:v>2015</c:v>
                  </c:pt>
                  <c:pt idx="28">
                    <c:v>2020</c:v>
                  </c:pt>
                  <c:pt idx="29">
                    <c:v>2025</c:v>
                  </c:pt>
                  <c:pt idx="30">
                    <c:v>2030</c:v>
                  </c:pt>
                  <c:pt idx="31">
                    <c:v>2035</c:v>
                  </c:pt>
                  <c:pt idx="32">
                    <c:v>2040</c:v>
                  </c:pt>
                  <c:pt idx="33">
                    <c:v>2045</c:v>
                  </c:pt>
                  <c:pt idx="34">
                    <c:v>2050</c:v>
                  </c:pt>
                  <c:pt idx="35">
                    <c:v>2011</c:v>
                  </c:pt>
                  <c:pt idx="36">
                    <c:v>2015</c:v>
                  </c:pt>
                  <c:pt idx="37">
                    <c:v>2020</c:v>
                  </c:pt>
                  <c:pt idx="38">
                    <c:v>2025</c:v>
                  </c:pt>
                  <c:pt idx="39">
                    <c:v>2030</c:v>
                  </c:pt>
                  <c:pt idx="40">
                    <c:v>2035</c:v>
                  </c:pt>
                  <c:pt idx="41">
                    <c:v>2040</c:v>
                  </c:pt>
                  <c:pt idx="42">
                    <c:v>2045</c:v>
                  </c:pt>
                  <c:pt idx="43">
                    <c:v>2050</c:v>
                  </c:pt>
                  <c:pt idx="44">
                    <c:v>2011</c:v>
                  </c:pt>
                  <c:pt idx="45">
                    <c:v>2015</c:v>
                  </c:pt>
                  <c:pt idx="46">
                    <c:v>2020</c:v>
                  </c:pt>
                  <c:pt idx="47">
                    <c:v>2025</c:v>
                  </c:pt>
                  <c:pt idx="48">
                    <c:v>2030</c:v>
                  </c:pt>
                  <c:pt idx="49">
                    <c:v>2035</c:v>
                  </c:pt>
                  <c:pt idx="50">
                    <c:v>2040</c:v>
                  </c:pt>
                  <c:pt idx="51">
                    <c:v>2045</c:v>
                  </c:pt>
                  <c:pt idx="52">
                    <c:v>2050</c:v>
                  </c:pt>
                  <c:pt idx="53">
                    <c:v>2011</c:v>
                  </c:pt>
                  <c:pt idx="54">
                    <c:v>2015</c:v>
                  </c:pt>
                  <c:pt idx="55">
                    <c:v>2020</c:v>
                  </c:pt>
                  <c:pt idx="56">
                    <c:v>2025</c:v>
                  </c:pt>
                  <c:pt idx="57">
                    <c:v>2030</c:v>
                  </c:pt>
                  <c:pt idx="58">
                    <c:v>2035</c:v>
                  </c:pt>
                  <c:pt idx="59">
                    <c:v>2040</c:v>
                  </c:pt>
                  <c:pt idx="60">
                    <c:v>2045</c:v>
                  </c:pt>
                  <c:pt idx="61">
                    <c:v>2050</c:v>
                  </c:pt>
                  <c:pt idx="62">
                    <c:v>2011</c:v>
                  </c:pt>
                  <c:pt idx="63">
                    <c:v>2015</c:v>
                  </c:pt>
                  <c:pt idx="64">
                    <c:v>2020</c:v>
                  </c:pt>
                  <c:pt idx="65">
                    <c:v>2025</c:v>
                  </c:pt>
                  <c:pt idx="66">
                    <c:v>2030</c:v>
                  </c:pt>
                  <c:pt idx="67">
                    <c:v>2035</c:v>
                  </c:pt>
                  <c:pt idx="68">
                    <c:v>2040</c:v>
                  </c:pt>
                  <c:pt idx="69">
                    <c:v>2045</c:v>
                  </c:pt>
                  <c:pt idx="70">
                    <c:v>2050</c:v>
                  </c:pt>
                  <c:pt idx="71">
                    <c:v>2011</c:v>
                  </c:pt>
                  <c:pt idx="72">
                    <c:v>2015</c:v>
                  </c:pt>
                  <c:pt idx="73">
                    <c:v>2020</c:v>
                  </c:pt>
                  <c:pt idx="74">
                    <c:v>2025</c:v>
                  </c:pt>
                  <c:pt idx="75">
                    <c:v>2030</c:v>
                  </c:pt>
                  <c:pt idx="76">
                    <c:v>2035</c:v>
                  </c:pt>
                  <c:pt idx="77">
                    <c:v>2040</c:v>
                  </c:pt>
                  <c:pt idx="78">
                    <c:v>2045</c:v>
                  </c:pt>
                  <c:pt idx="79">
                    <c:v>2050</c:v>
                  </c:pt>
                  <c:pt idx="80">
                    <c:v>2011</c:v>
                  </c:pt>
                  <c:pt idx="81">
                    <c:v>2015</c:v>
                  </c:pt>
                  <c:pt idx="82">
                    <c:v>2020</c:v>
                  </c:pt>
                  <c:pt idx="83">
                    <c:v>2025</c:v>
                  </c:pt>
                  <c:pt idx="84">
                    <c:v>2030</c:v>
                  </c:pt>
                  <c:pt idx="85">
                    <c:v>2035</c:v>
                  </c:pt>
                  <c:pt idx="86">
                    <c:v>2040</c:v>
                  </c:pt>
                  <c:pt idx="87">
                    <c:v>2045</c:v>
                  </c:pt>
                  <c:pt idx="88">
                    <c:v>2050</c:v>
                  </c:pt>
                  <c:pt idx="89">
                    <c:v>2011</c:v>
                  </c:pt>
                  <c:pt idx="90">
                    <c:v>2015</c:v>
                  </c:pt>
                  <c:pt idx="91">
                    <c:v>2020</c:v>
                  </c:pt>
                  <c:pt idx="92">
                    <c:v>2025</c:v>
                  </c:pt>
                  <c:pt idx="93">
                    <c:v>2030</c:v>
                  </c:pt>
                  <c:pt idx="94">
                    <c:v>2035</c:v>
                  </c:pt>
                  <c:pt idx="95">
                    <c:v>2040</c:v>
                  </c:pt>
                  <c:pt idx="96">
                    <c:v>2045</c:v>
                  </c:pt>
                  <c:pt idx="97">
                    <c:v>2050</c:v>
                  </c:pt>
                  <c:pt idx="98">
                    <c:v>2011</c:v>
                  </c:pt>
                  <c:pt idx="99">
                    <c:v>2015</c:v>
                  </c:pt>
                  <c:pt idx="100">
                    <c:v>2020</c:v>
                  </c:pt>
                  <c:pt idx="101">
                    <c:v>2025</c:v>
                  </c:pt>
                  <c:pt idx="102">
                    <c:v>2030</c:v>
                  </c:pt>
                  <c:pt idx="103">
                    <c:v>2035</c:v>
                  </c:pt>
                  <c:pt idx="104">
                    <c:v>2040</c:v>
                  </c:pt>
                  <c:pt idx="105">
                    <c:v>2045</c:v>
                  </c:pt>
                  <c:pt idx="106">
                    <c:v>2050</c:v>
                  </c:pt>
                  <c:pt idx="107">
                    <c:v>2011</c:v>
                  </c:pt>
                  <c:pt idx="108">
                    <c:v>2015</c:v>
                  </c:pt>
                  <c:pt idx="109">
                    <c:v>2020</c:v>
                  </c:pt>
                  <c:pt idx="110">
                    <c:v>2025</c:v>
                  </c:pt>
                  <c:pt idx="111">
                    <c:v>2030</c:v>
                  </c:pt>
                  <c:pt idx="112">
                    <c:v>2035</c:v>
                  </c:pt>
                  <c:pt idx="113">
                    <c:v>2040</c:v>
                  </c:pt>
                  <c:pt idx="114">
                    <c:v>2045</c:v>
                  </c:pt>
                  <c:pt idx="115">
                    <c:v>2050</c:v>
                  </c:pt>
                  <c:pt idx="116">
                    <c:v>2011</c:v>
                  </c:pt>
                  <c:pt idx="117">
                    <c:v>2015</c:v>
                  </c:pt>
                  <c:pt idx="118">
                    <c:v>2020</c:v>
                  </c:pt>
                  <c:pt idx="119">
                    <c:v>2025</c:v>
                  </c:pt>
                  <c:pt idx="120">
                    <c:v>2030</c:v>
                  </c:pt>
                  <c:pt idx="121">
                    <c:v>2035</c:v>
                  </c:pt>
                  <c:pt idx="122">
                    <c:v>2040</c:v>
                  </c:pt>
                  <c:pt idx="123">
                    <c:v>2045</c:v>
                  </c:pt>
                  <c:pt idx="124">
                    <c:v>2050</c:v>
                  </c:pt>
                  <c:pt idx="125">
                    <c:v>2011</c:v>
                  </c:pt>
                  <c:pt idx="126">
                    <c:v>2015</c:v>
                  </c:pt>
                  <c:pt idx="127">
                    <c:v>2020</c:v>
                  </c:pt>
                  <c:pt idx="128">
                    <c:v>2025</c:v>
                  </c:pt>
                  <c:pt idx="129">
                    <c:v>2030</c:v>
                  </c:pt>
                  <c:pt idx="130">
                    <c:v>2035</c:v>
                  </c:pt>
                  <c:pt idx="131">
                    <c:v>2040</c:v>
                  </c:pt>
                  <c:pt idx="132">
                    <c:v>2045</c:v>
                  </c:pt>
                  <c:pt idx="133">
                    <c:v>2050</c:v>
                  </c:pt>
                  <c:pt idx="134">
                    <c:v>2011</c:v>
                  </c:pt>
                  <c:pt idx="135">
                    <c:v>2015</c:v>
                  </c:pt>
                  <c:pt idx="136">
                    <c:v>2020</c:v>
                  </c:pt>
                  <c:pt idx="137">
                    <c:v>2025</c:v>
                  </c:pt>
                  <c:pt idx="138">
                    <c:v>2030</c:v>
                  </c:pt>
                  <c:pt idx="139">
                    <c:v>2035</c:v>
                  </c:pt>
                  <c:pt idx="140">
                    <c:v>2040</c:v>
                  </c:pt>
                  <c:pt idx="141">
                    <c:v>2045</c:v>
                  </c:pt>
                  <c:pt idx="142">
                    <c:v>2050</c:v>
                  </c:pt>
                  <c:pt idx="143">
                    <c:v>2011</c:v>
                  </c:pt>
                  <c:pt idx="144">
                    <c:v>2015</c:v>
                  </c:pt>
                  <c:pt idx="145">
                    <c:v>2020</c:v>
                  </c:pt>
                  <c:pt idx="146">
                    <c:v>2025</c:v>
                  </c:pt>
                  <c:pt idx="147">
                    <c:v>2030</c:v>
                  </c:pt>
                  <c:pt idx="148">
                    <c:v>2035</c:v>
                  </c:pt>
                  <c:pt idx="149">
                    <c:v>2040</c:v>
                  </c:pt>
                  <c:pt idx="150">
                    <c:v>2045</c:v>
                  </c:pt>
                  <c:pt idx="151">
                    <c:v>2050</c:v>
                  </c:pt>
                  <c:pt idx="152">
                    <c:v>2011</c:v>
                  </c:pt>
                  <c:pt idx="153">
                    <c:v>2015</c:v>
                  </c:pt>
                  <c:pt idx="154">
                    <c:v>2020</c:v>
                  </c:pt>
                  <c:pt idx="155">
                    <c:v>2025</c:v>
                  </c:pt>
                  <c:pt idx="156">
                    <c:v>2030</c:v>
                  </c:pt>
                  <c:pt idx="157">
                    <c:v>2035</c:v>
                  </c:pt>
                  <c:pt idx="158">
                    <c:v>2040</c:v>
                  </c:pt>
                  <c:pt idx="159">
                    <c:v>2045</c:v>
                  </c:pt>
                  <c:pt idx="160">
                    <c:v>2050</c:v>
                  </c:pt>
                  <c:pt idx="161">
                    <c:v>2011</c:v>
                  </c:pt>
                </c:lvl>
                <c:lvl>
                  <c:pt idx="0">
                    <c:v>BRZ</c:v>
                  </c:pt>
                  <c:pt idx="9">
                    <c:v>CHI</c:v>
                  </c:pt>
                  <c:pt idx="18">
                    <c:v>DEU</c:v>
                  </c:pt>
                  <c:pt idx="27">
                    <c:v>EUN</c:v>
                  </c:pt>
                  <c:pt idx="36">
                    <c:v>EUS</c:v>
                  </c:pt>
                  <c:pt idx="45">
                    <c:v>FRA</c:v>
                  </c:pt>
                  <c:pt idx="54">
                    <c:v>IND</c:v>
                  </c:pt>
                  <c:pt idx="63">
                    <c:v>OEC</c:v>
                  </c:pt>
                  <c:pt idx="72">
                    <c:v>ROW</c:v>
                  </c:pt>
                  <c:pt idx="81">
                    <c:v>RSA</c:v>
                  </c:pt>
                  <c:pt idx="90">
                    <c:v>RUS</c:v>
                  </c:pt>
                  <c:pt idx="99">
                    <c:v>USA</c:v>
                  </c:pt>
                  <c:pt idx="108">
                    <c:v>ITA</c:v>
                  </c:pt>
                  <c:pt idx="117">
                    <c:v>POL</c:v>
                  </c:pt>
                  <c:pt idx="126">
                    <c:v>ESP</c:v>
                  </c:pt>
                  <c:pt idx="135">
                    <c:v>UKI</c:v>
                  </c:pt>
                  <c:pt idx="144">
                    <c:v>BNL</c:v>
                  </c:pt>
                  <c:pt idx="153">
                    <c:v>OPA</c:v>
                  </c:pt>
                </c:lvl>
              </c:multiLvlStrCache>
            </c:multiLvlStrRef>
          </c:cat>
          <c:val>
            <c:numRef>
              <c:f>abschr_pfad...pivot!$E$5:$E$185</c:f>
              <c:numCache>
                <c:formatCode>General</c:formatCode>
                <c:ptCount val="162"/>
                <c:pt idx="0">
                  <c:v>0.81537269759999997</c:v>
                </c:pt>
                <c:pt idx="1">
                  <c:v>0.664832635991501</c:v>
                </c:pt>
                <c:pt idx="2">
                  <c:v>0.54208637986090902</c:v>
                </c:pt>
                <c:pt idx="3">
                  <c:v>0.44200243387940769</c:v>
                </c:pt>
                <c:pt idx="4">
                  <c:v>0.36039671685801827</c:v>
                </c:pt>
                <c:pt idx="5">
                  <c:v>0.29385764323070573</c:v>
                </c:pt>
                <c:pt idx="6">
                  <c:v>0.2396034992713989</c:v>
                </c:pt>
                <c:pt idx="7">
                  <c:v>0.19536615155532014</c:v>
                </c:pt>
                <c:pt idx="8">
                  <c:v>1</c:v>
                </c:pt>
                <c:pt idx="9">
                  <c:v>0.81537269759999997</c:v>
                </c:pt>
                <c:pt idx="10">
                  <c:v>0.664832635991501</c:v>
                </c:pt>
                <c:pt idx="11">
                  <c:v>0.54208637986090902</c:v>
                </c:pt>
                <c:pt idx="12">
                  <c:v>0.44200243387940769</c:v>
                </c:pt>
                <c:pt idx="13">
                  <c:v>0.36039671685801827</c:v>
                </c:pt>
                <c:pt idx="14">
                  <c:v>0.29385764323070573</c:v>
                </c:pt>
                <c:pt idx="15">
                  <c:v>0.2396034992713989</c:v>
                </c:pt>
                <c:pt idx="16">
                  <c:v>0.19536615155532014</c:v>
                </c:pt>
                <c:pt idx="17">
                  <c:v>1</c:v>
                </c:pt>
                <c:pt idx="18">
                  <c:v>0.77030578615827439</c:v>
                </c:pt>
                <c:pt idx="19">
                  <c:v>0.42389762629844407</c:v>
                </c:pt>
                <c:pt idx="26">
                  <c:v>1</c:v>
                </c:pt>
                <c:pt idx="27">
                  <c:v>0.81537269759999997</c:v>
                </c:pt>
                <c:pt idx="28">
                  <c:v>0.664832635991501</c:v>
                </c:pt>
                <c:pt idx="29">
                  <c:v>0.54208637986090902</c:v>
                </c:pt>
                <c:pt idx="30">
                  <c:v>0.44200243387940769</c:v>
                </c:pt>
                <c:pt idx="31">
                  <c:v>0.36039671685801827</c:v>
                </c:pt>
                <c:pt idx="32">
                  <c:v>0.29385764323070573</c:v>
                </c:pt>
                <c:pt idx="33">
                  <c:v>0.2396034992713989</c:v>
                </c:pt>
                <c:pt idx="34">
                  <c:v>0.19536615155532014</c:v>
                </c:pt>
                <c:pt idx="35">
                  <c:v>1</c:v>
                </c:pt>
                <c:pt idx="36">
                  <c:v>0.81537269759999997</c:v>
                </c:pt>
                <c:pt idx="37">
                  <c:v>0.664832635991501</c:v>
                </c:pt>
                <c:pt idx="38">
                  <c:v>0.54208637986090902</c:v>
                </c:pt>
                <c:pt idx="39">
                  <c:v>0.44200243387940769</c:v>
                </c:pt>
                <c:pt idx="40">
                  <c:v>0.36039671685801827</c:v>
                </c:pt>
                <c:pt idx="41">
                  <c:v>0.29385764323070573</c:v>
                </c:pt>
                <c:pt idx="42">
                  <c:v>0.2396034992713989</c:v>
                </c:pt>
                <c:pt idx="43">
                  <c:v>0.19536615155532014</c:v>
                </c:pt>
                <c:pt idx="44">
                  <c:v>1</c:v>
                </c:pt>
                <c:pt idx="45">
                  <c:v>0.87482740876228504</c:v>
                </c:pt>
                <c:pt idx="46">
                  <c:v>0.76879482489525641</c:v>
                </c:pt>
                <c:pt idx="47">
                  <c:v>0.55070743301421987</c:v>
                </c:pt>
                <c:pt idx="48">
                  <c:v>8.4915738113576742E-6</c:v>
                </c:pt>
                <c:pt idx="49">
                  <c:v>8.4915738113576742E-6</c:v>
                </c:pt>
                <c:pt idx="50">
                  <c:v>8.4915738113576742E-6</c:v>
                </c:pt>
                <c:pt idx="51">
                  <c:v>8.4915738113576742E-6</c:v>
                </c:pt>
                <c:pt idx="52">
                  <c:v>8.4915738113576742E-6</c:v>
                </c:pt>
                <c:pt idx="53">
                  <c:v>1</c:v>
                </c:pt>
                <c:pt idx="54">
                  <c:v>0.81537269759999997</c:v>
                </c:pt>
                <c:pt idx="55">
                  <c:v>0.664832635991501</c:v>
                </c:pt>
                <c:pt idx="56">
                  <c:v>0.54208637986090902</c:v>
                </c:pt>
                <c:pt idx="57">
                  <c:v>0.44200243387940769</c:v>
                </c:pt>
                <c:pt idx="58">
                  <c:v>0.36039671685801827</c:v>
                </c:pt>
                <c:pt idx="59">
                  <c:v>0.29385764323070573</c:v>
                </c:pt>
                <c:pt idx="60">
                  <c:v>0.2396034992713989</c:v>
                </c:pt>
                <c:pt idx="61">
                  <c:v>0.19536615155532014</c:v>
                </c:pt>
                <c:pt idx="62">
                  <c:v>1</c:v>
                </c:pt>
                <c:pt idx="63">
                  <c:v>0.81537269759999997</c:v>
                </c:pt>
                <c:pt idx="64">
                  <c:v>0.664832635991501</c:v>
                </c:pt>
                <c:pt idx="65">
                  <c:v>0.54208637986090902</c:v>
                </c:pt>
                <c:pt idx="66">
                  <c:v>0.44200243387940769</c:v>
                </c:pt>
                <c:pt idx="67">
                  <c:v>0.36039671685801827</c:v>
                </c:pt>
                <c:pt idx="68">
                  <c:v>0.29385764323070573</c:v>
                </c:pt>
                <c:pt idx="69">
                  <c:v>0.2396034992713989</c:v>
                </c:pt>
                <c:pt idx="70">
                  <c:v>0.19536615155532014</c:v>
                </c:pt>
                <c:pt idx="71">
                  <c:v>1</c:v>
                </c:pt>
                <c:pt idx="72">
                  <c:v>0.81537269759999997</c:v>
                </c:pt>
                <c:pt idx="73">
                  <c:v>0.664832635991501</c:v>
                </c:pt>
                <c:pt idx="74">
                  <c:v>0.54208637986090902</c:v>
                </c:pt>
                <c:pt idx="75">
                  <c:v>0.44200243387940769</c:v>
                </c:pt>
                <c:pt idx="76">
                  <c:v>0.36039671685801827</c:v>
                </c:pt>
                <c:pt idx="77">
                  <c:v>0.29385764323070573</c:v>
                </c:pt>
                <c:pt idx="78">
                  <c:v>0.2396034992713989</c:v>
                </c:pt>
                <c:pt idx="79">
                  <c:v>0.19536615155532014</c:v>
                </c:pt>
                <c:pt idx="80">
                  <c:v>1</c:v>
                </c:pt>
                <c:pt idx="81">
                  <c:v>0.81537269759999997</c:v>
                </c:pt>
                <c:pt idx="82">
                  <c:v>0.664832635991501</c:v>
                </c:pt>
                <c:pt idx="83">
                  <c:v>0.54208637986090902</c:v>
                </c:pt>
                <c:pt idx="84">
                  <c:v>0.44200243387940769</c:v>
                </c:pt>
                <c:pt idx="85">
                  <c:v>0.36039671685801827</c:v>
                </c:pt>
                <c:pt idx="86">
                  <c:v>0.29385764323070573</c:v>
                </c:pt>
                <c:pt idx="87">
                  <c:v>0.2396034992713989</c:v>
                </c:pt>
                <c:pt idx="88">
                  <c:v>0.19536615155532014</c:v>
                </c:pt>
                <c:pt idx="89">
                  <c:v>1</c:v>
                </c:pt>
                <c:pt idx="90">
                  <c:v>0.81537269759999997</c:v>
                </c:pt>
                <c:pt idx="91">
                  <c:v>0.664832635991501</c:v>
                </c:pt>
                <c:pt idx="92">
                  <c:v>0.54208637986090902</c:v>
                </c:pt>
                <c:pt idx="93">
                  <c:v>0.44200243387940769</c:v>
                </c:pt>
                <c:pt idx="94">
                  <c:v>0.36039671685801827</c:v>
                </c:pt>
                <c:pt idx="95">
                  <c:v>0.29385764323070573</c:v>
                </c:pt>
                <c:pt idx="96">
                  <c:v>0.2396034992713989</c:v>
                </c:pt>
                <c:pt idx="97">
                  <c:v>0.19536615155532014</c:v>
                </c:pt>
                <c:pt idx="98">
                  <c:v>1</c:v>
                </c:pt>
                <c:pt idx="99">
                  <c:v>0.81537269759999997</c:v>
                </c:pt>
                <c:pt idx="100">
                  <c:v>0.664832635991501</c:v>
                </c:pt>
                <c:pt idx="101">
                  <c:v>0.54208637986090902</c:v>
                </c:pt>
                <c:pt idx="102">
                  <c:v>0.44200243387940769</c:v>
                </c:pt>
                <c:pt idx="103">
                  <c:v>0.36039671685801827</c:v>
                </c:pt>
                <c:pt idx="104">
                  <c:v>0.29385764323070573</c:v>
                </c:pt>
                <c:pt idx="105">
                  <c:v>0.2396034992713989</c:v>
                </c:pt>
                <c:pt idx="106">
                  <c:v>0.19536615155532014</c:v>
                </c:pt>
                <c:pt idx="107">
                  <c:v>1</c:v>
                </c:pt>
                <c:pt idx="108">
                  <c:v>0.87482740876228504</c:v>
                </c:pt>
                <c:pt idx="109">
                  <c:v>0.76879482489525641</c:v>
                </c:pt>
                <c:pt idx="110">
                  <c:v>0.55070743301421987</c:v>
                </c:pt>
                <c:pt idx="111">
                  <c:v>8.4915738113576742E-6</c:v>
                </c:pt>
                <c:pt idx="112">
                  <c:v>8.4915738113576742E-6</c:v>
                </c:pt>
                <c:pt idx="113">
                  <c:v>8.4915738113576742E-6</c:v>
                </c:pt>
                <c:pt idx="114">
                  <c:v>8.4915738113576742E-6</c:v>
                </c:pt>
                <c:pt idx="115">
                  <c:v>8.4915738113576742E-6</c:v>
                </c:pt>
                <c:pt idx="116">
                  <c:v>1</c:v>
                </c:pt>
                <c:pt idx="117">
                  <c:v>0.85699110277114787</c:v>
                </c:pt>
                <c:pt idx="118">
                  <c:v>0.72877169623747784</c:v>
                </c:pt>
                <c:pt idx="119">
                  <c:v>0.47561466701342037</c:v>
                </c:pt>
                <c:pt idx="120">
                  <c:v>6.6003201114302537E-6</c:v>
                </c:pt>
                <c:pt idx="121">
                  <c:v>6.6003201114302537E-6</c:v>
                </c:pt>
                <c:pt idx="122">
                  <c:v>6.6003201114302537E-6</c:v>
                </c:pt>
                <c:pt idx="123">
                  <c:v>6.6003201114302537E-6</c:v>
                </c:pt>
                <c:pt idx="124">
                  <c:v>6.6003201114302537E-6</c:v>
                </c:pt>
                <c:pt idx="125">
                  <c:v>1</c:v>
                </c:pt>
                <c:pt idx="126">
                  <c:v>0.69646434885091346</c:v>
                </c:pt>
                <c:pt idx="127">
                  <c:v>0.41417206835592224</c:v>
                </c:pt>
                <c:pt idx="128">
                  <c:v>3.2852091926929852E-2</c:v>
                </c:pt>
                <c:pt idx="134">
                  <c:v>1</c:v>
                </c:pt>
                <c:pt idx="135">
                  <c:v>0.87482740876228504</c:v>
                </c:pt>
                <c:pt idx="136">
                  <c:v>0.76879482489525641</c:v>
                </c:pt>
                <c:pt idx="137">
                  <c:v>0.55070743301421987</c:v>
                </c:pt>
                <c:pt idx="138">
                  <c:v>8.4915738113576742E-6</c:v>
                </c:pt>
                <c:pt idx="139">
                  <c:v>8.4915738113576742E-6</c:v>
                </c:pt>
                <c:pt idx="140">
                  <c:v>8.4915738113576742E-6</c:v>
                </c:pt>
                <c:pt idx="141">
                  <c:v>8.4915738113576742E-6</c:v>
                </c:pt>
                <c:pt idx="142">
                  <c:v>8.4915738113576742E-6</c:v>
                </c:pt>
                <c:pt idx="143">
                  <c:v>1</c:v>
                </c:pt>
                <c:pt idx="144">
                  <c:v>0.81537269759999997</c:v>
                </c:pt>
                <c:pt idx="145">
                  <c:v>0.664832635991501</c:v>
                </c:pt>
                <c:pt idx="146">
                  <c:v>0.54208637986090902</c:v>
                </c:pt>
                <c:pt idx="147">
                  <c:v>0.44200243387940769</c:v>
                </c:pt>
                <c:pt idx="148">
                  <c:v>0.36039671685801827</c:v>
                </c:pt>
                <c:pt idx="149">
                  <c:v>0.29385764323070573</c:v>
                </c:pt>
                <c:pt idx="150">
                  <c:v>0.2396034992713989</c:v>
                </c:pt>
                <c:pt idx="151">
                  <c:v>0.19536615155532014</c:v>
                </c:pt>
                <c:pt idx="152">
                  <c:v>1</c:v>
                </c:pt>
                <c:pt idx="153">
                  <c:v>0.81537269759999997</c:v>
                </c:pt>
                <c:pt idx="154">
                  <c:v>0.664832635991501</c:v>
                </c:pt>
                <c:pt idx="155">
                  <c:v>0.54208637986090902</c:v>
                </c:pt>
                <c:pt idx="156">
                  <c:v>0.44200243387940769</c:v>
                </c:pt>
                <c:pt idx="157">
                  <c:v>0.36039671685801827</c:v>
                </c:pt>
                <c:pt idx="158">
                  <c:v>0.29385764323070573</c:v>
                </c:pt>
                <c:pt idx="159">
                  <c:v>0.2396034992713989</c:v>
                </c:pt>
                <c:pt idx="160">
                  <c:v>0.19536615155532014</c:v>
                </c:pt>
                <c:pt idx="161">
                  <c:v>1</c:v>
                </c:pt>
              </c:numCache>
            </c:numRef>
          </c:val>
          <c:smooth val="0"/>
          <c:extLst>
            <c:ext xmlns:c16="http://schemas.microsoft.com/office/drawing/2014/chart" uri="{C3380CC4-5D6E-409C-BE32-E72D297353CC}">
              <c16:uniqueId val="{00000003-0471-4E9D-A038-F692AE5BC5E6}"/>
            </c:ext>
          </c:extLst>
        </c:ser>
        <c:ser>
          <c:idx val="4"/>
          <c:order val="4"/>
          <c:tx>
            <c:strRef>
              <c:f>abschr_pfad...pivot!$F$3:$F$4</c:f>
              <c:strCache>
                <c:ptCount val="1"/>
                <c:pt idx="0">
                  <c:v>bBIO</c:v>
                </c:pt>
              </c:strCache>
            </c:strRef>
          </c:tx>
          <c:marker>
            <c:symbol val="none"/>
          </c:marker>
          <c:cat>
            <c:multiLvlStrRef>
              <c:f>abschr_pfad...pivot!$A$5:$A$185</c:f>
              <c:multiLvlStrCache>
                <c:ptCount val="162"/>
                <c:lvl>
                  <c:pt idx="0">
                    <c:v>2015</c:v>
                  </c:pt>
                  <c:pt idx="1">
                    <c:v>2020</c:v>
                  </c:pt>
                  <c:pt idx="2">
                    <c:v>2025</c:v>
                  </c:pt>
                  <c:pt idx="3">
                    <c:v>2030</c:v>
                  </c:pt>
                  <c:pt idx="4">
                    <c:v>2035</c:v>
                  </c:pt>
                  <c:pt idx="5">
                    <c:v>2040</c:v>
                  </c:pt>
                  <c:pt idx="6">
                    <c:v>2045</c:v>
                  </c:pt>
                  <c:pt idx="7">
                    <c:v>2050</c:v>
                  </c:pt>
                  <c:pt idx="8">
                    <c:v>2011</c:v>
                  </c:pt>
                  <c:pt idx="9">
                    <c:v>2015</c:v>
                  </c:pt>
                  <c:pt idx="10">
                    <c:v>2020</c:v>
                  </c:pt>
                  <c:pt idx="11">
                    <c:v>2025</c:v>
                  </c:pt>
                  <c:pt idx="12">
                    <c:v>2030</c:v>
                  </c:pt>
                  <c:pt idx="13">
                    <c:v>2035</c:v>
                  </c:pt>
                  <c:pt idx="14">
                    <c:v>2040</c:v>
                  </c:pt>
                  <c:pt idx="15">
                    <c:v>2045</c:v>
                  </c:pt>
                  <c:pt idx="16">
                    <c:v>2050</c:v>
                  </c:pt>
                  <c:pt idx="17">
                    <c:v>2011</c:v>
                  </c:pt>
                  <c:pt idx="18">
                    <c:v>2015</c:v>
                  </c:pt>
                  <c:pt idx="19">
                    <c:v>2020</c:v>
                  </c:pt>
                  <c:pt idx="20">
                    <c:v>2025</c:v>
                  </c:pt>
                  <c:pt idx="21">
                    <c:v>2030</c:v>
                  </c:pt>
                  <c:pt idx="22">
                    <c:v>2035</c:v>
                  </c:pt>
                  <c:pt idx="23">
                    <c:v>2040</c:v>
                  </c:pt>
                  <c:pt idx="24">
                    <c:v>2045</c:v>
                  </c:pt>
                  <c:pt idx="25">
                    <c:v>2050</c:v>
                  </c:pt>
                  <c:pt idx="26">
                    <c:v>2011</c:v>
                  </c:pt>
                  <c:pt idx="27">
                    <c:v>2015</c:v>
                  </c:pt>
                  <c:pt idx="28">
                    <c:v>2020</c:v>
                  </c:pt>
                  <c:pt idx="29">
                    <c:v>2025</c:v>
                  </c:pt>
                  <c:pt idx="30">
                    <c:v>2030</c:v>
                  </c:pt>
                  <c:pt idx="31">
                    <c:v>2035</c:v>
                  </c:pt>
                  <c:pt idx="32">
                    <c:v>2040</c:v>
                  </c:pt>
                  <c:pt idx="33">
                    <c:v>2045</c:v>
                  </c:pt>
                  <c:pt idx="34">
                    <c:v>2050</c:v>
                  </c:pt>
                  <c:pt idx="35">
                    <c:v>2011</c:v>
                  </c:pt>
                  <c:pt idx="36">
                    <c:v>2015</c:v>
                  </c:pt>
                  <c:pt idx="37">
                    <c:v>2020</c:v>
                  </c:pt>
                  <c:pt idx="38">
                    <c:v>2025</c:v>
                  </c:pt>
                  <c:pt idx="39">
                    <c:v>2030</c:v>
                  </c:pt>
                  <c:pt idx="40">
                    <c:v>2035</c:v>
                  </c:pt>
                  <c:pt idx="41">
                    <c:v>2040</c:v>
                  </c:pt>
                  <c:pt idx="42">
                    <c:v>2045</c:v>
                  </c:pt>
                  <c:pt idx="43">
                    <c:v>2050</c:v>
                  </c:pt>
                  <c:pt idx="44">
                    <c:v>2011</c:v>
                  </c:pt>
                  <c:pt idx="45">
                    <c:v>2015</c:v>
                  </c:pt>
                  <c:pt idx="46">
                    <c:v>2020</c:v>
                  </c:pt>
                  <c:pt idx="47">
                    <c:v>2025</c:v>
                  </c:pt>
                  <c:pt idx="48">
                    <c:v>2030</c:v>
                  </c:pt>
                  <c:pt idx="49">
                    <c:v>2035</c:v>
                  </c:pt>
                  <c:pt idx="50">
                    <c:v>2040</c:v>
                  </c:pt>
                  <c:pt idx="51">
                    <c:v>2045</c:v>
                  </c:pt>
                  <c:pt idx="52">
                    <c:v>2050</c:v>
                  </c:pt>
                  <c:pt idx="53">
                    <c:v>2011</c:v>
                  </c:pt>
                  <c:pt idx="54">
                    <c:v>2015</c:v>
                  </c:pt>
                  <c:pt idx="55">
                    <c:v>2020</c:v>
                  </c:pt>
                  <c:pt idx="56">
                    <c:v>2025</c:v>
                  </c:pt>
                  <c:pt idx="57">
                    <c:v>2030</c:v>
                  </c:pt>
                  <c:pt idx="58">
                    <c:v>2035</c:v>
                  </c:pt>
                  <c:pt idx="59">
                    <c:v>2040</c:v>
                  </c:pt>
                  <c:pt idx="60">
                    <c:v>2045</c:v>
                  </c:pt>
                  <c:pt idx="61">
                    <c:v>2050</c:v>
                  </c:pt>
                  <c:pt idx="62">
                    <c:v>2011</c:v>
                  </c:pt>
                  <c:pt idx="63">
                    <c:v>2015</c:v>
                  </c:pt>
                  <c:pt idx="64">
                    <c:v>2020</c:v>
                  </c:pt>
                  <c:pt idx="65">
                    <c:v>2025</c:v>
                  </c:pt>
                  <c:pt idx="66">
                    <c:v>2030</c:v>
                  </c:pt>
                  <c:pt idx="67">
                    <c:v>2035</c:v>
                  </c:pt>
                  <c:pt idx="68">
                    <c:v>2040</c:v>
                  </c:pt>
                  <c:pt idx="69">
                    <c:v>2045</c:v>
                  </c:pt>
                  <c:pt idx="70">
                    <c:v>2050</c:v>
                  </c:pt>
                  <c:pt idx="71">
                    <c:v>2011</c:v>
                  </c:pt>
                  <c:pt idx="72">
                    <c:v>2015</c:v>
                  </c:pt>
                  <c:pt idx="73">
                    <c:v>2020</c:v>
                  </c:pt>
                  <c:pt idx="74">
                    <c:v>2025</c:v>
                  </c:pt>
                  <c:pt idx="75">
                    <c:v>2030</c:v>
                  </c:pt>
                  <c:pt idx="76">
                    <c:v>2035</c:v>
                  </c:pt>
                  <c:pt idx="77">
                    <c:v>2040</c:v>
                  </c:pt>
                  <c:pt idx="78">
                    <c:v>2045</c:v>
                  </c:pt>
                  <c:pt idx="79">
                    <c:v>2050</c:v>
                  </c:pt>
                  <c:pt idx="80">
                    <c:v>2011</c:v>
                  </c:pt>
                  <c:pt idx="81">
                    <c:v>2015</c:v>
                  </c:pt>
                  <c:pt idx="82">
                    <c:v>2020</c:v>
                  </c:pt>
                  <c:pt idx="83">
                    <c:v>2025</c:v>
                  </c:pt>
                  <c:pt idx="84">
                    <c:v>2030</c:v>
                  </c:pt>
                  <c:pt idx="85">
                    <c:v>2035</c:v>
                  </c:pt>
                  <c:pt idx="86">
                    <c:v>2040</c:v>
                  </c:pt>
                  <c:pt idx="87">
                    <c:v>2045</c:v>
                  </c:pt>
                  <c:pt idx="88">
                    <c:v>2050</c:v>
                  </c:pt>
                  <c:pt idx="89">
                    <c:v>2011</c:v>
                  </c:pt>
                  <c:pt idx="90">
                    <c:v>2015</c:v>
                  </c:pt>
                  <c:pt idx="91">
                    <c:v>2020</c:v>
                  </c:pt>
                  <c:pt idx="92">
                    <c:v>2025</c:v>
                  </c:pt>
                  <c:pt idx="93">
                    <c:v>2030</c:v>
                  </c:pt>
                  <c:pt idx="94">
                    <c:v>2035</c:v>
                  </c:pt>
                  <c:pt idx="95">
                    <c:v>2040</c:v>
                  </c:pt>
                  <c:pt idx="96">
                    <c:v>2045</c:v>
                  </c:pt>
                  <c:pt idx="97">
                    <c:v>2050</c:v>
                  </c:pt>
                  <c:pt idx="98">
                    <c:v>2011</c:v>
                  </c:pt>
                  <c:pt idx="99">
                    <c:v>2015</c:v>
                  </c:pt>
                  <c:pt idx="100">
                    <c:v>2020</c:v>
                  </c:pt>
                  <c:pt idx="101">
                    <c:v>2025</c:v>
                  </c:pt>
                  <c:pt idx="102">
                    <c:v>2030</c:v>
                  </c:pt>
                  <c:pt idx="103">
                    <c:v>2035</c:v>
                  </c:pt>
                  <c:pt idx="104">
                    <c:v>2040</c:v>
                  </c:pt>
                  <c:pt idx="105">
                    <c:v>2045</c:v>
                  </c:pt>
                  <c:pt idx="106">
                    <c:v>2050</c:v>
                  </c:pt>
                  <c:pt idx="107">
                    <c:v>2011</c:v>
                  </c:pt>
                  <c:pt idx="108">
                    <c:v>2015</c:v>
                  </c:pt>
                  <c:pt idx="109">
                    <c:v>2020</c:v>
                  </c:pt>
                  <c:pt idx="110">
                    <c:v>2025</c:v>
                  </c:pt>
                  <c:pt idx="111">
                    <c:v>2030</c:v>
                  </c:pt>
                  <c:pt idx="112">
                    <c:v>2035</c:v>
                  </c:pt>
                  <c:pt idx="113">
                    <c:v>2040</c:v>
                  </c:pt>
                  <c:pt idx="114">
                    <c:v>2045</c:v>
                  </c:pt>
                  <c:pt idx="115">
                    <c:v>2050</c:v>
                  </c:pt>
                  <c:pt idx="116">
                    <c:v>2011</c:v>
                  </c:pt>
                  <c:pt idx="117">
                    <c:v>2015</c:v>
                  </c:pt>
                  <c:pt idx="118">
                    <c:v>2020</c:v>
                  </c:pt>
                  <c:pt idx="119">
                    <c:v>2025</c:v>
                  </c:pt>
                  <c:pt idx="120">
                    <c:v>2030</c:v>
                  </c:pt>
                  <c:pt idx="121">
                    <c:v>2035</c:v>
                  </c:pt>
                  <c:pt idx="122">
                    <c:v>2040</c:v>
                  </c:pt>
                  <c:pt idx="123">
                    <c:v>2045</c:v>
                  </c:pt>
                  <c:pt idx="124">
                    <c:v>2050</c:v>
                  </c:pt>
                  <c:pt idx="125">
                    <c:v>2011</c:v>
                  </c:pt>
                  <c:pt idx="126">
                    <c:v>2015</c:v>
                  </c:pt>
                  <c:pt idx="127">
                    <c:v>2020</c:v>
                  </c:pt>
                  <c:pt idx="128">
                    <c:v>2025</c:v>
                  </c:pt>
                  <c:pt idx="129">
                    <c:v>2030</c:v>
                  </c:pt>
                  <c:pt idx="130">
                    <c:v>2035</c:v>
                  </c:pt>
                  <c:pt idx="131">
                    <c:v>2040</c:v>
                  </c:pt>
                  <c:pt idx="132">
                    <c:v>2045</c:v>
                  </c:pt>
                  <c:pt idx="133">
                    <c:v>2050</c:v>
                  </c:pt>
                  <c:pt idx="134">
                    <c:v>2011</c:v>
                  </c:pt>
                  <c:pt idx="135">
                    <c:v>2015</c:v>
                  </c:pt>
                  <c:pt idx="136">
                    <c:v>2020</c:v>
                  </c:pt>
                  <c:pt idx="137">
                    <c:v>2025</c:v>
                  </c:pt>
                  <c:pt idx="138">
                    <c:v>2030</c:v>
                  </c:pt>
                  <c:pt idx="139">
                    <c:v>2035</c:v>
                  </c:pt>
                  <c:pt idx="140">
                    <c:v>2040</c:v>
                  </c:pt>
                  <c:pt idx="141">
                    <c:v>2045</c:v>
                  </c:pt>
                  <c:pt idx="142">
                    <c:v>2050</c:v>
                  </c:pt>
                  <c:pt idx="143">
                    <c:v>2011</c:v>
                  </c:pt>
                  <c:pt idx="144">
                    <c:v>2015</c:v>
                  </c:pt>
                  <c:pt idx="145">
                    <c:v>2020</c:v>
                  </c:pt>
                  <c:pt idx="146">
                    <c:v>2025</c:v>
                  </c:pt>
                  <c:pt idx="147">
                    <c:v>2030</c:v>
                  </c:pt>
                  <c:pt idx="148">
                    <c:v>2035</c:v>
                  </c:pt>
                  <c:pt idx="149">
                    <c:v>2040</c:v>
                  </c:pt>
                  <c:pt idx="150">
                    <c:v>2045</c:v>
                  </c:pt>
                  <c:pt idx="151">
                    <c:v>2050</c:v>
                  </c:pt>
                  <c:pt idx="152">
                    <c:v>2011</c:v>
                  </c:pt>
                  <c:pt idx="153">
                    <c:v>2015</c:v>
                  </c:pt>
                  <c:pt idx="154">
                    <c:v>2020</c:v>
                  </c:pt>
                  <c:pt idx="155">
                    <c:v>2025</c:v>
                  </c:pt>
                  <c:pt idx="156">
                    <c:v>2030</c:v>
                  </c:pt>
                  <c:pt idx="157">
                    <c:v>2035</c:v>
                  </c:pt>
                  <c:pt idx="158">
                    <c:v>2040</c:v>
                  </c:pt>
                  <c:pt idx="159">
                    <c:v>2045</c:v>
                  </c:pt>
                  <c:pt idx="160">
                    <c:v>2050</c:v>
                  </c:pt>
                  <c:pt idx="161">
                    <c:v>2011</c:v>
                  </c:pt>
                </c:lvl>
                <c:lvl>
                  <c:pt idx="0">
                    <c:v>BRZ</c:v>
                  </c:pt>
                  <c:pt idx="9">
                    <c:v>CHI</c:v>
                  </c:pt>
                  <c:pt idx="18">
                    <c:v>DEU</c:v>
                  </c:pt>
                  <c:pt idx="27">
                    <c:v>EUN</c:v>
                  </c:pt>
                  <c:pt idx="36">
                    <c:v>EUS</c:v>
                  </c:pt>
                  <c:pt idx="45">
                    <c:v>FRA</c:v>
                  </c:pt>
                  <c:pt idx="54">
                    <c:v>IND</c:v>
                  </c:pt>
                  <c:pt idx="63">
                    <c:v>OEC</c:v>
                  </c:pt>
                  <c:pt idx="72">
                    <c:v>ROW</c:v>
                  </c:pt>
                  <c:pt idx="81">
                    <c:v>RSA</c:v>
                  </c:pt>
                  <c:pt idx="90">
                    <c:v>RUS</c:v>
                  </c:pt>
                  <c:pt idx="99">
                    <c:v>USA</c:v>
                  </c:pt>
                  <c:pt idx="108">
                    <c:v>ITA</c:v>
                  </c:pt>
                  <c:pt idx="117">
                    <c:v>POL</c:v>
                  </c:pt>
                  <c:pt idx="126">
                    <c:v>ESP</c:v>
                  </c:pt>
                  <c:pt idx="135">
                    <c:v>UKI</c:v>
                  </c:pt>
                  <c:pt idx="144">
                    <c:v>BNL</c:v>
                  </c:pt>
                  <c:pt idx="153">
                    <c:v>OPA</c:v>
                  </c:pt>
                </c:lvl>
              </c:multiLvlStrCache>
            </c:multiLvlStrRef>
          </c:cat>
          <c:val>
            <c:numRef>
              <c:f>abschr_pfad...pivot!$F$5:$F$185</c:f>
              <c:numCache>
                <c:formatCode>General</c:formatCode>
                <c:ptCount val="162"/>
                <c:pt idx="0">
                  <c:v>0.81537269759999997</c:v>
                </c:pt>
                <c:pt idx="1">
                  <c:v>0.664832635991501</c:v>
                </c:pt>
                <c:pt idx="2">
                  <c:v>0.54208637986090902</c:v>
                </c:pt>
                <c:pt idx="3">
                  <c:v>0.44200243387940769</c:v>
                </c:pt>
                <c:pt idx="4">
                  <c:v>0.36039671685801827</c:v>
                </c:pt>
                <c:pt idx="5">
                  <c:v>0.29385764323070573</c:v>
                </c:pt>
                <c:pt idx="6">
                  <c:v>0.2396034992713989</c:v>
                </c:pt>
                <c:pt idx="7">
                  <c:v>0.19536615155532014</c:v>
                </c:pt>
                <c:pt idx="8">
                  <c:v>1</c:v>
                </c:pt>
                <c:pt idx="9">
                  <c:v>0.81537269759999997</c:v>
                </c:pt>
                <c:pt idx="10">
                  <c:v>0.664832635991501</c:v>
                </c:pt>
                <c:pt idx="11">
                  <c:v>0.54208637986090902</c:v>
                </c:pt>
                <c:pt idx="12">
                  <c:v>0.44200243387940769</c:v>
                </c:pt>
                <c:pt idx="13">
                  <c:v>0.36039671685801827</c:v>
                </c:pt>
                <c:pt idx="14">
                  <c:v>0.29385764323070573</c:v>
                </c:pt>
                <c:pt idx="15">
                  <c:v>0.2396034992713989</c:v>
                </c:pt>
                <c:pt idx="16">
                  <c:v>0.19536615155532014</c:v>
                </c:pt>
                <c:pt idx="17">
                  <c:v>1</c:v>
                </c:pt>
                <c:pt idx="18">
                  <c:v>0.8</c:v>
                </c:pt>
                <c:pt idx="19">
                  <c:v>0.60000000000000009</c:v>
                </c:pt>
                <c:pt idx="20">
                  <c:v>0.40000000000000008</c:v>
                </c:pt>
                <c:pt idx="21">
                  <c:v>0.20000000000000009</c:v>
                </c:pt>
                <c:pt idx="22">
                  <c:v>0.10000000000000007</c:v>
                </c:pt>
                <c:pt idx="23">
                  <c:v>0.205090167921639</c:v>
                </c:pt>
                <c:pt idx="24">
                  <c:v>0.17031767854562446</c:v>
                </c:pt>
                <c:pt idx="25">
                  <c:v>0.14144077173048153</c:v>
                </c:pt>
                <c:pt idx="26">
                  <c:v>1</c:v>
                </c:pt>
                <c:pt idx="27">
                  <c:v>0.81537269759999997</c:v>
                </c:pt>
                <c:pt idx="28">
                  <c:v>0.664832635991501</c:v>
                </c:pt>
                <c:pt idx="29">
                  <c:v>0.54208637986090902</c:v>
                </c:pt>
                <c:pt idx="30">
                  <c:v>0.44200243387940769</c:v>
                </c:pt>
                <c:pt idx="31">
                  <c:v>0.36039671685801827</c:v>
                </c:pt>
                <c:pt idx="32">
                  <c:v>0.29385764323070573</c:v>
                </c:pt>
                <c:pt idx="33">
                  <c:v>0.2396034992713989</c:v>
                </c:pt>
                <c:pt idx="34">
                  <c:v>0.19536615155532014</c:v>
                </c:pt>
                <c:pt idx="35">
                  <c:v>1</c:v>
                </c:pt>
                <c:pt idx="36">
                  <c:v>0.81537269759999997</c:v>
                </c:pt>
                <c:pt idx="37">
                  <c:v>0.664832635991501</c:v>
                </c:pt>
                <c:pt idx="38">
                  <c:v>0.54208637986090902</c:v>
                </c:pt>
                <c:pt idx="39">
                  <c:v>0.44200243387940769</c:v>
                </c:pt>
                <c:pt idx="40">
                  <c:v>0.36039671685801827</c:v>
                </c:pt>
                <c:pt idx="41">
                  <c:v>0.29385764323070573</c:v>
                </c:pt>
                <c:pt idx="42">
                  <c:v>0.2396034992713989</c:v>
                </c:pt>
                <c:pt idx="43">
                  <c:v>0.19536615155532014</c:v>
                </c:pt>
                <c:pt idx="44">
                  <c:v>1</c:v>
                </c:pt>
                <c:pt idx="45">
                  <c:v>0.96449921599372757</c:v>
                </c:pt>
                <c:pt idx="46">
                  <c:v>0.61221089768718162</c:v>
                </c:pt>
                <c:pt idx="47">
                  <c:v>0.21168169345354748</c:v>
                </c:pt>
                <c:pt idx="53">
                  <c:v>1</c:v>
                </c:pt>
                <c:pt idx="54">
                  <c:v>0.81537269759999997</c:v>
                </c:pt>
                <c:pt idx="55">
                  <c:v>0.664832635991501</c:v>
                </c:pt>
                <c:pt idx="56">
                  <c:v>0.54208637986090902</c:v>
                </c:pt>
                <c:pt idx="57">
                  <c:v>0.44200243387940769</c:v>
                </c:pt>
                <c:pt idx="58">
                  <c:v>0.36039671685801827</c:v>
                </c:pt>
                <c:pt idx="59">
                  <c:v>0.29385764323070573</c:v>
                </c:pt>
                <c:pt idx="60">
                  <c:v>0.2396034992713989</c:v>
                </c:pt>
                <c:pt idx="61">
                  <c:v>0.19536615155532014</c:v>
                </c:pt>
                <c:pt idx="62">
                  <c:v>1</c:v>
                </c:pt>
                <c:pt idx="63">
                  <c:v>0.81537269759999997</c:v>
                </c:pt>
                <c:pt idx="64">
                  <c:v>0.664832635991501</c:v>
                </c:pt>
                <c:pt idx="65">
                  <c:v>0.54208637986090902</c:v>
                </c:pt>
                <c:pt idx="66">
                  <c:v>0.44200243387940769</c:v>
                </c:pt>
                <c:pt idx="67">
                  <c:v>0.36039671685801827</c:v>
                </c:pt>
                <c:pt idx="68">
                  <c:v>0.29385764323070573</c:v>
                </c:pt>
                <c:pt idx="69">
                  <c:v>0.2396034992713989</c:v>
                </c:pt>
                <c:pt idx="70">
                  <c:v>0.19536615155532014</c:v>
                </c:pt>
                <c:pt idx="71">
                  <c:v>1</c:v>
                </c:pt>
                <c:pt idx="72">
                  <c:v>0.81537269759999997</c:v>
                </c:pt>
                <c:pt idx="73">
                  <c:v>0.664832635991501</c:v>
                </c:pt>
                <c:pt idx="74">
                  <c:v>0.54208637986090902</c:v>
                </c:pt>
                <c:pt idx="75">
                  <c:v>0.44200243387940769</c:v>
                </c:pt>
                <c:pt idx="76">
                  <c:v>0.36039671685801827</c:v>
                </c:pt>
                <c:pt idx="77">
                  <c:v>0.29385764323070573</c:v>
                </c:pt>
                <c:pt idx="78">
                  <c:v>0.2396034992713989</c:v>
                </c:pt>
                <c:pt idx="79">
                  <c:v>0.19536615155532014</c:v>
                </c:pt>
                <c:pt idx="80">
                  <c:v>1</c:v>
                </c:pt>
                <c:pt idx="81">
                  <c:v>0.81537269759999997</c:v>
                </c:pt>
                <c:pt idx="82">
                  <c:v>0.664832635991501</c:v>
                </c:pt>
                <c:pt idx="83">
                  <c:v>0.54208637986090902</c:v>
                </c:pt>
                <c:pt idx="84">
                  <c:v>0.44200243387940769</c:v>
                </c:pt>
                <c:pt idx="85">
                  <c:v>0.36039671685801827</c:v>
                </c:pt>
                <c:pt idx="86">
                  <c:v>0.29385764323070573</c:v>
                </c:pt>
                <c:pt idx="87">
                  <c:v>0.2396034992713989</c:v>
                </c:pt>
                <c:pt idx="88">
                  <c:v>0.19536615155532014</c:v>
                </c:pt>
                <c:pt idx="89">
                  <c:v>1</c:v>
                </c:pt>
                <c:pt idx="90">
                  <c:v>0.81537269759999997</c:v>
                </c:pt>
                <c:pt idx="91">
                  <c:v>0.664832635991501</c:v>
                </c:pt>
                <c:pt idx="92">
                  <c:v>0.54208637986090902</c:v>
                </c:pt>
                <c:pt idx="93">
                  <c:v>0.44200243387940769</c:v>
                </c:pt>
                <c:pt idx="94">
                  <c:v>0.36039671685801827</c:v>
                </c:pt>
                <c:pt idx="95">
                  <c:v>0.29385764323070573</c:v>
                </c:pt>
                <c:pt idx="96">
                  <c:v>0.2396034992713989</c:v>
                </c:pt>
                <c:pt idx="97">
                  <c:v>0.19536615155532014</c:v>
                </c:pt>
                <c:pt idx="98">
                  <c:v>1</c:v>
                </c:pt>
                <c:pt idx="99">
                  <c:v>0.81537269759999997</c:v>
                </c:pt>
                <c:pt idx="100">
                  <c:v>0.664832635991501</c:v>
                </c:pt>
                <c:pt idx="101">
                  <c:v>0.54208637986090902</c:v>
                </c:pt>
                <c:pt idx="102">
                  <c:v>0.44200243387940769</c:v>
                </c:pt>
                <c:pt idx="103">
                  <c:v>0.36039671685801827</c:v>
                </c:pt>
                <c:pt idx="104">
                  <c:v>0.29385764323070573</c:v>
                </c:pt>
                <c:pt idx="105">
                  <c:v>0.2396034992713989</c:v>
                </c:pt>
                <c:pt idx="106">
                  <c:v>0.19536615155532014</c:v>
                </c:pt>
                <c:pt idx="107">
                  <c:v>1</c:v>
                </c:pt>
                <c:pt idx="108">
                  <c:v>0.96449921599372757</c:v>
                </c:pt>
                <c:pt idx="109">
                  <c:v>0.61221089768718162</c:v>
                </c:pt>
                <c:pt idx="110">
                  <c:v>0.21168169345354748</c:v>
                </c:pt>
                <c:pt idx="116">
                  <c:v>1</c:v>
                </c:pt>
                <c:pt idx="117">
                  <c:v>0.96808408708788918</c:v>
                </c:pt>
                <c:pt idx="118">
                  <c:v>0.63961591538683704</c:v>
                </c:pt>
                <c:pt idx="119">
                  <c:v>0.19907484082367344</c:v>
                </c:pt>
                <c:pt idx="120">
                  <c:v>1.9907484082367338E-2</c:v>
                </c:pt>
                <c:pt idx="121">
                  <c:v>1.9907484082367338E-2</c:v>
                </c:pt>
                <c:pt idx="122">
                  <c:v>1.9907484082367338E-2</c:v>
                </c:pt>
                <c:pt idx="123">
                  <c:v>1.9907484082367338E-2</c:v>
                </c:pt>
                <c:pt idx="124">
                  <c:v>1.9907484082367338E-2</c:v>
                </c:pt>
                <c:pt idx="125">
                  <c:v>1</c:v>
                </c:pt>
                <c:pt idx="126">
                  <c:v>1.0003479269353435</c:v>
                </c:pt>
                <c:pt idx="127">
                  <c:v>0.89463612641345303</c:v>
                </c:pt>
                <c:pt idx="128">
                  <c:v>4.639025804581345E-4</c:v>
                </c:pt>
                <c:pt idx="129">
                  <c:v>4.639025804581345E-4</c:v>
                </c:pt>
                <c:pt idx="130">
                  <c:v>4.639025804581345E-4</c:v>
                </c:pt>
                <c:pt idx="131">
                  <c:v>4.639025804581345E-4</c:v>
                </c:pt>
                <c:pt idx="132">
                  <c:v>4.639025804581345E-4</c:v>
                </c:pt>
                <c:pt idx="133">
                  <c:v>4.639025804581345E-4</c:v>
                </c:pt>
                <c:pt idx="134">
                  <c:v>1</c:v>
                </c:pt>
                <c:pt idx="135">
                  <c:v>0.96449921599372757</c:v>
                </c:pt>
                <c:pt idx="136">
                  <c:v>0.61221089768718162</c:v>
                </c:pt>
                <c:pt idx="137">
                  <c:v>0.21168169345354748</c:v>
                </c:pt>
                <c:pt idx="143">
                  <c:v>1</c:v>
                </c:pt>
                <c:pt idx="144">
                  <c:v>0.81537269759999997</c:v>
                </c:pt>
                <c:pt idx="145">
                  <c:v>0.664832635991501</c:v>
                </c:pt>
                <c:pt idx="146">
                  <c:v>0.54208637986090902</c:v>
                </c:pt>
                <c:pt idx="147">
                  <c:v>0.44200243387940769</c:v>
                </c:pt>
                <c:pt idx="148">
                  <c:v>0.36039671685801827</c:v>
                </c:pt>
                <c:pt idx="149">
                  <c:v>0.29385764323070573</c:v>
                </c:pt>
                <c:pt idx="150">
                  <c:v>0.2396034992713989</c:v>
                </c:pt>
                <c:pt idx="151">
                  <c:v>0.19536615155532014</c:v>
                </c:pt>
                <c:pt idx="152">
                  <c:v>1</c:v>
                </c:pt>
                <c:pt idx="153">
                  <c:v>0.81537269759999997</c:v>
                </c:pt>
                <c:pt idx="154">
                  <c:v>0.664832635991501</c:v>
                </c:pt>
                <c:pt idx="155">
                  <c:v>0.54208637986090902</c:v>
                </c:pt>
                <c:pt idx="156">
                  <c:v>0.44200243387940769</c:v>
                </c:pt>
                <c:pt idx="157">
                  <c:v>0.36039671685801827</c:v>
                </c:pt>
                <c:pt idx="158">
                  <c:v>0.29385764323070573</c:v>
                </c:pt>
                <c:pt idx="159">
                  <c:v>0.2396034992713989</c:v>
                </c:pt>
                <c:pt idx="160">
                  <c:v>0.19536615155532014</c:v>
                </c:pt>
                <c:pt idx="161">
                  <c:v>1</c:v>
                </c:pt>
              </c:numCache>
            </c:numRef>
          </c:val>
          <c:smooth val="0"/>
          <c:extLst>
            <c:ext xmlns:c16="http://schemas.microsoft.com/office/drawing/2014/chart" uri="{C3380CC4-5D6E-409C-BE32-E72D297353CC}">
              <c16:uniqueId val="{00000004-0471-4E9D-A038-F692AE5BC5E6}"/>
            </c:ext>
          </c:extLst>
        </c:ser>
        <c:ser>
          <c:idx val="5"/>
          <c:order val="5"/>
          <c:tx>
            <c:strRef>
              <c:f>abschr_pfad...pivot!$G$3:$G$4</c:f>
              <c:strCache>
                <c:ptCount val="1"/>
                <c:pt idx="0">
                  <c:v>mSOLAR</c:v>
                </c:pt>
              </c:strCache>
            </c:strRef>
          </c:tx>
          <c:marker>
            <c:symbol val="none"/>
          </c:marker>
          <c:cat>
            <c:multiLvlStrRef>
              <c:f>abschr_pfad...pivot!$A$5:$A$185</c:f>
              <c:multiLvlStrCache>
                <c:ptCount val="162"/>
                <c:lvl>
                  <c:pt idx="0">
                    <c:v>2015</c:v>
                  </c:pt>
                  <c:pt idx="1">
                    <c:v>2020</c:v>
                  </c:pt>
                  <c:pt idx="2">
                    <c:v>2025</c:v>
                  </c:pt>
                  <c:pt idx="3">
                    <c:v>2030</c:v>
                  </c:pt>
                  <c:pt idx="4">
                    <c:v>2035</c:v>
                  </c:pt>
                  <c:pt idx="5">
                    <c:v>2040</c:v>
                  </c:pt>
                  <c:pt idx="6">
                    <c:v>2045</c:v>
                  </c:pt>
                  <c:pt idx="7">
                    <c:v>2050</c:v>
                  </c:pt>
                  <c:pt idx="8">
                    <c:v>2011</c:v>
                  </c:pt>
                  <c:pt idx="9">
                    <c:v>2015</c:v>
                  </c:pt>
                  <c:pt idx="10">
                    <c:v>2020</c:v>
                  </c:pt>
                  <c:pt idx="11">
                    <c:v>2025</c:v>
                  </c:pt>
                  <c:pt idx="12">
                    <c:v>2030</c:v>
                  </c:pt>
                  <c:pt idx="13">
                    <c:v>2035</c:v>
                  </c:pt>
                  <c:pt idx="14">
                    <c:v>2040</c:v>
                  </c:pt>
                  <c:pt idx="15">
                    <c:v>2045</c:v>
                  </c:pt>
                  <c:pt idx="16">
                    <c:v>2050</c:v>
                  </c:pt>
                  <c:pt idx="17">
                    <c:v>2011</c:v>
                  </c:pt>
                  <c:pt idx="18">
                    <c:v>2015</c:v>
                  </c:pt>
                  <c:pt idx="19">
                    <c:v>2020</c:v>
                  </c:pt>
                  <c:pt idx="20">
                    <c:v>2025</c:v>
                  </c:pt>
                  <c:pt idx="21">
                    <c:v>2030</c:v>
                  </c:pt>
                  <c:pt idx="22">
                    <c:v>2035</c:v>
                  </c:pt>
                  <c:pt idx="23">
                    <c:v>2040</c:v>
                  </c:pt>
                  <c:pt idx="24">
                    <c:v>2045</c:v>
                  </c:pt>
                  <c:pt idx="25">
                    <c:v>2050</c:v>
                  </c:pt>
                  <c:pt idx="26">
                    <c:v>2011</c:v>
                  </c:pt>
                  <c:pt idx="27">
                    <c:v>2015</c:v>
                  </c:pt>
                  <c:pt idx="28">
                    <c:v>2020</c:v>
                  </c:pt>
                  <c:pt idx="29">
                    <c:v>2025</c:v>
                  </c:pt>
                  <c:pt idx="30">
                    <c:v>2030</c:v>
                  </c:pt>
                  <c:pt idx="31">
                    <c:v>2035</c:v>
                  </c:pt>
                  <c:pt idx="32">
                    <c:v>2040</c:v>
                  </c:pt>
                  <c:pt idx="33">
                    <c:v>2045</c:v>
                  </c:pt>
                  <c:pt idx="34">
                    <c:v>2050</c:v>
                  </c:pt>
                  <c:pt idx="35">
                    <c:v>2011</c:v>
                  </c:pt>
                  <c:pt idx="36">
                    <c:v>2015</c:v>
                  </c:pt>
                  <c:pt idx="37">
                    <c:v>2020</c:v>
                  </c:pt>
                  <c:pt idx="38">
                    <c:v>2025</c:v>
                  </c:pt>
                  <c:pt idx="39">
                    <c:v>2030</c:v>
                  </c:pt>
                  <c:pt idx="40">
                    <c:v>2035</c:v>
                  </c:pt>
                  <c:pt idx="41">
                    <c:v>2040</c:v>
                  </c:pt>
                  <c:pt idx="42">
                    <c:v>2045</c:v>
                  </c:pt>
                  <c:pt idx="43">
                    <c:v>2050</c:v>
                  </c:pt>
                  <c:pt idx="44">
                    <c:v>2011</c:v>
                  </c:pt>
                  <c:pt idx="45">
                    <c:v>2015</c:v>
                  </c:pt>
                  <c:pt idx="46">
                    <c:v>2020</c:v>
                  </c:pt>
                  <c:pt idx="47">
                    <c:v>2025</c:v>
                  </c:pt>
                  <c:pt idx="48">
                    <c:v>2030</c:v>
                  </c:pt>
                  <c:pt idx="49">
                    <c:v>2035</c:v>
                  </c:pt>
                  <c:pt idx="50">
                    <c:v>2040</c:v>
                  </c:pt>
                  <c:pt idx="51">
                    <c:v>2045</c:v>
                  </c:pt>
                  <c:pt idx="52">
                    <c:v>2050</c:v>
                  </c:pt>
                  <c:pt idx="53">
                    <c:v>2011</c:v>
                  </c:pt>
                  <c:pt idx="54">
                    <c:v>2015</c:v>
                  </c:pt>
                  <c:pt idx="55">
                    <c:v>2020</c:v>
                  </c:pt>
                  <c:pt idx="56">
                    <c:v>2025</c:v>
                  </c:pt>
                  <c:pt idx="57">
                    <c:v>2030</c:v>
                  </c:pt>
                  <c:pt idx="58">
                    <c:v>2035</c:v>
                  </c:pt>
                  <c:pt idx="59">
                    <c:v>2040</c:v>
                  </c:pt>
                  <c:pt idx="60">
                    <c:v>2045</c:v>
                  </c:pt>
                  <c:pt idx="61">
                    <c:v>2050</c:v>
                  </c:pt>
                  <c:pt idx="62">
                    <c:v>2011</c:v>
                  </c:pt>
                  <c:pt idx="63">
                    <c:v>2015</c:v>
                  </c:pt>
                  <c:pt idx="64">
                    <c:v>2020</c:v>
                  </c:pt>
                  <c:pt idx="65">
                    <c:v>2025</c:v>
                  </c:pt>
                  <c:pt idx="66">
                    <c:v>2030</c:v>
                  </c:pt>
                  <c:pt idx="67">
                    <c:v>2035</c:v>
                  </c:pt>
                  <c:pt idx="68">
                    <c:v>2040</c:v>
                  </c:pt>
                  <c:pt idx="69">
                    <c:v>2045</c:v>
                  </c:pt>
                  <c:pt idx="70">
                    <c:v>2050</c:v>
                  </c:pt>
                  <c:pt idx="71">
                    <c:v>2011</c:v>
                  </c:pt>
                  <c:pt idx="72">
                    <c:v>2015</c:v>
                  </c:pt>
                  <c:pt idx="73">
                    <c:v>2020</c:v>
                  </c:pt>
                  <c:pt idx="74">
                    <c:v>2025</c:v>
                  </c:pt>
                  <c:pt idx="75">
                    <c:v>2030</c:v>
                  </c:pt>
                  <c:pt idx="76">
                    <c:v>2035</c:v>
                  </c:pt>
                  <c:pt idx="77">
                    <c:v>2040</c:v>
                  </c:pt>
                  <c:pt idx="78">
                    <c:v>2045</c:v>
                  </c:pt>
                  <c:pt idx="79">
                    <c:v>2050</c:v>
                  </c:pt>
                  <c:pt idx="80">
                    <c:v>2011</c:v>
                  </c:pt>
                  <c:pt idx="81">
                    <c:v>2015</c:v>
                  </c:pt>
                  <c:pt idx="82">
                    <c:v>2020</c:v>
                  </c:pt>
                  <c:pt idx="83">
                    <c:v>2025</c:v>
                  </c:pt>
                  <c:pt idx="84">
                    <c:v>2030</c:v>
                  </c:pt>
                  <c:pt idx="85">
                    <c:v>2035</c:v>
                  </c:pt>
                  <c:pt idx="86">
                    <c:v>2040</c:v>
                  </c:pt>
                  <c:pt idx="87">
                    <c:v>2045</c:v>
                  </c:pt>
                  <c:pt idx="88">
                    <c:v>2050</c:v>
                  </c:pt>
                  <c:pt idx="89">
                    <c:v>2011</c:v>
                  </c:pt>
                  <c:pt idx="90">
                    <c:v>2015</c:v>
                  </c:pt>
                  <c:pt idx="91">
                    <c:v>2020</c:v>
                  </c:pt>
                  <c:pt idx="92">
                    <c:v>2025</c:v>
                  </c:pt>
                  <c:pt idx="93">
                    <c:v>2030</c:v>
                  </c:pt>
                  <c:pt idx="94">
                    <c:v>2035</c:v>
                  </c:pt>
                  <c:pt idx="95">
                    <c:v>2040</c:v>
                  </c:pt>
                  <c:pt idx="96">
                    <c:v>2045</c:v>
                  </c:pt>
                  <c:pt idx="97">
                    <c:v>2050</c:v>
                  </c:pt>
                  <c:pt idx="98">
                    <c:v>2011</c:v>
                  </c:pt>
                  <c:pt idx="99">
                    <c:v>2015</c:v>
                  </c:pt>
                  <c:pt idx="100">
                    <c:v>2020</c:v>
                  </c:pt>
                  <c:pt idx="101">
                    <c:v>2025</c:v>
                  </c:pt>
                  <c:pt idx="102">
                    <c:v>2030</c:v>
                  </c:pt>
                  <c:pt idx="103">
                    <c:v>2035</c:v>
                  </c:pt>
                  <c:pt idx="104">
                    <c:v>2040</c:v>
                  </c:pt>
                  <c:pt idx="105">
                    <c:v>2045</c:v>
                  </c:pt>
                  <c:pt idx="106">
                    <c:v>2050</c:v>
                  </c:pt>
                  <c:pt idx="107">
                    <c:v>2011</c:v>
                  </c:pt>
                  <c:pt idx="108">
                    <c:v>2015</c:v>
                  </c:pt>
                  <c:pt idx="109">
                    <c:v>2020</c:v>
                  </c:pt>
                  <c:pt idx="110">
                    <c:v>2025</c:v>
                  </c:pt>
                  <c:pt idx="111">
                    <c:v>2030</c:v>
                  </c:pt>
                  <c:pt idx="112">
                    <c:v>2035</c:v>
                  </c:pt>
                  <c:pt idx="113">
                    <c:v>2040</c:v>
                  </c:pt>
                  <c:pt idx="114">
                    <c:v>2045</c:v>
                  </c:pt>
                  <c:pt idx="115">
                    <c:v>2050</c:v>
                  </c:pt>
                  <c:pt idx="116">
                    <c:v>2011</c:v>
                  </c:pt>
                  <c:pt idx="117">
                    <c:v>2015</c:v>
                  </c:pt>
                  <c:pt idx="118">
                    <c:v>2020</c:v>
                  </c:pt>
                  <c:pt idx="119">
                    <c:v>2025</c:v>
                  </c:pt>
                  <c:pt idx="120">
                    <c:v>2030</c:v>
                  </c:pt>
                  <c:pt idx="121">
                    <c:v>2035</c:v>
                  </c:pt>
                  <c:pt idx="122">
                    <c:v>2040</c:v>
                  </c:pt>
                  <c:pt idx="123">
                    <c:v>2045</c:v>
                  </c:pt>
                  <c:pt idx="124">
                    <c:v>2050</c:v>
                  </c:pt>
                  <c:pt idx="125">
                    <c:v>2011</c:v>
                  </c:pt>
                  <c:pt idx="126">
                    <c:v>2015</c:v>
                  </c:pt>
                  <c:pt idx="127">
                    <c:v>2020</c:v>
                  </c:pt>
                  <c:pt idx="128">
                    <c:v>2025</c:v>
                  </c:pt>
                  <c:pt idx="129">
                    <c:v>2030</c:v>
                  </c:pt>
                  <c:pt idx="130">
                    <c:v>2035</c:v>
                  </c:pt>
                  <c:pt idx="131">
                    <c:v>2040</c:v>
                  </c:pt>
                  <c:pt idx="132">
                    <c:v>2045</c:v>
                  </c:pt>
                  <c:pt idx="133">
                    <c:v>2050</c:v>
                  </c:pt>
                  <c:pt idx="134">
                    <c:v>2011</c:v>
                  </c:pt>
                  <c:pt idx="135">
                    <c:v>2015</c:v>
                  </c:pt>
                  <c:pt idx="136">
                    <c:v>2020</c:v>
                  </c:pt>
                  <c:pt idx="137">
                    <c:v>2025</c:v>
                  </c:pt>
                  <c:pt idx="138">
                    <c:v>2030</c:v>
                  </c:pt>
                  <c:pt idx="139">
                    <c:v>2035</c:v>
                  </c:pt>
                  <c:pt idx="140">
                    <c:v>2040</c:v>
                  </c:pt>
                  <c:pt idx="141">
                    <c:v>2045</c:v>
                  </c:pt>
                  <c:pt idx="142">
                    <c:v>2050</c:v>
                  </c:pt>
                  <c:pt idx="143">
                    <c:v>2011</c:v>
                  </c:pt>
                  <c:pt idx="144">
                    <c:v>2015</c:v>
                  </c:pt>
                  <c:pt idx="145">
                    <c:v>2020</c:v>
                  </c:pt>
                  <c:pt idx="146">
                    <c:v>2025</c:v>
                  </c:pt>
                  <c:pt idx="147">
                    <c:v>2030</c:v>
                  </c:pt>
                  <c:pt idx="148">
                    <c:v>2035</c:v>
                  </c:pt>
                  <c:pt idx="149">
                    <c:v>2040</c:v>
                  </c:pt>
                  <c:pt idx="150">
                    <c:v>2045</c:v>
                  </c:pt>
                  <c:pt idx="151">
                    <c:v>2050</c:v>
                  </c:pt>
                  <c:pt idx="152">
                    <c:v>2011</c:v>
                  </c:pt>
                  <c:pt idx="153">
                    <c:v>2015</c:v>
                  </c:pt>
                  <c:pt idx="154">
                    <c:v>2020</c:v>
                  </c:pt>
                  <c:pt idx="155">
                    <c:v>2025</c:v>
                  </c:pt>
                  <c:pt idx="156">
                    <c:v>2030</c:v>
                  </c:pt>
                  <c:pt idx="157">
                    <c:v>2035</c:v>
                  </c:pt>
                  <c:pt idx="158">
                    <c:v>2040</c:v>
                  </c:pt>
                  <c:pt idx="159">
                    <c:v>2045</c:v>
                  </c:pt>
                  <c:pt idx="160">
                    <c:v>2050</c:v>
                  </c:pt>
                  <c:pt idx="161">
                    <c:v>2011</c:v>
                  </c:pt>
                </c:lvl>
                <c:lvl>
                  <c:pt idx="0">
                    <c:v>BRZ</c:v>
                  </c:pt>
                  <c:pt idx="9">
                    <c:v>CHI</c:v>
                  </c:pt>
                  <c:pt idx="18">
                    <c:v>DEU</c:v>
                  </c:pt>
                  <c:pt idx="27">
                    <c:v>EUN</c:v>
                  </c:pt>
                  <c:pt idx="36">
                    <c:v>EUS</c:v>
                  </c:pt>
                  <c:pt idx="45">
                    <c:v>FRA</c:v>
                  </c:pt>
                  <c:pt idx="54">
                    <c:v>IND</c:v>
                  </c:pt>
                  <c:pt idx="63">
                    <c:v>OEC</c:v>
                  </c:pt>
                  <c:pt idx="72">
                    <c:v>ROW</c:v>
                  </c:pt>
                  <c:pt idx="81">
                    <c:v>RSA</c:v>
                  </c:pt>
                  <c:pt idx="90">
                    <c:v>RUS</c:v>
                  </c:pt>
                  <c:pt idx="99">
                    <c:v>USA</c:v>
                  </c:pt>
                  <c:pt idx="108">
                    <c:v>ITA</c:v>
                  </c:pt>
                  <c:pt idx="117">
                    <c:v>POL</c:v>
                  </c:pt>
                  <c:pt idx="126">
                    <c:v>ESP</c:v>
                  </c:pt>
                  <c:pt idx="135">
                    <c:v>UKI</c:v>
                  </c:pt>
                  <c:pt idx="144">
                    <c:v>BNL</c:v>
                  </c:pt>
                  <c:pt idx="153">
                    <c:v>OPA</c:v>
                  </c:pt>
                </c:lvl>
              </c:multiLvlStrCache>
            </c:multiLvlStrRef>
          </c:cat>
          <c:val>
            <c:numRef>
              <c:f>abschr_pfad...pivot!$G$5:$G$185</c:f>
              <c:numCache>
                <c:formatCode>General</c:formatCode>
                <c:ptCount val="162"/>
                <c:pt idx="0">
                  <c:v>0.81537269759999997</c:v>
                </c:pt>
                <c:pt idx="1">
                  <c:v>0.664832635991501</c:v>
                </c:pt>
                <c:pt idx="2">
                  <c:v>0.54208637986090902</c:v>
                </c:pt>
                <c:pt idx="3">
                  <c:v>0.44200243387940769</c:v>
                </c:pt>
                <c:pt idx="4">
                  <c:v>0.36039671685801827</c:v>
                </c:pt>
                <c:pt idx="5">
                  <c:v>0.29385764323070573</c:v>
                </c:pt>
                <c:pt idx="6">
                  <c:v>0.2396034992713989</c:v>
                </c:pt>
                <c:pt idx="7">
                  <c:v>0.19536615155532014</c:v>
                </c:pt>
                <c:pt idx="8">
                  <c:v>1</c:v>
                </c:pt>
                <c:pt idx="9">
                  <c:v>0.81537269759999997</c:v>
                </c:pt>
                <c:pt idx="10">
                  <c:v>0.664832635991501</c:v>
                </c:pt>
                <c:pt idx="11">
                  <c:v>0.54208637986090902</c:v>
                </c:pt>
                <c:pt idx="12">
                  <c:v>0.44200243387940769</c:v>
                </c:pt>
                <c:pt idx="13">
                  <c:v>0.36039671685801827</c:v>
                </c:pt>
                <c:pt idx="14">
                  <c:v>0.29385764323070573</c:v>
                </c:pt>
                <c:pt idx="15">
                  <c:v>0.2396034992713989</c:v>
                </c:pt>
                <c:pt idx="16">
                  <c:v>0.19536615155532014</c:v>
                </c:pt>
                <c:pt idx="17">
                  <c:v>1</c:v>
                </c:pt>
                <c:pt idx="18">
                  <c:v>0.99999999999999822</c:v>
                </c:pt>
                <c:pt idx="19">
                  <c:v>6.4516129032268887E-2</c:v>
                </c:pt>
                <c:pt idx="26">
                  <c:v>1</c:v>
                </c:pt>
                <c:pt idx="27">
                  <c:v>0.81537269759999997</c:v>
                </c:pt>
                <c:pt idx="28">
                  <c:v>0.664832635991501</c:v>
                </c:pt>
                <c:pt idx="29">
                  <c:v>0.54208637986090902</c:v>
                </c:pt>
                <c:pt idx="30">
                  <c:v>0.44200243387940769</c:v>
                </c:pt>
                <c:pt idx="31">
                  <c:v>0.36039671685801827</c:v>
                </c:pt>
                <c:pt idx="32">
                  <c:v>0.29385764323070573</c:v>
                </c:pt>
                <c:pt idx="33">
                  <c:v>0.2396034992713989</c:v>
                </c:pt>
                <c:pt idx="34">
                  <c:v>0.19536615155532014</c:v>
                </c:pt>
                <c:pt idx="35">
                  <c:v>1</c:v>
                </c:pt>
                <c:pt idx="36">
                  <c:v>0.81537269759999997</c:v>
                </c:pt>
                <c:pt idx="37">
                  <c:v>0.664832635991501</c:v>
                </c:pt>
                <c:pt idx="38">
                  <c:v>0.54208637986090902</c:v>
                </c:pt>
                <c:pt idx="39">
                  <c:v>0.44200243387940769</c:v>
                </c:pt>
                <c:pt idx="40">
                  <c:v>0.36039671685801827</c:v>
                </c:pt>
                <c:pt idx="41">
                  <c:v>0.29385764323070573</c:v>
                </c:pt>
                <c:pt idx="42">
                  <c:v>0.2396034992713989</c:v>
                </c:pt>
                <c:pt idx="43">
                  <c:v>0.19536615155532014</c:v>
                </c:pt>
                <c:pt idx="44">
                  <c:v>1</c:v>
                </c:pt>
                <c:pt idx="45">
                  <c:v>0.79763246899661711</c:v>
                </c:pt>
                <c:pt idx="46">
                  <c:v>6.2006764374296648E-2</c:v>
                </c:pt>
                <c:pt idx="47">
                  <c:v>2.8184892897407762E-2</c:v>
                </c:pt>
                <c:pt idx="53">
                  <c:v>1</c:v>
                </c:pt>
                <c:pt idx="54">
                  <c:v>0.81537269759999997</c:v>
                </c:pt>
                <c:pt idx="55">
                  <c:v>0.664832635991501</c:v>
                </c:pt>
                <c:pt idx="56">
                  <c:v>0.54208637986090902</c:v>
                </c:pt>
                <c:pt idx="57">
                  <c:v>0.44200243387940769</c:v>
                </c:pt>
                <c:pt idx="58">
                  <c:v>0.36039671685801827</c:v>
                </c:pt>
                <c:pt idx="59">
                  <c:v>0.29385764323070573</c:v>
                </c:pt>
                <c:pt idx="60">
                  <c:v>0.2396034992713989</c:v>
                </c:pt>
                <c:pt idx="61">
                  <c:v>0.19536615155532014</c:v>
                </c:pt>
                <c:pt idx="62">
                  <c:v>1</c:v>
                </c:pt>
                <c:pt idx="63">
                  <c:v>0.81537269759999997</c:v>
                </c:pt>
                <c:pt idx="64">
                  <c:v>0.664832635991501</c:v>
                </c:pt>
                <c:pt idx="65">
                  <c:v>0.54208637986090902</c:v>
                </c:pt>
                <c:pt idx="66">
                  <c:v>0.44200243387940769</c:v>
                </c:pt>
                <c:pt idx="67">
                  <c:v>0.36039671685801827</c:v>
                </c:pt>
                <c:pt idx="68">
                  <c:v>0.29385764323070573</c:v>
                </c:pt>
                <c:pt idx="69">
                  <c:v>0.2396034992713989</c:v>
                </c:pt>
                <c:pt idx="70">
                  <c:v>0.19536615155532014</c:v>
                </c:pt>
                <c:pt idx="71">
                  <c:v>1</c:v>
                </c:pt>
                <c:pt idx="72">
                  <c:v>0.81537269759999997</c:v>
                </c:pt>
                <c:pt idx="73">
                  <c:v>0.664832635991501</c:v>
                </c:pt>
                <c:pt idx="74">
                  <c:v>0.54208637986090902</c:v>
                </c:pt>
                <c:pt idx="75">
                  <c:v>0.44200243387940769</c:v>
                </c:pt>
                <c:pt idx="76">
                  <c:v>0.36039671685801827</c:v>
                </c:pt>
                <c:pt idx="77">
                  <c:v>0.29385764323070573</c:v>
                </c:pt>
                <c:pt idx="78">
                  <c:v>0.2396034992713989</c:v>
                </c:pt>
                <c:pt idx="79">
                  <c:v>0.19536615155532014</c:v>
                </c:pt>
                <c:pt idx="80">
                  <c:v>1</c:v>
                </c:pt>
                <c:pt idx="81">
                  <c:v>0.81537269759999997</c:v>
                </c:pt>
                <c:pt idx="82">
                  <c:v>0.664832635991501</c:v>
                </c:pt>
                <c:pt idx="83">
                  <c:v>0.54208637986090902</c:v>
                </c:pt>
                <c:pt idx="84">
                  <c:v>0.44200243387940769</c:v>
                </c:pt>
                <c:pt idx="85">
                  <c:v>0.36039671685801827</c:v>
                </c:pt>
                <c:pt idx="86">
                  <c:v>0.29385764323070573</c:v>
                </c:pt>
                <c:pt idx="87">
                  <c:v>0.2396034992713989</c:v>
                </c:pt>
                <c:pt idx="88">
                  <c:v>0.19536615155532014</c:v>
                </c:pt>
                <c:pt idx="89">
                  <c:v>1</c:v>
                </c:pt>
                <c:pt idx="90">
                  <c:v>0.81537269759999997</c:v>
                </c:pt>
                <c:pt idx="91">
                  <c:v>0.664832635991501</c:v>
                </c:pt>
                <c:pt idx="92">
                  <c:v>0.54208637986090902</c:v>
                </c:pt>
                <c:pt idx="93">
                  <c:v>0.44200243387940769</c:v>
                </c:pt>
                <c:pt idx="94">
                  <c:v>0.36039671685801827</c:v>
                </c:pt>
                <c:pt idx="95">
                  <c:v>0.29385764323070573</c:v>
                </c:pt>
                <c:pt idx="96">
                  <c:v>0.2396034992713989</c:v>
                </c:pt>
                <c:pt idx="97">
                  <c:v>0.19536615155532014</c:v>
                </c:pt>
                <c:pt idx="98">
                  <c:v>1</c:v>
                </c:pt>
                <c:pt idx="99">
                  <c:v>0.81537269759999997</c:v>
                </c:pt>
                <c:pt idx="100">
                  <c:v>0.664832635991501</c:v>
                </c:pt>
                <c:pt idx="101">
                  <c:v>0.54208637986090902</c:v>
                </c:pt>
                <c:pt idx="102">
                  <c:v>0.44200243387940769</c:v>
                </c:pt>
                <c:pt idx="103">
                  <c:v>0.36039671685801827</c:v>
                </c:pt>
                <c:pt idx="104">
                  <c:v>0.29385764323070573</c:v>
                </c:pt>
                <c:pt idx="105">
                  <c:v>0.2396034992713989</c:v>
                </c:pt>
                <c:pt idx="106">
                  <c:v>0.19536615155532014</c:v>
                </c:pt>
                <c:pt idx="107">
                  <c:v>1</c:v>
                </c:pt>
                <c:pt idx="108">
                  <c:v>0.79763246899661711</c:v>
                </c:pt>
                <c:pt idx="109">
                  <c:v>6.2006764374296648E-2</c:v>
                </c:pt>
                <c:pt idx="110">
                  <c:v>2.8184892897407762E-2</c:v>
                </c:pt>
                <c:pt idx="116">
                  <c:v>1</c:v>
                </c:pt>
                <c:pt idx="117">
                  <c:v>0.81786922209695545</c:v>
                </c:pt>
                <c:pt idx="118">
                  <c:v>0.1390088677839714</c:v>
                </c:pt>
                <c:pt idx="119">
                  <c:v>7.3084965334906493E-2</c:v>
                </c:pt>
                <c:pt idx="125">
                  <c:v>1</c:v>
                </c:pt>
                <c:pt idx="126">
                  <c:v>1</c:v>
                </c:pt>
                <c:pt idx="127">
                  <c:v>1</c:v>
                </c:pt>
                <c:pt idx="128">
                  <c:v>1.1666666666666623</c:v>
                </c:pt>
                <c:pt idx="134">
                  <c:v>1</c:v>
                </c:pt>
                <c:pt idx="135">
                  <c:v>0.79763246899661711</c:v>
                </c:pt>
                <c:pt idx="136">
                  <c:v>6.2006764374296648E-2</c:v>
                </c:pt>
                <c:pt idx="137">
                  <c:v>2.8184892897407762E-2</c:v>
                </c:pt>
                <c:pt idx="143">
                  <c:v>1</c:v>
                </c:pt>
                <c:pt idx="144">
                  <c:v>0.81537269759999997</c:v>
                </c:pt>
                <c:pt idx="145">
                  <c:v>0.664832635991501</c:v>
                </c:pt>
                <c:pt idx="146">
                  <c:v>0.54208637986090902</c:v>
                </c:pt>
                <c:pt idx="147">
                  <c:v>0.44200243387940769</c:v>
                </c:pt>
                <c:pt idx="148">
                  <c:v>0.36039671685801827</c:v>
                </c:pt>
                <c:pt idx="149">
                  <c:v>0.29385764323070573</c:v>
                </c:pt>
                <c:pt idx="150">
                  <c:v>0.2396034992713989</c:v>
                </c:pt>
                <c:pt idx="151">
                  <c:v>0.19536615155532014</c:v>
                </c:pt>
                <c:pt idx="152">
                  <c:v>1</c:v>
                </c:pt>
                <c:pt idx="153">
                  <c:v>0.81537269759999997</c:v>
                </c:pt>
                <c:pt idx="154">
                  <c:v>0.664832635991501</c:v>
                </c:pt>
                <c:pt idx="155">
                  <c:v>0.54208637986090902</c:v>
                </c:pt>
                <c:pt idx="156">
                  <c:v>0.44200243387940769</c:v>
                </c:pt>
                <c:pt idx="157">
                  <c:v>0.36039671685801827</c:v>
                </c:pt>
                <c:pt idx="158">
                  <c:v>0.29385764323070573</c:v>
                </c:pt>
                <c:pt idx="159">
                  <c:v>0.2396034992713989</c:v>
                </c:pt>
                <c:pt idx="160">
                  <c:v>0.19536615155532014</c:v>
                </c:pt>
                <c:pt idx="161">
                  <c:v>1</c:v>
                </c:pt>
              </c:numCache>
            </c:numRef>
          </c:val>
          <c:smooth val="0"/>
          <c:extLst>
            <c:ext xmlns:c16="http://schemas.microsoft.com/office/drawing/2014/chart" uri="{C3380CC4-5D6E-409C-BE32-E72D297353CC}">
              <c16:uniqueId val="{00000005-0471-4E9D-A038-F692AE5BC5E6}"/>
            </c:ext>
          </c:extLst>
        </c:ser>
        <c:dLbls>
          <c:showLegendKey val="0"/>
          <c:showVal val="0"/>
          <c:showCatName val="0"/>
          <c:showSerName val="0"/>
          <c:showPercent val="0"/>
          <c:showBubbleSize val="0"/>
        </c:dLbls>
        <c:smooth val="0"/>
        <c:axId val="326309888"/>
        <c:axId val="325908096"/>
      </c:lineChart>
      <c:catAx>
        <c:axId val="326309888"/>
        <c:scaling>
          <c:orientation val="minMax"/>
        </c:scaling>
        <c:delete val="0"/>
        <c:axPos val="b"/>
        <c:numFmt formatCode="General" sourceLinked="0"/>
        <c:majorTickMark val="out"/>
        <c:minorTickMark val="none"/>
        <c:tickLblPos val="nextTo"/>
        <c:crossAx val="325908096"/>
        <c:crosses val="autoZero"/>
        <c:auto val="1"/>
        <c:lblAlgn val="ctr"/>
        <c:lblOffset val="100"/>
        <c:noMultiLvlLbl val="0"/>
      </c:catAx>
      <c:valAx>
        <c:axId val="325908096"/>
        <c:scaling>
          <c:orientation val="minMax"/>
        </c:scaling>
        <c:delete val="0"/>
        <c:axPos val="l"/>
        <c:majorGridlines/>
        <c:numFmt formatCode="General" sourceLinked="1"/>
        <c:majorTickMark val="out"/>
        <c:minorTickMark val="none"/>
        <c:tickLblPos val="nextTo"/>
        <c:crossAx val="3263098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[report_pivot_dias_macros.xlsm]EVOA...pivot!PivotTable4</c:name>
    <c:fmtId val="1"/>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s>
    <c:plotArea>
      <c:layout>
        <c:manualLayout>
          <c:layoutTarget val="inner"/>
          <c:xMode val="edge"/>
          <c:yMode val="edge"/>
          <c:x val="8.0111820341983886E-2"/>
          <c:y val="8.2517177666025524E-2"/>
          <c:w val="0.74556846666356058"/>
          <c:h val="0.79769340206784212"/>
        </c:manualLayout>
      </c:layout>
      <c:barChart>
        <c:barDir val="col"/>
        <c:grouping val="clustered"/>
        <c:varyColors val="0"/>
        <c:ser>
          <c:idx val="0"/>
          <c:order val="0"/>
          <c:tx>
            <c:strRef>
              <c:f>EVOA...pivot!$B$3:$B$4</c:f>
              <c:strCache>
                <c:ptCount val="1"/>
                <c:pt idx="0">
                  <c:v>2030</c:v>
                </c:pt>
              </c:strCache>
            </c:strRef>
          </c:tx>
          <c:invertIfNegative val="0"/>
          <c:cat>
            <c:strRef>
              <c:f>EVOA...pivot!$A$5:$A$23</c:f>
              <c:strCache>
                <c:ptCount val="18"/>
                <c:pt idx="0">
                  <c:v>CHI</c:v>
                </c:pt>
                <c:pt idx="1">
                  <c:v>OEC</c:v>
                </c:pt>
                <c:pt idx="2">
                  <c:v>ROW</c:v>
                </c:pt>
                <c:pt idx="3">
                  <c:v>USA</c:v>
                </c:pt>
                <c:pt idx="4">
                  <c:v>OPA</c:v>
                </c:pt>
                <c:pt idx="5">
                  <c:v>IND</c:v>
                </c:pt>
                <c:pt idx="6">
                  <c:v>DEU</c:v>
                </c:pt>
                <c:pt idx="7">
                  <c:v>RUS</c:v>
                </c:pt>
                <c:pt idx="8">
                  <c:v>FRA</c:v>
                </c:pt>
                <c:pt idx="9">
                  <c:v>BRZ</c:v>
                </c:pt>
                <c:pt idx="10">
                  <c:v>ITA</c:v>
                </c:pt>
                <c:pt idx="11">
                  <c:v>UKI</c:v>
                </c:pt>
                <c:pt idx="12">
                  <c:v>EUS</c:v>
                </c:pt>
                <c:pt idx="13">
                  <c:v>ESP</c:v>
                </c:pt>
                <c:pt idx="14">
                  <c:v>BNL</c:v>
                </c:pt>
                <c:pt idx="15">
                  <c:v>EUN</c:v>
                </c:pt>
                <c:pt idx="16">
                  <c:v>POL</c:v>
                </c:pt>
                <c:pt idx="17">
                  <c:v>RSA</c:v>
                </c:pt>
              </c:strCache>
            </c:strRef>
          </c:cat>
          <c:val>
            <c:numRef>
              <c:f>EVOA...pivot!$B$5:$B$23</c:f>
              <c:numCache>
                <c:formatCode>General</c:formatCode>
                <c:ptCount val="18"/>
                <c:pt idx="0">
                  <c:v>7745.0369934786177</c:v>
                </c:pt>
                <c:pt idx="1">
                  <c:v>5940.9253379395377</c:v>
                </c:pt>
                <c:pt idx="2">
                  <c:v>4516.3589809681789</c:v>
                </c:pt>
                <c:pt idx="3">
                  <c:v>4052.3995733291777</c:v>
                </c:pt>
                <c:pt idx="4">
                  <c:v>3809.2166605316947</c:v>
                </c:pt>
                <c:pt idx="5">
                  <c:v>2298.5308039108022</c:v>
                </c:pt>
                <c:pt idx="6">
                  <c:v>1282.5258951671394</c:v>
                </c:pt>
                <c:pt idx="7">
                  <c:v>1034.8705430979458</c:v>
                </c:pt>
                <c:pt idx="8">
                  <c:v>930.96280852079326</c:v>
                </c:pt>
                <c:pt idx="9">
                  <c:v>916.37046782437778</c:v>
                </c:pt>
                <c:pt idx="10">
                  <c:v>898.36705947934524</c:v>
                </c:pt>
                <c:pt idx="11">
                  <c:v>805.40478621986972</c:v>
                </c:pt>
                <c:pt idx="12">
                  <c:v>640.44410421550265</c:v>
                </c:pt>
                <c:pt idx="13">
                  <c:v>631.98891340412069</c:v>
                </c:pt>
                <c:pt idx="14">
                  <c:v>562.9036338231283</c:v>
                </c:pt>
                <c:pt idx="15">
                  <c:v>535.24654899024267</c:v>
                </c:pt>
                <c:pt idx="16">
                  <c:v>288.42733001129699</c:v>
                </c:pt>
                <c:pt idx="17">
                  <c:v>245.30014761343534</c:v>
                </c:pt>
              </c:numCache>
            </c:numRef>
          </c:val>
          <c:extLst>
            <c:ext xmlns:c16="http://schemas.microsoft.com/office/drawing/2014/chart" uri="{C3380CC4-5D6E-409C-BE32-E72D297353CC}">
              <c16:uniqueId val="{00000000-FEED-4791-9793-1E9570D5BFA8}"/>
            </c:ext>
          </c:extLst>
        </c:ser>
        <c:dLbls>
          <c:showLegendKey val="0"/>
          <c:showVal val="0"/>
          <c:showCatName val="0"/>
          <c:showSerName val="0"/>
          <c:showPercent val="0"/>
          <c:showBubbleSize val="0"/>
        </c:dLbls>
        <c:gapWidth val="150"/>
        <c:axId val="326309376"/>
        <c:axId val="325909824"/>
      </c:barChart>
      <c:catAx>
        <c:axId val="326309376"/>
        <c:scaling>
          <c:orientation val="minMax"/>
        </c:scaling>
        <c:delete val="0"/>
        <c:axPos val="b"/>
        <c:numFmt formatCode="General" sourceLinked="0"/>
        <c:majorTickMark val="out"/>
        <c:minorTickMark val="none"/>
        <c:tickLblPos val="nextTo"/>
        <c:crossAx val="325909824"/>
        <c:crosses val="autoZero"/>
        <c:auto val="1"/>
        <c:lblAlgn val="ctr"/>
        <c:lblOffset val="100"/>
        <c:noMultiLvlLbl val="0"/>
      </c:catAx>
      <c:valAx>
        <c:axId val="325909824"/>
        <c:scaling>
          <c:orientation val="minMax"/>
        </c:scaling>
        <c:delete val="0"/>
        <c:axPos val="l"/>
        <c:majorGridlines/>
        <c:numFmt formatCode="General" sourceLinked="1"/>
        <c:majorTickMark val="out"/>
        <c:minorTickMark val="none"/>
        <c:tickLblPos val="nextTo"/>
        <c:crossAx val="326309376"/>
        <c:crosses val="autoZero"/>
        <c:crossBetween val="between"/>
      </c:valAx>
    </c:plotArea>
    <c:legend>
      <c:legendPos val="r"/>
      <c:layout>
        <c:manualLayout>
          <c:xMode val="edge"/>
          <c:yMode val="edge"/>
          <c:x val="0.84145937970771401"/>
          <c:y val="0.11137006009290183"/>
          <c:w val="6.2655717846114123E-2"/>
          <c:h val="9.6635496007341934E-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[report_pivot_dias_macros.xlsm]PK...pivot!PivotTable2</c:name>
    <c:fmtId val="2"/>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s>
    <c:plotArea>
      <c:layout/>
      <c:lineChart>
        <c:grouping val="standard"/>
        <c:varyColors val="0"/>
        <c:ser>
          <c:idx val="0"/>
          <c:order val="0"/>
          <c:tx>
            <c:strRef>
              <c:f>PK...pivot!$B$3:$B$4</c:f>
              <c:strCache>
                <c:ptCount val="1"/>
                <c:pt idx="0">
                  <c:v>BRZ</c:v>
                </c:pt>
              </c:strCache>
            </c:strRef>
          </c:tx>
          <c:marker>
            <c:symbol val="none"/>
          </c:marker>
          <c:cat>
            <c:strRef>
              <c:f>PK...pivot!$A$5:$A$10</c:f>
              <c:strCache>
                <c:ptCount val="5"/>
                <c:pt idx="0">
                  <c:v>2015</c:v>
                </c:pt>
                <c:pt idx="1">
                  <c:v>2020</c:v>
                </c:pt>
                <c:pt idx="2">
                  <c:v>2025</c:v>
                </c:pt>
                <c:pt idx="3">
                  <c:v>2030</c:v>
                </c:pt>
                <c:pt idx="4">
                  <c:v>2011</c:v>
                </c:pt>
              </c:strCache>
            </c:strRef>
          </c:cat>
          <c:val>
            <c:numRef>
              <c:f>PK...pivot!$B$5:$B$10</c:f>
              <c:numCache>
                <c:formatCode>General</c:formatCode>
                <c:ptCount val="5"/>
                <c:pt idx="0">
                  <c:v>1.0749091552967163</c:v>
                </c:pt>
                <c:pt idx="1">
                  <c:v>1.1218477278669368</c:v>
                </c:pt>
                <c:pt idx="2">
                  <c:v>1.14923778887535</c:v>
                </c:pt>
                <c:pt idx="3">
                  <c:v>1.1713568166698167</c:v>
                </c:pt>
                <c:pt idx="4">
                  <c:v>0.99999919852300945</c:v>
                </c:pt>
              </c:numCache>
            </c:numRef>
          </c:val>
          <c:smooth val="0"/>
          <c:extLst>
            <c:ext xmlns:c16="http://schemas.microsoft.com/office/drawing/2014/chart" uri="{C3380CC4-5D6E-409C-BE32-E72D297353CC}">
              <c16:uniqueId val="{00000000-6839-4E6F-A6D3-3C628340462F}"/>
            </c:ext>
          </c:extLst>
        </c:ser>
        <c:ser>
          <c:idx val="1"/>
          <c:order val="1"/>
          <c:tx>
            <c:strRef>
              <c:f>PK...pivot!$C$3:$C$4</c:f>
              <c:strCache>
                <c:ptCount val="1"/>
                <c:pt idx="0">
                  <c:v>CHI</c:v>
                </c:pt>
              </c:strCache>
            </c:strRef>
          </c:tx>
          <c:marker>
            <c:symbol val="none"/>
          </c:marker>
          <c:cat>
            <c:strRef>
              <c:f>PK...pivot!$A$5:$A$10</c:f>
              <c:strCache>
                <c:ptCount val="5"/>
                <c:pt idx="0">
                  <c:v>2015</c:v>
                </c:pt>
                <c:pt idx="1">
                  <c:v>2020</c:v>
                </c:pt>
                <c:pt idx="2">
                  <c:v>2025</c:v>
                </c:pt>
                <c:pt idx="3">
                  <c:v>2030</c:v>
                </c:pt>
                <c:pt idx="4">
                  <c:v>2011</c:v>
                </c:pt>
              </c:strCache>
            </c:strRef>
          </c:cat>
          <c:val>
            <c:numRef>
              <c:f>PK...pivot!$C$5:$C$10</c:f>
              <c:numCache>
                <c:formatCode>General</c:formatCode>
                <c:ptCount val="5"/>
                <c:pt idx="0">
                  <c:v>1.0354045806592533</c:v>
                </c:pt>
                <c:pt idx="1">
                  <c:v>0.93372159686574019</c:v>
                </c:pt>
                <c:pt idx="2">
                  <c:v>0.85075057524919617</c:v>
                </c:pt>
                <c:pt idx="3">
                  <c:v>0.78928562761230203</c:v>
                </c:pt>
                <c:pt idx="4">
                  <c:v>1.0000005205451441</c:v>
                </c:pt>
              </c:numCache>
            </c:numRef>
          </c:val>
          <c:smooth val="0"/>
          <c:extLst>
            <c:ext xmlns:c16="http://schemas.microsoft.com/office/drawing/2014/chart" uri="{C3380CC4-5D6E-409C-BE32-E72D297353CC}">
              <c16:uniqueId val="{00000001-6839-4E6F-A6D3-3C628340462F}"/>
            </c:ext>
          </c:extLst>
        </c:ser>
        <c:ser>
          <c:idx val="2"/>
          <c:order val="2"/>
          <c:tx>
            <c:strRef>
              <c:f>PK...pivot!$D$3:$D$4</c:f>
              <c:strCache>
                <c:ptCount val="1"/>
                <c:pt idx="0">
                  <c:v>DEU</c:v>
                </c:pt>
              </c:strCache>
            </c:strRef>
          </c:tx>
          <c:marker>
            <c:symbol val="none"/>
          </c:marker>
          <c:cat>
            <c:strRef>
              <c:f>PK...pivot!$A$5:$A$10</c:f>
              <c:strCache>
                <c:ptCount val="5"/>
                <c:pt idx="0">
                  <c:v>2015</c:v>
                </c:pt>
                <c:pt idx="1">
                  <c:v>2020</c:v>
                </c:pt>
                <c:pt idx="2">
                  <c:v>2025</c:v>
                </c:pt>
                <c:pt idx="3">
                  <c:v>2030</c:v>
                </c:pt>
                <c:pt idx="4">
                  <c:v>2011</c:v>
                </c:pt>
              </c:strCache>
            </c:strRef>
          </c:cat>
          <c:val>
            <c:numRef>
              <c:f>PK...pivot!$D$5:$D$10</c:f>
              <c:numCache>
                <c:formatCode>General</c:formatCode>
                <c:ptCount val="5"/>
                <c:pt idx="0">
                  <c:v>1.0218084142261266</c:v>
                </c:pt>
                <c:pt idx="1">
                  <c:v>0.9794701680558251</c:v>
                </c:pt>
                <c:pt idx="2">
                  <c:v>0.94547558951697153</c:v>
                </c:pt>
                <c:pt idx="3">
                  <c:v>0.9221975682166127</c:v>
                </c:pt>
                <c:pt idx="4">
                  <c:v>0.99999918921509023</c:v>
                </c:pt>
              </c:numCache>
            </c:numRef>
          </c:val>
          <c:smooth val="0"/>
          <c:extLst>
            <c:ext xmlns:c16="http://schemas.microsoft.com/office/drawing/2014/chart" uri="{C3380CC4-5D6E-409C-BE32-E72D297353CC}">
              <c16:uniqueId val="{00000002-6839-4E6F-A6D3-3C628340462F}"/>
            </c:ext>
          </c:extLst>
        </c:ser>
        <c:ser>
          <c:idx val="3"/>
          <c:order val="3"/>
          <c:tx>
            <c:strRef>
              <c:f>PK...pivot!$E$3:$E$4</c:f>
              <c:strCache>
                <c:ptCount val="1"/>
                <c:pt idx="0">
                  <c:v>EUN</c:v>
                </c:pt>
              </c:strCache>
            </c:strRef>
          </c:tx>
          <c:marker>
            <c:symbol val="none"/>
          </c:marker>
          <c:cat>
            <c:strRef>
              <c:f>PK...pivot!$A$5:$A$10</c:f>
              <c:strCache>
                <c:ptCount val="5"/>
                <c:pt idx="0">
                  <c:v>2015</c:v>
                </c:pt>
                <c:pt idx="1">
                  <c:v>2020</c:v>
                </c:pt>
                <c:pt idx="2">
                  <c:v>2025</c:v>
                </c:pt>
                <c:pt idx="3">
                  <c:v>2030</c:v>
                </c:pt>
                <c:pt idx="4">
                  <c:v>2011</c:v>
                </c:pt>
              </c:strCache>
            </c:strRef>
          </c:cat>
          <c:val>
            <c:numRef>
              <c:f>PK...pivot!$E$5:$E$10</c:f>
              <c:numCache>
                <c:formatCode>General</c:formatCode>
                <c:ptCount val="5"/>
                <c:pt idx="0">
                  <c:v>1.0071003787868509</c:v>
                </c:pt>
                <c:pt idx="1">
                  <c:v>0.98611673200065963</c:v>
                </c:pt>
                <c:pt idx="2">
                  <c:v>0.97306282537211664</c:v>
                </c:pt>
                <c:pt idx="3">
                  <c:v>0.94779555198519316</c:v>
                </c:pt>
                <c:pt idx="4">
                  <c:v>0.99999804634436473</c:v>
                </c:pt>
              </c:numCache>
            </c:numRef>
          </c:val>
          <c:smooth val="0"/>
          <c:extLst>
            <c:ext xmlns:c16="http://schemas.microsoft.com/office/drawing/2014/chart" uri="{C3380CC4-5D6E-409C-BE32-E72D297353CC}">
              <c16:uniqueId val="{00000003-6839-4E6F-A6D3-3C628340462F}"/>
            </c:ext>
          </c:extLst>
        </c:ser>
        <c:ser>
          <c:idx val="4"/>
          <c:order val="4"/>
          <c:tx>
            <c:strRef>
              <c:f>PK...pivot!$F$3:$F$4</c:f>
              <c:strCache>
                <c:ptCount val="1"/>
                <c:pt idx="0">
                  <c:v>EUS</c:v>
                </c:pt>
              </c:strCache>
            </c:strRef>
          </c:tx>
          <c:marker>
            <c:symbol val="none"/>
          </c:marker>
          <c:cat>
            <c:strRef>
              <c:f>PK...pivot!$A$5:$A$10</c:f>
              <c:strCache>
                <c:ptCount val="5"/>
                <c:pt idx="0">
                  <c:v>2015</c:v>
                </c:pt>
                <c:pt idx="1">
                  <c:v>2020</c:v>
                </c:pt>
                <c:pt idx="2">
                  <c:v>2025</c:v>
                </c:pt>
                <c:pt idx="3">
                  <c:v>2030</c:v>
                </c:pt>
                <c:pt idx="4">
                  <c:v>2011</c:v>
                </c:pt>
              </c:strCache>
            </c:strRef>
          </c:cat>
          <c:val>
            <c:numRef>
              <c:f>PK...pivot!$F$5:$F$10</c:f>
              <c:numCache>
                <c:formatCode>General</c:formatCode>
                <c:ptCount val="5"/>
                <c:pt idx="0">
                  <c:v>1.0228692219066968</c:v>
                </c:pt>
                <c:pt idx="1">
                  <c:v>0.99085794178716491</c:v>
                </c:pt>
                <c:pt idx="2">
                  <c:v>0.97206588488025369</c:v>
                </c:pt>
                <c:pt idx="3">
                  <c:v>0.96640787030985253</c:v>
                </c:pt>
                <c:pt idx="4">
                  <c:v>0.99997373026364555</c:v>
                </c:pt>
              </c:numCache>
            </c:numRef>
          </c:val>
          <c:smooth val="0"/>
          <c:extLst>
            <c:ext xmlns:c16="http://schemas.microsoft.com/office/drawing/2014/chart" uri="{C3380CC4-5D6E-409C-BE32-E72D297353CC}">
              <c16:uniqueId val="{00000004-6839-4E6F-A6D3-3C628340462F}"/>
            </c:ext>
          </c:extLst>
        </c:ser>
        <c:ser>
          <c:idx val="5"/>
          <c:order val="5"/>
          <c:tx>
            <c:strRef>
              <c:f>PK...pivot!$G$3:$G$4</c:f>
              <c:strCache>
                <c:ptCount val="1"/>
                <c:pt idx="0">
                  <c:v>FRA</c:v>
                </c:pt>
              </c:strCache>
            </c:strRef>
          </c:tx>
          <c:marker>
            <c:symbol val="none"/>
          </c:marker>
          <c:cat>
            <c:strRef>
              <c:f>PK...pivot!$A$5:$A$10</c:f>
              <c:strCache>
                <c:ptCount val="5"/>
                <c:pt idx="0">
                  <c:v>2015</c:v>
                </c:pt>
                <c:pt idx="1">
                  <c:v>2020</c:v>
                </c:pt>
                <c:pt idx="2">
                  <c:v>2025</c:v>
                </c:pt>
                <c:pt idx="3">
                  <c:v>2030</c:v>
                </c:pt>
                <c:pt idx="4">
                  <c:v>2011</c:v>
                </c:pt>
              </c:strCache>
            </c:strRef>
          </c:cat>
          <c:val>
            <c:numRef>
              <c:f>PK...pivot!$G$5:$G$10</c:f>
              <c:numCache>
                <c:formatCode>General</c:formatCode>
                <c:ptCount val="5"/>
                <c:pt idx="0">
                  <c:v>1.053154819723501</c:v>
                </c:pt>
                <c:pt idx="1">
                  <c:v>1.0458370152277374</c:v>
                </c:pt>
                <c:pt idx="2">
                  <c:v>1.0192777942084483</c:v>
                </c:pt>
                <c:pt idx="3">
                  <c:v>0.99050677151227473</c:v>
                </c:pt>
                <c:pt idx="4">
                  <c:v>1.0000017437174074</c:v>
                </c:pt>
              </c:numCache>
            </c:numRef>
          </c:val>
          <c:smooth val="0"/>
          <c:extLst>
            <c:ext xmlns:c16="http://schemas.microsoft.com/office/drawing/2014/chart" uri="{C3380CC4-5D6E-409C-BE32-E72D297353CC}">
              <c16:uniqueId val="{00000005-6839-4E6F-A6D3-3C628340462F}"/>
            </c:ext>
          </c:extLst>
        </c:ser>
        <c:ser>
          <c:idx val="6"/>
          <c:order val="6"/>
          <c:tx>
            <c:strRef>
              <c:f>PK...pivot!$H$3:$H$4</c:f>
              <c:strCache>
                <c:ptCount val="1"/>
                <c:pt idx="0">
                  <c:v>IND</c:v>
                </c:pt>
              </c:strCache>
            </c:strRef>
          </c:tx>
          <c:marker>
            <c:symbol val="none"/>
          </c:marker>
          <c:cat>
            <c:strRef>
              <c:f>PK...pivot!$A$5:$A$10</c:f>
              <c:strCache>
                <c:ptCount val="5"/>
                <c:pt idx="0">
                  <c:v>2015</c:v>
                </c:pt>
                <c:pt idx="1">
                  <c:v>2020</c:v>
                </c:pt>
                <c:pt idx="2">
                  <c:v>2025</c:v>
                </c:pt>
                <c:pt idx="3">
                  <c:v>2030</c:v>
                </c:pt>
                <c:pt idx="4">
                  <c:v>2011</c:v>
                </c:pt>
              </c:strCache>
            </c:strRef>
          </c:cat>
          <c:val>
            <c:numRef>
              <c:f>PK...pivot!$H$5:$H$10</c:f>
              <c:numCache>
                <c:formatCode>General</c:formatCode>
                <c:ptCount val="5"/>
                <c:pt idx="0">
                  <c:v>0.98892590473918784</c:v>
                </c:pt>
                <c:pt idx="1">
                  <c:v>0.87618161258761196</c:v>
                </c:pt>
                <c:pt idx="2">
                  <c:v>0.79879967738000202</c:v>
                </c:pt>
                <c:pt idx="3">
                  <c:v>0.7431347414789985</c:v>
                </c:pt>
                <c:pt idx="4">
                  <c:v>1.0000000765064259</c:v>
                </c:pt>
              </c:numCache>
            </c:numRef>
          </c:val>
          <c:smooth val="0"/>
          <c:extLst>
            <c:ext xmlns:c16="http://schemas.microsoft.com/office/drawing/2014/chart" uri="{C3380CC4-5D6E-409C-BE32-E72D297353CC}">
              <c16:uniqueId val="{00000006-6839-4E6F-A6D3-3C628340462F}"/>
            </c:ext>
          </c:extLst>
        </c:ser>
        <c:ser>
          <c:idx val="7"/>
          <c:order val="7"/>
          <c:tx>
            <c:strRef>
              <c:f>PK...pivot!$I$3:$I$4</c:f>
              <c:strCache>
                <c:ptCount val="1"/>
                <c:pt idx="0">
                  <c:v>OEC</c:v>
                </c:pt>
              </c:strCache>
            </c:strRef>
          </c:tx>
          <c:marker>
            <c:symbol val="none"/>
          </c:marker>
          <c:cat>
            <c:strRef>
              <c:f>PK...pivot!$A$5:$A$10</c:f>
              <c:strCache>
                <c:ptCount val="5"/>
                <c:pt idx="0">
                  <c:v>2015</c:v>
                </c:pt>
                <c:pt idx="1">
                  <c:v>2020</c:v>
                </c:pt>
                <c:pt idx="2">
                  <c:v>2025</c:v>
                </c:pt>
                <c:pt idx="3">
                  <c:v>2030</c:v>
                </c:pt>
                <c:pt idx="4">
                  <c:v>2011</c:v>
                </c:pt>
              </c:strCache>
            </c:strRef>
          </c:cat>
          <c:val>
            <c:numRef>
              <c:f>PK...pivot!$I$5:$I$10</c:f>
              <c:numCache>
                <c:formatCode>General</c:formatCode>
                <c:ptCount val="5"/>
                <c:pt idx="0">
                  <c:v>1.0123776267585336</c:v>
                </c:pt>
                <c:pt idx="1">
                  <c:v>0.97662357086616813</c:v>
                </c:pt>
                <c:pt idx="2">
                  <c:v>0.95007915456043501</c:v>
                </c:pt>
                <c:pt idx="3">
                  <c:v>0.93189134044449995</c:v>
                </c:pt>
                <c:pt idx="4">
                  <c:v>0.99999952418810611</c:v>
                </c:pt>
              </c:numCache>
            </c:numRef>
          </c:val>
          <c:smooth val="0"/>
          <c:extLst>
            <c:ext xmlns:c16="http://schemas.microsoft.com/office/drawing/2014/chart" uri="{C3380CC4-5D6E-409C-BE32-E72D297353CC}">
              <c16:uniqueId val="{00000007-6839-4E6F-A6D3-3C628340462F}"/>
            </c:ext>
          </c:extLst>
        </c:ser>
        <c:ser>
          <c:idx val="8"/>
          <c:order val="8"/>
          <c:tx>
            <c:strRef>
              <c:f>PK...pivot!$J$3:$J$4</c:f>
              <c:strCache>
                <c:ptCount val="1"/>
                <c:pt idx="0">
                  <c:v>ROW</c:v>
                </c:pt>
              </c:strCache>
            </c:strRef>
          </c:tx>
          <c:marker>
            <c:symbol val="none"/>
          </c:marker>
          <c:cat>
            <c:strRef>
              <c:f>PK...pivot!$A$5:$A$10</c:f>
              <c:strCache>
                <c:ptCount val="5"/>
                <c:pt idx="0">
                  <c:v>2015</c:v>
                </c:pt>
                <c:pt idx="1">
                  <c:v>2020</c:v>
                </c:pt>
                <c:pt idx="2">
                  <c:v>2025</c:v>
                </c:pt>
                <c:pt idx="3">
                  <c:v>2030</c:v>
                </c:pt>
                <c:pt idx="4">
                  <c:v>2011</c:v>
                </c:pt>
              </c:strCache>
            </c:strRef>
          </c:cat>
          <c:val>
            <c:numRef>
              <c:f>PK...pivot!$J$5:$J$10</c:f>
              <c:numCache>
                <c:formatCode>General</c:formatCode>
                <c:ptCount val="5"/>
                <c:pt idx="0">
                  <c:v>1.0163999434266495</c:v>
                </c:pt>
                <c:pt idx="1">
                  <c:v>0.99004437088975006</c:v>
                </c:pt>
                <c:pt idx="2">
                  <c:v>0.98641359009772522</c:v>
                </c:pt>
                <c:pt idx="3">
                  <c:v>0.97028436348428959</c:v>
                </c:pt>
                <c:pt idx="4">
                  <c:v>0.99999962472337733</c:v>
                </c:pt>
              </c:numCache>
            </c:numRef>
          </c:val>
          <c:smooth val="0"/>
          <c:extLst>
            <c:ext xmlns:c16="http://schemas.microsoft.com/office/drawing/2014/chart" uri="{C3380CC4-5D6E-409C-BE32-E72D297353CC}">
              <c16:uniqueId val="{00000008-6839-4E6F-A6D3-3C628340462F}"/>
            </c:ext>
          </c:extLst>
        </c:ser>
        <c:ser>
          <c:idx val="9"/>
          <c:order val="9"/>
          <c:tx>
            <c:strRef>
              <c:f>PK...pivot!$K$3:$K$4</c:f>
              <c:strCache>
                <c:ptCount val="1"/>
                <c:pt idx="0">
                  <c:v>RSA</c:v>
                </c:pt>
              </c:strCache>
            </c:strRef>
          </c:tx>
          <c:marker>
            <c:symbol val="none"/>
          </c:marker>
          <c:cat>
            <c:strRef>
              <c:f>PK...pivot!$A$5:$A$10</c:f>
              <c:strCache>
                <c:ptCount val="5"/>
                <c:pt idx="0">
                  <c:v>2015</c:v>
                </c:pt>
                <c:pt idx="1">
                  <c:v>2020</c:v>
                </c:pt>
                <c:pt idx="2">
                  <c:v>2025</c:v>
                </c:pt>
                <c:pt idx="3">
                  <c:v>2030</c:v>
                </c:pt>
                <c:pt idx="4">
                  <c:v>2011</c:v>
                </c:pt>
              </c:strCache>
            </c:strRef>
          </c:cat>
          <c:val>
            <c:numRef>
              <c:f>PK...pivot!$K$5:$K$10</c:f>
              <c:numCache>
                <c:formatCode>General</c:formatCode>
                <c:ptCount val="5"/>
                <c:pt idx="0">
                  <c:v>1.0152322905989186</c:v>
                </c:pt>
                <c:pt idx="1">
                  <c:v>0.98416115942113036</c:v>
                </c:pt>
                <c:pt idx="2">
                  <c:v>0.96006098891632907</c:v>
                </c:pt>
                <c:pt idx="3">
                  <c:v>0.94238418876197427</c:v>
                </c:pt>
                <c:pt idx="4">
                  <c:v>1.0000041560129334</c:v>
                </c:pt>
              </c:numCache>
            </c:numRef>
          </c:val>
          <c:smooth val="0"/>
          <c:extLst>
            <c:ext xmlns:c16="http://schemas.microsoft.com/office/drawing/2014/chart" uri="{C3380CC4-5D6E-409C-BE32-E72D297353CC}">
              <c16:uniqueId val="{00000009-6839-4E6F-A6D3-3C628340462F}"/>
            </c:ext>
          </c:extLst>
        </c:ser>
        <c:ser>
          <c:idx val="10"/>
          <c:order val="10"/>
          <c:tx>
            <c:strRef>
              <c:f>PK...pivot!$L$3:$L$4</c:f>
              <c:strCache>
                <c:ptCount val="1"/>
                <c:pt idx="0">
                  <c:v>RUS</c:v>
                </c:pt>
              </c:strCache>
            </c:strRef>
          </c:tx>
          <c:marker>
            <c:symbol val="none"/>
          </c:marker>
          <c:cat>
            <c:strRef>
              <c:f>PK...pivot!$A$5:$A$10</c:f>
              <c:strCache>
                <c:ptCount val="5"/>
                <c:pt idx="0">
                  <c:v>2015</c:v>
                </c:pt>
                <c:pt idx="1">
                  <c:v>2020</c:v>
                </c:pt>
                <c:pt idx="2">
                  <c:v>2025</c:v>
                </c:pt>
                <c:pt idx="3">
                  <c:v>2030</c:v>
                </c:pt>
                <c:pt idx="4">
                  <c:v>2011</c:v>
                </c:pt>
              </c:strCache>
            </c:strRef>
          </c:cat>
          <c:val>
            <c:numRef>
              <c:f>PK...pivot!$L$5:$L$10</c:f>
              <c:numCache>
                <c:formatCode>General</c:formatCode>
                <c:ptCount val="5"/>
                <c:pt idx="0">
                  <c:v>1.0914542090243917</c:v>
                </c:pt>
                <c:pt idx="1">
                  <c:v>1.1029253208220486</c:v>
                </c:pt>
                <c:pt idx="2">
                  <c:v>1.1252879867339738</c:v>
                </c:pt>
                <c:pt idx="3">
                  <c:v>1.1100421284156732</c:v>
                </c:pt>
                <c:pt idx="4">
                  <c:v>0.99998125581540132</c:v>
                </c:pt>
              </c:numCache>
            </c:numRef>
          </c:val>
          <c:smooth val="0"/>
          <c:extLst>
            <c:ext xmlns:c16="http://schemas.microsoft.com/office/drawing/2014/chart" uri="{C3380CC4-5D6E-409C-BE32-E72D297353CC}">
              <c16:uniqueId val="{0000000A-6839-4E6F-A6D3-3C628340462F}"/>
            </c:ext>
          </c:extLst>
        </c:ser>
        <c:ser>
          <c:idx val="11"/>
          <c:order val="11"/>
          <c:tx>
            <c:strRef>
              <c:f>PK...pivot!$M$3:$M$4</c:f>
              <c:strCache>
                <c:ptCount val="1"/>
                <c:pt idx="0">
                  <c:v>USA</c:v>
                </c:pt>
              </c:strCache>
            </c:strRef>
          </c:tx>
          <c:marker>
            <c:symbol val="none"/>
          </c:marker>
          <c:cat>
            <c:strRef>
              <c:f>PK...pivot!$A$5:$A$10</c:f>
              <c:strCache>
                <c:ptCount val="5"/>
                <c:pt idx="0">
                  <c:v>2015</c:v>
                </c:pt>
                <c:pt idx="1">
                  <c:v>2020</c:v>
                </c:pt>
                <c:pt idx="2">
                  <c:v>2025</c:v>
                </c:pt>
                <c:pt idx="3">
                  <c:v>2030</c:v>
                </c:pt>
                <c:pt idx="4">
                  <c:v>2011</c:v>
                </c:pt>
              </c:strCache>
            </c:strRef>
          </c:cat>
          <c:val>
            <c:numRef>
              <c:f>PK...pivot!$M$5:$M$10</c:f>
              <c:numCache>
                <c:formatCode>General</c:formatCode>
                <c:ptCount val="5"/>
                <c:pt idx="0">
                  <c:v>1.0093939775476075</c:v>
                </c:pt>
                <c:pt idx="1">
                  <c:v>0.98475110415634137</c:v>
                </c:pt>
                <c:pt idx="2">
                  <c:v>0.96064201576794306</c:v>
                </c:pt>
                <c:pt idx="3">
                  <c:v>0.9435345999838235</c:v>
                </c:pt>
                <c:pt idx="4">
                  <c:v>0.99999856272142562</c:v>
                </c:pt>
              </c:numCache>
            </c:numRef>
          </c:val>
          <c:smooth val="0"/>
          <c:extLst>
            <c:ext xmlns:c16="http://schemas.microsoft.com/office/drawing/2014/chart" uri="{C3380CC4-5D6E-409C-BE32-E72D297353CC}">
              <c16:uniqueId val="{0000000B-6839-4E6F-A6D3-3C628340462F}"/>
            </c:ext>
          </c:extLst>
        </c:ser>
        <c:ser>
          <c:idx val="12"/>
          <c:order val="12"/>
          <c:tx>
            <c:strRef>
              <c:f>PK...pivot!$N$3:$N$4</c:f>
              <c:strCache>
                <c:ptCount val="1"/>
                <c:pt idx="0">
                  <c:v>ITA</c:v>
                </c:pt>
              </c:strCache>
            </c:strRef>
          </c:tx>
          <c:marker>
            <c:symbol val="none"/>
          </c:marker>
          <c:cat>
            <c:strRef>
              <c:f>PK...pivot!$A$5:$A$10</c:f>
              <c:strCache>
                <c:ptCount val="5"/>
                <c:pt idx="0">
                  <c:v>2015</c:v>
                </c:pt>
                <c:pt idx="1">
                  <c:v>2020</c:v>
                </c:pt>
                <c:pt idx="2">
                  <c:v>2025</c:v>
                </c:pt>
                <c:pt idx="3">
                  <c:v>2030</c:v>
                </c:pt>
                <c:pt idx="4">
                  <c:v>2011</c:v>
                </c:pt>
              </c:strCache>
            </c:strRef>
          </c:cat>
          <c:val>
            <c:numRef>
              <c:f>PK...pivot!$N$5:$N$10</c:f>
              <c:numCache>
                <c:formatCode>General</c:formatCode>
                <c:ptCount val="5"/>
                <c:pt idx="0">
                  <c:v>1.0013836824096229</c:v>
                </c:pt>
                <c:pt idx="1">
                  <c:v>0.99349040889580986</c:v>
                </c:pt>
                <c:pt idx="2">
                  <c:v>0.98986925144856563</c:v>
                </c:pt>
                <c:pt idx="3">
                  <c:v>0.98880972107760423</c:v>
                </c:pt>
                <c:pt idx="4">
                  <c:v>1.0000030693905519</c:v>
                </c:pt>
              </c:numCache>
            </c:numRef>
          </c:val>
          <c:smooth val="0"/>
          <c:extLst>
            <c:ext xmlns:c16="http://schemas.microsoft.com/office/drawing/2014/chart" uri="{C3380CC4-5D6E-409C-BE32-E72D297353CC}">
              <c16:uniqueId val="{0000000C-6839-4E6F-A6D3-3C628340462F}"/>
            </c:ext>
          </c:extLst>
        </c:ser>
        <c:ser>
          <c:idx val="13"/>
          <c:order val="13"/>
          <c:tx>
            <c:strRef>
              <c:f>PK...pivot!$O$3:$O$4</c:f>
              <c:strCache>
                <c:ptCount val="1"/>
                <c:pt idx="0">
                  <c:v>POL</c:v>
                </c:pt>
              </c:strCache>
            </c:strRef>
          </c:tx>
          <c:marker>
            <c:symbol val="none"/>
          </c:marker>
          <c:cat>
            <c:strRef>
              <c:f>PK...pivot!$A$5:$A$10</c:f>
              <c:strCache>
                <c:ptCount val="5"/>
                <c:pt idx="0">
                  <c:v>2015</c:v>
                </c:pt>
                <c:pt idx="1">
                  <c:v>2020</c:v>
                </c:pt>
                <c:pt idx="2">
                  <c:v>2025</c:v>
                </c:pt>
                <c:pt idx="3">
                  <c:v>2030</c:v>
                </c:pt>
                <c:pt idx="4">
                  <c:v>2011</c:v>
                </c:pt>
              </c:strCache>
            </c:strRef>
          </c:cat>
          <c:val>
            <c:numRef>
              <c:f>PK...pivot!$O$5:$O$10</c:f>
              <c:numCache>
                <c:formatCode>General</c:formatCode>
                <c:ptCount val="5"/>
                <c:pt idx="0">
                  <c:v>1.0218624318296265</c:v>
                </c:pt>
                <c:pt idx="1">
                  <c:v>0.99949209995653343</c:v>
                </c:pt>
                <c:pt idx="2">
                  <c:v>0.96619511700989735</c:v>
                </c:pt>
                <c:pt idx="3">
                  <c:v>0.9460047945536364</c:v>
                </c:pt>
                <c:pt idx="4">
                  <c:v>1.0013817349358654</c:v>
                </c:pt>
              </c:numCache>
            </c:numRef>
          </c:val>
          <c:smooth val="0"/>
          <c:extLst>
            <c:ext xmlns:c16="http://schemas.microsoft.com/office/drawing/2014/chart" uri="{C3380CC4-5D6E-409C-BE32-E72D297353CC}">
              <c16:uniqueId val="{0000000D-6839-4E6F-A6D3-3C628340462F}"/>
            </c:ext>
          </c:extLst>
        </c:ser>
        <c:ser>
          <c:idx val="14"/>
          <c:order val="14"/>
          <c:tx>
            <c:strRef>
              <c:f>PK...pivot!$P$3:$P$4</c:f>
              <c:strCache>
                <c:ptCount val="1"/>
                <c:pt idx="0">
                  <c:v>ESP</c:v>
                </c:pt>
              </c:strCache>
            </c:strRef>
          </c:tx>
          <c:marker>
            <c:symbol val="none"/>
          </c:marker>
          <c:cat>
            <c:strRef>
              <c:f>PK...pivot!$A$5:$A$10</c:f>
              <c:strCache>
                <c:ptCount val="5"/>
                <c:pt idx="0">
                  <c:v>2015</c:v>
                </c:pt>
                <c:pt idx="1">
                  <c:v>2020</c:v>
                </c:pt>
                <c:pt idx="2">
                  <c:v>2025</c:v>
                </c:pt>
                <c:pt idx="3">
                  <c:v>2030</c:v>
                </c:pt>
                <c:pt idx="4">
                  <c:v>2011</c:v>
                </c:pt>
              </c:strCache>
            </c:strRef>
          </c:cat>
          <c:val>
            <c:numRef>
              <c:f>PK...pivot!$P$5:$P$10</c:f>
              <c:numCache>
                <c:formatCode>General</c:formatCode>
                <c:ptCount val="5"/>
                <c:pt idx="0">
                  <c:v>1.0033220101761677</c:v>
                </c:pt>
                <c:pt idx="1">
                  <c:v>0.98885377313477751</c:v>
                </c:pt>
                <c:pt idx="2">
                  <c:v>0.97468983351476968</c:v>
                </c:pt>
                <c:pt idx="3">
                  <c:v>0.98300616495790416</c:v>
                </c:pt>
                <c:pt idx="4">
                  <c:v>1.0000015423551545</c:v>
                </c:pt>
              </c:numCache>
            </c:numRef>
          </c:val>
          <c:smooth val="0"/>
          <c:extLst>
            <c:ext xmlns:c16="http://schemas.microsoft.com/office/drawing/2014/chart" uri="{C3380CC4-5D6E-409C-BE32-E72D297353CC}">
              <c16:uniqueId val="{0000000E-6839-4E6F-A6D3-3C628340462F}"/>
            </c:ext>
          </c:extLst>
        </c:ser>
        <c:ser>
          <c:idx val="15"/>
          <c:order val="15"/>
          <c:tx>
            <c:strRef>
              <c:f>PK...pivot!$Q$3:$Q$4</c:f>
              <c:strCache>
                <c:ptCount val="1"/>
                <c:pt idx="0">
                  <c:v>UKI</c:v>
                </c:pt>
              </c:strCache>
            </c:strRef>
          </c:tx>
          <c:marker>
            <c:symbol val="none"/>
          </c:marker>
          <c:cat>
            <c:strRef>
              <c:f>PK...pivot!$A$5:$A$10</c:f>
              <c:strCache>
                <c:ptCount val="5"/>
                <c:pt idx="0">
                  <c:v>2015</c:v>
                </c:pt>
                <c:pt idx="1">
                  <c:v>2020</c:v>
                </c:pt>
                <c:pt idx="2">
                  <c:v>2025</c:v>
                </c:pt>
                <c:pt idx="3">
                  <c:v>2030</c:v>
                </c:pt>
                <c:pt idx="4">
                  <c:v>2011</c:v>
                </c:pt>
              </c:strCache>
            </c:strRef>
          </c:cat>
          <c:val>
            <c:numRef>
              <c:f>PK...pivot!$Q$5:$Q$10</c:f>
              <c:numCache>
                <c:formatCode>General</c:formatCode>
                <c:ptCount val="5"/>
                <c:pt idx="0">
                  <c:v>1.047057552521844</c:v>
                </c:pt>
                <c:pt idx="1">
                  <c:v>1.0323095616329085</c:v>
                </c:pt>
                <c:pt idx="2">
                  <c:v>1.0063032033268782</c:v>
                </c:pt>
                <c:pt idx="3">
                  <c:v>0.98743963813497027</c:v>
                </c:pt>
                <c:pt idx="4">
                  <c:v>1.0000006658629907</c:v>
                </c:pt>
              </c:numCache>
            </c:numRef>
          </c:val>
          <c:smooth val="0"/>
          <c:extLst>
            <c:ext xmlns:c16="http://schemas.microsoft.com/office/drawing/2014/chart" uri="{C3380CC4-5D6E-409C-BE32-E72D297353CC}">
              <c16:uniqueId val="{0000000F-6839-4E6F-A6D3-3C628340462F}"/>
            </c:ext>
          </c:extLst>
        </c:ser>
        <c:ser>
          <c:idx val="16"/>
          <c:order val="16"/>
          <c:tx>
            <c:strRef>
              <c:f>PK...pivot!$R$3:$R$4</c:f>
              <c:strCache>
                <c:ptCount val="1"/>
                <c:pt idx="0">
                  <c:v>BNL</c:v>
                </c:pt>
              </c:strCache>
            </c:strRef>
          </c:tx>
          <c:marker>
            <c:symbol val="none"/>
          </c:marker>
          <c:cat>
            <c:strRef>
              <c:f>PK...pivot!$A$5:$A$10</c:f>
              <c:strCache>
                <c:ptCount val="5"/>
                <c:pt idx="0">
                  <c:v>2015</c:v>
                </c:pt>
                <c:pt idx="1">
                  <c:v>2020</c:v>
                </c:pt>
                <c:pt idx="2">
                  <c:v>2025</c:v>
                </c:pt>
                <c:pt idx="3">
                  <c:v>2030</c:v>
                </c:pt>
                <c:pt idx="4">
                  <c:v>2011</c:v>
                </c:pt>
              </c:strCache>
            </c:strRef>
          </c:cat>
          <c:val>
            <c:numRef>
              <c:f>PK...pivot!$R$5:$R$10</c:f>
              <c:numCache>
                <c:formatCode>General</c:formatCode>
                <c:ptCount val="5"/>
                <c:pt idx="0">
                  <c:v>0.99538022518877678</c:v>
                </c:pt>
                <c:pt idx="1">
                  <c:v>0.94837185538578395</c:v>
                </c:pt>
                <c:pt idx="2">
                  <c:v>0.91032536005509146</c:v>
                </c:pt>
                <c:pt idx="3">
                  <c:v>0.88089887639528119</c:v>
                </c:pt>
                <c:pt idx="4">
                  <c:v>1.0000028910019383</c:v>
                </c:pt>
              </c:numCache>
            </c:numRef>
          </c:val>
          <c:smooth val="0"/>
          <c:extLst>
            <c:ext xmlns:c16="http://schemas.microsoft.com/office/drawing/2014/chart" uri="{C3380CC4-5D6E-409C-BE32-E72D297353CC}">
              <c16:uniqueId val="{00000010-6839-4E6F-A6D3-3C628340462F}"/>
            </c:ext>
          </c:extLst>
        </c:ser>
        <c:ser>
          <c:idx val="17"/>
          <c:order val="17"/>
          <c:tx>
            <c:strRef>
              <c:f>PK...pivot!$S$3:$S$4</c:f>
              <c:strCache>
                <c:ptCount val="1"/>
                <c:pt idx="0">
                  <c:v>OPA</c:v>
                </c:pt>
              </c:strCache>
            </c:strRef>
          </c:tx>
          <c:marker>
            <c:symbol val="none"/>
          </c:marker>
          <c:cat>
            <c:strRef>
              <c:f>PK...pivot!$A$5:$A$10</c:f>
              <c:strCache>
                <c:ptCount val="5"/>
                <c:pt idx="0">
                  <c:v>2015</c:v>
                </c:pt>
                <c:pt idx="1">
                  <c:v>2020</c:v>
                </c:pt>
                <c:pt idx="2">
                  <c:v>2025</c:v>
                </c:pt>
                <c:pt idx="3">
                  <c:v>2030</c:v>
                </c:pt>
                <c:pt idx="4">
                  <c:v>2011</c:v>
                </c:pt>
              </c:strCache>
            </c:strRef>
          </c:cat>
          <c:val>
            <c:numRef>
              <c:f>PK...pivot!$S$5:$S$10</c:f>
              <c:numCache>
                <c:formatCode>General</c:formatCode>
                <c:ptCount val="5"/>
                <c:pt idx="0">
                  <c:v>1.0107979586380043</c:v>
                </c:pt>
                <c:pt idx="1">
                  <c:v>0.93601731448924719</c:v>
                </c:pt>
                <c:pt idx="2">
                  <c:v>0.86941996021512147</c:v>
                </c:pt>
                <c:pt idx="3">
                  <c:v>0.81390218260892988</c:v>
                </c:pt>
                <c:pt idx="4">
                  <c:v>0.99999368105690345</c:v>
                </c:pt>
              </c:numCache>
            </c:numRef>
          </c:val>
          <c:smooth val="0"/>
          <c:extLst>
            <c:ext xmlns:c16="http://schemas.microsoft.com/office/drawing/2014/chart" uri="{C3380CC4-5D6E-409C-BE32-E72D297353CC}">
              <c16:uniqueId val="{00000011-6839-4E6F-A6D3-3C628340462F}"/>
            </c:ext>
          </c:extLst>
        </c:ser>
        <c:dLbls>
          <c:showLegendKey val="0"/>
          <c:showVal val="0"/>
          <c:showCatName val="0"/>
          <c:showSerName val="0"/>
          <c:showPercent val="0"/>
          <c:showBubbleSize val="0"/>
        </c:dLbls>
        <c:smooth val="0"/>
        <c:axId val="327127552"/>
        <c:axId val="326403776"/>
      </c:lineChart>
      <c:catAx>
        <c:axId val="327127552"/>
        <c:scaling>
          <c:orientation val="minMax"/>
        </c:scaling>
        <c:delete val="0"/>
        <c:axPos val="b"/>
        <c:numFmt formatCode="General" sourceLinked="0"/>
        <c:majorTickMark val="out"/>
        <c:minorTickMark val="none"/>
        <c:tickLblPos val="nextTo"/>
        <c:crossAx val="326403776"/>
        <c:crosses val="autoZero"/>
        <c:auto val="1"/>
        <c:lblAlgn val="ctr"/>
        <c:lblOffset val="100"/>
        <c:noMultiLvlLbl val="0"/>
      </c:catAx>
      <c:valAx>
        <c:axId val="326403776"/>
        <c:scaling>
          <c:orientation val="minMax"/>
        </c:scaling>
        <c:delete val="0"/>
        <c:axPos val="l"/>
        <c:majorGridlines/>
        <c:numFmt formatCode="General" sourceLinked="1"/>
        <c:majorTickMark val="out"/>
        <c:minorTickMark val="none"/>
        <c:tickLblPos val="nextTo"/>
        <c:crossAx val="3271275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[report_pivot_dias_macros.xlsm]RKX_ELE...pivot!PivotTable2</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s>
    <c:plotArea>
      <c:layout/>
      <c:lineChart>
        <c:grouping val="standard"/>
        <c:varyColors val="0"/>
        <c:ser>
          <c:idx val="0"/>
          <c:order val="0"/>
          <c:tx>
            <c:strRef>
              <c:f>'RKX_ELE...pivot'!$B$3:$B$4</c:f>
              <c:strCache>
                <c:ptCount val="1"/>
                <c:pt idx="0">
                  <c:v>bBC</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'RKX_ELE...pivot'!$B$5:$B$113</c:f>
              <c:numCache>
                <c:formatCode>General</c:formatCode>
                <c:ptCount val="90"/>
                <c:pt idx="0">
                  <c:v>1.1033224573924192</c:v>
                </c:pt>
                <c:pt idx="1">
                  <c:v>1.1561883861335274</c:v>
                </c:pt>
                <c:pt idx="2">
                  <c:v>0.62534488391755283</c:v>
                </c:pt>
                <c:pt idx="3">
                  <c:v>0.28122188654016433</c:v>
                </c:pt>
                <c:pt idx="4">
                  <c:v>0.99999919858800479</c:v>
                </c:pt>
                <c:pt idx="5">
                  <c:v>1</c:v>
                </c:pt>
                <c:pt idx="6">
                  <c:v>1</c:v>
                </c:pt>
                <c:pt idx="7">
                  <c:v>1</c:v>
                </c:pt>
                <c:pt idx="8">
                  <c:v>1</c:v>
                </c:pt>
                <c:pt idx="9">
                  <c:v>1</c:v>
                </c:pt>
                <c:pt idx="10">
                  <c:v>0.59393847615964868</c:v>
                </c:pt>
                <c:pt idx="14">
                  <c:v>1.022311000068769</c:v>
                </c:pt>
                <c:pt idx="15">
                  <c:v>0.41665727983191558</c:v>
                </c:pt>
                <c:pt idx="16">
                  <c:v>4.9616894747106018E-2</c:v>
                </c:pt>
                <c:pt idx="19">
                  <c:v>0.99999804638480472</c:v>
                </c:pt>
                <c:pt idx="20">
                  <c:v>1.0208502531224486</c:v>
                </c:pt>
                <c:pt idx="21">
                  <c:v>1.0574500887714906</c:v>
                </c:pt>
                <c:pt idx="22">
                  <c:v>0.23534373938058201</c:v>
                </c:pt>
                <c:pt idx="24">
                  <c:v>0.99997373027207637</c:v>
                </c:pt>
                <c:pt idx="25">
                  <c:v>1</c:v>
                </c:pt>
                <c:pt idx="26">
                  <c:v>1</c:v>
                </c:pt>
                <c:pt idx="27">
                  <c:v>1</c:v>
                </c:pt>
                <c:pt idx="28">
                  <c:v>1</c:v>
                </c:pt>
                <c:pt idx="29">
                  <c:v>1</c:v>
                </c:pt>
                <c:pt idx="30">
                  <c:v>1.0067193048897545</c:v>
                </c:pt>
                <c:pt idx="31">
                  <c:v>0.90675468832275452</c:v>
                </c:pt>
                <c:pt idx="32">
                  <c:v>0.22963899200573318</c:v>
                </c:pt>
                <c:pt idx="33">
                  <c:v>0.14775985002365774</c:v>
                </c:pt>
                <c:pt idx="34">
                  <c:v>1.0000000765063535</c:v>
                </c:pt>
                <c:pt idx="35">
                  <c:v>1.0545349715719128</c:v>
                </c:pt>
                <c:pt idx="36">
                  <c:v>1.0279167301441485</c:v>
                </c:pt>
                <c:pt idx="39">
                  <c:v>0.99999952419195526</c:v>
                </c:pt>
                <c:pt idx="40">
                  <c:v>1.0612304978013922</c:v>
                </c:pt>
                <c:pt idx="41">
                  <c:v>1.062433551983945</c:v>
                </c:pt>
                <c:pt idx="44">
                  <c:v>0.99999962472644854</c:v>
                </c:pt>
                <c:pt idx="45">
                  <c:v>1</c:v>
                </c:pt>
                <c:pt idx="46">
                  <c:v>1</c:v>
                </c:pt>
                <c:pt idx="47">
                  <c:v>1</c:v>
                </c:pt>
                <c:pt idx="48">
                  <c:v>1</c:v>
                </c:pt>
                <c:pt idx="49">
                  <c:v>1</c:v>
                </c:pt>
                <c:pt idx="50">
                  <c:v>1.4375232105723037</c:v>
                </c:pt>
                <c:pt idx="51">
                  <c:v>1.3591081541568808</c:v>
                </c:pt>
                <c:pt idx="54">
                  <c:v>0.99998125610732702</c:v>
                </c:pt>
                <c:pt idx="55">
                  <c:v>1.0265074541977333</c:v>
                </c:pt>
                <c:pt idx="56">
                  <c:v>1.007181685970681</c:v>
                </c:pt>
                <c:pt idx="57">
                  <c:v>0.27551539143700404</c:v>
                </c:pt>
                <c:pt idx="58">
                  <c:v>0.24632099438959432</c:v>
                </c:pt>
                <c:pt idx="59">
                  <c:v>0.99999856272304177</c:v>
                </c:pt>
                <c:pt idx="60">
                  <c:v>0.46141619411966733</c:v>
                </c:pt>
                <c:pt idx="61">
                  <c:v>0.22598959939032437</c:v>
                </c:pt>
                <c:pt idx="63">
                  <c:v>1.2557028299986497</c:v>
                </c:pt>
                <c:pt idx="64">
                  <c:v>1.000003070339246</c:v>
                </c:pt>
                <c:pt idx="65">
                  <c:v>1.044002343834602</c:v>
                </c:pt>
                <c:pt idx="66">
                  <c:v>0.95010494104426058</c:v>
                </c:pt>
                <c:pt idx="69">
                  <c:v>1.0013817344435598</c:v>
                </c:pt>
                <c:pt idx="70">
                  <c:v>1.0158072108158056</c:v>
                </c:pt>
                <c:pt idx="71">
                  <c:v>1.0613084941926361</c:v>
                </c:pt>
                <c:pt idx="72">
                  <c:v>1.0461153386714095</c:v>
                </c:pt>
                <c:pt idx="74">
                  <c:v>1.0000015423903166</c:v>
                </c:pt>
                <c:pt idx="75">
                  <c:v>1</c:v>
                </c:pt>
                <c:pt idx="76">
                  <c:v>1</c:v>
                </c:pt>
                <c:pt idx="77">
                  <c:v>1</c:v>
                </c:pt>
                <c:pt idx="78">
                  <c:v>1</c:v>
                </c:pt>
                <c:pt idx="79">
                  <c:v>1</c:v>
                </c:pt>
                <c:pt idx="80">
                  <c:v>1</c:v>
                </c:pt>
                <c:pt idx="81">
                  <c:v>1</c:v>
                </c:pt>
                <c:pt idx="82">
                  <c:v>1</c:v>
                </c:pt>
                <c:pt idx="83">
                  <c:v>1</c:v>
                </c:pt>
                <c:pt idx="84">
                  <c:v>1</c:v>
                </c:pt>
                <c:pt idx="85">
                  <c:v>1.0685690135254209</c:v>
                </c:pt>
                <c:pt idx="86">
                  <c:v>1.0111943073351841</c:v>
                </c:pt>
                <c:pt idx="89">
                  <c:v>0.99999368106873987</c:v>
                </c:pt>
              </c:numCache>
            </c:numRef>
          </c:val>
          <c:smooth val="0"/>
          <c:extLst>
            <c:ext xmlns:c16="http://schemas.microsoft.com/office/drawing/2014/chart" uri="{C3380CC4-5D6E-409C-BE32-E72D297353CC}">
              <c16:uniqueId val="{00000000-CCEE-4106-AE43-4D405DC633A9}"/>
            </c:ext>
          </c:extLst>
        </c:ser>
        <c:ser>
          <c:idx val="1"/>
          <c:order val="1"/>
          <c:tx>
            <c:strRef>
              <c:f>'RKX_ELE...pivot'!$C$3:$C$4</c:f>
              <c:strCache>
                <c:ptCount val="1"/>
                <c:pt idx="0">
                  <c:v>bHC</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'RKX_ELE...pivot'!$C$5:$C$113</c:f>
              <c:numCache>
                <c:formatCode>General</c:formatCode>
                <c:ptCount val="90"/>
                <c:pt idx="0">
                  <c:v>1.110476842113933</c:v>
                </c:pt>
                <c:pt idx="1">
                  <c:v>1.1692616126259607</c:v>
                </c:pt>
                <c:pt idx="2">
                  <c:v>0.59968777577080512</c:v>
                </c:pt>
                <c:pt idx="3">
                  <c:v>0.45423919827850334</c:v>
                </c:pt>
                <c:pt idx="4">
                  <c:v>1.000007803961243</c:v>
                </c:pt>
                <c:pt idx="5">
                  <c:v>1.1035137695069748</c:v>
                </c:pt>
                <c:pt idx="6">
                  <c:v>1.0439038895624639</c:v>
                </c:pt>
                <c:pt idx="9">
                  <c:v>1.0000005205452323</c:v>
                </c:pt>
                <c:pt idx="10">
                  <c:v>0.65316695250082535</c:v>
                </c:pt>
                <c:pt idx="11">
                  <c:v>0.2948930312154297</c:v>
                </c:pt>
                <c:pt idx="13">
                  <c:v>2.1498763180703975</c:v>
                </c:pt>
                <c:pt idx="14">
                  <c:v>0.99999918926396236</c:v>
                </c:pt>
                <c:pt idx="15">
                  <c:v>0.56299486623597383</c:v>
                </c:pt>
                <c:pt idx="16">
                  <c:v>0.32579364588278031</c:v>
                </c:pt>
                <c:pt idx="19">
                  <c:v>0.99999804638550194</c:v>
                </c:pt>
                <c:pt idx="20">
                  <c:v>1</c:v>
                </c:pt>
                <c:pt idx="21">
                  <c:v>1</c:v>
                </c:pt>
                <c:pt idx="22">
                  <c:v>1</c:v>
                </c:pt>
                <c:pt idx="23">
                  <c:v>1</c:v>
                </c:pt>
                <c:pt idx="24">
                  <c:v>1</c:v>
                </c:pt>
                <c:pt idx="25">
                  <c:v>1</c:v>
                </c:pt>
                <c:pt idx="26">
                  <c:v>1</c:v>
                </c:pt>
                <c:pt idx="27">
                  <c:v>1</c:v>
                </c:pt>
                <c:pt idx="28">
                  <c:v>1</c:v>
                </c:pt>
                <c:pt idx="29">
                  <c:v>1</c:v>
                </c:pt>
                <c:pt idx="30">
                  <c:v>1.0244044924209703</c:v>
                </c:pt>
                <c:pt idx="31">
                  <c:v>0.93342032794491547</c:v>
                </c:pt>
                <c:pt idx="32">
                  <c:v>8.1183170750011524E-2</c:v>
                </c:pt>
                <c:pt idx="34">
                  <c:v>1.0000000765067789</c:v>
                </c:pt>
                <c:pt idx="35">
                  <c:v>1.0343662142274264</c:v>
                </c:pt>
                <c:pt idx="36">
                  <c:v>1.0100848453612041</c:v>
                </c:pt>
                <c:pt idx="37">
                  <c:v>0.51734214302246928</c:v>
                </c:pt>
                <c:pt idx="38">
                  <c:v>0.47909351141064205</c:v>
                </c:pt>
                <c:pt idx="39">
                  <c:v>0.99999952418845539</c:v>
                </c:pt>
                <c:pt idx="40">
                  <c:v>1.0568191447831627</c:v>
                </c:pt>
                <c:pt idx="41">
                  <c:v>1.0559862949704135</c:v>
                </c:pt>
                <c:pt idx="42">
                  <c:v>0.17398835890193948</c:v>
                </c:pt>
                <c:pt idx="43">
                  <c:v>0.11550417882254685</c:v>
                </c:pt>
                <c:pt idx="44">
                  <c:v>0.99999962472457082</c:v>
                </c:pt>
                <c:pt idx="45">
                  <c:v>1.1129302253816495</c:v>
                </c:pt>
                <c:pt idx="46">
                  <c:v>1.1274259126041701</c:v>
                </c:pt>
                <c:pt idx="49">
                  <c:v>1.0000041560209494</c:v>
                </c:pt>
                <c:pt idx="50">
                  <c:v>1.4888700879167918</c:v>
                </c:pt>
                <c:pt idx="51">
                  <c:v>1.5085037865787956</c:v>
                </c:pt>
                <c:pt idx="54">
                  <c:v>0.99998125606471111</c:v>
                </c:pt>
                <c:pt idx="55">
                  <c:v>1.0336883459891113</c:v>
                </c:pt>
                <c:pt idx="56">
                  <c:v>1.0194896589596345</c:v>
                </c:pt>
                <c:pt idx="57">
                  <c:v>0.4986160779775885</c:v>
                </c:pt>
                <c:pt idx="58">
                  <c:v>0.47218769848776249</c:v>
                </c:pt>
                <c:pt idx="59">
                  <c:v>0.99999856272159182</c:v>
                </c:pt>
                <c:pt idx="60">
                  <c:v>0.64253696517227554</c:v>
                </c:pt>
                <c:pt idx="61">
                  <c:v>0.78696847128091685</c:v>
                </c:pt>
                <c:pt idx="62">
                  <c:v>0.10777496918343757</c:v>
                </c:pt>
                <c:pt idx="63">
                  <c:v>0.77857315382221326</c:v>
                </c:pt>
                <c:pt idx="64">
                  <c:v>1.0000030693986308</c:v>
                </c:pt>
                <c:pt idx="65">
                  <c:v>1.0485459632887082</c:v>
                </c:pt>
                <c:pt idx="66">
                  <c:v>0.96937751477162948</c:v>
                </c:pt>
                <c:pt idx="67">
                  <c:v>0.30655813806770366</c:v>
                </c:pt>
                <c:pt idx="68">
                  <c:v>7.987408656672472E-2</c:v>
                </c:pt>
                <c:pt idx="69">
                  <c:v>1.0013817343810556</c:v>
                </c:pt>
                <c:pt idx="70">
                  <c:v>1.0199538217448842</c:v>
                </c:pt>
                <c:pt idx="71">
                  <c:v>1.0214193807277341</c:v>
                </c:pt>
                <c:pt idx="72">
                  <c:v>0.37529118181062476</c:v>
                </c:pt>
                <c:pt idx="74">
                  <c:v>1.000001542359791</c:v>
                </c:pt>
                <c:pt idx="75">
                  <c:v>1</c:v>
                </c:pt>
                <c:pt idx="76">
                  <c:v>1</c:v>
                </c:pt>
                <c:pt idx="77">
                  <c:v>1</c:v>
                </c:pt>
                <c:pt idx="78">
                  <c:v>1</c:v>
                </c:pt>
                <c:pt idx="79">
                  <c:v>1</c:v>
                </c:pt>
                <c:pt idx="80">
                  <c:v>0.36307257386637631</c:v>
                </c:pt>
                <c:pt idx="84">
                  <c:v>1.0000028910334906</c:v>
                </c:pt>
                <c:pt idx="85">
                  <c:v>1</c:v>
                </c:pt>
                <c:pt idx="86">
                  <c:v>1</c:v>
                </c:pt>
                <c:pt idx="87">
                  <c:v>1</c:v>
                </c:pt>
                <c:pt idx="88">
                  <c:v>1</c:v>
                </c:pt>
                <c:pt idx="89">
                  <c:v>1</c:v>
                </c:pt>
              </c:numCache>
            </c:numRef>
          </c:val>
          <c:smooth val="0"/>
          <c:extLst>
            <c:ext xmlns:c16="http://schemas.microsoft.com/office/drawing/2014/chart" uri="{C3380CC4-5D6E-409C-BE32-E72D297353CC}">
              <c16:uniqueId val="{00000001-CCEE-4106-AE43-4D405DC633A9}"/>
            </c:ext>
          </c:extLst>
        </c:ser>
        <c:ser>
          <c:idx val="2"/>
          <c:order val="2"/>
          <c:tx>
            <c:strRef>
              <c:f>'RKX_ELE...pivot'!$D$3:$D$4</c:f>
              <c:strCache>
                <c:ptCount val="1"/>
                <c:pt idx="0">
                  <c:v>mHC</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'RKX_ELE...pivot'!$D$5:$D$113</c:f>
              <c:numCache>
                <c:formatCode>General</c:formatCode>
                <c:ptCount val="90"/>
                <c:pt idx="0">
                  <c:v>1.0951201086199696</c:v>
                </c:pt>
                <c:pt idx="1">
                  <c:v>1.1528003612857041</c:v>
                </c:pt>
                <c:pt idx="2">
                  <c:v>0.75296007103421692</c:v>
                </c:pt>
                <c:pt idx="3">
                  <c:v>0.76318665334049407</c:v>
                </c:pt>
                <c:pt idx="4">
                  <c:v>0.99999919870343501</c:v>
                </c:pt>
                <c:pt idx="5">
                  <c:v>1.0755449969340514</c:v>
                </c:pt>
                <c:pt idx="6">
                  <c:v>0.99970947163824686</c:v>
                </c:pt>
                <c:pt idx="7">
                  <c:v>8.6378170149810987E-2</c:v>
                </c:pt>
                <c:pt idx="9">
                  <c:v>1.000000520545173</c:v>
                </c:pt>
                <c:pt idx="10">
                  <c:v>1.0563623828686373</c:v>
                </c:pt>
                <c:pt idx="11">
                  <c:v>0.92514262241802969</c:v>
                </c:pt>
                <c:pt idx="14">
                  <c:v>0.99999918922034847</c:v>
                </c:pt>
                <c:pt idx="15">
                  <c:v>0.96563965527798112</c:v>
                </c:pt>
                <c:pt idx="16">
                  <c:v>1.033426976990218</c:v>
                </c:pt>
                <c:pt idx="17">
                  <c:v>0.43802573097611364</c:v>
                </c:pt>
                <c:pt idx="19">
                  <c:v>0.99999804635023126</c:v>
                </c:pt>
                <c:pt idx="20">
                  <c:v>1.0371345922638964</c:v>
                </c:pt>
                <c:pt idx="21">
                  <c:v>1.0369829698798947</c:v>
                </c:pt>
                <c:pt idx="22">
                  <c:v>0.55411607362818893</c:v>
                </c:pt>
                <c:pt idx="23">
                  <c:v>0.31507236445015652</c:v>
                </c:pt>
                <c:pt idx="24">
                  <c:v>0.99997373028109282</c:v>
                </c:pt>
                <c:pt idx="25">
                  <c:v>0.9248777623082145</c:v>
                </c:pt>
                <c:pt idx="26">
                  <c:v>0.86964510949687401</c:v>
                </c:pt>
                <c:pt idx="27">
                  <c:v>1.164865027689223</c:v>
                </c:pt>
                <c:pt idx="28">
                  <c:v>1.3306683511668671</c:v>
                </c:pt>
                <c:pt idx="29">
                  <c:v>1.0000017437273094</c:v>
                </c:pt>
                <c:pt idx="30">
                  <c:v>1.0098353436273939</c:v>
                </c:pt>
                <c:pt idx="31">
                  <c:v>0.91112442835343221</c:v>
                </c:pt>
                <c:pt idx="32">
                  <c:v>0.37223607843551654</c:v>
                </c:pt>
                <c:pt idx="33">
                  <c:v>0.29502101369044598</c:v>
                </c:pt>
                <c:pt idx="34">
                  <c:v>1.0000000765066808</c:v>
                </c:pt>
                <c:pt idx="35">
                  <c:v>1.0366533997598451</c:v>
                </c:pt>
                <c:pt idx="36">
                  <c:v>1.0151408661406234</c:v>
                </c:pt>
                <c:pt idx="37">
                  <c:v>0.47254196072936999</c:v>
                </c:pt>
                <c:pt idx="38">
                  <c:v>0.43213141052645065</c:v>
                </c:pt>
                <c:pt idx="39">
                  <c:v>0.999999524189227</c:v>
                </c:pt>
                <c:pt idx="40">
                  <c:v>1.0486937584627996</c:v>
                </c:pt>
                <c:pt idx="41">
                  <c:v>1.0448881372121328</c:v>
                </c:pt>
                <c:pt idx="42">
                  <c:v>0.3383158215224577</c:v>
                </c:pt>
                <c:pt idx="43">
                  <c:v>0.28774919984029235</c:v>
                </c:pt>
                <c:pt idx="44">
                  <c:v>0.99999962472533688</c:v>
                </c:pt>
                <c:pt idx="45">
                  <c:v>1.0707481058139072</c:v>
                </c:pt>
                <c:pt idx="46">
                  <c:v>1.0680896056497591</c:v>
                </c:pt>
                <c:pt idx="49">
                  <c:v>1.0000041560202078</c:v>
                </c:pt>
                <c:pt idx="50">
                  <c:v>1.3273218744913922</c:v>
                </c:pt>
                <c:pt idx="51">
                  <c:v>1.4016158223364401</c:v>
                </c:pt>
                <c:pt idx="54">
                  <c:v>0.99998125693277273</c:v>
                </c:pt>
                <c:pt idx="55">
                  <c:v>1.0234858816094705</c:v>
                </c:pt>
                <c:pt idx="56">
                  <c:v>1.0068580882842284</c:v>
                </c:pt>
                <c:pt idx="57">
                  <c:v>0.69160421600356026</c:v>
                </c:pt>
                <c:pt idx="58">
                  <c:v>0.66878742509837519</c:v>
                </c:pt>
                <c:pt idx="59">
                  <c:v>0.9999985627215634</c:v>
                </c:pt>
                <c:pt idx="60">
                  <c:v>1.0228479915002076</c:v>
                </c:pt>
                <c:pt idx="61">
                  <c:v>1.038957748427193</c:v>
                </c:pt>
                <c:pt idx="62">
                  <c:v>0.25565753897787152</c:v>
                </c:pt>
                <c:pt idx="64">
                  <c:v>1.0000030693915012</c:v>
                </c:pt>
                <c:pt idx="65">
                  <c:v>1.0378090865294036</c:v>
                </c:pt>
                <c:pt idx="66">
                  <c:v>0.87012674552340896</c:v>
                </c:pt>
                <c:pt idx="67">
                  <c:v>0.58944003550966184</c:v>
                </c:pt>
                <c:pt idx="68">
                  <c:v>0.44950281850640711</c:v>
                </c:pt>
                <c:pt idx="69">
                  <c:v>1.0013817348156131</c:v>
                </c:pt>
                <c:pt idx="70">
                  <c:v>1.0137826128233518</c:v>
                </c:pt>
                <c:pt idx="71">
                  <c:v>1.0102244007468302</c:v>
                </c:pt>
                <c:pt idx="72">
                  <c:v>0.57343978507080884</c:v>
                </c:pt>
                <c:pt idx="73">
                  <c:v>0.32061554907901491</c:v>
                </c:pt>
                <c:pt idx="74">
                  <c:v>1.0000015423561894</c:v>
                </c:pt>
                <c:pt idx="75">
                  <c:v>1.0742649819696057</c:v>
                </c:pt>
                <c:pt idx="76">
                  <c:v>1.0872044098786118</c:v>
                </c:pt>
                <c:pt idx="77">
                  <c:v>0.65987767563193278</c:v>
                </c:pt>
                <c:pt idx="79">
                  <c:v>1.0000006658610576</c:v>
                </c:pt>
                <c:pt idx="80">
                  <c:v>0.75933791009707408</c:v>
                </c:pt>
                <c:pt idx="81">
                  <c:v>0.67142242600397006</c:v>
                </c:pt>
                <c:pt idx="82">
                  <c:v>6.118796125268082E-2</c:v>
                </c:pt>
                <c:pt idx="84">
                  <c:v>1.000002891005549</c:v>
                </c:pt>
                <c:pt idx="85">
                  <c:v>1.0539453601385742</c:v>
                </c:pt>
                <c:pt idx="86">
                  <c:v>1.0028948269054347</c:v>
                </c:pt>
                <c:pt idx="89">
                  <c:v>0.99999368108882192</c:v>
                </c:pt>
              </c:numCache>
            </c:numRef>
          </c:val>
          <c:smooth val="0"/>
          <c:extLst>
            <c:ext xmlns:c16="http://schemas.microsoft.com/office/drawing/2014/chart" uri="{C3380CC4-5D6E-409C-BE32-E72D297353CC}">
              <c16:uniqueId val="{00000002-CCEE-4106-AE43-4D405DC633A9}"/>
            </c:ext>
          </c:extLst>
        </c:ser>
        <c:ser>
          <c:idx val="3"/>
          <c:order val="3"/>
          <c:tx>
            <c:strRef>
              <c:f>'RKX_ELE...pivot'!$E$3:$E$4</c:f>
              <c:strCache>
                <c:ptCount val="1"/>
                <c:pt idx="0">
                  <c:v>bGAS</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'RKX_ELE...pivot'!$E$5:$E$113</c:f>
              <c:numCache>
                <c:formatCode>General</c:formatCode>
                <c:ptCount val="90"/>
                <c:pt idx="0">
                  <c:v>1.1083414457936673</c:v>
                </c:pt>
                <c:pt idx="1">
                  <c:v>1.1755373415024331</c:v>
                </c:pt>
                <c:pt idx="2">
                  <c:v>0.91578733422538283</c:v>
                </c:pt>
                <c:pt idx="3">
                  <c:v>0.9363102557814782</c:v>
                </c:pt>
                <c:pt idx="4">
                  <c:v>0.99999919880913568</c:v>
                </c:pt>
                <c:pt idx="5">
                  <c:v>2.2886026718155299</c:v>
                </c:pt>
                <c:pt idx="6">
                  <c:v>3.3162222195810052</c:v>
                </c:pt>
                <c:pt idx="7">
                  <c:v>2.4806802649460016</c:v>
                </c:pt>
                <c:pt idx="8">
                  <c:v>3.255238171035681</c:v>
                </c:pt>
                <c:pt idx="9">
                  <c:v>1.0000005205600087</c:v>
                </c:pt>
                <c:pt idx="10">
                  <c:v>2.2354832534217928</c:v>
                </c:pt>
                <c:pt idx="11">
                  <c:v>5.3932473747746306</c:v>
                </c:pt>
                <c:pt idx="12">
                  <c:v>3.5712220435640782</c:v>
                </c:pt>
                <c:pt idx="13">
                  <c:v>1.906746118103352</c:v>
                </c:pt>
                <c:pt idx="14">
                  <c:v>0.99999918921651443</c:v>
                </c:pt>
                <c:pt idx="15">
                  <c:v>0.96109006104267403</c:v>
                </c:pt>
                <c:pt idx="16">
                  <c:v>0.95516493736431163</c:v>
                </c:pt>
                <c:pt idx="17">
                  <c:v>0.13347092921129627</c:v>
                </c:pt>
                <c:pt idx="19">
                  <c:v>0.99999804640032031</c:v>
                </c:pt>
                <c:pt idx="20">
                  <c:v>1</c:v>
                </c:pt>
                <c:pt idx="21">
                  <c:v>1</c:v>
                </c:pt>
                <c:pt idx="22">
                  <c:v>1</c:v>
                </c:pt>
                <c:pt idx="23">
                  <c:v>1</c:v>
                </c:pt>
                <c:pt idx="24">
                  <c:v>1</c:v>
                </c:pt>
                <c:pt idx="25">
                  <c:v>1</c:v>
                </c:pt>
                <c:pt idx="26">
                  <c:v>1</c:v>
                </c:pt>
                <c:pt idx="27">
                  <c:v>1</c:v>
                </c:pt>
                <c:pt idx="28">
                  <c:v>1</c:v>
                </c:pt>
                <c:pt idx="29">
                  <c:v>1</c:v>
                </c:pt>
                <c:pt idx="30">
                  <c:v>1.7138406552271828</c:v>
                </c:pt>
                <c:pt idx="31">
                  <c:v>2.2152223088731264</c:v>
                </c:pt>
                <c:pt idx="32">
                  <c:v>1.5703176666463223</c:v>
                </c:pt>
                <c:pt idx="33">
                  <c:v>1.9327004907484178</c:v>
                </c:pt>
                <c:pt idx="34">
                  <c:v>1.0000000764964083</c:v>
                </c:pt>
                <c:pt idx="35">
                  <c:v>1.0655285683576523</c:v>
                </c:pt>
                <c:pt idx="36">
                  <c:v>1.0832855357878988</c:v>
                </c:pt>
                <c:pt idx="37">
                  <c:v>0.51116590368874493</c:v>
                </c:pt>
                <c:pt idx="38">
                  <c:v>0.52451567916327024</c:v>
                </c:pt>
                <c:pt idx="39">
                  <c:v>0.99999952418807148</c:v>
                </c:pt>
                <c:pt idx="40">
                  <c:v>1.2373630392811952</c:v>
                </c:pt>
                <c:pt idx="41">
                  <c:v>1.3805360335699213</c:v>
                </c:pt>
                <c:pt idx="44">
                  <c:v>0.99999962472343429</c:v>
                </c:pt>
                <c:pt idx="45">
                  <c:v>1</c:v>
                </c:pt>
                <c:pt idx="46">
                  <c:v>1</c:v>
                </c:pt>
                <c:pt idx="47">
                  <c:v>1</c:v>
                </c:pt>
                <c:pt idx="48">
                  <c:v>1</c:v>
                </c:pt>
                <c:pt idx="49">
                  <c:v>1</c:v>
                </c:pt>
                <c:pt idx="50">
                  <c:v>11.889251636145104</c:v>
                </c:pt>
                <c:pt idx="51">
                  <c:v>19.47680267723484</c:v>
                </c:pt>
                <c:pt idx="54">
                  <c:v>0.99998125580954034</c:v>
                </c:pt>
                <c:pt idx="55">
                  <c:v>1.0783400946768897</c:v>
                </c:pt>
                <c:pt idx="56">
                  <c:v>1.1256402960116816</c:v>
                </c:pt>
                <c:pt idx="57">
                  <c:v>0.67017866161634521</c:v>
                </c:pt>
                <c:pt idx="58">
                  <c:v>0.69111767766501864</c:v>
                </c:pt>
                <c:pt idx="59">
                  <c:v>0.99999856272100829</c:v>
                </c:pt>
                <c:pt idx="60">
                  <c:v>0.99431525117106034</c:v>
                </c:pt>
                <c:pt idx="61">
                  <c:v>0.99560435633288602</c:v>
                </c:pt>
                <c:pt idx="62">
                  <c:v>0.12643524743113782</c:v>
                </c:pt>
                <c:pt idx="64">
                  <c:v>1.0000030693907791</c:v>
                </c:pt>
                <c:pt idx="65">
                  <c:v>1.2812529833969326</c:v>
                </c:pt>
                <c:pt idx="66">
                  <c:v>0.97079766391645594</c:v>
                </c:pt>
                <c:pt idx="67">
                  <c:v>0.83576371551050721</c:v>
                </c:pt>
                <c:pt idx="68">
                  <c:v>0.94449957107343463</c:v>
                </c:pt>
                <c:pt idx="69">
                  <c:v>1.0013817354191696</c:v>
                </c:pt>
                <c:pt idx="70">
                  <c:v>1.0099489545507736</c:v>
                </c:pt>
                <c:pt idx="71">
                  <c:v>1.0140155418853767</c:v>
                </c:pt>
                <c:pt idx="72">
                  <c:v>0.27234801142732118</c:v>
                </c:pt>
                <c:pt idx="73">
                  <c:v>0.11648470892422862</c:v>
                </c:pt>
                <c:pt idx="74">
                  <c:v>1.0000015423554398</c:v>
                </c:pt>
                <c:pt idx="75">
                  <c:v>1</c:v>
                </c:pt>
                <c:pt idx="76">
                  <c:v>1</c:v>
                </c:pt>
                <c:pt idx="77">
                  <c:v>1</c:v>
                </c:pt>
                <c:pt idx="78">
                  <c:v>1</c:v>
                </c:pt>
                <c:pt idx="79">
                  <c:v>1</c:v>
                </c:pt>
                <c:pt idx="80">
                  <c:v>1.0569023215887532</c:v>
                </c:pt>
                <c:pt idx="81">
                  <c:v>1.0888220726154498</c:v>
                </c:pt>
                <c:pt idx="82">
                  <c:v>0.44952933857259553</c:v>
                </c:pt>
                <c:pt idx="83">
                  <c:v>0.2301271954284064</c:v>
                </c:pt>
                <c:pt idx="84">
                  <c:v>1.0000028910023639</c:v>
                </c:pt>
                <c:pt idx="85">
                  <c:v>1.4899916672499416</c:v>
                </c:pt>
                <c:pt idx="86">
                  <c:v>1.6813556615336187</c:v>
                </c:pt>
                <c:pt idx="89">
                  <c:v>0.99999368105731423</c:v>
                </c:pt>
              </c:numCache>
            </c:numRef>
          </c:val>
          <c:smooth val="0"/>
          <c:extLst>
            <c:ext xmlns:c16="http://schemas.microsoft.com/office/drawing/2014/chart" uri="{C3380CC4-5D6E-409C-BE32-E72D297353CC}">
              <c16:uniqueId val="{00000003-CCEE-4106-AE43-4D405DC633A9}"/>
            </c:ext>
          </c:extLst>
        </c:ser>
        <c:ser>
          <c:idx val="4"/>
          <c:order val="4"/>
          <c:tx>
            <c:strRef>
              <c:f>'RKX_ELE...pivot'!$F$3:$F$4</c:f>
              <c:strCache>
                <c:ptCount val="1"/>
                <c:pt idx="0">
                  <c:v>mGAS</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'RKX_ELE...pivot'!$F$5:$F$113</c:f>
              <c:numCache>
                <c:formatCode>General</c:formatCode>
                <c:ptCount val="90"/>
                <c:pt idx="0">
                  <c:v>1.104580710324049</c:v>
                </c:pt>
                <c:pt idx="1">
                  <c:v>1.169665130032034</c:v>
                </c:pt>
                <c:pt idx="2">
                  <c:v>0.94325847348008374</c:v>
                </c:pt>
                <c:pt idx="3">
                  <c:v>0.96351881065327594</c:v>
                </c:pt>
                <c:pt idx="4">
                  <c:v>0.99999919852443131</c:v>
                </c:pt>
                <c:pt idx="5">
                  <c:v>1.9555298878567111</c:v>
                </c:pt>
                <c:pt idx="6">
                  <c:v>2.7191953639439945</c:v>
                </c:pt>
                <c:pt idx="7">
                  <c:v>1.172341246177079</c:v>
                </c:pt>
                <c:pt idx="8">
                  <c:v>1.5984265466007814</c:v>
                </c:pt>
                <c:pt idx="9">
                  <c:v>1.0000005205514182</c:v>
                </c:pt>
                <c:pt idx="10">
                  <c:v>1.9277168167408258</c:v>
                </c:pt>
                <c:pt idx="11">
                  <c:v>2.1831578074781333</c:v>
                </c:pt>
                <c:pt idx="12">
                  <c:v>0.11190942225492563</c:v>
                </c:pt>
                <c:pt idx="13">
                  <c:v>0.13262641975573</c:v>
                </c:pt>
                <c:pt idx="14">
                  <c:v>0.99999918922176401</c:v>
                </c:pt>
                <c:pt idx="15">
                  <c:v>0.96613374983306832</c:v>
                </c:pt>
                <c:pt idx="16">
                  <c:v>0.95172947518107842</c:v>
                </c:pt>
                <c:pt idx="19">
                  <c:v>0.99999804635202061</c:v>
                </c:pt>
                <c:pt idx="20">
                  <c:v>1.4795650203316177</c:v>
                </c:pt>
                <c:pt idx="21">
                  <c:v>1.6228037189370883</c:v>
                </c:pt>
                <c:pt idx="24">
                  <c:v>0.9999737302683992</c:v>
                </c:pt>
                <c:pt idx="25">
                  <c:v>1.0086893397932211</c:v>
                </c:pt>
                <c:pt idx="26">
                  <c:v>7.738419445968571E-2</c:v>
                </c:pt>
                <c:pt idx="28">
                  <c:v>4.0766324548332298</c:v>
                </c:pt>
                <c:pt idx="29">
                  <c:v>1.0000017437266011</c:v>
                </c:pt>
                <c:pt idx="30">
                  <c:v>1.5211740803128666</c:v>
                </c:pt>
                <c:pt idx="31">
                  <c:v>1.889030373991615</c:v>
                </c:pt>
                <c:pt idx="32">
                  <c:v>0.36033924189552258</c:v>
                </c:pt>
                <c:pt idx="33">
                  <c:v>0.30867169583857906</c:v>
                </c:pt>
                <c:pt idx="34">
                  <c:v>1.000000076505964</c:v>
                </c:pt>
                <c:pt idx="35">
                  <c:v>1.1051824869293441</c:v>
                </c:pt>
                <c:pt idx="36">
                  <c:v>1.1605022620459757</c:v>
                </c:pt>
                <c:pt idx="37">
                  <c:v>0.1867018292600654</c:v>
                </c:pt>
                <c:pt idx="38">
                  <c:v>0.22589328076937382</c:v>
                </c:pt>
                <c:pt idx="39">
                  <c:v>0.99999952418813376</c:v>
                </c:pt>
                <c:pt idx="40">
                  <c:v>1.3427404891500507</c:v>
                </c:pt>
                <c:pt idx="41">
                  <c:v>1.5620388201027682</c:v>
                </c:pt>
                <c:pt idx="44">
                  <c:v>0.99999962472378456</c:v>
                </c:pt>
                <c:pt idx="45">
                  <c:v>1</c:v>
                </c:pt>
                <c:pt idx="46">
                  <c:v>1</c:v>
                </c:pt>
                <c:pt idx="47">
                  <c:v>1</c:v>
                </c:pt>
                <c:pt idx="48">
                  <c:v>1</c:v>
                </c:pt>
                <c:pt idx="49">
                  <c:v>1</c:v>
                </c:pt>
                <c:pt idx="50">
                  <c:v>11.819840457575115</c:v>
                </c:pt>
                <c:pt idx="51">
                  <c:v>19.248549953211395</c:v>
                </c:pt>
                <c:pt idx="54">
                  <c:v>0.99998125581502828</c:v>
                </c:pt>
                <c:pt idx="55">
                  <c:v>1.1153853089343939</c:v>
                </c:pt>
                <c:pt idx="56">
                  <c:v>1.1970997667548409</c:v>
                </c:pt>
                <c:pt idx="57">
                  <c:v>0.49465517655824254</c:v>
                </c:pt>
                <c:pt idx="58">
                  <c:v>0.5465418400872647</c:v>
                </c:pt>
                <c:pt idx="59">
                  <c:v>0.99999856272126353</c:v>
                </c:pt>
                <c:pt idx="60">
                  <c:v>0.99287979900099033</c:v>
                </c:pt>
                <c:pt idx="61">
                  <c:v>0.99698036732805506</c:v>
                </c:pt>
                <c:pt idx="64">
                  <c:v>1.0000030693915845</c:v>
                </c:pt>
                <c:pt idx="65">
                  <c:v>1.391198608411341</c:v>
                </c:pt>
                <c:pt idx="66">
                  <c:v>0.93930733749878903</c:v>
                </c:pt>
                <c:pt idx="67">
                  <c:v>0.82086966605195588</c:v>
                </c:pt>
                <c:pt idx="68">
                  <c:v>0.96380832298600039</c:v>
                </c:pt>
                <c:pt idx="69">
                  <c:v>1.0013817301943206</c:v>
                </c:pt>
                <c:pt idx="70">
                  <c:v>1.0112947671641441</c:v>
                </c:pt>
                <c:pt idx="71">
                  <c:v>1.0193786487182217</c:v>
                </c:pt>
                <c:pt idx="72">
                  <c:v>0.12128661147104945</c:v>
                </c:pt>
                <c:pt idx="74">
                  <c:v>1.0000015423594293</c:v>
                </c:pt>
                <c:pt idx="75">
                  <c:v>1.2405353466484574</c:v>
                </c:pt>
                <c:pt idx="76">
                  <c:v>1.4590695382978702</c:v>
                </c:pt>
                <c:pt idx="79">
                  <c:v>1.0000006658574316</c:v>
                </c:pt>
                <c:pt idx="80">
                  <c:v>1.0825064649541891</c:v>
                </c:pt>
                <c:pt idx="81">
                  <c:v>1.1467627140849292</c:v>
                </c:pt>
                <c:pt idx="82">
                  <c:v>0.81080902083434658</c:v>
                </c:pt>
                <c:pt idx="83">
                  <c:v>0.11416413429446558</c:v>
                </c:pt>
                <c:pt idx="84">
                  <c:v>1.0000028910049312</c:v>
                </c:pt>
                <c:pt idx="85">
                  <c:v>1.4887515703380527</c:v>
                </c:pt>
                <c:pt idx="86">
                  <c:v>1.6803134759198786</c:v>
                </c:pt>
                <c:pt idx="89">
                  <c:v>0.99999368105789843</c:v>
                </c:pt>
              </c:numCache>
            </c:numRef>
          </c:val>
          <c:smooth val="0"/>
          <c:extLst>
            <c:ext xmlns:c16="http://schemas.microsoft.com/office/drawing/2014/chart" uri="{C3380CC4-5D6E-409C-BE32-E72D297353CC}">
              <c16:uniqueId val="{00000004-CCEE-4106-AE43-4D405DC633A9}"/>
            </c:ext>
          </c:extLst>
        </c:ser>
        <c:ser>
          <c:idx val="5"/>
          <c:order val="5"/>
          <c:tx>
            <c:strRef>
              <c:f>'RKX_ELE...pivot'!$G$3:$G$4</c:f>
              <c:strCache>
                <c:ptCount val="1"/>
                <c:pt idx="0">
                  <c:v>pGAS</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'RKX_ELE...pivot'!$G$5:$G$113</c:f>
              <c:numCache>
                <c:formatCode>General</c:formatCode>
                <c:ptCount val="90"/>
                <c:pt idx="0">
                  <c:v>1.0804001749042722</c:v>
                </c:pt>
                <c:pt idx="1">
                  <c:v>1.1307081151510139</c:v>
                </c:pt>
                <c:pt idx="2">
                  <c:v>1.1110957457278172</c:v>
                </c:pt>
                <c:pt idx="3">
                  <c:v>1.1328313740141758</c:v>
                </c:pt>
                <c:pt idx="4">
                  <c:v>0.9999991985231399</c:v>
                </c:pt>
                <c:pt idx="5">
                  <c:v>1.2380078585999794</c:v>
                </c:pt>
                <c:pt idx="6">
                  <c:v>1.3270626273512958</c:v>
                </c:pt>
                <c:pt idx="7">
                  <c:v>0.88084331646976533</c:v>
                </c:pt>
                <c:pt idx="8">
                  <c:v>0.92795943290477345</c:v>
                </c:pt>
                <c:pt idx="9">
                  <c:v>1.0000005205452327</c:v>
                </c:pt>
                <c:pt idx="10">
                  <c:v>1.2209025079242877</c:v>
                </c:pt>
                <c:pt idx="11">
                  <c:v>1.31879358161283</c:v>
                </c:pt>
                <c:pt idx="12">
                  <c:v>0.72378531431580051</c:v>
                </c:pt>
                <c:pt idx="13">
                  <c:v>0.73071344485680056</c:v>
                </c:pt>
                <c:pt idx="14">
                  <c:v>0.99999918921932118</c:v>
                </c:pt>
                <c:pt idx="15">
                  <c:v>0.99828653073636253</c:v>
                </c:pt>
                <c:pt idx="16">
                  <c:v>0.97950590524760517</c:v>
                </c:pt>
                <c:pt idx="17">
                  <c:v>0.55824864653031681</c:v>
                </c:pt>
                <c:pt idx="18">
                  <c:v>0.38866037760369665</c:v>
                </c:pt>
                <c:pt idx="19">
                  <c:v>0.99999804634526479</c:v>
                </c:pt>
                <c:pt idx="20">
                  <c:v>1.1212563297023226</c:v>
                </c:pt>
                <c:pt idx="21">
                  <c:v>1.1269995895723657</c:v>
                </c:pt>
                <c:pt idx="22">
                  <c:v>0.628757463337829</c:v>
                </c:pt>
                <c:pt idx="23">
                  <c:v>0.56320957935618732</c:v>
                </c:pt>
                <c:pt idx="24">
                  <c:v>0.99997373027033931</c:v>
                </c:pt>
                <c:pt idx="25">
                  <c:v>1.2445711665647674</c:v>
                </c:pt>
                <c:pt idx="26">
                  <c:v>1.306214039853649</c:v>
                </c:pt>
                <c:pt idx="27">
                  <c:v>0.82948234929092979</c:v>
                </c:pt>
                <c:pt idx="28">
                  <c:v>0.5988246249447301</c:v>
                </c:pt>
                <c:pt idx="29">
                  <c:v>1.0000017437182576</c:v>
                </c:pt>
                <c:pt idx="30">
                  <c:v>1.1061221447472402</c:v>
                </c:pt>
                <c:pt idx="31">
                  <c:v>1.0982704060815471</c:v>
                </c:pt>
                <c:pt idx="32">
                  <c:v>0.63890417926623677</c:v>
                </c:pt>
                <c:pt idx="33">
                  <c:v>0.62202436424202179</c:v>
                </c:pt>
                <c:pt idx="34">
                  <c:v>1.0000000765064581</c:v>
                </c:pt>
                <c:pt idx="35">
                  <c:v>1.0534835647896026</c:v>
                </c:pt>
                <c:pt idx="36">
                  <c:v>1.0571764574241542</c:v>
                </c:pt>
                <c:pt idx="37">
                  <c:v>0.61337339180514117</c:v>
                </c:pt>
                <c:pt idx="38">
                  <c:v>0.62000436237309076</c:v>
                </c:pt>
                <c:pt idx="39">
                  <c:v>0.99999952418816884</c:v>
                </c:pt>
                <c:pt idx="40">
                  <c:v>1.0774312422435788</c:v>
                </c:pt>
                <c:pt idx="41">
                  <c:v>1.096889962409435</c:v>
                </c:pt>
                <c:pt idx="42">
                  <c:v>0.56008308403205376</c:v>
                </c:pt>
                <c:pt idx="43">
                  <c:v>0.52656373144766933</c:v>
                </c:pt>
                <c:pt idx="44">
                  <c:v>0.99999962472343928</c:v>
                </c:pt>
                <c:pt idx="45">
                  <c:v>1</c:v>
                </c:pt>
                <c:pt idx="46">
                  <c:v>1</c:v>
                </c:pt>
                <c:pt idx="47">
                  <c:v>1</c:v>
                </c:pt>
                <c:pt idx="48">
                  <c:v>1</c:v>
                </c:pt>
                <c:pt idx="49">
                  <c:v>1</c:v>
                </c:pt>
                <c:pt idx="50">
                  <c:v>3.4550623754414511</c:v>
                </c:pt>
                <c:pt idx="51">
                  <c:v>5.0839301896628548</c:v>
                </c:pt>
                <c:pt idx="54">
                  <c:v>0.99998125581707975</c:v>
                </c:pt>
                <c:pt idx="55">
                  <c:v>1.0294721933138773</c:v>
                </c:pt>
                <c:pt idx="56">
                  <c:v>1.0241685843284873</c:v>
                </c:pt>
                <c:pt idx="57">
                  <c:v>0.86930276461039724</c:v>
                </c:pt>
                <c:pt idx="58">
                  <c:v>0.86597463157254917</c:v>
                </c:pt>
                <c:pt idx="59">
                  <c:v>0.99999856272143317</c:v>
                </c:pt>
                <c:pt idx="60">
                  <c:v>0.99955166562219322</c:v>
                </c:pt>
                <c:pt idx="61">
                  <c:v>0.99442649802006633</c:v>
                </c:pt>
                <c:pt idx="62">
                  <c:v>0.70142397952276547</c:v>
                </c:pt>
                <c:pt idx="63">
                  <c:v>0.64168994677405233</c:v>
                </c:pt>
                <c:pt idx="64">
                  <c:v>1.000003069390794</c:v>
                </c:pt>
                <c:pt idx="65">
                  <c:v>1.0983353546084795</c:v>
                </c:pt>
                <c:pt idx="66">
                  <c:v>0.99641995171544029</c:v>
                </c:pt>
                <c:pt idx="67">
                  <c:v>0.9319440943662457</c:v>
                </c:pt>
                <c:pt idx="68">
                  <c:v>0.95690932928227868</c:v>
                </c:pt>
                <c:pt idx="69">
                  <c:v>1.0013817337153263</c:v>
                </c:pt>
                <c:pt idx="70">
                  <c:v>1.0050396006185078</c:v>
                </c:pt>
                <c:pt idx="71">
                  <c:v>0.9954918583368787</c:v>
                </c:pt>
                <c:pt idx="72">
                  <c:v>0.7885172302023532</c:v>
                </c:pt>
                <c:pt idx="73">
                  <c:v>0.75304922146547792</c:v>
                </c:pt>
                <c:pt idx="74">
                  <c:v>1.0000015423554607</c:v>
                </c:pt>
                <c:pt idx="75">
                  <c:v>1.0864759757785341</c:v>
                </c:pt>
                <c:pt idx="76">
                  <c:v>1.1184830635149321</c:v>
                </c:pt>
                <c:pt idx="77">
                  <c:v>0.62001410224668707</c:v>
                </c:pt>
                <c:pt idx="78">
                  <c:v>0.5648221071625148</c:v>
                </c:pt>
                <c:pt idx="79">
                  <c:v>1.0000006658627116</c:v>
                </c:pt>
                <c:pt idx="80">
                  <c:v>1.0135573510898173</c:v>
                </c:pt>
                <c:pt idx="81">
                  <c:v>0.98978140380350732</c:v>
                </c:pt>
                <c:pt idx="82">
                  <c:v>0.73536537051657147</c:v>
                </c:pt>
                <c:pt idx="83">
                  <c:v>0.66980386001434011</c:v>
                </c:pt>
                <c:pt idx="84">
                  <c:v>1.0000028910031387</c:v>
                </c:pt>
                <c:pt idx="85">
                  <c:v>1.1089635352962388</c:v>
                </c:pt>
                <c:pt idx="86">
                  <c:v>1.089132015748824</c:v>
                </c:pt>
                <c:pt idx="87">
                  <c:v>0.50674881480326839</c:v>
                </c:pt>
                <c:pt idx="88">
                  <c:v>0.43202516479622771</c:v>
                </c:pt>
                <c:pt idx="89">
                  <c:v>0.99999368105720021</c:v>
                </c:pt>
              </c:numCache>
            </c:numRef>
          </c:val>
          <c:smooth val="0"/>
          <c:extLst>
            <c:ext xmlns:c16="http://schemas.microsoft.com/office/drawing/2014/chart" uri="{C3380CC4-5D6E-409C-BE32-E72D297353CC}">
              <c16:uniqueId val="{00000005-CCEE-4106-AE43-4D405DC633A9}"/>
            </c:ext>
          </c:extLst>
        </c:ser>
        <c:ser>
          <c:idx val="6"/>
          <c:order val="6"/>
          <c:tx>
            <c:strRef>
              <c:f>'RKX_ELE...pivot'!$H$3:$H$4</c:f>
              <c:strCache>
                <c:ptCount val="1"/>
                <c:pt idx="0">
                  <c:v>bOIL</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'RKX_ELE...pivot'!$H$5:$H$113</c:f>
              <c:numCache>
                <c:formatCode>General</c:formatCode>
                <c:ptCount val="90"/>
                <c:pt idx="0">
                  <c:v>1</c:v>
                </c:pt>
                <c:pt idx="1">
                  <c:v>1</c:v>
                </c:pt>
                <c:pt idx="2">
                  <c:v>1</c:v>
                </c:pt>
                <c:pt idx="3">
                  <c:v>1</c:v>
                </c:pt>
                <c:pt idx="4">
                  <c:v>1</c:v>
                </c:pt>
                <c:pt idx="5">
                  <c:v>49.79854021412833</c:v>
                </c:pt>
                <c:pt idx="6">
                  <c:v>93.632727237814706</c:v>
                </c:pt>
                <c:pt idx="7">
                  <c:v>93.819923940307362</c:v>
                </c:pt>
                <c:pt idx="8">
                  <c:v>129.30535041892955</c:v>
                </c:pt>
                <c:pt idx="9">
                  <c:v>1.0000005205122928</c:v>
                </c:pt>
                <c:pt idx="10">
                  <c:v>1</c:v>
                </c:pt>
                <c:pt idx="11">
                  <c:v>1</c:v>
                </c:pt>
                <c:pt idx="12">
                  <c:v>1</c:v>
                </c:pt>
                <c:pt idx="13">
                  <c:v>1</c:v>
                </c:pt>
                <c:pt idx="14">
                  <c:v>1</c:v>
                </c:pt>
                <c:pt idx="19">
                  <c:v>0.99999805374550954</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1.032353393040597</c:v>
                </c:pt>
                <c:pt idx="36">
                  <c:v>1.0172078504735353</c:v>
                </c:pt>
                <c:pt idx="37">
                  <c:v>0.90463467294014077</c:v>
                </c:pt>
                <c:pt idx="38">
                  <c:v>0.84144134683315341</c:v>
                </c:pt>
                <c:pt idx="39">
                  <c:v>0.99999952418792903</c:v>
                </c:pt>
                <c:pt idx="40">
                  <c:v>1.3145590538938683</c:v>
                </c:pt>
                <c:pt idx="41">
                  <c:v>2.0310827060981804</c:v>
                </c:pt>
                <c:pt idx="43">
                  <c:v>0.99328726333780337</c:v>
                </c:pt>
                <c:pt idx="44">
                  <c:v>0.99999962472226112</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3.6236170356881621</c:v>
                </c:pt>
                <c:pt idx="66">
                  <c:v>3.4222582688215573</c:v>
                </c:pt>
                <c:pt idx="67">
                  <c:v>2.9237362341244628</c:v>
                </c:pt>
                <c:pt idx="68">
                  <c:v>2.4006323074056333</c:v>
                </c:pt>
                <c:pt idx="69">
                  <c:v>1.0013817430007703</c:v>
                </c:pt>
                <c:pt idx="70">
                  <c:v>1</c:v>
                </c:pt>
                <c:pt idx="71">
                  <c:v>1</c:v>
                </c:pt>
                <c:pt idx="72">
                  <c:v>1</c:v>
                </c:pt>
                <c:pt idx="73">
                  <c:v>1</c:v>
                </c:pt>
                <c:pt idx="74">
                  <c:v>1</c:v>
                </c:pt>
                <c:pt idx="75">
                  <c:v>1</c:v>
                </c:pt>
                <c:pt idx="76">
                  <c:v>1</c:v>
                </c:pt>
                <c:pt idx="77">
                  <c:v>1</c:v>
                </c:pt>
                <c:pt idx="78">
                  <c:v>1</c:v>
                </c:pt>
                <c:pt idx="79">
                  <c:v>1</c:v>
                </c:pt>
                <c:pt idx="80">
                  <c:v>0.64897474009539835</c:v>
                </c:pt>
                <c:pt idx="81">
                  <c:v>0.89833636610931067</c:v>
                </c:pt>
                <c:pt idx="82">
                  <c:v>0.34784891941855017</c:v>
                </c:pt>
                <c:pt idx="83">
                  <c:v>1.8109473406824392</c:v>
                </c:pt>
                <c:pt idx="84">
                  <c:v>1.0000028997402721</c:v>
                </c:pt>
                <c:pt idx="85">
                  <c:v>2.2357017988732211</c:v>
                </c:pt>
                <c:pt idx="86">
                  <c:v>3.2198693734136175</c:v>
                </c:pt>
                <c:pt idx="89">
                  <c:v>0.99999368105640996</c:v>
                </c:pt>
              </c:numCache>
            </c:numRef>
          </c:val>
          <c:smooth val="0"/>
          <c:extLst>
            <c:ext xmlns:c16="http://schemas.microsoft.com/office/drawing/2014/chart" uri="{C3380CC4-5D6E-409C-BE32-E72D297353CC}">
              <c16:uniqueId val="{00000006-CCEE-4106-AE43-4D405DC633A9}"/>
            </c:ext>
          </c:extLst>
        </c:ser>
        <c:ser>
          <c:idx val="7"/>
          <c:order val="7"/>
          <c:tx>
            <c:strRef>
              <c:f>'RKX_ELE...pivot'!$I$3:$I$4</c:f>
              <c:strCache>
                <c:ptCount val="1"/>
                <c:pt idx="0">
                  <c:v>mOIL</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'RKX_ELE...pivot'!$I$5:$I$113</c:f>
              <c:numCache>
                <c:formatCode>General</c:formatCode>
                <c:ptCount val="9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9">
                  <c:v>0.99999804637218181</c:v>
                </c:pt>
                <c:pt idx="20">
                  <c:v>1.6828586525045779</c:v>
                </c:pt>
                <c:pt idx="21">
                  <c:v>2.0410676270928367</c:v>
                </c:pt>
                <c:pt idx="22">
                  <c:v>1.6996025902066458</c:v>
                </c:pt>
                <c:pt idx="23">
                  <c:v>2.5321921575908797</c:v>
                </c:pt>
                <c:pt idx="24">
                  <c:v>0.99997373026962266</c:v>
                </c:pt>
                <c:pt idx="25">
                  <c:v>4.652910465334644</c:v>
                </c:pt>
                <c:pt idx="26">
                  <c:v>5.5478747320362922</c:v>
                </c:pt>
                <c:pt idx="27">
                  <c:v>21.114321630940299</c:v>
                </c:pt>
                <c:pt idx="28">
                  <c:v>52.082286051884928</c:v>
                </c:pt>
                <c:pt idx="29">
                  <c:v>1.0000017437327318</c:v>
                </c:pt>
                <c:pt idx="30">
                  <c:v>1</c:v>
                </c:pt>
                <c:pt idx="31">
                  <c:v>1</c:v>
                </c:pt>
                <c:pt idx="32">
                  <c:v>1</c:v>
                </c:pt>
                <c:pt idx="33">
                  <c:v>1</c:v>
                </c:pt>
                <c:pt idx="34">
                  <c:v>1</c:v>
                </c:pt>
                <c:pt idx="35">
                  <c:v>1.1595558454171482</c:v>
                </c:pt>
                <c:pt idx="36">
                  <c:v>1.7047673659046387</c:v>
                </c:pt>
                <c:pt idx="37">
                  <c:v>0.97579294178847376</c:v>
                </c:pt>
                <c:pt idx="38">
                  <c:v>2.3820837653049143</c:v>
                </c:pt>
                <c:pt idx="39">
                  <c:v>0.99999952418765747</c:v>
                </c:pt>
                <c:pt idx="40">
                  <c:v>1.8300211195804847</c:v>
                </c:pt>
                <c:pt idx="41">
                  <c:v>3.1749425725470846</c:v>
                </c:pt>
                <c:pt idx="42">
                  <c:v>1.2127427109050084</c:v>
                </c:pt>
                <c:pt idx="43">
                  <c:v>2.731291469388343</c:v>
                </c:pt>
                <c:pt idx="44">
                  <c:v>0.99999962472288983</c:v>
                </c:pt>
                <c:pt idx="45">
                  <c:v>153.05956903091143</c:v>
                </c:pt>
                <c:pt idx="46">
                  <c:v>348.13405826221253</c:v>
                </c:pt>
                <c:pt idx="47">
                  <c:v>206.72574003742531</c:v>
                </c:pt>
                <c:pt idx="48">
                  <c:v>422.83747410528042</c:v>
                </c:pt>
                <c:pt idx="49">
                  <c:v>1.0000036953083271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1.081012394711262</c:v>
                </c:pt>
                <c:pt idx="71">
                  <c:v>1.2746837515285396</c:v>
                </c:pt>
                <c:pt idx="74">
                  <c:v>1.000001542355504</c:v>
                </c:pt>
                <c:pt idx="75">
                  <c:v>1</c:v>
                </c:pt>
                <c:pt idx="76">
                  <c:v>1</c:v>
                </c:pt>
                <c:pt idx="77">
                  <c:v>1</c:v>
                </c:pt>
                <c:pt idx="78">
                  <c:v>1</c:v>
                </c:pt>
                <c:pt idx="79">
                  <c:v>1</c:v>
                </c:pt>
                <c:pt idx="80">
                  <c:v>1</c:v>
                </c:pt>
                <c:pt idx="81">
                  <c:v>1</c:v>
                </c:pt>
                <c:pt idx="82">
                  <c:v>1</c:v>
                </c:pt>
                <c:pt idx="83">
                  <c:v>1</c:v>
                </c:pt>
                <c:pt idx="84">
                  <c:v>1</c:v>
                </c:pt>
                <c:pt idx="85">
                  <c:v>2.0993670992653155</c:v>
                </c:pt>
                <c:pt idx="86">
                  <c:v>3.2487160763749823</c:v>
                </c:pt>
                <c:pt idx="89">
                  <c:v>0.99999368105640973</c:v>
                </c:pt>
              </c:numCache>
            </c:numRef>
          </c:val>
          <c:smooth val="0"/>
          <c:extLst>
            <c:ext xmlns:c16="http://schemas.microsoft.com/office/drawing/2014/chart" uri="{C3380CC4-5D6E-409C-BE32-E72D297353CC}">
              <c16:uniqueId val="{00000007-CCEE-4106-AE43-4D405DC633A9}"/>
            </c:ext>
          </c:extLst>
        </c:ser>
        <c:ser>
          <c:idx val="8"/>
          <c:order val="8"/>
          <c:tx>
            <c:strRef>
              <c:f>'RKX_ELE...pivot'!$J$3:$J$4</c:f>
              <c:strCache>
                <c:ptCount val="1"/>
                <c:pt idx="0">
                  <c:v>pOIL</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'RKX_ELE...pivot'!$J$5:$J$113</c:f>
              <c:numCache>
                <c:formatCode>General</c:formatCode>
                <c:ptCount val="90"/>
                <c:pt idx="0">
                  <c:v>1.2264686214572795</c:v>
                </c:pt>
                <c:pt idx="1">
                  <c:v>1.3797333669038896</c:v>
                </c:pt>
                <c:pt idx="2">
                  <c:v>0.55767413735423543</c:v>
                </c:pt>
                <c:pt idx="3">
                  <c:v>0.57852530637758426</c:v>
                </c:pt>
                <c:pt idx="4">
                  <c:v>0.9999991985231923</c:v>
                </c:pt>
                <c:pt idx="5">
                  <c:v>9.6109652960925658</c:v>
                </c:pt>
                <c:pt idx="6">
                  <c:v>16.872576277544734</c:v>
                </c:pt>
                <c:pt idx="7">
                  <c:v>8.5904146229514105</c:v>
                </c:pt>
                <c:pt idx="8">
                  <c:v>12.039110235654077</c:v>
                </c:pt>
                <c:pt idx="9">
                  <c:v>1.0000005205450215</c:v>
                </c:pt>
                <c:pt idx="10">
                  <c:v>1.6253999689374277</c:v>
                </c:pt>
                <c:pt idx="11">
                  <c:v>2.3154753974062281</c:v>
                </c:pt>
                <c:pt idx="12">
                  <c:v>1.6983985796516017</c:v>
                </c:pt>
                <c:pt idx="13">
                  <c:v>1.7731189398939025</c:v>
                </c:pt>
                <c:pt idx="14">
                  <c:v>0.99999918922253506</c:v>
                </c:pt>
                <c:pt idx="15">
                  <c:v>0.24406568181452035</c:v>
                </c:pt>
                <c:pt idx="16">
                  <c:v>0.2261633602098245</c:v>
                </c:pt>
                <c:pt idx="19">
                  <c:v>0.99999804635444012</c:v>
                </c:pt>
                <c:pt idx="20">
                  <c:v>1.2193242744036665</c:v>
                </c:pt>
                <c:pt idx="21">
                  <c:v>1.2529918463539227</c:v>
                </c:pt>
                <c:pt idx="22">
                  <c:v>0.77567721078684959</c:v>
                </c:pt>
                <c:pt idx="23">
                  <c:v>0.74247889459016037</c:v>
                </c:pt>
                <c:pt idx="24">
                  <c:v>0.99997373027632819</c:v>
                </c:pt>
                <c:pt idx="25">
                  <c:v>2.0198839822190315</c:v>
                </c:pt>
                <c:pt idx="26">
                  <c:v>2.2467592182119422</c:v>
                </c:pt>
                <c:pt idx="29">
                  <c:v>1.0000017437204556</c:v>
                </c:pt>
                <c:pt idx="30">
                  <c:v>2.9470916684590058</c:v>
                </c:pt>
                <c:pt idx="31">
                  <c:v>4.497402052676712</c:v>
                </c:pt>
                <c:pt idx="32">
                  <c:v>0.95787833327490657</c:v>
                </c:pt>
                <c:pt idx="33">
                  <c:v>1.6030394266001149</c:v>
                </c:pt>
                <c:pt idx="34">
                  <c:v>1.0000000765065393</c:v>
                </c:pt>
                <c:pt idx="35">
                  <c:v>1.1093205083851003</c:v>
                </c:pt>
                <c:pt idx="36">
                  <c:v>1.1707683524102879</c:v>
                </c:pt>
                <c:pt idx="37">
                  <c:v>0.33110423498512725</c:v>
                </c:pt>
                <c:pt idx="38">
                  <c:v>0.39328950231326915</c:v>
                </c:pt>
                <c:pt idx="39">
                  <c:v>0.99999952418812044</c:v>
                </c:pt>
                <c:pt idx="40">
                  <c:v>1.1972046476534282</c:v>
                </c:pt>
                <c:pt idx="41">
                  <c:v>1.3077796753578841</c:v>
                </c:pt>
                <c:pt idx="42">
                  <c:v>0.38728994109009385</c:v>
                </c:pt>
                <c:pt idx="43">
                  <c:v>0.39024952847911121</c:v>
                </c:pt>
                <c:pt idx="44">
                  <c:v>0.99999962472346915</c:v>
                </c:pt>
                <c:pt idx="45">
                  <c:v>48.306081159325146</c:v>
                </c:pt>
                <c:pt idx="46">
                  <c:v>85.505815744600781</c:v>
                </c:pt>
                <c:pt idx="47">
                  <c:v>27.025689596378733</c:v>
                </c:pt>
                <c:pt idx="48">
                  <c:v>20.47244031668853</c:v>
                </c:pt>
                <c:pt idx="49">
                  <c:v>1.0000041333825767</c:v>
                </c:pt>
                <c:pt idx="50">
                  <c:v>18.640482560649236</c:v>
                </c:pt>
                <c:pt idx="51">
                  <c:v>31.908775023144738</c:v>
                </c:pt>
                <c:pt idx="52">
                  <c:v>9.9495333521652238</c:v>
                </c:pt>
                <c:pt idx="53">
                  <c:v>12.274692675028328</c:v>
                </c:pt>
                <c:pt idx="54">
                  <c:v>0.99998125581579567</c:v>
                </c:pt>
                <c:pt idx="55">
                  <c:v>1.5597061068339024</c:v>
                </c:pt>
                <c:pt idx="56">
                  <c:v>2.1138184492909722</c:v>
                </c:pt>
                <c:pt idx="57">
                  <c:v>1.3163068121149455</c:v>
                </c:pt>
                <c:pt idx="58">
                  <c:v>0.44612997892286416</c:v>
                </c:pt>
                <c:pt idx="59">
                  <c:v>0.99999856272144561</c:v>
                </c:pt>
                <c:pt idx="60">
                  <c:v>0.95194951406892037</c:v>
                </c:pt>
                <c:pt idx="61">
                  <c:v>1.0106204396482257</c:v>
                </c:pt>
                <c:pt idx="64">
                  <c:v>1.0000030693908082</c:v>
                </c:pt>
                <c:pt idx="65">
                  <c:v>1.4568710527145394</c:v>
                </c:pt>
                <c:pt idx="66">
                  <c:v>1.2468852943932347</c:v>
                </c:pt>
                <c:pt idx="67">
                  <c:v>0.8848004651357283</c:v>
                </c:pt>
                <c:pt idx="68">
                  <c:v>1.1562673675827126</c:v>
                </c:pt>
                <c:pt idx="69">
                  <c:v>1.0013817322656595</c:v>
                </c:pt>
                <c:pt idx="70">
                  <c:v>1.0205865513882542</c:v>
                </c:pt>
                <c:pt idx="71">
                  <c:v>1.0525067543387807</c:v>
                </c:pt>
                <c:pt idx="74">
                  <c:v>1.0000015423560067</c:v>
                </c:pt>
                <c:pt idx="75">
                  <c:v>1.1630344825757604</c:v>
                </c:pt>
                <c:pt idx="76">
                  <c:v>1.2759435147379428</c:v>
                </c:pt>
                <c:pt idx="77">
                  <c:v>0.15690147163030027</c:v>
                </c:pt>
                <c:pt idx="78">
                  <c:v>0.23705316894169598</c:v>
                </c:pt>
                <c:pt idx="79">
                  <c:v>1.0000006658629672</c:v>
                </c:pt>
                <c:pt idx="80">
                  <c:v>1.0958372728935368</c:v>
                </c:pt>
                <c:pt idx="81">
                  <c:v>1.1653557861427781</c:v>
                </c:pt>
                <c:pt idx="82">
                  <c:v>1.3772101007752411</c:v>
                </c:pt>
                <c:pt idx="83">
                  <c:v>0.30781456671417934</c:v>
                </c:pt>
                <c:pt idx="84">
                  <c:v>1.0000028910048169</c:v>
                </c:pt>
                <c:pt idx="85">
                  <c:v>1.2527022201805444</c:v>
                </c:pt>
                <c:pt idx="86">
                  <c:v>1.3156189176837414</c:v>
                </c:pt>
                <c:pt idx="87">
                  <c:v>0.48521093960049139</c:v>
                </c:pt>
                <c:pt idx="88">
                  <c:v>0.42850531495596261</c:v>
                </c:pt>
                <c:pt idx="89">
                  <c:v>0.99999368105687281</c:v>
                </c:pt>
              </c:numCache>
            </c:numRef>
          </c:val>
          <c:smooth val="0"/>
          <c:extLst>
            <c:ext xmlns:c16="http://schemas.microsoft.com/office/drawing/2014/chart" uri="{C3380CC4-5D6E-409C-BE32-E72D297353CC}">
              <c16:uniqueId val="{00000008-CCEE-4106-AE43-4D405DC633A9}"/>
            </c:ext>
          </c:extLst>
        </c:ser>
        <c:ser>
          <c:idx val="9"/>
          <c:order val="9"/>
          <c:tx>
            <c:strRef>
              <c:f>'RKX_ELE...pivot'!$K$3:$K$4</c:f>
              <c:strCache>
                <c:ptCount val="1"/>
                <c:pt idx="0">
                  <c:v>bCCS</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'RKX_ELE...pivot'!$K$5:$K$113</c:f>
              <c:numCache>
                <c:formatCode>General</c:formatCode>
                <c:ptCount val="90"/>
                <c:pt idx="0">
                  <c:v>1.27242337811896</c:v>
                </c:pt>
                <c:pt idx="1">
                  <c:v>1.3859385657002516</c:v>
                </c:pt>
                <c:pt idx="2">
                  <c:v>1.6125216545727346</c:v>
                </c:pt>
                <c:pt idx="3">
                  <c:v>1.2822855974766127</c:v>
                </c:pt>
                <c:pt idx="4">
                  <c:v>1.0002172308897357</c:v>
                </c:pt>
                <c:pt idx="5">
                  <c:v>1.2624121067506053</c:v>
                </c:pt>
                <c:pt idx="6">
                  <c:v>1.0769589030635611</c:v>
                </c:pt>
                <c:pt idx="9">
                  <c:v>1.0000014457257267</c:v>
                </c:pt>
                <c:pt idx="10">
                  <c:v>1.879539166668154</c:v>
                </c:pt>
                <c:pt idx="11">
                  <c:v>5.4269502124234936</c:v>
                </c:pt>
                <c:pt idx="12">
                  <c:v>4.3761166157289066</c:v>
                </c:pt>
                <c:pt idx="13">
                  <c:v>1.0527739482048957</c:v>
                </c:pt>
                <c:pt idx="14">
                  <c:v>1.0076940282157292</c:v>
                </c:pt>
                <c:pt idx="15">
                  <c:v>1.2722728614612415</c:v>
                </c:pt>
                <c:pt idx="16">
                  <c:v>1.5832711778219426</c:v>
                </c:pt>
                <c:pt idx="17">
                  <c:v>1.3967192969290683</c:v>
                </c:pt>
                <c:pt idx="18">
                  <c:v>1.0353608622508417</c:v>
                </c:pt>
                <c:pt idx="19">
                  <c:v>0.99999804859005159</c:v>
                </c:pt>
                <c:pt idx="20">
                  <c:v>1.2721580421062386</c:v>
                </c:pt>
                <c:pt idx="21">
                  <c:v>1.6325659007040958</c:v>
                </c:pt>
                <c:pt idx="22">
                  <c:v>1.4105858648902099</c:v>
                </c:pt>
                <c:pt idx="23">
                  <c:v>1.0251429008012374</c:v>
                </c:pt>
                <c:pt idx="24">
                  <c:v>0.99997373078719021</c:v>
                </c:pt>
                <c:pt idx="25">
                  <c:v>1</c:v>
                </c:pt>
                <c:pt idx="26">
                  <c:v>1</c:v>
                </c:pt>
                <c:pt idx="27">
                  <c:v>1</c:v>
                </c:pt>
                <c:pt idx="28">
                  <c:v>1</c:v>
                </c:pt>
                <c:pt idx="29">
                  <c:v>1</c:v>
                </c:pt>
                <c:pt idx="30">
                  <c:v>1.2611166015930257</c:v>
                </c:pt>
                <c:pt idx="31">
                  <c:v>1.2966673835252891</c:v>
                </c:pt>
                <c:pt idx="32">
                  <c:v>0.55156416750446136</c:v>
                </c:pt>
                <c:pt idx="33">
                  <c:v>0.53981432174184807</c:v>
                </c:pt>
                <c:pt idx="34">
                  <c:v>1.0000378564812968</c:v>
                </c:pt>
                <c:pt idx="35">
                  <c:v>1.1797502293070552</c:v>
                </c:pt>
                <c:pt idx="36">
                  <c:v>1.2490530082559972</c:v>
                </c:pt>
                <c:pt idx="37">
                  <c:v>0.67479091144767489</c:v>
                </c:pt>
                <c:pt idx="38">
                  <c:v>0.53367592186049784</c:v>
                </c:pt>
                <c:pt idx="39">
                  <c:v>1.0001706611735239</c:v>
                </c:pt>
                <c:pt idx="40">
                  <c:v>1.4878875339512379</c:v>
                </c:pt>
                <c:pt idx="41">
                  <c:v>1.9760516073618328</c:v>
                </c:pt>
                <c:pt idx="42">
                  <c:v>0.51422726317293455</c:v>
                </c:pt>
                <c:pt idx="43">
                  <c:v>0.72911847321700185</c:v>
                </c:pt>
                <c:pt idx="44">
                  <c:v>1.0000940064581045</c:v>
                </c:pt>
                <c:pt idx="45">
                  <c:v>1.1345690500328451</c:v>
                </c:pt>
                <c:pt idx="46">
                  <c:v>1.2144569152635079</c:v>
                </c:pt>
                <c:pt idx="49">
                  <c:v>1.000265032172603</c:v>
                </c:pt>
                <c:pt idx="50">
                  <c:v>1.890785554069998</c:v>
                </c:pt>
                <c:pt idx="51">
                  <c:v>2.5151314408767993</c:v>
                </c:pt>
                <c:pt idx="54">
                  <c:v>1.0026612229298477</c:v>
                </c:pt>
                <c:pt idx="55">
                  <c:v>1.0410802442366005</c:v>
                </c:pt>
                <c:pt idx="56">
                  <c:v>1.0596685685561522</c:v>
                </c:pt>
                <c:pt idx="57">
                  <c:v>0.75758431787743963</c:v>
                </c:pt>
                <c:pt idx="58">
                  <c:v>0.73947865527613243</c:v>
                </c:pt>
                <c:pt idx="59">
                  <c:v>1.0000580897685722</c:v>
                </c:pt>
                <c:pt idx="60">
                  <c:v>1.4317343339931814</c:v>
                </c:pt>
                <c:pt idx="61">
                  <c:v>1.8183743038207627</c:v>
                </c:pt>
                <c:pt idx="62">
                  <c:v>1.6735979396418936</c:v>
                </c:pt>
                <c:pt idx="63">
                  <c:v>1.075947599547824</c:v>
                </c:pt>
                <c:pt idx="64">
                  <c:v>1.0000691737320715</c:v>
                </c:pt>
                <c:pt idx="65">
                  <c:v>1.4117301552204571</c:v>
                </c:pt>
                <c:pt idx="66">
                  <c:v>1.5710882470105711</c:v>
                </c:pt>
                <c:pt idx="67">
                  <c:v>1.4148157899437261</c:v>
                </c:pt>
                <c:pt idx="68">
                  <c:v>1.0043362255126618</c:v>
                </c:pt>
                <c:pt idx="69">
                  <c:v>1.0354160428639116</c:v>
                </c:pt>
                <c:pt idx="70">
                  <c:v>1.209488428879578</c:v>
                </c:pt>
                <c:pt idx="71">
                  <c:v>1.3232001541954688</c:v>
                </c:pt>
                <c:pt idx="72">
                  <c:v>1.1570483009540189</c:v>
                </c:pt>
                <c:pt idx="73">
                  <c:v>1.0327817178378351</c:v>
                </c:pt>
                <c:pt idx="74">
                  <c:v>1.0000278946006063</c:v>
                </c:pt>
                <c:pt idx="75">
                  <c:v>1.6619038680252292</c:v>
                </c:pt>
                <c:pt idx="76">
                  <c:v>2.3105395512752041</c:v>
                </c:pt>
                <c:pt idx="77">
                  <c:v>2.8492081549842627</c:v>
                </c:pt>
                <c:pt idx="78">
                  <c:v>1.1205114440808954</c:v>
                </c:pt>
                <c:pt idx="79">
                  <c:v>1.0001942671387698</c:v>
                </c:pt>
                <c:pt idx="80">
                  <c:v>1.1796520193122475</c:v>
                </c:pt>
                <c:pt idx="81">
                  <c:v>1.3144105722065957</c:v>
                </c:pt>
                <c:pt idx="82">
                  <c:v>1.0420211409031173</c:v>
                </c:pt>
                <c:pt idx="83">
                  <c:v>0.95126189072946321</c:v>
                </c:pt>
                <c:pt idx="84">
                  <c:v>1.0000219857225157</c:v>
                </c:pt>
                <c:pt idx="85">
                  <c:v>1.8357549243981082</c:v>
                </c:pt>
                <c:pt idx="86">
                  <c:v>2.4249339743686558</c:v>
                </c:pt>
                <c:pt idx="87">
                  <c:v>0.37858495087653055</c:v>
                </c:pt>
                <c:pt idx="88">
                  <c:v>0.44361760106955267</c:v>
                </c:pt>
                <c:pt idx="89">
                  <c:v>1.0003235173876237</c:v>
                </c:pt>
              </c:numCache>
            </c:numRef>
          </c:val>
          <c:smooth val="0"/>
          <c:extLst>
            <c:ext xmlns:c16="http://schemas.microsoft.com/office/drawing/2014/chart" uri="{C3380CC4-5D6E-409C-BE32-E72D297353CC}">
              <c16:uniqueId val="{00000009-CCEE-4106-AE43-4D405DC633A9}"/>
            </c:ext>
          </c:extLst>
        </c:ser>
        <c:ser>
          <c:idx val="10"/>
          <c:order val="10"/>
          <c:tx>
            <c:strRef>
              <c:f>'RKX_ELE...pivot'!$L$3:$L$4</c:f>
              <c:strCache>
                <c:ptCount val="1"/>
                <c:pt idx="0">
                  <c:v>mCCS</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'RKX_ELE...pivot'!$L$5:$L$113</c:f>
              <c:numCache>
                <c:formatCode>General</c:formatCode>
                <c:ptCount val="90"/>
                <c:pt idx="0">
                  <c:v>1.2301770154735279</c:v>
                </c:pt>
                <c:pt idx="1">
                  <c:v>1.3746195655901636</c:v>
                </c:pt>
                <c:pt idx="2">
                  <c:v>1.4712150554106602</c:v>
                </c:pt>
                <c:pt idx="3">
                  <c:v>1.2372021000807611</c:v>
                </c:pt>
                <c:pt idx="4">
                  <c:v>1.0001103656074855</c:v>
                </c:pt>
                <c:pt idx="5">
                  <c:v>1.1921785130403848</c:v>
                </c:pt>
                <c:pt idx="6">
                  <c:v>1.1635287066122217</c:v>
                </c:pt>
                <c:pt idx="7">
                  <c:v>0.20911246282773893</c:v>
                </c:pt>
                <c:pt idx="8">
                  <c:v>0.15763835650470717</c:v>
                </c:pt>
                <c:pt idx="9">
                  <c:v>1.0000005205456175</c:v>
                </c:pt>
                <c:pt idx="10">
                  <c:v>1.6225586532660217</c:v>
                </c:pt>
                <c:pt idx="11">
                  <c:v>4.4061221693369976</c:v>
                </c:pt>
                <c:pt idx="12">
                  <c:v>3.4070530399432633</c:v>
                </c:pt>
                <c:pt idx="13">
                  <c:v>0.99968812225947612</c:v>
                </c:pt>
                <c:pt idx="14">
                  <c:v>1.0038845266526375</c:v>
                </c:pt>
                <c:pt idx="15">
                  <c:v>1.2766866287652994</c:v>
                </c:pt>
                <c:pt idx="16">
                  <c:v>1.5744214884291934</c:v>
                </c:pt>
                <c:pt idx="17">
                  <c:v>1.4508145522911096</c:v>
                </c:pt>
                <c:pt idx="18">
                  <c:v>0.99987170961861926</c:v>
                </c:pt>
                <c:pt idx="19">
                  <c:v>0.99999804657211211</c:v>
                </c:pt>
                <c:pt idx="20">
                  <c:v>1.1775929504851201</c:v>
                </c:pt>
                <c:pt idx="21">
                  <c:v>1.4999291415184004</c:v>
                </c:pt>
                <c:pt idx="22">
                  <c:v>1.2979525494865292</c:v>
                </c:pt>
                <c:pt idx="23">
                  <c:v>1.0014505672266556</c:v>
                </c:pt>
                <c:pt idx="24">
                  <c:v>0.9999737306239862</c:v>
                </c:pt>
                <c:pt idx="25">
                  <c:v>1.0753551043692591</c:v>
                </c:pt>
                <c:pt idx="26">
                  <c:v>1.0858012035891942</c:v>
                </c:pt>
                <c:pt idx="27">
                  <c:v>1.4396423188195235</c:v>
                </c:pt>
                <c:pt idx="28">
                  <c:v>1.0866822722629828</c:v>
                </c:pt>
                <c:pt idx="29">
                  <c:v>1.0000303139481279</c:v>
                </c:pt>
                <c:pt idx="30">
                  <c:v>1.2443187036283527</c:v>
                </c:pt>
                <c:pt idx="31">
                  <c:v>1.3829761076377587</c:v>
                </c:pt>
                <c:pt idx="32">
                  <c:v>0.93594041806012407</c:v>
                </c:pt>
                <c:pt idx="33">
                  <c:v>0.80684055614481598</c:v>
                </c:pt>
                <c:pt idx="34">
                  <c:v>1.0000209816587053</c:v>
                </c:pt>
                <c:pt idx="35">
                  <c:v>1.1986163478955034</c:v>
                </c:pt>
                <c:pt idx="36">
                  <c:v>1.3330023872331191</c:v>
                </c:pt>
                <c:pt idx="37">
                  <c:v>0.88882756176250921</c:v>
                </c:pt>
                <c:pt idx="38">
                  <c:v>0.86452403531474131</c:v>
                </c:pt>
                <c:pt idx="39">
                  <c:v>1.0000944396408387</c:v>
                </c:pt>
                <c:pt idx="40">
                  <c:v>1.4887604189127144</c:v>
                </c:pt>
                <c:pt idx="41">
                  <c:v>2.0433883678615423</c:v>
                </c:pt>
                <c:pt idx="42">
                  <c:v>1.0674827736907808</c:v>
                </c:pt>
                <c:pt idx="43">
                  <c:v>1.078853433356787</c:v>
                </c:pt>
                <c:pt idx="44">
                  <c:v>1.0000102055837414</c:v>
                </c:pt>
                <c:pt idx="45">
                  <c:v>1.116814762295935</c:v>
                </c:pt>
                <c:pt idx="46">
                  <c:v>1.2471223924515851</c:v>
                </c:pt>
                <c:pt idx="47">
                  <c:v>0.19846393310753488</c:v>
                </c:pt>
                <c:pt idx="48">
                  <c:v>0.27472700939894901</c:v>
                </c:pt>
                <c:pt idx="49">
                  <c:v>1.0002330998596942</c:v>
                </c:pt>
                <c:pt idx="50">
                  <c:v>1.5658419272965718</c:v>
                </c:pt>
                <c:pt idx="51">
                  <c:v>2.1048495508863101</c:v>
                </c:pt>
                <c:pt idx="54">
                  <c:v>1.0016616947406967</c:v>
                </c:pt>
                <c:pt idx="55">
                  <c:v>1.0407682643453291</c:v>
                </c:pt>
                <c:pt idx="56">
                  <c:v>1.067996620030071</c:v>
                </c:pt>
                <c:pt idx="57">
                  <c:v>0.82873051518115293</c:v>
                </c:pt>
                <c:pt idx="58">
                  <c:v>0.81394472339610158</c:v>
                </c:pt>
                <c:pt idx="59">
                  <c:v>1.0000270442371029</c:v>
                </c:pt>
                <c:pt idx="60">
                  <c:v>1.4055131898217823</c:v>
                </c:pt>
                <c:pt idx="61">
                  <c:v>1.7734575941210187</c:v>
                </c:pt>
                <c:pt idx="62">
                  <c:v>1.7110592529496922</c:v>
                </c:pt>
                <c:pt idx="63">
                  <c:v>1.0407982246267051</c:v>
                </c:pt>
                <c:pt idx="64">
                  <c:v>1.0000162647456994</c:v>
                </c:pt>
                <c:pt idx="65">
                  <c:v>1.3097012253352411</c:v>
                </c:pt>
                <c:pt idx="66">
                  <c:v>1.4552860780858514</c:v>
                </c:pt>
                <c:pt idx="67">
                  <c:v>1.3603819328350302</c:v>
                </c:pt>
                <c:pt idx="68">
                  <c:v>0.97995035855400792</c:v>
                </c:pt>
                <c:pt idx="69">
                  <c:v>1.0313256436900928</c:v>
                </c:pt>
                <c:pt idx="70">
                  <c:v>1.2027616028153054</c:v>
                </c:pt>
                <c:pt idx="71">
                  <c:v>1.335716338778083</c:v>
                </c:pt>
                <c:pt idx="72">
                  <c:v>1.2340983110768304</c:v>
                </c:pt>
                <c:pt idx="73">
                  <c:v>1.0127034301858966</c:v>
                </c:pt>
                <c:pt idx="74">
                  <c:v>1.0000015424229343</c:v>
                </c:pt>
                <c:pt idx="75">
                  <c:v>1.6405128261852311</c:v>
                </c:pt>
                <c:pt idx="76">
                  <c:v>2.1786313355848197</c:v>
                </c:pt>
                <c:pt idx="77">
                  <c:v>2.4919479738907091</c:v>
                </c:pt>
                <c:pt idx="78">
                  <c:v>1.0667365055003883</c:v>
                </c:pt>
                <c:pt idx="79">
                  <c:v>1.0000936002685663</c:v>
                </c:pt>
                <c:pt idx="80">
                  <c:v>1.1665675036637426</c:v>
                </c:pt>
                <c:pt idx="81">
                  <c:v>1.2956499695526138</c:v>
                </c:pt>
                <c:pt idx="82">
                  <c:v>1.1170921379706806</c:v>
                </c:pt>
                <c:pt idx="83">
                  <c:v>0.92155566310566173</c:v>
                </c:pt>
                <c:pt idx="84">
                  <c:v>1.0000028911116066</c:v>
                </c:pt>
                <c:pt idx="85">
                  <c:v>1.6871005536130512</c:v>
                </c:pt>
                <c:pt idx="86">
                  <c:v>2.2766093484320669</c:v>
                </c:pt>
                <c:pt idx="87">
                  <c:v>0.97252434547029321</c:v>
                </c:pt>
                <c:pt idx="88">
                  <c:v>0.94942065651724605</c:v>
                </c:pt>
                <c:pt idx="89">
                  <c:v>1.0001845977415811</c:v>
                </c:pt>
              </c:numCache>
            </c:numRef>
          </c:val>
          <c:smooth val="0"/>
          <c:extLst>
            <c:ext xmlns:c16="http://schemas.microsoft.com/office/drawing/2014/chart" uri="{C3380CC4-5D6E-409C-BE32-E72D297353CC}">
              <c16:uniqueId val="{0000000A-CCEE-4106-AE43-4D405DC633A9}"/>
            </c:ext>
          </c:extLst>
        </c:ser>
        <c:ser>
          <c:idx val="11"/>
          <c:order val="11"/>
          <c:tx>
            <c:strRef>
              <c:f>'RKX_ELE...pivot'!$M$3:$M$4</c:f>
              <c:strCache>
                <c:ptCount val="1"/>
                <c:pt idx="0">
                  <c:v>bBIO</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'RKX_ELE...pivot'!$M$5:$M$113</c:f>
              <c:numCache>
                <c:formatCode>General</c:formatCode>
                <c:ptCount val="90"/>
                <c:pt idx="0">
                  <c:v>1.0848737228027563</c:v>
                </c:pt>
                <c:pt idx="1">
                  <c:v>1.1391639933936981</c:v>
                </c:pt>
                <c:pt idx="2">
                  <c:v>1.1708637236660124</c:v>
                </c:pt>
                <c:pt idx="3">
                  <c:v>1.1969112497093173</c:v>
                </c:pt>
                <c:pt idx="4">
                  <c:v>0.99999919816976268</c:v>
                </c:pt>
                <c:pt idx="5">
                  <c:v>1.1142164189648895</c:v>
                </c:pt>
                <c:pt idx="6">
                  <c:v>1.0763610808184991</c:v>
                </c:pt>
                <c:pt idx="7">
                  <c:v>0.8996334093266658</c:v>
                </c:pt>
                <c:pt idx="8">
                  <c:v>0.97733163593176009</c:v>
                </c:pt>
                <c:pt idx="9">
                  <c:v>1.0000005258523659</c:v>
                </c:pt>
                <c:pt idx="10">
                  <c:v>1.5511049321663692</c:v>
                </c:pt>
                <c:pt idx="11">
                  <c:v>3.9081035743734578</c:v>
                </c:pt>
                <c:pt idx="12">
                  <c:v>3.203470116518655</c:v>
                </c:pt>
                <c:pt idx="13">
                  <c:v>3.2598649988464272</c:v>
                </c:pt>
                <c:pt idx="14">
                  <c:v>0.99999920108898588</c:v>
                </c:pt>
                <c:pt idx="15">
                  <c:v>1.0120570669125195</c:v>
                </c:pt>
                <c:pt idx="16">
                  <c:v>1.2335719319567253</c:v>
                </c:pt>
                <c:pt idx="17">
                  <c:v>1.1606059780752152</c:v>
                </c:pt>
                <c:pt idx="18">
                  <c:v>1.3660974845348732</c:v>
                </c:pt>
                <c:pt idx="19">
                  <c:v>0.99999804823593474</c:v>
                </c:pt>
                <c:pt idx="20">
                  <c:v>1.0871471157909371</c:v>
                </c:pt>
                <c:pt idx="21">
                  <c:v>1.084872804342992</c:v>
                </c:pt>
                <c:pt idx="22">
                  <c:v>1.0594231553677627</c:v>
                </c:pt>
                <c:pt idx="23">
                  <c:v>1.1862676019554128</c:v>
                </c:pt>
                <c:pt idx="24">
                  <c:v>0.9999737325626924</c:v>
                </c:pt>
                <c:pt idx="25">
                  <c:v>1.1319876230740329</c:v>
                </c:pt>
                <c:pt idx="26">
                  <c:v>1.1392632136622514</c:v>
                </c:pt>
                <c:pt idx="27">
                  <c:v>1.3652120693298353</c:v>
                </c:pt>
                <c:pt idx="28">
                  <c:v>3.2489239354800068</c:v>
                </c:pt>
                <c:pt idx="29">
                  <c:v>1.0000017420131093</c:v>
                </c:pt>
                <c:pt idx="30">
                  <c:v>1.0338150836932976</c:v>
                </c:pt>
                <c:pt idx="31">
                  <c:v>0.95484691113398201</c:v>
                </c:pt>
                <c:pt idx="32">
                  <c:v>0.88678656137047185</c:v>
                </c:pt>
                <c:pt idx="33">
                  <c:v>0.84630759589546267</c:v>
                </c:pt>
                <c:pt idx="34">
                  <c:v>1.0000000829518196</c:v>
                </c:pt>
                <c:pt idx="35">
                  <c:v>1.0267008937765687</c:v>
                </c:pt>
                <c:pt idx="36">
                  <c:v>1.0058006851283647</c:v>
                </c:pt>
                <c:pt idx="37">
                  <c:v>0.98890922578731477</c:v>
                </c:pt>
                <c:pt idx="38">
                  <c:v>0.98477782780659029</c:v>
                </c:pt>
                <c:pt idx="39">
                  <c:v>0.9999995303308058</c:v>
                </c:pt>
                <c:pt idx="40">
                  <c:v>1.2384520495919897</c:v>
                </c:pt>
                <c:pt idx="41">
                  <c:v>1.5486027218305609</c:v>
                </c:pt>
                <c:pt idx="42">
                  <c:v>1.1580794232400098</c:v>
                </c:pt>
                <c:pt idx="43">
                  <c:v>1.3673672340150957</c:v>
                </c:pt>
                <c:pt idx="44">
                  <c:v>0.99994780116883131</c:v>
                </c:pt>
                <c:pt idx="45">
                  <c:v>1.0926505818698315</c:v>
                </c:pt>
                <c:pt idx="46">
                  <c:v>1.1220113623605004</c:v>
                </c:pt>
                <c:pt idx="47">
                  <c:v>1.0070592548944663</c:v>
                </c:pt>
                <c:pt idx="48">
                  <c:v>1.1104489810101512</c:v>
                </c:pt>
                <c:pt idx="49">
                  <c:v>1.0000041094326535</c:v>
                </c:pt>
                <c:pt idx="50">
                  <c:v>1.5834508435288497</c:v>
                </c:pt>
                <c:pt idx="51">
                  <c:v>1.9513058980802573</c:v>
                </c:pt>
                <c:pt idx="52">
                  <c:v>0.28328041664589065</c:v>
                </c:pt>
                <c:pt idx="53">
                  <c:v>1.06544718685602</c:v>
                </c:pt>
                <c:pt idx="54">
                  <c:v>0.99997821186488844</c:v>
                </c:pt>
                <c:pt idx="55">
                  <c:v>1.0249056038826929</c:v>
                </c:pt>
                <c:pt idx="56">
                  <c:v>1.015528016692522</c:v>
                </c:pt>
                <c:pt idx="57">
                  <c:v>1.0015844104074987</c:v>
                </c:pt>
                <c:pt idx="58">
                  <c:v>0.99734680616629834</c:v>
                </c:pt>
                <c:pt idx="59">
                  <c:v>0.99999856268071696</c:v>
                </c:pt>
                <c:pt idx="60">
                  <c:v>1.046397841752134</c:v>
                </c:pt>
                <c:pt idx="61">
                  <c:v>1.3267147168088835</c:v>
                </c:pt>
                <c:pt idx="62">
                  <c:v>1.4160748557224367</c:v>
                </c:pt>
                <c:pt idx="63">
                  <c:v>1.6694798492868856</c:v>
                </c:pt>
                <c:pt idx="64">
                  <c:v>1.0000030742301071</c:v>
                </c:pt>
                <c:pt idx="65">
                  <c:v>1.0479375301102343</c:v>
                </c:pt>
                <c:pt idx="66">
                  <c:v>1.0486244779366791</c:v>
                </c:pt>
                <c:pt idx="67">
                  <c:v>1.0315645949945507</c:v>
                </c:pt>
                <c:pt idx="68">
                  <c:v>1.0323039940964789</c:v>
                </c:pt>
                <c:pt idx="69">
                  <c:v>1.0013817290356741</c:v>
                </c:pt>
                <c:pt idx="70">
                  <c:v>1.0073029328328011</c:v>
                </c:pt>
                <c:pt idx="71">
                  <c:v>1.0460393675806221</c:v>
                </c:pt>
                <c:pt idx="72">
                  <c:v>1.1603610141666254</c:v>
                </c:pt>
                <c:pt idx="73">
                  <c:v>1.3404760199326589</c:v>
                </c:pt>
                <c:pt idx="74">
                  <c:v>1.0000015439302639</c:v>
                </c:pt>
                <c:pt idx="75">
                  <c:v>1.1003086242500117</c:v>
                </c:pt>
                <c:pt idx="76">
                  <c:v>1.4704154402979028</c:v>
                </c:pt>
                <c:pt idx="77">
                  <c:v>1.7892467983362945</c:v>
                </c:pt>
                <c:pt idx="78">
                  <c:v>1.7782727990473297</c:v>
                </c:pt>
                <c:pt idx="79">
                  <c:v>1.0000006669171024</c:v>
                </c:pt>
                <c:pt idx="80">
                  <c:v>1.0131288551616171</c:v>
                </c:pt>
                <c:pt idx="81">
                  <c:v>1.1387560720651357</c:v>
                </c:pt>
                <c:pt idx="82">
                  <c:v>1.0545510269617244</c:v>
                </c:pt>
                <c:pt idx="83">
                  <c:v>1.2679971353324684</c:v>
                </c:pt>
                <c:pt idx="84">
                  <c:v>1.0000028918732202</c:v>
                </c:pt>
                <c:pt idx="85">
                  <c:v>1.1115408554382622</c:v>
                </c:pt>
                <c:pt idx="86">
                  <c:v>1.1001983237675153</c:v>
                </c:pt>
                <c:pt idx="87">
                  <c:v>1.0152659385485565</c:v>
                </c:pt>
                <c:pt idx="88">
                  <c:v>0.97609145878070558</c:v>
                </c:pt>
                <c:pt idx="89">
                  <c:v>0.99999368481175888</c:v>
                </c:pt>
              </c:numCache>
            </c:numRef>
          </c:val>
          <c:smooth val="0"/>
          <c:extLst>
            <c:ext xmlns:c16="http://schemas.microsoft.com/office/drawing/2014/chart" uri="{C3380CC4-5D6E-409C-BE32-E72D297353CC}">
              <c16:uniqueId val="{0000000B-CCEE-4106-AE43-4D405DC633A9}"/>
            </c:ext>
          </c:extLst>
        </c:ser>
        <c:ser>
          <c:idx val="12"/>
          <c:order val="12"/>
          <c:tx>
            <c:strRef>
              <c:f>'RKX_ELE...pivot'!$N$3:$N$4</c:f>
              <c:strCache>
                <c:ptCount val="1"/>
                <c:pt idx="0">
                  <c:v>mWIND</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'RKX_ELE...pivot'!$N$5:$N$113</c:f>
              <c:numCache>
                <c:formatCode>General</c:formatCode>
                <c:ptCount val="90"/>
                <c:pt idx="0">
                  <c:v>1.0761157800759167</c:v>
                </c:pt>
                <c:pt idx="1">
                  <c:v>1.1239445777433463</c:v>
                </c:pt>
                <c:pt idx="2">
                  <c:v>1.1518565011565398</c:v>
                </c:pt>
                <c:pt idx="3">
                  <c:v>1.174451235032439</c:v>
                </c:pt>
                <c:pt idx="4">
                  <c:v>0.99999920304926648</c:v>
                </c:pt>
                <c:pt idx="5">
                  <c:v>1.0449479905156294</c:v>
                </c:pt>
                <c:pt idx="6">
                  <c:v>0.98179094834694736</c:v>
                </c:pt>
                <c:pt idx="7">
                  <c:v>0.86984804427940876</c:v>
                </c:pt>
                <c:pt idx="8">
                  <c:v>0.81205631679260515</c:v>
                </c:pt>
                <c:pt idx="9">
                  <c:v>1.0000005228171027</c:v>
                </c:pt>
                <c:pt idx="10">
                  <c:v>1.0265384000988655</c:v>
                </c:pt>
                <c:pt idx="11">
                  <c:v>1.4272026567520129</c:v>
                </c:pt>
                <c:pt idx="12">
                  <c:v>1.1976356920711635</c:v>
                </c:pt>
                <c:pt idx="13">
                  <c:v>1.0932282000990885</c:v>
                </c:pt>
                <c:pt idx="14">
                  <c:v>0.99999919109873858</c:v>
                </c:pt>
                <c:pt idx="15">
                  <c:v>1.007047371305791</c:v>
                </c:pt>
                <c:pt idx="16">
                  <c:v>0.9864905666354481</c:v>
                </c:pt>
                <c:pt idx="17">
                  <c:v>0.97422564933410305</c:v>
                </c:pt>
                <c:pt idx="18">
                  <c:v>1.022157733764806</c:v>
                </c:pt>
                <c:pt idx="19">
                  <c:v>0.99999804866874198</c:v>
                </c:pt>
                <c:pt idx="20">
                  <c:v>1.0306526990543863</c:v>
                </c:pt>
                <c:pt idx="21">
                  <c:v>1.115567911650903</c:v>
                </c:pt>
                <c:pt idx="22">
                  <c:v>1.0466399877780428</c:v>
                </c:pt>
                <c:pt idx="23">
                  <c:v>1.1012421492973561</c:v>
                </c:pt>
                <c:pt idx="24">
                  <c:v>0.99997373024262803</c:v>
                </c:pt>
                <c:pt idx="25">
                  <c:v>1.0627007719248918</c:v>
                </c:pt>
                <c:pt idx="26">
                  <c:v>1.0571500970486678</c:v>
                </c:pt>
                <c:pt idx="27">
                  <c:v>1.0338646301384153</c:v>
                </c:pt>
                <c:pt idx="28">
                  <c:v>1.2464901298427031</c:v>
                </c:pt>
                <c:pt idx="29">
                  <c:v>1.000001748972299</c:v>
                </c:pt>
                <c:pt idx="30">
                  <c:v>0.99436158632513472</c:v>
                </c:pt>
                <c:pt idx="31">
                  <c:v>0.88570727936625104</c:v>
                </c:pt>
                <c:pt idx="32">
                  <c:v>0.8094541043426674</c:v>
                </c:pt>
                <c:pt idx="33">
                  <c:v>0.75562805329623983</c:v>
                </c:pt>
                <c:pt idx="34">
                  <c:v>1.0000000811803758</c:v>
                </c:pt>
                <c:pt idx="35">
                  <c:v>1.0150406368770086</c:v>
                </c:pt>
                <c:pt idx="36">
                  <c:v>0.98204823821078158</c:v>
                </c:pt>
                <c:pt idx="37">
                  <c:v>0.95729851921891429</c:v>
                </c:pt>
                <c:pt idx="38">
                  <c:v>0.94172410223826297</c:v>
                </c:pt>
                <c:pt idx="39">
                  <c:v>0.99999952506603362</c:v>
                </c:pt>
                <c:pt idx="40">
                  <c:v>1.1207928726594458</c:v>
                </c:pt>
                <c:pt idx="41">
                  <c:v>1.2804874814339782</c:v>
                </c:pt>
                <c:pt idx="42">
                  <c:v>1.1249285996574043</c:v>
                </c:pt>
                <c:pt idx="43">
                  <c:v>1.2515618177891334</c:v>
                </c:pt>
                <c:pt idx="44">
                  <c:v>0.99997434084379044</c:v>
                </c:pt>
                <c:pt idx="45">
                  <c:v>1.0246341799960386</c:v>
                </c:pt>
                <c:pt idx="46">
                  <c:v>1.0008802372709917</c:v>
                </c:pt>
                <c:pt idx="47">
                  <c:v>0.97729016471677654</c:v>
                </c:pt>
                <c:pt idx="48">
                  <c:v>0.96276074718044657</c:v>
                </c:pt>
                <c:pt idx="49">
                  <c:v>1.0000308032520802</c:v>
                </c:pt>
                <c:pt idx="50">
                  <c:v>1.1306845048536149</c:v>
                </c:pt>
                <c:pt idx="51">
                  <c:v>1.2334559081977614</c:v>
                </c:pt>
                <c:pt idx="52">
                  <c:v>0.97216551366164239</c:v>
                </c:pt>
                <c:pt idx="53">
                  <c:v>1.1123075528164184</c:v>
                </c:pt>
                <c:pt idx="54">
                  <c:v>1.0002730226679799</c:v>
                </c:pt>
                <c:pt idx="55">
                  <c:v>1.0112723001348269</c:v>
                </c:pt>
                <c:pt idx="56">
                  <c:v>0.98847791609140123</c:v>
                </c:pt>
                <c:pt idx="57">
                  <c:v>0.96559977656991536</c:v>
                </c:pt>
                <c:pt idx="58">
                  <c:v>0.95005077952508588</c:v>
                </c:pt>
                <c:pt idx="59">
                  <c:v>0.99999856614421034</c:v>
                </c:pt>
                <c:pt idx="60">
                  <c:v>1.0016542944841729</c:v>
                </c:pt>
                <c:pt idx="61">
                  <c:v>0.99469992367661786</c:v>
                </c:pt>
                <c:pt idx="62">
                  <c:v>0.99240598131820745</c:v>
                </c:pt>
                <c:pt idx="63">
                  <c:v>0.99347018018826516</c:v>
                </c:pt>
                <c:pt idx="64">
                  <c:v>1.0000030724493734</c:v>
                </c:pt>
                <c:pt idx="65">
                  <c:v>1.0266513184839667</c:v>
                </c:pt>
                <c:pt idx="66">
                  <c:v>1.0085156254635521</c:v>
                </c:pt>
                <c:pt idx="67">
                  <c:v>0.97820070486714672</c:v>
                </c:pt>
                <c:pt idx="68">
                  <c:v>0.9618542793624969</c:v>
                </c:pt>
                <c:pt idx="69">
                  <c:v>1.0013817377697207</c:v>
                </c:pt>
                <c:pt idx="70">
                  <c:v>1.0038040688627459</c:v>
                </c:pt>
                <c:pt idx="71">
                  <c:v>0.9902379219599422</c:v>
                </c:pt>
                <c:pt idx="72">
                  <c:v>0.97721741601324175</c:v>
                </c:pt>
                <c:pt idx="73">
                  <c:v>0.98729679297279149</c:v>
                </c:pt>
                <c:pt idx="74">
                  <c:v>1.0000015470051027</c:v>
                </c:pt>
                <c:pt idx="75">
                  <c:v>1.049090840928145</c:v>
                </c:pt>
                <c:pt idx="76">
                  <c:v>1.0367281218627367</c:v>
                </c:pt>
                <c:pt idx="77">
                  <c:v>1.0130342991360717</c:v>
                </c:pt>
                <c:pt idx="78">
                  <c:v>0.99686898206345798</c:v>
                </c:pt>
                <c:pt idx="79">
                  <c:v>1.000000667107084</c:v>
                </c:pt>
                <c:pt idx="80">
                  <c:v>0.99657325911710459</c:v>
                </c:pt>
                <c:pt idx="81">
                  <c:v>0.95090500824572599</c:v>
                </c:pt>
                <c:pt idx="82">
                  <c:v>0.91406969764104529</c:v>
                </c:pt>
                <c:pt idx="83">
                  <c:v>0.88644083096315063</c:v>
                </c:pt>
                <c:pt idx="84">
                  <c:v>1.0000028920042732</c:v>
                </c:pt>
                <c:pt idx="85">
                  <c:v>1.0295282808998207</c:v>
                </c:pt>
                <c:pt idx="86">
                  <c:v>0.96654217877821924</c:v>
                </c:pt>
                <c:pt idx="87">
                  <c:v>0.89653593769043582</c:v>
                </c:pt>
                <c:pt idx="88">
                  <c:v>0.84405673964131278</c:v>
                </c:pt>
                <c:pt idx="89">
                  <c:v>0.99999368081745654</c:v>
                </c:pt>
              </c:numCache>
            </c:numRef>
          </c:val>
          <c:smooth val="0"/>
          <c:extLst>
            <c:ext xmlns:c16="http://schemas.microsoft.com/office/drawing/2014/chart" uri="{C3380CC4-5D6E-409C-BE32-E72D297353CC}">
              <c16:uniqueId val="{0000000C-CCEE-4106-AE43-4D405DC633A9}"/>
            </c:ext>
          </c:extLst>
        </c:ser>
        <c:ser>
          <c:idx val="13"/>
          <c:order val="13"/>
          <c:tx>
            <c:strRef>
              <c:f>'RKX_ELE...pivot'!$O$3:$O$4</c:f>
              <c:strCache>
                <c:ptCount val="1"/>
                <c:pt idx="0">
                  <c:v>mSOLAR</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'RKX_ELE...pivot'!$O$5:$O$113</c:f>
              <c:numCache>
                <c:formatCode>General</c:formatCode>
                <c:ptCount val="90"/>
                <c:pt idx="0">
                  <c:v>1.0792708715784423</c:v>
                </c:pt>
                <c:pt idx="1">
                  <c:v>1.1294274478471098</c:v>
                </c:pt>
                <c:pt idx="2">
                  <c:v>1.1587039474387089</c:v>
                </c:pt>
                <c:pt idx="3">
                  <c:v>1.1825425674033188</c:v>
                </c:pt>
                <c:pt idx="4">
                  <c:v>0.99999895306915254</c:v>
                </c:pt>
                <c:pt idx="5">
                  <c:v>1.0699022931753388</c:v>
                </c:pt>
                <c:pt idx="6">
                  <c:v>0.99615810267841332</c:v>
                </c:pt>
                <c:pt idx="7">
                  <c:v>0.91978450241950149</c:v>
                </c:pt>
                <c:pt idx="8">
                  <c:v>0.87159758867826509</c:v>
                </c:pt>
                <c:pt idx="9">
                  <c:v>1.0000005234351572</c:v>
                </c:pt>
                <c:pt idx="10">
                  <c:v>1.0471085308025589</c:v>
                </c:pt>
                <c:pt idx="11">
                  <c:v>2.3972261049504064</c:v>
                </c:pt>
                <c:pt idx="12">
                  <c:v>1.8253293289581451</c:v>
                </c:pt>
                <c:pt idx="13">
                  <c:v>1.5871486457338739</c:v>
                </c:pt>
                <c:pt idx="14">
                  <c:v>0.99999919062563536</c:v>
                </c:pt>
                <c:pt idx="15">
                  <c:v>1.0069087613755796</c:v>
                </c:pt>
                <c:pt idx="16">
                  <c:v>0.98746807241105961</c:v>
                </c:pt>
                <c:pt idx="17">
                  <c:v>0.97726622096002558</c:v>
                </c:pt>
                <c:pt idx="18">
                  <c:v>0.95674950875266918</c:v>
                </c:pt>
                <c:pt idx="19">
                  <c:v>0.99999804991531838</c:v>
                </c:pt>
                <c:pt idx="20">
                  <c:v>1.0510051021515778</c:v>
                </c:pt>
                <c:pt idx="21">
                  <c:v>1.0250392082530648</c:v>
                </c:pt>
                <c:pt idx="22">
                  <c:v>1.0103041259921111</c:v>
                </c:pt>
                <c:pt idx="23">
                  <c:v>1.0153779077127023</c:v>
                </c:pt>
                <c:pt idx="24">
                  <c:v>0.99997373303492343</c:v>
                </c:pt>
                <c:pt idx="25">
                  <c:v>1.0876617094409635</c:v>
                </c:pt>
                <c:pt idx="26">
                  <c:v>1.1644257965150728</c:v>
                </c:pt>
                <c:pt idx="27">
                  <c:v>1.1223716184143948</c:v>
                </c:pt>
                <c:pt idx="28">
                  <c:v>1.447021271015823</c:v>
                </c:pt>
                <c:pt idx="29">
                  <c:v>1.000001744734353</c:v>
                </c:pt>
                <c:pt idx="30">
                  <c:v>1.0085749067924805</c:v>
                </c:pt>
                <c:pt idx="31">
                  <c:v>0.91061518027078414</c:v>
                </c:pt>
                <c:pt idx="32">
                  <c:v>0.83731351208990445</c:v>
                </c:pt>
                <c:pt idx="33">
                  <c:v>0.78829581657148085</c:v>
                </c:pt>
                <c:pt idx="34">
                  <c:v>1.0000000793440202</c:v>
                </c:pt>
                <c:pt idx="35">
                  <c:v>1.0220039357941497</c:v>
                </c:pt>
                <c:pt idx="36">
                  <c:v>0.99623277632679352</c:v>
                </c:pt>
                <c:pt idx="37">
                  <c:v>0.9761758689927198</c:v>
                </c:pt>
                <c:pt idx="38">
                  <c:v>0.96743501741902116</c:v>
                </c:pt>
                <c:pt idx="39">
                  <c:v>0.99999953103954597</c:v>
                </c:pt>
                <c:pt idx="40">
                  <c:v>1.2028583318100332</c:v>
                </c:pt>
                <c:pt idx="41">
                  <c:v>1.4700236297789513</c:v>
                </c:pt>
                <c:pt idx="42">
                  <c:v>1.2723421710873306</c:v>
                </c:pt>
                <c:pt idx="43">
                  <c:v>1.4835424840664637</c:v>
                </c:pt>
                <c:pt idx="44">
                  <c:v>0.99996253678777292</c:v>
                </c:pt>
                <c:pt idx="45">
                  <c:v>1.0491200159502034</c:v>
                </c:pt>
                <c:pt idx="46">
                  <c:v>1.0445012893086634</c:v>
                </c:pt>
                <c:pt idx="47">
                  <c:v>1.022248338740305</c:v>
                </c:pt>
                <c:pt idx="48">
                  <c:v>1.0159499223061734</c:v>
                </c:pt>
                <c:pt idx="49">
                  <c:v>1.0000041609673576</c:v>
                </c:pt>
                <c:pt idx="50">
                  <c:v>1</c:v>
                </c:pt>
                <c:pt idx="51">
                  <c:v>1</c:v>
                </c:pt>
                <c:pt idx="52">
                  <c:v>1</c:v>
                </c:pt>
                <c:pt idx="53">
                  <c:v>1</c:v>
                </c:pt>
                <c:pt idx="54">
                  <c:v>1</c:v>
                </c:pt>
                <c:pt idx="55">
                  <c:v>1.0161837672612233</c:v>
                </c:pt>
                <c:pt idx="56">
                  <c:v>0.9982228524213379</c:v>
                </c:pt>
                <c:pt idx="57">
                  <c:v>0.978563423750474</c:v>
                </c:pt>
                <c:pt idx="58">
                  <c:v>0.967089413280107</c:v>
                </c:pt>
                <c:pt idx="59">
                  <c:v>0.99999856511689045</c:v>
                </c:pt>
                <c:pt idx="60">
                  <c:v>1.0023618875411551</c:v>
                </c:pt>
                <c:pt idx="61">
                  <c:v>0.99786257861799665</c:v>
                </c:pt>
                <c:pt idx="62">
                  <c:v>0.99903906647517826</c:v>
                </c:pt>
                <c:pt idx="63">
                  <c:v>1.005656437217282</c:v>
                </c:pt>
                <c:pt idx="64">
                  <c:v>1.000003071435503</c:v>
                </c:pt>
                <c:pt idx="65">
                  <c:v>1</c:v>
                </c:pt>
                <c:pt idx="66">
                  <c:v>1</c:v>
                </c:pt>
                <c:pt idx="67">
                  <c:v>1</c:v>
                </c:pt>
                <c:pt idx="68">
                  <c:v>1</c:v>
                </c:pt>
                <c:pt idx="69">
                  <c:v>1</c:v>
                </c:pt>
                <c:pt idx="70">
                  <c:v>1.0050645521305197</c:v>
                </c:pt>
                <c:pt idx="71">
                  <c:v>0.99385721005026317</c:v>
                </c:pt>
                <c:pt idx="72">
                  <c:v>0.98382657902022153</c:v>
                </c:pt>
                <c:pt idx="73">
                  <c:v>0.99851600447819799</c:v>
                </c:pt>
                <c:pt idx="74">
                  <c:v>1.0000015461176586</c:v>
                </c:pt>
                <c:pt idx="75">
                  <c:v>1.0544075255809402</c:v>
                </c:pt>
                <c:pt idx="76">
                  <c:v>1.0482818639891249</c:v>
                </c:pt>
                <c:pt idx="77">
                  <c:v>1.0306349079745021</c:v>
                </c:pt>
                <c:pt idx="78">
                  <c:v>1.0215250279364303</c:v>
                </c:pt>
                <c:pt idx="79">
                  <c:v>1.0000006693204795</c:v>
                </c:pt>
                <c:pt idx="80">
                  <c:v>1</c:v>
                </c:pt>
                <c:pt idx="81">
                  <c:v>1</c:v>
                </c:pt>
                <c:pt idx="82">
                  <c:v>1</c:v>
                </c:pt>
                <c:pt idx="83">
                  <c:v>1</c:v>
                </c:pt>
                <c:pt idx="84">
                  <c:v>1</c:v>
                </c:pt>
                <c:pt idx="85">
                  <c:v>1.0345308373927675</c:v>
                </c:pt>
                <c:pt idx="86">
                  <c:v>0.97469485641397735</c:v>
                </c:pt>
                <c:pt idx="87">
                  <c:v>0.90377815958286956</c:v>
                </c:pt>
                <c:pt idx="88">
                  <c:v>0.85211051340159616</c:v>
                </c:pt>
                <c:pt idx="89">
                  <c:v>0.99999368696302116</c:v>
                </c:pt>
              </c:numCache>
            </c:numRef>
          </c:val>
          <c:smooth val="0"/>
          <c:extLst>
            <c:ext xmlns:c16="http://schemas.microsoft.com/office/drawing/2014/chart" uri="{C3380CC4-5D6E-409C-BE32-E72D297353CC}">
              <c16:uniqueId val="{0000000D-CCEE-4106-AE43-4D405DC633A9}"/>
            </c:ext>
          </c:extLst>
        </c:ser>
        <c:ser>
          <c:idx val="14"/>
          <c:order val="14"/>
          <c:tx>
            <c:strRef>
              <c:f>'RKX_ELE...pivot'!$P$3:$P$4</c:f>
              <c:strCache>
                <c:ptCount val="1"/>
                <c:pt idx="0">
                  <c:v>pHYDRO</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'RKX_ELE...pivot'!$P$5:$P$113</c:f>
              <c:numCache>
                <c:formatCode>General</c:formatCode>
                <c:ptCount val="90"/>
                <c:pt idx="0">
                  <c:v>1</c:v>
                </c:pt>
                <c:pt idx="1">
                  <c:v>1</c:v>
                </c:pt>
                <c:pt idx="2">
                  <c:v>1</c:v>
                </c:pt>
                <c:pt idx="3">
                  <c:v>1</c:v>
                </c:pt>
                <c:pt idx="4">
                  <c:v>1</c:v>
                </c:pt>
                <c:pt idx="5">
                  <c:v>1</c:v>
                </c:pt>
                <c:pt idx="6">
                  <c:v>1</c:v>
                </c:pt>
                <c:pt idx="7">
                  <c:v>1</c:v>
                </c:pt>
                <c:pt idx="8">
                  <c:v>1</c:v>
                </c:pt>
                <c:pt idx="9">
                  <c:v>1</c:v>
                </c:pt>
                <c:pt idx="10">
                  <c:v>1.0218084142261263</c:v>
                </c:pt>
                <c:pt idx="11">
                  <c:v>1.1551023672365772</c:v>
                </c:pt>
                <c:pt idx="12">
                  <c:v>0.94547558951697208</c:v>
                </c:pt>
                <c:pt idx="13">
                  <c:v>0.92219756821661247</c:v>
                </c:pt>
                <c:pt idx="14">
                  <c:v>0.99999918921764841</c:v>
                </c:pt>
                <c:pt idx="15">
                  <c:v>1.0071003787868547</c:v>
                </c:pt>
                <c:pt idx="16">
                  <c:v>0.98611673200065542</c:v>
                </c:pt>
                <c:pt idx="17">
                  <c:v>0.97306282537212063</c:v>
                </c:pt>
                <c:pt idx="18">
                  <c:v>0.94779555198515064</c:v>
                </c:pt>
                <c:pt idx="19">
                  <c:v>0.99999804634690792</c:v>
                </c:pt>
                <c:pt idx="20">
                  <c:v>1.0228692219066975</c:v>
                </c:pt>
                <c:pt idx="21">
                  <c:v>0.99085794178715347</c:v>
                </c:pt>
                <c:pt idx="22">
                  <c:v>0.97206588488025458</c:v>
                </c:pt>
                <c:pt idx="23">
                  <c:v>0.96640787030988629</c:v>
                </c:pt>
                <c:pt idx="24">
                  <c:v>0.9999737302665721</c:v>
                </c:pt>
                <c:pt idx="25">
                  <c:v>1.0531548197235121</c:v>
                </c:pt>
                <c:pt idx="26">
                  <c:v>1.0458370152276433</c:v>
                </c:pt>
                <c:pt idx="27">
                  <c:v>1.0192777942084781</c:v>
                </c:pt>
                <c:pt idx="28">
                  <c:v>0.99050677151227384</c:v>
                </c:pt>
                <c:pt idx="29">
                  <c:v>1.000001743717535</c:v>
                </c:pt>
                <c:pt idx="30">
                  <c:v>1</c:v>
                </c:pt>
                <c:pt idx="31">
                  <c:v>1</c:v>
                </c:pt>
                <c:pt idx="32">
                  <c:v>1</c:v>
                </c:pt>
                <c:pt idx="33">
                  <c:v>1</c:v>
                </c:pt>
                <c:pt idx="34">
                  <c:v>1</c:v>
                </c:pt>
                <c:pt idx="35">
                  <c:v>1.0123776267585343</c:v>
                </c:pt>
                <c:pt idx="36">
                  <c:v>0.97662357086616758</c:v>
                </c:pt>
                <c:pt idx="37">
                  <c:v>0.95007915456043557</c:v>
                </c:pt>
                <c:pt idx="38">
                  <c:v>0.93189134044449917</c:v>
                </c:pt>
                <c:pt idx="39">
                  <c:v>0.99999952418800242</c:v>
                </c:pt>
                <c:pt idx="40">
                  <c:v>1.0163999434266549</c:v>
                </c:pt>
                <c:pt idx="41">
                  <c:v>0.99004437088973229</c:v>
                </c:pt>
                <c:pt idx="42">
                  <c:v>0.98641359009772833</c:v>
                </c:pt>
                <c:pt idx="43">
                  <c:v>0.97028436348427927</c:v>
                </c:pt>
                <c:pt idx="44">
                  <c:v>0.99999962472292314</c:v>
                </c:pt>
                <c:pt idx="45">
                  <c:v>1.0152322905995048</c:v>
                </c:pt>
                <c:pt idx="46">
                  <c:v>0.98416115942017479</c:v>
                </c:pt>
                <c:pt idx="47">
                  <c:v>0.96006098891921188</c:v>
                </c:pt>
                <c:pt idx="48">
                  <c:v>0.9423841887621689</c:v>
                </c:pt>
                <c:pt idx="49">
                  <c:v>1.0000041560137609</c:v>
                </c:pt>
                <c:pt idx="50">
                  <c:v>1.0914542090245887</c:v>
                </c:pt>
                <c:pt idx="51">
                  <c:v>1.10292532082232</c:v>
                </c:pt>
                <c:pt idx="52">
                  <c:v>1.0772494012430107</c:v>
                </c:pt>
                <c:pt idx="53">
                  <c:v>1.1100421284129407</c:v>
                </c:pt>
                <c:pt idx="54">
                  <c:v>0.99998125580085295</c:v>
                </c:pt>
                <c:pt idx="55">
                  <c:v>1.0093939775476073</c:v>
                </c:pt>
                <c:pt idx="56">
                  <c:v>0.98475110415634159</c:v>
                </c:pt>
                <c:pt idx="57">
                  <c:v>0.96064201576794317</c:v>
                </c:pt>
                <c:pt idx="58">
                  <c:v>0.94353459998382039</c:v>
                </c:pt>
                <c:pt idx="59">
                  <c:v>0.9999985627214153</c:v>
                </c:pt>
                <c:pt idx="60">
                  <c:v>1.0013836824096225</c:v>
                </c:pt>
                <c:pt idx="61">
                  <c:v>0.99349040889580675</c:v>
                </c:pt>
                <c:pt idx="62">
                  <c:v>0.98986925144856563</c:v>
                </c:pt>
                <c:pt idx="63">
                  <c:v>0.98880972107760279</c:v>
                </c:pt>
                <c:pt idx="64">
                  <c:v>1.0000030693902298</c:v>
                </c:pt>
                <c:pt idx="65">
                  <c:v>1.021862431829629</c:v>
                </c:pt>
                <c:pt idx="66">
                  <c:v>0.99949209995652666</c:v>
                </c:pt>
                <c:pt idx="67">
                  <c:v>0.9661951170099019</c:v>
                </c:pt>
                <c:pt idx="68">
                  <c:v>0.94600479455362796</c:v>
                </c:pt>
                <c:pt idx="69">
                  <c:v>1.0013817356725134</c:v>
                </c:pt>
                <c:pt idx="70">
                  <c:v>1.003322010176168</c:v>
                </c:pt>
                <c:pt idx="71">
                  <c:v>0.98885377313477685</c:v>
                </c:pt>
                <c:pt idx="72">
                  <c:v>0.97468983351476934</c:v>
                </c:pt>
                <c:pt idx="73">
                  <c:v>0.98300616495790349</c:v>
                </c:pt>
                <c:pt idx="74">
                  <c:v>1.0000015423552042</c:v>
                </c:pt>
                <c:pt idx="75">
                  <c:v>1.0470575525220269</c:v>
                </c:pt>
                <c:pt idx="76">
                  <c:v>1.0323095616327602</c:v>
                </c:pt>
                <c:pt idx="77">
                  <c:v>1.0063032033268757</c:v>
                </c:pt>
                <c:pt idx="78">
                  <c:v>0.98743963813506264</c:v>
                </c:pt>
                <c:pt idx="79">
                  <c:v>1.0000006658640539</c:v>
                </c:pt>
                <c:pt idx="80">
                  <c:v>0.99538022518882641</c:v>
                </c:pt>
                <c:pt idx="81">
                  <c:v>0.94837185538582225</c:v>
                </c:pt>
                <c:pt idx="82">
                  <c:v>0.91032536005514586</c:v>
                </c:pt>
                <c:pt idx="83">
                  <c:v>0.88089887639527864</c:v>
                </c:pt>
                <c:pt idx="84">
                  <c:v>1.0000028910025498</c:v>
                </c:pt>
                <c:pt idx="85">
                  <c:v>1.0107979586381055</c:v>
                </c:pt>
                <c:pt idx="86">
                  <c:v>0.9360173144873859</c:v>
                </c:pt>
                <c:pt idx="87">
                  <c:v>0.86941996021513668</c:v>
                </c:pt>
                <c:pt idx="88">
                  <c:v>0.81390218260605574</c:v>
                </c:pt>
                <c:pt idx="89">
                  <c:v>0.99999368103334152</c:v>
                </c:pt>
              </c:numCache>
            </c:numRef>
          </c:val>
          <c:smooth val="0"/>
          <c:extLst>
            <c:ext xmlns:c16="http://schemas.microsoft.com/office/drawing/2014/chart" uri="{C3380CC4-5D6E-409C-BE32-E72D297353CC}">
              <c16:uniqueId val="{0000000E-CCEE-4106-AE43-4D405DC633A9}"/>
            </c:ext>
          </c:extLst>
        </c:ser>
        <c:ser>
          <c:idx val="15"/>
          <c:order val="15"/>
          <c:tx>
            <c:strRef>
              <c:f>'RKX_ELE...pivot'!$Q$3:$Q$4</c:f>
              <c:strCache>
                <c:ptCount val="1"/>
                <c:pt idx="0">
                  <c:v>bGEO</c:v>
                </c:pt>
              </c:strCache>
            </c:strRef>
          </c:tx>
          <c:marker>
            <c:symbol val="none"/>
          </c:marker>
          <c:cat>
            <c:multiLvlStrRef>
              <c:f>'RKX_ELE...pivot'!$A$5:$A$113</c:f>
              <c:multiLvlStrCache>
                <c:ptCount val="90"/>
                <c:lvl>
                  <c:pt idx="0">
                    <c:v>2015</c:v>
                  </c:pt>
                  <c:pt idx="1">
                    <c:v>2020</c:v>
                  </c:pt>
                  <c:pt idx="2">
                    <c:v>2025</c:v>
                  </c:pt>
                  <c:pt idx="3">
                    <c:v>2030</c:v>
                  </c:pt>
                  <c:pt idx="4">
                    <c:v>2011</c:v>
                  </c:pt>
                  <c:pt idx="5">
                    <c:v>2015</c:v>
                  </c:pt>
                  <c:pt idx="6">
                    <c:v>2020</c:v>
                  </c:pt>
                  <c:pt idx="7">
                    <c:v>2025</c:v>
                  </c:pt>
                  <c:pt idx="8">
                    <c:v>2030</c:v>
                  </c:pt>
                  <c:pt idx="9">
                    <c:v>2011</c:v>
                  </c:pt>
                  <c:pt idx="10">
                    <c:v>2015</c:v>
                  </c:pt>
                  <c:pt idx="11">
                    <c:v>2020</c:v>
                  </c:pt>
                  <c:pt idx="12">
                    <c:v>2025</c:v>
                  </c:pt>
                  <c:pt idx="13">
                    <c:v>2030</c:v>
                  </c:pt>
                  <c:pt idx="14">
                    <c:v>2011</c:v>
                  </c:pt>
                  <c:pt idx="15">
                    <c:v>2015</c:v>
                  </c:pt>
                  <c:pt idx="16">
                    <c:v>2020</c:v>
                  </c:pt>
                  <c:pt idx="17">
                    <c:v>2025</c:v>
                  </c:pt>
                  <c:pt idx="18">
                    <c:v>2030</c:v>
                  </c:pt>
                  <c:pt idx="19">
                    <c:v>2011</c:v>
                  </c:pt>
                  <c:pt idx="20">
                    <c:v>2015</c:v>
                  </c:pt>
                  <c:pt idx="21">
                    <c:v>2020</c:v>
                  </c:pt>
                  <c:pt idx="22">
                    <c:v>2025</c:v>
                  </c:pt>
                  <c:pt idx="23">
                    <c:v>2030</c:v>
                  </c:pt>
                  <c:pt idx="24">
                    <c:v>2011</c:v>
                  </c:pt>
                  <c:pt idx="25">
                    <c:v>2015</c:v>
                  </c:pt>
                  <c:pt idx="26">
                    <c:v>2020</c:v>
                  </c:pt>
                  <c:pt idx="27">
                    <c:v>2025</c:v>
                  </c:pt>
                  <c:pt idx="28">
                    <c:v>2030</c:v>
                  </c:pt>
                  <c:pt idx="29">
                    <c:v>2011</c:v>
                  </c:pt>
                  <c:pt idx="30">
                    <c:v>2015</c:v>
                  </c:pt>
                  <c:pt idx="31">
                    <c:v>2020</c:v>
                  </c:pt>
                  <c:pt idx="32">
                    <c:v>2025</c:v>
                  </c:pt>
                  <c:pt idx="33">
                    <c:v>2030</c:v>
                  </c:pt>
                  <c:pt idx="34">
                    <c:v>2011</c:v>
                  </c:pt>
                  <c:pt idx="35">
                    <c:v>2015</c:v>
                  </c:pt>
                  <c:pt idx="36">
                    <c:v>2020</c:v>
                  </c:pt>
                  <c:pt idx="37">
                    <c:v>2025</c:v>
                  </c:pt>
                  <c:pt idx="38">
                    <c:v>2030</c:v>
                  </c:pt>
                  <c:pt idx="39">
                    <c:v>2011</c:v>
                  </c:pt>
                  <c:pt idx="40">
                    <c:v>2015</c:v>
                  </c:pt>
                  <c:pt idx="41">
                    <c:v>2020</c:v>
                  </c:pt>
                  <c:pt idx="42">
                    <c:v>2025</c:v>
                  </c:pt>
                  <c:pt idx="43">
                    <c:v>2030</c:v>
                  </c:pt>
                  <c:pt idx="44">
                    <c:v>2011</c:v>
                  </c:pt>
                  <c:pt idx="45">
                    <c:v>2015</c:v>
                  </c:pt>
                  <c:pt idx="46">
                    <c:v>2020</c:v>
                  </c:pt>
                  <c:pt idx="47">
                    <c:v>2025</c:v>
                  </c:pt>
                  <c:pt idx="48">
                    <c:v>2030</c:v>
                  </c:pt>
                  <c:pt idx="49">
                    <c:v>2011</c:v>
                  </c:pt>
                  <c:pt idx="50">
                    <c:v>2015</c:v>
                  </c:pt>
                  <c:pt idx="51">
                    <c:v>2020</c:v>
                  </c:pt>
                  <c:pt idx="52">
                    <c:v>2025</c:v>
                  </c:pt>
                  <c:pt idx="53">
                    <c:v>2030</c:v>
                  </c:pt>
                  <c:pt idx="54">
                    <c:v>2011</c:v>
                  </c:pt>
                  <c:pt idx="55">
                    <c:v>2015</c:v>
                  </c:pt>
                  <c:pt idx="56">
                    <c:v>2020</c:v>
                  </c:pt>
                  <c:pt idx="57">
                    <c:v>2025</c:v>
                  </c:pt>
                  <c:pt idx="58">
                    <c:v>2030</c:v>
                  </c:pt>
                  <c:pt idx="59">
                    <c:v>2011</c:v>
                  </c:pt>
                  <c:pt idx="60">
                    <c:v>2015</c:v>
                  </c:pt>
                  <c:pt idx="61">
                    <c:v>2020</c:v>
                  </c:pt>
                  <c:pt idx="62">
                    <c:v>2025</c:v>
                  </c:pt>
                  <c:pt idx="63">
                    <c:v>2030</c:v>
                  </c:pt>
                  <c:pt idx="64">
                    <c:v>2011</c:v>
                  </c:pt>
                  <c:pt idx="65">
                    <c:v>2015</c:v>
                  </c:pt>
                  <c:pt idx="66">
                    <c:v>2020</c:v>
                  </c:pt>
                  <c:pt idx="67">
                    <c:v>2025</c:v>
                  </c:pt>
                  <c:pt idx="68">
                    <c:v>2030</c:v>
                  </c:pt>
                  <c:pt idx="69">
                    <c:v>2011</c:v>
                  </c:pt>
                  <c:pt idx="70">
                    <c:v>2015</c:v>
                  </c:pt>
                  <c:pt idx="71">
                    <c:v>2020</c:v>
                  </c:pt>
                  <c:pt idx="72">
                    <c:v>2025</c:v>
                  </c:pt>
                  <c:pt idx="73">
                    <c:v>2030</c:v>
                  </c:pt>
                  <c:pt idx="74">
                    <c:v>2011</c:v>
                  </c:pt>
                  <c:pt idx="75">
                    <c:v>2015</c:v>
                  </c:pt>
                  <c:pt idx="76">
                    <c:v>2020</c:v>
                  </c:pt>
                  <c:pt idx="77">
                    <c:v>2025</c:v>
                  </c:pt>
                  <c:pt idx="78">
                    <c:v>2030</c:v>
                  </c:pt>
                  <c:pt idx="79">
                    <c:v>2011</c:v>
                  </c:pt>
                  <c:pt idx="80">
                    <c:v>2015</c:v>
                  </c:pt>
                  <c:pt idx="81">
                    <c:v>2020</c:v>
                  </c:pt>
                  <c:pt idx="82">
                    <c:v>2025</c:v>
                  </c:pt>
                  <c:pt idx="83">
                    <c:v>2030</c:v>
                  </c:pt>
                  <c:pt idx="84">
                    <c:v>2011</c:v>
                  </c:pt>
                  <c:pt idx="85">
                    <c:v>2015</c:v>
                  </c:pt>
                  <c:pt idx="86">
                    <c:v>2020</c:v>
                  </c:pt>
                  <c:pt idx="87">
                    <c:v>2025</c:v>
                  </c:pt>
                  <c:pt idx="88">
                    <c:v>2030</c:v>
                  </c:pt>
                  <c:pt idx="89">
                    <c:v>2011</c:v>
                  </c:pt>
                </c:lvl>
                <c:lvl>
                  <c:pt idx="0">
                    <c:v>BRZ</c:v>
                  </c:pt>
                  <c:pt idx="5">
                    <c:v>CHI</c:v>
                  </c:pt>
                  <c:pt idx="10">
                    <c:v>DEU</c:v>
                  </c:pt>
                  <c:pt idx="15">
                    <c:v>EUN</c:v>
                  </c:pt>
                  <c:pt idx="20">
                    <c:v>EUS</c:v>
                  </c:pt>
                  <c:pt idx="25">
                    <c:v>FRA</c:v>
                  </c:pt>
                  <c:pt idx="30">
                    <c:v>IND</c:v>
                  </c:pt>
                  <c:pt idx="35">
                    <c:v>OEC</c:v>
                  </c:pt>
                  <c:pt idx="40">
                    <c:v>ROW</c:v>
                  </c:pt>
                  <c:pt idx="45">
                    <c:v>RSA</c:v>
                  </c:pt>
                  <c:pt idx="50">
                    <c:v>RUS</c:v>
                  </c:pt>
                  <c:pt idx="55">
                    <c:v>USA</c:v>
                  </c:pt>
                  <c:pt idx="60">
                    <c:v>ITA</c:v>
                  </c:pt>
                  <c:pt idx="65">
                    <c:v>POL</c:v>
                  </c:pt>
                  <c:pt idx="70">
                    <c:v>ESP</c:v>
                  </c:pt>
                  <c:pt idx="75">
                    <c:v>UKI</c:v>
                  </c:pt>
                  <c:pt idx="80">
                    <c:v>BNL</c:v>
                  </c:pt>
                  <c:pt idx="85">
                    <c:v>OPA</c:v>
                  </c:pt>
                </c:lvl>
              </c:multiLvlStrCache>
            </c:multiLvlStrRef>
          </c:cat>
          <c:val>
            <c:numRef>
              <c:f>'RKX_ELE...pivot'!$Q$5:$Q$113</c:f>
              <c:numCache>
                <c:formatCode>General</c:formatCode>
                <c:ptCount val="90"/>
                <c:pt idx="0">
                  <c:v>1</c:v>
                </c:pt>
                <c:pt idx="1">
                  <c:v>1</c:v>
                </c:pt>
                <c:pt idx="2">
                  <c:v>1</c:v>
                </c:pt>
                <c:pt idx="3">
                  <c:v>1</c:v>
                </c:pt>
                <c:pt idx="4">
                  <c:v>1</c:v>
                </c:pt>
                <c:pt idx="5">
                  <c:v>1.0989267195033534</c:v>
                </c:pt>
                <c:pt idx="6">
                  <c:v>1.1876298574550845</c:v>
                </c:pt>
                <c:pt idx="7">
                  <c:v>0.97786574798084114</c:v>
                </c:pt>
                <c:pt idx="8">
                  <c:v>1.0323651684710413</c:v>
                </c:pt>
                <c:pt idx="9">
                  <c:v>1.0000005249973585</c:v>
                </c:pt>
                <c:pt idx="10">
                  <c:v>1.0577891226188703</c:v>
                </c:pt>
                <c:pt idx="11">
                  <c:v>1.9647046224843003</c:v>
                </c:pt>
                <c:pt idx="12">
                  <c:v>1.5722113380627321</c:v>
                </c:pt>
                <c:pt idx="13">
                  <c:v>1.4937198240938725</c:v>
                </c:pt>
                <c:pt idx="14">
                  <c:v>0.99999949269522281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1.030102955548319</c:v>
                </c:pt>
                <c:pt idx="36">
                  <c:v>1.1178715979014986</c:v>
                </c:pt>
                <c:pt idx="37">
                  <c:v>0.99813215808037736</c:v>
                </c:pt>
                <c:pt idx="38">
                  <c:v>1.0109715562114343</c:v>
                </c:pt>
                <c:pt idx="39">
                  <c:v>0.99999952473648734</c:v>
                </c:pt>
                <c:pt idx="40">
                  <c:v>1.1758855249799611</c:v>
                </c:pt>
                <c:pt idx="41">
                  <c:v>1.3980759841887198</c:v>
                </c:pt>
                <c:pt idx="42">
                  <c:v>1.1484548473596963</c:v>
                </c:pt>
                <c:pt idx="43">
                  <c:v>1.3027159304456641</c:v>
                </c:pt>
                <c:pt idx="44">
                  <c:v>0.99996498761861063</c:v>
                </c:pt>
                <c:pt idx="45">
                  <c:v>1</c:v>
                </c:pt>
                <c:pt idx="46">
                  <c:v>1</c:v>
                </c:pt>
                <c:pt idx="47">
                  <c:v>1</c:v>
                </c:pt>
                <c:pt idx="48">
                  <c:v>1</c:v>
                </c:pt>
                <c:pt idx="49">
                  <c:v>1</c:v>
                </c:pt>
                <c:pt idx="50">
                  <c:v>1</c:v>
                </c:pt>
                <c:pt idx="51">
                  <c:v>1</c:v>
                </c:pt>
                <c:pt idx="52">
                  <c:v>1</c:v>
                </c:pt>
                <c:pt idx="53">
                  <c:v>1</c:v>
                </c:pt>
                <c:pt idx="54">
                  <c:v>1</c:v>
                </c:pt>
                <c:pt idx="55">
                  <c:v>1.02189630932998</c:v>
                </c:pt>
                <c:pt idx="56">
                  <c:v>1.0709998446618219</c:v>
                </c:pt>
                <c:pt idx="57">
                  <c:v>0.9936414805037207</c:v>
                </c:pt>
                <c:pt idx="58">
                  <c:v>1.0183238728126431</c:v>
                </c:pt>
                <c:pt idx="59">
                  <c:v>0.99999856458385405</c:v>
                </c:pt>
                <c:pt idx="60">
                  <c:v>1.0031848912571417</c:v>
                </c:pt>
                <c:pt idx="61">
                  <c:v>1.113105064094805</c:v>
                </c:pt>
                <c:pt idx="62">
                  <c:v>1.0699048777849844</c:v>
                </c:pt>
                <c:pt idx="63">
                  <c:v>1.1393998040024484</c:v>
                </c:pt>
                <c:pt idx="64">
                  <c:v>1.0000030700519593</c:v>
                </c:pt>
                <c:pt idx="65">
                  <c:v>1</c:v>
                </c:pt>
                <c:pt idx="66">
                  <c:v>1</c:v>
                </c:pt>
                <c:pt idx="67">
                  <c:v>1</c:v>
                </c:pt>
                <c:pt idx="68">
                  <c:v>1</c:v>
                </c:pt>
                <c:pt idx="69">
                  <c:v>1</c:v>
                </c:pt>
                <c:pt idx="70">
                  <c:v>1.0065306223974173</c:v>
                </c:pt>
                <c:pt idx="71">
                  <c:v>1.0490566971177016</c:v>
                </c:pt>
                <c:pt idx="72">
                  <c:v>0.99977089779468165</c:v>
                </c:pt>
                <c:pt idx="73">
                  <c:v>1.1043934387832954</c:v>
                </c:pt>
                <c:pt idx="74">
                  <c:v>1.0000015417700201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numCache>
            </c:numRef>
          </c:val>
          <c:smooth val="0"/>
          <c:extLst>
            <c:ext xmlns:c16="http://schemas.microsoft.com/office/drawing/2014/chart" uri="{C3380CC4-5D6E-409C-BE32-E72D297353CC}">
              <c16:uniqueId val="{0000000F-CCEE-4106-AE43-4D405DC633A9}"/>
            </c:ext>
          </c:extLst>
        </c:ser>
        <c:dLbls>
          <c:showLegendKey val="0"/>
          <c:showVal val="0"/>
          <c:showCatName val="0"/>
          <c:showSerName val="0"/>
          <c:showPercent val="0"/>
          <c:showBubbleSize val="0"/>
        </c:dLbls>
        <c:smooth val="0"/>
        <c:axId val="327153664"/>
        <c:axId val="326405504"/>
      </c:lineChart>
      <c:catAx>
        <c:axId val="327153664"/>
        <c:scaling>
          <c:orientation val="minMax"/>
        </c:scaling>
        <c:delete val="0"/>
        <c:axPos val="b"/>
        <c:numFmt formatCode="General" sourceLinked="0"/>
        <c:majorTickMark val="out"/>
        <c:minorTickMark val="none"/>
        <c:tickLblPos val="nextTo"/>
        <c:crossAx val="326405504"/>
        <c:crosses val="autoZero"/>
        <c:auto val="1"/>
        <c:lblAlgn val="ctr"/>
        <c:lblOffset val="100"/>
        <c:noMultiLvlLbl val="0"/>
      </c:catAx>
      <c:valAx>
        <c:axId val="326405504"/>
        <c:scaling>
          <c:orientation val="minMax"/>
        </c:scaling>
        <c:delete val="0"/>
        <c:axPos val="l"/>
        <c:majorGridlines/>
        <c:numFmt formatCode="General" sourceLinked="1"/>
        <c:majorTickMark val="out"/>
        <c:minorTickMark val="none"/>
        <c:tickLblPos val="nextTo"/>
        <c:crossAx val="3271536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[report_pivot_dias_macros.xlsm]PSKL...pivot!PivotTable2</c:name>
    <c:fmtId val="4"/>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pivotFmt>
      <c:pivotFmt>
        <c:idx val="270"/>
      </c:pivotFmt>
      <c:pivotFmt>
        <c:idx val="271"/>
      </c:pivotFmt>
      <c:pivotFmt>
        <c:idx val="272"/>
      </c:pivotFmt>
      <c:pivotFmt>
        <c:idx val="273"/>
      </c:pivotFmt>
      <c:pivotFmt>
        <c:idx val="274"/>
      </c:pivotFmt>
      <c:pivotFmt>
        <c:idx val="275"/>
      </c:pivotFmt>
      <c:pivotFmt>
        <c:idx val="276"/>
      </c:pivotFmt>
      <c:pivotFmt>
        <c:idx val="277"/>
      </c:pivotFmt>
      <c:pivotFmt>
        <c:idx val="278"/>
      </c:pivotFmt>
    </c:pivotFmts>
    <c:plotArea>
      <c:layout/>
      <c:lineChart>
        <c:grouping val="standard"/>
        <c:varyColors val="0"/>
        <c:ser>
          <c:idx val="0"/>
          <c:order val="0"/>
          <c:tx>
            <c:strRef>
              <c:f>PSKL...pivot!$B$3:$B$4</c:f>
              <c:strCache>
                <c:ptCount val="1"/>
                <c:pt idx="0">
                  <c:v>DEU</c:v>
                </c:pt>
              </c:strCache>
            </c:strRef>
          </c:tx>
          <c:cat>
            <c:strRef>
              <c:f>PSKL...pivot!$A$5:$A$10</c:f>
              <c:strCache>
                <c:ptCount val="5"/>
                <c:pt idx="0">
                  <c:v>2015</c:v>
                </c:pt>
                <c:pt idx="1">
                  <c:v>2020</c:v>
                </c:pt>
                <c:pt idx="2">
                  <c:v>2025</c:v>
                </c:pt>
                <c:pt idx="3">
                  <c:v>2030</c:v>
                </c:pt>
                <c:pt idx="4">
                  <c:v>2011</c:v>
                </c:pt>
              </c:strCache>
            </c:strRef>
          </c:cat>
          <c:val>
            <c:numRef>
              <c:f>PSKL...pivot!$B$5:$B$10</c:f>
              <c:numCache>
                <c:formatCode>General</c:formatCode>
                <c:ptCount val="5"/>
                <c:pt idx="0">
                  <c:v>1.0189917893716169</c:v>
                </c:pt>
                <c:pt idx="1">
                  <c:v>1.0317155327669734</c:v>
                </c:pt>
                <c:pt idx="2">
                  <c:v>1.0456945344915307</c:v>
                </c:pt>
                <c:pt idx="3">
                  <c:v>1.0468140516419784</c:v>
                </c:pt>
                <c:pt idx="4">
                  <c:v>0.99997969860780145</c:v>
                </c:pt>
              </c:numCache>
            </c:numRef>
          </c:val>
          <c:smooth val="0"/>
          <c:extLst>
            <c:ext xmlns:c16="http://schemas.microsoft.com/office/drawing/2014/chart" uri="{C3380CC4-5D6E-409C-BE32-E72D297353CC}">
              <c16:uniqueId val="{00000000-B835-43DD-AF32-23B15A877C7B}"/>
            </c:ext>
          </c:extLst>
        </c:ser>
        <c:dLbls>
          <c:showLegendKey val="0"/>
          <c:showVal val="0"/>
          <c:showCatName val="0"/>
          <c:showSerName val="0"/>
          <c:showPercent val="0"/>
          <c:showBubbleSize val="0"/>
        </c:dLbls>
        <c:marker val="1"/>
        <c:smooth val="0"/>
        <c:axId val="327417856"/>
        <c:axId val="326407232"/>
      </c:lineChart>
      <c:catAx>
        <c:axId val="327417856"/>
        <c:scaling>
          <c:orientation val="minMax"/>
        </c:scaling>
        <c:delete val="0"/>
        <c:axPos val="b"/>
        <c:numFmt formatCode="General" sourceLinked="0"/>
        <c:majorTickMark val="out"/>
        <c:minorTickMark val="none"/>
        <c:tickLblPos val="nextTo"/>
        <c:crossAx val="326407232"/>
        <c:crosses val="autoZero"/>
        <c:auto val="1"/>
        <c:lblAlgn val="ctr"/>
        <c:lblOffset val="100"/>
        <c:noMultiLvlLbl val="0"/>
      </c:catAx>
      <c:valAx>
        <c:axId val="326407232"/>
        <c:scaling>
          <c:orientation val="minMax"/>
        </c:scaling>
        <c:delete val="0"/>
        <c:axPos val="l"/>
        <c:majorGridlines/>
        <c:numFmt formatCode="General" sourceLinked="1"/>
        <c:majorTickMark val="out"/>
        <c:minorTickMark val="none"/>
        <c:tickLblPos val="nextTo"/>
        <c:crossAx val="327417856"/>
        <c:crosses val="autoZero"/>
        <c:crossBetween val="between"/>
      </c:valAx>
    </c:plotArea>
    <c:legend>
      <c:legendPos val="r"/>
      <c:layout>
        <c:manualLayout>
          <c:xMode val="edge"/>
          <c:yMode val="edge"/>
          <c:x val="0.88598391601049864"/>
          <c:y val="3.0716497337009475E-2"/>
          <c:w val="0.11401608398950132"/>
          <c:h val="0.89188240329102186"/>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[report_pivot_dias_macros.xlsm]PUSK...pivot!PivotTable2</c:name>
    <c:fmtId val="3"/>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marker>
          <c:symbol val="none"/>
        </c:marker>
      </c:pivotFmt>
    </c:pivotFmts>
    <c:plotArea>
      <c:layout/>
      <c:lineChart>
        <c:grouping val="standard"/>
        <c:varyColors val="0"/>
        <c:ser>
          <c:idx val="0"/>
          <c:order val="0"/>
          <c:tx>
            <c:strRef>
              <c:f>PUSK...pivot!$B$3:$B$4</c:f>
              <c:strCache>
                <c:ptCount val="1"/>
                <c:pt idx="0">
                  <c:v>DEU</c:v>
                </c:pt>
              </c:strCache>
            </c:strRef>
          </c:tx>
          <c:marker>
            <c:symbol val="none"/>
          </c:marker>
          <c:cat>
            <c:strRef>
              <c:f>PUSK...pivot!$A$5:$A$10</c:f>
              <c:strCache>
                <c:ptCount val="5"/>
                <c:pt idx="0">
                  <c:v>2015</c:v>
                </c:pt>
                <c:pt idx="1">
                  <c:v>2020</c:v>
                </c:pt>
                <c:pt idx="2">
                  <c:v>2025</c:v>
                </c:pt>
                <c:pt idx="3">
                  <c:v>2030</c:v>
                </c:pt>
                <c:pt idx="4">
                  <c:v>2011</c:v>
                </c:pt>
              </c:strCache>
            </c:strRef>
          </c:cat>
          <c:val>
            <c:numRef>
              <c:f>PUSK...pivot!$B$5:$B$10</c:f>
              <c:numCache>
                <c:formatCode>General</c:formatCode>
                <c:ptCount val="5"/>
                <c:pt idx="0">
                  <c:v>1.0060998290004366</c:v>
                </c:pt>
                <c:pt idx="1">
                  <c:v>1.0008102987649703</c:v>
                </c:pt>
                <c:pt idx="2">
                  <c:v>1.0192571528375494</c:v>
                </c:pt>
                <c:pt idx="3">
                  <c:v>1.0796938519776862</c:v>
                </c:pt>
                <c:pt idx="4">
                  <c:v>1.0000082102032442</c:v>
                </c:pt>
              </c:numCache>
            </c:numRef>
          </c:val>
          <c:smooth val="0"/>
          <c:extLst>
            <c:ext xmlns:c16="http://schemas.microsoft.com/office/drawing/2014/chart" uri="{C3380CC4-5D6E-409C-BE32-E72D297353CC}">
              <c16:uniqueId val="{00000000-4B5E-47BD-89B6-3688DD7FE75E}"/>
            </c:ext>
          </c:extLst>
        </c:ser>
        <c:dLbls>
          <c:showLegendKey val="0"/>
          <c:showVal val="0"/>
          <c:showCatName val="0"/>
          <c:showSerName val="0"/>
          <c:showPercent val="0"/>
          <c:showBubbleSize val="0"/>
        </c:dLbls>
        <c:smooth val="0"/>
        <c:axId val="327420416"/>
        <c:axId val="326408960"/>
      </c:lineChart>
      <c:catAx>
        <c:axId val="327420416"/>
        <c:scaling>
          <c:orientation val="minMax"/>
        </c:scaling>
        <c:delete val="0"/>
        <c:axPos val="b"/>
        <c:numFmt formatCode="General" sourceLinked="0"/>
        <c:majorTickMark val="out"/>
        <c:minorTickMark val="none"/>
        <c:tickLblPos val="nextTo"/>
        <c:crossAx val="326408960"/>
        <c:crosses val="autoZero"/>
        <c:auto val="1"/>
        <c:lblAlgn val="ctr"/>
        <c:lblOffset val="100"/>
        <c:noMultiLvlLbl val="0"/>
      </c:catAx>
      <c:valAx>
        <c:axId val="326408960"/>
        <c:scaling>
          <c:orientation val="minMax"/>
          <c:max val="1.4"/>
          <c:min val="0"/>
        </c:scaling>
        <c:delete val="0"/>
        <c:axPos val="l"/>
        <c:majorGridlines/>
        <c:numFmt formatCode="General" sourceLinked="1"/>
        <c:majorTickMark val="out"/>
        <c:minorTickMark val="none"/>
        <c:tickLblPos val="nextTo"/>
        <c:crossAx val="327420416"/>
        <c:crosses val="autoZero"/>
        <c:crossBetween val="between"/>
        <c:majorUnit val="0.2"/>
      </c:valAx>
    </c:plotArea>
    <c:legend>
      <c:legendPos val="r"/>
      <c:layout>
        <c:manualLayout>
          <c:xMode val="edge"/>
          <c:yMode val="edge"/>
          <c:x val="0.88598391601049864"/>
          <c:y val="3.0716497337009475E-2"/>
          <c:w val="0.1012268346456693"/>
          <c:h val="5.9458826886068121E-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[report_pivot_dias_macros.xlsm]CO2ETSeleN...pivot!PivotTable1</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s>
    <c:plotArea>
      <c:layout/>
      <c:lineChart>
        <c:grouping val="standard"/>
        <c:varyColors val="0"/>
        <c:ser>
          <c:idx val="0"/>
          <c:order val="0"/>
          <c:tx>
            <c:strRef>
              <c:f>'CO2ETSeleN...pivot'!$B$3:$B$4</c:f>
              <c:strCache>
                <c:ptCount val="1"/>
                <c:pt idx="0">
                  <c:v>DEU</c:v>
                </c:pt>
              </c:strCache>
            </c:strRef>
          </c:tx>
          <c:marker>
            <c:symbol val="none"/>
          </c:marker>
          <c:cat>
            <c:strRef>
              <c:f>'CO2ETSeleN...pivot'!$A$5:$A$9</c:f>
              <c:strCache>
                <c:ptCount val="4"/>
                <c:pt idx="0">
                  <c:v>2015</c:v>
                </c:pt>
                <c:pt idx="1">
                  <c:v>2020</c:v>
                </c:pt>
                <c:pt idx="2">
                  <c:v>2025</c:v>
                </c:pt>
                <c:pt idx="3">
                  <c:v>2030</c:v>
                </c:pt>
              </c:strCache>
            </c:strRef>
          </c:cat>
          <c:val>
            <c:numRef>
              <c:f>'CO2ETSeleN...pivot'!$B$5:$B$9</c:f>
              <c:numCache>
                <c:formatCode>General</c:formatCode>
                <c:ptCount val="4"/>
                <c:pt idx="0">
                  <c:v>3.3367289927658722E-2</c:v>
                </c:pt>
                <c:pt idx="1">
                  <c:v>0.10694531103434585</c:v>
                </c:pt>
                <c:pt idx="2">
                  <c:v>0.12911571721559412</c:v>
                </c:pt>
                <c:pt idx="3">
                  <c:v>0.12155829382378508</c:v>
                </c:pt>
              </c:numCache>
            </c:numRef>
          </c:val>
          <c:smooth val="0"/>
          <c:extLst>
            <c:ext xmlns:c16="http://schemas.microsoft.com/office/drawing/2014/chart" uri="{C3380CC4-5D6E-409C-BE32-E72D297353CC}">
              <c16:uniqueId val="{00000000-2E59-471D-92DE-DE768705F6BA}"/>
            </c:ext>
          </c:extLst>
        </c:ser>
        <c:ser>
          <c:idx val="1"/>
          <c:order val="1"/>
          <c:tx>
            <c:strRef>
              <c:f>'CO2ETSeleN...pivot'!$C$3:$C$4</c:f>
              <c:strCache>
                <c:ptCount val="1"/>
                <c:pt idx="0">
                  <c:v>EUN</c:v>
                </c:pt>
              </c:strCache>
            </c:strRef>
          </c:tx>
          <c:marker>
            <c:symbol val="none"/>
          </c:marker>
          <c:cat>
            <c:strRef>
              <c:f>'CO2ETSeleN...pivot'!$A$5:$A$9</c:f>
              <c:strCache>
                <c:ptCount val="4"/>
                <c:pt idx="0">
                  <c:v>2015</c:v>
                </c:pt>
                <c:pt idx="1">
                  <c:v>2020</c:v>
                </c:pt>
                <c:pt idx="2">
                  <c:v>2025</c:v>
                </c:pt>
                <c:pt idx="3">
                  <c:v>2030</c:v>
                </c:pt>
              </c:strCache>
            </c:strRef>
          </c:cat>
          <c:val>
            <c:numRef>
              <c:f>'CO2ETSeleN...pivot'!$C$5:$C$9</c:f>
              <c:numCache>
                <c:formatCode>General</c:formatCode>
                <c:ptCount val="4"/>
                <c:pt idx="0">
                  <c:v>3.267239258525526E-3</c:v>
                </c:pt>
                <c:pt idx="1">
                  <c:v>6.7664632944175636E-3</c:v>
                </c:pt>
                <c:pt idx="2">
                  <c:v>1.1836923233833528E-2</c:v>
                </c:pt>
                <c:pt idx="3">
                  <c:v>1.0855672048858726E-2</c:v>
                </c:pt>
              </c:numCache>
            </c:numRef>
          </c:val>
          <c:smooth val="0"/>
          <c:extLst>
            <c:ext xmlns:c16="http://schemas.microsoft.com/office/drawing/2014/chart" uri="{C3380CC4-5D6E-409C-BE32-E72D297353CC}">
              <c16:uniqueId val="{00000001-2E59-471D-92DE-DE768705F6BA}"/>
            </c:ext>
          </c:extLst>
        </c:ser>
        <c:ser>
          <c:idx val="2"/>
          <c:order val="2"/>
          <c:tx>
            <c:strRef>
              <c:f>'CO2ETSeleN...pivot'!$D$3:$D$4</c:f>
              <c:strCache>
                <c:ptCount val="1"/>
                <c:pt idx="0">
                  <c:v>EUS</c:v>
                </c:pt>
              </c:strCache>
            </c:strRef>
          </c:tx>
          <c:marker>
            <c:symbol val="none"/>
          </c:marker>
          <c:cat>
            <c:strRef>
              <c:f>'CO2ETSeleN...pivot'!$A$5:$A$9</c:f>
              <c:strCache>
                <c:ptCount val="4"/>
                <c:pt idx="0">
                  <c:v>2015</c:v>
                </c:pt>
                <c:pt idx="1">
                  <c:v>2020</c:v>
                </c:pt>
                <c:pt idx="2">
                  <c:v>2025</c:v>
                </c:pt>
                <c:pt idx="3">
                  <c:v>2030</c:v>
                </c:pt>
              </c:strCache>
            </c:strRef>
          </c:cat>
          <c:val>
            <c:numRef>
              <c:f>'CO2ETSeleN...pivot'!$D$5:$D$9</c:f>
              <c:numCache>
                <c:formatCode>General</c:formatCode>
                <c:ptCount val="4"/>
                <c:pt idx="0">
                  <c:v>7.2319459096394801E-3</c:v>
                </c:pt>
                <c:pt idx="1">
                  <c:v>2.3401427874494663E-2</c:v>
                </c:pt>
                <c:pt idx="2">
                  <c:v>3.2732466105712274E-2</c:v>
                </c:pt>
                <c:pt idx="3">
                  <c:v>4.9657758889282429E-2</c:v>
                </c:pt>
              </c:numCache>
            </c:numRef>
          </c:val>
          <c:smooth val="0"/>
          <c:extLst>
            <c:ext xmlns:c16="http://schemas.microsoft.com/office/drawing/2014/chart" uri="{C3380CC4-5D6E-409C-BE32-E72D297353CC}">
              <c16:uniqueId val="{00000002-2E59-471D-92DE-DE768705F6BA}"/>
            </c:ext>
          </c:extLst>
        </c:ser>
        <c:ser>
          <c:idx val="3"/>
          <c:order val="3"/>
          <c:tx>
            <c:strRef>
              <c:f>'CO2ETSeleN...pivot'!$E$3:$E$4</c:f>
              <c:strCache>
                <c:ptCount val="1"/>
                <c:pt idx="0">
                  <c:v>FRA</c:v>
                </c:pt>
              </c:strCache>
            </c:strRef>
          </c:tx>
          <c:marker>
            <c:symbol val="none"/>
          </c:marker>
          <c:cat>
            <c:strRef>
              <c:f>'CO2ETSeleN...pivot'!$A$5:$A$9</c:f>
              <c:strCache>
                <c:ptCount val="4"/>
                <c:pt idx="0">
                  <c:v>2015</c:v>
                </c:pt>
                <c:pt idx="1">
                  <c:v>2020</c:v>
                </c:pt>
                <c:pt idx="2">
                  <c:v>2025</c:v>
                </c:pt>
                <c:pt idx="3">
                  <c:v>2030</c:v>
                </c:pt>
              </c:strCache>
            </c:strRef>
          </c:cat>
          <c:val>
            <c:numRef>
              <c:f>'CO2ETSeleN...pivot'!$E$5:$E$9</c:f>
              <c:numCache>
                <c:formatCode>General</c:formatCode>
                <c:ptCount val="4"/>
                <c:pt idx="0">
                  <c:v>7.7108392644223661E-4</c:v>
                </c:pt>
                <c:pt idx="1">
                  <c:v>1.5242399161624195E-3</c:v>
                </c:pt>
                <c:pt idx="2">
                  <c:v>4.2792281632384752E-3</c:v>
                </c:pt>
                <c:pt idx="3">
                  <c:v>7.5134445995001901E-3</c:v>
                </c:pt>
              </c:numCache>
            </c:numRef>
          </c:val>
          <c:smooth val="0"/>
          <c:extLst>
            <c:ext xmlns:c16="http://schemas.microsoft.com/office/drawing/2014/chart" uri="{C3380CC4-5D6E-409C-BE32-E72D297353CC}">
              <c16:uniqueId val="{00000003-2E59-471D-92DE-DE768705F6BA}"/>
            </c:ext>
          </c:extLst>
        </c:ser>
        <c:ser>
          <c:idx val="4"/>
          <c:order val="4"/>
          <c:tx>
            <c:strRef>
              <c:f>'CO2ETSeleN...pivot'!$F$3:$F$4</c:f>
              <c:strCache>
                <c:ptCount val="1"/>
                <c:pt idx="0">
                  <c:v>EU28</c:v>
                </c:pt>
              </c:strCache>
            </c:strRef>
          </c:tx>
          <c:marker>
            <c:symbol val="none"/>
          </c:marker>
          <c:cat>
            <c:strRef>
              <c:f>'CO2ETSeleN...pivot'!$A$5:$A$9</c:f>
              <c:strCache>
                <c:ptCount val="4"/>
                <c:pt idx="0">
                  <c:v>2015</c:v>
                </c:pt>
                <c:pt idx="1">
                  <c:v>2020</c:v>
                </c:pt>
                <c:pt idx="2">
                  <c:v>2025</c:v>
                </c:pt>
                <c:pt idx="3">
                  <c:v>2030</c:v>
                </c:pt>
              </c:strCache>
            </c:strRef>
          </c:cat>
          <c:val>
            <c:numRef>
              <c:f>'CO2ETSeleN...pivot'!$F$5:$F$9</c:f>
              <c:numCache>
                <c:formatCode>General</c:formatCode>
                <c:ptCount val="4"/>
                <c:pt idx="0">
                  <c:v>0.13531135214277545</c:v>
                </c:pt>
                <c:pt idx="1">
                  <c:v>0.30977507364401291</c:v>
                </c:pt>
                <c:pt idx="2">
                  <c:v>0.43457383012628137</c:v>
                </c:pt>
                <c:pt idx="3">
                  <c:v>0.42675090807146926</c:v>
                </c:pt>
              </c:numCache>
            </c:numRef>
          </c:val>
          <c:smooth val="0"/>
          <c:extLst>
            <c:ext xmlns:c16="http://schemas.microsoft.com/office/drawing/2014/chart" uri="{C3380CC4-5D6E-409C-BE32-E72D297353CC}">
              <c16:uniqueId val="{00000004-2E59-471D-92DE-DE768705F6BA}"/>
            </c:ext>
          </c:extLst>
        </c:ser>
        <c:ser>
          <c:idx val="5"/>
          <c:order val="5"/>
          <c:tx>
            <c:strRef>
              <c:f>'CO2ETSeleN...pivot'!$G$3:$G$4</c:f>
              <c:strCache>
                <c:ptCount val="1"/>
                <c:pt idx="0">
                  <c:v>ITA</c:v>
                </c:pt>
              </c:strCache>
            </c:strRef>
          </c:tx>
          <c:marker>
            <c:symbol val="none"/>
          </c:marker>
          <c:cat>
            <c:strRef>
              <c:f>'CO2ETSeleN...pivot'!$A$5:$A$9</c:f>
              <c:strCache>
                <c:ptCount val="4"/>
                <c:pt idx="0">
                  <c:v>2015</c:v>
                </c:pt>
                <c:pt idx="1">
                  <c:v>2020</c:v>
                </c:pt>
                <c:pt idx="2">
                  <c:v>2025</c:v>
                </c:pt>
                <c:pt idx="3">
                  <c:v>2030</c:v>
                </c:pt>
              </c:strCache>
            </c:strRef>
          </c:cat>
          <c:val>
            <c:numRef>
              <c:f>'CO2ETSeleN...pivot'!$G$5:$G$9</c:f>
              <c:numCache>
                <c:formatCode>General</c:formatCode>
                <c:ptCount val="4"/>
                <c:pt idx="0">
                  <c:v>1.2191476959957172E-2</c:v>
                </c:pt>
                <c:pt idx="1">
                  <c:v>2.9413490559957092E-2</c:v>
                </c:pt>
                <c:pt idx="2">
                  <c:v>5.2033639863625906E-2</c:v>
                </c:pt>
                <c:pt idx="3">
                  <c:v>5.9065369295418411E-2</c:v>
                </c:pt>
              </c:numCache>
            </c:numRef>
          </c:val>
          <c:smooth val="0"/>
          <c:extLst>
            <c:ext xmlns:c16="http://schemas.microsoft.com/office/drawing/2014/chart" uri="{C3380CC4-5D6E-409C-BE32-E72D297353CC}">
              <c16:uniqueId val="{00000005-2E59-471D-92DE-DE768705F6BA}"/>
            </c:ext>
          </c:extLst>
        </c:ser>
        <c:ser>
          <c:idx val="6"/>
          <c:order val="6"/>
          <c:tx>
            <c:strRef>
              <c:f>'CO2ETSeleN...pivot'!$H$3:$H$4</c:f>
              <c:strCache>
                <c:ptCount val="1"/>
                <c:pt idx="0">
                  <c:v>POL</c:v>
                </c:pt>
              </c:strCache>
            </c:strRef>
          </c:tx>
          <c:marker>
            <c:symbol val="none"/>
          </c:marker>
          <c:cat>
            <c:strRef>
              <c:f>'CO2ETSeleN...pivot'!$A$5:$A$9</c:f>
              <c:strCache>
                <c:ptCount val="4"/>
                <c:pt idx="0">
                  <c:v>2015</c:v>
                </c:pt>
                <c:pt idx="1">
                  <c:v>2020</c:v>
                </c:pt>
                <c:pt idx="2">
                  <c:v>2025</c:v>
                </c:pt>
                <c:pt idx="3">
                  <c:v>2030</c:v>
                </c:pt>
              </c:strCache>
            </c:strRef>
          </c:cat>
          <c:val>
            <c:numRef>
              <c:f>'CO2ETSeleN...pivot'!$H$5:$H$9</c:f>
              <c:numCache>
                <c:formatCode>General</c:formatCode>
                <c:ptCount val="4"/>
                <c:pt idx="0">
                  <c:v>3.9958462969970528E-2</c:v>
                </c:pt>
                <c:pt idx="1">
                  <c:v>6.385317608373034E-2</c:v>
                </c:pt>
                <c:pt idx="2">
                  <c:v>9.2669085013812658E-2</c:v>
                </c:pt>
                <c:pt idx="3">
                  <c:v>7.6657744032199826E-2</c:v>
                </c:pt>
              </c:numCache>
            </c:numRef>
          </c:val>
          <c:smooth val="0"/>
          <c:extLst>
            <c:ext xmlns:c16="http://schemas.microsoft.com/office/drawing/2014/chart" uri="{C3380CC4-5D6E-409C-BE32-E72D297353CC}">
              <c16:uniqueId val="{00000006-2E59-471D-92DE-DE768705F6BA}"/>
            </c:ext>
          </c:extLst>
        </c:ser>
        <c:ser>
          <c:idx val="7"/>
          <c:order val="7"/>
          <c:tx>
            <c:strRef>
              <c:f>'CO2ETSeleN...pivot'!$I$3:$I$4</c:f>
              <c:strCache>
                <c:ptCount val="1"/>
                <c:pt idx="0">
                  <c:v>ESP</c:v>
                </c:pt>
              </c:strCache>
            </c:strRef>
          </c:tx>
          <c:marker>
            <c:symbol val="none"/>
          </c:marker>
          <c:cat>
            <c:strRef>
              <c:f>'CO2ETSeleN...pivot'!$A$5:$A$9</c:f>
              <c:strCache>
                <c:ptCount val="4"/>
                <c:pt idx="0">
                  <c:v>2015</c:v>
                </c:pt>
                <c:pt idx="1">
                  <c:v>2020</c:v>
                </c:pt>
                <c:pt idx="2">
                  <c:v>2025</c:v>
                </c:pt>
                <c:pt idx="3">
                  <c:v>2030</c:v>
                </c:pt>
              </c:strCache>
            </c:strRef>
          </c:cat>
          <c:val>
            <c:numRef>
              <c:f>'CO2ETSeleN...pivot'!$I$5:$I$9</c:f>
              <c:numCache>
                <c:formatCode>General</c:formatCode>
                <c:ptCount val="4"/>
                <c:pt idx="0">
                  <c:v>2.6058109787859558E-2</c:v>
                </c:pt>
                <c:pt idx="1">
                  <c:v>4.1154365575352292E-2</c:v>
                </c:pt>
                <c:pt idx="2">
                  <c:v>4.5199036477641175E-2</c:v>
                </c:pt>
                <c:pt idx="3">
                  <c:v>3.4598425948270117E-2</c:v>
                </c:pt>
              </c:numCache>
            </c:numRef>
          </c:val>
          <c:smooth val="0"/>
          <c:extLst>
            <c:ext xmlns:c16="http://schemas.microsoft.com/office/drawing/2014/chart" uri="{C3380CC4-5D6E-409C-BE32-E72D297353CC}">
              <c16:uniqueId val="{00000000-7A03-4FAF-AEFF-36D259F42BCA}"/>
            </c:ext>
          </c:extLst>
        </c:ser>
        <c:ser>
          <c:idx val="8"/>
          <c:order val="8"/>
          <c:tx>
            <c:strRef>
              <c:f>'CO2ETSeleN...pivot'!$J$3:$J$4</c:f>
              <c:strCache>
                <c:ptCount val="1"/>
                <c:pt idx="0">
                  <c:v>UKI</c:v>
                </c:pt>
              </c:strCache>
            </c:strRef>
          </c:tx>
          <c:marker>
            <c:symbol val="none"/>
          </c:marker>
          <c:cat>
            <c:strRef>
              <c:f>'CO2ETSeleN...pivot'!$A$5:$A$9</c:f>
              <c:strCache>
                <c:ptCount val="4"/>
                <c:pt idx="0">
                  <c:v>2015</c:v>
                </c:pt>
                <c:pt idx="1">
                  <c:v>2020</c:v>
                </c:pt>
                <c:pt idx="2">
                  <c:v>2025</c:v>
                </c:pt>
                <c:pt idx="3">
                  <c:v>2030</c:v>
                </c:pt>
              </c:strCache>
            </c:strRef>
          </c:cat>
          <c:val>
            <c:numRef>
              <c:f>'CO2ETSeleN...pivot'!$J$5:$J$9</c:f>
              <c:numCache>
                <c:formatCode>General</c:formatCode>
                <c:ptCount val="4"/>
                <c:pt idx="0">
                  <c:v>1.0310833030783815E-2</c:v>
                </c:pt>
                <c:pt idx="1">
                  <c:v>3.0246038783954127E-2</c:v>
                </c:pt>
                <c:pt idx="2">
                  <c:v>5.7622325789927514E-2</c:v>
                </c:pt>
                <c:pt idx="3">
                  <c:v>5.9177167986988542E-2</c:v>
                </c:pt>
              </c:numCache>
            </c:numRef>
          </c:val>
          <c:smooth val="0"/>
          <c:extLst>
            <c:ext xmlns:c16="http://schemas.microsoft.com/office/drawing/2014/chart" uri="{C3380CC4-5D6E-409C-BE32-E72D297353CC}">
              <c16:uniqueId val="{00000001-7A03-4FAF-AEFF-36D259F42BCA}"/>
            </c:ext>
          </c:extLst>
        </c:ser>
        <c:ser>
          <c:idx val="9"/>
          <c:order val="9"/>
          <c:tx>
            <c:strRef>
              <c:f>'CO2ETSeleN...pivot'!$K$3:$K$4</c:f>
              <c:strCache>
                <c:ptCount val="1"/>
                <c:pt idx="0">
                  <c:v>BNL</c:v>
                </c:pt>
              </c:strCache>
            </c:strRef>
          </c:tx>
          <c:marker>
            <c:symbol val="none"/>
          </c:marker>
          <c:cat>
            <c:strRef>
              <c:f>'CO2ETSeleN...pivot'!$A$5:$A$9</c:f>
              <c:strCache>
                <c:ptCount val="4"/>
                <c:pt idx="0">
                  <c:v>2015</c:v>
                </c:pt>
                <c:pt idx="1">
                  <c:v>2020</c:v>
                </c:pt>
                <c:pt idx="2">
                  <c:v>2025</c:v>
                </c:pt>
                <c:pt idx="3">
                  <c:v>2030</c:v>
                </c:pt>
              </c:strCache>
            </c:strRef>
          </c:cat>
          <c:val>
            <c:numRef>
              <c:f>'CO2ETSeleN...pivot'!$K$5:$K$9</c:f>
              <c:numCache>
                <c:formatCode>General</c:formatCode>
                <c:ptCount val="4"/>
                <c:pt idx="0">
                  <c:v>2.1549103719384127E-3</c:v>
                </c:pt>
                <c:pt idx="1">
                  <c:v>6.4705605215986325E-3</c:v>
                </c:pt>
                <c:pt idx="2">
                  <c:v>9.0854082628957101E-3</c:v>
                </c:pt>
                <c:pt idx="3">
                  <c:v>7.66703144716596E-3</c:v>
                </c:pt>
              </c:numCache>
            </c:numRef>
          </c:val>
          <c:smooth val="0"/>
          <c:extLst>
            <c:ext xmlns:c16="http://schemas.microsoft.com/office/drawing/2014/chart" uri="{C3380CC4-5D6E-409C-BE32-E72D297353CC}">
              <c16:uniqueId val="{00000002-7A03-4FAF-AEFF-36D259F42BCA}"/>
            </c:ext>
          </c:extLst>
        </c:ser>
        <c:dLbls>
          <c:showLegendKey val="0"/>
          <c:showVal val="0"/>
          <c:showCatName val="0"/>
          <c:showSerName val="0"/>
          <c:showPercent val="0"/>
          <c:showBubbleSize val="0"/>
        </c:dLbls>
        <c:smooth val="0"/>
        <c:axId val="327421440"/>
        <c:axId val="327524928"/>
      </c:lineChart>
      <c:catAx>
        <c:axId val="327421440"/>
        <c:scaling>
          <c:orientation val="minMax"/>
        </c:scaling>
        <c:delete val="0"/>
        <c:axPos val="b"/>
        <c:numFmt formatCode="General" sourceLinked="0"/>
        <c:majorTickMark val="out"/>
        <c:minorTickMark val="none"/>
        <c:tickLblPos val="nextTo"/>
        <c:crossAx val="327524928"/>
        <c:crosses val="autoZero"/>
        <c:auto val="1"/>
        <c:lblAlgn val="ctr"/>
        <c:lblOffset val="100"/>
        <c:noMultiLvlLbl val="0"/>
      </c:catAx>
      <c:valAx>
        <c:axId val="327524928"/>
        <c:scaling>
          <c:orientation val="minMax"/>
        </c:scaling>
        <c:delete val="0"/>
        <c:axPos val="l"/>
        <c:majorGridlines/>
        <c:numFmt formatCode="General" sourceLinked="1"/>
        <c:majorTickMark val="out"/>
        <c:minorTickMark val="none"/>
        <c:tickLblPos val="nextTo"/>
        <c:crossAx val="32742144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[report_pivot_dias_macros.xlsm]CO2ETSeleX...pivot!PivotTable1</c:name>
    <c:fmtId val="2"/>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pivotFmt>
      <c:pivotFmt>
        <c:idx val="16"/>
      </c:pivotFmt>
      <c:pivotFmt>
        <c:idx val="17"/>
      </c:pivotFmt>
      <c:pivotFmt>
        <c:idx val="18"/>
      </c:pivotFmt>
      <c:pivotFmt>
        <c:idx val="19"/>
      </c:pivotFmt>
      <c:pivotFmt>
        <c:idx val="20"/>
      </c:pivotFmt>
      <c:pivotFmt>
        <c:idx val="21"/>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s>
    <c:plotArea>
      <c:layout/>
      <c:lineChart>
        <c:grouping val="standard"/>
        <c:varyColors val="0"/>
        <c:ser>
          <c:idx val="0"/>
          <c:order val="0"/>
          <c:tx>
            <c:strRef>
              <c:f>'CO2ETSeleX...pivot'!$B$3:$B$4</c:f>
              <c:strCache>
                <c:ptCount val="1"/>
                <c:pt idx="0">
                  <c:v>DEU</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'CO2ETSeleX...pivot'!$B$5:$B$10</c:f>
              <c:numCache>
                <c:formatCode>General</c:formatCode>
                <c:ptCount val="5"/>
                <c:pt idx="0">
                  <c:v>0.22646144007553226</c:v>
                </c:pt>
                <c:pt idx="1">
                  <c:v>0.169988103698089</c:v>
                </c:pt>
                <c:pt idx="2">
                  <c:v>0.10300779478172715</c:v>
                </c:pt>
                <c:pt idx="3">
                  <c:v>4.215196061292778E-2</c:v>
                </c:pt>
                <c:pt idx="4">
                  <c:v>0.28149503237716439</c:v>
                </c:pt>
              </c:numCache>
            </c:numRef>
          </c:val>
          <c:smooth val="0"/>
          <c:extLst>
            <c:ext xmlns:c16="http://schemas.microsoft.com/office/drawing/2014/chart" uri="{C3380CC4-5D6E-409C-BE32-E72D297353CC}">
              <c16:uniqueId val="{00000000-5B6A-44A3-991E-645E1CDF5559}"/>
            </c:ext>
          </c:extLst>
        </c:ser>
        <c:ser>
          <c:idx val="1"/>
          <c:order val="1"/>
          <c:tx>
            <c:strRef>
              <c:f>'CO2ETSeleX...pivot'!$C$3:$C$4</c:f>
              <c:strCache>
                <c:ptCount val="1"/>
                <c:pt idx="0">
                  <c:v>EUN</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'CO2ETSeleX...pivot'!$C$5:$C$10</c:f>
              <c:numCache>
                <c:formatCode>General</c:formatCode>
                <c:ptCount val="5"/>
                <c:pt idx="0">
                  <c:v>5.1507229141384503E-2</c:v>
                </c:pt>
                <c:pt idx="1">
                  <c:v>4.090875284336018E-2</c:v>
                </c:pt>
                <c:pt idx="2">
                  <c:v>2.0743550044933841E-2</c:v>
                </c:pt>
                <c:pt idx="3">
                  <c:v>7.070342253510881E-3</c:v>
                </c:pt>
                <c:pt idx="4">
                  <c:v>6.6100754845956344E-2</c:v>
                </c:pt>
              </c:numCache>
            </c:numRef>
          </c:val>
          <c:smooth val="0"/>
          <c:extLst>
            <c:ext xmlns:c16="http://schemas.microsoft.com/office/drawing/2014/chart" uri="{C3380CC4-5D6E-409C-BE32-E72D297353CC}">
              <c16:uniqueId val="{00000001-5B6A-44A3-991E-645E1CDF5559}"/>
            </c:ext>
          </c:extLst>
        </c:ser>
        <c:ser>
          <c:idx val="2"/>
          <c:order val="2"/>
          <c:tx>
            <c:strRef>
              <c:f>'CO2ETSeleX...pivot'!$D$3:$D$4</c:f>
              <c:strCache>
                <c:ptCount val="1"/>
                <c:pt idx="0">
                  <c:v>EUS</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'CO2ETSeleX...pivot'!$D$5:$D$10</c:f>
              <c:numCache>
                <c:formatCode>General</c:formatCode>
                <c:ptCount val="5"/>
                <c:pt idx="0">
                  <c:v>0.16151880280538833</c:v>
                </c:pt>
                <c:pt idx="1">
                  <c:v>0.1291295350507306</c:v>
                </c:pt>
                <c:pt idx="2">
                  <c:v>9.1189715539034016E-2</c:v>
                </c:pt>
                <c:pt idx="3">
                  <c:v>2.1063888150468484E-2</c:v>
                </c:pt>
                <c:pt idx="4">
                  <c:v>0.206329496906976</c:v>
                </c:pt>
              </c:numCache>
            </c:numRef>
          </c:val>
          <c:smooth val="0"/>
          <c:extLst>
            <c:ext xmlns:c16="http://schemas.microsoft.com/office/drawing/2014/chart" uri="{C3380CC4-5D6E-409C-BE32-E72D297353CC}">
              <c16:uniqueId val="{00000002-5B6A-44A3-991E-645E1CDF5559}"/>
            </c:ext>
          </c:extLst>
        </c:ser>
        <c:ser>
          <c:idx val="3"/>
          <c:order val="3"/>
          <c:tx>
            <c:strRef>
              <c:f>'CO2ETSeleX...pivot'!$E$3:$E$4</c:f>
              <c:strCache>
                <c:ptCount val="1"/>
                <c:pt idx="0">
                  <c:v>FRA</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'CO2ETSeleX...pivot'!$E$5:$E$10</c:f>
              <c:numCache>
                <c:formatCode>General</c:formatCode>
                <c:ptCount val="5"/>
                <c:pt idx="0">
                  <c:v>2.5596391658869698E-2</c:v>
                </c:pt>
                <c:pt idx="1">
                  <c:v>1.8979703865677287E-2</c:v>
                </c:pt>
                <c:pt idx="2">
                  <c:v>9.8879444808202925E-3</c:v>
                </c:pt>
                <c:pt idx="3">
                  <c:v>3.4969704126682898E-4</c:v>
                </c:pt>
                <c:pt idx="4">
                  <c:v>3.6230372730300227E-2</c:v>
                </c:pt>
              </c:numCache>
            </c:numRef>
          </c:val>
          <c:smooth val="0"/>
          <c:extLst>
            <c:ext xmlns:c16="http://schemas.microsoft.com/office/drawing/2014/chart" uri="{C3380CC4-5D6E-409C-BE32-E72D297353CC}">
              <c16:uniqueId val="{00000003-5B6A-44A3-991E-645E1CDF5559}"/>
            </c:ext>
          </c:extLst>
        </c:ser>
        <c:ser>
          <c:idx val="4"/>
          <c:order val="4"/>
          <c:tx>
            <c:strRef>
              <c:f>'CO2ETSeleX...pivot'!$F$3:$F$4</c:f>
              <c:strCache>
                <c:ptCount val="1"/>
                <c:pt idx="0">
                  <c:v>EU28</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'CO2ETSeleX...pivot'!$F$5:$F$10</c:f>
              <c:numCache>
                <c:formatCode>General</c:formatCode>
                <c:ptCount val="5"/>
                <c:pt idx="0">
                  <c:v>0.84829903849747479</c:v>
                </c:pt>
                <c:pt idx="1">
                  <c:v>0.61943148222987721</c:v>
                </c:pt>
                <c:pt idx="2">
                  <c:v>0.34204244528204653</c:v>
                </c:pt>
                <c:pt idx="3">
                  <c:v>9.4096249046894939E-2</c:v>
                </c:pt>
                <c:pt idx="4">
                  <c:v>1.1517459995351436</c:v>
                </c:pt>
              </c:numCache>
            </c:numRef>
          </c:val>
          <c:smooth val="0"/>
          <c:extLst>
            <c:ext xmlns:c16="http://schemas.microsoft.com/office/drawing/2014/chart" uri="{C3380CC4-5D6E-409C-BE32-E72D297353CC}">
              <c16:uniqueId val="{00000004-5B6A-44A3-991E-645E1CDF5559}"/>
            </c:ext>
          </c:extLst>
        </c:ser>
        <c:ser>
          <c:idx val="5"/>
          <c:order val="5"/>
          <c:tx>
            <c:strRef>
              <c:f>'CO2ETSeleX...pivot'!$G$3:$G$4</c:f>
              <c:strCache>
                <c:ptCount val="1"/>
                <c:pt idx="0">
                  <c:v>ITA</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'CO2ETSeleX...pivot'!$G$5:$G$10</c:f>
              <c:numCache>
                <c:formatCode>General</c:formatCode>
                <c:ptCount val="5"/>
                <c:pt idx="0">
                  <c:v>8.8650097321382751E-2</c:v>
                </c:pt>
                <c:pt idx="1">
                  <c:v>6.694432097555901E-2</c:v>
                </c:pt>
                <c:pt idx="2">
                  <c:v>3.295393018579626E-2</c:v>
                </c:pt>
                <c:pt idx="3">
                  <c:v>5.7722543887909377E-4</c:v>
                </c:pt>
                <c:pt idx="4">
                  <c:v>0.1159917059122281</c:v>
                </c:pt>
              </c:numCache>
            </c:numRef>
          </c:val>
          <c:smooth val="0"/>
          <c:extLst>
            <c:ext xmlns:c16="http://schemas.microsoft.com/office/drawing/2014/chart" uri="{C3380CC4-5D6E-409C-BE32-E72D297353CC}">
              <c16:uniqueId val="{00000005-5B6A-44A3-991E-645E1CDF5559}"/>
            </c:ext>
          </c:extLst>
        </c:ser>
        <c:ser>
          <c:idx val="6"/>
          <c:order val="6"/>
          <c:tx>
            <c:strRef>
              <c:f>'CO2ETSeleX...pivot'!$H$3:$H$4</c:f>
              <c:strCache>
                <c:ptCount val="1"/>
                <c:pt idx="0">
                  <c:v>POL</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'CO2ETSeleX...pivot'!$H$5:$H$10</c:f>
              <c:numCache>
                <c:formatCode>General</c:formatCode>
                <c:ptCount val="5"/>
                <c:pt idx="0">
                  <c:v>9.4723549744730892E-2</c:v>
                </c:pt>
                <c:pt idx="1">
                  <c:v>5.8941764776276523E-2</c:v>
                </c:pt>
                <c:pt idx="2">
                  <c:v>1.5696439994729045E-2</c:v>
                </c:pt>
                <c:pt idx="3">
                  <c:v>3.3332411016336657E-3</c:v>
                </c:pt>
                <c:pt idx="4">
                  <c:v>0.15360834975627508</c:v>
                </c:pt>
              </c:numCache>
            </c:numRef>
          </c:val>
          <c:smooth val="0"/>
          <c:extLst>
            <c:ext xmlns:c16="http://schemas.microsoft.com/office/drawing/2014/chart" uri="{C3380CC4-5D6E-409C-BE32-E72D297353CC}">
              <c16:uniqueId val="{00000006-5B6A-44A3-991E-645E1CDF5559}"/>
            </c:ext>
          </c:extLst>
        </c:ser>
        <c:ser>
          <c:idx val="7"/>
          <c:order val="7"/>
          <c:tx>
            <c:strRef>
              <c:f>'CO2ETSeleX...pivot'!$I$3:$I$4</c:f>
              <c:strCache>
                <c:ptCount val="1"/>
                <c:pt idx="0">
                  <c:v>ESP</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'CO2ETSeleX...pivot'!$I$5:$I$10</c:f>
              <c:numCache>
                <c:formatCode>General</c:formatCode>
                <c:ptCount val="5"/>
                <c:pt idx="0">
                  <c:v>4.6289738991147474E-2</c:v>
                </c:pt>
                <c:pt idx="1">
                  <c:v>2.3236776859341449E-2</c:v>
                </c:pt>
                <c:pt idx="2">
                  <c:v>6.8839339484906264E-3</c:v>
                </c:pt>
                <c:pt idx="3">
                  <c:v>2.72205262435158E-3</c:v>
                </c:pt>
                <c:pt idx="4">
                  <c:v>8.4836636096074336E-2</c:v>
                </c:pt>
              </c:numCache>
            </c:numRef>
          </c:val>
          <c:smooth val="0"/>
          <c:extLst>
            <c:ext xmlns:c16="http://schemas.microsoft.com/office/drawing/2014/chart" uri="{C3380CC4-5D6E-409C-BE32-E72D297353CC}">
              <c16:uniqueId val="{00000000-8853-4141-B372-716168B8094E}"/>
            </c:ext>
          </c:extLst>
        </c:ser>
        <c:ser>
          <c:idx val="8"/>
          <c:order val="8"/>
          <c:tx>
            <c:strRef>
              <c:f>'CO2ETSeleX...pivot'!$J$3:$J$4</c:f>
              <c:strCache>
                <c:ptCount val="1"/>
                <c:pt idx="0">
                  <c:v>UKI</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'CO2ETSeleX...pivot'!$J$5:$J$10</c:f>
              <c:numCache>
                <c:formatCode>General</c:formatCode>
                <c:ptCount val="5"/>
                <c:pt idx="0">
                  <c:v>0.10858096291456015</c:v>
                </c:pt>
                <c:pt idx="1">
                  <c:v>7.5874836180132049E-2</c:v>
                </c:pt>
                <c:pt idx="2">
                  <c:v>3.6209652413087601E-2</c:v>
                </c:pt>
                <c:pt idx="3">
                  <c:v>9.2795636984943934E-4</c:v>
                </c:pt>
                <c:pt idx="4">
                  <c:v>0.15030280829891818</c:v>
                </c:pt>
              </c:numCache>
            </c:numRef>
          </c:val>
          <c:smooth val="0"/>
          <c:extLst>
            <c:ext xmlns:c16="http://schemas.microsoft.com/office/drawing/2014/chart" uri="{C3380CC4-5D6E-409C-BE32-E72D297353CC}">
              <c16:uniqueId val="{00000001-8853-4141-B372-716168B8094E}"/>
            </c:ext>
          </c:extLst>
        </c:ser>
        <c:ser>
          <c:idx val="9"/>
          <c:order val="9"/>
          <c:tx>
            <c:strRef>
              <c:f>'CO2ETSeleX...pivot'!$K$3:$K$4</c:f>
              <c:strCache>
                <c:ptCount val="1"/>
                <c:pt idx="0">
                  <c:v>BNL</c:v>
                </c:pt>
              </c:strCache>
            </c:strRef>
          </c:tx>
          <c:marker>
            <c:symbol val="none"/>
          </c:marker>
          <c:cat>
            <c:strRef>
              <c:f>'CO2ETSeleX...pivot'!$A$5:$A$10</c:f>
              <c:strCache>
                <c:ptCount val="5"/>
                <c:pt idx="0">
                  <c:v>2015</c:v>
                </c:pt>
                <c:pt idx="1">
                  <c:v>2020</c:v>
                </c:pt>
                <c:pt idx="2">
                  <c:v>2025</c:v>
                </c:pt>
                <c:pt idx="3">
                  <c:v>2030</c:v>
                </c:pt>
                <c:pt idx="4">
                  <c:v>2011</c:v>
                </c:pt>
              </c:strCache>
            </c:strRef>
          </c:cat>
          <c:val>
            <c:numRef>
              <c:f>'CO2ETSeleX...pivot'!$K$5:$K$10</c:f>
              <c:numCache>
                <c:formatCode>General</c:formatCode>
                <c:ptCount val="5"/>
                <c:pt idx="0">
                  <c:v>4.4970825844478771E-2</c:v>
                </c:pt>
                <c:pt idx="1">
                  <c:v>3.5427687980711074E-2</c:v>
                </c:pt>
                <c:pt idx="2">
                  <c:v>2.5469483893427659E-2</c:v>
                </c:pt>
                <c:pt idx="3">
                  <c:v>1.5899885454007175E-2</c:v>
                </c:pt>
                <c:pt idx="4">
                  <c:v>5.6850842611250868E-2</c:v>
                </c:pt>
              </c:numCache>
            </c:numRef>
          </c:val>
          <c:smooth val="0"/>
          <c:extLst>
            <c:ext xmlns:c16="http://schemas.microsoft.com/office/drawing/2014/chart" uri="{C3380CC4-5D6E-409C-BE32-E72D297353CC}">
              <c16:uniqueId val="{00000002-8853-4141-B372-716168B8094E}"/>
            </c:ext>
          </c:extLst>
        </c:ser>
        <c:dLbls>
          <c:showLegendKey val="0"/>
          <c:showVal val="0"/>
          <c:showCatName val="0"/>
          <c:showSerName val="0"/>
          <c:showPercent val="0"/>
          <c:showBubbleSize val="0"/>
        </c:dLbls>
        <c:smooth val="0"/>
        <c:axId val="326672896"/>
        <c:axId val="327526656"/>
      </c:lineChart>
      <c:catAx>
        <c:axId val="326672896"/>
        <c:scaling>
          <c:orientation val="minMax"/>
        </c:scaling>
        <c:delete val="0"/>
        <c:axPos val="b"/>
        <c:numFmt formatCode="General" sourceLinked="0"/>
        <c:majorTickMark val="out"/>
        <c:minorTickMark val="none"/>
        <c:tickLblPos val="nextTo"/>
        <c:crossAx val="327526656"/>
        <c:crosses val="autoZero"/>
        <c:auto val="1"/>
        <c:lblAlgn val="ctr"/>
        <c:lblOffset val="100"/>
        <c:noMultiLvlLbl val="0"/>
      </c:catAx>
      <c:valAx>
        <c:axId val="327526656"/>
        <c:scaling>
          <c:orientation val="minMax"/>
        </c:scaling>
        <c:delete val="0"/>
        <c:axPos val="l"/>
        <c:majorGridlines/>
        <c:numFmt formatCode="General" sourceLinked="1"/>
        <c:majorTickMark val="out"/>
        <c:minorTickMark val="none"/>
        <c:tickLblPos val="nextTo"/>
        <c:crossAx val="3266728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[report_pivot_dias_macros.xlsm]CO2etsY...pivot!PivotTable2</c:name>
    <c:fmtId val="1"/>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pivotFmt>
      <c:pivotFmt>
        <c:idx val="19"/>
        <c:marker>
          <c:symbol val="none"/>
        </c:marker>
      </c:pivotFmt>
      <c:pivotFmt>
        <c:idx val="20"/>
        <c:marker>
          <c:symbol val="none"/>
        </c:marker>
      </c:pivotFmt>
    </c:pivotFmts>
    <c:plotArea>
      <c:layout/>
      <c:lineChart>
        <c:grouping val="standard"/>
        <c:varyColors val="0"/>
        <c:ser>
          <c:idx val="0"/>
          <c:order val="0"/>
          <c:tx>
            <c:strRef>
              <c:f>'CO2etsY...pivot'!$B$3:$B$4</c:f>
              <c:strCache>
                <c:ptCount val="1"/>
                <c:pt idx="0">
                  <c:v>DEU</c:v>
                </c:pt>
              </c:strCache>
            </c:strRef>
          </c:tx>
          <c:marker>
            <c:symbol val="none"/>
          </c:marker>
          <c:cat>
            <c:strRef>
              <c:f>'CO2etsY...pivot'!$A$5:$A$10</c:f>
              <c:strCache>
                <c:ptCount val="5"/>
                <c:pt idx="0">
                  <c:v>2015</c:v>
                </c:pt>
                <c:pt idx="1">
                  <c:v>2020</c:v>
                </c:pt>
                <c:pt idx="2">
                  <c:v>2025</c:v>
                </c:pt>
                <c:pt idx="3">
                  <c:v>2030</c:v>
                </c:pt>
                <c:pt idx="4">
                  <c:v>2011</c:v>
                </c:pt>
              </c:strCache>
            </c:strRef>
          </c:cat>
          <c:val>
            <c:numRef>
              <c:f>'CO2etsY...pivot'!$B$5:$B$10</c:f>
              <c:numCache>
                <c:formatCode>General</c:formatCode>
                <c:ptCount val="5"/>
                <c:pt idx="0">
                  <c:v>0.25001341691418066</c:v>
                </c:pt>
                <c:pt idx="1">
                  <c:v>0.22402596381932027</c:v>
                </c:pt>
                <c:pt idx="2">
                  <c:v>0.23666400513746833</c:v>
                </c:pt>
                <c:pt idx="3">
                  <c:v>0.2359799940274637</c:v>
                </c:pt>
                <c:pt idx="4">
                  <c:v>0.27372925428075795</c:v>
                </c:pt>
              </c:numCache>
            </c:numRef>
          </c:val>
          <c:smooth val="0"/>
          <c:extLst>
            <c:ext xmlns:c16="http://schemas.microsoft.com/office/drawing/2014/chart" uri="{C3380CC4-5D6E-409C-BE32-E72D297353CC}">
              <c16:uniqueId val="{00000000-6623-4296-944B-31420092C8DB}"/>
            </c:ext>
          </c:extLst>
        </c:ser>
        <c:ser>
          <c:idx val="1"/>
          <c:order val="1"/>
          <c:tx>
            <c:strRef>
              <c:f>'CO2etsY...pivot'!$C$3:$C$4</c:f>
              <c:strCache>
                <c:ptCount val="1"/>
                <c:pt idx="0">
                  <c:v>EUN</c:v>
                </c:pt>
              </c:strCache>
            </c:strRef>
          </c:tx>
          <c:marker>
            <c:symbol val="none"/>
          </c:marker>
          <c:cat>
            <c:strRef>
              <c:f>'CO2etsY...pivot'!$A$5:$A$10</c:f>
              <c:strCache>
                <c:ptCount val="5"/>
                <c:pt idx="0">
                  <c:v>2015</c:v>
                </c:pt>
                <c:pt idx="1">
                  <c:v>2020</c:v>
                </c:pt>
                <c:pt idx="2">
                  <c:v>2025</c:v>
                </c:pt>
                <c:pt idx="3">
                  <c:v>2030</c:v>
                </c:pt>
                <c:pt idx="4">
                  <c:v>2011</c:v>
                </c:pt>
              </c:strCache>
            </c:strRef>
          </c:cat>
          <c:val>
            <c:numRef>
              <c:f>'CO2etsY...pivot'!$C$5:$C$10</c:f>
              <c:numCache>
                <c:formatCode>General</c:formatCode>
                <c:ptCount val="5"/>
                <c:pt idx="0">
                  <c:v>0.13300634004417794</c:v>
                </c:pt>
                <c:pt idx="1">
                  <c:v>0.13319469369986026</c:v>
                </c:pt>
                <c:pt idx="2">
                  <c:v>0.13757087933009884</c:v>
                </c:pt>
                <c:pt idx="3">
                  <c:v>0.12911603653362136</c:v>
                </c:pt>
                <c:pt idx="4">
                  <c:v>0.14213587284423895</c:v>
                </c:pt>
              </c:numCache>
            </c:numRef>
          </c:val>
          <c:smooth val="0"/>
          <c:extLst>
            <c:ext xmlns:c16="http://schemas.microsoft.com/office/drawing/2014/chart" uri="{C3380CC4-5D6E-409C-BE32-E72D297353CC}">
              <c16:uniqueId val="{00000001-6623-4296-944B-31420092C8DB}"/>
            </c:ext>
          </c:extLst>
        </c:ser>
        <c:ser>
          <c:idx val="2"/>
          <c:order val="2"/>
          <c:tx>
            <c:strRef>
              <c:f>'CO2etsY...pivot'!$D$3:$D$4</c:f>
              <c:strCache>
                <c:ptCount val="1"/>
                <c:pt idx="0">
                  <c:v>EUS</c:v>
                </c:pt>
              </c:strCache>
            </c:strRef>
          </c:tx>
          <c:marker>
            <c:symbol val="none"/>
          </c:marker>
          <c:cat>
            <c:strRef>
              <c:f>'CO2etsY...pivot'!$A$5:$A$10</c:f>
              <c:strCache>
                <c:ptCount val="5"/>
                <c:pt idx="0">
                  <c:v>2015</c:v>
                </c:pt>
                <c:pt idx="1">
                  <c:v>2020</c:v>
                </c:pt>
                <c:pt idx="2">
                  <c:v>2025</c:v>
                </c:pt>
                <c:pt idx="3">
                  <c:v>2030</c:v>
                </c:pt>
                <c:pt idx="4">
                  <c:v>2011</c:v>
                </c:pt>
              </c:strCache>
            </c:strRef>
          </c:cat>
          <c:val>
            <c:numRef>
              <c:f>'CO2etsY...pivot'!$D$5:$D$10</c:f>
              <c:numCache>
                <c:formatCode>General</c:formatCode>
                <c:ptCount val="5"/>
                <c:pt idx="0">
                  <c:v>0.28593574403648098</c:v>
                </c:pt>
                <c:pt idx="1">
                  <c:v>0.28564366943966651</c:v>
                </c:pt>
                <c:pt idx="2">
                  <c:v>0.28886443259081357</c:v>
                </c:pt>
                <c:pt idx="3">
                  <c:v>0.28213599811772494</c:v>
                </c:pt>
                <c:pt idx="4">
                  <c:v>0.2932681743487231</c:v>
                </c:pt>
              </c:numCache>
            </c:numRef>
          </c:val>
          <c:smooth val="0"/>
          <c:extLst>
            <c:ext xmlns:c16="http://schemas.microsoft.com/office/drawing/2014/chart" uri="{C3380CC4-5D6E-409C-BE32-E72D297353CC}">
              <c16:uniqueId val="{00000002-6623-4296-944B-31420092C8DB}"/>
            </c:ext>
          </c:extLst>
        </c:ser>
        <c:ser>
          <c:idx val="3"/>
          <c:order val="3"/>
          <c:tx>
            <c:strRef>
              <c:f>'CO2etsY...pivot'!$E$3:$E$4</c:f>
              <c:strCache>
                <c:ptCount val="1"/>
                <c:pt idx="0">
                  <c:v>FRA</c:v>
                </c:pt>
              </c:strCache>
            </c:strRef>
          </c:tx>
          <c:marker>
            <c:symbol val="none"/>
          </c:marker>
          <c:cat>
            <c:strRef>
              <c:f>'CO2etsY...pivot'!$A$5:$A$10</c:f>
              <c:strCache>
                <c:ptCount val="5"/>
                <c:pt idx="0">
                  <c:v>2015</c:v>
                </c:pt>
                <c:pt idx="1">
                  <c:v>2020</c:v>
                </c:pt>
                <c:pt idx="2">
                  <c:v>2025</c:v>
                </c:pt>
                <c:pt idx="3">
                  <c:v>2030</c:v>
                </c:pt>
                <c:pt idx="4">
                  <c:v>2011</c:v>
                </c:pt>
              </c:strCache>
            </c:strRef>
          </c:cat>
          <c:val>
            <c:numRef>
              <c:f>'CO2etsY...pivot'!$E$5:$E$10</c:f>
              <c:numCache>
                <c:formatCode>General</c:formatCode>
                <c:ptCount val="5"/>
                <c:pt idx="0">
                  <c:v>0.22823260610459289</c:v>
                </c:pt>
                <c:pt idx="1">
                  <c:v>0.22582229572307316</c:v>
                </c:pt>
                <c:pt idx="2">
                  <c:v>0.21839294905211809</c:v>
                </c:pt>
                <c:pt idx="3">
                  <c:v>0.1929178146250855</c:v>
                </c:pt>
                <c:pt idx="4">
                  <c:v>0.24343613155998989</c:v>
                </c:pt>
              </c:numCache>
            </c:numRef>
          </c:val>
          <c:smooth val="0"/>
          <c:extLst>
            <c:ext xmlns:c16="http://schemas.microsoft.com/office/drawing/2014/chart" uri="{C3380CC4-5D6E-409C-BE32-E72D297353CC}">
              <c16:uniqueId val="{00000003-6623-4296-944B-31420092C8DB}"/>
            </c:ext>
          </c:extLst>
        </c:ser>
        <c:ser>
          <c:idx val="4"/>
          <c:order val="4"/>
          <c:tx>
            <c:strRef>
              <c:f>'CO2etsY...pivot'!$F$3:$F$4</c:f>
              <c:strCache>
                <c:ptCount val="1"/>
                <c:pt idx="0">
                  <c:v>EU28</c:v>
                </c:pt>
              </c:strCache>
            </c:strRef>
          </c:tx>
          <c:marker>
            <c:symbol val="none"/>
          </c:marker>
          <c:cat>
            <c:strRef>
              <c:f>'CO2etsY...pivot'!$A$5:$A$10</c:f>
              <c:strCache>
                <c:ptCount val="5"/>
                <c:pt idx="0">
                  <c:v>2015</c:v>
                </c:pt>
                <c:pt idx="1">
                  <c:v>2020</c:v>
                </c:pt>
                <c:pt idx="2">
                  <c:v>2025</c:v>
                </c:pt>
                <c:pt idx="3">
                  <c:v>2030</c:v>
                </c:pt>
                <c:pt idx="4">
                  <c:v>2011</c:v>
                </c:pt>
              </c:strCache>
            </c:strRef>
          </c:cat>
          <c:val>
            <c:numRef>
              <c:f>'CO2etsY...pivot'!$F$5:$F$10</c:f>
              <c:numCache>
                <c:formatCode>General</c:formatCode>
                <c:ptCount val="5"/>
                <c:pt idx="0">
                  <c:v>1.6871860389343072</c:v>
                </c:pt>
                <c:pt idx="1">
                  <c:v>1.6596450409825383</c:v>
                </c:pt>
                <c:pt idx="2">
                  <c:v>1.6685981166962121</c:v>
                </c:pt>
                <c:pt idx="3">
                  <c:v>1.5860155040174353</c:v>
                </c:pt>
                <c:pt idx="4">
                  <c:v>1.793603706790375</c:v>
                </c:pt>
              </c:numCache>
            </c:numRef>
          </c:val>
          <c:smooth val="0"/>
          <c:extLst>
            <c:ext xmlns:c16="http://schemas.microsoft.com/office/drawing/2014/chart" uri="{C3380CC4-5D6E-409C-BE32-E72D297353CC}">
              <c16:uniqueId val="{00000004-6623-4296-944B-31420092C8DB}"/>
            </c:ext>
          </c:extLst>
        </c:ser>
        <c:dLbls>
          <c:showLegendKey val="0"/>
          <c:showVal val="0"/>
          <c:showCatName val="0"/>
          <c:showSerName val="0"/>
          <c:showPercent val="0"/>
          <c:showBubbleSize val="0"/>
        </c:dLbls>
        <c:smooth val="0"/>
        <c:axId val="326673920"/>
        <c:axId val="327528384"/>
      </c:lineChart>
      <c:catAx>
        <c:axId val="326673920"/>
        <c:scaling>
          <c:orientation val="minMax"/>
        </c:scaling>
        <c:delete val="0"/>
        <c:axPos val="b"/>
        <c:numFmt formatCode="General" sourceLinked="0"/>
        <c:majorTickMark val="out"/>
        <c:minorTickMark val="none"/>
        <c:tickLblPos val="nextTo"/>
        <c:crossAx val="327528384"/>
        <c:crosses val="autoZero"/>
        <c:auto val="1"/>
        <c:lblAlgn val="ctr"/>
        <c:lblOffset val="100"/>
        <c:noMultiLvlLbl val="0"/>
      </c:catAx>
      <c:valAx>
        <c:axId val="327528384"/>
        <c:scaling>
          <c:orientation val="minMax"/>
        </c:scaling>
        <c:delete val="0"/>
        <c:axPos val="l"/>
        <c:majorGridlines/>
        <c:numFmt formatCode="General" sourceLinked="1"/>
        <c:majorTickMark val="out"/>
        <c:minorTickMark val="none"/>
        <c:tickLblPos val="nextTo"/>
        <c:crossAx val="3266739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[report_pivot_dias_macros.xlsm]CO2ets_yr...pivot!PivotTable3</c:name>
    <c:fmtId val="1"/>
  </c:pivotSource>
  <c:chart>
    <c:title>
      <c:tx>
        <c:rich>
          <a:bodyPr/>
          <a:lstStyle/>
          <a:p>
            <a:pPr>
              <a:defRPr/>
            </a:pPr>
            <a:r>
              <a:rPr lang="de-DE"/>
              <a:t>EU-ETS</a:t>
            </a:r>
            <a:r>
              <a:rPr lang="de-DE" baseline="0"/>
              <a:t> e</a:t>
            </a:r>
            <a:r>
              <a:rPr lang="de-DE"/>
              <a:t>missions paths</a:t>
            </a: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s>
    <c:plotArea>
      <c:layout>
        <c:manualLayout>
          <c:layoutTarget val="inner"/>
          <c:xMode val="edge"/>
          <c:yMode val="edge"/>
          <c:x val="8.430197781939773E-2"/>
          <c:y val="0.11334022641109255"/>
          <c:w val="0.75971615627747657"/>
          <c:h val="0.81918057212545403"/>
        </c:manualLayout>
      </c:layout>
      <c:lineChart>
        <c:grouping val="standard"/>
        <c:varyColors val="0"/>
        <c:ser>
          <c:idx val="0"/>
          <c:order val="0"/>
          <c:tx>
            <c:strRef>
              <c:f>'CO2ets_yr...pivot'!$B$3:$B$4</c:f>
              <c:strCache>
                <c:ptCount val="1"/>
                <c:pt idx="0">
                  <c:v>DEU</c:v>
                </c:pt>
              </c:strCache>
            </c:strRef>
          </c:tx>
          <c:marker>
            <c:symbol val="none"/>
          </c:marker>
          <c:cat>
            <c:strRef>
              <c:f>'CO2ets_yr...pivot'!$A$5:$A$10</c:f>
              <c:strCache>
                <c:ptCount val="5"/>
                <c:pt idx="0">
                  <c:v>2015</c:v>
                </c:pt>
                <c:pt idx="1">
                  <c:v>2020</c:v>
                </c:pt>
                <c:pt idx="2">
                  <c:v>2025</c:v>
                </c:pt>
                <c:pt idx="3">
                  <c:v>2030</c:v>
                </c:pt>
                <c:pt idx="4">
                  <c:v>2011</c:v>
                </c:pt>
              </c:strCache>
            </c:strRef>
          </c:cat>
          <c:val>
            <c:numRef>
              <c:f>'CO2ets_yr...pivot'!$B$5:$B$10</c:f>
              <c:numCache>
                <c:formatCode>General</c:formatCode>
                <c:ptCount val="5"/>
                <c:pt idx="0">
                  <c:v>0.50984214691737173</c:v>
                </c:pt>
                <c:pt idx="1">
                  <c:v>0.50095937855175499</c:v>
                </c:pt>
                <c:pt idx="2">
                  <c:v>0.46878751713478961</c:v>
                </c:pt>
                <c:pt idx="3">
                  <c:v>0.39969024846417656</c:v>
                </c:pt>
                <c:pt idx="4">
                  <c:v>0.55810512085630704</c:v>
                </c:pt>
              </c:numCache>
            </c:numRef>
          </c:val>
          <c:smooth val="0"/>
          <c:extLst>
            <c:ext xmlns:c16="http://schemas.microsoft.com/office/drawing/2014/chart" uri="{C3380CC4-5D6E-409C-BE32-E72D297353CC}">
              <c16:uniqueId val="{00000000-A9DC-414F-BBA2-AE23DFA51BFA}"/>
            </c:ext>
          </c:extLst>
        </c:ser>
        <c:ser>
          <c:idx val="1"/>
          <c:order val="1"/>
          <c:tx>
            <c:strRef>
              <c:f>'CO2ets_yr...pivot'!$C$3:$C$4</c:f>
              <c:strCache>
                <c:ptCount val="1"/>
                <c:pt idx="0">
                  <c:v>EUN</c:v>
                </c:pt>
              </c:strCache>
            </c:strRef>
          </c:tx>
          <c:marker>
            <c:symbol val="none"/>
          </c:marker>
          <c:cat>
            <c:strRef>
              <c:f>'CO2ets_yr...pivot'!$A$5:$A$10</c:f>
              <c:strCache>
                <c:ptCount val="5"/>
                <c:pt idx="0">
                  <c:v>2015</c:v>
                </c:pt>
                <c:pt idx="1">
                  <c:v>2020</c:v>
                </c:pt>
                <c:pt idx="2">
                  <c:v>2025</c:v>
                </c:pt>
                <c:pt idx="3">
                  <c:v>2030</c:v>
                </c:pt>
                <c:pt idx="4">
                  <c:v>2011</c:v>
                </c:pt>
              </c:strCache>
            </c:strRef>
          </c:cat>
          <c:val>
            <c:numRef>
              <c:f>'CO2ets_yr...pivot'!$C$5:$C$10</c:f>
              <c:numCache>
                <c:formatCode>General</c:formatCode>
                <c:ptCount val="5"/>
                <c:pt idx="0">
                  <c:v>0.18778080844408798</c:v>
                </c:pt>
                <c:pt idx="1">
                  <c:v>0.18086990983763801</c:v>
                </c:pt>
                <c:pt idx="2">
                  <c:v>0.17015135260886621</c:v>
                </c:pt>
                <c:pt idx="3">
                  <c:v>0.14704205083599098</c:v>
                </c:pt>
                <c:pt idx="4">
                  <c:v>0.20923477986517752</c:v>
                </c:pt>
              </c:numCache>
            </c:numRef>
          </c:val>
          <c:smooth val="0"/>
          <c:extLst>
            <c:ext xmlns:c16="http://schemas.microsoft.com/office/drawing/2014/chart" uri="{C3380CC4-5D6E-409C-BE32-E72D297353CC}">
              <c16:uniqueId val="{00000001-A9DC-414F-BBA2-AE23DFA51BFA}"/>
            </c:ext>
          </c:extLst>
        </c:ser>
        <c:ser>
          <c:idx val="2"/>
          <c:order val="2"/>
          <c:tx>
            <c:strRef>
              <c:f>'CO2ets_yr...pivot'!$D$3:$D$4</c:f>
              <c:strCache>
                <c:ptCount val="1"/>
                <c:pt idx="0">
                  <c:v>EUS</c:v>
                </c:pt>
              </c:strCache>
            </c:strRef>
          </c:tx>
          <c:marker>
            <c:symbol val="none"/>
          </c:marker>
          <c:cat>
            <c:strRef>
              <c:f>'CO2ets_yr...pivot'!$A$5:$A$10</c:f>
              <c:strCache>
                <c:ptCount val="5"/>
                <c:pt idx="0">
                  <c:v>2015</c:v>
                </c:pt>
                <c:pt idx="1">
                  <c:v>2020</c:v>
                </c:pt>
                <c:pt idx="2">
                  <c:v>2025</c:v>
                </c:pt>
                <c:pt idx="3">
                  <c:v>2030</c:v>
                </c:pt>
                <c:pt idx="4">
                  <c:v>2011</c:v>
                </c:pt>
              </c:strCache>
            </c:strRef>
          </c:cat>
          <c:val>
            <c:numRef>
              <c:f>'CO2ets_yr...pivot'!$D$5:$D$10</c:f>
              <c:numCache>
                <c:formatCode>General</c:formatCode>
                <c:ptCount val="5"/>
                <c:pt idx="0">
                  <c:v>0.45468649275150874</c:v>
                </c:pt>
                <c:pt idx="1">
                  <c:v>0.43817463236489179</c:v>
                </c:pt>
                <c:pt idx="2">
                  <c:v>0.41278661423555985</c:v>
                </c:pt>
                <c:pt idx="3">
                  <c:v>0.35285764515747586</c:v>
                </c:pt>
                <c:pt idx="4">
                  <c:v>0.50260542983473533</c:v>
                </c:pt>
              </c:numCache>
            </c:numRef>
          </c:val>
          <c:smooth val="0"/>
          <c:extLst>
            <c:ext xmlns:c16="http://schemas.microsoft.com/office/drawing/2014/chart" uri="{C3380CC4-5D6E-409C-BE32-E72D297353CC}">
              <c16:uniqueId val="{00000002-A9DC-414F-BBA2-AE23DFA51BFA}"/>
            </c:ext>
          </c:extLst>
        </c:ser>
        <c:ser>
          <c:idx val="3"/>
          <c:order val="3"/>
          <c:tx>
            <c:strRef>
              <c:f>'CO2ets_yr...pivot'!$E$3:$E$4</c:f>
              <c:strCache>
                <c:ptCount val="1"/>
                <c:pt idx="0">
                  <c:v>FRA</c:v>
                </c:pt>
              </c:strCache>
            </c:strRef>
          </c:tx>
          <c:marker>
            <c:symbol val="none"/>
          </c:marker>
          <c:cat>
            <c:strRef>
              <c:f>'CO2ets_yr...pivot'!$A$5:$A$10</c:f>
              <c:strCache>
                <c:ptCount val="5"/>
                <c:pt idx="0">
                  <c:v>2015</c:v>
                </c:pt>
                <c:pt idx="1">
                  <c:v>2020</c:v>
                </c:pt>
                <c:pt idx="2">
                  <c:v>2025</c:v>
                </c:pt>
                <c:pt idx="3">
                  <c:v>2030</c:v>
                </c:pt>
                <c:pt idx="4">
                  <c:v>2011</c:v>
                </c:pt>
              </c:strCache>
            </c:strRef>
          </c:cat>
          <c:val>
            <c:numRef>
              <c:f>'CO2ets_yr...pivot'!$E$5:$E$10</c:f>
              <c:numCache>
                <c:formatCode>General</c:formatCode>
                <c:ptCount val="5"/>
                <c:pt idx="0">
                  <c:v>0.25460008168990483</c:v>
                </c:pt>
                <c:pt idx="1">
                  <c:v>0.24632623950491286</c:v>
                </c:pt>
                <c:pt idx="2">
                  <c:v>0.23256012169617685</c:v>
                </c:pt>
                <c:pt idx="3">
                  <c:v>0.20078095626585252</c:v>
                </c:pt>
                <c:pt idx="4">
                  <c:v>0.28021690212241435</c:v>
                </c:pt>
              </c:numCache>
            </c:numRef>
          </c:val>
          <c:smooth val="0"/>
          <c:extLst>
            <c:ext xmlns:c16="http://schemas.microsoft.com/office/drawing/2014/chart" uri="{C3380CC4-5D6E-409C-BE32-E72D297353CC}">
              <c16:uniqueId val="{00000003-A9DC-414F-BBA2-AE23DFA51BFA}"/>
            </c:ext>
          </c:extLst>
        </c:ser>
        <c:ser>
          <c:idx val="4"/>
          <c:order val="4"/>
          <c:tx>
            <c:strRef>
              <c:f>'CO2ets_yr...pivot'!$F$3:$F$4</c:f>
              <c:strCache>
                <c:ptCount val="1"/>
                <c:pt idx="0">
                  <c:v>EU28</c:v>
                </c:pt>
              </c:strCache>
            </c:strRef>
          </c:tx>
          <c:marker>
            <c:symbol val="none"/>
          </c:marker>
          <c:cat>
            <c:strRef>
              <c:f>'CO2ets_yr...pivot'!$A$5:$A$10</c:f>
              <c:strCache>
                <c:ptCount val="5"/>
                <c:pt idx="0">
                  <c:v>2015</c:v>
                </c:pt>
                <c:pt idx="1">
                  <c:v>2020</c:v>
                </c:pt>
                <c:pt idx="2">
                  <c:v>2025</c:v>
                </c:pt>
                <c:pt idx="3">
                  <c:v>2030</c:v>
                </c:pt>
                <c:pt idx="4">
                  <c:v>2011</c:v>
                </c:pt>
              </c:strCache>
            </c:strRef>
          </c:cat>
          <c:val>
            <c:numRef>
              <c:f>'CO2ets_yr...pivot'!$F$5:$F$10</c:f>
              <c:numCache>
                <c:formatCode>General</c:formatCode>
                <c:ptCount val="5"/>
                <c:pt idx="0">
                  <c:v>2.6707964295745579</c:v>
                </c:pt>
                <c:pt idx="1">
                  <c:v>2.5888515968564283</c:v>
                </c:pt>
                <c:pt idx="2">
                  <c:v>2.4452143921045399</c:v>
                </c:pt>
                <c:pt idx="3">
                  <c:v>2.1068626611357999</c:v>
                </c:pt>
                <c:pt idx="4">
                  <c:v>2.9623313637412738</c:v>
                </c:pt>
              </c:numCache>
            </c:numRef>
          </c:val>
          <c:smooth val="0"/>
          <c:extLst>
            <c:ext xmlns:c16="http://schemas.microsoft.com/office/drawing/2014/chart" uri="{C3380CC4-5D6E-409C-BE32-E72D297353CC}">
              <c16:uniqueId val="{00000004-A9DC-414F-BBA2-AE23DFA51BFA}"/>
            </c:ext>
          </c:extLst>
        </c:ser>
        <c:dLbls>
          <c:showLegendKey val="0"/>
          <c:showVal val="0"/>
          <c:showCatName val="0"/>
          <c:showSerName val="0"/>
          <c:showPercent val="0"/>
          <c:showBubbleSize val="0"/>
        </c:dLbls>
        <c:smooth val="0"/>
        <c:axId val="328119808"/>
        <c:axId val="327530112"/>
      </c:lineChart>
      <c:catAx>
        <c:axId val="328119808"/>
        <c:scaling>
          <c:orientation val="minMax"/>
        </c:scaling>
        <c:delete val="0"/>
        <c:axPos val="b"/>
        <c:numFmt formatCode="General" sourceLinked="0"/>
        <c:majorTickMark val="out"/>
        <c:minorTickMark val="none"/>
        <c:tickLblPos val="nextTo"/>
        <c:crossAx val="327530112"/>
        <c:crosses val="autoZero"/>
        <c:auto val="1"/>
        <c:lblAlgn val="ctr"/>
        <c:lblOffset val="100"/>
        <c:noMultiLvlLbl val="0"/>
      </c:catAx>
      <c:valAx>
        <c:axId val="327530112"/>
        <c:scaling>
          <c:orientation val="minMax"/>
        </c:scaling>
        <c:delete val="0"/>
        <c:axPos val="l"/>
        <c:majorGridlines/>
        <c:numFmt formatCode="General" sourceLinked="1"/>
        <c:majorTickMark val="out"/>
        <c:minorTickMark val="none"/>
        <c:tickLblPos val="nextTo"/>
        <c:crossAx val="328119808"/>
        <c:crosses val="autoZero"/>
        <c:crossBetween val="between"/>
      </c:valAx>
    </c:plotArea>
    <c:legend>
      <c:legendPos val="r"/>
      <c:layout>
        <c:manualLayout>
          <c:xMode val="edge"/>
          <c:yMode val="edge"/>
          <c:x val="0.86049327298654599"/>
          <c:y val="0.11374090824459301"/>
          <c:w val="9.1914352811161767E-2"/>
          <c:h val="0.34095728942973036"/>
        </c:manualLayout>
      </c:layout>
      <c:overlay val="0"/>
    </c:legend>
    <c:plotVisOnly val="1"/>
    <c:dispBlanksAs val="gap"/>
    <c:showDLblsOverMax val="0"/>
  </c:chart>
  <c:spPr>
    <a:ln>
      <a:noFill/>
    </a:ln>
  </c:spPr>
  <c:printSettings>
    <c:headerFooter/>
    <c:pageMargins b="0.78740157499999996" l="0.7" r="0.7" t="0.78740157499999996"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[report_pivot_dias_macros.xlsm]CO2nets_yr.p!PivotTable3</c:name>
    <c:fmtId val="2"/>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spPr>
          <a:ln>
            <a:solidFill>
              <a:sysClr val="windowText" lastClr="000000"/>
            </a:solidFill>
            <a:prstDash val="sysDot"/>
          </a:ln>
        </c:spPr>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spPr>
          <a:ln>
            <a:solidFill>
              <a:sysClr val="windowText" lastClr="000000"/>
            </a:solidFill>
            <a:prstDash val="sysDot"/>
          </a:ln>
        </c:spPr>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spPr>
          <a:ln>
            <a:solidFill>
              <a:schemeClr val="tx1"/>
            </a:solidFill>
            <a:prstDash val="sysDash"/>
          </a:ln>
        </c:spPr>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s>
    <c:plotArea>
      <c:layout>
        <c:manualLayout>
          <c:layoutTarget val="inner"/>
          <c:xMode val="edge"/>
          <c:yMode val="edge"/>
          <c:x val="4.0367331420021094E-2"/>
          <c:y val="0.12838309398968151"/>
          <c:w val="0.77791274041564473"/>
          <c:h val="0.67968720157119944"/>
        </c:manualLayout>
      </c:layout>
      <c:lineChart>
        <c:grouping val="standard"/>
        <c:varyColors val="0"/>
        <c:ser>
          <c:idx val="0"/>
          <c:order val="0"/>
          <c:tx>
            <c:strRef>
              <c:f>'CO2nets_yr.p'!$B$3:$B$4</c:f>
              <c:strCache>
                <c:ptCount val="1"/>
                <c:pt idx="0">
                  <c:v>(Leer)</c:v>
                </c:pt>
              </c:strCache>
            </c:strRef>
          </c:tx>
          <c:cat>
            <c:strRef>
              <c:f>'CO2nets_yr.p'!$A$5:$A$6</c:f>
              <c:strCache>
                <c:ptCount val="1"/>
                <c:pt idx="0">
                  <c:v>(Leer)</c:v>
                </c:pt>
              </c:strCache>
            </c:strRef>
          </c:cat>
          <c:val>
            <c:numRef>
              <c:f>'CO2nets_yr.p'!$B$5:$B$6</c:f>
              <c:numCache>
                <c:formatCode>0.00%</c:formatCode>
                <c:ptCount val="1"/>
                <c:pt idx="0">
                  <c:v>#N/A</c:v>
                </c:pt>
              </c:numCache>
            </c:numRef>
          </c:val>
          <c:smooth val="0"/>
          <c:extLst>
            <c:ext xmlns:c16="http://schemas.microsoft.com/office/drawing/2014/chart" uri="{C3380CC4-5D6E-409C-BE32-E72D297353CC}">
              <c16:uniqueId val="{00000000-3715-4DF4-BAF8-F7A0BE741EEF}"/>
            </c:ext>
          </c:extLst>
        </c:ser>
        <c:dLbls>
          <c:showLegendKey val="0"/>
          <c:showVal val="0"/>
          <c:showCatName val="0"/>
          <c:showSerName val="0"/>
          <c:showPercent val="0"/>
          <c:showBubbleSize val="0"/>
        </c:dLbls>
        <c:marker val="1"/>
        <c:smooth val="0"/>
        <c:axId val="328121856"/>
        <c:axId val="327531840"/>
      </c:lineChart>
      <c:catAx>
        <c:axId val="328121856"/>
        <c:scaling>
          <c:orientation val="minMax"/>
        </c:scaling>
        <c:delete val="0"/>
        <c:axPos val="b"/>
        <c:numFmt formatCode="General" sourceLinked="0"/>
        <c:majorTickMark val="out"/>
        <c:minorTickMark val="none"/>
        <c:tickLblPos val="nextTo"/>
        <c:crossAx val="327531840"/>
        <c:crosses val="autoZero"/>
        <c:auto val="1"/>
        <c:lblAlgn val="ctr"/>
        <c:lblOffset val="100"/>
        <c:noMultiLvlLbl val="0"/>
      </c:catAx>
      <c:valAx>
        <c:axId val="327531840"/>
        <c:scaling>
          <c:orientation val="minMax"/>
        </c:scaling>
        <c:delete val="0"/>
        <c:axPos val="l"/>
        <c:majorGridlines/>
        <c:numFmt formatCode="0.00%" sourceLinked="1"/>
        <c:majorTickMark val="out"/>
        <c:minorTickMark val="none"/>
        <c:tickLblPos val="nextTo"/>
        <c:crossAx val="328121856"/>
        <c:crosses val="autoZero"/>
        <c:crossBetween val="between"/>
      </c:valAx>
    </c:plotArea>
    <c:legend>
      <c:legendPos val="r"/>
      <c:layout>
        <c:manualLayout>
          <c:xMode val="edge"/>
          <c:yMode val="edge"/>
          <c:x val="0.88616516798216116"/>
          <c:y val="0.12687816720699349"/>
          <c:w val="0.1114756966854553"/>
          <c:h val="0.42799786133286505"/>
        </c:manualLayout>
      </c:layout>
      <c:overlay val="0"/>
    </c:legend>
    <c:plotVisOnly val="1"/>
    <c:dispBlanksAs val="gap"/>
    <c:showDLblsOverMax val="0"/>
  </c:chart>
  <c:printSettings>
    <c:headerFooter/>
    <c:pageMargins b="0.78740157499999996" l="0.7" r="0.7" t="0.78740157499999996"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[report_pivot_dias_macros.xlsm]CO2w_yr.p!PivotTable3</c:name>
    <c:fmtId val="2"/>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spPr>
          <a:ln>
            <a:solidFill>
              <a:sysClr val="windowText" lastClr="000000"/>
            </a:solidFill>
            <a:prstDash val="sysDot"/>
          </a:ln>
        </c:spPr>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spPr>
          <a:ln>
            <a:solidFill>
              <a:sysClr val="windowText" lastClr="000000"/>
            </a:solidFill>
            <a:prstDash val="sysDot"/>
          </a:ln>
        </c:spPr>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pivotFmt>
      <c:pivotFmt>
        <c:idx val="212"/>
      </c:pivotFmt>
      <c:pivotFmt>
        <c:idx val="213"/>
      </c:pivotFmt>
      <c:pivotFmt>
        <c:idx val="214"/>
      </c:pivotFmt>
      <c:pivotFmt>
        <c:idx val="215"/>
      </c:pivotFmt>
      <c:pivotFmt>
        <c:idx val="216"/>
      </c:pivotFmt>
      <c:pivotFmt>
        <c:idx val="217"/>
      </c:pivotFmt>
      <c:pivotFmt>
        <c:idx val="218"/>
      </c:pivotFmt>
      <c:pivotFmt>
        <c:idx val="219"/>
      </c:pivotFmt>
      <c:pivotFmt>
        <c:idx val="220"/>
      </c:pivotFmt>
      <c:pivotFmt>
        <c:idx val="221"/>
      </c:pivotFmt>
      <c:pivotFmt>
        <c:idx val="222"/>
      </c:pivotFmt>
      <c:pivotFmt>
        <c:idx val="223"/>
      </c:pivotFmt>
      <c:pivotFmt>
        <c:idx val="224"/>
      </c:pivotFmt>
      <c:pivotFmt>
        <c:idx val="225"/>
      </c:pivotFmt>
      <c:pivotFmt>
        <c:idx val="226"/>
      </c:pivotFmt>
      <c:pivotFmt>
        <c:idx val="227"/>
      </c:pivotFmt>
      <c:pivotFmt>
        <c:idx val="228"/>
      </c:pivotFmt>
      <c:pivotFmt>
        <c:idx val="229"/>
      </c:pivotFmt>
      <c:pivotFmt>
        <c:idx val="230"/>
      </c:pivotFmt>
      <c:pivotFmt>
        <c:idx val="231"/>
      </c:pivotFmt>
      <c:pivotFmt>
        <c:idx val="232"/>
      </c:pivotFmt>
      <c:pivotFmt>
        <c:idx val="233"/>
      </c:pivotFmt>
      <c:pivotFmt>
        <c:idx val="234"/>
      </c:pivotFmt>
      <c:pivotFmt>
        <c:idx val="235"/>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pivotFmt>
      <c:pivotFmt>
        <c:idx val="247"/>
      </c:pivotFmt>
      <c:pivotFmt>
        <c:idx val="248"/>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pivotFmt>
      <c:pivotFmt>
        <c:idx val="270"/>
      </c:pivotFmt>
      <c:pivotFmt>
        <c:idx val="271"/>
      </c:pivotFmt>
      <c:pivotFmt>
        <c:idx val="272"/>
      </c:pivotFmt>
      <c:pivotFmt>
        <c:idx val="273"/>
      </c:pivotFmt>
      <c:pivotFmt>
        <c:idx val="274"/>
      </c:pivotFmt>
      <c:pivotFmt>
        <c:idx val="275"/>
      </c:pivotFmt>
      <c:pivotFmt>
        <c:idx val="276"/>
      </c:pivotFmt>
      <c:pivotFmt>
        <c:idx val="277"/>
      </c:pivotFmt>
      <c:pivotFmt>
        <c:idx val="278"/>
      </c:pivotFmt>
      <c:pivotFmt>
        <c:idx val="279"/>
      </c:pivotFmt>
      <c:pivotFmt>
        <c:idx val="280"/>
      </c:pivotFmt>
      <c:pivotFmt>
        <c:idx val="281"/>
      </c:pivotFmt>
      <c:pivotFmt>
        <c:idx val="282"/>
      </c:pivotFmt>
      <c:pivotFmt>
        <c:idx val="283"/>
      </c:pivotFmt>
      <c:pivotFmt>
        <c:idx val="284"/>
      </c:pivotFmt>
      <c:pivotFmt>
        <c:idx val="285"/>
      </c:pivotFmt>
      <c:pivotFmt>
        <c:idx val="286"/>
      </c:pivotFmt>
      <c:pivotFmt>
        <c:idx val="287"/>
      </c:pivotFmt>
      <c:pivotFmt>
        <c:idx val="288"/>
      </c:pivotFmt>
      <c:pivotFmt>
        <c:idx val="289"/>
      </c:pivotFmt>
      <c:pivotFmt>
        <c:idx val="290"/>
      </c:pivotFmt>
      <c:pivotFmt>
        <c:idx val="291"/>
      </c:pivotFmt>
      <c:pivotFmt>
        <c:idx val="292"/>
      </c:pivotFmt>
      <c:pivotFmt>
        <c:idx val="293"/>
      </c:pivotFmt>
      <c:pivotFmt>
        <c:idx val="294"/>
      </c:pivotFmt>
      <c:pivotFmt>
        <c:idx val="295"/>
      </c:pivotFmt>
      <c:pivotFmt>
        <c:idx val="296"/>
      </c:pivotFmt>
      <c:pivotFmt>
        <c:idx val="297"/>
      </c:pivotFmt>
      <c:pivotFmt>
        <c:idx val="298"/>
      </c:pivotFmt>
      <c:pivotFmt>
        <c:idx val="299"/>
      </c:pivotFmt>
      <c:pivotFmt>
        <c:idx val="300"/>
      </c:pivotFmt>
      <c:pivotFmt>
        <c:idx val="301"/>
      </c:pivotFmt>
      <c:pivotFmt>
        <c:idx val="302"/>
      </c:pivotFmt>
      <c:pivotFmt>
        <c:idx val="303"/>
      </c:pivotFmt>
      <c:pivotFmt>
        <c:idx val="304"/>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pivotFmt>
      <c:pivotFmt>
        <c:idx val="315"/>
      </c:pivotFmt>
      <c:pivotFmt>
        <c:idx val="316"/>
      </c:pivotFmt>
      <c:pivotFmt>
        <c:idx val="317"/>
      </c:pivotFmt>
      <c:pivotFmt>
        <c:idx val="318"/>
      </c:pivotFmt>
      <c:pivotFmt>
        <c:idx val="319"/>
      </c:pivotFmt>
      <c:pivotFmt>
        <c:idx val="320"/>
      </c:pivotFmt>
      <c:pivotFmt>
        <c:idx val="321"/>
      </c:pivotFmt>
      <c:pivotFmt>
        <c:idx val="322"/>
      </c:pivotFmt>
      <c:pivotFmt>
        <c:idx val="323"/>
      </c:pivotFmt>
      <c:pivotFmt>
        <c:idx val="324"/>
      </c:pivotFmt>
      <c:pivotFmt>
        <c:idx val="325"/>
      </c:pivotFmt>
      <c:pivotFmt>
        <c:idx val="326"/>
      </c:pivotFmt>
      <c:pivotFmt>
        <c:idx val="327"/>
      </c:pivotFmt>
      <c:pivotFmt>
        <c:idx val="328"/>
      </c:pivotFmt>
      <c:pivotFmt>
        <c:idx val="329"/>
      </c:pivotFmt>
      <c:pivotFmt>
        <c:idx val="330"/>
      </c:pivotFmt>
      <c:pivotFmt>
        <c:idx val="331"/>
      </c:pivotFmt>
      <c:pivotFmt>
        <c:idx val="332"/>
      </c:pivotFmt>
      <c:pivotFmt>
        <c:idx val="333"/>
      </c:pivotFmt>
      <c:pivotFmt>
        <c:idx val="334"/>
      </c:pivotFmt>
      <c:pivotFmt>
        <c:idx val="335"/>
      </c:pivotFmt>
      <c:pivotFmt>
        <c:idx val="336"/>
      </c:pivotFmt>
      <c:pivotFmt>
        <c:idx val="337"/>
      </c:pivotFmt>
      <c:pivotFmt>
        <c:idx val="338"/>
      </c:pivotFmt>
      <c:pivotFmt>
        <c:idx val="339"/>
      </c:pivotFmt>
      <c:pivotFmt>
        <c:idx val="340"/>
      </c:pivotFmt>
      <c:pivotFmt>
        <c:idx val="341"/>
      </c:pivotFmt>
      <c:pivotFmt>
        <c:idx val="342"/>
      </c:pivotFmt>
      <c:pivotFmt>
        <c:idx val="343"/>
      </c:pivotFmt>
      <c:pivotFmt>
        <c:idx val="344"/>
      </c:pivotFmt>
      <c:pivotFmt>
        <c:idx val="345"/>
      </c:pivotFmt>
      <c:pivotFmt>
        <c:idx val="346"/>
      </c:pivotFmt>
      <c:pivotFmt>
        <c:idx val="347"/>
      </c:pivotFmt>
      <c:pivotFmt>
        <c:idx val="348"/>
      </c:pivotFmt>
      <c:pivotFmt>
        <c:idx val="349"/>
      </c:pivotFmt>
      <c:pivotFmt>
        <c:idx val="350"/>
      </c:pivotFmt>
      <c:pivotFmt>
        <c:idx val="351"/>
      </c:pivotFmt>
      <c:pivotFmt>
        <c:idx val="352"/>
      </c:pivotFmt>
      <c:pivotFmt>
        <c:idx val="353"/>
      </c:pivotFmt>
      <c:pivotFmt>
        <c:idx val="354"/>
      </c:pivotFmt>
      <c:pivotFmt>
        <c:idx val="355"/>
      </c:pivotFmt>
      <c:pivotFmt>
        <c:idx val="356"/>
      </c:pivotFmt>
      <c:pivotFmt>
        <c:idx val="357"/>
      </c:pivotFmt>
      <c:pivotFmt>
        <c:idx val="358"/>
      </c:pivotFmt>
      <c:pivotFmt>
        <c:idx val="359"/>
      </c:pivotFmt>
      <c:pivotFmt>
        <c:idx val="360"/>
      </c:pivotFmt>
      <c:pivotFmt>
        <c:idx val="361"/>
      </c:pivotFmt>
      <c:pivotFmt>
        <c:idx val="362"/>
      </c:pivotFmt>
      <c:pivotFmt>
        <c:idx val="363"/>
      </c:pivotFmt>
      <c:pivotFmt>
        <c:idx val="364"/>
      </c:pivotFmt>
      <c:pivotFmt>
        <c:idx val="365"/>
      </c:pivotFmt>
      <c:pivotFmt>
        <c:idx val="366"/>
      </c:pivotFmt>
      <c:pivotFmt>
        <c:idx val="367"/>
      </c:pivotFmt>
      <c:pivotFmt>
        <c:idx val="368"/>
      </c:pivotFmt>
      <c:pivotFmt>
        <c:idx val="369"/>
      </c:pivotFmt>
      <c:pivotFmt>
        <c:idx val="370"/>
      </c:pivotFmt>
      <c:pivotFmt>
        <c:idx val="371"/>
      </c:pivotFmt>
      <c:pivotFmt>
        <c:idx val="372"/>
      </c:pivotFmt>
      <c:pivotFmt>
        <c:idx val="373"/>
      </c:pivotFmt>
      <c:pivotFmt>
        <c:idx val="374"/>
      </c:pivotFmt>
      <c:pivotFmt>
        <c:idx val="375"/>
      </c:pivotFmt>
      <c:pivotFmt>
        <c:idx val="376"/>
      </c:pivotFmt>
      <c:pivotFmt>
        <c:idx val="377"/>
      </c:pivotFmt>
      <c:pivotFmt>
        <c:idx val="378"/>
      </c:pivotFmt>
      <c:pivotFmt>
        <c:idx val="379"/>
      </c:pivotFmt>
      <c:pivotFmt>
        <c:idx val="380"/>
      </c:pivotFmt>
      <c:pivotFmt>
        <c:idx val="381"/>
      </c:pivotFmt>
      <c:pivotFmt>
        <c:idx val="382"/>
      </c:pivotFmt>
      <c:pivotFmt>
        <c:idx val="383"/>
      </c:pivotFmt>
      <c:pivotFmt>
        <c:idx val="384"/>
      </c:pivotFmt>
      <c:pivotFmt>
        <c:idx val="385"/>
      </c:pivotFmt>
      <c:pivotFmt>
        <c:idx val="386"/>
      </c:pivotFmt>
      <c:pivotFmt>
        <c:idx val="387"/>
      </c:pivotFmt>
      <c:pivotFmt>
        <c:idx val="388"/>
      </c:pivotFmt>
      <c:pivotFmt>
        <c:idx val="389"/>
      </c:pivotFmt>
      <c:pivotFmt>
        <c:idx val="390"/>
      </c:pivotFmt>
      <c:pivotFmt>
        <c:idx val="391"/>
      </c:pivotFmt>
      <c:pivotFmt>
        <c:idx val="392"/>
      </c:pivotFmt>
      <c:pivotFmt>
        <c:idx val="393"/>
      </c:pivotFmt>
      <c:pivotFmt>
        <c:idx val="394"/>
      </c:pivotFmt>
      <c:pivotFmt>
        <c:idx val="395"/>
      </c:pivotFmt>
      <c:pivotFmt>
        <c:idx val="396"/>
      </c:pivotFmt>
      <c:pivotFmt>
        <c:idx val="397"/>
      </c:pivotFmt>
      <c:pivotFmt>
        <c:idx val="398"/>
      </c:pivotFmt>
      <c:pivotFmt>
        <c:idx val="399"/>
      </c:pivotFmt>
      <c:pivotFmt>
        <c:idx val="400"/>
      </c:pivotFmt>
      <c:pivotFmt>
        <c:idx val="401"/>
      </c:pivotFmt>
      <c:pivotFmt>
        <c:idx val="402"/>
      </c:pivotFmt>
      <c:pivotFmt>
        <c:idx val="403"/>
      </c:pivotFmt>
      <c:pivotFmt>
        <c:idx val="404"/>
      </c:pivotFmt>
      <c:pivotFmt>
        <c:idx val="405"/>
      </c:pivotFmt>
      <c:pivotFmt>
        <c:idx val="406"/>
      </c:pivotFmt>
      <c:pivotFmt>
        <c:idx val="407"/>
      </c:pivotFmt>
      <c:pivotFmt>
        <c:idx val="408"/>
      </c:pivotFmt>
      <c:pivotFmt>
        <c:idx val="409"/>
      </c:pivotFmt>
      <c:pivotFmt>
        <c:idx val="410"/>
      </c:pivotFmt>
      <c:pivotFmt>
        <c:idx val="411"/>
      </c:pivotFmt>
      <c:pivotFmt>
        <c:idx val="412"/>
      </c:pivotFmt>
      <c:pivotFmt>
        <c:idx val="413"/>
      </c:pivotFmt>
      <c:pivotFmt>
        <c:idx val="414"/>
      </c:pivotFmt>
      <c:pivotFmt>
        <c:idx val="415"/>
      </c:pivotFmt>
      <c:pivotFmt>
        <c:idx val="416"/>
      </c:pivotFmt>
      <c:pivotFmt>
        <c:idx val="417"/>
      </c:pivotFmt>
      <c:pivotFmt>
        <c:idx val="418"/>
      </c:pivotFmt>
      <c:pivotFmt>
        <c:idx val="419"/>
      </c:pivotFmt>
      <c:pivotFmt>
        <c:idx val="420"/>
      </c:pivotFmt>
      <c:pivotFmt>
        <c:idx val="421"/>
      </c:pivotFmt>
      <c:pivotFmt>
        <c:idx val="422"/>
      </c:pivotFmt>
      <c:pivotFmt>
        <c:idx val="423"/>
      </c:pivotFmt>
      <c:pivotFmt>
        <c:idx val="424"/>
      </c:pivotFmt>
      <c:pivotFmt>
        <c:idx val="425"/>
      </c:pivotFmt>
      <c:pivotFmt>
        <c:idx val="426"/>
      </c:pivotFmt>
      <c:pivotFmt>
        <c:idx val="427"/>
      </c:pivotFmt>
      <c:pivotFmt>
        <c:idx val="428"/>
      </c:pivotFmt>
      <c:pivotFmt>
        <c:idx val="429"/>
      </c:pivotFmt>
      <c:pivotFmt>
        <c:idx val="430"/>
      </c:pivotFmt>
      <c:pivotFmt>
        <c:idx val="431"/>
      </c:pivotFmt>
      <c:pivotFmt>
        <c:idx val="432"/>
      </c:pivotFmt>
      <c:pivotFmt>
        <c:idx val="433"/>
      </c:pivotFmt>
      <c:pivotFmt>
        <c:idx val="434"/>
      </c:pivotFmt>
      <c:pivotFmt>
        <c:idx val="435"/>
      </c:pivotFmt>
      <c:pivotFmt>
        <c:idx val="436"/>
      </c:pivotFmt>
      <c:pivotFmt>
        <c:idx val="437"/>
      </c:pivotFmt>
      <c:pivotFmt>
        <c:idx val="438"/>
      </c:pivotFmt>
      <c:pivotFmt>
        <c:idx val="439"/>
      </c:pivotFmt>
      <c:pivotFmt>
        <c:idx val="440"/>
      </c:pivotFmt>
      <c:pivotFmt>
        <c:idx val="441"/>
      </c:pivotFmt>
      <c:pivotFmt>
        <c:idx val="442"/>
      </c:pivotFmt>
      <c:pivotFmt>
        <c:idx val="443"/>
      </c:pivotFmt>
      <c:pivotFmt>
        <c:idx val="444"/>
      </c:pivotFmt>
      <c:pivotFmt>
        <c:idx val="445"/>
      </c:pivotFmt>
      <c:pivotFmt>
        <c:idx val="446"/>
      </c:pivotFmt>
      <c:pivotFmt>
        <c:idx val="447"/>
      </c:pivotFmt>
      <c:pivotFmt>
        <c:idx val="448"/>
      </c:pivotFmt>
      <c:pivotFmt>
        <c:idx val="449"/>
      </c:pivotFmt>
      <c:pivotFmt>
        <c:idx val="450"/>
      </c:pivotFmt>
      <c:pivotFmt>
        <c:idx val="451"/>
      </c:pivotFmt>
      <c:pivotFmt>
        <c:idx val="452"/>
      </c:pivotFmt>
      <c:pivotFmt>
        <c:idx val="453"/>
      </c:pivotFmt>
      <c:pivotFmt>
        <c:idx val="454"/>
      </c:pivotFmt>
      <c:pivotFmt>
        <c:idx val="455"/>
      </c:pivotFmt>
      <c:pivotFmt>
        <c:idx val="456"/>
      </c:pivotFmt>
      <c:pivotFmt>
        <c:idx val="457"/>
      </c:pivotFmt>
      <c:pivotFmt>
        <c:idx val="458"/>
      </c:pivotFmt>
      <c:pivotFmt>
        <c:idx val="459"/>
      </c:pivotFmt>
      <c:pivotFmt>
        <c:idx val="460"/>
      </c:pivotFmt>
      <c:pivotFmt>
        <c:idx val="461"/>
      </c:pivotFmt>
      <c:pivotFmt>
        <c:idx val="462"/>
      </c:pivotFmt>
      <c:pivotFmt>
        <c:idx val="463"/>
      </c:pivotFmt>
      <c:pivotFmt>
        <c:idx val="464"/>
      </c:pivotFmt>
      <c:pivotFmt>
        <c:idx val="465"/>
      </c:pivotFmt>
      <c:pivotFmt>
        <c:idx val="466"/>
      </c:pivotFmt>
      <c:pivotFmt>
        <c:idx val="467"/>
      </c:pivotFmt>
      <c:pivotFmt>
        <c:idx val="468"/>
      </c:pivotFmt>
      <c:pivotFmt>
        <c:idx val="469"/>
      </c:pivotFmt>
      <c:pivotFmt>
        <c:idx val="470"/>
      </c:pivotFmt>
      <c:pivotFmt>
        <c:idx val="471"/>
      </c:pivotFmt>
      <c:pivotFmt>
        <c:idx val="472"/>
      </c:pivotFmt>
      <c:pivotFmt>
        <c:idx val="473"/>
      </c:pivotFmt>
      <c:pivotFmt>
        <c:idx val="474"/>
      </c:pivotFmt>
      <c:pivotFmt>
        <c:idx val="475"/>
      </c:pivotFmt>
      <c:pivotFmt>
        <c:idx val="476"/>
      </c:pivotFmt>
      <c:pivotFmt>
        <c:idx val="477"/>
      </c:pivotFmt>
      <c:pivotFmt>
        <c:idx val="478"/>
      </c:pivotFmt>
      <c:pivotFmt>
        <c:idx val="479"/>
      </c:pivotFmt>
      <c:pivotFmt>
        <c:idx val="480"/>
      </c:pivotFmt>
      <c:pivotFmt>
        <c:idx val="481"/>
      </c:pivotFmt>
      <c:pivotFmt>
        <c:idx val="482"/>
      </c:pivotFmt>
      <c:pivotFmt>
        <c:idx val="483"/>
      </c:pivotFmt>
      <c:pivotFmt>
        <c:idx val="484"/>
      </c:pivotFmt>
      <c:pivotFmt>
        <c:idx val="485"/>
      </c:pivotFmt>
      <c:pivotFmt>
        <c:idx val="486"/>
      </c:pivotFmt>
      <c:pivotFmt>
        <c:idx val="487"/>
      </c:pivotFmt>
      <c:pivotFmt>
        <c:idx val="488"/>
      </c:pivotFmt>
      <c:pivotFmt>
        <c:idx val="489"/>
      </c:pivotFmt>
      <c:pivotFmt>
        <c:idx val="490"/>
      </c:pivotFmt>
      <c:pivotFmt>
        <c:idx val="491"/>
      </c:pivotFmt>
      <c:pivotFmt>
        <c:idx val="492"/>
      </c:pivotFmt>
      <c:pivotFmt>
        <c:idx val="493"/>
      </c:pivotFmt>
      <c:pivotFmt>
        <c:idx val="494"/>
      </c:pivotFmt>
      <c:pivotFmt>
        <c:idx val="495"/>
      </c:pivotFmt>
      <c:pivotFmt>
        <c:idx val="496"/>
      </c:pivotFmt>
      <c:pivotFmt>
        <c:idx val="497"/>
      </c:pivotFmt>
      <c:pivotFmt>
        <c:idx val="498"/>
      </c:pivotFmt>
      <c:pivotFmt>
        <c:idx val="499"/>
      </c:pivotFmt>
      <c:pivotFmt>
        <c:idx val="500"/>
      </c:pivotFmt>
      <c:pivotFmt>
        <c:idx val="501"/>
      </c:pivotFmt>
      <c:pivotFmt>
        <c:idx val="502"/>
      </c:pivotFmt>
      <c:pivotFmt>
        <c:idx val="503"/>
      </c:pivotFmt>
      <c:pivotFmt>
        <c:idx val="504"/>
      </c:pivotFmt>
      <c:pivotFmt>
        <c:idx val="505"/>
      </c:pivotFmt>
      <c:pivotFmt>
        <c:idx val="506"/>
      </c:pivotFmt>
      <c:pivotFmt>
        <c:idx val="507"/>
      </c:pivotFmt>
      <c:pivotFmt>
        <c:idx val="508"/>
      </c:pivotFmt>
      <c:pivotFmt>
        <c:idx val="509"/>
      </c:pivotFmt>
      <c:pivotFmt>
        <c:idx val="510"/>
      </c:pivotFmt>
      <c:pivotFmt>
        <c:idx val="511"/>
      </c:pivotFmt>
      <c:pivotFmt>
        <c:idx val="512"/>
      </c:pivotFmt>
      <c:pivotFmt>
        <c:idx val="513"/>
      </c:pivotFmt>
      <c:pivotFmt>
        <c:idx val="514"/>
      </c:pivotFmt>
      <c:pivotFmt>
        <c:idx val="515"/>
      </c:pivotFmt>
      <c:pivotFmt>
        <c:idx val="516"/>
      </c:pivotFmt>
      <c:pivotFmt>
        <c:idx val="517"/>
      </c:pivotFmt>
      <c:pivotFmt>
        <c:idx val="518"/>
      </c:pivotFmt>
      <c:pivotFmt>
        <c:idx val="519"/>
      </c:pivotFmt>
      <c:pivotFmt>
        <c:idx val="520"/>
      </c:pivotFmt>
      <c:pivotFmt>
        <c:idx val="521"/>
      </c:pivotFmt>
      <c:pivotFmt>
        <c:idx val="522"/>
      </c:pivotFmt>
      <c:pivotFmt>
        <c:idx val="523"/>
      </c:pivotFmt>
      <c:pivotFmt>
        <c:idx val="524"/>
      </c:pivotFmt>
      <c:pivotFmt>
        <c:idx val="525"/>
      </c:pivotFmt>
      <c:pivotFmt>
        <c:idx val="526"/>
      </c:pivotFmt>
      <c:pivotFmt>
        <c:idx val="527"/>
      </c:pivotFmt>
      <c:pivotFmt>
        <c:idx val="528"/>
      </c:pivotFmt>
      <c:pivotFmt>
        <c:idx val="529"/>
      </c:pivotFmt>
      <c:pivotFmt>
        <c:idx val="530"/>
      </c:pivotFmt>
      <c:pivotFmt>
        <c:idx val="531"/>
      </c:pivotFmt>
      <c:pivotFmt>
        <c:idx val="532"/>
      </c:pivotFmt>
      <c:pivotFmt>
        <c:idx val="533"/>
      </c:pivotFmt>
      <c:pivotFmt>
        <c:idx val="534"/>
      </c:pivotFmt>
      <c:pivotFmt>
        <c:idx val="535"/>
      </c:pivotFmt>
      <c:pivotFmt>
        <c:idx val="536"/>
      </c:pivotFmt>
      <c:pivotFmt>
        <c:idx val="537"/>
      </c:pivotFmt>
      <c:pivotFmt>
        <c:idx val="538"/>
      </c:pivotFmt>
      <c:pivotFmt>
        <c:idx val="539"/>
      </c:pivotFmt>
      <c:pivotFmt>
        <c:idx val="540"/>
      </c:pivotFmt>
      <c:pivotFmt>
        <c:idx val="541"/>
      </c:pivotFmt>
      <c:pivotFmt>
        <c:idx val="542"/>
      </c:pivotFmt>
      <c:pivotFmt>
        <c:idx val="543"/>
      </c:pivotFmt>
      <c:pivotFmt>
        <c:idx val="544"/>
      </c:pivotFmt>
      <c:pivotFmt>
        <c:idx val="545"/>
      </c:pivotFmt>
      <c:pivotFmt>
        <c:idx val="546"/>
      </c:pivotFmt>
      <c:pivotFmt>
        <c:idx val="547"/>
      </c:pivotFmt>
      <c:pivotFmt>
        <c:idx val="548"/>
      </c:pivotFmt>
      <c:pivotFmt>
        <c:idx val="549"/>
      </c:pivotFmt>
      <c:pivotFmt>
        <c:idx val="550"/>
      </c:pivotFmt>
      <c:pivotFmt>
        <c:idx val="551"/>
      </c:pivotFmt>
      <c:pivotFmt>
        <c:idx val="552"/>
      </c:pivotFmt>
      <c:pivotFmt>
        <c:idx val="553"/>
      </c:pivotFmt>
      <c:pivotFmt>
        <c:idx val="554"/>
      </c:pivotFmt>
      <c:pivotFmt>
        <c:idx val="555"/>
      </c:pivotFmt>
      <c:pivotFmt>
        <c:idx val="556"/>
      </c:pivotFmt>
      <c:pivotFmt>
        <c:idx val="557"/>
      </c:pivotFmt>
      <c:pivotFmt>
        <c:idx val="558"/>
      </c:pivotFmt>
      <c:pivotFmt>
        <c:idx val="559"/>
      </c:pivotFmt>
      <c:pivotFmt>
        <c:idx val="560"/>
      </c:pivotFmt>
      <c:pivotFmt>
        <c:idx val="561"/>
      </c:pivotFmt>
      <c:pivotFmt>
        <c:idx val="562"/>
      </c:pivotFmt>
      <c:pivotFmt>
        <c:idx val="563"/>
      </c:pivotFmt>
      <c:pivotFmt>
        <c:idx val="564"/>
      </c:pivotFmt>
      <c:pivotFmt>
        <c:idx val="565"/>
      </c:pivotFmt>
      <c:pivotFmt>
        <c:idx val="566"/>
      </c:pivotFmt>
      <c:pivotFmt>
        <c:idx val="567"/>
      </c:pivotFmt>
      <c:pivotFmt>
        <c:idx val="568"/>
      </c:pivotFmt>
      <c:pivotFmt>
        <c:idx val="569"/>
      </c:pivotFmt>
      <c:pivotFmt>
        <c:idx val="570"/>
      </c:pivotFmt>
      <c:pivotFmt>
        <c:idx val="571"/>
      </c:pivotFmt>
      <c:pivotFmt>
        <c:idx val="572"/>
      </c:pivotFmt>
      <c:pivotFmt>
        <c:idx val="573"/>
      </c:pivotFmt>
      <c:pivotFmt>
        <c:idx val="574"/>
      </c:pivotFmt>
      <c:pivotFmt>
        <c:idx val="575"/>
      </c:pivotFmt>
      <c:pivotFmt>
        <c:idx val="576"/>
      </c:pivotFmt>
      <c:pivotFmt>
        <c:idx val="577"/>
      </c:pivotFmt>
      <c:pivotFmt>
        <c:idx val="578"/>
      </c:pivotFmt>
      <c:pivotFmt>
        <c:idx val="579"/>
      </c:pivotFmt>
      <c:pivotFmt>
        <c:idx val="580"/>
      </c:pivotFmt>
      <c:pivotFmt>
        <c:idx val="581"/>
      </c:pivotFmt>
      <c:pivotFmt>
        <c:idx val="582"/>
      </c:pivotFmt>
      <c:pivotFmt>
        <c:idx val="583"/>
      </c:pivotFmt>
      <c:pivotFmt>
        <c:idx val="584"/>
      </c:pivotFmt>
      <c:pivotFmt>
        <c:idx val="585"/>
      </c:pivotFmt>
      <c:pivotFmt>
        <c:idx val="586"/>
      </c:pivotFmt>
      <c:pivotFmt>
        <c:idx val="587"/>
      </c:pivotFmt>
      <c:pivotFmt>
        <c:idx val="588"/>
      </c:pivotFmt>
      <c:pivotFmt>
        <c:idx val="589"/>
      </c:pivotFmt>
      <c:pivotFmt>
        <c:idx val="590"/>
      </c:pivotFmt>
      <c:pivotFmt>
        <c:idx val="591"/>
      </c:pivotFmt>
      <c:pivotFmt>
        <c:idx val="592"/>
      </c:pivotFmt>
      <c:pivotFmt>
        <c:idx val="593"/>
      </c:pivotFmt>
      <c:pivotFmt>
        <c:idx val="594"/>
      </c:pivotFmt>
      <c:pivotFmt>
        <c:idx val="595"/>
      </c:pivotFmt>
      <c:pivotFmt>
        <c:idx val="596"/>
      </c:pivotFmt>
      <c:pivotFmt>
        <c:idx val="597"/>
      </c:pivotFmt>
      <c:pivotFmt>
        <c:idx val="598"/>
      </c:pivotFmt>
      <c:pivotFmt>
        <c:idx val="599"/>
      </c:pivotFmt>
      <c:pivotFmt>
        <c:idx val="600"/>
      </c:pivotFmt>
      <c:pivotFmt>
        <c:idx val="601"/>
      </c:pivotFmt>
      <c:pivotFmt>
        <c:idx val="602"/>
      </c:pivotFmt>
      <c:pivotFmt>
        <c:idx val="603"/>
      </c:pivotFmt>
      <c:pivotFmt>
        <c:idx val="604"/>
      </c:pivotFmt>
      <c:pivotFmt>
        <c:idx val="605"/>
      </c:pivotFmt>
      <c:pivotFmt>
        <c:idx val="606"/>
      </c:pivotFmt>
      <c:pivotFmt>
        <c:idx val="607"/>
      </c:pivotFmt>
      <c:pivotFmt>
        <c:idx val="608"/>
      </c:pivotFmt>
      <c:pivotFmt>
        <c:idx val="609"/>
      </c:pivotFmt>
      <c:pivotFmt>
        <c:idx val="610"/>
      </c:pivotFmt>
      <c:pivotFmt>
        <c:idx val="611"/>
      </c:pivotFmt>
      <c:pivotFmt>
        <c:idx val="612"/>
      </c:pivotFmt>
      <c:pivotFmt>
        <c:idx val="613"/>
      </c:pivotFmt>
      <c:pivotFmt>
        <c:idx val="614"/>
      </c:pivotFmt>
      <c:pivotFmt>
        <c:idx val="615"/>
      </c:pivotFmt>
      <c:pivotFmt>
        <c:idx val="616"/>
      </c:pivotFmt>
      <c:pivotFmt>
        <c:idx val="617"/>
      </c:pivotFmt>
      <c:pivotFmt>
        <c:idx val="618"/>
      </c:pivotFmt>
      <c:pivotFmt>
        <c:idx val="619"/>
      </c:pivotFmt>
      <c:pivotFmt>
        <c:idx val="620"/>
      </c:pivotFmt>
      <c:pivotFmt>
        <c:idx val="621"/>
      </c:pivotFmt>
      <c:pivotFmt>
        <c:idx val="622"/>
      </c:pivotFmt>
      <c:pivotFmt>
        <c:idx val="623"/>
      </c:pivotFmt>
      <c:pivotFmt>
        <c:idx val="624"/>
      </c:pivotFmt>
      <c:pivotFmt>
        <c:idx val="625"/>
      </c:pivotFmt>
      <c:pivotFmt>
        <c:idx val="626"/>
      </c:pivotFmt>
      <c:pivotFmt>
        <c:idx val="627"/>
      </c:pivotFmt>
      <c:pivotFmt>
        <c:idx val="628"/>
      </c:pivotFmt>
      <c:pivotFmt>
        <c:idx val="629"/>
      </c:pivotFmt>
      <c:pivotFmt>
        <c:idx val="630"/>
      </c:pivotFmt>
      <c:pivotFmt>
        <c:idx val="631"/>
      </c:pivotFmt>
      <c:pivotFmt>
        <c:idx val="632"/>
      </c:pivotFmt>
      <c:pivotFmt>
        <c:idx val="633"/>
      </c:pivotFmt>
      <c:pivotFmt>
        <c:idx val="634"/>
      </c:pivotFmt>
      <c:pivotFmt>
        <c:idx val="635"/>
      </c:pivotFmt>
      <c:pivotFmt>
        <c:idx val="636"/>
      </c:pivotFmt>
      <c:pivotFmt>
        <c:idx val="637"/>
      </c:pivotFmt>
      <c:pivotFmt>
        <c:idx val="638"/>
      </c:pivotFmt>
      <c:pivotFmt>
        <c:idx val="639"/>
      </c:pivotFmt>
      <c:pivotFmt>
        <c:idx val="640"/>
      </c:pivotFmt>
      <c:pivotFmt>
        <c:idx val="641"/>
      </c:pivotFmt>
      <c:pivotFmt>
        <c:idx val="642"/>
      </c:pivotFmt>
      <c:pivotFmt>
        <c:idx val="643"/>
      </c:pivotFmt>
      <c:pivotFmt>
        <c:idx val="644"/>
      </c:pivotFmt>
      <c:pivotFmt>
        <c:idx val="645"/>
      </c:pivotFmt>
      <c:pivotFmt>
        <c:idx val="646"/>
      </c:pivotFmt>
      <c:pivotFmt>
        <c:idx val="647"/>
      </c:pivotFmt>
      <c:pivotFmt>
        <c:idx val="648"/>
      </c:pivotFmt>
      <c:pivotFmt>
        <c:idx val="649"/>
      </c:pivotFmt>
      <c:pivotFmt>
        <c:idx val="650"/>
      </c:pivotFmt>
      <c:pivotFmt>
        <c:idx val="651"/>
      </c:pivotFmt>
      <c:pivotFmt>
        <c:idx val="652"/>
      </c:pivotFmt>
      <c:pivotFmt>
        <c:idx val="653"/>
      </c:pivotFmt>
      <c:pivotFmt>
        <c:idx val="654"/>
      </c:pivotFmt>
      <c:pivotFmt>
        <c:idx val="655"/>
      </c:pivotFmt>
      <c:pivotFmt>
        <c:idx val="656"/>
      </c:pivotFmt>
      <c:pivotFmt>
        <c:idx val="657"/>
      </c:pivotFmt>
      <c:pivotFmt>
        <c:idx val="658"/>
      </c:pivotFmt>
      <c:pivotFmt>
        <c:idx val="659"/>
      </c:pivotFmt>
      <c:pivotFmt>
        <c:idx val="660"/>
      </c:pivotFmt>
      <c:pivotFmt>
        <c:idx val="661"/>
      </c:pivotFmt>
      <c:pivotFmt>
        <c:idx val="662"/>
      </c:pivotFmt>
      <c:pivotFmt>
        <c:idx val="663"/>
      </c:pivotFmt>
      <c:pivotFmt>
        <c:idx val="664"/>
      </c:pivotFmt>
      <c:pivotFmt>
        <c:idx val="665"/>
      </c:pivotFmt>
      <c:pivotFmt>
        <c:idx val="666"/>
      </c:pivotFmt>
      <c:pivotFmt>
        <c:idx val="667"/>
      </c:pivotFmt>
      <c:pivotFmt>
        <c:idx val="668"/>
      </c:pivotFmt>
      <c:pivotFmt>
        <c:idx val="669"/>
      </c:pivotFmt>
      <c:pivotFmt>
        <c:idx val="670"/>
      </c:pivotFmt>
      <c:pivotFmt>
        <c:idx val="671"/>
      </c:pivotFmt>
      <c:pivotFmt>
        <c:idx val="672"/>
      </c:pivotFmt>
      <c:pivotFmt>
        <c:idx val="673"/>
      </c:pivotFmt>
      <c:pivotFmt>
        <c:idx val="674"/>
      </c:pivotFmt>
      <c:pivotFmt>
        <c:idx val="675"/>
      </c:pivotFmt>
      <c:pivotFmt>
        <c:idx val="676"/>
      </c:pivotFmt>
      <c:pivotFmt>
        <c:idx val="677"/>
      </c:pivotFmt>
      <c:pivotFmt>
        <c:idx val="678"/>
      </c:pivotFmt>
      <c:pivotFmt>
        <c:idx val="679"/>
      </c:pivotFmt>
      <c:pivotFmt>
        <c:idx val="680"/>
      </c:pivotFmt>
      <c:pivotFmt>
        <c:idx val="681"/>
      </c:pivotFmt>
      <c:pivotFmt>
        <c:idx val="682"/>
      </c:pivotFmt>
      <c:pivotFmt>
        <c:idx val="683"/>
      </c:pivotFmt>
      <c:pivotFmt>
        <c:idx val="684"/>
      </c:pivotFmt>
      <c:pivotFmt>
        <c:idx val="685"/>
      </c:pivotFmt>
      <c:pivotFmt>
        <c:idx val="686"/>
      </c:pivotFmt>
      <c:pivotFmt>
        <c:idx val="687"/>
      </c:pivotFmt>
      <c:pivotFmt>
        <c:idx val="688"/>
      </c:pivotFmt>
      <c:pivotFmt>
        <c:idx val="689"/>
      </c:pivotFmt>
      <c:pivotFmt>
        <c:idx val="690"/>
      </c:pivotFmt>
      <c:pivotFmt>
        <c:idx val="691"/>
      </c:pivotFmt>
      <c:pivotFmt>
        <c:idx val="692"/>
      </c:pivotFmt>
      <c:pivotFmt>
        <c:idx val="693"/>
      </c:pivotFmt>
      <c:pivotFmt>
        <c:idx val="694"/>
      </c:pivotFmt>
      <c:pivotFmt>
        <c:idx val="695"/>
      </c:pivotFmt>
      <c:pivotFmt>
        <c:idx val="696"/>
      </c:pivotFmt>
      <c:pivotFmt>
        <c:idx val="697"/>
      </c:pivotFmt>
      <c:pivotFmt>
        <c:idx val="698"/>
      </c:pivotFmt>
      <c:pivotFmt>
        <c:idx val="699"/>
      </c:pivotFmt>
      <c:pivotFmt>
        <c:idx val="700"/>
      </c:pivotFmt>
      <c:pivotFmt>
        <c:idx val="701"/>
      </c:pivotFmt>
      <c:pivotFmt>
        <c:idx val="702"/>
      </c:pivotFmt>
      <c:pivotFmt>
        <c:idx val="703"/>
      </c:pivotFmt>
      <c:pivotFmt>
        <c:idx val="704"/>
      </c:pivotFmt>
      <c:pivotFmt>
        <c:idx val="705"/>
      </c:pivotFmt>
      <c:pivotFmt>
        <c:idx val="706"/>
      </c:pivotFmt>
      <c:pivotFmt>
        <c:idx val="707"/>
      </c:pivotFmt>
      <c:pivotFmt>
        <c:idx val="708"/>
      </c:pivotFmt>
      <c:pivotFmt>
        <c:idx val="709"/>
      </c:pivotFmt>
      <c:pivotFmt>
        <c:idx val="710"/>
      </c:pivotFmt>
      <c:pivotFmt>
        <c:idx val="711"/>
      </c:pivotFmt>
      <c:pivotFmt>
        <c:idx val="712"/>
      </c:pivotFmt>
      <c:pivotFmt>
        <c:idx val="713"/>
      </c:pivotFmt>
      <c:pivotFmt>
        <c:idx val="714"/>
      </c:pivotFmt>
      <c:pivotFmt>
        <c:idx val="715"/>
      </c:pivotFmt>
      <c:pivotFmt>
        <c:idx val="716"/>
      </c:pivotFmt>
      <c:pivotFmt>
        <c:idx val="717"/>
      </c:pivotFmt>
      <c:pivotFmt>
        <c:idx val="718"/>
      </c:pivotFmt>
      <c:pivotFmt>
        <c:idx val="719"/>
      </c:pivotFmt>
      <c:pivotFmt>
        <c:idx val="720"/>
      </c:pivotFmt>
      <c:pivotFmt>
        <c:idx val="721"/>
      </c:pivotFmt>
      <c:pivotFmt>
        <c:idx val="722"/>
      </c:pivotFmt>
      <c:pivotFmt>
        <c:idx val="723"/>
      </c:pivotFmt>
      <c:pivotFmt>
        <c:idx val="724"/>
      </c:pivotFmt>
      <c:pivotFmt>
        <c:idx val="725"/>
      </c:pivotFmt>
      <c:pivotFmt>
        <c:idx val="726"/>
      </c:pivotFmt>
      <c:pivotFmt>
        <c:idx val="727"/>
      </c:pivotFmt>
      <c:pivotFmt>
        <c:idx val="728"/>
      </c:pivotFmt>
      <c:pivotFmt>
        <c:idx val="729"/>
      </c:pivotFmt>
      <c:pivotFmt>
        <c:idx val="730"/>
      </c:pivotFmt>
      <c:pivotFmt>
        <c:idx val="731"/>
      </c:pivotFmt>
      <c:pivotFmt>
        <c:idx val="732"/>
      </c:pivotFmt>
      <c:pivotFmt>
        <c:idx val="733"/>
      </c:pivotFmt>
      <c:pivotFmt>
        <c:idx val="734"/>
      </c:pivotFmt>
      <c:pivotFmt>
        <c:idx val="735"/>
      </c:pivotFmt>
      <c:pivotFmt>
        <c:idx val="736"/>
      </c:pivotFmt>
      <c:pivotFmt>
        <c:idx val="737"/>
      </c:pivotFmt>
      <c:pivotFmt>
        <c:idx val="738"/>
      </c:pivotFmt>
      <c:pivotFmt>
        <c:idx val="739"/>
      </c:pivotFmt>
      <c:pivotFmt>
        <c:idx val="740"/>
      </c:pivotFmt>
      <c:pivotFmt>
        <c:idx val="741"/>
      </c:pivotFmt>
      <c:pivotFmt>
        <c:idx val="742"/>
      </c:pivotFmt>
      <c:pivotFmt>
        <c:idx val="743"/>
      </c:pivotFmt>
      <c:pivotFmt>
        <c:idx val="744"/>
      </c:pivotFmt>
      <c:pivotFmt>
        <c:idx val="745"/>
      </c:pivotFmt>
      <c:pivotFmt>
        <c:idx val="746"/>
      </c:pivotFmt>
      <c:pivotFmt>
        <c:idx val="747"/>
      </c:pivotFmt>
      <c:pivotFmt>
        <c:idx val="748"/>
      </c:pivotFmt>
      <c:pivotFmt>
        <c:idx val="749"/>
      </c:pivotFmt>
      <c:pivotFmt>
        <c:idx val="750"/>
      </c:pivotFmt>
      <c:pivotFmt>
        <c:idx val="751"/>
      </c:pivotFmt>
      <c:pivotFmt>
        <c:idx val="752"/>
      </c:pivotFmt>
      <c:pivotFmt>
        <c:idx val="753"/>
      </c:pivotFmt>
      <c:pivotFmt>
        <c:idx val="754"/>
      </c:pivotFmt>
      <c:pivotFmt>
        <c:idx val="755"/>
      </c:pivotFmt>
      <c:pivotFmt>
        <c:idx val="756"/>
      </c:pivotFmt>
      <c:pivotFmt>
        <c:idx val="757"/>
      </c:pivotFmt>
      <c:pivotFmt>
        <c:idx val="758"/>
      </c:pivotFmt>
      <c:pivotFmt>
        <c:idx val="759"/>
      </c:pivotFmt>
      <c:pivotFmt>
        <c:idx val="760"/>
      </c:pivotFmt>
      <c:pivotFmt>
        <c:idx val="761"/>
      </c:pivotFmt>
      <c:pivotFmt>
        <c:idx val="762"/>
      </c:pivotFmt>
      <c:pivotFmt>
        <c:idx val="763"/>
      </c:pivotFmt>
      <c:pivotFmt>
        <c:idx val="764"/>
      </c:pivotFmt>
      <c:pivotFmt>
        <c:idx val="765"/>
      </c:pivotFmt>
      <c:pivotFmt>
        <c:idx val="766"/>
      </c:pivotFmt>
      <c:pivotFmt>
        <c:idx val="767"/>
      </c:pivotFmt>
      <c:pivotFmt>
        <c:idx val="768"/>
      </c:pivotFmt>
      <c:pivotFmt>
        <c:idx val="769"/>
      </c:pivotFmt>
      <c:pivotFmt>
        <c:idx val="770"/>
      </c:pivotFmt>
      <c:pivotFmt>
        <c:idx val="771"/>
      </c:pivotFmt>
      <c:pivotFmt>
        <c:idx val="772"/>
      </c:pivotFmt>
      <c:pivotFmt>
        <c:idx val="773"/>
      </c:pivotFmt>
      <c:pivotFmt>
        <c:idx val="774"/>
      </c:pivotFmt>
      <c:pivotFmt>
        <c:idx val="775"/>
      </c:pivotFmt>
      <c:pivotFmt>
        <c:idx val="776"/>
      </c:pivotFmt>
      <c:pivotFmt>
        <c:idx val="777"/>
      </c:pivotFmt>
      <c:pivotFmt>
        <c:idx val="778"/>
      </c:pivotFmt>
      <c:pivotFmt>
        <c:idx val="779"/>
      </c:pivotFmt>
      <c:pivotFmt>
        <c:idx val="780"/>
      </c:pivotFmt>
      <c:pivotFmt>
        <c:idx val="781"/>
      </c:pivotFmt>
      <c:pivotFmt>
        <c:idx val="782"/>
      </c:pivotFmt>
      <c:pivotFmt>
        <c:idx val="783"/>
      </c:pivotFmt>
      <c:pivotFmt>
        <c:idx val="784"/>
      </c:pivotFmt>
      <c:pivotFmt>
        <c:idx val="785"/>
      </c:pivotFmt>
      <c:pivotFmt>
        <c:idx val="786"/>
      </c:pivotFmt>
      <c:pivotFmt>
        <c:idx val="787"/>
      </c:pivotFmt>
      <c:pivotFmt>
        <c:idx val="788"/>
      </c:pivotFmt>
      <c:pivotFmt>
        <c:idx val="789"/>
      </c:pivotFmt>
      <c:pivotFmt>
        <c:idx val="790"/>
      </c:pivotFmt>
      <c:pivotFmt>
        <c:idx val="791"/>
      </c:pivotFmt>
      <c:pivotFmt>
        <c:idx val="792"/>
      </c:pivotFmt>
      <c:pivotFmt>
        <c:idx val="793"/>
      </c:pivotFmt>
      <c:pivotFmt>
        <c:idx val="794"/>
      </c:pivotFmt>
      <c:pivotFmt>
        <c:idx val="795"/>
      </c:pivotFmt>
      <c:pivotFmt>
        <c:idx val="796"/>
      </c:pivotFmt>
      <c:pivotFmt>
        <c:idx val="797"/>
      </c:pivotFmt>
      <c:pivotFmt>
        <c:idx val="798"/>
      </c:pivotFmt>
      <c:pivotFmt>
        <c:idx val="799"/>
      </c:pivotFmt>
      <c:pivotFmt>
        <c:idx val="800"/>
      </c:pivotFmt>
      <c:pivotFmt>
        <c:idx val="801"/>
      </c:pivotFmt>
      <c:pivotFmt>
        <c:idx val="802"/>
      </c:pivotFmt>
      <c:pivotFmt>
        <c:idx val="803"/>
      </c:pivotFmt>
      <c:pivotFmt>
        <c:idx val="804"/>
      </c:pivotFmt>
      <c:pivotFmt>
        <c:idx val="805"/>
      </c:pivotFmt>
      <c:pivotFmt>
        <c:idx val="806"/>
      </c:pivotFmt>
      <c:pivotFmt>
        <c:idx val="807"/>
      </c:pivotFmt>
      <c:pivotFmt>
        <c:idx val="808"/>
      </c:pivotFmt>
      <c:pivotFmt>
        <c:idx val="809"/>
      </c:pivotFmt>
      <c:pivotFmt>
        <c:idx val="810"/>
      </c:pivotFmt>
      <c:pivotFmt>
        <c:idx val="811"/>
      </c:pivotFmt>
      <c:pivotFmt>
        <c:idx val="812"/>
      </c:pivotFmt>
      <c:pivotFmt>
        <c:idx val="813"/>
      </c:pivotFmt>
      <c:pivotFmt>
        <c:idx val="814"/>
      </c:pivotFmt>
      <c:pivotFmt>
        <c:idx val="815"/>
      </c:pivotFmt>
      <c:pivotFmt>
        <c:idx val="816"/>
      </c:pivotFmt>
      <c:pivotFmt>
        <c:idx val="817"/>
      </c:pivotFmt>
      <c:pivotFmt>
        <c:idx val="818"/>
      </c:pivotFmt>
      <c:pivotFmt>
        <c:idx val="819"/>
      </c:pivotFmt>
      <c:pivotFmt>
        <c:idx val="820"/>
      </c:pivotFmt>
      <c:pivotFmt>
        <c:idx val="821"/>
      </c:pivotFmt>
      <c:pivotFmt>
        <c:idx val="822"/>
      </c:pivotFmt>
      <c:pivotFmt>
        <c:idx val="823"/>
      </c:pivotFmt>
      <c:pivotFmt>
        <c:idx val="824"/>
      </c:pivotFmt>
      <c:pivotFmt>
        <c:idx val="825"/>
      </c:pivotFmt>
      <c:pivotFmt>
        <c:idx val="826"/>
      </c:pivotFmt>
      <c:pivotFmt>
        <c:idx val="827"/>
      </c:pivotFmt>
      <c:pivotFmt>
        <c:idx val="828"/>
      </c:pivotFmt>
      <c:pivotFmt>
        <c:idx val="829"/>
      </c:pivotFmt>
      <c:pivotFmt>
        <c:idx val="830"/>
      </c:pivotFmt>
      <c:pivotFmt>
        <c:idx val="831"/>
      </c:pivotFmt>
      <c:pivotFmt>
        <c:idx val="832"/>
      </c:pivotFmt>
      <c:pivotFmt>
        <c:idx val="833"/>
      </c:pivotFmt>
      <c:pivotFmt>
        <c:idx val="834"/>
      </c:pivotFmt>
      <c:pivotFmt>
        <c:idx val="835"/>
      </c:pivotFmt>
      <c:pivotFmt>
        <c:idx val="836"/>
      </c:pivotFmt>
      <c:pivotFmt>
        <c:idx val="837"/>
      </c:pivotFmt>
      <c:pivotFmt>
        <c:idx val="838"/>
      </c:pivotFmt>
      <c:pivotFmt>
        <c:idx val="839"/>
      </c:pivotFmt>
      <c:pivotFmt>
        <c:idx val="840"/>
      </c:pivotFmt>
      <c:pivotFmt>
        <c:idx val="841"/>
      </c:pivotFmt>
      <c:pivotFmt>
        <c:idx val="842"/>
      </c:pivotFmt>
      <c:pivotFmt>
        <c:idx val="843"/>
      </c:pivotFmt>
      <c:pivotFmt>
        <c:idx val="844"/>
      </c:pivotFmt>
      <c:pivotFmt>
        <c:idx val="845"/>
      </c:pivotFmt>
      <c:pivotFmt>
        <c:idx val="846"/>
      </c:pivotFmt>
      <c:pivotFmt>
        <c:idx val="847"/>
      </c:pivotFmt>
      <c:pivotFmt>
        <c:idx val="848"/>
      </c:pivotFmt>
      <c:pivotFmt>
        <c:idx val="849"/>
      </c:pivotFmt>
      <c:pivotFmt>
        <c:idx val="850"/>
      </c:pivotFmt>
      <c:pivotFmt>
        <c:idx val="851"/>
      </c:pivotFmt>
      <c:pivotFmt>
        <c:idx val="852"/>
      </c:pivotFmt>
      <c:pivotFmt>
        <c:idx val="853"/>
      </c:pivotFmt>
      <c:pivotFmt>
        <c:idx val="854"/>
      </c:pivotFmt>
      <c:pivotFmt>
        <c:idx val="855"/>
      </c:pivotFmt>
      <c:pivotFmt>
        <c:idx val="856"/>
      </c:pivotFmt>
      <c:pivotFmt>
        <c:idx val="857"/>
      </c:pivotFmt>
      <c:pivotFmt>
        <c:idx val="858"/>
      </c:pivotFmt>
      <c:pivotFmt>
        <c:idx val="859"/>
      </c:pivotFmt>
      <c:pivotFmt>
        <c:idx val="860"/>
      </c:pivotFmt>
      <c:pivotFmt>
        <c:idx val="861"/>
      </c:pivotFmt>
      <c:pivotFmt>
        <c:idx val="862"/>
      </c:pivotFmt>
      <c:pivotFmt>
        <c:idx val="863"/>
      </c:pivotFmt>
      <c:pivotFmt>
        <c:idx val="864"/>
      </c:pivotFmt>
      <c:pivotFmt>
        <c:idx val="865"/>
      </c:pivotFmt>
      <c:pivotFmt>
        <c:idx val="866"/>
      </c:pivotFmt>
      <c:pivotFmt>
        <c:idx val="867"/>
      </c:pivotFmt>
      <c:pivotFmt>
        <c:idx val="868"/>
      </c:pivotFmt>
      <c:pivotFmt>
        <c:idx val="869"/>
      </c:pivotFmt>
      <c:pivotFmt>
        <c:idx val="870"/>
      </c:pivotFmt>
      <c:pivotFmt>
        <c:idx val="871"/>
      </c:pivotFmt>
      <c:pivotFmt>
        <c:idx val="872"/>
      </c:pivotFmt>
      <c:pivotFmt>
        <c:idx val="873"/>
      </c:pivotFmt>
      <c:pivotFmt>
        <c:idx val="874"/>
      </c:pivotFmt>
      <c:pivotFmt>
        <c:idx val="875"/>
      </c:pivotFmt>
      <c:pivotFmt>
        <c:idx val="876"/>
      </c:pivotFmt>
      <c:pivotFmt>
        <c:idx val="877"/>
      </c:pivotFmt>
      <c:pivotFmt>
        <c:idx val="878"/>
      </c:pivotFmt>
      <c:pivotFmt>
        <c:idx val="879"/>
      </c:pivotFmt>
      <c:pivotFmt>
        <c:idx val="880"/>
      </c:pivotFmt>
      <c:pivotFmt>
        <c:idx val="881"/>
      </c:pivotFmt>
      <c:pivotFmt>
        <c:idx val="882"/>
      </c:pivotFmt>
      <c:pivotFmt>
        <c:idx val="883"/>
      </c:pivotFmt>
      <c:pivotFmt>
        <c:idx val="884"/>
      </c:pivotFmt>
      <c:pivotFmt>
        <c:idx val="885"/>
      </c:pivotFmt>
      <c:pivotFmt>
        <c:idx val="886"/>
      </c:pivotFmt>
      <c:pivotFmt>
        <c:idx val="887"/>
      </c:pivotFmt>
      <c:pivotFmt>
        <c:idx val="888"/>
      </c:pivotFmt>
      <c:pivotFmt>
        <c:idx val="889"/>
      </c:pivotFmt>
      <c:pivotFmt>
        <c:idx val="890"/>
      </c:pivotFmt>
      <c:pivotFmt>
        <c:idx val="891"/>
      </c:pivotFmt>
      <c:pivotFmt>
        <c:idx val="892"/>
      </c:pivotFmt>
      <c:pivotFmt>
        <c:idx val="893"/>
      </c:pivotFmt>
      <c:pivotFmt>
        <c:idx val="894"/>
      </c:pivotFmt>
      <c:pivotFmt>
        <c:idx val="895"/>
      </c:pivotFmt>
      <c:pivotFmt>
        <c:idx val="896"/>
      </c:pivotFmt>
      <c:pivotFmt>
        <c:idx val="897"/>
      </c:pivotFmt>
      <c:pivotFmt>
        <c:idx val="898"/>
      </c:pivotFmt>
      <c:pivotFmt>
        <c:idx val="899"/>
      </c:pivotFmt>
      <c:pivotFmt>
        <c:idx val="900"/>
      </c:pivotFmt>
      <c:pivotFmt>
        <c:idx val="901"/>
      </c:pivotFmt>
      <c:pivotFmt>
        <c:idx val="902"/>
      </c:pivotFmt>
      <c:pivotFmt>
        <c:idx val="903"/>
      </c:pivotFmt>
      <c:pivotFmt>
        <c:idx val="904"/>
      </c:pivotFmt>
      <c:pivotFmt>
        <c:idx val="905"/>
      </c:pivotFmt>
      <c:pivotFmt>
        <c:idx val="906"/>
      </c:pivotFmt>
      <c:pivotFmt>
        <c:idx val="907"/>
      </c:pivotFmt>
      <c:pivotFmt>
        <c:idx val="908"/>
      </c:pivotFmt>
      <c:pivotFmt>
        <c:idx val="909"/>
      </c:pivotFmt>
      <c:pivotFmt>
        <c:idx val="910"/>
      </c:pivotFmt>
      <c:pivotFmt>
        <c:idx val="911"/>
      </c:pivotFmt>
      <c:pivotFmt>
        <c:idx val="912"/>
      </c:pivotFmt>
      <c:pivotFmt>
        <c:idx val="913"/>
      </c:pivotFmt>
      <c:pivotFmt>
        <c:idx val="914"/>
      </c:pivotFmt>
      <c:pivotFmt>
        <c:idx val="915"/>
      </c:pivotFmt>
      <c:pivotFmt>
        <c:idx val="916"/>
      </c:pivotFmt>
      <c:pivotFmt>
        <c:idx val="917"/>
      </c:pivotFmt>
      <c:pivotFmt>
        <c:idx val="918"/>
      </c:pivotFmt>
      <c:pivotFmt>
        <c:idx val="919"/>
      </c:pivotFmt>
      <c:pivotFmt>
        <c:idx val="920"/>
      </c:pivotFmt>
      <c:pivotFmt>
        <c:idx val="921"/>
      </c:pivotFmt>
      <c:pivotFmt>
        <c:idx val="922"/>
      </c:pivotFmt>
      <c:pivotFmt>
        <c:idx val="923"/>
      </c:pivotFmt>
      <c:pivotFmt>
        <c:idx val="924"/>
      </c:pivotFmt>
      <c:pivotFmt>
        <c:idx val="925"/>
      </c:pivotFmt>
      <c:pivotFmt>
        <c:idx val="926"/>
      </c:pivotFmt>
      <c:pivotFmt>
        <c:idx val="927"/>
      </c:pivotFmt>
      <c:pivotFmt>
        <c:idx val="928"/>
      </c:pivotFmt>
      <c:pivotFmt>
        <c:idx val="929"/>
      </c:pivotFmt>
      <c:pivotFmt>
        <c:idx val="930"/>
      </c:pivotFmt>
      <c:pivotFmt>
        <c:idx val="931"/>
      </c:pivotFmt>
      <c:pivotFmt>
        <c:idx val="932"/>
      </c:pivotFmt>
      <c:pivotFmt>
        <c:idx val="933"/>
      </c:pivotFmt>
      <c:pivotFmt>
        <c:idx val="934"/>
      </c:pivotFmt>
      <c:pivotFmt>
        <c:idx val="935"/>
      </c:pivotFmt>
      <c:pivotFmt>
        <c:idx val="936"/>
      </c:pivotFmt>
      <c:pivotFmt>
        <c:idx val="937"/>
      </c:pivotFmt>
      <c:pivotFmt>
        <c:idx val="938"/>
      </c:pivotFmt>
      <c:pivotFmt>
        <c:idx val="939"/>
      </c:pivotFmt>
      <c:pivotFmt>
        <c:idx val="940"/>
      </c:pivotFmt>
      <c:pivotFmt>
        <c:idx val="941"/>
      </c:pivotFmt>
      <c:pivotFmt>
        <c:idx val="942"/>
      </c:pivotFmt>
      <c:pivotFmt>
        <c:idx val="943"/>
      </c:pivotFmt>
      <c:pivotFmt>
        <c:idx val="944"/>
      </c:pivotFmt>
    </c:pivotFmts>
    <c:plotArea>
      <c:layout>
        <c:manualLayout>
          <c:layoutTarget val="inner"/>
          <c:xMode val="edge"/>
          <c:yMode val="edge"/>
          <c:x val="4.4150530134782102E-2"/>
          <c:y val="0.12838309398968151"/>
          <c:w val="0.77956341121695449"/>
          <c:h val="0.71394103197054604"/>
        </c:manualLayout>
      </c:layout>
      <c:lineChart>
        <c:grouping val="standard"/>
        <c:varyColors val="0"/>
        <c:ser>
          <c:idx val="0"/>
          <c:order val="0"/>
          <c:tx>
            <c:strRef>
              <c:f>'CO2w_yr.p'!$B$3:$B$5</c:f>
              <c:strCache>
                <c:ptCount val="1"/>
                <c:pt idx="0">
                  <c:v>(Leer) - (Leer)</c:v>
                </c:pt>
              </c:strCache>
            </c:strRef>
          </c:tx>
          <c:cat>
            <c:strRef>
              <c:f>'CO2w_yr.p'!$A$6:$A$7</c:f>
              <c:strCache>
                <c:ptCount val="1"/>
                <c:pt idx="0">
                  <c:v>(Leer)</c:v>
                </c:pt>
              </c:strCache>
            </c:strRef>
          </c:cat>
          <c:val>
            <c:numRef>
              <c:f>'CO2w_yr.p'!$B$6:$B$7</c:f>
              <c:numCache>
                <c:formatCode>General</c:formatCode>
                <c:ptCount val="1"/>
              </c:numCache>
            </c:numRef>
          </c:val>
          <c:smooth val="0"/>
          <c:extLst>
            <c:ext xmlns:c16="http://schemas.microsoft.com/office/drawing/2014/chart" uri="{C3380CC4-5D6E-409C-BE32-E72D297353CC}">
              <c16:uniqueId val="{00000000-16BB-4CC5-B730-04C51E051B91}"/>
            </c:ext>
          </c:extLst>
        </c:ser>
        <c:dLbls>
          <c:showLegendKey val="0"/>
          <c:showVal val="0"/>
          <c:showCatName val="0"/>
          <c:showSerName val="0"/>
          <c:showPercent val="0"/>
          <c:showBubbleSize val="0"/>
        </c:dLbls>
        <c:marker val="1"/>
        <c:smooth val="0"/>
        <c:axId val="329266688"/>
        <c:axId val="329319552"/>
      </c:lineChart>
      <c:catAx>
        <c:axId val="329266688"/>
        <c:scaling>
          <c:orientation val="minMax"/>
        </c:scaling>
        <c:delete val="0"/>
        <c:axPos val="b"/>
        <c:numFmt formatCode="General" sourceLinked="0"/>
        <c:majorTickMark val="out"/>
        <c:minorTickMark val="none"/>
        <c:tickLblPos val="nextTo"/>
        <c:crossAx val="329319552"/>
        <c:crosses val="autoZero"/>
        <c:auto val="1"/>
        <c:lblAlgn val="ctr"/>
        <c:lblOffset val="100"/>
        <c:noMultiLvlLbl val="0"/>
      </c:catAx>
      <c:valAx>
        <c:axId val="329319552"/>
        <c:scaling>
          <c:orientation val="minMax"/>
        </c:scaling>
        <c:delete val="0"/>
        <c:axPos val="l"/>
        <c:majorGridlines/>
        <c:numFmt formatCode="General" sourceLinked="1"/>
        <c:majorTickMark val="out"/>
        <c:minorTickMark val="none"/>
        <c:tickLblPos val="nextTo"/>
        <c:crossAx val="329266688"/>
        <c:crosses val="autoZero"/>
        <c:crossBetween val="between"/>
      </c:valAx>
    </c:plotArea>
    <c:legend>
      <c:legendPos val="r"/>
      <c:layout>
        <c:manualLayout>
          <c:xMode val="edge"/>
          <c:yMode val="edge"/>
          <c:x val="0.86049327298654599"/>
          <c:y val="0.11374090824459301"/>
          <c:w val="0.13205954150836041"/>
          <c:h val="0.88276617596713458"/>
        </c:manualLayout>
      </c:layout>
      <c:overlay val="0"/>
    </c:legend>
    <c:plotVisOnly val="1"/>
    <c:dispBlanksAs val="gap"/>
    <c:showDLblsOverMax val="0"/>
  </c:chart>
  <c:printSettings>
    <c:headerFooter/>
    <c:pageMargins b="0.78740157499999996" l="0.7" r="0.7" t="0.78740157499999996"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[report_pivot_dias_macros.xlsm]CO2ETSele...pivot!PivotTable1</c:name>
    <c:fmtId val="3"/>
  </c:pivotSource>
  <c:chart>
    <c:autoTitleDeleted val="0"/>
    <c:pivotFmts>
      <c:pivotFmt>
        <c:idx val="0"/>
        <c:marker>
          <c:symbol val="none"/>
        </c:marker>
      </c:pivotFmt>
      <c:pivotFmt>
        <c:idx val="1"/>
        <c:spPr>
          <a:ln>
            <a:solidFill>
              <a:schemeClr val="tx1"/>
            </a:solidFill>
          </a:ln>
        </c:spPr>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ln>
            <a:solidFill>
              <a:sysClr val="windowText" lastClr="000000"/>
            </a:solidFill>
            <a:prstDash val="sysDot"/>
          </a:ln>
        </c:spPr>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spPr>
          <a:ln>
            <a:solidFill>
              <a:schemeClr val="tx1"/>
            </a:solidFill>
          </a:ln>
        </c:spPr>
        <c:marker>
          <c:symbol val="none"/>
        </c:marker>
      </c:pivotFmt>
      <c:pivotFmt>
        <c:idx val="23"/>
        <c:marker>
          <c:symbol val="none"/>
        </c:marker>
      </c:pivotFmt>
      <c:pivotFmt>
        <c:idx val="24"/>
        <c:marker>
          <c:symbol val="none"/>
        </c:marker>
      </c:pivotFmt>
      <c:pivotFmt>
        <c:idx val="25"/>
        <c:marker>
          <c:symbol val="none"/>
        </c:marker>
      </c:pivotFmt>
      <c:pivotFmt>
        <c:idx val="26"/>
        <c:spPr>
          <a:ln>
            <a:solidFill>
              <a:sysClr val="windowText" lastClr="000000"/>
            </a:solidFill>
            <a:prstDash val="sysDot"/>
          </a:ln>
        </c:spPr>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spPr>
          <a:ln>
            <a:solidFill>
              <a:sysClr val="windowText" lastClr="000000"/>
            </a:solidFill>
          </a:ln>
        </c:spPr>
        <c:marker>
          <c:symbol val="none"/>
        </c:marker>
      </c:pivotFmt>
      <c:pivotFmt>
        <c:idx val="42"/>
        <c:marker>
          <c:symbol val="none"/>
        </c:marker>
      </c:pivotFmt>
      <c:pivotFmt>
        <c:idx val="43"/>
        <c:spPr>
          <a:ln>
            <a:solidFill>
              <a:srgbClr val="8064A2"/>
            </a:solidFill>
          </a:ln>
        </c:spPr>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s>
    <c:plotArea>
      <c:layout>
        <c:manualLayout>
          <c:layoutTarget val="inner"/>
          <c:xMode val="edge"/>
          <c:yMode val="edge"/>
          <c:x val="4.6998951433800305E-2"/>
          <c:y val="3.352969725966385E-2"/>
          <c:w val="0.81187301587301586"/>
          <c:h val="0.81910905349794239"/>
        </c:manualLayout>
      </c:layout>
      <c:lineChart>
        <c:grouping val="standard"/>
        <c:varyColors val="0"/>
        <c:ser>
          <c:idx val="0"/>
          <c:order val="0"/>
          <c:tx>
            <c:strRef>
              <c:f>'CO2ETSele...pivot'!$B$3:$B$4</c:f>
              <c:strCache>
                <c:ptCount val="1"/>
                <c:pt idx="0">
                  <c:v>DEU</c:v>
                </c:pt>
              </c:strCache>
            </c:strRef>
          </c:tx>
          <c:marker>
            <c:symbol val="none"/>
          </c:marker>
          <c:cat>
            <c:strRef>
              <c:f>'CO2ETSele...pivot'!$A$5:$A$10</c:f>
              <c:strCache>
                <c:ptCount val="5"/>
                <c:pt idx="0">
                  <c:v>2015</c:v>
                </c:pt>
                <c:pt idx="1">
                  <c:v>2020</c:v>
                </c:pt>
                <c:pt idx="2">
                  <c:v>2025</c:v>
                </c:pt>
                <c:pt idx="3">
                  <c:v>2030</c:v>
                </c:pt>
                <c:pt idx="4">
                  <c:v>2011</c:v>
                </c:pt>
              </c:strCache>
            </c:strRef>
          </c:cat>
          <c:val>
            <c:numRef>
              <c:f>'CO2ETSele...pivot'!$B$5:$B$10</c:f>
              <c:numCache>
                <c:formatCode>General</c:formatCode>
                <c:ptCount val="5"/>
                <c:pt idx="0">
                  <c:v>0.25982873000319096</c:v>
                </c:pt>
                <c:pt idx="1">
                  <c:v>0.27693341473243482</c:v>
                </c:pt>
                <c:pt idx="2">
                  <c:v>0.23212351199732129</c:v>
                </c:pt>
                <c:pt idx="3">
                  <c:v>0.16371025443671286</c:v>
                </c:pt>
                <c:pt idx="4">
                  <c:v>0.28437586657554903</c:v>
                </c:pt>
              </c:numCache>
            </c:numRef>
          </c:val>
          <c:smooth val="0"/>
          <c:extLst>
            <c:ext xmlns:c16="http://schemas.microsoft.com/office/drawing/2014/chart" uri="{C3380CC4-5D6E-409C-BE32-E72D297353CC}">
              <c16:uniqueId val="{00000000-610E-4B77-8085-65509EF0F34F}"/>
            </c:ext>
          </c:extLst>
        </c:ser>
        <c:ser>
          <c:idx val="1"/>
          <c:order val="1"/>
          <c:tx>
            <c:strRef>
              <c:f>'CO2ETSele...pivot'!$C$3:$C$4</c:f>
              <c:strCache>
                <c:ptCount val="1"/>
                <c:pt idx="0">
                  <c:v>EU28</c:v>
                </c:pt>
              </c:strCache>
            </c:strRef>
          </c:tx>
          <c:spPr>
            <a:ln>
              <a:solidFill>
                <a:srgbClr val="8064A2"/>
              </a:solidFill>
            </a:ln>
          </c:spPr>
          <c:marker>
            <c:symbol val="none"/>
          </c:marker>
          <c:cat>
            <c:strRef>
              <c:f>'CO2ETSele...pivot'!$A$5:$A$10</c:f>
              <c:strCache>
                <c:ptCount val="5"/>
                <c:pt idx="0">
                  <c:v>2015</c:v>
                </c:pt>
                <c:pt idx="1">
                  <c:v>2020</c:v>
                </c:pt>
                <c:pt idx="2">
                  <c:v>2025</c:v>
                </c:pt>
                <c:pt idx="3">
                  <c:v>2030</c:v>
                </c:pt>
                <c:pt idx="4">
                  <c:v>2011</c:v>
                </c:pt>
              </c:strCache>
            </c:strRef>
          </c:cat>
          <c:val>
            <c:numRef>
              <c:f>'CO2ETSele...pivot'!$C$5:$C$10</c:f>
              <c:numCache>
                <c:formatCode>General</c:formatCode>
                <c:ptCount val="5"/>
                <c:pt idx="0">
                  <c:v>0.98361039064025024</c:v>
                </c:pt>
                <c:pt idx="1">
                  <c:v>0.92920655587389001</c:v>
                </c:pt>
                <c:pt idx="2">
                  <c:v>0.77661627540832778</c:v>
                </c:pt>
                <c:pt idx="3">
                  <c:v>0.52084715711836416</c:v>
                </c:pt>
                <c:pt idx="4">
                  <c:v>1.1687276569508986</c:v>
                </c:pt>
              </c:numCache>
            </c:numRef>
          </c:val>
          <c:smooth val="0"/>
          <c:extLst>
            <c:ext xmlns:c16="http://schemas.microsoft.com/office/drawing/2014/chart" uri="{C3380CC4-5D6E-409C-BE32-E72D297353CC}">
              <c16:uniqueId val="{00000001-610E-4B77-8085-65509EF0F34F}"/>
            </c:ext>
          </c:extLst>
        </c:ser>
        <c:ser>
          <c:idx val="2"/>
          <c:order val="2"/>
          <c:tx>
            <c:strRef>
              <c:f>'CO2ETSele...pivot'!$D$3:$D$4</c:f>
              <c:strCache>
                <c:ptCount val="1"/>
                <c:pt idx="0">
                  <c:v>EUN</c:v>
                </c:pt>
              </c:strCache>
            </c:strRef>
          </c:tx>
          <c:marker>
            <c:symbol val="none"/>
          </c:marker>
          <c:cat>
            <c:strRef>
              <c:f>'CO2ETSele...pivot'!$A$5:$A$10</c:f>
              <c:strCache>
                <c:ptCount val="5"/>
                <c:pt idx="0">
                  <c:v>2015</c:v>
                </c:pt>
                <c:pt idx="1">
                  <c:v>2020</c:v>
                </c:pt>
                <c:pt idx="2">
                  <c:v>2025</c:v>
                </c:pt>
                <c:pt idx="3">
                  <c:v>2030</c:v>
                </c:pt>
                <c:pt idx="4">
                  <c:v>2011</c:v>
                </c:pt>
              </c:strCache>
            </c:strRef>
          </c:cat>
          <c:val>
            <c:numRef>
              <c:f>'CO2ETSele...pivot'!$D$5:$D$10</c:f>
              <c:numCache>
                <c:formatCode>General</c:formatCode>
                <c:ptCount val="5"/>
                <c:pt idx="0">
                  <c:v>5.4774468399910028E-2</c:v>
                </c:pt>
                <c:pt idx="1">
                  <c:v>4.767521613777774E-2</c:v>
                </c:pt>
                <c:pt idx="2">
                  <c:v>3.2580473278767369E-2</c:v>
                </c:pt>
                <c:pt idx="3">
                  <c:v>1.7926014302369606E-2</c:v>
                </c:pt>
                <c:pt idx="4">
                  <c:v>6.7098907020938542E-2</c:v>
                </c:pt>
              </c:numCache>
            </c:numRef>
          </c:val>
          <c:smooth val="0"/>
          <c:extLst>
            <c:ext xmlns:c16="http://schemas.microsoft.com/office/drawing/2014/chart" uri="{C3380CC4-5D6E-409C-BE32-E72D297353CC}">
              <c16:uniqueId val="{00000002-610E-4B77-8085-65509EF0F34F}"/>
            </c:ext>
          </c:extLst>
        </c:ser>
        <c:ser>
          <c:idx val="3"/>
          <c:order val="3"/>
          <c:tx>
            <c:strRef>
              <c:f>'CO2ETSele...pivot'!$E$3:$E$4</c:f>
              <c:strCache>
                <c:ptCount val="1"/>
                <c:pt idx="0">
                  <c:v>EUS</c:v>
                </c:pt>
              </c:strCache>
            </c:strRef>
          </c:tx>
          <c:marker>
            <c:symbol val="none"/>
          </c:marker>
          <c:cat>
            <c:strRef>
              <c:f>'CO2ETSele...pivot'!$A$5:$A$10</c:f>
              <c:strCache>
                <c:ptCount val="5"/>
                <c:pt idx="0">
                  <c:v>2015</c:v>
                </c:pt>
                <c:pt idx="1">
                  <c:v>2020</c:v>
                </c:pt>
                <c:pt idx="2">
                  <c:v>2025</c:v>
                </c:pt>
                <c:pt idx="3">
                  <c:v>2030</c:v>
                </c:pt>
                <c:pt idx="4">
                  <c:v>2011</c:v>
                </c:pt>
              </c:strCache>
            </c:strRef>
          </c:cat>
          <c:val>
            <c:numRef>
              <c:f>'CO2ETSele...pivot'!$E$5:$E$10</c:f>
              <c:numCache>
                <c:formatCode>General</c:formatCode>
                <c:ptCount val="5"/>
                <c:pt idx="0">
                  <c:v>0.16875074871502782</c:v>
                </c:pt>
                <c:pt idx="1">
                  <c:v>0.15253096292522528</c:v>
                </c:pt>
                <c:pt idx="2">
                  <c:v>0.12392218164474629</c:v>
                </c:pt>
                <c:pt idx="3">
                  <c:v>7.0721647039750909E-2</c:v>
                </c:pt>
                <c:pt idx="4">
                  <c:v>0.20933725548601212</c:v>
                </c:pt>
              </c:numCache>
            </c:numRef>
          </c:val>
          <c:smooth val="0"/>
          <c:extLst>
            <c:ext xmlns:c16="http://schemas.microsoft.com/office/drawing/2014/chart" uri="{C3380CC4-5D6E-409C-BE32-E72D297353CC}">
              <c16:uniqueId val="{00000003-610E-4B77-8085-65509EF0F34F}"/>
            </c:ext>
          </c:extLst>
        </c:ser>
        <c:ser>
          <c:idx val="4"/>
          <c:order val="4"/>
          <c:tx>
            <c:strRef>
              <c:f>'CO2ETSele...pivot'!$F$3:$F$4</c:f>
              <c:strCache>
                <c:ptCount val="1"/>
                <c:pt idx="0">
                  <c:v>FRA</c:v>
                </c:pt>
              </c:strCache>
            </c:strRef>
          </c:tx>
          <c:marker>
            <c:symbol val="none"/>
          </c:marker>
          <c:cat>
            <c:strRef>
              <c:f>'CO2ETSele...pivot'!$A$5:$A$10</c:f>
              <c:strCache>
                <c:ptCount val="5"/>
                <c:pt idx="0">
                  <c:v>2015</c:v>
                </c:pt>
                <c:pt idx="1">
                  <c:v>2020</c:v>
                </c:pt>
                <c:pt idx="2">
                  <c:v>2025</c:v>
                </c:pt>
                <c:pt idx="3">
                  <c:v>2030</c:v>
                </c:pt>
                <c:pt idx="4">
                  <c:v>2011</c:v>
                </c:pt>
              </c:strCache>
            </c:strRef>
          </c:cat>
          <c:val>
            <c:numRef>
              <c:f>'CO2ETSele...pivot'!$F$5:$F$10</c:f>
              <c:numCache>
                <c:formatCode>General</c:formatCode>
                <c:ptCount val="5"/>
                <c:pt idx="0">
                  <c:v>2.6367475585311936E-2</c:v>
                </c:pt>
                <c:pt idx="1">
                  <c:v>2.0503943781839708E-2</c:v>
                </c:pt>
                <c:pt idx="2">
                  <c:v>1.4167172644058767E-2</c:v>
                </c:pt>
                <c:pt idx="3">
                  <c:v>7.8631416407670199E-3</c:v>
                </c:pt>
                <c:pt idx="4">
                  <c:v>3.6780770562424479E-2</c:v>
                </c:pt>
              </c:numCache>
            </c:numRef>
          </c:val>
          <c:smooth val="0"/>
          <c:extLst>
            <c:ext xmlns:c16="http://schemas.microsoft.com/office/drawing/2014/chart" uri="{C3380CC4-5D6E-409C-BE32-E72D297353CC}">
              <c16:uniqueId val="{00000004-610E-4B77-8085-65509EF0F34F}"/>
            </c:ext>
          </c:extLst>
        </c:ser>
        <c:dLbls>
          <c:showLegendKey val="0"/>
          <c:showVal val="0"/>
          <c:showCatName val="0"/>
          <c:showSerName val="0"/>
          <c:showPercent val="0"/>
          <c:showBubbleSize val="0"/>
        </c:dLbls>
        <c:smooth val="0"/>
        <c:axId val="329934336"/>
        <c:axId val="329322432"/>
      </c:lineChart>
      <c:catAx>
        <c:axId val="329934336"/>
        <c:scaling>
          <c:orientation val="minMax"/>
        </c:scaling>
        <c:delete val="0"/>
        <c:axPos val="b"/>
        <c:numFmt formatCode="General" sourceLinked="0"/>
        <c:majorTickMark val="out"/>
        <c:minorTickMark val="none"/>
        <c:tickLblPos val="nextTo"/>
        <c:crossAx val="329322432"/>
        <c:crosses val="autoZero"/>
        <c:auto val="1"/>
        <c:lblAlgn val="ctr"/>
        <c:lblOffset val="100"/>
        <c:noMultiLvlLbl val="0"/>
      </c:catAx>
      <c:valAx>
        <c:axId val="329322432"/>
        <c:scaling>
          <c:orientation val="minMax"/>
        </c:scaling>
        <c:delete val="0"/>
        <c:axPos val="l"/>
        <c:majorGridlines/>
        <c:numFmt formatCode="General" sourceLinked="1"/>
        <c:majorTickMark val="out"/>
        <c:minorTickMark val="none"/>
        <c:tickLblPos val="nextTo"/>
        <c:crossAx val="329934336"/>
        <c:crosses val="autoZero"/>
        <c:crossBetween val="between"/>
      </c:valAx>
    </c:plotArea>
    <c:legend>
      <c:legendPos val="r"/>
      <c:layout>
        <c:manualLayout>
          <c:xMode val="edge"/>
          <c:yMode val="edge"/>
          <c:x val="0.8919016583601207"/>
          <c:y val="2.3855446726941589E-2"/>
          <c:w val="8.5300673481248507E-2"/>
          <c:h val="0.3780296296296296"/>
        </c:manualLayout>
      </c:layout>
      <c:overlay val="0"/>
    </c:legend>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[report_pivot_dias_macros.xlsm]CO2ele_yr.p!PivotTable2</c:name>
    <c:fmtId val="4"/>
  </c:pivotSource>
  <c:chart>
    <c:autoTitleDeleted val="0"/>
    <c:pivotFmts>
      <c:pivotFmt>
        <c:idx val="0"/>
        <c:marker>
          <c:symbol val="none"/>
        </c:marker>
      </c:pivotFmt>
      <c:pivotFmt>
        <c:idx val="1"/>
        <c:spPr>
          <a:ln>
            <a:solidFill>
              <a:schemeClr val="tx1"/>
            </a:solidFill>
          </a:ln>
        </c:spPr>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ln>
            <a:solidFill>
              <a:sysClr val="windowText" lastClr="000000"/>
            </a:solidFill>
            <a:prstDash val="sysDot"/>
          </a:ln>
        </c:spPr>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spPr>
          <a:ln>
            <a:solidFill>
              <a:schemeClr val="tx1"/>
            </a:solidFill>
          </a:ln>
        </c:spPr>
        <c:marker>
          <c:symbol val="none"/>
        </c:marker>
      </c:pivotFmt>
      <c:pivotFmt>
        <c:idx val="23"/>
        <c:marker>
          <c:symbol val="none"/>
        </c:marker>
      </c:pivotFmt>
      <c:pivotFmt>
        <c:idx val="24"/>
        <c:marker>
          <c:symbol val="none"/>
        </c:marker>
      </c:pivotFmt>
      <c:pivotFmt>
        <c:idx val="25"/>
        <c:marker>
          <c:symbol val="none"/>
        </c:marker>
      </c:pivotFmt>
      <c:pivotFmt>
        <c:idx val="26"/>
        <c:spPr>
          <a:ln>
            <a:solidFill>
              <a:sysClr val="windowText" lastClr="000000"/>
            </a:solidFill>
            <a:prstDash val="sysDot"/>
          </a:ln>
        </c:spPr>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spPr>
          <a:ln>
            <a:solidFill>
              <a:schemeClr val="tx1"/>
            </a:solidFill>
          </a:ln>
        </c:spPr>
        <c:marker>
          <c:symbol val="none"/>
        </c:marker>
      </c:pivotFmt>
      <c:pivotFmt>
        <c:idx val="43"/>
        <c:marker>
          <c:symbol val="none"/>
        </c:marker>
      </c:pivotFmt>
      <c:pivotFmt>
        <c:idx val="44"/>
        <c:marker>
          <c:symbol val="none"/>
        </c:marker>
      </c:pivotFmt>
      <c:pivotFmt>
        <c:idx val="45"/>
        <c:marker>
          <c:symbol val="none"/>
        </c:marker>
      </c:pivotFmt>
      <c:pivotFmt>
        <c:idx val="46"/>
        <c:spPr>
          <a:ln>
            <a:solidFill>
              <a:sysClr val="windowText" lastClr="000000"/>
            </a:solidFill>
            <a:prstDash val="sysDot"/>
          </a:ln>
        </c:spPr>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chemeClr val="tx1"/>
            </a:solidFill>
          </a:ln>
        </c:spPr>
        <c:marker>
          <c:symbol val="none"/>
        </c:marker>
      </c:pivotFmt>
      <c:pivotFmt>
        <c:idx val="63"/>
        <c:marker>
          <c:symbol val="none"/>
        </c:marker>
      </c:pivotFmt>
      <c:pivotFmt>
        <c:idx val="64"/>
        <c:marker>
          <c:symbol val="none"/>
        </c:marker>
      </c:pivotFmt>
      <c:pivotFmt>
        <c:idx val="65"/>
        <c:marker>
          <c:symbol val="none"/>
        </c:marker>
      </c:pivotFmt>
      <c:pivotFmt>
        <c:idx val="66"/>
        <c:spPr>
          <a:ln>
            <a:solidFill>
              <a:sysClr val="windowText" lastClr="000000"/>
            </a:solidFill>
            <a:prstDash val="sysDot"/>
          </a:ln>
        </c:spPr>
        <c:marker>
          <c:symbol val="none"/>
        </c:marker>
      </c:pivotFmt>
      <c:pivotFmt>
        <c:idx val="67"/>
        <c:marker>
          <c:symbol val="none"/>
        </c:marker>
      </c:pivotFmt>
      <c:pivotFmt>
        <c:idx val="68"/>
        <c:marker>
          <c:symbol val="none"/>
        </c:marker>
      </c:pivotFmt>
      <c:pivotFmt>
        <c:idx val="69"/>
        <c:spPr>
          <a:ln>
            <a:solidFill>
              <a:srgbClr val="C0504D">
                <a:lumMod val="60000"/>
                <a:lumOff val="40000"/>
              </a:srgbClr>
            </a:solidFill>
          </a:ln>
        </c:spPr>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spPr>
          <a:solidFill>
            <a:sysClr val="windowText" lastClr="000000"/>
          </a:solidFill>
        </c:spPr>
        <c:marker>
          <c:symbol val="none"/>
        </c:marker>
      </c:pivotFmt>
    </c:pivotFmts>
    <c:plotArea>
      <c:layout>
        <c:manualLayout>
          <c:layoutTarget val="inner"/>
          <c:xMode val="edge"/>
          <c:yMode val="edge"/>
          <c:x val="4.6998951433800305E-2"/>
          <c:y val="3.352969725966385E-2"/>
          <c:w val="0.81187301587301586"/>
          <c:h val="0.83478797047621245"/>
        </c:manualLayout>
      </c:layout>
      <c:barChart>
        <c:barDir val="col"/>
        <c:grouping val="clustered"/>
        <c:varyColors val="0"/>
        <c:ser>
          <c:idx val="0"/>
          <c:order val="0"/>
          <c:tx>
            <c:strRef>
              <c:f>'CO2ele_yr.p'!$B$3:$B$5</c:f>
              <c:strCache>
                <c:ptCount val="1"/>
                <c:pt idx="0">
                  <c:v>DEU - bBC</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'CO2ele_yr.p'!$B$6:$B$12</c:f>
              <c:numCache>
                <c:formatCode>General</c:formatCode>
                <c:ptCount val="5"/>
                <c:pt idx="0">
                  <c:v>0.11683580919906764</c:v>
                </c:pt>
                <c:pt idx="1">
                  <c:v>0.10003889783641343</c:v>
                </c:pt>
                <c:pt idx="2">
                  <c:v>7.4238120350125059E-2</c:v>
                </c:pt>
                <c:pt idx="3">
                  <c:v>3.7542483931432988E-2</c:v>
                </c:pt>
                <c:pt idx="4">
                  <c:v>0.12698928327645248</c:v>
                </c:pt>
              </c:numCache>
            </c:numRef>
          </c:val>
          <c:extLst>
            <c:ext xmlns:c16="http://schemas.microsoft.com/office/drawing/2014/chart" uri="{C3380CC4-5D6E-409C-BE32-E72D297353CC}">
              <c16:uniqueId val="{00000000-2A76-4211-B771-15E876A4B8AE}"/>
            </c:ext>
          </c:extLst>
        </c:ser>
        <c:ser>
          <c:idx val="1"/>
          <c:order val="1"/>
          <c:tx>
            <c:strRef>
              <c:f>'CO2ele_yr.p'!$C$3:$C$5</c:f>
              <c:strCache>
                <c:ptCount val="1"/>
                <c:pt idx="0">
                  <c:v>DEU - bHC</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'CO2ele_yr.p'!$C$6:$C$12</c:f>
              <c:numCache>
                <c:formatCode>General</c:formatCode>
                <c:ptCount val="5"/>
                <c:pt idx="0">
                  <c:v>2.826159849371758E-2</c:v>
                </c:pt>
                <c:pt idx="1">
                  <c:v>2.769699626948938E-2</c:v>
                </c:pt>
                <c:pt idx="2">
                  <c:v>2.3821640419737278E-2</c:v>
                </c:pt>
                <c:pt idx="3">
                  <c:v>3.9417183828976505E-3</c:v>
                </c:pt>
                <c:pt idx="4">
                  <c:v>2.9478276216045419E-2</c:v>
                </c:pt>
              </c:numCache>
            </c:numRef>
          </c:val>
          <c:extLst>
            <c:ext xmlns:c16="http://schemas.microsoft.com/office/drawing/2014/chart" uri="{C3380CC4-5D6E-409C-BE32-E72D297353CC}">
              <c16:uniqueId val="{00000001-2A76-4211-B771-15E876A4B8AE}"/>
            </c:ext>
          </c:extLst>
        </c:ser>
        <c:ser>
          <c:idx val="2"/>
          <c:order val="2"/>
          <c:tx>
            <c:strRef>
              <c:f>'CO2ele_yr.p'!$D$3:$D$5</c:f>
              <c:strCache>
                <c:ptCount val="1"/>
                <c:pt idx="0">
                  <c:v>DEU - mHC</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'CO2ele_yr.p'!$D$6:$D$12</c:f>
              <c:numCache>
                <c:formatCode>General</c:formatCode>
                <c:ptCount val="5"/>
                <c:pt idx="0">
                  <c:v>6.976611200370296E-2</c:v>
                </c:pt>
                <c:pt idx="1">
                  <c:v>9.2033346472274777E-2</c:v>
                </c:pt>
                <c:pt idx="2">
                  <c:v>8.626240897953362E-2</c:v>
                </c:pt>
                <c:pt idx="3">
                  <c:v>6.4596810976032232E-2</c:v>
                </c:pt>
                <c:pt idx="4">
                  <c:v>7.9453851804111117E-2</c:v>
                </c:pt>
              </c:numCache>
            </c:numRef>
          </c:val>
          <c:extLst>
            <c:ext xmlns:c16="http://schemas.microsoft.com/office/drawing/2014/chart" uri="{C3380CC4-5D6E-409C-BE32-E72D297353CC}">
              <c16:uniqueId val="{00000002-2A76-4211-B771-15E876A4B8AE}"/>
            </c:ext>
          </c:extLst>
        </c:ser>
        <c:ser>
          <c:idx val="3"/>
          <c:order val="3"/>
          <c:tx>
            <c:strRef>
              <c:f>'CO2ele_yr.p'!$E$3:$E$5</c:f>
              <c:strCache>
                <c:ptCount val="1"/>
                <c:pt idx="0">
                  <c:v>DEU - bGAS</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'CO2ele_yr.p'!$E$6:$E$12</c:f>
              <c:numCache>
                <c:formatCode>General</c:formatCode>
                <c:ptCount val="5"/>
                <c:pt idx="0">
                  <c:v>2.5846862369705789E-2</c:v>
                </c:pt>
                <c:pt idx="1">
                  <c:v>2.9195539563245627E-2</c:v>
                </c:pt>
                <c:pt idx="2">
                  <c:v>2.3334816990192523E-2</c:v>
                </c:pt>
                <c:pt idx="3">
                  <c:v>3.1369820740425276E-2</c:v>
                </c:pt>
                <c:pt idx="4">
                  <c:v>2.7827169065963633E-2</c:v>
                </c:pt>
              </c:numCache>
            </c:numRef>
          </c:val>
          <c:extLst>
            <c:ext xmlns:c16="http://schemas.microsoft.com/office/drawing/2014/chart" uri="{C3380CC4-5D6E-409C-BE32-E72D297353CC}">
              <c16:uniqueId val="{00000003-2A76-4211-B771-15E876A4B8AE}"/>
            </c:ext>
          </c:extLst>
        </c:ser>
        <c:ser>
          <c:idx val="4"/>
          <c:order val="4"/>
          <c:tx>
            <c:strRef>
              <c:f>'CO2ele_yr.p'!$F$3:$F$5</c:f>
              <c:strCache>
                <c:ptCount val="1"/>
                <c:pt idx="0">
                  <c:v>DEU - mGAS</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'CO2ele_yr.p'!$F$6:$F$12</c:f>
              <c:numCache>
                <c:formatCode>General</c:formatCode>
                <c:ptCount val="5"/>
                <c:pt idx="0">
                  <c:v>6.8389985010932977E-3</c:v>
                </c:pt>
                <c:pt idx="1">
                  <c:v>1.4348612244156634E-2</c:v>
                </c:pt>
                <c:pt idx="2">
                  <c:v>1.3012651982086379E-2</c:v>
                </c:pt>
                <c:pt idx="3">
                  <c:v>1.0222476761836583E-2</c:v>
                </c:pt>
                <c:pt idx="4">
                  <c:v>7.2426442475539586E-3</c:v>
                </c:pt>
              </c:numCache>
            </c:numRef>
          </c:val>
          <c:extLst>
            <c:ext xmlns:c16="http://schemas.microsoft.com/office/drawing/2014/chart" uri="{C3380CC4-5D6E-409C-BE32-E72D297353CC}">
              <c16:uniqueId val="{00000004-2A76-4211-B771-15E876A4B8AE}"/>
            </c:ext>
          </c:extLst>
        </c:ser>
        <c:ser>
          <c:idx val="5"/>
          <c:order val="5"/>
          <c:tx>
            <c:strRef>
              <c:f>'CO2ele_yr.p'!$G$3:$G$5</c:f>
              <c:strCache>
                <c:ptCount val="1"/>
                <c:pt idx="0">
                  <c:v>DEU - pGAS</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'CO2ele_yr.p'!$G$6:$G$12</c:f>
              <c:numCache>
                <c:formatCode>General</c:formatCode>
                <c:ptCount val="5"/>
                <c:pt idx="0">
                  <c:v>7.2110716767653307E-3</c:v>
                </c:pt>
                <c:pt idx="1">
                  <c:v>8.6732227059580797E-3</c:v>
                </c:pt>
                <c:pt idx="2">
                  <c:v>6.6577680484770372E-3</c:v>
                </c:pt>
                <c:pt idx="3">
                  <c:v>6.0909548076661813E-3</c:v>
                </c:pt>
                <c:pt idx="4">
                  <c:v>7.6540202072348388E-3</c:v>
                </c:pt>
              </c:numCache>
            </c:numRef>
          </c:val>
          <c:extLst>
            <c:ext xmlns:c16="http://schemas.microsoft.com/office/drawing/2014/chart" uri="{C3380CC4-5D6E-409C-BE32-E72D297353CC}">
              <c16:uniqueId val="{00000005-2A76-4211-B771-15E876A4B8AE}"/>
            </c:ext>
          </c:extLst>
        </c:ser>
        <c:ser>
          <c:idx val="6"/>
          <c:order val="6"/>
          <c:tx>
            <c:strRef>
              <c:f>'CO2ele_yr.p'!$H$3:$H$5</c:f>
              <c:strCache>
                <c:ptCount val="1"/>
                <c:pt idx="0">
                  <c:v>DEU - pOIL</c:v>
                </c:pt>
              </c:strCache>
            </c:strRef>
          </c:tx>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'CO2ele_yr.p'!$H$6:$H$12</c:f>
              <c:numCache>
                <c:formatCode>General</c:formatCode>
                <c:ptCount val="5"/>
                <c:pt idx="0">
                  <c:v>4.4169060920917734E-3</c:v>
                </c:pt>
                <c:pt idx="1">
                  <c:v>4.3083803601696065E-3</c:v>
                </c:pt>
                <c:pt idx="2">
                  <c:v>4.1703881148077498E-3</c:v>
                </c:pt>
                <c:pt idx="3">
                  <c:v>4.0056295824394674E-3</c:v>
                </c:pt>
                <c:pt idx="4">
                  <c:v>5.0660838265736211E-3</c:v>
                </c:pt>
              </c:numCache>
            </c:numRef>
          </c:val>
          <c:extLst>
            <c:ext xmlns:c16="http://schemas.microsoft.com/office/drawing/2014/chart" uri="{C3380CC4-5D6E-409C-BE32-E72D297353CC}">
              <c16:uniqueId val="{00000006-2A76-4211-B771-15E876A4B8AE}"/>
            </c:ext>
          </c:extLst>
        </c:ser>
        <c:ser>
          <c:idx val="7"/>
          <c:order val="7"/>
          <c:tx>
            <c:strRef>
              <c:f>'CO2ele_yr.p'!$I$3:$I$5</c:f>
              <c:strCache>
                <c:ptCount val="1"/>
                <c:pt idx="0">
                  <c:v>DEU - total</c:v>
                </c:pt>
              </c:strCache>
            </c:strRef>
          </c:tx>
          <c:spPr>
            <a:solidFill>
              <a:sysClr val="windowText" lastClr="000000"/>
            </a:solidFill>
          </c:spPr>
          <c:invertIfNegative val="0"/>
          <c:cat>
            <c:multiLvlStrRef>
              <c:f>'CO2ele_yr.p'!$A$6:$A$12</c:f>
              <c:multiLvlStrCache>
                <c:ptCount val="5"/>
                <c:lvl>
                  <c:pt idx="0">
                    <c:v>2015</c:v>
                  </c:pt>
                  <c:pt idx="1">
                    <c:v>2020</c:v>
                  </c:pt>
                  <c:pt idx="2">
                    <c:v>2025</c:v>
                  </c:pt>
                  <c:pt idx="3">
                    <c:v>2030</c:v>
                  </c:pt>
                  <c:pt idx="4">
                    <c:v>2011</c:v>
                  </c:pt>
                </c:lvl>
                <c:lvl>
                  <c:pt idx="0">
                    <c:v>total</c:v>
                  </c:pt>
                </c:lvl>
              </c:multiLvlStrCache>
            </c:multiLvlStrRef>
          </c:cat>
          <c:val>
            <c:numRef>
              <c:f>'CO2ele_yr.p'!$I$6:$I$12</c:f>
              <c:numCache>
                <c:formatCode>General</c:formatCode>
                <c:ptCount val="5"/>
                <c:pt idx="0">
                  <c:v>0.25982872993002021</c:v>
                </c:pt>
                <c:pt idx="1">
                  <c:v>0.27693341443208763</c:v>
                </c:pt>
                <c:pt idx="2">
                  <c:v>0.23212351937112452</c:v>
                </c:pt>
                <c:pt idx="3">
                  <c:v>0.16371026816887613</c:v>
                </c:pt>
                <c:pt idx="4">
                  <c:v>0.2843758662010053</c:v>
                </c:pt>
              </c:numCache>
            </c:numRef>
          </c:val>
          <c:extLst>
            <c:ext xmlns:c16="http://schemas.microsoft.com/office/drawing/2014/chart" uri="{C3380CC4-5D6E-409C-BE32-E72D297353CC}">
              <c16:uniqueId val="{00000007-2A76-4211-B771-15E876A4B8AE}"/>
            </c:ext>
          </c:extLst>
        </c:ser>
        <c:dLbls>
          <c:showLegendKey val="0"/>
          <c:showVal val="0"/>
          <c:showCatName val="0"/>
          <c:showSerName val="0"/>
          <c:showPercent val="0"/>
          <c:showBubbleSize val="0"/>
        </c:dLbls>
        <c:gapWidth val="150"/>
        <c:axId val="331154432"/>
        <c:axId val="329324736"/>
      </c:barChart>
      <c:catAx>
        <c:axId val="331154432"/>
        <c:scaling>
          <c:orientation val="minMax"/>
        </c:scaling>
        <c:delete val="0"/>
        <c:axPos val="b"/>
        <c:numFmt formatCode="General" sourceLinked="0"/>
        <c:majorTickMark val="out"/>
        <c:minorTickMark val="none"/>
        <c:tickLblPos val="low"/>
        <c:txPr>
          <a:bodyPr rot="-5400000" vert="horz"/>
          <a:lstStyle/>
          <a:p>
            <a:pPr>
              <a:defRPr/>
            </a:pPr>
            <a:endParaRPr lang="de-DE"/>
          </a:p>
        </c:txPr>
        <c:crossAx val="329324736"/>
        <c:crosses val="autoZero"/>
        <c:auto val="1"/>
        <c:lblAlgn val="ctr"/>
        <c:lblOffset val="100"/>
        <c:noMultiLvlLbl val="0"/>
      </c:catAx>
      <c:valAx>
        <c:axId val="329324736"/>
        <c:scaling>
          <c:orientation val="minMax"/>
        </c:scaling>
        <c:delete val="0"/>
        <c:axPos val="l"/>
        <c:majorGridlines/>
        <c:numFmt formatCode="General" sourceLinked="1"/>
        <c:majorTickMark val="out"/>
        <c:minorTickMark val="none"/>
        <c:tickLblPos val="nextTo"/>
        <c:crossAx val="331154432"/>
        <c:crosses val="autoZero"/>
        <c:crossBetween val="between"/>
      </c:valAx>
    </c:plotArea>
    <c:legend>
      <c:legendPos val="r"/>
      <c:layout>
        <c:manualLayout>
          <c:xMode val="edge"/>
          <c:yMode val="edge"/>
          <c:x val="0.8919016583601207"/>
          <c:y val="2.3855446726941589E-2"/>
          <c:w val="0.10229734299516907"/>
          <c:h val="0.3780296296296296"/>
        </c:manualLayout>
      </c:layout>
      <c:overlay val="0"/>
    </c:legend>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[report_pivot_dias_macros.xlsm]CO2y_yr.p!PivotTable2</c:name>
    <c:fmtId val="3"/>
  </c:pivotSource>
  <c:chart>
    <c:autoTitleDeleted val="0"/>
    <c:pivotFmts>
      <c:pivotFmt>
        <c:idx val="0"/>
        <c:marker>
          <c:symbol val="none"/>
        </c:marker>
      </c:pivotFmt>
      <c:pivotFmt>
        <c:idx val="1"/>
        <c:spPr>
          <a:ln>
            <a:solidFill>
              <a:schemeClr val="tx1"/>
            </a:solidFill>
          </a:ln>
        </c:spPr>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ln>
            <a:solidFill>
              <a:sysClr val="windowText" lastClr="000000"/>
            </a:solidFill>
            <a:prstDash val="sysDot"/>
          </a:ln>
        </c:spPr>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spPr>
          <a:ln>
            <a:solidFill>
              <a:schemeClr val="tx1"/>
            </a:solidFill>
          </a:ln>
        </c:spPr>
        <c:marker>
          <c:symbol val="none"/>
        </c:marker>
      </c:pivotFmt>
      <c:pivotFmt>
        <c:idx val="23"/>
        <c:marker>
          <c:symbol val="none"/>
        </c:marker>
      </c:pivotFmt>
      <c:pivotFmt>
        <c:idx val="24"/>
        <c:marker>
          <c:symbol val="none"/>
        </c:marker>
      </c:pivotFmt>
      <c:pivotFmt>
        <c:idx val="25"/>
        <c:marker>
          <c:symbol val="none"/>
        </c:marker>
      </c:pivotFmt>
      <c:pivotFmt>
        <c:idx val="26"/>
        <c:spPr>
          <a:ln>
            <a:solidFill>
              <a:sysClr val="windowText" lastClr="000000"/>
            </a:solidFill>
            <a:prstDash val="sysDot"/>
          </a:ln>
        </c:spPr>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spPr>
          <a:ln>
            <a:solidFill>
              <a:schemeClr val="tx1"/>
            </a:solidFill>
          </a:ln>
        </c:spPr>
        <c:marker>
          <c:symbol val="none"/>
        </c:marker>
      </c:pivotFmt>
      <c:pivotFmt>
        <c:idx val="43"/>
        <c:marker>
          <c:symbol val="none"/>
        </c:marker>
      </c:pivotFmt>
      <c:pivotFmt>
        <c:idx val="44"/>
        <c:marker>
          <c:symbol val="none"/>
        </c:marker>
      </c:pivotFmt>
      <c:pivotFmt>
        <c:idx val="45"/>
        <c:marker>
          <c:symbol val="none"/>
        </c:marker>
      </c:pivotFmt>
      <c:pivotFmt>
        <c:idx val="46"/>
        <c:spPr>
          <a:ln>
            <a:solidFill>
              <a:sysClr val="windowText" lastClr="000000"/>
            </a:solidFill>
            <a:prstDash val="sysDot"/>
          </a:ln>
        </c:spPr>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chemeClr val="tx1"/>
            </a:solidFill>
          </a:ln>
        </c:spPr>
        <c:marker>
          <c:symbol val="none"/>
        </c:marker>
      </c:pivotFmt>
      <c:pivotFmt>
        <c:idx val="63"/>
        <c:marker>
          <c:symbol val="none"/>
        </c:marker>
      </c:pivotFmt>
      <c:pivotFmt>
        <c:idx val="64"/>
        <c:marker>
          <c:symbol val="none"/>
        </c:marker>
      </c:pivotFmt>
      <c:pivotFmt>
        <c:idx val="65"/>
        <c:marker>
          <c:symbol val="none"/>
        </c:marker>
      </c:pivotFmt>
      <c:pivotFmt>
        <c:idx val="66"/>
        <c:spPr>
          <a:ln>
            <a:solidFill>
              <a:sysClr val="windowText" lastClr="000000"/>
            </a:solidFill>
            <a:prstDash val="sysDot"/>
          </a:ln>
        </c:spPr>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spPr>
          <a:solidFill>
            <a:sysClr val="windowText" lastClr="000000"/>
          </a:solidFill>
        </c:spPr>
        <c:marker>
          <c:symbol val="none"/>
        </c:marker>
      </c:pivotFmt>
    </c:pivotFmts>
    <c:plotArea>
      <c:layout>
        <c:manualLayout>
          <c:layoutTarget val="inner"/>
          <c:xMode val="edge"/>
          <c:yMode val="edge"/>
          <c:x val="8.376327959005124E-2"/>
          <c:y val="0.12036436621892851"/>
          <c:w val="0.78270943196320653"/>
          <c:h val="0.69782902137232838"/>
        </c:manualLayout>
      </c:layout>
      <c:barChart>
        <c:barDir val="col"/>
        <c:grouping val="clustered"/>
        <c:varyColors val="0"/>
        <c:ser>
          <c:idx val="0"/>
          <c:order val="0"/>
          <c:tx>
            <c:strRef>
              <c:f>'CO2y_yr.p'!$B$3:$B$5</c:f>
              <c:strCache>
                <c:ptCount val="1"/>
                <c:pt idx="0">
                  <c:v>DEU - AGR</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'CO2y_yr.p'!$B$6:$B$11</c:f>
              <c:numCache>
                <c:formatCode>General</c:formatCode>
                <c:ptCount val="4"/>
                <c:pt idx="0">
                  <c:v>3.0701281272330362E-6</c:v>
                </c:pt>
                <c:pt idx="1">
                  <c:v>2.0583174457989849E-6</c:v>
                </c:pt>
                <c:pt idx="2">
                  <c:v>2.19507669348183E-6</c:v>
                </c:pt>
                <c:pt idx="3">
                  <c:v>1.9772559601603417E-6</c:v>
                </c:pt>
              </c:numCache>
            </c:numRef>
          </c:val>
          <c:extLst>
            <c:ext xmlns:c16="http://schemas.microsoft.com/office/drawing/2014/chart" uri="{C3380CC4-5D6E-409C-BE32-E72D297353CC}">
              <c16:uniqueId val="{00000000-102F-4F1D-BB03-6FD5AA818D66}"/>
            </c:ext>
          </c:extLst>
        </c:ser>
        <c:ser>
          <c:idx val="1"/>
          <c:order val="1"/>
          <c:tx>
            <c:strRef>
              <c:f>'CO2y_yr.p'!$C$3:$C$5</c:f>
              <c:strCache>
                <c:ptCount val="1"/>
                <c:pt idx="0">
                  <c:v>DEU - BUI</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'CO2y_yr.p'!$C$6:$C$11</c:f>
              <c:numCache>
                <c:formatCode>General</c:formatCode>
                <c:ptCount val="4"/>
                <c:pt idx="0">
                  <c:v>1.8450219793334426E-4</c:v>
                </c:pt>
                <c:pt idx="1">
                  <c:v>1.7063945305910227E-4</c:v>
                </c:pt>
                <c:pt idx="2">
                  <c:v>1.7869925795408075E-4</c:v>
                </c:pt>
                <c:pt idx="3">
                  <c:v>1.7678371789370872E-4</c:v>
                </c:pt>
              </c:numCache>
            </c:numRef>
          </c:val>
          <c:extLst>
            <c:ext xmlns:c16="http://schemas.microsoft.com/office/drawing/2014/chart" uri="{C3380CC4-5D6E-409C-BE32-E72D297353CC}">
              <c16:uniqueId val="{00000001-102F-4F1D-BB03-6FD5AA818D66}"/>
            </c:ext>
          </c:extLst>
        </c:ser>
        <c:ser>
          <c:idx val="2"/>
          <c:order val="2"/>
          <c:tx>
            <c:strRef>
              <c:f>'CO2y_yr.p'!$D$3:$D$5</c:f>
              <c:strCache>
                <c:ptCount val="1"/>
                <c:pt idx="0">
                  <c:v>DEU - mvh</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'CO2y_yr.p'!$D$6:$D$11</c:f>
              <c:numCache>
                <c:formatCode>General</c:formatCode>
                <c:ptCount val="4"/>
                <c:pt idx="0">
                  <c:v>1.9140829081955388E-3</c:v>
                </c:pt>
                <c:pt idx="1">
                  <c:v>1.8192572763626829E-3</c:v>
                </c:pt>
                <c:pt idx="2">
                  <c:v>1.9122193543500163E-3</c:v>
                </c:pt>
                <c:pt idx="3">
                  <c:v>1.8530563857777314E-3</c:v>
                </c:pt>
              </c:numCache>
            </c:numRef>
          </c:val>
          <c:extLst>
            <c:ext xmlns:c16="http://schemas.microsoft.com/office/drawing/2014/chart" uri="{C3380CC4-5D6E-409C-BE32-E72D297353CC}">
              <c16:uniqueId val="{00000002-102F-4F1D-BB03-6FD5AA818D66}"/>
            </c:ext>
          </c:extLst>
        </c:ser>
        <c:ser>
          <c:idx val="3"/>
          <c:order val="3"/>
          <c:tx>
            <c:strRef>
              <c:f>'CO2y_yr.p'!$E$3:$E$5</c:f>
              <c:strCache>
                <c:ptCount val="1"/>
                <c:pt idx="0">
                  <c:v>DEU - TRN</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'CO2y_yr.p'!$E$6:$E$11</c:f>
              <c:numCache>
                <c:formatCode>General</c:formatCode>
                <c:ptCount val="4"/>
                <c:pt idx="0">
                  <c:v>0.13209892015102179</c:v>
                </c:pt>
                <c:pt idx="1">
                  <c:v>0.12156914226284775</c:v>
                </c:pt>
                <c:pt idx="2">
                  <c:v>0.13167063396225376</c:v>
                </c:pt>
                <c:pt idx="3">
                  <c:v>0.13624085718584267</c:v>
                </c:pt>
              </c:numCache>
            </c:numRef>
          </c:val>
          <c:extLst>
            <c:ext xmlns:c16="http://schemas.microsoft.com/office/drawing/2014/chart" uri="{C3380CC4-5D6E-409C-BE32-E72D297353CC}">
              <c16:uniqueId val="{00000003-102F-4F1D-BB03-6FD5AA818D66}"/>
            </c:ext>
          </c:extLst>
        </c:ser>
        <c:ser>
          <c:idx val="4"/>
          <c:order val="4"/>
          <c:tx>
            <c:strRef>
              <c:f>'CO2y_yr.p'!$F$3:$F$5</c:f>
              <c:strCache>
                <c:ptCount val="1"/>
                <c:pt idx="0">
                  <c:v>DEU - ppp</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'CO2y_yr.p'!$F$6:$F$11</c:f>
              <c:numCache>
                <c:formatCode>General</c:formatCode>
                <c:ptCount val="4"/>
                <c:pt idx="0">
                  <c:v>5.5536681820125685E-3</c:v>
                </c:pt>
                <c:pt idx="1">
                  <c:v>5.02961701760914E-3</c:v>
                </c:pt>
                <c:pt idx="2">
                  <c:v>5.2289099794468634E-3</c:v>
                </c:pt>
                <c:pt idx="3">
                  <c:v>4.9916177808659278E-3</c:v>
                </c:pt>
              </c:numCache>
            </c:numRef>
          </c:val>
          <c:extLst>
            <c:ext xmlns:c16="http://schemas.microsoft.com/office/drawing/2014/chart" uri="{C3380CC4-5D6E-409C-BE32-E72D297353CC}">
              <c16:uniqueId val="{00000004-102F-4F1D-BB03-6FD5AA818D66}"/>
            </c:ext>
          </c:extLst>
        </c:ser>
        <c:ser>
          <c:idx val="5"/>
          <c:order val="5"/>
          <c:tx>
            <c:strRef>
              <c:f>'CO2y_yr.p'!$G$3:$G$5</c:f>
              <c:strCache>
                <c:ptCount val="1"/>
                <c:pt idx="0">
                  <c:v>DEU - nfm</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'CO2y_yr.p'!$G$6:$G$11</c:f>
              <c:numCache>
                <c:formatCode>General</c:formatCode>
                <c:ptCount val="4"/>
                <c:pt idx="0">
                  <c:v>2.1847794002891304E-3</c:v>
                </c:pt>
                <c:pt idx="1">
                  <c:v>1.8426037393971938E-3</c:v>
                </c:pt>
                <c:pt idx="2">
                  <c:v>1.8299775334141941E-3</c:v>
                </c:pt>
                <c:pt idx="3">
                  <c:v>1.6756451990625264E-3</c:v>
                </c:pt>
              </c:numCache>
            </c:numRef>
          </c:val>
          <c:extLst>
            <c:ext xmlns:c16="http://schemas.microsoft.com/office/drawing/2014/chart" uri="{C3380CC4-5D6E-409C-BE32-E72D297353CC}">
              <c16:uniqueId val="{00000005-102F-4F1D-BB03-6FD5AA818D66}"/>
            </c:ext>
          </c:extLst>
        </c:ser>
        <c:ser>
          <c:idx val="6"/>
          <c:order val="6"/>
          <c:tx>
            <c:strRef>
              <c:f>'CO2y_yr.p'!$H$3:$H$5</c:f>
              <c:strCache>
                <c:ptCount val="1"/>
                <c:pt idx="0">
                  <c:v>DEU - MAC</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'CO2y_yr.p'!$H$6:$H$11</c:f>
              <c:numCache>
                <c:formatCode>General</c:formatCode>
                <c:ptCount val="4"/>
                <c:pt idx="0">
                  <c:v>3.7308706774455743E-3</c:v>
                </c:pt>
                <c:pt idx="1">
                  <c:v>3.3964719578847835E-3</c:v>
                </c:pt>
                <c:pt idx="2">
                  <c:v>3.5049446557114173E-3</c:v>
                </c:pt>
                <c:pt idx="3">
                  <c:v>3.3165268060125928E-3</c:v>
                </c:pt>
              </c:numCache>
            </c:numRef>
          </c:val>
          <c:extLst>
            <c:ext xmlns:c16="http://schemas.microsoft.com/office/drawing/2014/chart" uri="{C3380CC4-5D6E-409C-BE32-E72D297353CC}">
              <c16:uniqueId val="{00000006-102F-4F1D-BB03-6FD5AA818D66}"/>
            </c:ext>
          </c:extLst>
        </c:ser>
        <c:ser>
          <c:idx val="7"/>
          <c:order val="7"/>
          <c:tx>
            <c:strRef>
              <c:f>'CO2y_yr.p'!$I$3:$I$5</c:f>
              <c:strCache>
                <c:ptCount val="1"/>
                <c:pt idx="0">
                  <c:v>DEU - SER</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'CO2y_yr.p'!$I$6:$I$11</c:f>
              <c:numCache>
                <c:formatCode>General</c:formatCode>
                <c:ptCount val="4"/>
                <c:pt idx="0">
                  <c:v>3.6946593682528471E-2</c:v>
                </c:pt>
                <c:pt idx="1">
                  <c:v>3.3859889661713626E-2</c:v>
                </c:pt>
                <c:pt idx="2">
                  <c:v>3.4964099676006562E-2</c:v>
                </c:pt>
                <c:pt idx="3">
                  <c:v>3.3700353127924756E-2</c:v>
                </c:pt>
              </c:numCache>
            </c:numRef>
          </c:val>
          <c:extLst>
            <c:ext xmlns:c16="http://schemas.microsoft.com/office/drawing/2014/chart" uri="{C3380CC4-5D6E-409C-BE32-E72D297353CC}">
              <c16:uniqueId val="{00000007-102F-4F1D-BB03-6FD5AA818D66}"/>
            </c:ext>
          </c:extLst>
        </c:ser>
        <c:ser>
          <c:idx val="8"/>
          <c:order val="8"/>
          <c:tx>
            <c:strRef>
              <c:f>'CO2y_yr.p'!$J$3:$J$5</c:f>
              <c:strCache>
                <c:ptCount val="1"/>
                <c:pt idx="0">
                  <c:v>DEU - CHM</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'CO2y_yr.p'!$J$6:$J$11</c:f>
              <c:numCache>
                <c:formatCode>General</c:formatCode>
                <c:ptCount val="4"/>
                <c:pt idx="0">
                  <c:v>1.7512825032727403E-2</c:v>
                </c:pt>
                <c:pt idx="1">
                  <c:v>1.4060573853033692E-2</c:v>
                </c:pt>
                <c:pt idx="2">
                  <c:v>1.4147386695941056E-2</c:v>
                </c:pt>
                <c:pt idx="3">
                  <c:v>1.3020194549892948E-2</c:v>
                </c:pt>
              </c:numCache>
            </c:numRef>
          </c:val>
          <c:extLst>
            <c:ext xmlns:c16="http://schemas.microsoft.com/office/drawing/2014/chart" uri="{C3380CC4-5D6E-409C-BE32-E72D297353CC}">
              <c16:uniqueId val="{00000008-102F-4F1D-BB03-6FD5AA818D66}"/>
            </c:ext>
          </c:extLst>
        </c:ser>
        <c:ser>
          <c:idx val="9"/>
          <c:order val="9"/>
          <c:tx>
            <c:strRef>
              <c:f>'CO2y_yr.p'!$K$3:$K$5</c:f>
              <c:strCache>
                <c:ptCount val="1"/>
                <c:pt idx="0">
                  <c:v>DEU - ROI</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'CO2y_yr.p'!$K$6:$K$11</c:f>
              <c:numCache>
                <c:formatCode>General</c:formatCode>
                <c:ptCount val="4"/>
                <c:pt idx="0">
                  <c:v>3.4786787840727562E-3</c:v>
                </c:pt>
                <c:pt idx="1">
                  <c:v>3.0290689084878893E-3</c:v>
                </c:pt>
                <c:pt idx="2">
                  <c:v>3.0751008751423552E-3</c:v>
                </c:pt>
                <c:pt idx="3">
                  <c:v>2.8409877559305565E-3</c:v>
                </c:pt>
              </c:numCache>
            </c:numRef>
          </c:val>
          <c:extLst>
            <c:ext xmlns:c16="http://schemas.microsoft.com/office/drawing/2014/chart" uri="{C3380CC4-5D6E-409C-BE32-E72D297353CC}">
              <c16:uniqueId val="{00000009-102F-4F1D-BB03-6FD5AA818D66}"/>
            </c:ext>
          </c:extLst>
        </c:ser>
        <c:ser>
          <c:idx val="10"/>
          <c:order val="10"/>
          <c:tx>
            <c:strRef>
              <c:f>'CO2y_yr.p'!$L$3:$L$5</c:f>
              <c:strCache>
                <c:ptCount val="1"/>
                <c:pt idx="0">
                  <c:v>DEU - FOT</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'CO2y_yr.p'!$L$6:$L$11</c:f>
              <c:numCache>
                <c:formatCode>General</c:formatCode>
                <c:ptCount val="4"/>
                <c:pt idx="0">
                  <c:v>7.122251195234683E-3</c:v>
                </c:pt>
                <c:pt idx="1">
                  <c:v>6.3474948188808385E-3</c:v>
                </c:pt>
                <c:pt idx="2">
                  <c:v>6.6018502927895116E-3</c:v>
                </c:pt>
                <c:pt idx="3">
                  <c:v>6.285467094407287E-3</c:v>
                </c:pt>
              </c:numCache>
            </c:numRef>
          </c:val>
          <c:extLst>
            <c:ext xmlns:c16="http://schemas.microsoft.com/office/drawing/2014/chart" uri="{C3380CC4-5D6E-409C-BE32-E72D297353CC}">
              <c16:uniqueId val="{0000000A-102F-4F1D-BB03-6FD5AA818D66}"/>
            </c:ext>
          </c:extLst>
        </c:ser>
        <c:ser>
          <c:idx val="11"/>
          <c:order val="11"/>
          <c:tx>
            <c:strRef>
              <c:f>'CO2y_yr.p'!$M$3:$M$5</c:f>
              <c:strCache>
                <c:ptCount val="1"/>
                <c:pt idx="0">
                  <c:v>DEU - total</c:v>
                </c:pt>
              </c:strCache>
            </c:strRef>
          </c:tx>
          <c:spPr>
            <a:solidFill>
              <a:sysClr val="windowText" lastClr="000000"/>
            </a:solidFill>
          </c:spPr>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'CO2y_yr.p'!$M$6:$M$11</c:f>
              <c:numCache>
                <c:formatCode>General</c:formatCode>
                <c:ptCount val="4"/>
                <c:pt idx="0">
                  <c:v>0.25001341702537655</c:v>
                </c:pt>
                <c:pt idx="1">
                  <c:v>0.22402596370067843</c:v>
                </c:pt>
                <c:pt idx="2">
                  <c:v>0.23666400525540784</c:v>
                </c:pt>
                <c:pt idx="3">
                  <c:v>0.23597999417499757</c:v>
                </c:pt>
              </c:numCache>
            </c:numRef>
          </c:val>
          <c:extLst>
            <c:ext xmlns:c16="http://schemas.microsoft.com/office/drawing/2014/chart" uri="{C3380CC4-5D6E-409C-BE32-E72D297353CC}">
              <c16:uniqueId val="{0000000B-102F-4F1D-BB03-6FD5AA818D66}"/>
            </c:ext>
          </c:extLst>
        </c:ser>
        <c:ser>
          <c:idx val="12"/>
          <c:order val="12"/>
          <c:tx>
            <c:strRef>
              <c:f>'CO2y_yr.p'!$N$3:$N$5</c:f>
              <c:strCache>
                <c:ptCount val="1"/>
                <c:pt idx="0">
                  <c:v>DEU - nmm</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'CO2y_yr.p'!$N$6:$N$11</c:f>
              <c:numCache>
                <c:formatCode>General</c:formatCode>
                <c:ptCount val="4"/>
                <c:pt idx="0">
                  <c:v>1.1414492331149276E-2</c:v>
                </c:pt>
                <c:pt idx="1">
                  <c:v>9.2953635396098681E-3</c:v>
                </c:pt>
                <c:pt idx="2">
                  <c:v>9.6848155539782047E-3</c:v>
                </c:pt>
                <c:pt idx="3">
                  <c:v>9.1442284693553783E-3</c:v>
                </c:pt>
              </c:numCache>
            </c:numRef>
          </c:val>
          <c:extLst>
            <c:ext xmlns:c16="http://schemas.microsoft.com/office/drawing/2014/chart" uri="{C3380CC4-5D6E-409C-BE32-E72D297353CC}">
              <c16:uniqueId val="{0000000C-102F-4F1D-BB03-6FD5AA818D66}"/>
            </c:ext>
          </c:extLst>
        </c:ser>
        <c:ser>
          <c:idx val="13"/>
          <c:order val="13"/>
          <c:tx>
            <c:strRef>
              <c:f>'CO2y_yr.p'!$O$3:$O$5</c:f>
              <c:strCache>
                <c:ptCount val="1"/>
                <c:pt idx="0">
                  <c:v>DEU - IRS</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'CO2y_yr.p'!$O$6:$O$11</c:f>
              <c:numCache>
                <c:formatCode>General</c:formatCode>
                <c:ptCount val="4"/>
                <c:pt idx="0">
                  <c:v>1.1018168032934584E-2</c:v>
                </c:pt>
                <c:pt idx="1">
                  <c:v>8.9033460430132331E-3</c:v>
                </c:pt>
                <c:pt idx="2">
                  <c:v>8.9572234511108035E-3</c:v>
                </c:pt>
                <c:pt idx="3">
                  <c:v>8.2886562636149633E-3</c:v>
                </c:pt>
              </c:numCache>
            </c:numRef>
          </c:val>
          <c:extLst>
            <c:ext xmlns:c16="http://schemas.microsoft.com/office/drawing/2014/chart" uri="{C3380CC4-5D6E-409C-BE32-E72D297353CC}">
              <c16:uniqueId val="{0000000D-102F-4F1D-BB03-6FD5AA818D66}"/>
            </c:ext>
          </c:extLst>
        </c:ser>
        <c:ser>
          <c:idx val="14"/>
          <c:order val="14"/>
          <c:tx>
            <c:strRef>
              <c:f>'CO2y_yr.p'!$P$3:$P$5</c:f>
              <c:strCache>
                <c:ptCount val="1"/>
                <c:pt idx="0">
                  <c:v>DEU - oil</c:v>
                </c:pt>
              </c:strCache>
            </c:strRef>
          </c:tx>
          <c:invertIfNegative val="0"/>
          <c:cat>
            <c:multiLvlStrRef>
              <c:f>'CO2y_yr.p'!$A$6:$A$11</c:f>
              <c:multiLvlStrCache>
                <c:ptCount val="4"/>
                <c:lvl>
                  <c:pt idx="0">
                    <c:v>2015</c:v>
                  </c:pt>
                  <c:pt idx="1">
                    <c:v>2020</c:v>
                  </c:pt>
                  <c:pt idx="2">
                    <c:v>2025</c:v>
                  </c:pt>
                  <c:pt idx="3">
                    <c:v>2030</c:v>
                  </c:pt>
                </c:lvl>
                <c:lvl>
                  <c:pt idx="0">
                    <c:v>total</c:v>
                  </c:pt>
                </c:lvl>
              </c:multiLvlStrCache>
            </c:multiLvlStrRef>
          </c:cat>
          <c:val>
            <c:numRef>
              <c:f>'CO2y_yr.p'!$P$6:$P$11</c:f>
              <c:numCache>
                <c:formatCode>General</c:formatCode>
                <c:ptCount val="4"/>
                <c:pt idx="0">
                  <c:v>1.6850514321704115E-2</c:v>
                </c:pt>
                <c:pt idx="1">
                  <c:v>1.4700436851332864E-2</c:v>
                </c:pt>
                <c:pt idx="2">
                  <c:v>1.4905948890615498E-2</c:v>
                </c:pt>
                <c:pt idx="3">
                  <c:v>1.4443642582456307E-2</c:v>
                </c:pt>
              </c:numCache>
            </c:numRef>
          </c:val>
          <c:extLst>
            <c:ext xmlns:c16="http://schemas.microsoft.com/office/drawing/2014/chart" uri="{C3380CC4-5D6E-409C-BE32-E72D297353CC}">
              <c16:uniqueId val="{0000000E-102F-4F1D-BB03-6FD5AA818D66}"/>
            </c:ext>
          </c:extLst>
        </c:ser>
        <c:dLbls>
          <c:showLegendKey val="0"/>
          <c:showVal val="0"/>
          <c:showCatName val="0"/>
          <c:showSerName val="0"/>
          <c:showPercent val="0"/>
          <c:showBubbleSize val="0"/>
        </c:dLbls>
        <c:gapWidth val="150"/>
        <c:axId val="331672064"/>
        <c:axId val="328844416"/>
      </c:barChart>
      <c:catAx>
        <c:axId val="331672064"/>
        <c:scaling>
          <c:orientation val="minMax"/>
        </c:scaling>
        <c:delete val="0"/>
        <c:axPos val="b"/>
        <c:numFmt formatCode="General" sourceLinked="0"/>
        <c:majorTickMark val="out"/>
        <c:minorTickMark val="none"/>
        <c:tickLblPos val="low"/>
        <c:txPr>
          <a:bodyPr rot="-5400000" vert="horz"/>
          <a:lstStyle/>
          <a:p>
            <a:pPr>
              <a:defRPr/>
            </a:pPr>
            <a:endParaRPr lang="de-DE"/>
          </a:p>
        </c:txPr>
        <c:crossAx val="328844416"/>
        <c:crosses val="autoZero"/>
        <c:auto val="1"/>
        <c:lblAlgn val="ctr"/>
        <c:lblOffset val="100"/>
        <c:noMultiLvlLbl val="0"/>
      </c:catAx>
      <c:valAx>
        <c:axId val="328844416"/>
        <c:scaling>
          <c:orientation val="minMax"/>
        </c:scaling>
        <c:delete val="0"/>
        <c:axPos val="l"/>
        <c:majorGridlines/>
        <c:numFmt formatCode="General" sourceLinked="1"/>
        <c:majorTickMark val="out"/>
        <c:minorTickMark val="none"/>
        <c:tickLblPos val="nextTo"/>
        <c:crossAx val="331672064"/>
        <c:crosses val="autoZero"/>
        <c:crossBetween val="between"/>
      </c:valAx>
    </c:plotArea>
    <c:legend>
      <c:legendPos val="r"/>
      <c:layout>
        <c:manualLayout>
          <c:xMode val="edge"/>
          <c:yMode val="edge"/>
          <c:x val="0.8919016583601207"/>
          <c:y val="2.3855446726941589E-2"/>
          <c:w val="9.6711936237328128E-2"/>
          <c:h val="0.75978627671541044"/>
        </c:manualLayout>
      </c:layout>
      <c:overlay val="0"/>
    </c:legend>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[report_pivot_dias_macros.xlsm]CO2c_yr.p!PivotTable2</c:name>
    <c:fmtId val="2"/>
  </c:pivotSource>
  <c:chart>
    <c:title>
      <c:overlay val="0"/>
    </c:title>
    <c:autoTitleDeleted val="0"/>
    <c:pivotFmts>
      <c:pivotFmt>
        <c:idx val="0"/>
        <c:marker>
          <c:symbol val="none"/>
        </c:marker>
      </c:pivotFmt>
      <c:pivotFmt>
        <c:idx val="1"/>
        <c:spPr>
          <a:ln>
            <a:solidFill>
              <a:schemeClr val="tx1"/>
            </a:solidFill>
          </a:ln>
        </c:spPr>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ln>
            <a:solidFill>
              <a:sysClr val="windowText" lastClr="000000"/>
            </a:solidFill>
            <a:prstDash val="sysDot"/>
          </a:ln>
        </c:spPr>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spPr>
          <a:ln>
            <a:solidFill>
              <a:schemeClr val="tx1"/>
            </a:solidFill>
          </a:ln>
        </c:spPr>
        <c:marker>
          <c:symbol val="none"/>
        </c:marker>
      </c:pivotFmt>
      <c:pivotFmt>
        <c:idx val="23"/>
        <c:marker>
          <c:symbol val="none"/>
        </c:marker>
      </c:pivotFmt>
      <c:pivotFmt>
        <c:idx val="24"/>
        <c:marker>
          <c:symbol val="none"/>
        </c:marker>
      </c:pivotFmt>
      <c:pivotFmt>
        <c:idx val="25"/>
        <c:marker>
          <c:symbol val="none"/>
        </c:marker>
      </c:pivotFmt>
      <c:pivotFmt>
        <c:idx val="26"/>
        <c:spPr>
          <a:ln>
            <a:solidFill>
              <a:sysClr val="windowText" lastClr="000000"/>
            </a:solidFill>
            <a:prstDash val="sysDot"/>
          </a:ln>
        </c:spPr>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spPr>
          <a:ln>
            <a:solidFill>
              <a:schemeClr val="tx1"/>
            </a:solidFill>
          </a:ln>
        </c:spPr>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s>
    <c:plotArea>
      <c:layout>
        <c:manualLayout>
          <c:layoutTarget val="inner"/>
          <c:xMode val="edge"/>
          <c:yMode val="edge"/>
          <c:x val="4.6998951433800305E-2"/>
          <c:y val="3.352969725966385E-2"/>
          <c:w val="0.81187301587301586"/>
          <c:h val="0.83478797047621245"/>
        </c:manualLayout>
      </c:layout>
      <c:lineChart>
        <c:grouping val="standard"/>
        <c:varyColors val="0"/>
        <c:ser>
          <c:idx val="0"/>
          <c:order val="0"/>
          <c:tx>
            <c:strRef>
              <c:f>'CO2c_yr.p'!$B$3:$B$4</c:f>
              <c:strCache>
                <c:ptCount val="1"/>
                <c:pt idx="0">
                  <c:v>BRZ</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'CO2c_yr.p'!$B$5:$B$11</c:f>
              <c:numCache>
                <c:formatCode>General</c:formatCode>
                <c:ptCount val="5"/>
                <c:pt idx="0">
                  <c:v>7.3546788123514353E-2</c:v>
                </c:pt>
                <c:pt idx="1">
                  <c:v>7.5984577305988912E-2</c:v>
                </c:pt>
                <c:pt idx="2">
                  <c:v>8.2692204072744302E-2</c:v>
                </c:pt>
                <c:pt idx="3">
                  <c:v>8.9703811961099209E-2</c:v>
                </c:pt>
                <c:pt idx="4">
                  <c:v>7.5000847086798994E-2</c:v>
                </c:pt>
              </c:numCache>
            </c:numRef>
          </c:val>
          <c:smooth val="0"/>
          <c:extLst>
            <c:ext xmlns:c16="http://schemas.microsoft.com/office/drawing/2014/chart" uri="{C3380CC4-5D6E-409C-BE32-E72D297353CC}">
              <c16:uniqueId val="{00000000-A904-47E0-9FAA-9FAB84DFF8F2}"/>
            </c:ext>
          </c:extLst>
        </c:ser>
        <c:ser>
          <c:idx val="1"/>
          <c:order val="1"/>
          <c:tx>
            <c:strRef>
              <c:f>'CO2c_yr.p'!$C$3:$C$4</c:f>
              <c:strCache>
                <c:ptCount val="1"/>
                <c:pt idx="0">
                  <c:v>CHI</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'CO2c_yr.p'!$C$5:$C$11</c:f>
              <c:numCache>
                <c:formatCode>General</c:formatCode>
                <c:ptCount val="5"/>
                <c:pt idx="0">
                  <c:v>0.43005487396760367</c:v>
                </c:pt>
                <c:pt idx="1">
                  <c:v>0.46573236770566784</c:v>
                </c:pt>
                <c:pt idx="2">
                  <c:v>0.50257872539226389</c:v>
                </c:pt>
                <c:pt idx="3">
                  <c:v>0.53476389045978168</c:v>
                </c:pt>
                <c:pt idx="4">
                  <c:v>0.4018476693696309</c:v>
                </c:pt>
              </c:numCache>
            </c:numRef>
          </c:val>
          <c:smooth val="0"/>
          <c:extLst>
            <c:ext xmlns:c16="http://schemas.microsoft.com/office/drawing/2014/chart" uri="{C3380CC4-5D6E-409C-BE32-E72D297353CC}">
              <c16:uniqueId val="{00000001-A904-47E0-9FAA-9FAB84DFF8F2}"/>
            </c:ext>
          </c:extLst>
        </c:ser>
        <c:ser>
          <c:idx val="2"/>
          <c:order val="2"/>
          <c:tx>
            <c:strRef>
              <c:f>'CO2c_yr.p'!$D$3:$D$4</c:f>
              <c:strCache>
                <c:ptCount val="1"/>
                <c:pt idx="0">
                  <c:v>EU28</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'CO2c_yr.p'!$D$5:$D$11</c:f>
              <c:numCache>
                <c:formatCode>General</c:formatCode>
                <c:ptCount val="5"/>
                <c:pt idx="0">
                  <c:v>0.62259215998750983</c:v>
                </c:pt>
                <c:pt idx="1">
                  <c:v>0.60517548889462069</c:v>
                </c:pt>
                <c:pt idx="2">
                  <c:v>0.59890311039173172</c:v>
                </c:pt>
                <c:pt idx="3">
                  <c:v>0.57573427371183261</c:v>
                </c:pt>
                <c:pt idx="4">
                  <c:v>0.67267364401305341</c:v>
                </c:pt>
              </c:numCache>
            </c:numRef>
          </c:val>
          <c:smooth val="0"/>
          <c:extLst>
            <c:ext xmlns:c16="http://schemas.microsoft.com/office/drawing/2014/chart" uri="{C3380CC4-5D6E-409C-BE32-E72D297353CC}">
              <c16:uniqueId val="{00000002-A904-47E0-9FAA-9FAB84DFF8F2}"/>
            </c:ext>
          </c:extLst>
        </c:ser>
        <c:ser>
          <c:idx val="3"/>
          <c:order val="3"/>
          <c:tx>
            <c:strRef>
              <c:f>'CO2c_yr.p'!$E$3:$E$4</c:f>
              <c:strCache>
                <c:ptCount val="1"/>
                <c:pt idx="0">
                  <c:v>EUN</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'CO2c_yr.p'!$E$5:$E$11</c:f>
              <c:numCache>
                <c:formatCode>General</c:formatCode>
                <c:ptCount val="5"/>
                <c:pt idx="0">
                  <c:v>3.237223045393655E-2</c:v>
                </c:pt>
                <c:pt idx="1">
                  <c:v>3.2641114060928809E-2</c:v>
                </c:pt>
                <c:pt idx="2">
                  <c:v>3.3338670367966984E-2</c:v>
                </c:pt>
                <c:pt idx="3">
                  <c:v>3.2281422193325332E-2</c:v>
                </c:pt>
                <c:pt idx="4">
                  <c:v>3.3849840182951965E-2</c:v>
                </c:pt>
              </c:numCache>
            </c:numRef>
          </c:val>
          <c:smooth val="0"/>
          <c:extLst>
            <c:ext xmlns:c16="http://schemas.microsoft.com/office/drawing/2014/chart" uri="{C3380CC4-5D6E-409C-BE32-E72D297353CC}">
              <c16:uniqueId val="{00000003-A904-47E0-9FAA-9FAB84DFF8F2}"/>
            </c:ext>
          </c:extLst>
        </c:ser>
        <c:ser>
          <c:idx val="4"/>
          <c:order val="4"/>
          <c:tx>
            <c:strRef>
              <c:f>'CO2c_yr.p'!$F$3:$F$4</c:f>
              <c:strCache>
                <c:ptCount val="1"/>
                <c:pt idx="0">
                  <c:v>EUS</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'CO2c_yr.p'!$F$5:$F$11</c:f>
              <c:numCache>
                <c:formatCode>General</c:formatCode>
                <c:ptCount val="5"/>
                <c:pt idx="0">
                  <c:v>9.6302964340435088E-2</c:v>
                </c:pt>
                <c:pt idx="1">
                  <c:v>9.619147748070285E-2</c:v>
                </c:pt>
                <c:pt idx="2">
                  <c:v>9.6499371532096034E-2</c:v>
                </c:pt>
                <c:pt idx="3">
                  <c:v>9.5945347740523448E-2</c:v>
                </c:pt>
                <c:pt idx="4">
                  <c:v>0.10567384554963509</c:v>
                </c:pt>
              </c:numCache>
            </c:numRef>
          </c:val>
          <c:smooth val="0"/>
          <c:extLst>
            <c:ext xmlns:c16="http://schemas.microsoft.com/office/drawing/2014/chart" uri="{C3380CC4-5D6E-409C-BE32-E72D297353CC}">
              <c16:uniqueId val="{00000004-A904-47E0-9FAA-9FAB84DFF8F2}"/>
            </c:ext>
          </c:extLst>
        </c:ser>
        <c:ser>
          <c:idx val="5"/>
          <c:order val="5"/>
          <c:tx>
            <c:strRef>
              <c:f>'CO2c_yr.p'!$G$3:$G$4</c:f>
              <c:strCache>
                <c:ptCount val="1"/>
                <c:pt idx="0">
                  <c:v>FRA</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'CO2c_yr.p'!$G$5:$G$11</c:f>
              <c:numCache>
                <c:formatCode>General</c:formatCode>
                <c:ptCount val="5"/>
                <c:pt idx="0">
                  <c:v>6.5914327410363155E-2</c:v>
                </c:pt>
                <c:pt idx="1">
                  <c:v>6.4518252504523907E-2</c:v>
                </c:pt>
                <c:pt idx="2">
                  <c:v>6.3695087332297604E-2</c:v>
                </c:pt>
                <c:pt idx="3">
                  <c:v>6.0290869688180433E-2</c:v>
                </c:pt>
                <c:pt idx="4">
                  <c:v>7.3693273679978133E-2</c:v>
                </c:pt>
              </c:numCache>
            </c:numRef>
          </c:val>
          <c:smooth val="0"/>
          <c:extLst>
            <c:ext xmlns:c16="http://schemas.microsoft.com/office/drawing/2014/chart" uri="{C3380CC4-5D6E-409C-BE32-E72D297353CC}">
              <c16:uniqueId val="{00000005-A904-47E0-9FAA-9FAB84DFF8F2}"/>
            </c:ext>
          </c:extLst>
        </c:ser>
        <c:ser>
          <c:idx val="6"/>
          <c:order val="6"/>
          <c:tx>
            <c:strRef>
              <c:f>'CO2c_yr.p'!$H$3:$H$4</c:f>
              <c:strCache>
                <c:ptCount val="1"/>
                <c:pt idx="0">
                  <c:v>IND</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'CO2c_yr.p'!$H$5:$H$11</c:f>
              <c:numCache>
                <c:formatCode>General</c:formatCode>
                <c:ptCount val="5"/>
                <c:pt idx="0">
                  <c:v>0.14390619231056495</c:v>
                </c:pt>
                <c:pt idx="1">
                  <c:v>0.16404974195457306</c:v>
                </c:pt>
                <c:pt idx="2">
                  <c:v>0.19218676693600156</c:v>
                </c:pt>
                <c:pt idx="3">
                  <c:v>0.22250790459541578</c:v>
                </c:pt>
                <c:pt idx="4">
                  <c:v>0.13437940059527134</c:v>
                </c:pt>
              </c:numCache>
            </c:numRef>
          </c:val>
          <c:smooth val="0"/>
          <c:extLst>
            <c:ext xmlns:c16="http://schemas.microsoft.com/office/drawing/2014/chart" uri="{C3380CC4-5D6E-409C-BE32-E72D297353CC}">
              <c16:uniqueId val="{00000006-A904-47E0-9FAA-9FAB84DFF8F2}"/>
            </c:ext>
          </c:extLst>
        </c:ser>
        <c:ser>
          <c:idx val="7"/>
          <c:order val="7"/>
          <c:tx>
            <c:strRef>
              <c:f>'CO2c_yr.p'!$I$3:$I$4</c:f>
              <c:strCache>
                <c:ptCount val="1"/>
                <c:pt idx="0">
                  <c:v>OEC</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'CO2c_yr.p'!$I$5:$I$11</c:f>
              <c:numCache>
                <c:formatCode>General</c:formatCode>
                <c:ptCount val="5"/>
                <c:pt idx="0">
                  <c:v>0.42232765718783621</c:v>
                </c:pt>
                <c:pt idx="1">
                  <c:v>0.43468559818449842</c:v>
                </c:pt>
                <c:pt idx="2">
                  <c:v>0.45251905979150808</c:v>
                </c:pt>
                <c:pt idx="3">
                  <c:v>0.47428847833176596</c:v>
                </c:pt>
                <c:pt idx="4">
                  <c:v>0.42101383166714273</c:v>
                </c:pt>
              </c:numCache>
            </c:numRef>
          </c:val>
          <c:smooth val="0"/>
          <c:extLst>
            <c:ext xmlns:c16="http://schemas.microsoft.com/office/drawing/2014/chart" uri="{C3380CC4-5D6E-409C-BE32-E72D297353CC}">
              <c16:uniqueId val="{00000007-A904-47E0-9FAA-9FAB84DFF8F2}"/>
            </c:ext>
          </c:extLst>
        </c:ser>
        <c:ser>
          <c:idx val="8"/>
          <c:order val="8"/>
          <c:tx>
            <c:strRef>
              <c:f>'CO2c_yr.p'!$J$3:$J$4</c:f>
              <c:strCache>
                <c:ptCount val="1"/>
                <c:pt idx="0">
                  <c:v>ROW</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'CO2c_yr.p'!$J$5:$J$11</c:f>
              <c:numCache>
                <c:formatCode>General</c:formatCode>
                <c:ptCount val="5"/>
                <c:pt idx="0">
                  <c:v>0.53149675272290486</c:v>
                </c:pt>
                <c:pt idx="1">
                  <c:v>0.58459178918477095</c:v>
                </c:pt>
                <c:pt idx="2">
                  <c:v>0.64298123324966394</c:v>
                </c:pt>
                <c:pt idx="3">
                  <c:v>0.7283470518928068</c:v>
                </c:pt>
                <c:pt idx="4">
                  <c:v>0.51254502655478318</c:v>
                </c:pt>
              </c:numCache>
            </c:numRef>
          </c:val>
          <c:smooth val="0"/>
          <c:extLst>
            <c:ext xmlns:c16="http://schemas.microsoft.com/office/drawing/2014/chart" uri="{C3380CC4-5D6E-409C-BE32-E72D297353CC}">
              <c16:uniqueId val="{00000008-A904-47E0-9FAA-9FAB84DFF8F2}"/>
            </c:ext>
          </c:extLst>
        </c:ser>
        <c:ser>
          <c:idx val="9"/>
          <c:order val="9"/>
          <c:tx>
            <c:strRef>
              <c:f>'CO2c_yr.p'!$K$3:$K$4</c:f>
              <c:strCache>
                <c:ptCount val="1"/>
                <c:pt idx="0">
                  <c:v>RSA</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'CO2c_yr.p'!$K$5:$K$11</c:f>
              <c:numCache>
                <c:formatCode>General</c:formatCode>
                <c:ptCount val="5"/>
                <c:pt idx="0">
                  <c:v>2.6810193301077194E-2</c:v>
                </c:pt>
                <c:pt idx="1">
                  <c:v>2.7462292332850517E-2</c:v>
                </c:pt>
                <c:pt idx="2">
                  <c:v>2.9593641746661341E-2</c:v>
                </c:pt>
                <c:pt idx="3">
                  <c:v>3.1890644955205938E-2</c:v>
                </c:pt>
                <c:pt idx="4">
                  <c:v>2.77151864774592E-2</c:v>
                </c:pt>
              </c:numCache>
            </c:numRef>
          </c:val>
          <c:smooth val="0"/>
          <c:extLst>
            <c:ext xmlns:c16="http://schemas.microsoft.com/office/drawing/2014/chart" uri="{C3380CC4-5D6E-409C-BE32-E72D297353CC}">
              <c16:uniqueId val="{00000009-A904-47E0-9FAA-9FAB84DFF8F2}"/>
            </c:ext>
          </c:extLst>
        </c:ser>
        <c:ser>
          <c:idx val="10"/>
          <c:order val="10"/>
          <c:tx>
            <c:strRef>
              <c:f>'CO2c_yr.p'!$L$3:$L$4</c:f>
              <c:strCache>
                <c:ptCount val="1"/>
                <c:pt idx="0">
                  <c:v>RUS</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'CO2c_yr.p'!$L$5:$L$11</c:f>
              <c:numCache>
                <c:formatCode>General</c:formatCode>
                <c:ptCount val="5"/>
                <c:pt idx="0">
                  <c:v>0.17977469879924249</c:v>
                </c:pt>
                <c:pt idx="1">
                  <c:v>0.18456646201879023</c:v>
                </c:pt>
                <c:pt idx="2">
                  <c:v>0.17851185782770265</c:v>
                </c:pt>
                <c:pt idx="3">
                  <c:v>0.1903060016818437</c:v>
                </c:pt>
                <c:pt idx="4">
                  <c:v>0.18294238910668859</c:v>
                </c:pt>
              </c:numCache>
            </c:numRef>
          </c:val>
          <c:smooth val="0"/>
          <c:extLst>
            <c:ext xmlns:c16="http://schemas.microsoft.com/office/drawing/2014/chart" uri="{C3380CC4-5D6E-409C-BE32-E72D297353CC}">
              <c16:uniqueId val="{0000000A-A904-47E0-9FAA-9FAB84DFF8F2}"/>
            </c:ext>
          </c:extLst>
        </c:ser>
        <c:ser>
          <c:idx val="11"/>
          <c:order val="11"/>
          <c:tx>
            <c:strRef>
              <c:f>'CO2c_yr.p'!$M$3:$M$4</c:f>
              <c:strCache>
                <c:ptCount val="1"/>
                <c:pt idx="0">
                  <c:v>USA</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'CO2c_yr.p'!$M$5:$M$11</c:f>
              <c:numCache>
                <c:formatCode>General</c:formatCode>
                <c:ptCount val="5"/>
                <c:pt idx="0">
                  <c:v>0.9129128842511457</c:v>
                </c:pt>
                <c:pt idx="1">
                  <c:v>0.88877690538081622</c:v>
                </c:pt>
                <c:pt idx="2">
                  <c:v>0.87728819963396287</c:v>
                </c:pt>
                <c:pt idx="3">
                  <c:v>0.87230558722749707</c:v>
                </c:pt>
                <c:pt idx="4">
                  <c:v>0.95719494973552521</c:v>
                </c:pt>
              </c:numCache>
            </c:numRef>
          </c:val>
          <c:smooth val="0"/>
          <c:extLst>
            <c:ext xmlns:c16="http://schemas.microsoft.com/office/drawing/2014/chart" uri="{C3380CC4-5D6E-409C-BE32-E72D297353CC}">
              <c16:uniqueId val="{0000000B-A904-47E0-9FAA-9FAB84DFF8F2}"/>
            </c:ext>
          </c:extLst>
        </c:ser>
        <c:ser>
          <c:idx val="12"/>
          <c:order val="12"/>
          <c:tx>
            <c:strRef>
              <c:f>'CO2c_yr.p'!$N$3:$N$4</c:f>
              <c:strCache>
                <c:ptCount val="1"/>
                <c:pt idx="0">
                  <c:v>World</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'CO2c_yr.p'!$N$5:$N$11</c:f>
              <c:numCache>
                <c:formatCode>General</c:formatCode>
                <c:ptCount val="5"/>
                <c:pt idx="0">
                  <c:v>3.7671140274540935</c:v>
                </c:pt>
                <c:pt idx="1">
                  <c:v>3.9155023247866754</c:v>
                </c:pt>
                <c:pt idx="2">
                  <c:v>4.0937121496260396</c:v>
                </c:pt>
                <c:pt idx="3">
                  <c:v>4.3404137193301899</c:v>
                </c:pt>
                <c:pt idx="4">
                  <c:v>3.7839766220887938</c:v>
                </c:pt>
              </c:numCache>
            </c:numRef>
          </c:val>
          <c:smooth val="0"/>
          <c:extLst>
            <c:ext xmlns:c16="http://schemas.microsoft.com/office/drawing/2014/chart" uri="{C3380CC4-5D6E-409C-BE32-E72D297353CC}">
              <c16:uniqueId val="{0000000C-A904-47E0-9FAA-9FAB84DFF8F2}"/>
            </c:ext>
          </c:extLst>
        </c:ser>
        <c:ser>
          <c:idx val="13"/>
          <c:order val="13"/>
          <c:tx>
            <c:strRef>
              <c:f>'CO2c_yr.p'!$O$3:$O$4</c:f>
              <c:strCache>
                <c:ptCount val="1"/>
                <c:pt idx="0">
                  <c:v>DEU</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'CO2c_yr.p'!$O$5:$O$11</c:f>
              <c:numCache>
                <c:formatCode>General</c:formatCode>
                <c:ptCount val="5"/>
                <c:pt idx="0">
                  <c:v>0.11764818012231995</c:v>
                </c:pt>
                <c:pt idx="1">
                  <c:v>0.10759957048470213</c:v>
                </c:pt>
                <c:pt idx="2">
                  <c:v>0.11120910762020227</c:v>
                </c:pt>
                <c:pt idx="3">
                  <c:v>0.11142575459603929</c:v>
                </c:pt>
                <c:pt idx="4">
                  <c:v>0.13335699828987738</c:v>
                </c:pt>
              </c:numCache>
            </c:numRef>
          </c:val>
          <c:smooth val="0"/>
          <c:extLst>
            <c:ext xmlns:c16="http://schemas.microsoft.com/office/drawing/2014/chart" uri="{C3380CC4-5D6E-409C-BE32-E72D297353CC}">
              <c16:uniqueId val="{0000000D-A904-47E0-9FAA-9FAB84DFF8F2}"/>
            </c:ext>
          </c:extLst>
        </c:ser>
        <c:ser>
          <c:idx val="14"/>
          <c:order val="14"/>
          <c:tx>
            <c:strRef>
              <c:f>'CO2c_yr.p'!$P$3:$P$4</c:f>
              <c:strCache>
                <c:ptCount val="1"/>
                <c:pt idx="0">
                  <c:v>ITA</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'CO2c_yr.p'!$P$5:$P$11</c:f>
              <c:numCache>
                <c:formatCode>General</c:formatCode>
                <c:ptCount val="5"/>
                <c:pt idx="0">
                  <c:v>7.1918022206779619E-2</c:v>
                </c:pt>
                <c:pt idx="1">
                  <c:v>6.9558232166969713E-2</c:v>
                </c:pt>
                <c:pt idx="2">
                  <c:v>6.718757338545861E-2</c:v>
                </c:pt>
                <c:pt idx="3">
                  <c:v>6.3585529102154953E-2</c:v>
                </c:pt>
                <c:pt idx="4">
                  <c:v>7.5882445707316129E-2</c:v>
                </c:pt>
              </c:numCache>
            </c:numRef>
          </c:val>
          <c:smooth val="0"/>
          <c:extLst>
            <c:ext xmlns:c16="http://schemas.microsoft.com/office/drawing/2014/chart" uri="{C3380CC4-5D6E-409C-BE32-E72D297353CC}">
              <c16:uniqueId val="{0000000E-A904-47E0-9FAA-9FAB84DFF8F2}"/>
            </c:ext>
          </c:extLst>
        </c:ser>
        <c:ser>
          <c:idx val="15"/>
          <c:order val="15"/>
          <c:tx>
            <c:strRef>
              <c:f>'CO2c_yr.p'!$Q$3:$Q$4</c:f>
              <c:strCache>
                <c:ptCount val="1"/>
                <c:pt idx="0">
                  <c:v>POL</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'CO2c_yr.p'!$Q$5:$Q$11</c:f>
              <c:numCache>
                <c:formatCode>General</c:formatCode>
                <c:ptCount val="5"/>
                <c:pt idx="0">
                  <c:v>4.1295211144206229E-2</c:v>
                </c:pt>
                <c:pt idx="1">
                  <c:v>4.0575206731590832E-2</c:v>
                </c:pt>
                <c:pt idx="2">
                  <c:v>3.9354254797015972E-2</c:v>
                </c:pt>
                <c:pt idx="3">
                  <c:v>3.7336879608709309E-2</c:v>
                </c:pt>
                <c:pt idx="4">
                  <c:v>4.4072622221798287E-2</c:v>
                </c:pt>
              </c:numCache>
            </c:numRef>
          </c:val>
          <c:smooth val="0"/>
          <c:extLst>
            <c:ext xmlns:c16="http://schemas.microsoft.com/office/drawing/2014/chart" uri="{C3380CC4-5D6E-409C-BE32-E72D297353CC}">
              <c16:uniqueId val="{0000000F-A904-47E0-9FAA-9FAB84DFF8F2}"/>
            </c:ext>
          </c:extLst>
        </c:ser>
        <c:ser>
          <c:idx val="16"/>
          <c:order val="16"/>
          <c:tx>
            <c:strRef>
              <c:f>'CO2c_yr.p'!$R$3:$R$4</c:f>
              <c:strCache>
                <c:ptCount val="1"/>
                <c:pt idx="0">
                  <c:v>ESP</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'CO2c_yr.p'!$R$5:$R$11</c:f>
              <c:numCache>
                <c:formatCode>General</c:formatCode>
                <c:ptCount val="5"/>
                <c:pt idx="0">
                  <c:v>4.3552983061923373E-2</c:v>
                </c:pt>
                <c:pt idx="1">
                  <c:v>4.2945799460445001E-2</c:v>
                </c:pt>
                <c:pt idx="2">
                  <c:v>4.3394036980432892E-2</c:v>
                </c:pt>
                <c:pt idx="3">
                  <c:v>4.0801165693702061E-2</c:v>
                </c:pt>
                <c:pt idx="4">
                  <c:v>4.6091998384262367E-2</c:v>
                </c:pt>
              </c:numCache>
            </c:numRef>
          </c:val>
          <c:smooth val="0"/>
          <c:extLst>
            <c:ext xmlns:c16="http://schemas.microsoft.com/office/drawing/2014/chart" uri="{C3380CC4-5D6E-409C-BE32-E72D297353CC}">
              <c16:uniqueId val="{00000010-A904-47E0-9FAA-9FAB84DFF8F2}"/>
            </c:ext>
          </c:extLst>
        </c:ser>
        <c:ser>
          <c:idx val="17"/>
          <c:order val="17"/>
          <c:tx>
            <c:strRef>
              <c:f>'CO2c_yr.p'!$S$3:$S$4</c:f>
              <c:strCache>
                <c:ptCount val="1"/>
                <c:pt idx="0">
                  <c:v>UKI</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'CO2c_yr.p'!$S$5:$S$11</c:f>
              <c:numCache>
                <c:formatCode>General</c:formatCode>
                <c:ptCount val="5"/>
                <c:pt idx="0">
                  <c:v>0.1038033017919084</c:v>
                </c:pt>
                <c:pt idx="1">
                  <c:v>0.10199117805126004</c:v>
                </c:pt>
                <c:pt idx="2">
                  <c:v>9.6087602939080738E-2</c:v>
                </c:pt>
                <c:pt idx="3">
                  <c:v>8.8882345388433773E-2</c:v>
                </c:pt>
                <c:pt idx="4">
                  <c:v>0.10805594851358162</c:v>
                </c:pt>
              </c:numCache>
            </c:numRef>
          </c:val>
          <c:smooth val="0"/>
          <c:extLst>
            <c:ext xmlns:c16="http://schemas.microsoft.com/office/drawing/2014/chart" uri="{C3380CC4-5D6E-409C-BE32-E72D297353CC}">
              <c16:uniqueId val="{00000011-A904-47E0-9FAA-9FAB84DFF8F2}"/>
            </c:ext>
          </c:extLst>
        </c:ser>
        <c:ser>
          <c:idx val="18"/>
          <c:order val="18"/>
          <c:tx>
            <c:strRef>
              <c:f>'CO2c_yr.p'!$T$3:$T$4</c:f>
              <c:strCache>
                <c:ptCount val="1"/>
                <c:pt idx="0">
                  <c:v>BNL</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'CO2c_yr.p'!$T$5:$T$11</c:f>
              <c:numCache>
                <c:formatCode>General</c:formatCode>
                <c:ptCount val="5"/>
                <c:pt idx="0">
                  <c:v>4.9784939455637514E-2</c:v>
                </c:pt>
                <c:pt idx="1">
                  <c:v>4.9154657953497334E-2</c:v>
                </c:pt>
                <c:pt idx="2">
                  <c:v>4.8137405437180508E-2</c:v>
                </c:pt>
                <c:pt idx="3">
                  <c:v>4.518495970076411E-2</c:v>
                </c:pt>
                <c:pt idx="4">
                  <c:v>5.1996671483652369E-2</c:v>
                </c:pt>
              </c:numCache>
            </c:numRef>
          </c:val>
          <c:smooth val="0"/>
          <c:extLst>
            <c:ext xmlns:c16="http://schemas.microsoft.com/office/drawing/2014/chart" uri="{C3380CC4-5D6E-409C-BE32-E72D297353CC}">
              <c16:uniqueId val="{00000000-FE37-4977-A51B-EAB38353B7FC}"/>
            </c:ext>
          </c:extLst>
        </c:ser>
        <c:ser>
          <c:idx val="19"/>
          <c:order val="19"/>
          <c:tx>
            <c:strRef>
              <c:f>'CO2c_yr.p'!$U$3:$U$4</c:f>
              <c:strCache>
                <c:ptCount val="1"/>
                <c:pt idx="0">
                  <c:v>OPA</c:v>
                </c:pt>
              </c:strCache>
            </c:strRef>
          </c:tx>
          <c:marker>
            <c:symbol val="none"/>
          </c:marker>
          <c:cat>
            <c:multiLvlStrRef>
              <c:f>'CO2c_yr.p'!$A$5:$A$11</c:f>
              <c:multiLvlStrCache>
                <c:ptCount val="5"/>
                <c:lvl>
                  <c:pt idx="0">
                    <c:v>2015</c:v>
                  </c:pt>
                  <c:pt idx="1">
                    <c:v>2020</c:v>
                  </c:pt>
                  <c:pt idx="2">
                    <c:v>2025</c:v>
                  </c:pt>
                  <c:pt idx="3">
                    <c:v>2030</c:v>
                  </c:pt>
                  <c:pt idx="4">
                    <c:v>2011</c:v>
                  </c:pt>
                </c:lvl>
                <c:lvl>
                  <c:pt idx="0">
                    <c:v>total</c:v>
                  </c:pt>
                </c:lvl>
              </c:multiLvlStrCache>
            </c:multiLvlStrRef>
          </c:cat>
          <c:val>
            <c:numRef>
              <c:f>'CO2c_yr.p'!$U$5:$U$11</c:f>
              <c:numCache>
                <c:formatCode>General</c:formatCode>
                <c:ptCount val="5"/>
                <c:pt idx="0">
                  <c:v>0.42369182680269429</c:v>
                </c:pt>
                <c:pt idx="1">
                  <c:v>0.48447710182409859</c:v>
                </c:pt>
                <c:pt idx="2">
                  <c:v>0.5364573505837994</c:v>
                </c:pt>
                <c:pt idx="3">
                  <c:v>0.62056607451294044</c:v>
                </c:pt>
                <c:pt idx="4">
                  <c:v>0.39866367748243992</c:v>
                </c:pt>
              </c:numCache>
            </c:numRef>
          </c:val>
          <c:smooth val="0"/>
          <c:extLst>
            <c:ext xmlns:c16="http://schemas.microsoft.com/office/drawing/2014/chart" uri="{C3380CC4-5D6E-409C-BE32-E72D297353CC}">
              <c16:uniqueId val="{00000001-FE37-4977-A51B-EAB38353B7FC}"/>
            </c:ext>
          </c:extLst>
        </c:ser>
        <c:dLbls>
          <c:showLegendKey val="0"/>
          <c:showVal val="0"/>
          <c:showCatName val="0"/>
          <c:showSerName val="0"/>
          <c:showPercent val="0"/>
          <c:showBubbleSize val="0"/>
        </c:dLbls>
        <c:smooth val="0"/>
        <c:axId val="331975680"/>
        <c:axId val="328847296"/>
      </c:lineChart>
      <c:catAx>
        <c:axId val="331975680"/>
        <c:scaling>
          <c:orientation val="minMax"/>
        </c:scaling>
        <c:delete val="0"/>
        <c:axPos val="b"/>
        <c:numFmt formatCode="General" sourceLinked="0"/>
        <c:majorTickMark val="out"/>
        <c:minorTickMark val="none"/>
        <c:tickLblPos val="nextTo"/>
        <c:crossAx val="328847296"/>
        <c:crosses val="autoZero"/>
        <c:auto val="1"/>
        <c:lblAlgn val="ctr"/>
        <c:lblOffset val="100"/>
        <c:noMultiLvlLbl val="0"/>
      </c:catAx>
      <c:valAx>
        <c:axId val="328847296"/>
        <c:scaling>
          <c:orientation val="minMax"/>
        </c:scaling>
        <c:delete val="0"/>
        <c:axPos val="l"/>
        <c:majorGridlines/>
        <c:numFmt formatCode="General" sourceLinked="1"/>
        <c:majorTickMark val="out"/>
        <c:minorTickMark val="none"/>
        <c:tickLblPos val="nextTo"/>
        <c:crossAx val="331975680"/>
        <c:crosses val="autoZero"/>
        <c:crossBetween val="between"/>
      </c:valAx>
    </c:plotArea>
    <c:legend>
      <c:legendPos val="r"/>
      <c:layout>
        <c:manualLayout>
          <c:xMode val="edge"/>
          <c:yMode val="edge"/>
          <c:x val="0.8919016583601207"/>
          <c:y val="2.3855446726941589E-2"/>
          <c:w val="9.9532058492688411E-2"/>
          <c:h val="0.81043869516310463"/>
        </c:manualLayout>
      </c:layout>
      <c:overlay val="0"/>
    </c:legend>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[report_pivot_dias_macros.xlsm]CO2HH_yr.p!PivotTable1</c:name>
    <c:fmtId val="1"/>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s>
    <c:plotArea>
      <c:layout/>
      <c:barChart>
        <c:barDir val="col"/>
        <c:grouping val="clustered"/>
        <c:varyColors val="0"/>
        <c:ser>
          <c:idx val="0"/>
          <c:order val="0"/>
          <c:tx>
            <c:strRef>
              <c:f>'CO2HH_yr.p'!$B$3</c:f>
              <c:strCache>
                <c:ptCount val="1"/>
                <c:pt idx="0">
                  <c:v>Ergebnis</c:v>
                </c:pt>
              </c:strCache>
            </c:strRef>
          </c:tx>
          <c:invertIfNegative val="0"/>
          <c:cat>
            <c:strRef>
              <c:f>'CO2HH_yr.p'!$A$4:$A$9</c:f>
              <c:strCache>
                <c:ptCount val="5"/>
                <c:pt idx="0">
                  <c:v>2015</c:v>
                </c:pt>
                <c:pt idx="1">
                  <c:v>2020</c:v>
                </c:pt>
                <c:pt idx="2">
                  <c:v>2025</c:v>
                </c:pt>
                <c:pt idx="3">
                  <c:v>2030</c:v>
                </c:pt>
                <c:pt idx="4">
                  <c:v>2011</c:v>
                </c:pt>
              </c:strCache>
            </c:strRef>
          </c:cat>
          <c:val>
            <c:numRef>
              <c:f>'CO2HH_yr.p'!$B$4:$B$9</c:f>
              <c:numCache>
                <c:formatCode>General</c:formatCode>
                <c:ptCount val="5"/>
                <c:pt idx="0">
                  <c:v>0.18161314438923559</c:v>
                </c:pt>
                <c:pt idx="1">
                  <c:v>0.16361116692308983</c:v>
                </c:pt>
                <c:pt idx="2">
                  <c:v>0.15091055069761664</c:v>
                </c:pt>
                <c:pt idx="3">
                  <c:v>0.14029237509494485</c:v>
                </c:pt>
                <c:pt idx="4">
                  <c:v>0.19560486901609722</c:v>
                </c:pt>
              </c:numCache>
            </c:numRef>
          </c:val>
          <c:extLst>
            <c:ext xmlns:c16="http://schemas.microsoft.com/office/drawing/2014/chart" uri="{C3380CC4-5D6E-409C-BE32-E72D297353CC}">
              <c16:uniqueId val="{00000000-1B4C-4BA6-B318-C03383399E05}"/>
            </c:ext>
          </c:extLst>
        </c:ser>
        <c:dLbls>
          <c:showLegendKey val="0"/>
          <c:showVal val="0"/>
          <c:showCatName val="0"/>
          <c:showSerName val="0"/>
          <c:showPercent val="0"/>
          <c:showBubbleSize val="0"/>
        </c:dLbls>
        <c:gapWidth val="150"/>
        <c:axId val="330775040"/>
        <c:axId val="328848448"/>
      </c:barChart>
      <c:catAx>
        <c:axId val="330775040"/>
        <c:scaling>
          <c:orientation val="minMax"/>
        </c:scaling>
        <c:delete val="0"/>
        <c:axPos val="b"/>
        <c:numFmt formatCode="General" sourceLinked="0"/>
        <c:majorTickMark val="out"/>
        <c:minorTickMark val="none"/>
        <c:tickLblPos val="nextTo"/>
        <c:crossAx val="328848448"/>
        <c:crosses val="autoZero"/>
        <c:auto val="1"/>
        <c:lblAlgn val="ctr"/>
        <c:lblOffset val="100"/>
        <c:noMultiLvlLbl val="0"/>
      </c:catAx>
      <c:valAx>
        <c:axId val="328848448"/>
        <c:scaling>
          <c:orientation val="minMax"/>
          <c:max val="0"/>
          <c:min val="-0.4"/>
        </c:scaling>
        <c:delete val="0"/>
        <c:axPos val="l"/>
        <c:majorGridlines/>
        <c:numFmt formatCode="General" sourceLinked="1"/>
        <c:majorTickMark val="out"/>
        <c:minorTickMark val="none"/>
        <c:tickLblPos val="nextTo"/>
        <c:crossAx val="330775040"/>
        <c:crosses val="autoZero"/>
        <c:crossBetween val="between"/>
        <c:majorUnit val="5.000000000000001E-2"/>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[report_pivot_dias_macros.xlsm]CO2hh_sum_yr.p!PivotTable2</c:name>
    <c:fmtId val="1"/>
  </c:pivotSource>
  <c:chart>
    <c:title>
      <c:tx>
        <c:rich>
          <a:bodyPr/>
          <a:lstStyle/>
          <a:p>
            <a:pPr>
              <a:defRPr/>
            </a:pPr>
            <a:r>
              <a:rPr lang="en-US"/>
              <a:t>CO2hhsum</a:t>
            </a: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'CO2hh_sum_yr.p'!$B$3:$B$4</c:f>
              <c:strCache>
                <c:ptCount val="1"/>
                <c:pt idx="0">
                  <c:v>total</c:v>
                </c:pt>
              </c:strCache>
            </c:strRef>
          </c:tx>
          <c:invertIfNegative val="0"/>
          <c:cat>
            <c:strRef>
              <c:f>'CO2hh_sum_yr.p'!$A$5:$A$10</c:f>
              <c:strCache>
                <c:ptCount val="5"/>
                <c:pt idx="0">
                  <c:v>2015</c:v>
                </c:pt>
                <c:pt idx="1">
                  <c:v>2020</c:v>
                </c:pt>
                <c:pt idx="2">
                  <c:v>2025</c:v>
                </c:pt>
                <c:pt idx="3">
                  <c:v>2030</c:v>
                </c:pt>
                <c:pt idx="4">
                  <c:v>2011</c:v>
                </c:pt>
              </c:strCache>
            </c:strRef>
          </c:cat>
          <c:val>
            <c:numRef>
              <c:f>'CO2hh_sum_yr.p'!$B$5:$B$10</c:f>
              <c:numCache>
                <c:formatCode>General</c:formatCode>
                <c:ptCount val="5"/>
                <c:pt idx="0">
                  <c:v>0.54483943316770678</c:v>
                </c:pt>
                <c:pt idx="1">
                  <c:v>0.49083350076926957</c:v>
                </c:pt>
                <c:pt idx="2">
                  <c:v>0.45273165209284993</c:v>
                </c:pt>
                <c:pt idx="3">
                  <c:v>0.42087712528483445</c:v>
                </c:pt>
                <c:pt idx="4">
                  <c:v>0.58681460704829169</c:v>
                </c:pt>
              </c:numCache>
            </c:numRef>
          </c:val>
          <c:extLst>
            <c:ext xmlns:c16="http://schemas.microsoft.com/office/drawing/2014/chart" uri="{C3380CC4-5D6E-409C-BE32-E72D297353CC}">
              <c16:uniqueId val="{00000000-0106-4A40-BD83-0EBBD82CFF2A}"/>
            </c:ext>
          </c:extLst>
        </c:ser>
        <c:dLbls>
          <c:showLegendKey val="0"/>
          <c:showVal val="0"/>
          <c:showCatName val="0"/>
          <c:showSerName val="0"/>
          <c:showPercent val="0"/>
          <c:showBubbleSize val="0"/>
        </c:dLbls>
        <c:gapWidth val="150"/>
        <c:axId val="331714560"/>
        <c:axId val="328849600"/>
      </c:barChart>
      <c:catAx>
        <c:axId val="331714560"/>
        <c:scaling>
          <c:orientation val="minMax"/>
        </c:scaling>
        <c:delete val="0"/>
        <c:axPos val="b"/>
        <c:numFmt formatCode="General" sourceLinked="0"/>
        <c:majorTickMark val="out"/>
        <c:minorTickMark val="none"/>
        <c:tickLblPos val="low"/>
        <c:crossAx val="328849600"/>
        <c:crosses val="autoZero"/>
        <c:auto val="1"/>
        <c:lblAlgn val="ctr"/>
        <c:lblOffset val="100"/>
        <c:noMultiLvlLbl val="0"/>
      </c:catAx>
      <c:valAx>
        <c:axId val="328849600"/>
        <c:scaling>
          <c:orientation val="minMax"/>
          <c:max val="0"/>
          <c:min val="-0.60000000000000009"/>
        </c:scaling>
        <c:delete val="0"/>
        <c:axPos val="l"/>
        <c:majorGridlines/>
        <c:numFmt formatCode="0%" sourceLinked="0"/>
        <c:majorTickMark val="out"/>
        <c:minorTickMark val="none"/>
        <c:tickLblPos val="nextTo"/>
        <c:crossAx val="331714560"/>
        <c:crosses val="autoZero"/>
        <c:crossBetween val="between"/>
        <c:majorUnit val="0.1"/>
        <c:minorUnit val="1.0000000000000002E-2"/>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[report_pivot_dias_macros.xlsm]CO2_yr_2.p!PivotTable2</c:name>
    <c:fmtId val="3"/>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spPr>
          <a:ln>
            <a:solidFill>
              <a:sysClr val="windowText" lastClr="000000"/>
            </a:solidFill>
            <a:prstDash val="sysDot"/>
          </a:ln>
        </c:spPr>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spPr>
          <a:ln>
            <a:solidFill>
              <a:sysClr val="windowText" lastClr="000000"/>
            </a:solidFill>
            <a:prstDash val="sysDot"/>
          </a:ln>
        </c:spPr>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spPr>
          <a:ln>
            <a:solidFill>
              <a:sysClr val="windowText" lastClr="000000"/>
            </a:solidFill>
            <a:prstDash val="sysDot"/>
          </a:ln>
        </c:spPr>
        <c:marker>
          <c:symbol val="none"/>
        </c:marker>
      </c:pivotFmt>
      <c:pivotFmt>
        <c:idx val="46"/>
        <c:spPr>
          <a:ln>
            <a:solidFill>
              <a:sysClr val="windowText" lastClr="000000"/>
            </a:solidFill>
          </a:ln>
        </c:spPr>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spPr>
          <a:ln>
            <a:solidFill>
              <a:sysClr val="windowText" lastClr="000000"/>
            </a:solidFill>
            <a:prstDash val="sysDot"/>
          </a:ln>
        </c:spPr>
        <c:marker>
          <c:symbol val="none"/>
        </c:marker>
      </c:pivotFmt>
      <c:pivotFmt>
        <c:idx val="55"/>
        <c:spPr>
          <a:ln>
            <a:solidFill>
              <a:sysClr val="windowText" lastClr="000000"/>
            </a:solidFill>
          </a:ln>
        </c:spPr>
        <c:marker>
          <c:symbol val="none"/>
        </c:marker>
      </c:pivotFmt>
      <c:pivotFmt>
        <c:idx val="56"/>
      </c:pivotFmt>
      <c:pivotFmt>
        <c:idx val="57"/>
        <c:spPr>
          <a:ln>
            <a:solidFill>
              <a:sysClr val="windowText" lastClr="000000"/>
            </a:solidFill>
          </a:ln>
        </c:spPr>
        <c:marker>
          <c:symbol val="none"/>
        </c:marker>
      </c:pivotFmt>
      <c:pivotFmt>
        <c:idx val="58"/>
      </c:pivotFmt>
      <c:pivotFmt>
        <c:idx val="59"/>
        <c:marker>
          <c:symbol val="none"/>
        </c:marker>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s>
    <c:plotArea>
      <c:layout>
        <c:manualLayout>
          <c:layoutTarget val="inner"/>
          <c:xMode val="edge"/>
          <c:yMode val="edge"/>
          <c:x val="4.5906554099510131E-2"/>
          <c:y val="9.6334779942439622E-2"/>
          <c:w val="0.80144519776219036"/>
          <c:h val="0.83289785290763529"/>
        </c:manualLayout>
      </c:layout>
      <c:lineChart>
        <c:grouping val="standard"/>
        <c:varyColors val="0"/>
        <c:ser>
          <c:idx val="0"/>
          <c:order val="0"/>
          <c:tx>
            <c:strRef>
              <c:f>'CO2_yr_2.p'!$B$3:$B$4</c:f>
              <c:strCache>
                <c:ptCount val="1"/>
                <c:pt idx="0">
                  <c:v>DEU</c:v>
                </c:pt>
              </c:strCache>
            </c:strRef>
          </c:tx>
          <c:cat>
            <c:strRef>
              <c:f>'CO2_yr_2.p'!$A$5:$A$10</c:f>
              <c:strCache>
                <c:ptCount val="5"/>
                <c:pt idx="0">
                  <c:v>2015</c:v>
                </c:pt>
                <c:pt idx="1">
                  <c:v>2020</c:v>
                </c:pt>
                <c:pt idx="2">
                  <c:v>2025</c:v>
                </c:pt>
                <c:pt idx="3">
                  <c:v>2030</c:v>
                </c:pt>
                <c:pt idx="4">
                  <c:v>2011</c:v>
                </c:pt>
              </c:strCache>
            </c:strRef>
          </c:cat>
          <c:val>
            <c:numRef>
              <c:f>'CO2_yr_2.p'!$B$5:$B$10</c:f>
              <c:numCache>
                <c:formatCode>General</c:formatCode>
                <c:ptCount val="5"/>
                <c:pt idx="0">
                  <c:v>0.627490326999671</c:v>
                </c:pt>
                <c:pt idx="1">
                  <c:v>0.60855894899972474</c:v>
                </c:pt>
                <c:pt idx="2">
                  <c:v>0.57999662481222991</c:v>
                </c:pt>
                <c:pt idx="3">
                  <c:v>0.51111600314960182</c:v>
                </c:pt>
                <c:pt idx="4">
                  <c:v>0.69146211910746624</c:v>
                </c:pt>
              </c:numCache>
            </c:numRef>
          </c:val>
          <c:smooth val="0"/>
          <c:extLst>
            <c:ext xmlns:c16="http://schemas.microsoft.com/office/drawing/2014/chart" uri="{C3380CC4-5D6E-409C-BE32-E72D297353CC}">
              <c16:uniqueId val="{00000000-DEA0-4816-8927-881D75133C44}"/>
            </c:ext>
          </c:extLst>
        </c:ser>
        <c:ser>
          <c:idx val="1"/>
          <c:order val="1"/>
          <c:tx>
            <c:strRef>
              <c:f>'CO2_yr_2.p'!$C$3:$C$4</c:f>
              <c:strCache>
                <c:ptCount val="1"/>
                <c:pt idx="0">
                  <c:v>EUN</c:v>
                </c:pt>
              </c:strCache>
            </c:strRef>
          </c:tx>
          <c:cat>
            <c:strRef>
              <c:f>'CO2_yr_2.p'!$A$5:$A$10</c:f>
              <c:strCache>
                <c:ptCount val="5"/>
                <c:pt idx="0">
                  <c:v>2015</c:v>
                </c:pt>
                <c:pt idx="1">
                  <c:v>2020</c:v>
                </c:pt>
                <c:pt idx="2">
                  <c:v>2025</c:v>
                </c:pt>
                <c:pt idx="3">
                  <c:v>2030</c:v>
                </c:pt>
                <c:pt idx="4">
                  <c:v>2011</c:v>
                </c:pt>
              </c:strCache>
            </c:strRef>
          </c:cat>
          <c:val>
            <c:numRef>
              <c:f>'CO2_yr_2.p'!$C$5:$C$10</c:f>
              <c:numCache>
                <c:formatCode>General</c:formatCode>
                <c:ptCount val="5"/>
                <c:pt idx="0">
                  <c:v>0.22015303899978139</c:v>
                </c:pt>
                <c:pt idx="1">
                  <c:v>0.21351102400007799</c:v>
                </c:pt>
                <c:pt idx="2">
                  <c:v>0.20349002299976729</c:v>
                </c:pt>
                <c:pt idx="3">
                  <c:v>0.17932347300162016</c:v>
                </c:pt>
                <c:pt idx="4">
                  <c:v>0.2430846201283996</c:v>
                </c:pt>
              </c:numCache>
            </c:numRef>
          </c:val>
          <c:smooth val="0"/>
          <c:extLst>
            <c:ext xmlns:c16="http://schemas.microsoft.com/office/drawing/2014/chart" uri="{C3380CC4-5D6E-409C-BE32-E72D297353CC}">
              <c16:uniqueId val="{00000001-DEA0-4816-8927-881D75133C44}"/>
            </c:ext>
          </c:extLst>
        </c:ser>
        <c:ser>
          <c:idx val="2"/>
          <c:order val="2"/>
          <c:tx>
            <c:strRef>
              <c:f>'CO2_yr_2.p'!$D$3:$D$4</c:f>
              <c:strCache>
                <c:ptCount val="1"/>
                <c:pt idx="0">
                  <c:v>FRA</c:v>
                </c:pt>
              </c:strCache>
            </c:strRef>
          </c:tx>
          <c:cat>
            <c:strRef>
              <c:f>'CO2_yr_2.p'!$A$5:$A$10</c:f>
              <c:strCache>
                <c:ptCount val="5"/>
                <c:pt idx="0">
                  <c:v>2015</c:v>
                </c:pt>
                <c:pt idx="1">
                  <c:v>2020</c:v>
                </c:pt>
                <c:pt idx="2">
                  <c:v>2025</c:v>
                </c:pt>
                <c:pt idx="3">
                  <c:v>2030</c:v>
                </c:pt>
                <c:pt idx="4">
                  <c:v>2011</c:v>
                </c:pt>
              </c:strCache>
            </c:strRef>
          </c:cat>
          <c:val>
            <c:numRef>
              <c:f>'CO2_yr_2.p'!$D$5:$D$10</c:f>
              <c:numCache>
                <c:formatCode>General</c:formatCode>
                <c:ptCount val="5"/>
                <c:pt idx="0">
                  <c:v>0.32051440899959338</c:v>
                </c:pt>
                <c:pt idx="1">
                  <c:v>0.31084449200046282</c:v>
                </c:pt>
                <c:pt idx="2">
                  <c:v>0.29625520899961072</c:v>
                </c:pt>
                <c:pt idx="3">
                  <c:v>0.26107182606595525</c:v>
                </c:pt>
                <c:pt idx="4">
                  <c:v>0.35391017603651176</c:v>
                </c:pt>
              </c:numCache>
            </c:numRef>
          </c:val>
          <c:smooth val="0"/>
          <c:extLst>
            <c:ext xmlns:c16="http://schemas.microsoft.com/office/drawing/2014/chart" uri="{C3380CC4-5D6E-409C-BE32-E72D297353CC}">
              <c16:uniqueId val="{00000002-DEA0-4816-8927-881D75133C44}"/>
            </c:ext>
          </c:extLst>
        </c:ser>
        <c:ser>
          <c:idx val="3"/>
          <c:order val="3"/>
          <c:tx>
            <c:strRef>
              <c:f>'CO2_yr_2.p'!$E$3:$E$4</c:f>
              <c:strCache>
                <c:ptCount val="1"/>
                <c:pt idx="0">
                  <c:v>EUS</c:v>
                </c:pt>
              </c:strCache>
            </c:strRef>
          </c:tx>
          <c:cat>
            <c:strRef>
              <c:f>'CO2_yr_2.p'!$A$5:$A$10</c:f>
              <c:strCache>
                <c:ptCount val="5"/>
                <c:pt idx="0">
                  <c:v>2015</c:v>
                </c:pt>
                <c:pt idx="1">
                  <c:v>2020</c:v>
                </c:pt>
                <c:pt idx="2">
                  <c:v>2025</c:v>
                </c:pt>
                <c:pt idx="3">
                  <c:v>2030</c:v>
                </c:pt>
                <c:pt idx="4">
                  <c:v>2011</c:v>
                </c:pt>
              </c:strCache>
            </c:strRef>
          </c:cat>
          <c:val>
            <c:numRef>
              <c:f>'CO2_yr_2.p'!$E$5:$E$10</c:f>
              <c:numCache>
                <c:formatCode>General</c:formatCode>
                <c:ptCount val="5"/>
                <c:pt idx="0">
                  <c:v>0.55098945699994339</c:v>
                </c:pt>
                <c:pt idx="1">
                  <c:v>0.53436610999995471</c:v>
                </c:pt>
                <c:pt idx="2">
                  <c:v>0.50928598599972774</c:v>
                </c:pt>
                <c:pt idx="3">
                  <c:v>0.44880299299791648</c:v>
                </c:pt>
                <c:pt idx="4">
                  <c:v>0.60827927545696259</c:v>
                </c:pt>
              </c:numCache>
            </c:numRef>
          </c:val>
          <c:smooth val="0"/>
          <c:extLst>
            <c:ext xmlns:c16="http://schemas.microsoft.com/office/drawing/2014/chart" uri="{C3380CC4-5D6E-409C-BE32-E72D297353CC}">
              <c16:uniqueId val="{00000003-DEA0-4816-8927-881D75133C44}"/>
            </c:ext>
          </c:extLst>
        </c:ser>
        <c:ser>
          <c:idx val="4"/>
          <c:order val="4"/>
          <c:tx>
            <c:strRef>
              <c:f>'CO2_yr_2.p'!$F$3:$F$4</c:f>
              <c:strCache>
                <c:ptCount val="1"/>
                <c:pt idx="0">
                  <c:v>World</c:v>
                </c:pt>
              </c:strCache>
            </c:strRef>
          </c:tx>
          <c:cat>
            <c:strRef>
              <c:f>'CO2_yr_2.p'!$A$5:$A$10</c:f>
              <c:strCache>
                <c:ptCount val="5"/>
                <c:pt idx="0">
                  <c:v>2015</c:v>
                </c:pt>
                <c:pt idx="1">
                  <c:v>2020</c:v>
                </c:pt>
                <c:pt idx="2">
                  <c:v>2025</c:v>
                </c:pt>
                <c:pt idx="3">
                  <c:v>2030</c:v>
                </c:pt>
                <c:pt idx="4">
                  <c:v>2011</c:v>
                </c:pt>
              </c:strCache>
            </c:strRef>
          </c:cat>
          <c:val>
            <c:numRef>
              <c:f>'CO2_yr_2.p'!$F$5:$F$10</c:f>
              <c:numCache>
                <c:formatCode>General</c:formatCode>
                <c:ptCount val="5"/>
                <c:pt idx="0">
                  <c:v>3.2933885899981794</c:v>
                </c:pt>
                <c:pt idx="1">
                  <c:v>3.1940270860006343</c:v>
                </c:pt>
                <c:pt idx="2">
                  <c:v>3.0441175028097476</c:v>
                </c:pt>
                <c:pt idx="3">
                  <c:v>2.682596935217326</c:v>
                </c:pt>
                <c:pt idx="4">
                  <c:v>3.6350050079623459</c:v>
                </c:pt>
              </c:numCache>
            </c:numRef>
          </c:val>
          <c:smooth val="0"/>
          <c:extLst>
            <c:ext xmlns:c16="http://schemas.microsoft.com/office/drawing/2014/chart" uri="{C3380CC4-5D6E-409C-BE32-E72D297353CC}">
              <c16:uniqueId val="{00000004-DEA0-4816-8927-881D75133C44}"/>
            </c:ext>
          </c:extLst>
        </c:ser>
        <c:ser>
          <c:idx val="5"/>
          <c:order val="5"/>
          <c:tx>
            <c:strRef>
              <c:f>'CO2_yr_2.p'!$G$3:$G$4</c:f>
              <c:strCache>
                <c:ptCount val="1"/>
                <c:pt idx="0">
                  <c:v>EU28</c:v>
                </c:pt>
              </c:strCache>
            </c:strRef>
          </c:tx>
          <c:cat>
            <c:strRef>
              <c:f>'CO2_yr_2.p'!$A$5:$A$10</c:f>
              <c:strCache>
                <c:ptCount val="5"/>
                <c:pt idx="0">
                  <c:v>2015</c:v>
                </c:pt>
                <c:pt idx="1">
                  <c:v>2020</c:v>
                </c:pt>
                <c:pt idx="2">
                  <c:v>2025</c:v>
                </c:pt>
                <c:pt idx="3">
                  <c:v>2030</c:v>
                </c:pt>
                <c:pt idx="4">
                  <c:v>2011</c:v>
                </c:pt>
              </c:strCache>
            </c:strRef>
          </c:cat>
          <c:val>
            <c:numRef>
              <c:f>'CO2_yr_2.p'!$G$5:$G$10</c:f>
              <c:numCache>
                <c:formatCode>General</c:formatCode>
                <c:ptCount val="5"/>
                <c:pt idx="0">
                  <c:v>3.2933885899981794</c:v>
                </c:pt>
                <c:pt idx="1">
                  <c:v>3.1940270860006343</c:v>
                </c:pt>
                <c:pt idx="2">
                  <c:v>3.0441175028097476</c:v>
                </c:pt>
                <c:pt idx="3">
                  <c:v>2.682596935217326</c:v>
                </c:pt>
                <c:pt idx="4">
                  <c:v>3.6350050079623459</c:v>
                </c:pt>
              </c:numCache>
            </c:numRef>
          </c:val>
          <c:smooth val="0"/>
          <c:extLst>
            <c:ext xmlns:c16="http://schemas.microsoft.com/office/drawing/2014/chart" uri="{C3380CC4-5D6E-409C-BE32-E72D297353CC}">
              <c16:uniqueId val="{00000005-DEA0-4816-8927-881D75133C44}"/>
            </c:ext>
          </c:extLst>
        </c:ser>
        <c:ser>
          <c:idx val="6"/>
          <c:order val="6"/>
          <c:tx>
            <c:strRef>
              <c:f>'CO2_yr_2.p'!$H$3:$H$4</c:f>
              <c:strCache>
                <c:ptCount val="1"/>
                <c:pt idx="0">
                  <c:v>ITA</c:v>
                </c:pt>
              </c:strCache>
            </c:strRef>
          </c:tx>
          <c:cat>
            <c:strRef>
              <c:f>'CO2_yr_2.p'!$A$5:$A$10</c:f>
              <c:strCache>
                <c:ptCount val="5"/>
                <c:pt idx="0">
                  <c:v>2015</c:v>
                </c:pt>
                <c:pt idx="1">
                  <c:v>2020</c:v>
                </c:pt>
                <c:pt idx="2">
                  <c:v>2025</c:v>
                </c:pt>
                <c:pt idx="3">
                  <c:v>2030</c:v>
                </c:pt>
                <c:pt idx="4">
                  <c:v>2011</c:v>
                </c:pt>
              </c:strCache>
            </c:strRef>
          </c:cat>
          <c:val>
            <c:numRef>
              <c:f>'CO2_yr_2.p'!$H$5:$H$10</c:f>
              <c:numCache>
                <c:formatCode>General</c:formatCode>
                <c:ptCount val="5"/>
                <c:pt idx="0">
                  <c:v>0.34963960399970773</c:v>
                </c:pt>
                <c:pt idx="1">
                  <c:v>0.33909097999992216</c:v>
                </c:pt>
                <c:pt idx="2">
                  <c:v>0.32317596599990484</c:v>
                </c:pt>
                <c:pt idx="3">
                  <c:v>0.28479545922783822</c:v>
                </c:pt>
                <c:pt idx="4">
                  <c:v>0.38607148797409252</c:v>
                </c:pt>
              </c:numCache>
            </c:numRef>
          </c:val>
          <c:smooth val="0"/>
          <c:extLst>
            <c:ext xmlns:c16="http://schemas.microsoft.com/office/drawing/2014/chart" uri="{C3380CC4-5D6E-409C-BE32-E72D297353CC}">
              <c16:uniqueId val="{00000006-DEA0-4816-8927-881D75133C44}"/>
            </c:ext>
          </c:extLst>
        </c:ser>
        <c:ser>
          <c:idx val="7"/>
          <c:order val="7"/>
          <c:tx>
            <c:strRef>
              <c:f>'CO2_yr_2.p'!$I$3:$I$4</c:f>
              <c:strCache>
                <c:ptCount val="1"/>
                <c:pt idx="0">
                  <c:v>POL</c:v>
                </c:pt>
              </c:strCache>
            </c:strRef>
          </c:tx>
          <c:cat>
            <c:strRef>
              <c:f>'CO2_yr_2.p'!$A$5:$A$10</c:f>
              <c:strCache>
                <c:ptCount val="5"/>
                <c:pt idx="0">
                  <c:v>2015</c:v>
                </c:pt>
                <c:pt idx="1">
                  <c:v>2020</c:v>
                </c:pt>
                <c:pt idx="2">
                  <c:v>2025</c:v>
                </c:pt>
                <c:pt idx="3">
                  <c:v>2030</c:v>
                </c:pt>
                <c:pt idx="4">
                  <c:v>2011</c:v>
                </c:pt>
              </c:strCache>
            </c:strRef>
          </c:cat>
          <c:val>
            <c:numRef>
              <c:f>'CO2_yr_2.p'!$I$5:$I$10</c:f>
              <c:numCache>
                <c:formatCode>General</c:formatCode>
                <c:ptCount val="5"/>
                <c:pt idx="0">
                  <c:v>0.26185280299982405</c:v>
                </c:pt>
                <c:pt idx="1">
                  <c:v>0.25395270599975178</c:v>
                </c:pt>
                <c:pt idx="2">
                  <c:v>0.24203360200018009</c:v>
                </c:pt>
                <c:pt idx="3">
                  <c:v>0.21328958052344338</c:v>
                </c:pt>
                <c:pt idx="4">
                  <c:v>0.28913725455917583</c:v>
                </c:pt>
              </c:numCache>
            </c:numRef>
          </c:val>
          <c:smooth val="0"/>
          <c:extLst>
            <c:ext xmlns:c16="http://schemas.microsoft.com/office/drawing/2014/chart" uri="{C3380CC4-5D6E-409C-BE32-E72D297353CC}">
              <c16:uniqueId val="{00000007-DEA0-4816-8927-881D75133C44}"/>
            </c:ext>
          </c:extLst>
        </c:ser>
        <c:ser>
          <c:idx val="8"/>
          <c:order val="8"/>
          <c:tx>
            <c:strRef>
              <c:f>'CO2_yr_2.p'!$J$3:$J$4</c:f>
              <c:strCache>
                <c:ptCount val="1"/>
                <c:pt idx="0">
                  <c:v>ESP</c:v>
                </c:pt>
              </c:strCache>
            </c:strRef>
          </c:tx>
          <c:cat>
            <c:strRef>
              <c:f>'CO2_yr_2.p'!$A$5:$A$10</c:f>
              <c:strCache>
                <c:ptCount val="5"/>
                <c:pt idx="0">
                  <c:v>2015</c:v>
                </c:pt>
                <c:pt idx="1">
                  <c:v>2020</c:v>
                </c:pt>
                <c:pt idx="2">
                  <c:v>2025</c:v>
                </c:pt>
                <c:pt idx="3">
                  <c:v>2030</c:v>
                </c:pt>
                <c:pt idx="4">
                  <c:v>2011</c:v>
                </c:pt>
              </c:strCache>
            </c:strRef>
          </c:cat>
          <c:val>
            <c:numRef>
              <c:f>'CO2_yr_2.p'!$J$5:$J$10</c:f>
              <c:numCache>
                <c:formatCode>General</c:formatCode>
                <c:ptCount val="5"/>
                <c:pt idx="0">
                  <c:v>0.2918579999997799</c:v>
                </c:pt>
                <c:pt idx="1">
                  <c:v>0.28305264700002442</c:v>
                </c:pt>
                <c:pt idx="2">
                  <c:v>0.26976775599985053</c:v>
                </c:pt>
                <c:pt idx="3">
                  <c:v>0.23773003554498409</c:v>
                </c:pt>
                <c:pt idx="4">
                  <c:v>0.32226827179904399</c:v>
                </c:pt>
              </c:numCache>
            </c:numRef>
          </c:val>
          <c:smooth val="0"/>
          <c:extLst>
            <c:ext xmlns:c16="http://schemas.microsoft.com/office/drawing/2014/chart" uri="{C3380CC4-5D6E-409C-BE32-E72D297353CC}">
              <c16:uniqueId val="{00000008-DEA0-4816-8927-881D75133C44}"/>
            </c:ext>
          </c:extLst>
        </c:ser>
        <c:ser>
          <c:idx val="9"/>
          <c:order val="9"/>
          <c:tx>
            <c:strRef>
              <c:f>'CO2_yr_2.p'!$K$3:$K$4</c:f>
              <c:strCache>
                <c:ptCount val="1"/>
                <c:pt idx="0">
                  <c:v>UKI</c:v>
                </c:pt>
              </c:strCache>
            </c:strRef>
          </c:tx>
          <c:cat>
            <c:strRef>
              <c:f>'CO2_yr_2.p'!$A$5:$A$10</c:f>
              <c:strCache>
                <c:ptCount val="5"/>
                <c:pt idx="0">
                  <c:v>2015</c:v>
                </c:pt>
                <c:pt idx="1">
                  <c:v>2020</c:v>
                </c:pt>
                <c:pt idx="2">
                  <c:v>2025</c:v>
                </c:pt>
                <c:pt idx="3">
                  <c:v>2030</c:v>
                </c:pt>
                <c:pt idx="4">
                  <c:v>2011</c:v>
                </c:pt>
              </c:strCache>
            </c:strRef>
          </c:cat>
          <c:val>
            <c:numRef>
              <c:f>'CO2_yr_2.p'!$K$5:$K$10</c:f>
              <c:numCache>
                <c:formatCode>General</c:formatCode>
                <c:ptCount val="5"/>
                <c:pt idx="0">
                  <c:v>0.41190580599983051</c:v>
                </c:pt>
                <c:pt idx="1">
                  <c:v>0.39947861200056894</c:v>
                </c:pt>
                <c:pt idx="2">
                  <c:v>0.38072934399927805</c:v>
                </c:pt>
                <c:pt idx="3">
                  <c:v>0.33551378570531376</c:v>
                </c:pt>
                <c:pt idx="4">
                  <c:v>0.45482540626495593</c:v>
                </c:pt>
              </c:numCache>
            </c:numRef>
          </c:val>
          <c:smooth val="0"/>
          <c:extLst>
            <c:ext xmlns:c16="http://schemas.microsoft.com/office/drawing/2014/chart" uri="{C3380CC4-5D6E-409C-BE32-E72D297353CC}">
              <c16:uniqueId val="{00000000-3C91-4211-AC4A-48B398334D48}"/>
            </c:ext>
          </c:extLst>
        </c:ser>
        <c:ser>
          <c:idx val="10"/>
          <c:order val="10"/>
          <c:tx>
            <c:strRef>
              <c:f>'CO2_yr_2.p'!$L$3:$L$4</c:f>
              <c:strCache>
                <c:ptCount val="1"/>
                <c:pt idx="0">
                  <c:v>BNL</c:v>
                </c:pt>
              </c:strCache>
            </c:strRef>
          </c:tx>
          <c:cat>
            <c:strRef>
              <c:f>'CO2_yr_2.p'!$A$5:$A$10</c:f>
              <c:strCache>
                <c:ptCount val="5"/>
                <c:pt idx="0">
                  <c:v>2015</c:v>
                </c:pt>
                <c:pt idx="1">
                  <c:v>2020</c:v>
                </c:pt>
                <c:pt idx="2">
                  <c:v>2025</c:v>
                </c:pt>
                <c:pt idx="3">
                  <c:v>2030</c:v>
                </c:pt>
                <c:pt idx="4">
                  <c:v>2011</c:v>
                </c:pt>
              </c:strCache>
            </c:strRef>
          </c:cat>
          <c:val>
            <c:numRef>
              <c:f>'CO2_yr_2.p'!$L$5:$L$10</c:f>
              <c:numCache>
                <c:formatCode>General</c:formatCode>
                <c:ptCount val="5"/>
                <c:pt idx="0">
                  <c:v>0.25898514500004766</c:v>
                </c:pt>
                <c:pt idx="1">
                  <c:v>0.25117156600014645</c:v>
                </c:pt>
                <c:pt idx="2">
                  <c:v>0.23938299199919838</c:v>
                </c:pt>
                <c:pt idx="3">
                  <c:v>0.21095377900065285</c:v>
                </c:pt>
                <c:pt idx="4">
                  <c:v>0.28596639663573775</c:v>
                </c:pt>
              </c:numCache>
            </c:numRef>
          </c:val>
          <c:smooth val="0"/>
          <c:extLst>
            <c:ext xmlns:c16="http://schemas.microsoft.com/office/drawing/2014/chart" uri="{C3380CC4-5D6E-409C-BE32-E72D297353CC}">
              <c16:uniqueId val="{00000001-3C91-4211-AC4A-48B398334D48}"/>
            </c:ext>
          </c:extLst>
        </c:ser>
        <c:dLbls>
          <c:showLegendKey val="0"/>
          <c:showVal val="0"/>
          <c:showCatName val="0"/>
          <c:showSerName val="0"/>
          <c:showPercent val="0"/>
          <c:showBubbleSize val="0"/>
        </c:dLbls>
        <c:marker val="1"/>
        <c:smooth val="0"/>
        <c:axId val="330776064"/>
        <c:axId val="330055680"/>
      </c:lineChart>
      <c:catAx>
        <c:axId val="330776064"/>
        <c:scaling>
          <c:orientation val="minMax"/>
        </c:scaling>
        <c:delete val="0"/>
        <c:axPos val="b"/>
        <c:numFmt formatCode="General" sourceLinked="0"/>
        <c:majorTickMark val="out"/>
        <c:minorTickMark val="none"/>
        <c:tickLblPos val="nextTo"/>
        <c:crossAx val="330055680"/>
        <c:crosses val="autoZero"/>
        <c:auto val="1"/>
        <c:lblAlgn val="ctr"/>
        <c:lblOffset val="100"/>
        <c:noMultiLvlLbl val="0"/>
      </c:catAx>
      <c:valAx>
        <c:axId val="330055680"/>
        <c:scaling>
          <c:orientation val="minMax"/>
        </c:scaling>
        <c:delete val="0"/>
        <c:axPos val="l"/>
        <c:majorGridlines/>
        <c:numFmt formatCode="General" sourceLinked="1"/>
        <c:majorTickMark val="out"/>
        <c:minorTickMark val="none"/>
        <c:tickLblPos val="nextTo"/>
        <c:crossAx val="330776064"/>
        <c:crosses val="autoZero"/>
        <c:crossBetween val="between"/>
      </c:valAx>
    </c:plotArea>
    <c:legend>
      <c:legendPos val="r"/>
      <c:layout>
        <c:manualLayout>
          <c:xMode val="edge"/>
          <c:yMode val="edge"/>
          <c:x val="0.8940642035130224"/>
          <c:y val="3.1907551068207869E-2"/>
          <c:w val="8.8834007411604562E-2"/>
          <c:h val="5.1081664869063376E-2"/>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'CO2_yr_2.p'!$D$43</c:f>
              <c:strCache>
                <c:ptCount val="1"/>
                <c:pt idx="0">
                  <c:v>Wert1</c:v>
                </c:pt>
              </c:strCache>
            </c:strRef>
          </c:tx>
          <c:marker>
            <c:symbol val="none"/>
          </c:marker>
          <c:cat>
            <c:numRef>
              <c:f>'CO2_yr_2.p'!$B$44:$B$53</c:f>
              <c:numCache>
                <c:formatCode>General</c:formatCode>
                <c:ptCount val="10"/>
                <c:pt idx="0">
                  <c:v>2007</c:v>
                </c:pt>
                <c:pt idx="1">
                  <c:v>2010</c:v>
                </c:pt>
                <c:pt idx="2">
                  <c:v>2015</c:v>
                </c:pt>
                <c:pt idx="3">
                  <c:v>2020</c:v>
                </c:pt>
                <c:pt idx="4">
                  <c:v>2025</c:v>
                </c:pt>
                <c:pt idx="5">
                  <c:v>2030</c:v>
                </c:pt>
                <c:pt idx="6">
                  <c:v>2035</c:v>
                </c:pt>
                <c:pt idx="7">
                  <c:v>2040</c:v>
                </c:pt>
                <c:pt idx="8">
                  <c:v>2045</c:v>
                </c:pt>
                <c:pt idx="9">
                  <c:v>2050</c:v>
                </c:pt>
              </c:numCache>
            </c:numRef>
          </c:cat>
          <c:val>
            <c:numRef>
              <c:f>'CO2_yr_2.p'!$D$44:$D$53</c:f>
              <c:numCache>
                <c:formatCode>General</c:formatCode>
                <c:ptCount val="10"/>
                <c:pt idx="0">
                  <c:v>100</c:v>
                </c:pt>
                <c:pt idx="1">
                  <c:v>90</c:v>
                </c:pt>
                <c:pt idx="2">
                  <c:v>80</c:v>
                </c:pt>
                <c:pt idx="3">
                  <c:v>70</c:v>
                </c:pt>
                <c:pt idx="4">
                  <c:v>60</c:v>
                </c:pt>
                <c:pt idx="5">
                  <c:v>50</c:v>
                </c:pt>
                <c:pt idx="6">
                  <c:v>40</c:v>
                </c:pt>
                <c:pt idx="7">
                  <c:v>30</c:v>
                </c:pt>
                <c:pt idx="8">
                  <c:v>20</c:v>
                </c:pt>
                <c:pt idx="9">
                  <c:v>10</c:v>
                </c:pt>
              </c:numCache>
            </c:numRef>
          </c:val>
          <c:smooth val="0"/>
          <c:extLst>
            <c:ext xmlns:c16="http://schemas.microsoft.com/office/drawing/2014/chart" uri="{C3380CC4-5D6E-409C-BE32-E72D297353CC}">
              <c16:uniqueId val="{00000000-E0EC-4A62-926D-CFA12A6F7844}"/>
            </c:ext>
          </c:extLst>
        </c:ser>
        <c:ser>
          <c:idx val="1"/>
          <c:order val="1"/>
          <c:tx>
            <c:strRef>
              <c:f>'CO2_yr_2.p'!$G$43</c:f>
              <c:strCache>
                <c:ptCount val="1"/>
                <c:pt idx="0">
                  <c:v>Wert2</c:v>
                </c:pt>
              </c:strCache>
            </c:strRef>
          </c:tx>
          <c:marker>
            <c:symbol val="none"/>
          </c:marker>
          <c:cat>
            <c:numRef>
              <c:f>'CO2_yr_2.p'!$B$44:$B$53</c:f>
              <c:numCache>
                <c:formatCode>General</c:formatCode>
                <c:ptCount val="10"/>
                <c:pt idx="0">
                  <c:v>2007</c:v>
                </c:pt>
                <c:pt idx="1">
                  <c:v>2010</c:v>
                </c:pt>
                <c:pt idx="2">
                  <c:v>2015</c:v>
                </c:pt>
                <c:pt idx="3">
                  <c:v>2020</c:v>
                </c:pt>
                <c:pt idx="4">
                  <c:v>2025</c:v>
                </c:pt>
                <c:pt idx="5">
                  <c:v>2030</c:v>
                </c:pt>
                <c:pt idx="6">
                  <c:v>2035</c:v>
                </c:pt>
                <c:pt idx="7">
                  <c:v>2040</c:v>
                </c:pt>
                <c:pt idx="8">
                  <c:v>2045</c:v>
                </c:pt>
                <c:pt idx="9">
                  <c:v>2050</c:v>
                </c:pt>
              </c:numCache>
            </c:numRef>
          </c:cat>
          <c:val>
            <c:numRef>
              <c:f>'CO2_yr_2.p'!$G$44:$G$53</c:f>
              <c:numCache>
                <c:formatCode>0.0</c:formatCode>
                <c:ptCount val="10"/>
                <c:pt idx="0" formatCode="General">
                  <c:v>100</c:v>
                </c:pt>
                <c:pt idx="1">
                  <c:v>77.426368268112711</c:v>
                </c:pt>
                <c:pt idx="2">
                  <c:v>59.948425031894111</c:v>
                </c:pt>
                <c:pt idx="3">
                  <c:v>46.4158883361278</c:v>
                </c:pt>
                <c:pt idx="4">
                  <c:v>35.938136638046281</c:v>
                </c:pt>
                <c:pt idx="5">
                  <c:v>27.825594022071254</c:v>
                </c:pt>
                <c:pt idx="6">
                  <c:v>21.544346900318846</c:v>
                </c:pt>
                <c:pt idx="7">
                  <c:v>16.681005372000595</c:v>
                </c:pt>
                <c:pt idx="8">
                  <c:v>12.915496650148844</c:v>
                </c:pt>
                <c:pt idx="9">
                  <c:v>10.000000000000005</c:v>
                </c:pt>
              </c:numCache>
            </c:numRef>
          </c:val>
          <c:smooth val="0"/>
          <c:extLst>
            <c:ext xmlns:c16="http://schemas.microsoft.com/office/drawing/2014/chart" uri="{C3380CC4-5D6E-409C-BE32-E72D297353CC}">
              <c16:uniqueId val="{00000001-E0EC-4A62-926D-CFA12A6F7844}"/>
            </c:ext>
          </c:extLst>
        </c:ser>
        <c:dLbls>
          <c:showLegendKey val="0"/>
          <c:showVal val="0"/>
          <c:showCatName val="0"/>
          <c:showSerName val="0"/>
          <c:showPercent val="0"/>
          <c:showBubbleSize val="0"/>
        </c:dLbls>
        <c:smooth val="0"/>
        <c:axId val="330481664"/>
        <c:axId val="330057408"/>
      </c:lineChart>
      <c:catAx>
        <c:axId val="330481664"/>
        <c:scaling>
          <c:orientation val="minMax"/>
        </c:scaling>
        <c:delete val="0"/>
        <c:axPos val="b"/>
        <c:numFmt formatCode="General" sourceLinked="1"/>
        <c:majorTickMark val="out"/>
        <c:minorTickMark val="none"/>
        <c:tickLblPos val="nextTo"/>
        <c:crossAx val="330057408"/>
        <c:crosses val="autoZero"/>
        <c:auto val="1"/>
        <c:lblAlgn val="ctr"/>
        <c:lblOffset val="100"/>
        <c:noMultiLvlLbl val="0"/>
      </c:catAx>
      <c:valAx>
        <c:axId val="330057408"/>
        <c:scaling>
          <c:orientation val="minMax"/>
        </c:scaling>
        <c:delete val="0"/>
        <c:axPos val="l"/>
        <c:majorGridlines/>
        <c:numFmt formatCode="General" sourceLinked="1"/>
        <c:majorTickMark val="out"/>
        <c:minorTickMark val="none"/>
        <c:tickLblPos val="nextTo"/>
        <c:crossAx val="3304816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[report_pivot_dias_macros.xlsm]CO2_yr.p (2)!PivotTable2</c:name>
    <c:fmtId val="2"/>
  </c:pivotSource>
  <c:chart>
    <c:title>
      <c:overlay val="0"/>
    </c:title>
    <c:autoTitleDeleted val="0"/>
    <c:pivotFmts>
      <c:pivotFmt>
        <c:idx val="0"/>
        <c:marker>
          <c:symbol val="none"/>
        </c:marker>
      </c:pivotFmt>
      <c:pivotFmt>
        <c:idx val="1"/>
        <c:spPr>
          <a:ln>
            <a:solidFill>
              <a:schemeClr val="tx1"/>
            </a:solidFill>
          </a:ln>
        </c:spPr>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ln>
            <a:solidFill>
              <a:sysClr val="windowText" lastClr="000000"/>
            </a:solidFill>
            <a:prstDash val="sysDot"/>
          </a:ln>
        </c:spPr>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spPr>
          <a:ln>
            <a:solidFill>
              <a:schemeClr val="tx1"/>
            </a:solidFill>
          </a:ln>
        </c:spPr>
        <c:marker>
          <c:symbol val="none"/>
        </c:marker>
      </c:pivotFmt>
      <c:pivotFmt>
        <c:idx val="23"/>
        <c:marker>
          <c:symbol val="none"/>
        </c:marker>
      </c:pivotFmt>
      <c:pivotFmt>
        <c:idx val="24"/>
        <c:marker>
          <c:symbol val="none"/>
        </c:marker>
      </c:pivotFmt>
      <c:pivotFmt>
        <c:idx val="25"/>
        <c:marker>
          <c:symbol val="none"/>
        </c:marker>
      </c:pivotFmt>
      <c:pivotFmt>
        <c:idx val="26"/>
        <c:spPr>
          <a:ln>
            <a:solidFill>
              <a:sysClr val="windowText" lastClr="000000"/>
            </a:solidFill>
            <a:prstDash val="sysDot"/>
          </a:ln>
        </c:spPr>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spPr>
          <a:ln>
            <a:solidFill>
              <a:schemeClr val="tx1"/>
            </a:solidFill>
          </a:ln>
        </c:spPr>
        <c:marker>
          <c:symbol val="none"/>
        </c:marker>
      </c:pivotFmt>
      <c:pivotFmt>
        <c:idx val="41"/>
        <c:spPr>
          <a:ln>
            <a:solidFill>
              <a:sysClr val="windowText" lastClr="000000"/>
            </a:solidFill>
            <a:prstDash val="sysDot"/>
          </a:ln>
        </c:spPr>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pivotFmt>
      <c:pivotFmt>
        <c:idx val="47"/>
      </c:pivotFmt>
    </c:pivotFmts>
    <c:plotArea>
      <c:layout>
        <c:manualLayout>
          <c:layoutTarget val="inner"/>
          <c:xMode val="edge"/>
          <c:yMode val="edge"/>
          <c:x val="4.6998951433800305E-2"/>
          <c:y val="0.10355764352985289"/>
          <c:w val="0.81187301587301586"/>
          <c:h val="0.76475991971591784"/>
        </c:manualLayout>
      </c:layout>
      <c:lineChart>
        <c:grouping val="standard"/>
        <c:varyColors val="0"/>
        <c:ser>
          <c:idx val="0"/>
          <c:order val="0"/>
          <c:tx>
            <c:strRef>
              <c:f>'CO2_yr.p (2)'!$B$3:$B$4</c:f>
              <c:strCache>
                <c:ptCount val="1"/>
                <c:pt idx="0">
                  <c:v>EU28</c:v>
                </c:pt>
              </c:strCache>
            </c:strRef>
          </c:tx>
          <c:spPr>
            <a:ln>
              <a:solidFill>
                <a:sysClr val="windowText" lastClr="000000"/>
              </a:solidFill>
              <a:prstDash val="sysDot"/>
            </a:ln>
          </c:spPr>
          <c:marker>
            <c:symbol val="none"/>
          </c:marker>
          <c:cat>
            <c:multiLvlStrRef>
              <c:f>'CO2_yr.p (2)'!$A$5:$A$11</c:f>
              <c:multiLvlStrCache>
                <c:ptCount val="5"/>
                <c:lvl>
                  <c:pt idx="0">
                    <c:v>2015</c:v>
                  </c:pt>
                  <c:pt idx="1">
                    <c:v>2020</c:v>
                  </c:pt>
                  <c:pt idx="2">
                    <c:v>2025</c:v>
                  </c:pt>
                  <c:pt idx="3">
                    <c:v>2030</c:v>
                  </c:pt>
                  <c:pt idx="4">
                    <c:v>2011</c:v>
                  </c:pt>
                </c:lvl>
                <c:lvl>
                  <c:pt idx="0">
                    <c:v>total</c:v>
                  </c:pt>
                </c:lvl>
              </c:multiLvlStrCache>
            </c:multiLvlStrRef>
          </c:cat>
          <c:val>
            <c:numRef>
              <c:f>'CO2_yr.p (2)'!$B$5:$B$11</c:f>
              <c:numCache>
                <c:formatCode>General</c:formatCode>
                <c:ptCount val="5"/>
                <c:pt idx="0">
                  <c:v>3.2933885899400819</c:v>
                </c:pt>
                <c:pt idx="1">
                  <c:v>3.1940270858878193</c:v>
                </c:pt>
                <c:pt idx="2">
                  <c:v>3.0441175103402114</c:v>
                </c:pt>
                <c:pt idx="3">
                  <c:v>2.6825969947509192</c:v>
                </c:pt>
                <c:pt idx="4">
                  <c:v>3.6350050076873179</c:v>
                </c:pt>
              </c:numCache>
            </c:numRef>
          </c:val>
          <c:smooth val="0"/>
          <c:extLst>
            <c:ext xmlns:c16="http://schemas.microsoft.com/office/drawing/2014/chart" uri="{C3380CC4-5D6E-409C-BE32-E72D297353CC}">
              <c16:uniqueId val="{00000000-8888-4C1E-B251-6EF5A4518821}"/>
            </c:ext>
          </c:extLst>
        </c:ser>
        <c:dLbls>
          <c:showLegendKey val="0"/>
          <c:showVal val="0"/>
          <c:showCatName val="0"/>
          <c:showSerName val="0"/>
          <c:showPercent val="0"/>
          <c:showBubbleSize val="0"/>
        </c:dLbls>
        <c:smooth val="0"/>
        <c:axId val="330483200"/>
        <c:axId val="330060288"/>
      </c:lineChart>
      <c:catAx>
        <c:axId val="330483200"/>
        <c:scaling>
          <c:orientation val="minMax"/>
        </c:scaling>
        <c:delete val="0"/>
        <c:axPos val="b"/>
        <c:numFmt formatCode="General" sourceLinked="0"/>
        <c:majorTickMark val="out"/>
        <c:minorTickMark val="none"/>
        <c:tickLblPos val="nextTo"/>
        <c:crossAx val="330060288"/>
        <c:crosses val="autoZero"/>
        <c:auto val="1"/>
        <c:lblAlgn val="ctr"/>
        <c:lblOffset val="100"/>
        <c:noMultiLvlLbl val="0"/>
      </c:catAx>
      <c:valAx>
        <c:axId val="330060288"/>
        <c:scaling>
          <c:orientation val="minMax"/>
        </c:scaling>
        <c:delete val="0"/>
        <c:axPos val="l"/>
        <c:majorGridlines/>
        <c:numFmt formatCode="General" sourceLinked="1"/>
        <c:majorTickMark val="out"/>
        <c:minorTickMark val="none"/>
        <c:tickLblPos val="nextTo"/>
        <c:crossAx val="330483200"/>
        <c:crosses val="autoZero"/>
        <c:crossBetween val="between"/>
      </c:valAx>
    </c:plotArea>
    <c:legend>
      <c:legendPos val="r"/>
      <c:layout>
        <c:manualLayout>
          <c:xMode val="edge"/>
          <c:yMode val="edge"/>
          <c:x val="0.86809211348581428"/>
          <c:y val="2.3855446726941589E-2"/>
          <c:w val="0.10336520434945631"/>
          <c:h val="0.10130483689538808"/>
        </c:manualLayout>
      </c:layout>
      <c:overlay val="0"/>
    </c:legend>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[report_pivot_dias_macros.xlsm]co2all_Yr.P!PivotTable1</c:name>
    <c:fmtId val="1"/>
  </c:pivotSource>
  <c:chart>
    <c:autoTitleDeleted val="0"/>
    <c:pivotFmts>
      <c:pivotFmt>
        <c:idx val="0"/>
        <c:marker>
          <c:symbol val="none"/>
        </c:marker>
      </c:pivotFmt>
      <c:pivotFmt>
        <c:idx val="1"/>
        <c:spPr>
          <a:ln>
            <a:solidFill>
              <a:schemeClr val="bg1">
                <a:lumMod val="50000"/>
              </a:schemeClr>
            </a:solidFill>
            <a:prstDash val="sysDot"/>
          </a:ln>
        </c:spPr>
        <c:marker>
          <c:symbol val="none"/>
        </c:marker>
      </c:pivotFmt>
      <c:pivotFmt>
        <c:idx val="2"/>
        <c:spPr>
          <a:ln>
            <a:solidFill>
              <a:schemeClr val="accent1"/>
            </a:solidFill>
          </a:ln>
        </c:spPr>
        <c:marker>
          <c:symbol val="none"/>
        </c:marker>
      </c:pivotFmt>
      <c:pivotFmt>
        <c:idx val="3"/>
        <c:spPr>
          <a:ln>
            <a:solidFill>
              <a:schemeClr val="accent2"/>
            </a:solidFill>
          </a:ln>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spPr>
          <a:ln>
            <a:solidFill>
              <a:schemeClr val="accent3"/>
            </a:solidFill>
          </a:ln>
        </c:spPr>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spPr>
          <a:ln>
            <a:solidFill>
              <a:sysClr val="windowText" lastClr="000000"/>
            </a:solidFill>
          </a:ln>
        </c:spPr>
        <c:marker>
          <c:symbol val="none"/>
        </c:marker>
      </c:pivotFmt>
      <c:pivotFmt>
        <c:idx val="16"/>
        <c:spPr>
          <a:ln>
            <a:solidFill>
              <a:schemeClr val="tx1"/>
            </a:solidFill>
            <a:prstDash val="sysDash"/>
          </a:ln>
        </c:spPr>
        <c:marker>
          <c:symbol val="none"/>
        </c:marker>
      </c:pivotFmt>
      <c:pivotFmt>
        <c:idx val="17"/>
        <c:marker>
          <c:symbol val="none"/>
        </c:marker>
      </c:pivotFmt>
      <c:pivotFmt>
        <c:idx val="18"/>
        <c:spPr>
          <a:ln>
            <a:solidFill>
              <a:schemeClr val="accent1"/>
            </a:solidFill>
          </a:ln>
        </c:spPr>
        <c:marker>
          <c:symbol val="none"/>
        </c:marker>
      </c:pivotFmt>
      <c:pivotFmt>
        <c:idx val="19"/>
        <c:spPr>
          <a:ln>
            <a:solidFill>
              <a:schemeClr val="accent1"/>
            </a:solidFill>
          </a:ln>
        </c:spPr>
        <c:marker>
          <c:symbol val="none"/>
        </c:marker>
      </c:pivotFmt>
      <c:pivotFmt>
        <c:idx val="20"/>
        <c:spPr>
          <a:ln>
            <a:solidFill>
              <a:schemeClr val="accent1"/>
            </a:solidFill>
            <a:prstDash val="solid"/>
          </a:ln>
        </c:spPr>
      </c:pivotFmt>
      <c:pivotFmt>
        <c:idx val="21"/>
        <c:marker>
          <c:symbol val="none"/>
        </c:marker>
      </c:pivotFmt>
      <c:pivotFmt>
        <c:idx val="22"/>
        <c:spPr>
          <a:ln>
            <a:prstDash val="sysDash"/>
          </a:ln>
        </c:spPr>
        <c:marker>
          <c:symbol val="none"/>
        </c:marker>
      </c:pivotFmt>
      <c:pivotFmt>
        <c:idx val="23"/>
        <c:marker>
          <c:symbol val="none"/>
        </c:marker>
      </c:pivotFmt>
      <c:pivotFmt>
        <c:idx val="24"/>
        <c:marker>
          <c:symbol val="none"/>
        </c:marker>
      </c:pivotFmt>
    </c:pivotFmts>
    <c:plotArea>
      <c:layout>
        <c:manualLayout>
          <c:layoutTarget val="inner"/>
          <c:xMode val="edge"/>
          <c:yMode val="edge"/>
          <c:x val="8.4512469649159025E-2"/>
          <c:y val="3.2823413702998877E-2"/>
          <c:w val="0.75746812547307996"/>
          <c:h val="0.83826806571573231"/>
        </c:manualLayout>
      </c:layout>
      <c:lineChart>
        <c:grouping val="standard"/>
        <c:varyColors val="0"/>
        <c:ser>
          <c:idx val="0"/>
          <c:order val="0"/>
          <c:tx>
            <c:strRef>
              <c:f>'co2all_Yr.P'!$B$3:$B$4</c:f>
              <c:strCache>
                <c:ptCount val="1"/>
                <c:pt idx="0">
                  <c:v>oil</c:v>
                </c:pt>
              </c:strCache>
            </c:strRef>
          </c:tx>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'co2all_Yr.P'!$B$5:$B$11</c:f>
              <c:numCache>
                <c:formatCode>General</c:formatCode>
                <c:ptCount val="5"/>
                <c:pt idx="0">
                  <c:v>1.6850514321704115E-2</c:v>
                </c:pt>
                <c:pt idx="1">
                  <c:v>1.4700436851332864E-2</c:v>
                </c:pt>
                <c:pt idx="2">
                  <c:v>1.4905948890615498E-2</c:v>
                </c:pt>
                <c:pt idx="3">
                  <c:v>1.4443642582456307E-2</c:v>
                </c:pt>
                <c:pt idx="4">
                  <c:v>2.0353717361709489E-2</c:v>
                </c:pt>
              </c:numCache>
            </c:numRef>
          </c:val>
          <c:smooth val="0"/>
          <c:extLst>
            <c:ext xmlns:c16="http://schemas.microsoft.com/office/drawing/2014/chart" uri="{C3380CC4-5D6E-409C-BE32-E72D297353CC}">
              <c16:uniqueId val="{00000000-26A5-4D99-88B0-42D4D959CA6C}"/>
            </c:ext>
          </c:extLst>
        </c:ser>
        <c:ser>
          <c:idx val="1"/>
          <c:order val="1"/>
          <c:tx>
            <c:strRef>
              <c:f>'co2all_Yr.P'!$C$3:$C$4</c:f>
              <c:strCache>
                <c:ptCount val="1"/>
                <c:pt idx="0">
                  <c:v>AGR</c:v>
                </c:pt>
              </c:strCache>
            </c:strRef>
          </c:tx>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'co2all_Yr.P'!$C$5:$C$11</c:f>
              <c:numCache>
                <c:formatCode>General</c:formatCode>
                <c:ptCount val="5"/>
                <c:pt idx="0">
                  <c:v>3.0701281272330362E-6</c:v>
                </c:pt>
                <c:pt idx="1">
                  <c:v>2.0583174457989849E-6</c:v>
                </c:pt>
                <c:pt idx="2">
                  <c:v>2.19507669348183E-6</c:v>
                </c:pt>
                <c:pt idx="3">
                  <c:v>1.9772559601603417E-6</c:v>
                </c:pt>
                <c:pt idx="4">
                  <c:v>4.0153957558917331E-6</c:v>
                </c:pt>
              </c:numCache>
            </c:numRef>
          </c:val>
          <c:smooth val="0"/>
          <c:extLst>
            <c:ext xmlns:c16="http://schemas.microsoft.com/office/drawing/2014/chart" uri="{C3380CC4-5D6E-409C-BE32-E72D297353CC}">
              <c16:uniqueId val="{00000001-26A5-4D99-88B0-42D4D959CA6C}"/>
            </c:ext>
          </c:extLst>
        </c:ser>
        <c:ser>
          <c:idx val="2"/>
          <c:order val="2"/>
          <c:tx>
            <c:strRef>
              <c:f>'co2all_Yr.P'!$D$3:$D$4</c:f>
              <c:strCache>
                <c:ptCount val="1"/>
                <c:pt idx="0">
                  <c:v>c</c:v>
                </c:pt>
              </c:strCache>
            </c:strRef>
          </c:tx>
          <c:spPr>
            <a:ln>
              <a:solidFill>
                <a:schemeClr val="bg1">
                  <a:lumMod val="50000"/>
                </a:schemeClr>
              </a:solidFill>
              <a:prstDash val="sysDot"/>
            </a:ln>
          </c:spPr>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'co2all_Yr.P'!$D$5:$D$11</c:f>
              <c:numCache>
                <c:formatCode>General</c:formatCode>
                <c:ptCount val="5"/>
                <c:pt idx="0">
                  <c:v>0.11764818012231995</c:v>
                </c:pt>
                <c:pt idx="1">
                  <c:v>0.10759957048470213</c:v>
                </c:pt>
                <c:pt idx="2">
                  <c:v>0.11120910762020227</c:v>
                </c:pt>
                <c:pt idx="3">
                  <c:v>0.11142575459603929</c:v>
                </c:pt>
                <c:pt idx="4">
                  <c:v>0.13335699828987738</c:v>
                </c:pt>
              </c:numCache>
            </c:numRef>
          </c:val>
          <c:smooth val="0"/>
          <c:extLst>
            <c:ext xmlns:c16="http://schemas.microsoft.com/office/drawing/2014/chart" uri="{C3380CC4-5D6E-409C-BE32-E72D297353CC}">
              <c16:uniqueId val="{00000002-26A5-4D99-88B0-42D4D959CA6C}"/>
            </c:ext>
          </c:extLst>
        </c:ser>
        <c:ser>
          <c:idx val="3"/>
          <c:order val="3"/>
          <c:tx>
            <c:strRef>
              <c:f>'co2all_Yr.P'!$E$3:$E$4</c:f>
              <c:strCache>
                <c:ptCount val="1"/>
                <c:pt idx="0">
                  <c:v>ELEx+n</c:v>
                </c:pt>
              </c:strCache>
            </c:strRef>
          </c:tx>
          <c:spPr>
            <a:ln>
              <a:solidFill>
                <a:schemeClr val="accent3"/>
              </a:solidFill>
            </a:ln>
          </c:spPr>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'co2all_Yr.P'!$E$5:$E$11</c:f>
              <c:numCache>
                <c:formatCode>General</c:formatCode>
                <c:ptCount val="5"/>
                <c:pt idx="0">
                  <c:v>0.25982872993002021</c:v>
                </c:pt>
                <c:pt idx="1">
                  <c:v>0.27693341443208763</c:v>
                </c:pt>
                <c:pt idx="2">
                  <c:v>0.23212351937112452</c:v>
                </c:pt>
                <c:pt idx="3">
                  <c:v>0.16371026816887613</c:v>
                </c:pt>
                <c:pt idx="4">
                  <c:v>0.2843758662010053</c:v>
                </c:pt>
              </c:numCache>
            </c:numRef>
          </c:val>
          <c:smooth val="0"/>
          <c:extLst>
            <c:ext xmlns:c16="http://schemas.microsoft.com/office/drawing/2014/chart" uri="{C3380CC4-5D6E-409C-BE32-E72D297353CC}">
              <c16:uniqueId val="{00000003-26A5-4D99-88B0-42D4D959CA6C}"/>
            </c:ext>
          </c:extLst>
        </c:ser>
        <c:ser>
          <c:idx val="4"/>
          <c:order val="4"/>
          <c:tx>
            <c:strRef>
              <c:f>'co2all_Yr.P'!$F$3:$F$4</c:f>
              <c:strCache>
                <c:ptCount val="1"/>
                <c:pt idx="0">
                  <c:v>ETS</c:v>
                </c:pt>
              </c:strCache>
            </c:strRef>
          </c:tx>
          <c:spPr>
            <a:ln>
              <a:solidFill>
                <a:schemeClr val="accent1"/>
              </a:solidFill>
            </a:ln>
          </c:spPr>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'co2all_Yr.P'!$F$5:$F$11</c:f>
              <c:numCache>
                <c:formatCode>General</c:formatCode>
                <c:ptCount val="5"/>
                <c:pt idx="0">
                  <c:v>0.3243631772308373</c:v>
                </c:pt>
                <c:pt idx="1">
                  <c:v>0.3307653554760836</c:v>
                </c:pt>
                <c:pt idx="2">
                  <c:v>0.28687778147563114</c:v>
                </c:pt>
                <c:pt idx="3">
                  <c:v>0.21527425301412417</c:v>
                </c:pt>
                <c:pt idx="4">
                  <c:v>0.35854041099575662</c:v>
                </c:pt>
              </c:numCache>
            </c:numRef>
          </c:val>
          <c:smooth val="0"/>
          <c:extLst>
            <c:ext xmlns:c16="http://schemas.microsoft.com/office/drawing/2014/chart" uri="{C3380CC4-5D6E-409C-BE32-E72D297353CC}">
              <c16:uniqueId val="{00000004-26A5-4D99-88B0-42D4D959CA6C}"/>
            </c:ext>
          </c:extLst>
        </c:ser>
        <c:ser>
          <c:idx val="5"/>
          <c:order val="5"/>
          <c:tx>
            <c:strRef>
              <c:f>'co2all_Yr.P'!$G$3:$G$4</c:f>
              <c:strCache>
                <c:ptCount val="1"/>
                <c:pt idx="0">
                  <c:v>nonETS</c:v>
                </c:pt>
              </c:strCache>
            </c:strRef>
          </c:tx>
          <c:spPr>
            <a:ln>
              <a:solidFill>
                <a:schemeClr val="accent2"/>
              </a:solidFill>
            </a:ln>
          </c:spPr>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'co2all_Yr.P'!$G$5:$G$11</c:f>
              <c:numCache>
                <c:formatCode>General</c:formatCode>
                <c:ptCount val="5"/>
                <c:pt idx="0">
                  <c:v>0.30312714984687933</c:v>
                </c:pt>
                <c:pt idx="1">
                  <c:v>0.27779359314138458</c:v>
                </c:pt>
                <c:pt idx="2">
                  <c:v>0.29311885077110345</c:v>
                </c:pt>
                <c:pt idx="3">
                  <c:v>0.29584176392578876</c:v>
                </c:pt>
                <c:pt idx="4">
                  <c:v>0.33292170830046608</c:v>
                </c:pt>
              </c:numCache>
            </c:numRef>
          </c:val>
          <c:smooth val="0"/>
          <c:extLst>
            <c:ext xmlns:c16="http://schemas.microsoft.com/office/drawing/2014/chart" uri="{C3380CC4-5D6E-409C-BE32-E72D297353CC}">
              <c16:uniqueId val="{00000005-26A5-4D99-88B0-42D4D959CA6C}"/>
            </c:ext>
          </c:extLst>
        </c:ser>
        <c:ser>
          <c:idx val="6"/>
          <c:order val="6"/>
          <c:tx>
            <c:strRef>
              <c:f>'co2all_Yr.P'!$H$3:$H$4</c:f>
              <c:strCache>
                <c:ptCount val="1"/>
                <c:pt idx="0">
                  <c:v>TOTAL1</c:v>
                </c:pt>
              </c:strCache>
            </c:strRef>
          </c:tx>
          <c:spPr>
            <a:ln>
              <a:solidFill>
                <a:sysClr val="windowText" lastClr="000000"/>
              </a:solidFill>
            </a:ln>
          </c:spPr>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'co2all_Yr.P'!$H$5:$H$11</c:f>
              <c:numCache>
                <c:formatCode>General</c:formatCode>
                <c:ptCount val="5"/>
                <c:pt idx="0">
                  <c:v>0.62749032707771657</c:v>
                </c:pt>
                <c:pt idx="1">
                  <c:v>0.60855894861746829</c:v>
                </c:pt>
                <c:pt idx="2">
                  <c:v>0.57999663224673459</c:v>
                </c:pt>
                <c:pt idx="3">
                  <c:v>0.51111601693991293</c:v>
                </c:pt>
                <c:pt idx="4">
                  <c:v>0.6914621192962227</c:v>
                </c:pt>
              </c:numCache>
            </c:numRef>
          </c:val>
          <c:smooth val="0"/>
          <c:extLst>
            <c:ext xmlns:c16="http://schemas.microsoft.com/office/drawing/2014/chart" uri="{C3380CC4-5D6E-409C-BE32-E72D297353CC}">
              <c16:uniqueId val="{00000006-26A5-4D99-88B0-42D4D959CA6C}"/>
            </c:ext>
          </c:extLst>
        </c:ser>
        <c:ser>
          <c:idx val="7"/>
          <c:order val="7"/>
          <c:tx>
            <c:strRef>
              <c:f>'co2all_Yr.P'!$I$3:$I$4</c:f>
              <c:strCache>
                <c:ptCount val="1"/>
                <c:pt idx="0">
                  <c:v>TRN</c:v>
                </c:pt>
              </c:strCache>
            </c:strRef>
          </c:tx>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'co2all_Yr.P'!$I$5:$I$11</c:f>
              <c:numCache>
                <c:formatCode>General</c:formatCode>
                <c:ptCount val="5"/>
                <c:pt idx="0">
                  <c:v>0.13209892015102179</c:v>
                </c:pt>
                <c:pt idx="1">
                  <c:v>0.12156914226284775</c:v>
                </c:pt>
                <c:pt idx="2">
                  <c:v>0.13167063396225376</c:v>
                </c:pt>
                <c:pt idx="3">
                  <c:v>0.13624085718584267</c:v>
                </c:pt>
                <c:pt idx="4">
                  <c:v>0.13942988868987036</c:v>
                </c:pt>
              </c:numCache>
            </c:numRef>
          </c:val>
          <c:smooth val="0"/>
          <c:extLst>
            <c:ext xmlns:c16="http://schemas.microsoft.com/office/drawing/2014/chart" uri="{C3380CC4-5D6E-409C-BE32-E72D297353CC}">
              <c16:uniqueId val="{00000007-26A5-4D99-88B0-42D4D959CA6C}"/>
            </c:ext>
          </c:extLst>
        </c:ser>
        <c:ser>
          <c:idx val="8"/>
          <c:order val="8"/>
          <c:tx>
            <c:strRef>
              <c:f>'co2all_Yr.P'!$J$3:$J$4</c:f>
              <c:strCache>
                <c:ptCount val="1"/>
                <c:pt idx="0">
                  <c:v>EII</c:v>
                </c:pt>
              </c:strCache>
            </c:strRef>
          </c:tx>
          <c:marker>
            <c:symbol val="none"/>
          </c:marker>
          <c:cat>
            <c:multiLvlStrRef>
              <c:f>'co2all_Yr.P'!$A$5:$A$11</c:f>
              <c:multiLvlStrCache>
                <c:ptCount val="5"/>
                <c:lvl>
                  <c:pt idx="0">
                    <c:v>2015</c:v>
                  </c:pt>
                  <c:pt idx="1">
                    <c:v>2020</c:v>
                  </c:pt>
                  <c:pt idx="2">
                    <c:v>2025</c:v>
                  </c:pt>
                  <c:pt idx="3">
                    <c:v>2030</c:v>
                  </c:pt>
                  <c:pt idx="4">
                    <c:v>2011</c:v>
                  </c:pt>
                </c:lvl>
                <c:lvl>
                  <c:pt idx="0">
                    <c:v>DEU</c:v>
                  </c:pt>
                </c:lvl>
              </c:multiLvlStrCache>
            </c:multiLvlStrRef>
          </c:cat>
          <c:val>
            <c:numRef>
              <c:f>'co2all_Yr.P'!$J$5:$J$11</c:f>
              <c:numCache>
                <c:formatCode>General</c:formatCode>
                <c:ptCount val="5"/>
                <c:pt idx="0">
                  <c:v>6.4534447300817074E-2</c:v>
                </c:pt>
                <c:pt idx="1">
                  <c:v>5.3831941043995989E-2</c:v>
                </c:pt>
                <c:pt idx="2">
                  <c:v>5.475426210450661E-2</c:v>
                </c:pt>
                <c:pt idx="3">
                  <c:v>5.1563984845248052E-2</c:v>
                </c:pt>
                <c:pt idx="4">
                  <c:v>7.4164544794751347E-2</c:v>
                </c:pt>
              </c:numCache>
            </c:numRef>
          </c:val>
          <c:smooth val="0"/>
          <c:extLst>
            <c:ext xmlns:c16="http://schemas.microsoft.com/office/drawing/2014/chart" uri="{C3380CC4-5D6E-409C-BE32-E72D297353CC}">
              <c16:uniqueId val="{00000008-26A5-4D99-88B0-42D4D959CA6C}"/>
            </c:ext>
          </c:extLst>
        </c:ser>
        <c:dLbls>
          <c:showLegendKey val="0"/>
          <c:showVal val="0"/>
          <c:showCatName val="0"/>
          <c:showSerName val="0"/>
          <c:showPercent val="0"/>
          <c:showBubbleSize val="0"/>
        </c:dLbls>
        <c:smooth val="0"/>
        <c:axId val="332224512"/>
        <c:axId val="330062592"/>
      </c:lineChart>
      <c:catAx>
        <c:axId val="332224512"/>
        <c:scaling>
          <c:orientation val="minMax"/>
        </c:scaling>
        <c:delete val="0"/>
        <c:axPos val="b"/>
        <c:numFmt formatCode="General" sourceLinked="0"/>
        <c:majorTickMark val="out"/>
        <c:minorTickMark val="none"/>
        <c:tickLblPos val="nextTo"/>
        <c:crossAx val="330062592"/>
        <c:crosses val="autoZero"/>
        <c:auto val="1"/>
        <c:lblAlgn val="ctr"/>
        <c:lblOffset val="100"/>
        <c:noMultiLvlLbl val="0"/>
      </c:catAx>
      <c:valAx>
        <c:axId val="330062592"/>
        <c:scaling>
          <c:orientation val="minMax"/>
        </c:scaling>
        <c:delete val="0"/>
        <c:axPos val="l"/>
        <c:majorGridlines/>
        <c:numFmt formatCode="General" sourceLinked="1"/>
        <c:majorTickMark val="out"/>
        <c:minorTickMark val="none"/>
        <c:tickLblPos val="nextTo"/>
        <c:crossAx val="332224512"/>
        <c:crosses val="autoZero"/>
        <c:crossBetween val="between"/>
      </c:valAx>
    </c:plotArea>
    <c:legend>
      <c:legendPos val="r"/>
      <c:layout>
        <c:manualLayout>
          <c:xMode val="edge"/>
          <c:yMode val="edge"/>
          <c:x val="0.84407202588048591"/>
          <c:y val="3.0272768010428858E-2"/>
          <c:w val="0.11665928283787222"/>
          <c:h val="0.58806222392932594"/>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[report_pivot_dias_macros.xlsm]CO2_yr.p!PivotTable2</c:name>
    <c:fmtId val="1"/>
  </c:pivotSource>
  <c:chart>
    <c:autoTitleDeleted val="0"/>
    <c:pivotFmts>
      <c:pivotFmt>
        <c:idx val="0"/>
        <c:marker>
          <c:symbol val="none"/>
        </c:marker>
      </c:pivotFmt>
      <c:pivotFmt>
        <c:idx val="1"/>
        <c:spPr>
          <a:ln>
            <a:solidFill>
              <a:schemeClr val="tx1"/>
            </a:solidFill>
          </a:ln>
        </c:spPr>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spPr>
          <a:ln>
            <a:solidFill>
              <a:sysClr val="windowText" lastClr="000000"/>
            </a:solidFill>
            <a:prstDash val="sysDot"/>
          </a:ln>
        </c:spPr>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spPr>
          <a:ln>
            <a:solidFill>
              <a:schemeClr val="tx1"/>
            </a:solidFill>
          </a:ln>
        </c:spPr>
        <c:marker>
          <c:symbol val="none"/>
        </c:marker>
      </c:pivotFmt>
      <c:pivotFmt>
        <c:idx val="23"/>
        <c:marker>
          <c:symbol val="none"/>
        </c:marker>
      </c:pivotFmt>
      <c:pivotFmt>
        <c:idx val="24"/>
        <c:marker>
          <c:symbol val="none"/>
        </c:marker>
      </c:pivotFmt>
      <c:pivotFmt>
        <c:idx val="25"/>
        <c:marker>
          <c:symbol val="none"/>
        </c:marker>
      </c:pivotFmt>
      <c:pivotFmt>
        <c:idx val="26"/>
        <c:spPr>
          <a:ln>
            <a:solidFill>
              <a:schemeClr val="accent4">
                <a:lumMod val="75000"/>
              </a:schemeClr>
            </a:solidFill>
          </a:ln>
        </c:spPr>
        <c:marker>
          <c:symbol val="none"/>
        </c:marker>
      </c:pivotFmt>
      <c:pivotFmt>
        <c:idx val="27"/>
        <c:spPr>
          <a:ln>
            <a:solidFill>
              <a:schemeClr val="accent2"/>
            </a:solidFill>
          </a:ln>
        </c:spPr>
        <c:marker>
          <c:symbol val="none"/>
        </c:marker>
      </c:pivotFmt>
      <c:pivotFmt>
        <c:idx val="28"/>
        <c:spPr>
          <a:ln>
            <a:solidFill>
              <a:schemeClr val="accent3">
                <a:lumMod val="75000"/>
              </a:schemeClr>
            </a:solidFill>
          </a:ln>
        </c:spPr>
        <c:marker>
          <c:symbol val="none"/>
        </c:marker>
      </c:pivotFmt>
      <c:pivotFmt>
        <c:idx val="29"/>
        <c:spPr>
          <a:ln>
            <a:solidFill>
              <a:schemeClr val="accent2"/>
            </a:solidFill>
          </a:ln>
        </c:spPr>
        <c:marker>
          <c:symbol val="none"/>
        </c:marker>
      </c:pivotFmt>
      <c:pivotFmt>
        <c:idx val="30"/>
        <c:spPr>
          <a:ln>
            <a:solidFill>
              <a:sysClr val="windowText" lastClr="000000"/>
            </a:solidFill>
            <a:prstDash val="solid"/>
          </a:ln>
        </c:spPr>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spPr>
          <a:ln>
            <a:solidFill>
              <a:schemeClr val="accent6">
                <a:lumMod val="75000"/>
              </a:schemeClr>
            </a:solidFill>
          </a:ln>
        </c:spPr>
        <c:marker>
          <c:symbol val="none"/>
        </c:marker>
      </c:pivotFmt>
      <c:pivotFmt>
        <c:idx val="40"/>
      </c:pivotFmt>
      <c:pivotFmt>
        <c:idx val="41"/>
      </c:pivotFmt>
      <c:pivotFmt>
        <c:idx val="42"/>
      </c:pivotFmt>
      <c:pivotFmt>
        <c:idx val="43"/>
        <c:dLbl>
          <c:idx val="0"/>
          <c:layout>
            <c:manualLayout>
              <c:x val="-2.1035726116759707E-2"/>
              <c:y val="-3.2376979367645324E-2"/>
            </c:manualLayout>
          </c:layout>
          <c:numFmt formatCode="0.0%" sourceLinked="0"/>
          <c:spPr/>
          <c:txPr>
            <a:bodyPr/>
            <a:lstStyle/>
            <a:p>
              <a:pPr>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pivotFmt>
    </c:pivotFmts>
    <c:plotArea>
      <c:layout>
        <c:manualLayout>
          <c:layoutTarget val="inner"/>
          <c:xMode val="edge"/>
          <c:yMode val="edge"/>
          <c:x val="4.6998951433800305E-2"/>
          <c:y val="5.8296686424130766E-2"/>
          <c:w val="0.80863682695002925"/>
          <c:h val="0.81662917963069193"/>
        </c:manualLayout>
      </c:layout>
      <c:lineChart>
        <c:grouping val="standard"/>
        <c:varyColors val="0"/>
        <c:ser>
          <c:idx val="0"/>
          <c:order val="0"/>
          <c:tx>
            <c:strRef>
              <c:f>'CO2_yr.p'!$B$3:$B$4</c:f>
              <c:strCache>
                <c:ptCount val="1"/>
                <c:pt idx="0">
                  <c:v>DEU</c:v>
                </c:pt>
              </c:strCache>
            </c:strRef>
          </c:tx>
          <c:marker>
            <c:symbol val="none"/>
          </c:marker>
          <c:cat>
            <c:multiLvlStrRef>
              <c:f>'CO2_yr.p'!$A$5:$A$11</c:f>
              <c:multiLvlStrCache>
                <c:ptCount val="5"/>
                <c:lvl>
                  <c:pt idx="0">
                    <c:v>2015</c:v>
                  </c:pt>
                  <c:pt idx="1">
                    <c:v>2020</c:v>
                  </c:pt>
                  <c:pt idx="2">
                    <c:v>2025</c:v>
                  </c:pt>
                  <c:pt idx="3">
                    <c:v>2030</c:v>
                  </c:pt>
                  <c:pt idx="4">
                    <c:v>2011</c:v>
                  </c:pt>
                </c:lvl>
                <c:lvl>
                  <c:pt idx="0">
                    <c:v>total</c:v>
                  </c:pt>
                </c:lvl>
              </c:multiLvlStrCache>
            </c:multiLvlStrRef>
          </c:cat>
          <c:val>
            <c:numRef>
              <c:f>'CO2_yr.p'!$B$5:$B$11</c:f>
              <c:numCache>
                <c:formatCode>General</c:formatCode>
                <c:ptCount val="5"/>
                <c:pt idx="0">
                  <c:v>0.62749032707771668</c:v>
                </c:pt>
                <c:pt idx="1">
                  <c:v>0.60855894861746829</c:v>
                </c:pt>
                <c:pt idx="2">
                  <c:v>0.57999663224673459</c:v>
                </c:pt>
                <c:pt idx="3">
                  <c:v>0.51111601693991293</c:v>
                </c:pt>
                <c:pt idx="4">
                  <c:v>0.6914621192962227</c:v>
                </c:pt>
              </c:numCache>
            </c:numRef>
          </c:val>
          <c:smooth val="0"/>
          <c:extLst>
            <c:ext xmlns:c16="http://schemas.microsoft.com/office/drawing/2014/chart" uri="{C3380CC4-5D6E-409C-BE32-E72D297353CC}">
              <c16:uniqueId val="{00000000-45D5-40D2-97C5-AC62514266C7}"/>
            </c:ext>
          </c:extLst>
        </c:ser>
        <c:ser>
          <c:idx val="1"/>
          <c:order val="1"/>
          <c:tx>
            <c:strRef>
              <c:f>'CO2_yr.p'!$C$3:$C$4</c:f>
              <c:strCache>
                <c:ptCount val="1"/>
                <c:pt idx="0">
                  <c:v>FRA</c:v>
                </c:pt>
              </c:strCache>
            </c:strRef>
          </c:tx>
          <c:spPr>
            <a:ln>
              <a:solidFill>
                <a:sysClr val="windowText" lastClr="000000"/>
              </a:solidFill>
              <a:prstDash val="solid"/>
            </a:ln>
          </c:spPr>
          <c:marker>
            <c:symbol val="none"/>
          </c:marker>
          <c:cat>
            <c:multiLvlStrRef>
              <c:f>'CO2_yr.p'!$A$5:$A$11</c:f>
              <c:multiLvlStrCache>
                <c:ptCount val="5"/>
                <c:lvl>
                  <c:pt idx="0">
                    <c:v>2015</c:v>
                  </c:pt>
                  <c:pt idx="1">
                    <c:v>2020</c:v>
                  </c:pt>
                  <c:pt idx="2">
                    <c:v>2025</c:v>
                  </c:pt>
                  <c:pt idx="3">
                    <c:v>2030</c:v>
                  </c:pt>
                  <c:pt idx="4">
                    <c:v>2011</c:v>
                  </c:pt>
                </c:lvl>
                <c:lvl>
                  <c:pt idx="0">
                    <c:v>total</c:v>
                  </c:pt>
                </c:lvl>
              </c:multiLvlStrCache>
            </c:multiLvlStrRef>
          </c:cat>
          <c:val>
            <c:numRef>
              <c:f>'CO2_yr.p'!$C$5:$C$11</c:f>
              <c:numCache>
                <c:formatCode>General</c:formatCode>
                <c:ptCount val="5"/>
                <c:pt idx="0">
                  <c:v>0.3205144092015102</c:v>
                </c:pt>
                <c:pt idx="1">
                  <c:v>0.31084449207139164</c:v>
                </c:pt>
                <c:pt idx="2">
                  <c:v>0.29625520940552708</c:v>
                </c:pt>
                <c:pt idx="3">
                  <c:v>0.26107183114945293</c:v>
                </c:pt>
                <c:pt idx="4">
                  <c:v>0.35391017577455897</c:v>
                </c:pt>
              </c:numCache>
            </c:numRef>
          </c:val>
          <c:smooth val="0"/>
          <c:extLst>
            <c:ext xmlns:c16="http://schemas.microsoft.com/office/drawing/2014/chart" uri="{C3380CC4-5D6E-409C-BE32-E72D297353CC}">
              <c16:uniqueId val="{00000001-45D5-40D2-97C5-AC62514266C7}"/>
            </c:ext>
          </c:extLst>
        </c:ser>
        <c:ser>
          <c:idx val="2"/>
          <c:order val="2"/>
          <c:tx>
            <c:strRef>
              <c:f>'CO2_yr.p'!$D$3:$D$4</c:f>
              <c:strCache>
                <c:ptCount val="1"/>
                <c:pt idx="0">
                  <c:v>EUN</c:v>
                </c:pt>
              </c:strCache>
            </c:strRef>
          </c:tx>
          <c:spPr>
            <a:ln>
              <a:solidFill>
                <a:schemeClr val="accent3">
                  <a:lumMod val="75000"/>
                </a:schemeClr>
              </a:solidFill>
            </a:ln>
          </c:spPr>
          <c:marker>
            <c:symbol val="none"/>
          </c:marker>
          <c:cat>
            <c:multiLvlStrRef>
              <c:f>'CO2_yr.p'!$A$5:$A$11</c:f>
              <c:multiLvlStrCache>
                <c:ptCount val="5"/>
                <c:lvl>
                  <c:pt idx="0">
                    <c:v>2015</c:v>
                  </c:pt>
                  <c:pt idx="1">
                    <c:v>2020</c:v>
                  </c:pt>
                  <c:pt idx="2">
                    <c:v>2025</c:v>
                  </c:pt>
                  <c:pt idx="3">
                    <c:v>2030</c:v>
                  </c:pt>
                  <c:pt idx="4">
                    <c:v>2011</c:v>
                  </c:pt>
                </c:lvl>
                <c:lvl>
                  <c:pt idx="0">
                    <c:v>total</c:v>
                  </c:pt>
                </c:lvl>
              </c:multiLvlStrCache>
            </c:multiLvlStrRef>
          </c:cat>
          <c:val>
            <c:numRef>
              <c:f>'CO2_yr.p'!$D$5:$D$11</c:f>
              <c:numCache>
                <c:formatCode>General</c:formatCode>
                <c:ptCount val="5"/>
                <c:pt idx="0">
                  <c:v>0.22015303882820331</c:v>
                </c:pt>
                <c:pt idx="1">
                  <c:v>0.21351102381786488</c:v>
                </c:pt>
                <c:pt idx="2">
                  <c:v>0.20349002298515478</c:v>
                </c:pt>
                <c:pt idx="3">
                  <c:v>0.1793234730025515</c:v>
                </c:pt>
                <c:pt idx="4">
                  <c:v>0.24308461995868461</c:v>
                </c:pt>
              </c:numCache>
            </c:numRef>
          </c:val>
          <c:smooth val="0"/>
          <c:extLst>
            <c:ext xmlns:c16="http://schemas.microsoft.com/office/drawing/2014/chart" uri="{C3380CC4-5D6E-409C-BE32-E72D297353CC}">
              <c16:uniqueId val="{00000002-45D5-40D2-97C5-AC62514266C7}"/>
            </c:ext>
          </c:extLst>
        </c:ser>
        <c:ser>
          <c:idx val="3"/>
          <c:order val="3"/>
          <c:tx>
            <c:strRef>
              <c:f>'CO2_yr.p'!$E$3:$E$4</c:f>
              <c:strCache>
                <c:ptCount val="1"/>
                <c:pt idx="0">
                  <c:v>EUS</c:v>
                </c:pt>
              </c:strCache>
            </c:strRef>
          </c:tx>
          <c:spPr>
            <a:ln>
              <a:solidFill>
                <a:schemeClr val="accent2"/>
              </a:solidFill>
            </a:ln>
          </c:spPr>
          <c:marker>
            <c:symbol val="none"/>
          </c:marker>
          <c:cat>
            <c:multiLvlStrRef>
              <c:f>'CO2_yr.p'!$A$5:$A$11</c:f>
              <c:multiLvlStrCache>
                <c:ptCount val="5"/>
                <c:lvl>
                  <c:pt idx="0">
                    <c:v>2015</c:v>
                  </c:pt>
                  <c:pt idx="1">
                    <c:v>2020</c:v>
                  </c:pt>
                  <c:pt idx="2">
                    <c:v>2025</c:v>
                  </c:pt>
                  <c:pt idx="3">
                    <c:v>2030</c:v>
                  </c:pt>
                  <c:pt idx="4">
                    <c:v>2011</c:v>
                  </c:pt>
                </c:lvl>
                <c:lvl>
                  <c:pt idx="0">
                    <c:v>total</c:v>
                  </c:pt>
                </c:lvl>
              </c:multiLvlStrCache>
            </c:multiLvlStrRef>
          </c:cat>
          <c:val>
            <c:numRef>
              <c:f>'CO2_yr.p'!$E$5:$E$11</c:f>
              <c:numCache>
                <c:formatCode>General</c:formatCode>
                <c:ptCount val="5"/>
                <c:pt idx="0">
                  <c:v>0.55098945681763367</c:v>
                </c:pt>
                <c:pt idx="1">
                  <c:v>0.53436611018018498</c:v>
                </c:pt>
                <c:pt idx="2">
                  <c:v>0.50928598605303455</c:v>
                </c:pt>
                <c:pt idx="3">
                  <c:v>0.44880299283421005</c:v>
                </c:pt>
                <c:pt idx="4">
                  <c:v>0.60827927533507231</c:v>
                </c:pt>
              </c:numCache>
            </c:numRef>
          </c:val>
          <c:smooth val="0"/>
          <c:extLst>
            <c:ext xmlns:c16="http://schemas.microsoft.com/office/drawing/2014/chart" uri="{C3380CC4-5D6E-409C-BE32-E72D297353CC}">
              <c16:uniqueId val="{00000003-45D5-40D2-97C5-AC62514266C7}"/>
            </c:ext>
          </c:extLst>
        </c:ser>
        <c:ser>
          <c:idx val="4"/>
          <c:order val="4"/>
          <c:tx>
            <c:strRef>
              <c:f>'CO2_yr.p'!$F$3:$F$4</c:f>
              <c:strCache>
                <c:ptCount val="1"/>
                <c:pt idx="0">
                  <c:v>EU28</c:v>
                </c:pt>
              </c:strCache>
            </c:strRef>
          </c:tx>
          <c:spPr>
            <a:ln>
              <a:solidFill>
                <a:schemeClr val="accent4">
                  <a:lumMod val="75000"/>
                </a:schemeClr>
              </a:solidFill>
            </a:ln>
          </c:spPr>
          <c:marker>
            <c:symbol val="none"/>
          </c:marker>
          <c:cat>
            <c:multiLvlStrRef>
              <c:f>'CO2_yr.p'!$A$5:$A$11</c:f>
              <c:multiLvlStrCache>
                <c:ptCount val="5"/>
                <c:lvl>
                  <c:pt idx="0">
                    <c:v>2015</c:v>
                  </c:pt>
                  <c:pt idx="1">
                    <c:v>2020</c:v>
                  </c:pt>
                  <c:pt idx="2">
                    <c:v>2025</c:v>
                  </c:pt>
                  <c:pt idx="3">
                    <c:v>2030</c:v>
                  </c:pt>
                  <c:pt idx="4">
                    <c:v>2011</c:v>
                  </c:pt>
                </c:lvl>
                <c:lvl>
                  <c:pt idx="0">
                    <c:v>total</c:v>
                  </c:pt>
                </c:lvl>
              </c:multiLvlStrCache>
            </c:multiLvlStrRef>
          </c:cat>
          <c:val>
            <c:numRef>
              <c:f>'CO2_yr.p'!$F$5:$F$11</c:f>
              <c:numCache>
                <c:formatCode>General</c:formatCode>
                <c:ptCount val="5"/>
                <c:pt idx="0">
                  <c:v>3.2933885899400819</c:v>
                </c:pt>
                <c:pt idx="1">
                  <c:v>3.1940270858878193</c:v>
                </c:pt>
                <c:pt idx="2">
                  <c:v>3.0441175103402114</c:v>
                </c:pt>
                <c:pt idx="3">
                  <c:v>2.6825969947509192</c:v>
                </c:pt>
                <c:pt idx="4">
                  <c:v>3.6350050076873179</c:v>
                </c:pt>
              </c:numCache>
            </c:numRef>
          </c:val>
          <c:smooth val="0"/>
          <c:extLst>
            <c:ext xmlns:c16="http://schemas.microsoft.com/office/drawing/2014/chart" uri="{C3380CC4-5D6E-409C-BE32-E72D297353CC}">
              <c16:uniqueId val="{00000004-45D5-40D2-97C5-AC62514266C7}"/>
            </c:ext>
          </c:extLst>
        </c:ser>
        <c:ser>
          <c:idx val="5"/>
          <c:order val="5"/>
          <c:tx>
            <c:strRef>
              <c:f>'CO2_yr.p'!$G$3:$G$4</c:f>
              <c:strCache>
                <c:ptCount val="1"/>
                <c:pt idx="0">
                  <c:v>World</c:v>
                </c:pt>
              </c:strCache>
            </c:strRef>
          </c:tx>
          <c:spPr>
            <a:ln>
              <a:solidFill>
                <a:schemeClr val="accent6">
                  <a:lumMod val="75000"/>
                </a:schemeClr>
              </a:solidFill>
            </a:ln>
          </c:spPr>
          <c:marker>
            <c:symbol val="none"/>
          </c:marker>
          <c:cat>
            <c:multiLvlStrRef>
              <c:f>'CO2_yr.p'!$A$5:$A$11</c:f>
              <c:multiLvlStrCache>
                <c:ptCount val="5"/>
                <c:lvl>
                  <c:pt idx="0">
                    <c:v>2015</c:v>
                  </c:pt>
                  <c:pt idx="1">
                    <c:v>2020</c:v>
                  </c:pt>
                  <c:pt idx="2">
                    <c:v>2025</c:v>
                  </c:pt>
                  <c:pt idx="3">
                    <c:v>2030</c:v>
                  </c:pt>
                  <c:pt idx="4">
                    <c:v>2011</c:v>
                  </c:pt>
                </c:lvl>
                <c:lvl>
                  <c:pt idx="0">
                    <c:v>total</c:v>
                  </c:pt>
                </c:lvl>
              </c:multiLvlStrCache>
            </c:multiLvlStrRef>
          </c:cat>
          <c:val>
            <c:numRef>
              <c:f>'CO2_yr.p'!$G$5:$G$11</c:f>
              <c:numCache>
                <c:formatCode>General</c:formatCode>
                <c:ptCount val="5"/>
                <c:pt idx="0">
                  <c:v>28.59707906869879</c:v>
                </c:pt>
                <c:pt idx="1">
                  <c:v>30.612205346784666</c:v>
                </c:pt>
                <c:pt idx="2">
                  <c:v>32.235791759359486</c:v>
                </c:pt>
                <c:pt idx="3">
                  <c:v>33.958091891973474</c:v>
                </c:pt>
                <c:pt idx="4">
                  <c:v>27.720513659480549</c:v>
                </c:pt>
              </c:numCache>
            </c:numRef>
          </c:val>
          <c:smooth val="0"/>
          <c:extLst>
            <c:ext xmlns:c16="http://schemas.microsoft.com/office/drawing/2014/chart" uri="{C3380CC4-5D6E-409C-BE32-E72D297353CC}">
              <c16:uniqueId val="{00000005-45D5-40D2-97C5-AC62514266C7}"/>
            </c:ext>
          </c:extLst>
        </c:ser>
        <c:dLbls>
          <c:showLegendKey val="0"/>
          <c:showVal val="0"/>
          <c:showCatName val="0"/>
          <c:showSerName val="0"/>
          <c:showPercent val="0"/>
          <c:showBubbleSize val="0"/>
        </c:dLbls>
        <c:smooth val="0"/>
        <c:axId val="333204992"/>
        <c:axId val="332997760"/>
      </c:lineChart>
      <c:catAx>
        <c:axId val="333204992"/>
        <c:scaling>
          <c:orientation val="minMax"/>
        </c:scaling>
        <c:delete val="0"/>
        <c:axPos val="b"/>
        <c:numFmt formatCode="General" sourceLinked="0"/>
        <c:majorTickMark val="out"/>
        <c:minorTickMark val="none"/>
        <c:tickLblPos val="nextTo"/>
        <c:crossAx val="332997760"/>
        <c:crosses val="autoZero"/>
        <c:auto val="1"/>
        <c:lblAlgn val="ctr"/>
        <c:lblOffset val="100"/>
        <c:noMultiLvlLbl val="0"/>
      </c:catAx>
      <c:valAx>
        <c:axId val="332997760"/>
        <c:scaling>
          <c:orientation val="minMax"/>
          <c:max val="1.4"/>
          <c:min val="0"/>
        </c:scaling>
        <c:delete val="0"/>
        <c:axPos val="l"/>
        <c:majorGridlines/>
        <c:numFmt formatCode="0%" sourceLinked="0"/>
        <c:majorTickMark val="out"/>
        <c:minorTickMark val="none"/>
        <c:tickLblPos val="nextTo"/>
        <c:crossAx val="333204992"/>
        <c:crosses val="autoZero"/>
        <c:crossBetween val="between"/>
        <c:majorUnit val="0.2"/>
      </c:valAx>
    </c:plotArea>
    <c:legend>
      <c:legendPos val="r"/>
      <c:layout>
        <c:manualLayout>
          <c:xMode val="edge"/>
          <c:yMode val="edge"/>
          <c:x val="0.8919016583601207"/>
          <c:y val="2.3855446726941589E-2"/>
          <c:w val="0.10146471982264353"/>
          <c:h val="0.42579339834176355"/>
        </c:manualLayout>
      </c:layout>
      <c:overlay val="0"/>
    </c:legend>
    <c:plotVisOnly val="1"/>
    <c:dispBlanksAs val="gap"/>
    <c:showDLblsOverMax val="0"/>
  </c:chart>
  <c:spPr>
    <a:ln>
      <a:noFill/>
    </a:ln>
  </c:sp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'CO2_yr.p'!$B$50</c:f>
              <c:strCache>
                <c:ptCount val="1"/>
                <c:pt idx="0">
                  <c:v>STD</c:v>
                </c:pt>
              </c:strCache>
            </c:strRef>
          </c:tx>
          <c:invertIfNegative val="0"/>
          <c:cat>
            <c:numRef>
              <c:f>'CO2_yr.p'!$C$43:$E$43</c:f>
              <c:numCache>
                <c:formatCode>General</c:formatCode>
                <c:ptCount val="3"/>
                <c:pt idx="0">
                  <c:v>2020</c:v>
                </c:pt>
                <c:pt idx="1">
                  <c:v>2025</c:v>
                </c:pt>
                <c:pt idx="2">
                  <c:v>2030</c:v>
                </c:pt>
              </c:numCache>
            </c:numRef>
          </c:cat>
          <c:val>
            <c:numRef>
              <c:f>'CO2_yr.p'!$C$50:$E$50</c:f>
              <c:numCache>
                <c:formatCode>0%</c:formatCode>
                <c:ptCount val="3"/>
                <c:pt idx="0">
                  <c:v>1</c:v>
                </c:pt>
                <c:pt idx="1">
                  <c:v>1</c:v>
                </c:pt>
                <c:pt idx="2">
                  <c:v>1</c:v>
                </c:pt>
              </c:numCache>
            </c:numRef>
          </c:val>
          <c:extLst>
            <c:ext xmlns:c16="http://schemas.microsoft.com/office/drawing/2014/chart" uri="{C3380CC4-5D6E-409C-BE32-E72D297353CC}">
              <c16:uniqueId val="{00000000-AEA5-4725-A543-364992C530FA}"/>
            </c:ext>
          </c:extLst>
        </c:ser>
        <c:ser>
          <c:idx val="1"/>
          <c:order val="1"/>
          <c:tx>
            <c:strRef>
              <c:f>'CO2_yr.p'!$B$51</c:f>
              <c:strCache>
                <c:ptCount val="1"/>
                <c:pt idx="0">
                  <c:v>ETS+</c:v>
                </c:pt>
              </c:strCache>
            </c:strRef>
          </c:tx>
          <c:invertIfNegative val="0"/>
          <c:cat>
            <c:numRef>
              <c:f>'CO2_yr.p'!$C$43:$E$43</c:f>
              <c:numCache>
                <c:formatCode>General</c:formatCode>
                <c:ptCount val="3"/>
                <c:pt idx="0">
                  <c:v>2020</c:v>
                </c:pt>
                <c:pt idx="1">
                  <c:v>2025</c:v>
                </c:pt>
                <c:pt idx="2">
                  <c:v>2030</c:v>
                </c:pt>
              </c:numCache>
            </c:numRef>
          </c:cat>
          <c:val>
            <c:numRef>
              <c:f>'CO2_yr.p'!$C$51:$E$51</c:f>
              <c:numCache>
                <c:formatCode>0%</c:formatCode>
                <c:ptCount val="3"/>
                <c:pt idx="0">
                  <c:v>0.99494413051790798</c:v>
                </c:pt>
                <c:pt idx="1">
                  <c:v>0.98615413498545001</c:v>
                </c:pt>
                <c:pt idx="2">
                  <c:v>0.97431702928185837</c:v>
                </c:pt>
              </c:numCache>
            </c:numRef>
          </c:val>
          <c:extLst>
            <c:ext xmlns:c16="http://schemas.microsoft.com/office/drawing/2014/chart" uri="{C3380CC4-5D6E-409C-BE32-E72D297353CC}">
              <c16:uniqueId val="{00000001-AEA5-4725-A543-364992C530FA}"/>
            </c:ext>
          </c:extLst>
        </c:ser>
        <c:ser>
          <c:idx val="2"/>
          <c:order val="2"/>
          <c:tx>
            <c:strRef>
              <c:f>'CO2_yr.p'!$B$52</c:f>
              <c:strCache>
                <c:ptCount val="1"/>
                <c:pt idx="0">
                  <c:v>CO2tax</c:v>
                </c:pt>
              </c:strCache>
            </c:strRef>
          </c:tx>
          <c:invertIfNegative val="0"/>
          <c:cat>
            <c:numRef>
              <c:f>'CO2_yr.p'!$C$43:$E$43</c:f>
              <c:numCache>
                <c:formatCode>General</c:formatCode>
                <c:ptCount val="3"/>
                <c:pt idx="0">
                  <c:v>2020</c:v>
                </c:pt>
                <c:pt idx="1">
                  <c:v>2025</c:v>
                </c:pt>
                <c:pt idx="2">
                  <c:v>2030</c:v>
                </c:pt>
              </c:numCache>
            </c:numRef>
          </c:cat>
          <c:val>
            <c:numRef>
              <c:f>'CO2_yr.p'!$C$52:$E$52</c:f>
              <c:numCache>
                <c:formatCode>0%</c:formatCode>
                <c:ptCount val="3"/>
                <c:pt idx="0">
                  <c:v>0.99409440455453124</c:v>
                </c:pt>
                <c:pt idx="1">
                  <c:v>0.98821928095372191</c:v>
                </c:pt>
                <c:pt idx="2">
                  <c:v>0.9802606467091991</c:v>
                </c:pt>
              </c:numCache>
            </c:numRef>
          </c:val>
          <c:extLst>
            <c:ext xmlns:c16="http://schemas.microsoft.com/office/drawing/2014/chart" uri="{C3380CC4-5D6E-409C-BE32-E72D297353CC}">
              <c16:uniqueId val="{00000002-AEA5-4725-A543-364992C530FA}"/>
            </c:ext>
          </c:extLst>
        </c:ser>
        <c:ser>
          <c:idx val="3"/>
          <c:order val="3"/>
          <c:tx>
            <c:strRef>
              <c:f>'CO2_yr.p'!$B$53</c:f>
              <c:strCache>
                <c:ptCount val="1"/>
                <c:pt idx="0">
                  <c:v>Förd</c:v>
                </c:pt>
              </c:strCache>
            </c:strRef>
          </c:tx>
          <c:invertIfNegative val="0"/>
          <c:cat>
            <c:numRef>
              <c:f>'CO2_yr.p'!$C$43:$E$43</c:f>
              <c:numCache>
                <c:formatCode>General</c:formatCode>
                <c:ptCount val="3"/>
                <c:pt idx="0">
                  <c:v>2020</c:v>
                </c:pt>
                <c:pt idx="1">
                  <c:v>2025</c:v>
                </c:pt>
                <c:pt idx="2">
                  <c:v>2030</c:v>
                </c:pt>
              </c:numCache>
            </c:numRef>
          </c:cat>
          <c:val>
            <c:numRef>
              <c:f>'CO2_yr.p'!$C$53:$E$53</c:f>
              <c:numCache>
                <c:formatCode>0%</c:formatCode>
                <c:ptCount val="3"/>
                <c:pt idx="0">
                  <c:v>0.99953265072014275</c:v>
                </c:pt>
                <c:pt idx="1">
                  <c:v>1.0012672486623486</c:v>
                </c:pt>
                <c:pt idx="2">
                  <c:v>1.0074158896341132</c:v>
                </c:pt>
              </c:numCache>
            </c:numRef>
          </c:val>
          <c:extLst>
            <c:ext xmlns:c16="http://schemas.microsoft.com/office/drawing/2014/chart" uri="{C3380CC4-5D6E-409C-BE32-E72D297353CC}">
              <c16:uniqueId val="{00000003-AEA5-4725-A543-364992C530FA}"/>
            </c:ext>
          </c:extLst>
        </c:ser>
        <c:dLbls>
          <c:showLegendKey val="0"/>
          <c:showVal val="0"/>
          <c:showCatName val="0"/>
          <c:showSerName val="0"/>
          <c:showPercent val="0"/>
          <c:showBubbleSize val="0"/>
        </c:dLbls>
        <c:gapWidth val="150"/>
        <c:axId val="333405696"/>
        <c:axId val="332999488"/>
      </c:barChart>
      <c:catAx>
        <c:axId val="333405696"/>
        <c:scaling>
          <c:orientation val="minMax"/>
        </c:scaling>
        <c:delete val="0"/>
        <c:axPos val="b"/>
        <c:numFmt formatCode="General" sourceLinked="1"/>
        <c:majorTickMark val="out"/>
        <c:minorTickMark val="none"/>
        <c:tickLblPos val="nextTo"/>
        <c:crossAx val="332999488"/>
        <c:crosses val="autoZero"/>
        <c:auto val="1"/>
        <c:lblAlgn val="ctr"/>
        <c:lblOffset val="100"/>
        <c:noMultiLvlLbl val="0"/>
      </c:catAx>
      <c:valAx>
        <c:axId val="332999488"/>
        <c:scaling>
          <c:orientation val="minMax"/>
        </c:scaling>
        <c:delete val="0"/>
        <c:axPos val="l"/>
        <c:majorGridlines/>
        <c:numFmt formatCode="0%" sourceLinked="1"/>
        <c:majorTickMark val="out"/>
        <c:minorTickMark val="none"/>
        <c:tickLblPos val="nextTo"/>
        <c:crossAx val="3334056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'CO2_yr.p'!$B$64</c:f>
              <c:strCache>
                <c:ptCount val="1"/>
                <c:pt idx="0">
                  <c:v>STD</c:v>
                </c:pt>
              </c:strCache>
            </c:strRef>
          </c:tx>
          <c:invertIfNegative val="0"/>
          <c:cat>
            <c:numRef>
              <c:f>'CO2_yr.p'!$C$43:$E$43</c:f>
              <c:numCache>
                <c:formatCode>General</c:formatCode>
                <c:ptCount val="3"/>
                <c:pt idx="0">
                  <c:v>2020</c:v>
                </c:pt>
                <c:pt idx="1">
                  <c:v>2025</c:v>
                </c:pt>
                <c:pt idx="2">
                  <c:v>2030</c:v>
                </c:pt>
              </c:numCache>
            </c:numRef>
          </c:cat>
          <c:val>
            <c:numRef>
              <c:f>'CO2_yr.p'!$C$64:$E$64</c:f>
              <c:numCache>
                <c:formatCode>0%</c:formatCode>
                <c:ptCount val="3"/>
                <c:pt idx="0">
                  <c:v>1</c:v>
                </c:pt>
                <c:pt idx="1">
                  <c:v>1</c:v>
                </c:pt>
                <c:pt idx="2">
                  <c:v>1</c:v>
                </c:pt>
              </c:numCache>
            </c:numRef>
          </c:val>
          <c:extLst>
            <c:ext xmlns:c16="http://schemas.microsoft.com/office/drawing/2014/chart" uri="{C3380CC4-5D6E-409C-BE32-E72D297353CC}">
              <c16:uniqueId val="{00000000-1CC4-45D9-BA4B-46AD2DA3D774}"/>
            </c:ext>
          </c:extLst>
        </c:ser>
        <c:ser>
          <c:idx val="1"/>
          <c:order val="1"/>
          <c:tx>
            <c:strRef>
              <c:f>'CO2_yr.p'!$B$65</c:f>
              <c:strCache>
                <c:ptCount val="1"/>
                <c:pt idx="0">
                  <c:v>ETS+</c:v>
                </c:pt>
              </c:strCache>
            </c:strRef>
          </c:tx>
          <c:invertIfNegative val="0"/>
          <c:cat>
            <c:numRef>
              <c:f>'CO2_yr.p'!$C$43:$E$43</c:f>
              <c:numCache>
                <c:formatCode>General</c:formatCode>
                <c:ptCount val="3"/>
                <c:pt idx="0">
                  <c:v>2020</c:v>
                </c:pt>
                <c:pt idx="1">
                  <c:v>2025</c:v>
                </c:pt>
                <c:pt idx="2">
                  <c:v>2030</c:v>
                </c:pt>
              </c:numCache>
            </c:numRef>
          </c:cat>
          <c:val>
            <c:numRef>
              <c:f>'CO2_yr.p'!$C$65:$E$65</c:f>
              <c:numCache>
                <c:formatCode>0%</c:formatCode>
                <c:ptCount val="3"/>
                <c:pt idx="0">
                  <c:v>1.0058851224105461</c:v>
                </c:pt>
                <c:pt idx="1">
                  <c:v>1.0117195823567016</c:v>
                </c:pt>
                <c:pt idx="2">
                  <c:v>1.0584539223153084</c:v>
                </c:pt>
              </c:numCache>
            </c:numRef>
          </c:val>
          <c:extLst>
            <c:ext xmlns:c16="http://schemas.microsoft.com/office/drawing/2014/chart" uri="{C3380CC4-5D6E-409C-BE32-E72D297353CC}">
              <c16:uniqueId val="{00000001-1CC4-45D9-BA4B-46AD2DA3D774}"/>
            </c:ext>
          </c:extLst>
        </c:ser>
        <c:ser>
          <c:idx val="2"/>
          <c:order val="2"/>
          <c:tx>
            <c:strRef>
              <c:f>'CO2_yr.p'!$B$66</c:f>
              <c:strCache>
                <c:ptCount val="1"/>
                <c:pt idx="0">
                  <c:v>CO2tax</c:v>
                </c:pt>
              </c:strCache>
            </c:strRef>
          </c:tx>
          <c:invertIfNegative val="0"/>
          <c:cat>
            <c:numRef>
              <c:f>'CO2_yr.p'!$C$43:$E$43</c:f>
              <c:numCache>
                <c:formatCode>General</c:formatCode>
                <c:ptCount val="3"/>
                <c:pt idx="0">
                  <c:v>2020</c:v>
                </c:pt>
                <c:pt idx="1">
                  <c:v>2025</c:v>
                </c:pt>
                <c:pt idx="2">
                  <c:v>2030</c:v>
                </c:pt>
              </c:numCache>
            </c:numRef>
          </c:cat>
          <c:val>
            <c:numRef>
              <c:f>'CO2_yr.p'!$C$66:$E$66</c:f>
              <c:numCache>
                <c:formatCode>0%</c:formatCode>
                <c:ptCount val="3"/>
                <c:pt idx="0">
                  <c:v>1.0058851224105461</c:v>
                </c:pt>
                <c:pt idx="1">
                  <c:v>1.0119326656722778</c:v>
                </c:pt>
                <c:pt idx="2">
                  <c:v>1.0590251332825591</c:v>
                </c:pt>
              </c:numCache>
            </c:numRef>
          </c:val>
          <c:extLst>
            <c:ext xmlns:c16="http://schemas.microsoft.com/office/drawing/2014/chart" uri="{C3380CC4-5D6E-409C-BE32-E72D297353CC}">
              <c16:uniqueId val="{00000002-1CC4-45D9-BA4B-46AD2DA3D774}"/>
            </c:ext>
          </c:extLst>
        </c:ser>
        <c:ser>
          <c:idx val="3"/>
          <c:order val="3"/>
          <c:tx>
            <c:strRef>
              <c:f>'CO2_yr.p'!$B$67</c:f>
              <c:strCache>
                <c:ptCount val="1"/>
                <c:pt idx="0">
                  <c:v>Förd</c:v>
                </c:pt>
              </c:strCache>
            </c:strRef>
          </c:tx>
          <c:invertIfNegative val="0"/>
          <c:cat>
            <c:numRef>
              <c:f>'CO2_yr.p'!$C$43:$E$43</c:f>
              <c:numCache>
                <c:formatCode>General</c:formatCode>
                <c:ptCount val="3"/>
                <c:pt idx="0">
                  <c:v>2020</c:v>
                </c:pt>
                <c:pt idx="1">
                  <c:v>2025</c:v>
                </c:pt>
                <c:pt idx="2">
                  <c:v>2030</c:v>
                </c:pt>
              </c:numCache>
            </c:numRef>
          </c:cat>
          <c:val>
            <c:numRef>
              <c:f>'CO2_yr.p'!$C$67:$E$67</c:f>
              <c:numCache>
                <c:formatCode>0%</c:formatCode>
                <c:ptCount val="3"/>
                <c:pt idx="0">
                  <c:v>1.0004708097928436</c:v>
                </c:pt>
                <c:pt idx="1">
                  <c:v>0.9987215001065417</c:v>
                </c:pt>
                <c:pt idx="2">
                  <c:v>1.0304645849200305</c:v>
                </c:pt>
              </c:numCache>
            </c:numRef>
          </c:val>
          <c:extLst>
            <c:ext xmlns:c16="http://schemas.microsoft.com/office/drawing/2014/chart" uri="{C3380CC4-5D6E-409C-BE32-E72D297353CC}">
              <c16:uniqueId val="{00000003-1CC4-45D9-BA4B-46AD2DA3D774}"/>
            </c:ext>
          </c:extLst>
        </c:ser>
        <c:dLbls>
          <c:showLegendKey val="0"/>
          <c:showVal val="0"/>
          <c:showCatName val="0"/>
          <c:showSerName val="0"/>
          <c:showPercent val="0"/>
          <c:showBubbleSize val="0"/>
        </c:dLbls>
        <c:gapWidth val="150"/>
        <c:axId val="333423104"/>
        <c:axId val="333001792"/>
      </c:barChart>
      <c:catAx>
        <c:axId val="333423104"/>
        <c:scaling>
          <c:orientation val="minMax"/>
        </c:scaling>
        <c:delete val="0"/>
        <c:axPos val="b"/>
        <c:numFmt formatCode="General" sourceLinked="1"/>
        <c:majorTickMark val="out"/>
        <c:minorTickMark val="none"/>
        <c:tickLblPos val="nextTo"/>
        <c:crossAx val="333001792"/>
        <c:crosses val="autoZero"/>
        <c:auto val="1"/>
        <c:lblAlgn val="ctr"/>
        <c:lblOffset val="100"/>
        <c:noMultiLvlLbl val="0"/>
      </c:catAx>
      <c:valAx>
        <c:axId val="333001792"/>
        <c:scaling>
          <c:orientation val="minMax"/>
        </c:scaling>
        <c:delete val="0"/>
        <c:axPos val="l"/>
        <c:majorGridlines/>
        <c:numFmt formatCode="0%" sourceLinked="1"/>
        <c:majorTickMark val="out"/>
        <c:minorTickMark val="none"/>
        <c:tickLblPos val="nextTo"/>
        <c:crossAx val="3334231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[report_pivot_dias_macros.xlsm]carblim_yr.p!PivotTable2</c:name>
    <c:fmtId val="2"/>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spPr>
          <a:ln>
            <a:solidFill>
              <a:sysClr val="windowText" lastClr="000000"/>
            </a:solidFill>
            <a:prstDash val="sysDot"/>
          </a:ln>
        </c:spPr>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spPr>
          <a:ln>
            <a:solidFill>
              <a:sysClr val="windowText" lastClr="000000"/>
            </a:solidFill>
            <a:prstDash val="sysDot"/>
          </a:ln>
        </c:spPr>
        <c:marker>
          <c:symbol val="none"/>
        </c:marker>
      </c:pivotFmt>
      <c:pivotFmt>
        <c:idx val="26"/>
        <c:marker>
          <c:symbol val="none"/>
        </c:marker>
      </c:pivotFmt>
      <c:pivotFmt>
        <c:idx val="27"/>
        <c:spPr>
          <a:ln>
            <a:solidFill>
              <a:schemeClr val="accent6"/>
            </a:solidFill>
          </a:ln>
        </c:spPr>
        <c:marker>
          <c:symbol val="none"/>
        </c:marker>
      </c:pivotFmt>
      <c:pivotFmt>
        <c:idx val="28"/>
        <c:spPr>
          <a:ln>
            <a:solidFill>
              <a:schemeClr val="accent4">
                <a:lumMod val="60000"/>
                <a:lumOff val="40000"/>
              </a:schemeClr>
            </a:solidFill>
          </a:ln>
        </c:spPr>
        <c:marker>
          <c:symbol val="none"/>
        </c:marker>
      </c:pivotFmt>
      <c:pivotFmt>
        <c:idx val="29"/>
        <c:marker>
          <c:symbol val="none"/>
        </c:marker>
      </c:pivotFmt>
      <c:pivotFmt>
        <c:idx val="30"/>
        <c:marker>
          <c:symbol val="none"/>
        </c:marker>
      </c:pivotFmt>
      <c:pivotFmt>
        <c:idx val="31"/>
        <c:spPr>
          <a:ln>
            <a:solidFill>
              <a:schemeClr val="accent4">
                <a:lumMod val="60000"/>
                <a:lumOff val="40000"/>
              </a:schemeClr>
            </a:solidFill>
          </a:ln>
        </c:spPr>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spPr>
          <a:ln>
            <a:solidFill>
              <a:schemeClr val="accent6"/>
            </a:solidFill>
          </a:ln>
        </c:spPr>
        <c:marker>
          <c:symbol val="none"/>
        </c:marker>
      </c:pivotFmt>
      <c:pivotFmt>
        <c:idx val="44"/>
        <c:marker>
          <c:symbol val="none"/>
        </c:marker>
      </c:pivotFmt>
      <c:pivotFmt>
        <c:idx val="45"/>
        <c:spPr>
          <a:ln>
            <a:solidFill>
              <a:schemeClr val="accent3"/>
            </a:solidFill>
          </a:ln>
        </c:spPr>
        <c:marker>
          <c:symbol val="none"/>
        </c:marker>
      </c:pivotFmt>
      <c:pivotFmt>
        <c:idx val="46"/>
        <c:spPr>
          <a:ln>
            <a:solidFill>
              <a:sysClr val="windowText" lastClr="000000"/>
            </a:solidFill>
          </a:ln>
        </c:spPr>
        <c:marker>
          <c:symbol val="none"/>
        </c:marker>
      </c:pivotFmt>
    </c:pivotFmts>
    <c:plotArea>
      <c:layout>
        <c:manualLayout>
          <c:layoutTarget val="inner"/>
          <c:xMode val="edge"/>
          <c:yMode val="edge"/>
          <c:x val="4.5906554099510131E-2"/>
          <c:y val="9.6334779942439622E-2"/>
          <c:w val="0.81964205466872475"/>
          <c:h val="0.83289785290763529"/>
        </c:manualLayout>
      </c:layout>
      <c:lineChart>
        <c:grouping val="standard"/>
        <c:varyColors val="0"/>
        <c:ser>
          <c:idx val="0"/>
          <c:order val="0"/>
          <c:tx>
            <c:strRef>
              <c:f>'carblim_yr.p'!$B$3:$B$4</c:f>
              <c:strCache>
                <c:ptCount val="1"/>
                <c:pt idx="0">
                  <c:v>DEU</c:v>
                </c:pt>
              </c:strCache>
            </c:strRef>
          </c:tx>
          <c:spPr>
            <a:ln>
              <a:solidFill>
                <a:schemeClr val="accent6"/>
              </a:solidFill>
            </a:ln>
          </c:spPr>
          <c:marker>
            <c:symbol val="none"/>
          </c:marker>
          <c:cat>
            <c:strRef>
              <c:f>'carblim_yr.p'!$A$5:$A$9</c:f>
              <c:strCache>
                <c:ptCount val="4"/>
                <c:pt idx="0">
                  <c:v>2015</c:v>
                </c:pt>
                <c:pt idx="1">
                  <c:v>2020</c:v>
                </c:pt>
                <c:pt idx="2">
                  <c:v>2025</c:v>
                </c:pt>
                <c:pt idx="3">
                  <c:v>2030</c:v>
                </c:pt>
              </c:strCache>
            </c:strRef>
          </c:cat>
          <c:val>
            <c:numRef>
              <c:f>'carblim_yr.p'!$B$5:$B$9</c:f>
              <c:numCache>
                <c:formatCode>General</c:formatCode>
                <c:ptCount val="4"/>
                <c:pt idx="0">
                  <c:v>0.62749032650546066</c:v>
                </c:pt>
                <c:pt idx="1">
                  <c:v>0.60855894886313389</c:v>
                </c:pt>
                <c:pt idx="2">
                  <c:v>0.57999663211352215</c:v>
                </c:pt>
                <c:pt idx="3">
                  <c:v>0.51111601704355758</c:v>
                </c:pt>
              </c:numCache>
            </c:numRef>
          </c:val>
          <c:smooth val="0"/>
          <c:extLst>
            <c:ext xmlns:c16="http://schemas.microsoft.com/office/drawing/2014/chart" uri="{C3380CC4-5D6E-409C-BE32-E72D297353CC}">
              <c16:uniqueId val="{00000000-64D3-4434-824F-54ABF5B05A42}"/>
            </c:ext>
          </c:extLst>
        </c:ser>
        <c:ser>
          <c:idx val="1"/>
          <c:order val="1"/>
          <c:tx>
            <c:strRef>
              <c:f>'carblim_yr.p'!$C$3:$C$4</c:f>
              <c:strCache>
                <c:ptCount val="1"/>
                <c:pt idx="0">
                  <c:v>EU28</c:v>
                </c:pt>
              </c:strCache>
            </c:strRef>
          </c:tx>
          <c:spPr>
            <a:ln>
              <a:solidFill>
                <a:schemeClr val="accent3"/>
              </a:solidFill>
            </a:ln>
          </c:spPr>
          <c:marker>
            <c:symbol val="none"/>
          </c:marker>
          <c:cat>
            <c:strRef>
              <c:f>'carblim_yr.p'!$A$5:$A$9</c:f>
              <c:strCache>
                <c:ptCount val="4"/>
                <c:pt idx="0">
                  <c:v>2015</c:v>
                </c:pt>
                <c:pt idx="1">
                  <c:v>2020</c:v>
                </c:pt>
                <c:pt idx="2">
                  <c:v>2025</c:v>
                </c:pt>
                <c:pt idx="3">
                  <c:v>2030</c:v>
                </c:pt>
              </c:strCache>
            </c:strRef>
          </c:cat>
          <c:val>
            <c:numRef>
              <c:f>'carblim_yr.p'!$C$5:$C$9</c:f>
              <c:numCache>
                <c:formatCode>General</c:formatCode>
                <c:ptCount val="4"/>
                <c:pt idx="0">
                  <c:v>3.2933885902244158</c:v>
                </c:pt>
                <c:pt idx="1">
                  <c:v>3.194027085367932</c:v>
                </c:pt>
                <c:pt idx="2">
                  <c:v>3.0441175104786877</c:v>
                </c:pt>
                <c:pt idx="3">
                  <c:v>2.6825969862940218</c:v>
                </c:pt>
              </c:numCache>
            </c:numRef>
          </c:val>
          <c:smooth val="0"/>
          <c:extLst>
            <c:ext xmlns:c16="http://schemas.microsoft.com/office/drawing/2014/chart" uri="{C3380CC4-5D6E-409C-BE32-E72D297353CC}">
              <c16:uniqueId val="{00000001-64D3-4434-824F-54ABF5B05A42}"/>
            </c:ext>
          </c:extLst>
        </c:ser>
        <c:ser>
          <c:idx val="2"/>
          <c:order val="2"/>
          <c:tx>
            <c:strRef>
              <c:f>'carblim_yr.p'!$D$3:$D$4</c:f>
              <c:strCache>
                <c:ptCount val="1"/>
                <c:pt idx="0">
                  <c:v>EUN</c:v>
                </c:pt>
              </c:strCache>
            </c:strRef>
          </c:tx>
          <c:spPr>
            <a:ln>
              <a:solidFill>
                <a:schemeClr val="accent4">
                  <a:lumMod val="60000"/>
                  <a:lumOff val="40000"/>
                </a:schemeClr>
              </a:solidFill>
            </a:ln>
          </c:spPr>
          <c:marker>
            <c:symbol val="none"/>
          </c:marker>
          <c:cat>
            <c:strRef>
              <c:f>'carblim_yr.p'!$A$5:$A$9</c:f>
              <c:strCache>
                <c:ptCount val="4"/>
                <c:pt idx="0">
                  <c:v>2015</c:v>
                </c:pt>
                <c:pt idx="1">
                  <c:v>2020</c:v>
                </c:pt>
                <c:pt idx="2">
                  <c:v>2025</c:v>
                </c:pt>
                <c:pt idx="3">
                  <c:v>2030</c:v>
                </c:pt>
              </c:strCache>
            </c:strRef>
          </c:cat>
          <c:val>
            <c:numRef>
              <c:f>'carblim_yr.p'!$D$5:$D$9</c:f>
              <c:numCache>
                <c:formatCode>General</c:formatCode>
                <c:ptCount val="4"/>
                <c:pt idx="0">
                  <c:v>0.22015303891544807</c:v>
                </c:pt>
                <c:pt idx="1">
                  <c:v>0.21351102366395408</c:v>
                </c:pt>
                <c:pt idx="2">
                  <c:v>0.20349002323529183</c:v>
                </c:pt>
                <c:pt idx="3">
                  <c:v>0.17932347262969309</c:v>
                </c:pt>
              </c:numCache>
            </c:numRef>
          </c:val>
          <c:smooth val="0"/>
          <c:extLst>
            <c:ext xmlns:c16="http://schemas.microsoft.com/office/drawing/2014/chart" uri="{C3380CC4-5D6E-409C-BE32-E72D297353CC}">
              <c16:uniqueId val="{00000002-64D3-4434-824F-54ABF5B05A42}"/>
            </c:ext>
          </c:extLst>
        </c:ser>
        <c:ser>
          <c:idx val="3"/>
          <c:order val="3"/>
          <c:tx>
            <c:strRef>
              <c:f>'carblim_yr.p'!$E$3:$E$4</c:f>
              <c:strCache>
                <c:ptCount val="1"/>
                <c:pt idx="0">
                  <c:v>EUS</c:v>
                </c:pt>
              </c:strCache>
            </c:strRef>
          </c:tx>
          <c:marker>
            <c:symbol val="none"/>
          </c:marker>
          <c:cat>
            <c:strRef>
              <c:f>'carblim_yr.p'!$A$5:$A$9</c:f>
              <c:strCache>
                <c:ptCount val="4"/>
                <c:pt idx="0">
                  <c:v>2015</c:v>
                </c:pt>
                <c:pt idx="1">
                  <c:v>2020</c:v>
                </c:pt>
                <c:pt idx="2">
                  <c:v>2025</c:v>
                </c:pt>
                <c:pt idx="3">
                  <c:v>2030</c:v>
                </c:pt>
              </c:strCache>
            </c:strRef>
          </c:cat>
          <c:val>
            <c:numRef>
              <c:f>'carblim_yr.p'!$E$5:$E$9</c:f>
              <c:numCache>
                <c:formatCode>General</c:formatCode>
                <c:ptCount val="4"/>
                <c:pt idx="0">
                  <c:v>0.55098945722697501</c:v>
                </c:pt>
                <c:pt idx="1">
                  <c:v>0.53436611013922708</c:v>
                </c:pt>
                <c:pt idx="2">
                  <c:v>0.50928598581180207</c:v>
                </c:pt>
                <c:pt idx="3">
                  <c:v>0.44880299331338352</c:v>
                </c:pt>
              </c:numCache>
            </c:numRef>
          </c:val>
          <c:smooth val="0"/>
          <c:extLst>
            <c:ext xmlns:c16="http://schemas.microsoft.com/office/drawing/2014/chart" uri="{C3380CC4-5D6E-409C-BE32-E72D297353CC}">
              <c16:uniqueId val="{00000003-64D3-4434-824F-54ABF5B05A42}"/>
            </c:ext>
          </c:extLst>
        </c:ser>
        <c:ser>
          <c:idx val="4"/>
          <c:order val="4"/>
          <c:tx>
            <c:strRef>
              <c:f>'carblim_yr.p'!$F$3:$F$4</c:f>
              <c:strCache>
                <c:ptCount val="1"/>
                <c:pt idx="0">
                  <c:v>FRA</c:v>
                </c:pt>
              </c:strCache>
            </c:strRef>
          </c:tx>
          <c:marker>
            <c:symbol val="none"/>
          </c:marker>
          <c:cat>
            <c:strRef>
              <c:f>'carblim_yr.p'!$A$5:$A$9</c:f>
              <c:strCache>
                <c:ptCount val="4"/>
                <c:pt idx="0">
                  <c:v>2015</c:v>
                </c:pt>
                <c:pt idx="1">
                  <c:v>2020</c:v>
                </c:pt>
                <c:pt idx="2">
                  <c:v>2025</c:v>
                </c:pt>
                <c:pt idx="3">
                  <c:v>2030</c:v>
                </c:pt>
              </c:strCache>
            </c:strRef>
          </c:cat>
          <c:val>
            <c:numRef>
              <c:f>'carblim_yr.p'!$F$5:$F$9</c:f>
              <c:numCache>
                <c:formatCode>General</c:formatCode>
                <c:ptCount val="4"/>
                <c:pt idx="0">
                  <c:v>0.32051440925436336</c:v>
                </c:pt>
                <c:pt idx="1">
                  <c:v>0.31084449234075362</c:v>
                </c:pt>
                <c:pt idx="2">
                  <c:v>0.29625520913869907</c:v>
                </c:pt>
                <c:pt idx="3">
                  <c:v>0.26107183066149359</c:v>
                </c:pt>
              </c:numCache>
            </c:numRef>
          </c:val>
          <c:smooth val="0"/>
          <c:extLst>
            <c:ext xmlns:c16="http://schemas.microsoft.com/office/drawing/2014/chart" uri="{C3380CC4-5D6E-409C-BE32-E72D297353CC}">
              <c16:uniqueId val="{00000004-64D3-4434-824F-54ABF5B05A42}"/>
            </c:ext>
          </c:extLst>
        </c:ser>
        <c:dLbls>
          <c:showLegendKey val="0"/>
          <c:showVal val="0"/>
          <c:showCatName val="0"/>
          <c:showSerName val="0"/>
          <c:showPercent val="0"/>
          <c:showBubbleSize val="0"/>
        </c:dLbls>
        <c:smooth val="0"/>
        <c:axId val="337261056"/>
        <c:axId val="333003520"/>
      </c:lineChart>
      <c:catAx>
        <c:axId val="337261056"/>
        <c:scaling>
          <c:orientation val="minMax"/>
        </c:scaling>
        <c:delete val="0"/>
        <c:axPos val="b"/>
        <c:numFmt formatCode="General" sourceLinked="0"/>
        <c:majorTickMark val="out"/>
        <c:minorTickMark val="none"/>
        <c:tickLblPos val="nextTo"/>
        <c:crossAx val="333003520"/>
        <c:crosses val="autoZero"/>
        <c:auto val="1"/>
        <c:lblAlgn val="ctr"/>
        <c:lblOffset val="100"/>
        <c:noMultiLvlLbl val="0"/>
      </c:catAx>
      <c:valAx>
        <c:axId val="333003520"/>
        <c:scaling>
          <c:orientation val="minMax"/>
          <c:max val="1.2"/>
          <c:min val="0.5"/>
        </c:scaling>
        <c:delete val="0"/>
        <c:axPos val="l"/>
        <c:majorGridlines/>
        <c:numFmt formatCode="General" sourceLinked="1"/>
        <c:majorTickMark val="out"/>
        <c:minorTickMark val="none"/>
        <c:tickLblPos val="nextTo"/>
        <c:crossAx val="337261056"/>
        <c:crosses val="autoZero"/>
        <c:crossBetween val="between"/>
      </c:valAx>
    </c:plotArea>
    <c:legend>
      <c:legendPos val="r"/>
      <c:layout>
        <c:manualLayout>
          <c:xMode val="edge"/>
          <c:yMode val="edge"/>
          <c:x val="0.90729828126322931"/>
          <c:y val="3.1907551068207869E-2"/>
          <c:w val="8.5095250190500377E-2"/>
          <c:h val="0.35757165408344366"/>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'carblim_yr.p'!$D$43</c:f>
              <c:strCache>
                <c:ptCount val="1"/>
                <c:pt idx="0">
                  <c:v>Wert1</c:v>
                </c:pt>
              </c:strCache>
            </c:strRef>
          </c:tx>
          <c:marker>
            <c:symbol val="none"/>
          </c:marker>
          <c:cat>
            <c:numRef>
              <c:f>'carblim_yr.p'!$B$44:$B$53</c:f>
              <c:numCache>
                <c:formatCode>General</c:formatCode>
                <c:ptCount val="10"/>
                <c:pt idx="0">
                  <c:v>2007</c:v>
                </c:pt>
                <c:pt idx="1">
                  <c:v>2010</c:v>
                </c:pt>
                <c:pt idx="2">
                  <c:v>2015</c:v>
                </c:pt>
                <c:pt idx="3">
                  <c:v>2020</c:v>
                </c:pt>
                <c:pt idx="4">
                  <c:v>2025</c:v>
                </c:pt>
                <c:pt idx="5">
                  <c:v>2030</c:v>
                </c:pt>
                <c:pt idx="6">
                  <c:v>2035</c:v>
                </c:pt>
                <c:pt idx="7">
                  <c:v>2040</c:v>
                </c:pt>
                <c:pt idx="8">
                  <c:v>2045</c:v>
                </c:pt>
                <c:pt idx="9">
                  <c:v>2050</c:v>
                </c:pt>
              </c:numCache>
            </c:numRef>
          </c:cat>
          <c:val>
            <c:numRef>
              <c:f>'carblim_yr.p'!$D$44:$D$53</c:f>
              <c:numCache>
                <c:formatCode>General</c:formatCode>
                <c:ptCount val="10"/>
                <c:pt idx="0">
                  <c:v>100</c:v>
                </c:pt>
                <c:pt idx="1">
                  <c:v>90</c:v>
                </c:pt>
                <c:pt idx="2">
                  <c:v>80</c:v>
                </c:pt>
                <c:pt idx="3">
                  <c:v>70</c:v>
                </c:pt>
                <c:pt idx="4">
                  <c:v>60</c:v>
                </c:pt>
                <c:pt idx="5">
                  <c:v>50</c:v>
                </c:pt>
                <c:pt idx="6">
                  <c:v>40</c:v>
                </c:pt>
                <c:pt idx="7">
                  <c:v>30</c:v>
                </c:pt>
                <c:pt idx="8">
                  <c:v>20</c:v>
                </c:pt>
                <c:pt idx="9">
                  <c:v>10</c:v>
                </c:pt>
              </c:numCache>
            </c:numRef>
          </c:val>
          <c:smooth val="0"/>
          <c:extLst>
            <c:ext xmlns:c16="http://schemas.microsoft.com/office/drawing/2014/chart" uri="{C3380CC4-5D6E-409C-BE32-E72D297353CC}">
              <c16:uniqueId val="{00000000-F728-43A8-B059-0FDD4855327D}"/>
            </c:ext>
          </c:extLst>
        </c:ser>
        <c:ser>
          <c:idx val="1"/>
          <c:order val="1"/>
          <c:tx>
            <c:strRef>
              <c:f>'carblim_yr.p'!$G$43</c:f>
              <c:strCache>
                <c:ptCount val="1"/>
                <c:pt idx="0">
                  <c:v>Wert2</c:v>
                </c:pt>
              </c:strCache>
            </c:strRef>
          </c:tx>
          <c:marker>
            <c:symbol val="none"/>
          </c:marker>
          <c:cat>
            <c:numRef>
              <c:f>'carblim_yr.p'!$B$44:$B$53</c:f>
              <c:numCache>
                <c:formatCode>General</c:formatCode>
                <c:ptCount val="10"/>
                <c:pt idx="0">
                  <c:v>2007</c:v>
                </c:pt>
                <c:pt idx="1">
                  <c:v>2010</c:v>
                </c:pt>
                <c:pt idx="2">
                  <c:v>2015</c:v>
                </c:pt>
                <c:pt idx="3">
                  <c:v>2020</c:v>
                </c:pt>
                <c:pt idx="4">
                  <c:v>2025</c:v>
                </c:pt>
                <c:pt idx="5">
                  <c:v>2030</c:v>
                </c:pt>
                <c:pt idx="6">
                  <c:v>2035</c:v>
                </c:pt>
                <c:pt idx="7">
                  <c:v>2040</c:v>
                </c:pt>
                <c:pt idx="8">
                  <c:v>2045</c:v>
                </c:pt>
                <c:pt idx="9">
                  <c:v>2050</c:v>
                </c:pt>
              </c:numCache>
            </c:numRef>
          </c:cat>
          <c:val>
            <c:numRef>
              <c:f>'carblim_yr.p'!$G$44:$G$53</c:f>
              <c:numCache>
                <c:formatCode>0.0</c:formatCode>
                <c:ptCount val="10"/>
                <c:pt idx="0" formatCode="General">
                  <c:v>100</c:v>
                </c:pt>
                <c:pt idx="1">
                  <c:v>77.426368268112711</c:v>
                </c:pt>
                <c:pt idx="2">
                  <c:v>59.948425031894111</c:v>
                </c:pt>
                <c:pt idx="3">
                  <c:v>46.4158883361278</c:v>
                </c:pt>
                <c:pt idx="4">
                  <c:v>35.938136638046281</c:v>
                </c:pt>
                <c:pt idx="5">
                  <c:v>27.825594022071254</c:v>
                </c:pt>
                <c:pt idx="6">
                  <c:v>21.544346900318846</c:v>
                </c:pt>
                <c:pt idx="7">
                  <c:v>16.681005372000595</c:v>
                </c:pt>
                <c:pt idx="8">
                  <c:v>12.915496650148844</c:v>
                </c:pt>
                <c:pt idx="9">
                  <c:v>10.000000000000005</c:v>
                </c:pt>
              </c:numCache>
            </c:numRef>
          </c:val>
          <c:smooth val="0"/>
          <c:extLst>
            <c:ext xmlns:c16="http://schemas.microsoft.com/office/drawing/2014/chart" uri="{C3380CC4-5D6E-409C-BE32-E72D297353CC}">
              <c16:uniqueId val="{00000001-F728-43A8-B059-0FDD4855327D}"/>
            </c:ext>
          </c:extLst>
        </c:ser>
        <c:dLbls>
          <c:showLegendKey val="0"/>
          <c:showVal val="0"/>
          <c:showCatName val="0"/>
          <c:showSerName val="0"/>
          <c:showPercent val="0"/>
          <c:showBubbleSize val="0"/>
        </c:dLbls>
        <c:smooth val="0"/>
        <c:axId val="332657152"/>
        <c:axId val="337224256"/>
      </c:lineChart>
      <c:catAx>
        <c:axId val="332657152"/>
        <c:scaling>
          <c:orientation val="minMax"/>
        </c:scaling>
        <c:delete val="0"/>
        <c:axPos val="b"/>
        <c:numFmt formatCode="General" sourceLinked="1"/>
        <c:majorTickMark val="out"/>
        <c:minorTickMark val="none"/>
        <c:tickLblPos val="nextTo"/>
        <c:crossAx val="337224256"/>
        <c:crosses val="autoZero"/>
        <c:auto val="1"/>
        <c:lblAlgn val="ctr"/>
        <c:lblOffset val="100"/>
        <c:noMultiLvlLbl val="0"/>
      </c:catAx>
      <c:valAx>
        <c:axId val="337224256"/>
        <c:scaling>
          <c:orientation val="minMax"/>
        </c:scaling>
        <c:delete val="0"/>
        <c:axPos val="l"/>
        <c:majorGridlines/>
        <c:numFmt formatCode="General" sourceLinked="1"/>
        <c:majorTickMark val="out"/>
        <c:minorTickMark val="none"/>
        <c:tickLblPos val="nextTo"/>
        <c:crossAx val="3326571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'CO2 needs'!$B$29</c:f>
              <c:strCache>
                <c:ptCount val="1"/>
                <c:pt idx="0">
                  <c:v>DEU</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needs'!$B$30:$B$39</c:f>
              <c:numCache>
                <c:formatCode>0.00%</c:formatCode>
                <c:ptCount val="10"/>
                <c:pt idx="0">
                  <c:v>1.0000000009119758</c:v>
                </c:pt>
                <c:pt idx="1">
                  <c:v>0.9999999995963158</c:v>
                </c:pt>
                <c:pt idx="2">
                  <c:v>1.0000000002296781</c:v>
                </c:pt>
                <c:pt idx="3">
                  <c:v>0.99999999979721899</c:v>
                </c:pt>
                <c:pt idx="4">
                  <c:v>0.29712677575590607</c:v>
                </c:pt>
                <c:pt idx="5">
                  <c:v>0</c:v>
                </c:pt>
                <c:pt idx="6">
                  <c:v>0</c:v>
                </c:pt>
                <c:pt idx="7">
                  <c:v>0</c:v>
                </c:pt>
                <c:pt idx="8">
                  <c:v>0</c:v>
                </c:pt>
                <c:pt idx="9">
                  <c:v>0</c:v>
                </c:pt>
              </c:numCache>
            </c:numRef>
          </c:val>
          <c:smooth val="0"/>
          <c:extLst>
            <c:ext xmlns:c16="http://schemas.microsoft.com/office/drawing/2014/chart" uri="{C3380CC4-5D6E-409C-BE32-E72D297353CC}">
              <c16:uniqueId val="{00000000-3D10-4FF6-ADFA-4025A2D65561}"/>
            </c:ext>
          </c:extLst>
        </c:ser>
        <c:ser>
          <c:idx val="1"/>
          <c:order val="1"/>
          <c:tx>
            <c:strRef>
              <c:f>'CO2 needs'!$C$29</c:f>
              <c:strCache>
                <c:ptCount val="1"/>
                <c:pt idx="0">
                  <c:v>FRA</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needs'!$C$30:$C$39</c:f>
              <c:numCache>
                <c:formatCode>0.00%</c:formatCode>
                <c:ptCount val="10"/>
                <c:pt idx="0">
                  <c:v>9.7320556144779122E-2</c:v>
                </c:pt>
                <c:pt idx="1">
                  <c:v>9.7320556076494355E-2</c:v>
                </c:pt>
                <c:pt idx="2">
                  <c:v>9.7320556248481002E-2</c:v>
                </c:pt>
                <c:pt idx="3">
                  <c:v>9.7320556342725489E-2</c:v>
                </c:pt>
                <c:pt idx="4">
                  <c:v>2.8975471096197622E-2</c:v>
                </c:pt>
                <c:pt idx="5">
                  <c:v>0</c:v>
                </c:pt>
                <c:pt idx="6">
                  <c:v>0</c:v>
                </c:pt>
                <c:pt idx="7">
                  <c:v>0</c:v>
                </c:pt>
                <c:pt idx="8">
                  <c:v>0</c:v>
                </c:pt>
                <c:pt idx="9">
                  <c:v>0</c:v>
                </c:pt>
              </c:numCache>
            </c:numRef>
          </c:val>
          <c:smooth val="0"/>
          <c:extLst>
            <c:ext xmlns:c16="http://schemas.microsoft.com/office/drawing/2014/chart" uri="{C3380CC4-5D6E-409C-BE32-E72D297353CC}">
              <c16:uniqueId val="{00000001-3D10-4FF6-ADFA-4025A2D65561}"/>
            </c:ext>
          </c:extLst>
        </c:ser>
        <c:ser>
          <c:idx val="2"/>
          <c:order val="2"/>
          <c:tx>
            <c:strRef>
              <c:f>'CO2 needs'!$D$29</c:f>
              <c:strCache>
                <c:ptCount val="1"/>
                <c:pt idx="0">
                  <c:v>EUN</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needs'!$D$30:$D$39</c:f>
              <c:numCache>
                <c:formatCode>0.00%</c:formatCode>
                <c:ptCount val="10"/>
                <c:pt idx="0">
                  <c:v>0.99999999960370856</c:v>
                </c:pt>
                <c:pt idx="1">
                  <c:v>1.0000000007208565</c:v>
                </c:pt>
                <c:pt idx="2">
                  <c:v>0.99999999877076506</c:v>
                </c:pt>
                <c:pt idx="3">
                  <c:v>1.0000000020792505</c:v>
                </c:pt>
                <c:pt idx="4">
                  <c:v>0.29772357787987125</c:v>
                </c:pt>
                <c:pt idx="5">
                  <c:v>0</c:v>
                </c:pt>
                <c:pt idx="6">
                  <c:v>0</c:v>
                </c:pt>
                <c:pt idx="7">
                  <c:v>0</c:v>
                </c:pt>
                <c:pt idx="8">
                  <c:v>0</c:v>
                </c:pt>
                <c:pt idx="9">
                  <c:v>0</c:v>
                </c:pt>
              </c:numCache>
            </c:numRef>
          </c:val>
          <c:smooth val="0"/>
          <c:extLst>
            <c:ext xmlns:c16="http://schemas.microsoft.com/office/drawing/2014/chart" uri="{C3380CC4-5D6E-409C-BE32-E72D297353CC}">
              <c16:uniqueId val="{00000002-3D10-4FF6-ADFA-4025A2D65561}"/>
            </c:ext>
          </c:extLst>
        </c:ser>
        <c:ser>
          <c:idx val="3"/>
          <c:order val="3"/>
          <c:tx>
            <c:strRef>
              <c:f>'CO2 needs'!$E$29</c:f>
              <c:strCache>
                <c:ptCount val="1"/>
                <c:pt idx="0">
                  <c:v>EUS</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needs'!$E$30:$E$39</c:f>
              <c:numCache>
                <c:formatCode>0.00%</c:formatCode>
                <c:ptCount val="10"/>
                <c:pt idx="0">
                  <c:v>0.9999999992570795</c:v>
                </c:pt>
                <c:pt idx="1">
                  <c:v>1.0000000000766476</c:v>
                </c:pt>
                <c:pt idx="2">
                  <c:v>1.000000000473668</c:v>
                </c:pt>
                <c:pt idx="3">
                  <c:v>0.99999999893233005</c:v>
                </c:pt>
                <c:pt idx="4">
                  <c:v>0.29767349272065796</c:v>
                </c:pt>
                <c:pt idx="5">
                  <c:v>0</c:v>
                </c:pt>
                <c:pt idx="6">
                  <c:v>0</c:v>
                </c:pt>
                <c:pt idx="7">
                  <c:v>0</c:v>
                </c:pt>
                <c:pt idx="8">
                  <c:v>0</c:v>
                </c:pt>
                <c:pt idx="9">
                  <c:v>0</c:v>
                </c:pt>
              </c:numCache>
            </c:numRef>
          </c:val>
          <c:smooth val="0"/>
          <c:extLst>
            <c:ext xmlns:c16="http://schemas.microsoft.com/office/drawing/2014/chart" uri="{C3380CC4-5D6E-409C-BE32-E72D297353CC}">
              <c16:uniqueId val="{00000003-3D10-4FF6-ADFA-4025A2D65561}"/>
            </c:ext>
          </c:extLst>
        </c:ser>
        <c:ser>
          <c:idx val="4"/>
          <c:order val="4"/>
          <c:tx>
            <c:strRef>
              <c:f>'CO2 needs'!$F$29</c:f>
              <c:strCache>
                <c:ptCount val="1"/>
                <c:pt idx="0">
                  <c:v>EU28</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needs'!$F$30:$F$39</c:f>
              <c:numCache>
                <c:formatCode>0.00%</c:formatCode>
                <c:ptCount val="10"/>
                <c:pt idx="0">
                  <c:v>10.275321467143202</c:v>
                </c:pt>
                <c:pt idx="1">
                  <c:v>10.275321469702819</c:v>
                </c:pt>
                <c:pt idx="2">
                  <c:v>10.2753214675629</c:v>
                </c:pt>
                <c:pt idx="3">
                  <c:v>10.275321500423312</c:v>
                </c:pt>
                <c:pt idx="4">
                  <c:v>3.0580028593763435</c:v>
                </c:pt>
                <c:pt idx="5">
                  <c:v>0</c:v>
                </c:pt>
                <c:pt idx="6">
                  <c:v>0</c:v>
                </c:pt>
                <c:pt idx="7">
                  <c:v>0</c:v>
                </c:pt>
                <c:pt idx="8">
                  <c:v>0</c:v>
                </c:pt>
                <c:pt idx="9">
                  <c:v>0</c:v>
                </c:pt>
              </c:numCache>
            </c:numRef>
          </c:val>
          <c:smooth val="0"/>
          <c:extLst>
            <c:ext xmlns:c16="http://schemas.microsoft.com/office/drawing/2014/chart" uri="{C3380CC4-5D6E-409C-BE32-E72D297353CC}">
              <c16:uniqueId val="{00000004-3D10-4FF6-ADFA-4025A2D65561}"/>
            </c:ext>
          </c:extLst>
        </c:ser>
        <c:ser>
          <c:idx val="5"/>
          <c:order val="5"/>
          <c:tx>
            <c:strRef>
              <c:f>'CO2 needs'!$G$29</c:f>
              <c:strCache>
                <c:ptCount val="1"/>
                <c:pt idx="0">
                  <c:v>World</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needs'!$G$30:$G$39</c:f>
              <c:numCache>
                <c:formatCode>0.00%</c:formatCode>
                <c:ptCount val="10"/>
                <c:pt idx="0">
                  <c:v>5.70511215949095</c:v>
                </c:pt>
                <c:pt idx="1">
                  <c:v>6.2971133459229049</c:v>
                </c:pt>
                <c:pt idx="2">
                  <c:v>6.9576473970042727</c:v>
                </c:pt>
                <c:pt idx="3">
                  <c:v>8.3171270197455982</c:v>
                </c:pt>
                <c:pt idx="4">
                  <c:v>1.4911599011244774</c:v>
                </c:pt>
                <c:pt idx="5">
                  <c:v>0</c:v>
                </c:pt>
                <c:pt idx="6">
                  <c:v>0</c:v>
                </c:pt>
                <c:pt idx="7">
                  <c:v>0</c:v>
                </c:pt>
                <c:pt idx="8">
                  <c:v>0</c:v>
                </c:pt>
                <c:pt idx="9">
                  <c:v>0</c:v>
                </c:pt>
              </c:numCache>
            </c:numRef>
          </c:val>
          <c:smooth val="0"/>
          <c:extLst>
            <c:ext xmlns:c16="http://schemas.microsoft.com/office/drawing/2014/chart" uri="{C3380CC4-5D6E-409C-BE32-E72D297353CC}">
              <c16:uniqueId val="{00000005-3D10-4FF6-ADFA-4025A2D65561}"/>
            </c:ext>
          </c:extLst>
        </c:ser>
        <c:ser>
          <c:idx val="6"/>
          <c:order val="6"/>
          <c:tx>
            <c:strRef>
              <c:f>'CO2 needs'!$H$29</c:f>
              <c:strCache>
                <c:ptCount val="1"/>
                <c:pt idx="0">
                  <c:v>Gesamtergebnis</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needs'!$H$30:$H$39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6-3D10-4FF6-ADFA-4025A2D65561}"/>
            </c:ext>
          </c:extLst>
        </c:ser>
        <c:ser>
          <c:idx val="7"/>
          <c:order val="7"/>
          <c:tx>
            <c:strRef>
              <c:f>'CO2 needs'!$I$29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needs'!$I$30:$I$39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7-3D10-4FF6-ADFA-4025A2D65561}"/>
            </c:ext>
          </c:extLst>
        </c:ser>
        <c:ser>
          <c:idx val="8"/>
          <c:order val="8"/>
          <c:tx>
            <c:strRef>
              <c:f>'CO2 needs'!$J$29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needs'!$J$30:$J$39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8-3D10-4FF6-ADFA-4025A2D65561}"/>
            </c:ext>
          </c:extLst>
        </c:ser>
        <c:ser>
          <c:idx val="9"/>
          <c:order val="9"/>
          <c:tx>
            <c:strRef>
              <c:f>'CO2 needs'!$K$29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needs'!$K$30:$K$39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9-3D10-4FF6-ADFA-4025A2D65561}"/>
            </c:ext>
          </c:extLst>
        </c:ser>
        <c:ser>
          <c:idx val="10"/>
          <c:order val="10"/>
          <c:tx>
            <c:strRef>
              <c:f>'CO2 needs'!$L$29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needs'!$L$30:$L$39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A-3D10-4FF6-ADFA-4025A2D65561}"/>
            </c:ext>
          </c:extLst>
        </c:ser>
        <c:ser>
          <c:idx val="11"/>
          <c:order val="11"/>
          <c:tx>
            <c:strRef>
              <c:f>'CO2 needs'!$M$29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needs'!$M$30:$M$39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B-3D10-4FF6-ADFA-4025A2D65561}"/>
            </c:ext>
          </c:extLst>
        </c:ser>
        <c:ser>
          <c:idx val="12"/>
          <c:order val="12"/>
          <c:tx>
            <c:strRef>
              <c:f>'CO2 needs'!$N$29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needs'!$N$30:$N$39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C-3D10-4FF6-ADFA-4025A2D65561}"/>
            </c:ext>
          </c:extLst>
        </c:ser>
        <c:ser>
          <c:idx val="13"/>
          <c:order val="13"/>
          <c:tx>
            <c:strRef>
              <c:f>'CO2 needs'!$O$29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needs'!$O$30:$O$39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D-3D10-4FF6-ADFA-4025A2D65561}"/>
            </c:ext>
          </c:extLst>
        </c:ser>
        <c:ser>
          <c:idx val="14"/>
          <c:order val="14"/>
          <c:tx>
            <c:strRef>
              <c:f>'CO2 needs'!$P$29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needs'!$P$30:$P$39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E-3D10-4FF6-ADFA-4025A2D65561}"/>
            </c:ext>
          </c:extLst>
        </c:ser>
        <c:ser>
          <c:idx val="15"/>
          <c:order val="15"/>
          <c:tx>
            <c:strRef>
              <c:f>'CO2 needs'!$Q$29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needs'!$Q$30:$Q$39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F-3D10-4FF6-ADFA-4025A2D65561}"/>
            </c:ext>
          </c:extLst>
        </c:ser>
        <c:ser>
          <c:idx val="16"/>
          <c:order val="16"/>
          <c:tx>
            <c:strRef>
              <c:f>'CO2 needs'!$R$29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needs'!$R$30:$R$39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10-3D10-4FF6-ADFA-4025A2D65561}"/>
            </c:ext>
          </c:extLst>
        </c:ser>
        <c:ser>
          <c:idx val="17"/>
          <c:order val="17"/>
          <c:tx>
            <c:strRef>
              <c:f>'CO2 needs'!$S$29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needs'!$S$30:$S$39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11-3D10-4FF6-ADFA-4025A2D65561}"/>
            </c:ext>
          </c:extLst>
        </c:ser>
        <c:ser>
          <c:idx val="18"/>
          <c:order val="18"/>
          <c:tx>
            <c:strRef>
              <c:f>'CO2 needs'!$T$29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needs'!$T$30:$T$39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12-3D10-4FF6-ADFA-4025A2D65561}"/>
            </c:ext>
          </c:extLst>
        </c:ser>
        <c:ser>
          <c:idx val="19"/>
          <c:order val="19"/>
          <c:tx>
            <c:strRef>
              <c:f>'CO2 needs'!$U$29</c:f>
              <c:strCache>
                <c:ptCount val="1"/>
                <c:pt idx="0">
                  <c:v>0</c:v>
                </c:pt>
              </c:strCache>
            </c:strRef>
          </c:tx>
          <c:marker>
            <c:symbol val="none"/>
          </c:marker>
          <c:cat>
            <c:strRef>
              <c:f>'CO2 needs'!$A$30:$A$39</c:f>
              <c:strCache>
                <c:ptCount val="10"/>
                <c:pt idx="0">
                  <c:v>2015</c:v>
                </c:pt>
                <c:pt idx="1">
                  <c:v>2020</c:v>
                </c:pt>
                <c:pt idx="2">
                  <c:v>2025</c:v>
                </c:pt>
                <c:pt idx="3">
                  <c:v>2030</c:v>
                </c:pt>
                <c:pt idx="4">
                  <c:v>2011</c:v>
                </c:pt>
                <c:pt idx="5">
                  <c:v>Gesamtergebnis</c:v>
                </c:pt>
                <c:pt idx="6">
                  <c:v>0</c:v>
                </c:pt>
                <c:pt idx="7">
                  <c:v>0</c:v>
                </c:pt>
                <c:pt idx="8">
                  <c:v>0</c:v>
                </c:pt>
                <c:pt idx="9">
                  <c:v>0</c:v>
                </c:pt>
              </c:strCache>
            </c:strRef>
          </c:cat>
          <c:val>
            <c:numRef>
              <c:f>'CO2 needs'!$U$30:$U$39</c:f>
              <c:numCache>
                <c:formatCode>0.00%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13-3D10-4FF6-ADFA-4025A2D65561}"/>
            </c:ext>
          </c:extLst>
        </c:ser>
        <c:dLbls>
          <c:showLegendKey val="0"/>
          <c:showVal val="0"/>
          <c:showCatName val="0"/>
          <c:showSerName val="0"/>
          <c:showPercent val="0"/>
          <c:showBubbleSize val="0"/>
        </c:dLbls>
        <c:smooth val="0"/>
        <c:axId val="337015296"/>
        <c:axId val="337226560"/>
      </c:lineChart>
      <c:catAx>
        <c:axId val="337015296"/>
        <c:scaling>
          <c:orientation val="minMax"/>
        </c:scaling>
        <c:delete val="0"/>
        <c:axPos val="b"/>
        <c:numFmt formatCode="General" sourceLinked="0"/>
        <c:majorTickMark val="out"/>
        <c:minorTickMark val="none"/>
        <c:tickLblPos val="nextTo"/>
        <c:crossAx val="337226560"/>
        <c:crosses val="autoZero"/>
        <c:auto val="1"/>
        <c:lblAlgn val="ctr"/>
        <c:lblOffset val="100"/>
        <c:noMultiLvlLbl val="0"/>
      </c:catAx>
      <c:valAx>
        <c:axId val="337226560"/>
        <c:scaling>
          <c:orientation val="minMax"/>
        </c:scaling>
        <c:delete val="0"/>
        <c:axPos val="l"/>
        <c:majorGridlines/>
        <c:numFmt formatCode="0.00%" sourceLinked="1"/>
        <c:majorTickMark val="out"/>
        <c:minorTickMark val="none"/>
        <c:tickLblPos val="nextTo"/>
        <c:crossAx val="337015296"/>
        <c:crosses val="autoZero"/>
        <c:crossBetween val="between"/>
      </c:valAx>
    </c:plotArea>
    <c:legend>
      <c:legendPos val="r"/>
      <c:layout>
        <c:manualLayout>
          <c:xMode val="edge"/>
          <c:yMode val="edge"/>
          <c:x val="0.90497919149684458"/>
          <c:y val="2.8208716743459344E-2"/>
          <c:w val="8.5095250190500377E-2"/>
          <c:h val="0.92784321015522297"/>
        </c:manualLayout>
      </c:layout>
      <c:overlay val="0"/>
    </c:legend>
    <c:plotVisOnly val="1"/>
    <c:dispBlanksAs val="gap"/>
    <c:showDLblsOverMax val="0"/>
  </c:chart>
  <c:printSettings>
    <c:headerFooter/>
    <c:pageMargins b="0.78740157499999996" l="0.7" r="0.7" t="0.78740157499999996"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[report_pivot_dias_macros.xlsm]Abschr_BMK!PivotTable3</c:name>
    <c:fmtId val="1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s>
    <c:plotArea>
      <c:layout/>
      <c:lineChart>
        <c:grouping val="standard"/>
        <c:varyColors val="0"/>
        <c:ser>
          <c:idx val="0"/>
          <c:order val="0"/>
          <c:tx>
            <c:strRef>
              <c:f>Abschr_BMK!$B$3:$B$5</c:f>
              <c:strCache>
                <c:ptCount val="1"/>
                <c:pt idx="0">
                  <c:v>DEU - bBC</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Abschr_BMK!$B$6:$B$15</c:f>
              <c:numCache>
                <c:formatCode>General</c:formatCode>
                <c:ptCount val="9"/>
                <c:pt idx="0">
                  <c:v>0.93882106393562614</c:v>
                </c:pt>
                <c:pt idx="1">
                  <c:v>0.93434192692913198</c:v>
                </c:pt>
                <c:pt idx="2">
                  <c:v>0.85840266900642737</c:v>
                </c:pt>
                <c:pt idx="3">
                  <c:v>0.67730812733535184</c:v>
                </c:pt>
                <c:pt idx="4">
                  <c:v>0.36588994218018045</c:v>
                </c:pt>
                <c:pt idx="5">
                  <c:v>0.35291726690083242</c:v>
                </c:pt>
                <c:pt idx="6">
                  <c:v>0.31015766630363256</c:v>
                </c:pt>
                <c:pt idx="7">
                  <c:v>0.13398248502707366</c:v>
                </c:pt>
                <c:pt idx="8">
                  <c:v>1</c:v>
                </c:pt>
              </c:numCache>
            </c:numRef>
          </c:val>
          <c:smooth val="0"/>
          <c:extLst>
            <c:ext xmlns:c16="http://schemas.microsoft.com/office/drawing/2014/chart" uri="{C3380CC4-5D6E-409C-BE32-E72D297353CC}">
              <c16:uniqueId val="{00000000-98F0-4612-988C-DCD263B9CE09}"/>
            </c:ext>
          </c:extLst>
        </c:ser>
        <c:ser>
          <c:idx val="1"/>
          <c:order val="1"/>
          <c:tx>
            <c:strRef>
              <c:f>Abschr_BMK!$C$3:$C$5</c:f>
              <c:strCache>
                <c:ptCount val="1"/>
                <c:pt idx="0">
                  <c:v>DEU - bBIO</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Abschr_BMK!$C$6:$C$15</c:f>
              <c:numCache>
                <c:formatCode>General</c:formatCode>
                <c:ptCount val="9"/>
                <c:pt idx="0">
                  <c:v>0.8</c:v>
                </c:pt>
                <c:pt idx="1">
                  <c:v>0.60000000000000009</c:v>
                </c:pt>
                <c:pt idx="2">
                  <c:v>0.40000000000000008</c:v>
                </c:pt>
                <c:pt idx="3">
                  <c:v>0.20000000000000007</c:v>
                </c:pt>
                <c:pt idx="4">
                  <c:v>0.10000000000000006</c:v>
                </c:pt>
                <c:pt idx="5">
                  <c:v>0.20509016792163898</c:v>
                </c:pt>
                <c:pt idx="6">
                  <c:v>0.17031767854562446</c:v>
                </c:pt>
                <c:pt idx="7">
                  <c:v>0.14144077173048153</c:v>
                </c:pt>
                <c:pt idx="8">
                  <c:v>1</c:v>
                </c:pt>
              </c:numCache>
            </c:numRef>
          </c:val>
          <c:smooth val="0"/>
          <c:extLst>
            <c:ext xmlns:c16="http://schemas.microsoft.com/office/drawing/2014/chart" uri="{C3380CC4-5D6E-409C-BE32-E72D297353CC}">
              <c16:uniqueId val="{00000001-98F0-4612-988C-DCD263B9CE09}"/>
            </c:ext>
          </c:extLst>
        </c:ser>
        <c:ser>
          <c:idx val="2"/>
          <c:order val="2"/>
          <c:tx>
            <c:strRef>
              <c:f>Abschr_BMK!$D$3:$D$5</c:f>
              <c:strCache>
                <c:ptCount val="1"/>
                <c:pt idx="0">
                  <c:v>DEU - bCCS</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Abschr_BMK!$D$6:$D$15</c:f>
              <c:numCache>
                <c:formatCode>General</c:formatCode>
                <c:ptCount val="9"/>
                <c:pt idx="0">
                  <c:v>1</c:v>
                </c:pt>
                <c:pt idx="1">
                  <c:v>1</c:v>
                </c:pt>
                <c:pt idx="2">
                  <c:v>1</c:v>
                </c:pt>
                <c:pt idx="3">
                  <c:v>1</c:v>
                </c:pt>
                <c:pt idx="4">
                  <c:v>1</c:v>
                </c:pt>
                <c:pt idx="5">
                  <c:v>1</c:v>
                </c:pt>
                <c:pt idx="6">
                  <c:v>1</c:v>
                </c:pt>
                <c:pt idx="7">
                  <c:v>1</c:v>
                </c:pt>
                <c:pt idx="8">
                  <c:v>1</c:v>
                </c:pt>
              </c:numCache>
            </c:numRef>
          </c:val>
          <c:smooth val="0"/>
          <c:extLst>
            <c:ext xmlns:c16="http://schemas.microsoft.com/office/drawing/2014/chart" uri="{C3380CC4-5D6E-409C-BE32-E72D297353CC}">
              <c16:uniqueId val="{00000002-98F0-4612-988C-DCD263B9CE09}"/>
            </c:ext>
          </c:extLst>
        </c:ser>
        <c:ser>
          <c:idx val="3"/>
          <c:order val="3"/>
          <c:tx>
            <c:strRef>
              <c:f>Abschr_BMK!$E$3:$E$5</c:f>
              <c:strCache>
                <c:ptCount val="1"/>
                <c:pt idx="0">
                  <c:v>DEU - bGAS</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Abschr_BMK!$E$6:$E$15</c:f>
              <c:numCache>
                <c:formatCode>General</c:formatCode>
                <c:ptCount val="9"/>
                <c:pt idx="0">
                  <c:v>0.77030578615827439</c:v>
                </c:pt>
                <c:pt idx="1">
                  <c:v>0.42389762629844413</c:v>
                </c:pt>
                <c:pt idx="8">
                  <c:v>1</c:v>
                </c:pt>
              </c:numCache>
            </c:numRef>
          </c:val>
          <c:smooth val="0"/>
          <c:extLst>
            <c:ext xmlns:c16="http://schemas.microsoft.com/office/drawing/2014/chart" uri="{C3380CC4-5D6E-409C-BE32-E72D297353CC}">
              <c16:uniqueId val="{00000003-98F0-4612-988C-DCD263B9CE09}"/>
            </c:ext>
          </c:extLst>
        </c:ser>
        <c:ser>
          <c:idx val="4"/>
          <c:order val="4"/>
          <c:tx>
            <c:strRef>
              <c:f>Abschr_BMK!$F$3:$F$5</c:f>
              <c:strCache>
                <c:ptCount val="1"/>
                <c:pt idx="0">
                  <c:v>DEU - bGEO</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Abschr_BMK!$F$6:$F$15</c:f>
              <c:numCache>
                <c:formatCode>General</c:formatCode>
                <c:ptCount val="9"/>
                <c:pt idx="0">
                  <c:v>0.01</c:v>
                </c:pt>
                <c:pt idx="8">
                  <c:v>1</c:v>
                </c:pt>
              </c:numCache>
            </c:numRef>
          </c:val>
          <c:smooth val="0"/>
          <c:extLst>
            <c:ext xmlns:c16="http://schemas.microsoft.com/office/drawing/2014/chart" uri="{C3380CC4-5D6E-409C-BE32-E72D297353CC}">
              <c16:uniqueId val="{00000004-98F0-4612-988C-DCD263B9CE09}"/>
            </c:ext>
          </c:extLst>
        </c:ser>
        <c:ser>
          <c:idx val="5"/>
          <c:order val="5"/>
          <c:tx>
            <c:strRef>
              <c:f>Abschr_BMK!$G$3:$G$5</c:f>
              <c:strCache>
                <c:ptCount val="1"/>
                <c:pt idx="0">
                  <c:v>DEU - bHC</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Abschr_BMK!$G$6:$G$15</c:f>
              <c:numCache>
                <c:formatCode>General</c:formatCode>
                <c:ptCount val="9"/>
                <c:pt idx="0">
                  <c:v>1.0000000000000002</c:v>
                </c:pt>
                <c:pt idx="1">
                  <c:v>1.0000227381250142</c:v>
                </c:pt>
                <c:pt idx="2">
                  <c:v>1.0000341073167756</c:v>
                </c:pt>
                <c:pt idx="8">
                  <c:v>1</c:v>
                </c:pt>
              </c:numCache>
            </c:numRef>
          </c:val>
          <c:smooth val="0"/>
          <c:extLst>
            <c:ext xmlns:c16="http://schemas.microsoft.com/office/drawing/2014/chart" uri="{C3380CC4-5D6E-409C-BE32-E72D297353CC}">
              <c16:uniqueId val="{00000005-98F0-4612-988C-DCD263B9CE09}"/>
            </c:ext>
          </c:extLst>
        </c:ser>
        <c:ser>
          <c:idx val="6"/>
          <c:order val="6"/>
          <c:tx>
            <c:strRef>
              <c:f>Abschr_BMK!$H$3:$H$5</c:f>
              <c:strCache>
                <c:ptCount val="1"/>
                <c:pt idx="0">
                  <c:v>DEU - bHYDRO</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Abschr_BMK!$H$6:$H$15</c:f>
              <c:numCache>
                <c:formatCode>General</c:formatCode>
                <c:ptCount val="9"/>
                <c:pt idx="0">
                  <c:v>1</c:v>
                </c:pt>
                <c:pt idx="1">
                  <c:v>1</c:v>
                </c:pt>
                <c:pt idx="2">
                  <c:v>1</c:v>
                </c:pt>
                <c:pt idx="3">
                  <c:v>1</c:v>
                </c:pt>
                <c:pt idx="4">
                  <c:v>1</c:v>
                </c:pt>
                <c:pt idx="5">
                  <c:v>1</c:v>
                </c:pt>
                <c:pt idx="6">
                  <c:v>1</c:v>
                </c:pt>
                <c:pt idx="7">
                  <c:v>1</c:v>
                </c:pt>
                <c:pt idx="8">
                  <c:v>1</c:v>
                </c:pt>
              </c:numCache>
            </c:numRef>
          </c:val>
          <c:smooth val="0"/>
          <c:extLst>
            <c:ext xmlns:c16="http://schemas.microsoft.com/office/drawing/2014/chart" uri="{C3380CC4-5D6E-409C-BE32-E72D297353CC}">
              <c16:uniqueId val="{00000006-98F0-4612-988C-DCD263B9CE09}"/>
            </c:ext>
          </c:extLst>
        </c:ser>
        <c:ser>
          <c:idx val="7"/>
          <c:order val="7"/>
          <c:tx>
            <c:strRef>
              <c:f>Abschr_BMK!$I$3:$I$5</c:f>
              <c:strCache>
                <c:ptCount val="1"/>
                <c:pt idx="0">
                  <c:v>DEU - bNUC</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Abschr_BMK!$I$6:$I$15</c:f>
              <c:numCache>
                <c:formatCode>General</c:formatCode>
                <c:ptCount val="9"/>
                <c:pt idx="0">
                  <c:v>0.67582785943413981</c:v>
                </c:pt>
                <c:pt idx="1">
                  <c:v>0.33548124855930728</c:v>
                </c:pt>
                <c:pt idx="2">
                  <c:v>0.22670124915757972</c:v>
                </c:pt>
                <c:pt idx="3">
                  <c:v>7.7511468354029472E-2</c:v>
                </c:pt>
                <c:pt idx="4">
                  <c:v>2.6501961276011943E-2</c:v>
                </c:pt>
                <c:pt idx="5">
                  <c:v>9.0612907533537176E-3</c:v>
                </c:pt>
                <c:pt idx="6">
                  <c:v>3.0981476903421531E-3</c:v>
                </c:pt>
                <c:pt idx="7">
                  <c:v>1.0592882815971736E-3</c:v>
                </c:pt>
                <c:pt idx="8">
                  <c:v>1</c:v>
                </c:pt>
              </c:numCache>
            </c:numRef>
          </c:val>
          <c:smooth val="0"/>
          <c:extLst>
            <c:ext xmlns:c16="http://schemas.microsoft.com/office/drawing/2014/chart" uri="{C3380CC4-5D6E-409C-BE32-E72D297353CC}">
              <c16:uniqueId val="{00000007-98F0-4612-988C-DCD263B9CE09}"/>
            </c:ext>
          </c:extLst>
        </c:ser>
        <c:ser>
          <c:idx val="8"/>
          <c:order val="8"/>
          <c:tx>
            <c:strRef>
              <c:f>Abschr_BMK!$J$3:$J$5</c:f>
              <c:strCache>
                <c:ptCount val="1"/>
                <c:pt idx="0">
                  <c:v>DEU - bOIL</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Abschr_BMK!$J$6:$J$15</c:f>
              <c:numCache>
                <c:formatCode>General</c:formatCode>
                <c:ptCount val="9"/>
                <c:pt idx="0">
                  <c:v>0.31797960233634959</c:v>
                </c:pt>
                <c:pt idx="1">
                  <c:v>0.10692128438701086</c:v>
                </c:pt>
                <c:pt idx="8">
                  <c:v>1</c:v>
                </c:pt>
              </c:numCache>
            </c:numRef>
          </c:val>
          <c:smooth val="0"/>
          <c:extLst>
            <c:ext xmlns:c16="http://schemas.microsoft.com/office/drawing/2014/chart" uri="{C3380CC4-5D6E-409C-BE32-E72D297353CC}">
              <c16:uniqueId val="{00000008-98F0-4612-988C-DCD263B9CE09}"/>
            </c:ext>
          </c:extLst>
        </c:ser>
        <c:ser>
          <c:idx val="9"/>
          <c:order val="9"/>
          <c:tx>
            <c:strRef>
              <c:f>Abschr_BMK!$K$3:$K$5</c:f>
              <c:strCache>
                <c:ptCount val="1"/>
                <c:pt idx="0">
                  <c:v>DEU - mCCS</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Abschr_BMK!$K$6:$K$15</c:f>
              <c:numCache>
                <c:formatCode>General</c:formatCode>
                <c:ptCount val="9"/>
                <c:pt idx="0">
                  <c:v>1</c:v>
                </c:pt>
                <c:pt idx="1">
                  <c:v>1</c:v>
                </c:pt>
                <c:pt idx="2">
                  <c:v>1</c:v>
                </c:pt>
                <c:pt idx="3">
                  <c:v>1</c:v>
                </c:pt>
                <c:pt idx="4">
                  <c:v>1</c:v>
                </c:pt>
                <c:pt idx="5">
                  <c:v>1</c:v>
                </c:pt>
                <c:pt idx="6">
                  <c:v>1</c:v>
                </c:pt>
                <c:pt idx="7">
                  <c:v>1</c:v>
                </c:pt>
                <c:pt idx="8">
                  <c:v>1</c:v>
                </c:pt>
              </c:numCache>
            </c:numRef>
          </c:val>
          <c:smooth val="0"/>
          <c:extLst>
            <c:ext xmlns:c16="http://schemas.microsoft.com/office/drawing/2014/chart" uri="{C3380CC4-5D6E-409C-BE32-E72D297353CC}">
              <c16:uniqueId val="{00000009-98F0-4612-988C-DCD263B9CE09}"/>
            </c:ext>
          </c:extLst>
        </c:ser>
        <c:ser>
          <c:idx val="10"/>
          <c:order val="10"/>
          <c:tx>
            <c:strRef>
              <c:f>Abschr_BMK!$L$3:$L$5</c:f>
              <c:strCache>
                <c:ptCount val="1"/>
                <c:pt idx="0">
                  <c:v>DEU - mGAS</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Abschr_BMK!$L$6:$L$15</c:f>
              <c:numCache>
                <c:formatCode>General</c:formatCode>
                <c:ptCount val="9"/>
                <c:pt idx="0">
                  <c:v>0.61670718999652663</c:v>
                </c:pt>
                <c:pt idx="1">
                  <c:v>0.24168548106981599</c:v>
                </c:pt>
                <c:pt idx="2">
                  <c:v>2.7152440083362237E-2</c:v>
                </c:pt>
                <c:pt idx="3">
                  <c:v>1.6281695033152436E-5</c:v>
                </c:pt>
                <c:pt idx="4">
                  <c:v>9.7631591245096913E-9</c:v>
                </c:pt>
                <c:pt idx="5">
                  <c:v>5.8543828450545104E-12</c:v>
                </c:pt>
                <c:pt idx="6">
                  <c:v>3.5105233930303049E-15</c:v>
                </c:pt>
                <c:pt idx="7">
                  <c:v>2.1050510052350798E-18</c:v>
                </c:pt>
                <c:pt idx="8">
                  <c:v>1</c:v>
                </c:pt>
              </c:numCache>
            </c:numRef>
          </c:val>
          <c:smooth val="0"/>
          <c:extLst>
            <c:ext xmlns:c16="http://schemas.microsoft.com/office/drawing/2014/chart" uri="{C3380CC4-5D6E-409C-BE32-E72D297353CC}">
              <c16:uniqueId val="{0000000A-98F0-4612-988C-DCD263B9CE09}"/>
            </c:ext>
          </c:extLst>
        </c:ser>
        <c:ser>
          <c:idx val="11"/>
          <c:order val="11"/>
          <c:tx>
            <c:strRef>
              <c:f>Abschr_BMK!$M$3:$M$5</c:f>
              <c:strCache>
                <c:ptCount val="1"/>
                <c:pt idx="0">
                  <c:v>DEU - mHC</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Abschr_BMK!$M$6:$M$15</c:f>
              <c:numCache>
                <c:formatCode>General</c:formatCode>
                <c:ptCount val="9"/>
                <c:pt idx="0">
                  <c:v>0.67582785943413981</c:v>
                </c:pt>
                <c:pt idx="1">
                  <c:v>0.33548124855930728</c:v>
                </c:pt>
                <c:pt idx="2">
                  <c:v>0.22670124915757972</c:v>
                </c:pt>
                <c:pt idx="3">
                  <c:v>7.7511468354029472E-2</c:v>
                </c:pt>
                <c:pt idx="4">
                  <c:v>2.6501961276011943E-2</c:v>
                </c:pt>
                <c:pt idx="5">
                  <c:v>9.0612907533537176E-3</c:v>
                </c:pt>
                <c:pt idx="6">
                  <c:v>3.0981476903421531E-3</c:v>
                </c:pt>
                <c:pt idx="7">
                  <c:v>1.0592882815971736E-3</c:v>
                </c:pt>
                <c:pt idx="8">
                  <c:v>1</c:v>
                </c:pt>
              </c:numCache>
            </c:numRef>
          </c:val>
          <c:smooth val="0"/>
          <c:extLst>
            <c:ext xmlns:c16="http://schemas.microsoft.com/office/drawing/2014/chart" uri="{C3380CC4-5D6E-409C-BE32-E72D297353CC}">
              <c16:uniqueId val="{0000000B-98F0-4612-988C-DCD263B9CE09}"/>
            </c:ext>
          </c:extLst>
        </c:ser>
        <c:ser>
          <c:idx val="12"/>
          <c:order val="12"/>
          <c:tx>
            <c:strRef>
              <c:f>Abschr_BMK!$N$3:$N$5</c:f>
              <c:strCache>
                <c:ptCount val="1"/>
                <c:pt idx="0">
                  <c:v>DEU - mOIL</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Abschr_BMK!$N$6:$N$15</c:f>
              <c:numCache>
                <c:formatCode>General</c:formatCode>
                <c:ptCount val="9"/>
                <c:pt idx="0">
                  <c:v>0.29411764705759419</c:v>
                </c:pt>
                <c:pt idx="8">
                  <c:v>1</c:v>
                </c:pt>
              </c:numCache>
            </c:numRef>
          </c:val>
          <c:smooth val="0"/>
          <c:extLst>
            <c:ext xmlns:c16="http://schemas.microsoft.com/office/drawing/2014/chart" uri="{C3380CC4-5D6E-409C-BE32-E72D297353CC}">
              <c16:uniqueId val="{0000000C-98F0-4612-988C-DCD263B9CE09}"/>
            </c:ext>
          </c:extLst>
        </c:ser>
        <c:ser>
          <c:idx val="13"/>
          <c:order val="13"/>
          <c:tx>
            <c:strRef>
              <c:f>Abschr_BMK!$O$3:$O$5</c:f>
              <c:strCache>
                <c:ptCount val="1"/>
                <c:pt idx="0">
                  <c:v>DEU - mSOLAR</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Abschr_BMK!$O$6:$O$15</c:f>
              <c:numCache>
                <c:formatCode>General</c:formatCode>
                <c:ptCount val="9"/>
                <c:pt idx="0">
                  <c:v>0.99999999999999822</c:v>
                </c:pt>
                <c:pt idx="1">
                  <c:v>6.4516129032268929E-2</c:v>
                </c:pt>
                <c:pt idx="8">
                  <c:v>1</c:v>
                </c:pt>
              </c:numCache>
            </c:numRef>
          </c:val>
          <c:smooth val="0"/>
          <c:extLst>
            <c:ext xmlns:c16="http://schemas.microsoft.com/office/drawing/2014/chart" uri="{C3380CC4-5D6E-409C-BE32-E72D297353CC}">
              <c16:uniqueId val="{0000000D-98F0-4612-988C-DCD263B9CE09}"/>
            </c:ext>
          </c:extLst>
        </c:ser>
        <c:ser>
          <c:idx val="14"/>
          <c:order val="14"/>
          <c:tx>
            <c:strRef>
              <c:f>Abschr_BMK!$P$3:$P$5</c:f>
              <c:strCache>
                <c:ptCount val="1"/>
                <c:pt idx="0">
                  <c:v>DEU - mWIND</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Abschr_BMK!$P$6:$P$15</c:f>
              <c:numCache>
                <c:formatCode>General</c:formatCode>
                <c:ptCount val="9"/>
                <c:pt idx="0">
                  <c:v>0.43448747577544483</c:v>
                </c:pt>
                <c:pt idx="1">
                  <c:v>0.38831832360896645</c:v>
                </c:pt>
                <c:pt idx="2">
                  <c:v>3.6038883649591145E-2</c:v>
                </c:pt>
                <c:pt idx="8">
                  <c:v>1</c:v>
                </c:pt>
              </c:numCache>
            </c:numRef>
          </c:val>
          <c:smooth val="0"/>
          <c:extLst>
            <c:ext xmlns:c16="http://schemas.microsoft.com/office/drawing/2014/chart" uri="{C3380CC4-5D6E-409C-BE32-E72D297353CC}">
              <c16:uniqueId val="{0000000E-98F0-4612-988C-DCD263B9CE09}"/>
            </c:ext>
          </c:extLst>
        </c:ser>
        <c:ser>
          <c:idx val="15"/>
          <c:order val="15"/>
          <c:tx>
            <c:strRef>
              <c:f>Abschr_BMK!$Q$3:$Q$5</c:f>
              <c:strCache>
                <c:ptCount val="1"/>
                <c:pt idx="0">
                  <c:v>DEU - pGAS</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Abschr_BMK!$Q$6:$Q$15</c:f>
              <c:numCache>
                <c:formatCode>General</c:formatCode>
                <c:ptCount val="9"/>
                <c:pt idx="0">
                  <c:v>0.31797960233634959</c:v>
                </c:pt>
                <c:pt idx="1">
                  <c:v>0.10692128438701086</c:v>
                </c:pt>
                <c:pt idx="8">
                  <c:v>1</c:v>
                </c:pt>
              </c:numCache>
            </c:numRef>
          </c:val>
          <c:smooth val="0"/>
          <c:extLst>
            <c:ext xmlns:c16="http://schemas.microsoft.com/office/drawing/2014/chart" uri="{C3380CC4-5D6E-409C-BE32-E72D297353CC}">
              <c16:uniqueId val="{0000000F-98F0-4612-988C-DCD263B9CE09}"/>
            </c:ext>
          </c:extLst>
        </c:ser>
        <c:ser>
          <c:idx val="16"/>
          <c:order val="16"/>
          <c:tx>
            <c:strRef>
              <c:f>Abschr_BMK!$R$3:$R$5</c:f>
              <c:strCache>
                <c:ptCount val="1"/>
                <c:pt idx="0">
                  <c:v>DEU - pHYDRO</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Abschr_BMK!$R$6:$R$15</c:f>
              <c:numCache>
                <c:formatCode>General</c:formatCode>
                <c:ptCount val="9"/>
                <c:pt idx="0">
                  <c:v>1</c:v>
                </c:pt>
                <c:pt idx="1">
                  <c:v>1</c:v>
                </c:pt>
                <c:pt idx="2">
                  <c:v>1</c:v>
                </c:pt>
                <c:pt idx="3">
                  <c:v>1</c:v>
                </c:pt>
                <c:pt idx="4">
                  <c:v>1</c:v>
                </c:pt>
                <c:pt idx="5">
                  <c:v>1</c:v>
                </c:pt>
                <c:pt idx="6">
                  <c:v>1</c:v>
                </c:pt>
                <c:pt idx="7">
                  <c:v>1</c:v>
                </c:pt>
                <c:pt idx="8">
                  <c:v>1</c:v>
                </c:pt>
              </c:numCache>
            </c:numRef>
          </c:val>
          <c:smooth val="0"/>
          <c:extLst>
            <c:ext xmlns:c16="http://schemas.microsoft.com/office/drawing/2014/chart" uri="{C3380CC4-5D6E-409C-BE32-E72D297353CC}">
              <c16:uniqueId val="{00000010-98F0-4612-988C-DCD263B9CE09}"/>
            </c:ext>
          </c:extLst>
        </c:ser>
        <c:ser>
          <c:idx val="17"/>
          <c:order val="17"/>
          <c:tx>
            <c:strRef>
              <c:f>Abschr_BMK!$S$3:$S$5</c:f>
              <c:strCache>
                <c:ptCount val="1"/>
                <c:pt idx="0">
                  <c:v>DEU - pOIL</c:v>
                </c:pt>
              </c:strCache>
            </c:strRef>
          </c:tx>
          <c:marker>
            <c:symbol val="none"/>
          </c:marker>
          <c:cat>
            <c:strRef>
              <c:f>Abschr_BMK!$A$6:$A$15</c:f>
              <c:strCache>
                <c:ptCount val="9"/>
                <c:pt idx="0">
                  <c:v>2015</c:v>
                </c:pt>
                <c:pt idx="1">
                  <c:v>2020</c:v>
                </c:pt>
                <c:pt idx="2">
                  <c:v>2025</c:v>
                </c:pt>
                <c:pt idx="3">
                  <c:v>2030</c:v>
                </c:pt>
                <c:pt idx="4">
                  <c:v>2035</c:v>
                </c:pt>
                <c:pt idx="5">
                  <c:v>2040</c:v>
                </c:pt>
                <c:pt idx="6">
                  <c:v>2045</c:v>
                </c:pt>
                <c:pt idx="7">
                  <c:v>2050</c:v>
                </c:pt>
                <c:pt idx="8">
                  <c:v>2011</c:v>
                </c:pt>
              </c:strCache>
            </c:strRef>
          </c:cat>
          <c:val>
            <c:numRef>
              <c:f>Abschr_BMK!$S$6:$S$15</c:f>
              <c:numCache>
                <c:formatCode>General</c:formatCode>
                <c:ptCount val="9"/>
                <c:pt idx="0">
                  <c:v>1.0000000000000002</c:v>
                </c:pt>
                <c:pt idx="1">
                  <c:v>1</c:v>
                </c:pt>
                <c:pt idx="2">
                  <c:v>1.000011369062507</c:v>
                </c:pt>
                <c:pt idx="3">
                  <c:v>1.0000227381250142</c:v>
                </c:pt>
                <c:pt idx="4">
                  <c:v>1.0000341073167756</c:v>
                </c:pt>
                <c:pt idx="5">
                  <c:v>1.0000454766377924</c:v>
                </c:pt>
                <c:pt idx="6">
                  <c:v>1.0000568460880663</c:v>
                </c:pt>
                <c:pt idx="7">
                  <c:v>1.0000682156675988</c:v>
                </c:pt>
                <c:pt idx="8">
                  <c:v>1</c:v>
                </c:pt>
              </c:numCache>
            </c:numRef>
          </c:val>
          <c:smooth val="0"/>
          <c:extLst>
            <c:ext xmlns:c16="http://schemas.microsoft.com/office/drawing/2014/chart" uri="{C3380CC4-5D6E-409C-BE32-E72D297353CC}">
              <c16:uniqueId val="{00000011-98F0-4612-988C-DCD263B9CE09}"/>
            </c:ext>
          </c:extLst>
        </c:ser>
        <c:dLbls>
          <c:showLegendKey val="0"/>
          <c:showVal val="0"/>
          <c:showCatName val="0"/>
          <c:showSerName val="0"/>
          <c:showPercent val="0"/>
          <c:showBubbleSize val="0"/>
        </c:dLbls>
        <c:smooth val="0"/>
        <c:axId val="337017856"/>
        <c:axId val="337230016"/>
      </c:lineChart>
      <c:catAx>
        <c:axId val="337017856"/>
        <c:scaling>
          <c:orientation val="minMax"/>
        </c:scaling>
        <c:delete val="0"/>
        <c:axPos val="b"/>
        <c:numFmt formatCode="General" sourceLinked="0"/>
        <c:majorTickMark val="out"/>
        <c:minorTickMark val="none"/>
        <c:tickLblPos val="nextTo"/>
        <c:crossAx val="337230016"/>
        <c:crosses val="autoZero"/>
        <c:auto val="1"/>
        <c:lblAlgn val="ctr"/>
        <c:lblOffset val="100"/>
        <c:noMultiLvlLbl val="0"/>
      </c:catAx>
      <c:valAx>
        <c:axId val="337230016"/>
        <c:scaling>
          <c:orientation val="minMax"/>
        </c:scaling>
        <c:delete val="0"/>
        <c:axPos val="l"/>
        <c:majorGridlines/>
        <c:numFmt formatCode="General" sourceLinked="1"/>
        <c:majorTickMark val="out"/>
        <c:minorTickMark val="none"/>
        <c:tickLblPos val="nextTo"/>
        <c:crossAx val="337017856"/>
        <c:crosses val="autoZero"/>
        <c:crossBetween val="between"/>
      </c:valAx>
    </c:plotArea>
    <c:legend>
      <c:legendPos val="r"/>
      <c:layout>
        <c:manualLayout>
          <c:xMode val="edge"/>
          <c:yMode val="edge"/>
          <c:x val="0.7783524812207463"/>
          <c:y val="2.4642768710514962E-2"/>
          <c:w val="0.2216475187792537"/>
          <c:h val="0.8552465847429449"/>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[report_pivot_dias_macros.xlsm]AEEIyr...pivot!PivotTable6</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pivotFmt>
      <c:pivotFmt>
        <c:idx val="44"/>
      </c:pivotFmt>
      <c:pivotFmt>
        <c:idx val="45"/>
      </c:pivotFmt>
      <c:pivotFmt>
        <c:idx val="46"/>
        <c:marker>
          <c:symbol val="none"/>
        </c:marker>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s>
    <c:plotArea>
      <c:layout>
        <c:manualLayout>
          <c:layoutTarget val="inner"/>
          <c:xMode val="edge"/>
          <c:yMode val="edge"/>
          <c:x val="8.5848374722390472E-2"/>
          <c:y val="0.1429724409448819"/>
          <c:w val="0.67341607557776706"/>
          <c:h val="0.64947579469233008"/>
        </c:manualLayout>
      </c:layout>
      <c:lineChart>
        <c:grouping val="standard"/>
        <c:varyColors val="0"/>
        <c:ser>
          <c:idx val="0"/>
          <c:order val="0"/>
          <c:tx>
            <c:strRef>
              <c:f>AEEIyr...pivot!$B$3:$B$6</c:f>
              <c:strCache>
                <c:ptCount val="1"/>
                <c:pt idx="0">
                  <c:v>COL - ele - BRZ</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AEEIyr...pivot!$B$7:$B$16</c:f>
              <c:numCache>
                <c:formatCode>General</c:formatCode>
                <c:ptCount val="9"/>
                <c:pt idx="0">
                  <c:v>0.94574793139594515</c:v>
                </c:pt>
                <c:pt idx="1">
                  <c:v>0.90803354372504841</c:v>
                </c:pt>
                <c:pt idx="2">
                  <c:v>0.88241296250864232</c:v>
                </c:pt>
                <c:pt idx="3">
                  <c:v>0.86250752726542812</c:v>
                </c:pt>
                <c:pt idx="4">
                  <c:v>1</c:v>
                </c:pt>
                <c:pt idx="5">
                  <c:v>1</c:v>
                </c:pt>
                <c:pt idx="6">
                  <c:v>1</c:v>
                </c:pt>
                <c:pt idx="7">
                  <c:v>1</c:v>
                </c:pt>
                <c:pt idx="8">
                  <c:v>1</c:v>
                </c:pt>
              </c:numCache>
            </c:numRef>
          </c:val>
          <c:smooth val="0"/>
          <c:extLst>
            <c:ext xmlns:c16="http://schemas.microsoft.com/office/drawing/2014/chart" uri="{C3380CC4-5D6E-409C-BE32-E72D297353CC}">
              <c16:uniqueId val="{00000000-F9D2-41C4-AC58-1C0E8AFE4D4E}"/>
            </c:ext>
          </c:extLst>
        </c:ser>
        <c:ser>
          <c:idx val="1"/>
          <c:order val="1"/>
          <c:tx>
            <c:strRef>
              <c:f>AEEIyr...pivot!$C$3:$C$6</c:f>
              <c:strCache>
                <c:ptCount val="1"/>
                <c:pt idx="0">
                  <c:v>COL - ele - CHI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AEEIyr...pivot!$C$7:$C$16</c:f>
              <c:numCache>
                <c:formatCode>General</c:formatCode>
                <c:ptCount val="9"/>
                <c:pt idx="0">
                  <c:v>0.81884551737564504</c:v>
                </c:pt>
                <c:pt idx="1">
                  <c:v>0.6682176579382848</c:v>
                </c:pt>
                <c:pt idx="2">
                  <c:v>0.55631266426555048</c:v>
                </c:pt>
                <c:pt idx="3">
                  <c:v>0.46854862260293972</c:v>
                </c:pt>
                <c:pt idx="4">
                  <c:v>1</c:v>
                </c:pt>
                <c:pt idx="5">
                  <c:v>1</c:v>
                </c:pt>
                <c:pt idx="6">
                  <c:v>1</c:v>
                </c:pt>
                <c:pt idx="7">
                  <c:v>1</c:v>
                </c:pt>
                <c:pt idx="8">
                  <c:v>1</c:v>
                </c:pt>
              </c:numCache>
            </c:numRef>
          </c:val>
          <c:smooth val="0"/>
          <c:extLst>
            <c:ext xmlns:c16="http://schemas.microsoft.com/office/drawing/2014/chart" uri="{C3380CC4-5D6E-409C-BE32-E72D297353CC}">
              <c16:uniqueId val="{00000001-F9D2-41C4-AC58-1C0E8AFE4D4E}"/>
            </c:ext>
          </c:extLst>
        </c:ser>
        <c:ser>
          <c:idx val="2"/>
          <c:order val="2"/>
          <c:tx>
            <c:strRef>
              <c:f>AEEIyr...pivot!$D$3:$D$6</c:f>
              <c:strCache>
                <c:ptCount val="1"/>
                <c:pt idx="0">
                  <c:v>COL - ele - DEU</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AEEIyr...pivot!$D$7:$D$16</c:f>
              <c:numCache>
                <c:formatCode>General</c:formatCode>
                <c:ptCount val="9"/>
                <c:pt idx="0">
                  <c:v>0.88460548562163133</c:v>
                </c:pt>
                <c:pt idx="1">
                  <c:v>0.8628702576097157</c:v>
                </c:pt>
                <c:pt idx="2">
                  <c:v>0.83522406440385821</c:v>
                </c:pt>
                <c:pt idx="3">
                  <c:v>0.80221794456147366</c:v>
                </c:pt>
                <c:pt idx="4">
                  <c:v>1</c:v>
                </c:pt>
                <c:pt idx="5">
                  <c:v>1</c:v>
                </c:pt>
                <c:pt idx="6">
                  <c:v>1</c:v>
                </c:pt>
                <c:pt idx="7">
                  <c:v>1</c:v>
                </c:pt>
                <c:pt idx="8">
                  <c:v>1</c:v>
                </c:pt>
              </c:numCache>
            </c:numRef>
          </c:val>
          <c:smooth val="0"/>
          <c:extLst>
            <c:ext xmlns:c16="http://schemas.microsoft.com/office/drawing/2014/chart" uri="{C3380CC4-5D6E-409C-BE32-E72D297353CC}">
              <c16:uniqueId val="{00000002-F9D2-41C4-AC58-1C0E8AFE4D4E}"/>
            </c:ext>
          </c:extLst>
        </c:ser>
        <c:ser>
          <c:idx val="3"/>
          <c:order val="3"/>
          <c:tx>
            <c:strRef>
              <c:f>AEEIyr...pivot!$E$3:$E$6</c:f>
              <c:strCache>
                <c:ptCount val="1"/>
                <c:pt idx="0">
                  <c:v>COL - ele - EUN</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AEEIyr...pivot!$E$7:$E$16</c:f>
              <c:numCache>
                <c:formatCode>General</c:formatCode>
                <c:ptCount val="9"/>
                <c:pt idx="0">
                  <c:v>1.0014627921806791</c:v>
                </c:pt>
                <c:pt idx="1">
                  <c:v>0.9903063506227644</c:v>
                </c:pt>
                <c:pt idx="2">
                  <c:v>0.96819342425884469</c:v>
                </c:pt>
                <c:pt idx="3">
                  <c:v>0.93712495187176792</c:v>
                </c:pt>
                <c:pt idx="4">
                  <c:v>1</c:v>
                </c:pt>
                <c:pt idx="5">
                  <c:v>1</c:v>
                </c:pt>
                <c:pt idx="6">
                  <c:v>1</c:v>
                </c:pt>
                <c:pt idx="7">
                  <c:v>1</c:v>
                </c:pt>
                <c:pt idx="8">
                  <c:v>1</c:v>
                </c:pt>
              </c:numCache>
            </c:numRef>
          </c:val>
          <c:smooth val="0"/>
          <c:extLst>
            <c:ext xmlns:c16="http://schemas.microsoft.com/office/drawing/2014/chart" uri="{C3380CC4-5D6E-409C-BE32-E72D297353CC}">
              <c16:uniqueId val="{00000003-F9D2-41C4-AC58-1C0E8AFE4D4E}"/>
            </c:ext>
          </c:extLst>
        </c:ser>
        <c:ser>
          <c:idx val="4"/>
          <c:order val="4"/>
          <c:tx>
            <c:strRef>
              <c:f>AEEIyr...pivot!$F$3:$F$6</c:f>
              <c:strCache>
                <c:ptCount val="1"/>
                <c:pt idx="0">
                  <c:v>COL - ele - EUS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AEEIyr...pivot!$F$7:$F$16</c:f>
              <c:numCache>
                <c:formatCode>General</c:formatCode>
                <c:ptCount val="9"/>
                <c:pt idx="0">
                  <c:v>0.89003078811072012</c:v>
                </c:pt>
                <c:pt idx="1">
                  <c:v>0.87192674764434375</c:v>
                </c:pt>
                <c:pt idx="2">
                  <c:v>0.84619877395503773</c:v>
                </c:pt>
                <c:pt idx="3">
                  <c:v>0.81401849261135972</c:v>
                </c:pt>
                <c:pt idx="4">
                  <c:v>1</c:v>
                </c:pt>
                <c:pt idx="5">
                  <c:v>1</c:v>
                </c:pt>
                <c:pt idx="6">
                  <c:v>1</c:v>
                </c:pt>
                <c:pt idx="7">
                  <c:v>1</c:v>
                </c:pt>
                <c:pt idx="8">
                  <c:v>1</c:v>
                </c:pt>
              </c:numCache>
            </c:numRef>
          </c:val>
          <c:smooth val="0"/>
          <c:extLst>
            <c:ext xmlns:c16="http://schemas.microsoft.com/office/drawing/2014/chart" uri="{C3380CC4-5D6E-409C-BE32-E72D297353CC}">
              <c16:uniqueId val="{00000004-F9D2-41C4-AC58-1C0E8AFE4D4E}"/>
            </c:ext>
          </c:extLst>
        </c:ser>
        <c:ser>
          <c:idx val="5"/>
          <c:order val="5"/>
          <c:tx>
            <c:strRef>
              <c:f>AEEIyr...pivot!$G$3:$G$6</c:f>
              <c:strCache>
                <c:ptCount val="1"/>
                <c:pt idx="0">
                  <c:v>COL - ele - FRA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AEEIyr...pivot!$G$7:$G$16</c:f>
              <c:numCache>
                <c:formatCode>General</c:formatCode>
                <c:ptCount val="9"/>
                <c:pt idx="0">
                  <c:v>0.88472485189357541</c:v>
                </c:pt>
                <c:pt idx="1">
                  <c:v>0.8630938576160373</c:v>
                </c:pt>
                <c:pt idx="2">
                  <c:v>0.8355460768011389</c:v>
                </c:pt>
                <c:pt idx="3">
                  <c:v>0.80263510185598541</c:v>
                </c:pt>
                <c:pt idx="4">
                  <c:v>1</c:v>
                </c:pt>
                <c:pt idx="5">
                  <c:v>1</c:v>
                </c:pt>
                <c:pt idx="6">
                  <c:v>1</c:v>
                </c:pt>
                <c:pt idx="7">
                  <c:v>1</c:v>
                </c:pt>
                <c:pt idx="8">
                  <c:v>1</c:v>
                </c:pt>
              </c:numCache>
            </c:numRef>
          </c:val>
          <c:smooth val="0"/>
          <c:extLst>
            <c:ext xmlns:c16="http://schemas.microsoft.com/office/drawing/2014/chart" uri="{C3380CC4-5D6E-409C-BE32-E72D297353CC}">
              <c16:uniqueId val="{00000005-F9D2-41C4-AC58-1C0E8AFE4D4E}"/>
            </c:ext>
          </c:extLst>
        </c:ser>
        <c:ser>
          <c:idx val="6"/>
          <c:order val="6"/>
          <c:tx>
            <c:strRef>
              <c:f>AEEIyr...pivot!$H$3:$H$6</c:f>
              <c:strCache>
                <c:ptCount val="1"/>
                <c:pt idx="0">
                  <c:v>COL - ele - IND</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AEEIyr...pivot!$H$7:$H$16</c:f>
              <c:numCache>
                <c:formatCode>General</c:formatCode>
                <c:ptCount val="9"/>
                <c:pt idx="0">
                  <c:v>0.87390073284477021</c:v>
                </c:pt>
                <c:pt idx="1">
                  <c:v>0.77576615589606934</c:v>
                </c:pt>
                <c:pt idx="2">
                  <c:v>0.70519653564290474</c:v>
                </c:pt>
                <c:pt idx="3">
                  <c:v>0.6498001332445037</c:v>
                </c:pt>
                <c:pt idx="4">
                  <c:v>1</c:v>
                </c:pt>
                <c:pt idx="5">
                  <c:v>1</c:v>
                </c:pt>
                <c:pt idx="6">
                  <c:v>1</c:v>
                </c:pt>
                <c:pt idx="7">
                  <c:v>1</c:v>
                </c:pt>
                <c:pt idx="8">
                  <c:v>1</c:v>
                </c:pt>
              </c:numCache>
            </c:numRef>
          </c:val>
          <c:smooth val="0"/>
          <c:extLst>
            <c:ext xmlns:c16="http://schemas.microsoft.com/office/drawing/2014/chart" uri="{C3380CC4-5D6E-409C-BE32-E72D297353CC}">
              <c16:uniqueId val="{00000006-F9D2-41C4-AC58-1C0E8AFE4D4E}"/>
            </c:ext>
          </c:extLst>
        </c:ser>
        <c:ser>
          <c:idx val="7"/>
          <c:order val="7"/>
          <c:tx>
            <c:strRef>
              <c:f>AEEIyr...pivot!$I$3:$I$6</c:f>
              <c:strCache>
                <c:ptCount val="1"/>
                <c:pt idx="0">
                  <c:v>COL - ele - OEC</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AEEIyr...pivot!$I$7:$I$16</c:f>
              <c:numCache>
                <c:formatCode>General</c:formatCode>
                <c:ptCount val="9"/>
                <c:pt idx="0">
                  <c:v>0.96286879413687021</c:v>
                </c:pt>
                <c:pt idx="1">
                  <c:v>0.92585955152143629</c:v>
                </c:pt>
                <c:pt idx="2">
                  <c:v>0.88764642078771727</c:v>
                </c:pt>
                <c:pt idx="3">
                  <c:v>0.84608692337372138</c:v>
                </c:pt>
                <c:pt idx="4">
                  <c:v>1</c:v>
                </c:pt>
                <c:pt idx="5">
                  <c:v>1</c:v>
                </c:pt>
                <c:pt idx="6">
                  <c:v>1</c:v>
                </c:pt>
                <c:pt idx="7">
                  <c:v>1</c:v>
                </c:pt>
                <c:pt idx="8">
                  <c:v>1</c:v>
                </c:pt>
              </c:numCache>
            </c:numRef>
          </c:val>
          <c:smooth val="0"/>
          <c:extLst>
            <c:ext xmlns:c16="http://schemas.microsoft.com/office/drawing/2014/chart" uri="{C3380CC4-5D6E-409C-BE32-E72D297353CC}">
              <c16:uniqueId val="{00000007-F9D2-41C4-AC58-1C0E8AFE4D4E}"/>
            </c:ext>
          </c:extLst>
        </c:ser>
        <c:ser>
          <c:idx val="8"/>
          <c:order val="8"/>
          <c:tx>
            <c:strRef>
              <c:f>AEEIyr...pivot!$J$3:$J$6</c:f>
              <c:strCache>
                <c:ptCount val="1"/>
                <c:pt idx="0">
                  <c:v>COL - ele - ROW</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AEEIyr...pivot!$J$7:$J$16</c:f>
              <c:numCache>
                <c:formatCode>General</c:formatCode>
                <c:ptCount val="9"/>
                <c:pt idx="0">
                  <c:v>0.94282607190664458</c:v>
                </c:pt>
                <c:pt idx="1">
                  <c:v>0.90065382560932328</c:v>
                </c:pt>
                <c:pt idx="2">
                  <c:v>0.87019450616014549</c:v>
                </c:pt>
                <c:pt idx="3">
                  <c:v>0.84536051151069325</c:v>
                </c:pt>
                <c:pt idx="4">
                  <c:v>1</c:v>
                </c:pt>
                <c:pt idx="5">
                  <c:v>1</c:v>
                </c:pt>
                <c:pt idx="6">
                  <c:v>1</c:v>
                </c:pt>
                <c:pt idx="7">
                  <c:v>1</c:v>
                </c:pt>
                <c:pt idx="8">
                  <c:v>1</c:v>
                </c:pt>
              </c:numCache>
            </c:numRef>
          </c:val>
          <c:smooth val="0"/>
          <c:extLst>
            <c:ext xmlns:c16="http://schemas.microsoft.com/office/drawing/2014/chart" uri="{C3380CC4-5D6E-409C-BE32-E72D297353CC}">
              <c16:uniqueId val="{00000008-F9D2-41C4-AC58-1C0E8AFE4D4E}"/>
            </c:ext>
          </c:extLst>
        </c:ser>
        <c:ser>
          <c:idx val="9"/>
          <c:order val="9"/>
          <c:tx>
            <c:strRef>
              <c:f>AEEIyr...pivot!$K$3:$K$6</c:f>
              <c:strCache>
                <c:ptCount val="1"/>
                <c:pt idx="0">
                  <c:v>COL - ele - RSA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AEEIyr...pivot!$K$7:$K$16</c:f>
              <c:numCache>
                <c:formatCode>General</c:formatCode>
                <c:ptCount val="9"/>
                <c:pt idx="0">
                  <c:v>0.88257290469206273</c:v>
                </c:pt>
                <c:pt idx="1">
                  <c:v>0.79774315878489976</c:v>
                </c:pt>
                <c:pt idx="2">
                  <c:v>0.74006685958166507</c:v>
                </c:pt>
                <c:pt idx="3">
                  <c:v>0.69737450615081731</c:v>
                </c:pt>
                <c:pt idx="4">
                  <c:v>1</c:v>
                </c:pt>
                <c:pt idx="5">
                  <c:v>1</c:v>
                </c:pt>
                <c:pt idx="6">
                  <c:v>1</c:v>
                </c:pt>
                <c:pt idx="7">
                  <c:v>1</c:v>
                </c:pt>
                <c:pt idx="8">
                  <c:v>1</c:v>
                </c:pt>
              </c:numCache>
            </c:numRef>
          </c:val>
          <c:smooth val="0"/>
          <c:extLst>
            <c:ext xmlns:c16="http://schemas.microsoft.com/office/drawing/2014/chart" uri="{C3380CC4-5D6E-409C-BE32-E72D297353CC}">
              <c16:uniqueId val="{00000009-F9D2-41C4-AC58-1C0E8AFE4D4E}"/>
            </c:ext>
          </c:extLst>
        </c:ser>
        <c:ser>
          <c:idx val="10"/>
          <c:order val="10"/>
          <c:tx>
            <c:strRef>
              <c:f>AEEIyr...pivot!$L$3:$L$6</c:f>
              <c:strCache>
                <c:ptCount val="1"/>
                <c:pt idx="0">
                  <c:v>COL - ele - RUS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AEEIyr...pivot!$L$7:$L$16</c:f>
              <c:numCache>
                <c:formatCode>General</c:formatCode>
                <c:ptCount val="9"/>
                <c:pt idx="0">
                  <c:v>0.84207080285378855</c:v>
                </c:pt>
                <c:pt idx="1">
                  <c:v>0.74008850356723543</c:v>
                </c:pt>
                <c:pt idx="2">
                  <c:v>0.67800054185857495</c:v>
                </c:pt>
                <c:pt idx="3">
                  <c:v>0.63178452090671011</c:v>
                </c:pt>
                <c:pt idx="4">
                  <c:v>1</c:v>
                </c:pt>
                <c:pt idx="5">
                  <c:v>1</c:v>
                </c:pt>
                <c:pt idx="6">
                  <c:v>1</c:v>
                </c:pt>
                <c:pt idx="7">
                  <c:v>1</c:v>
                </c:pt>
                <c:pt idx="8">
                  <c:v>1</c:v>
                </c:pt>
              </c:numCache>
            </c:numRef>
          </c:val>
          <c:smooth val="0"/>
          <c:extLst>
            <c:ext xmlns:c16="http://schemas.microsoft.com/office/drawing/2014/chart" uri="{C3380CC4-5D6E-409C-BE32-E72D297353CC}">
              <c16:uniqueId val="{0000000A-F9D2-41C4-AC58-1C0E8AFE4D4E}"/>
            </c:ext>
          </c:extLst>
        </c:ser>
        <c:ser>
          <c:idx val="11"/>
          <c:order val="11"/>
          <c:tx>
            <c:strRef>
              <c:f>AEEIyr...pivot!$M$3:$M$6</c:f>
              <c:strCache>
                <c:ptCount val="1"/>
                <c:pt idx="0">
                  <c:v>COL - ele - USA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AEEIyr...pivot!$M$7:$M$16</c:f>
              <c:numCache>
                <c:formatCode>General</c:formatCode>
                <c:ptCount val="9"/>
                <c:pt idx="0">
                  <c:v>0.94969615200436308</c:v>
                </c:pt>
                <c:pt idx="1">
                  <c:v>0.90058439885851638</c:v>
                </c:pt>
                <c:pt idx="2">
                  <c:v>0.8526012161036145</c:v>
                </c:pt>
                <c:pt idx="3">
                  <c:v>0.8041770688231239</c:v>
                </c:pt>
                <c:pt idx="4">
                  <c:v>1</c:v>
                </c:pt>
                <c:pt idx="5">
                  <c:v>1</c:v>
                </c:pt>
                <c:pt idx="6">
                  <c:v>1</c:v>
                </c:pt>
                <c:pt idx="7">
                  <c:v>1</c:v>
                </c:pt>
                <c:pt idx="8">
                  <c:v>1</c:v>
                </c:pt>
              </c:numCache>
            </c:numRef>
          </c:val>
          <c:smooth val="0"/>
          <c:extLst>
            <c:ext xmlns:c16="http://schemas.microsoft.com/office/drawing/2014/chart" uri="{C3380CC4-5D6E-409C-BE32-E72D297353CC}">
              <c16:uniqueId val="{0000000B-F9D2-41C4-AC58-1C0E8AFE4D4E}"/>
            </c:ext>
          </c:extLst>
        </c:ser>
        <c:ser>
          <c:idx val="12"/>
          <c:order val="12"/>
          <c:tx>
            <c:strRef>
              <c:f>AEEIyr...pivot!$N$3:$N$6</c:f>
              <c:strCache>
                <c:ptCount val="1"/>
                <c:pt idx="0">
                  <c:v>COL - ele - ITA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AEEIyr...pivot!$N$7:$N$16</c:f>
              <c:numCache>
                <c:formatCode>General</c:formatCode>
                <c:ptCount val="9"/>
                <c:pt idx="0">
                  <c:v>0.99517735976991029</c:v>
                </c:pt>
                <c:pt idx="1">
                  <c:v>0.97963780823818702</c:v>
                </c:pt>
                <c:pt idx="2">
                  <c:v>0.95454634089604062</c:v>
                </c:pt>
                <c:pt idx="3">
                  <c:v>0.92140240331330359</c:v>
                </c:pt>
                <c:pt idx="4">
                  <c:v>1</c:v>
                </c:pt>
                <c:pt idx="5">
                  <c:v>1</c:v>
                </c:pt>
                <c:pt idx="6">
                  <c:v>1</c:v>
                </c:pt>
                <c:pt idx="7">
                  <c:v>1</c:v>
                </c:pt>
                <c:pt idx="8">
                  <c:v>1</c:v>
                </c:pt>
              </c:numCache>
            </c:numRef>
          </c:val>
          <c:smooth val="0"/>
          <c:extLst>
            <c:ext xmlns:c16="http://schemas.microsoft.com/office/drawing/2014/chart" uri="{C3380CC4-5D6E-409C-BE32-E72D297353CC}">
              <c16:uniqueId val="{0000000C-F9D2-41C4-AC58-1C0E8AFE4D4E}"/>
            </c:ext>
          </c:extLst>
        </c:ser>
        <c:ser>
          <c:idx val="13"/>
          <c:order val="13"/>
          <c:tx>
            <c:strRef>
              <c:f>AEEIyr...pivot!$O$3:$O$6</c:f>
              <c:strCache>
                <c:ptCount val="1"/>
                <c:pt idx="0">
                  <c:v>COL - ele - POL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AEEIyr...pivot!$O$7:$O$16</c:f>
              <c:numCache>
                <c:formatCode>General</c:formatCode>
                <c:ptCount val="9"/>
                <c:pt idx="0">
                  <c:v>0.90670350216271356</c:v>
                </c:pt>
                <c:pt idx="1">
                  <c:v>0.82429214337146606</c:v>
                </c:pt>
                <c:pt idx="2">
                  <c:v>0.75192226919096972</c:v>
                </c:pt>
                <c:pt idx="3">
                  <c:v>0.6860072957658111</c:v>
                </c:pt>
                <c:pt idx="4">
                  <c:v>1</c:v>
                </c:pt>
                <c:pt idx="5">
                  <c:v>1</c:v>
                </c:pt>
                <c:pt idx="6">
                  <c:v>1</c:v>
                </c:pt>
                <c:pt idx="7">
                  <c:v>1</c:v>
                </c:pt>
                <c:pt idx="8">
                  <c:v>1</c:v>
                </c:pt>
              </c:numCache>
            </c:numRef>
          </c:val>
          <c:smooth val="0"/>
          <c:extLst>
            <c:ext xmlns:c16="http://schemas.microsoft.com/office/drawing/2014/chart" uri="{C3380CC4-5D6E-409C-BE32-E72D297353CC}">
              <c16:uniqueId val="{0000000D-F9D2-41C4-AC58-1C0E8AFE4D4E}"/>
            </c:ext>
          </c:extLst>
        </c:ser>
        <c:ser>
          <c:idx val="14"/>
          <c:order val="14"/>
          <c:tx>
            <c:strRef>
              <c:f>AEEIyr...pivot!$P$3:$P$6</c:f>
              <c:strCache>
                <c:ptCount val="1"/>
                <c:pt idx="0">
                  <c:v>COL - ele - ESP</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AEEIyr...pivot!$P$7:$P$16</c:f>
              <c:numCache>
                <c:formatCode>General</c:formatCode>
                <c:ptCount val="9"/>
                <c:pt idx="0">
                  <c:v>0.98892309790080013</c:v>
                </c:pt>
                <c:pt idx="1">
                  <c:v>0.96880749738260419</c:v>
                </c:pt>
                <c:pt idx="2">
                  <c:v>0.9402208599500419</c:v>
                </c:pt>
                <c:pt idx="3">
                  <c:v>0.90446499179039963</c:v>
                </c:pt>
                <c:pt idx="4">
                  <c:v>1</c:v>
                </c:pt>
                <c:pt idx="5">
                  <c:v>1</c:v>
                </c:pt>
                <c:pt idx="6">
                  <c:v>1</c:v>
                </c:pt>
                <c:pt idx="7">
                  <c:v>1</c:v>
                </c:pt>
                <c:pt idx="8">
                  <c:v>1</c:v>
                </c:pt>
              </c:numCache>
            </c:numRef>
          </c:val>
          <c:smooth val="0"/>
          <c:extLst>
            <c:ext xmlns:c16="http://schemas.microsoft.com/office/drawing/2014/chart" uri="{C3380CC4-5D6E-409C-BE32-E72D297353CC}">
              <c16:uniqueId val="{0000000E-F9D2-41C4-AC58-1C0E8AFE4D4E}"/>
            </c:ext>
          </c:extLst>
        </c:ser>
        <c:ser>
          <c:idx val="15"/>
          <c:order val="15"/>
          <c:tx>
            <c:strRef>
              <c:f>AEEIyr...pivot!$Q$3:$Q$6</c:f>
              <c:strCache>
                <c:ptCount val="1"/>
                <c:pt idx="0">
                  <c:v>COL - ele - UKI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AEEIyr...pivot!$Q$7:$Q$16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0F-F9D2-41C4-AC58-1C0E8AFE4D4E}"/>
            </c:ext>
          </c:extLst>
        </c:ser>
        <c:ser>
          <c:idx val="16"/>
          <c:order val="16"/>
          <c:tx>
            <c:strRef>
              <c:f>AEEIyr...pivot!$R$3:$R$6</c:f>
              <c:strCache>
                <c:ptCount val="1"/>
                <c:pt idx="0">
                  <c:v>COL - ele - BNL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AEEIyr...pivot!$R$7:$R$16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10-F9D2-41C4-AC58-1C0E8AFE4D4E}"/>
            </c:ext>
          </c:extLst>
        </c:ser>
        <c:ser>
          <c:idx val="17"/>
          <c:order val="17"/>
          <c:tx>
            <c:strRef>
              <c:f>AEEIyr...pivot!$S$3:$S$6</c:f>
              <c:strCache>
                <c:ptCount val="1"/>
                <c:pt idx="0">
                  <c:v>COL - ele - OPA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AEEIyr...pivot!$S$7:$S$16</c:f>
              <c:numCache>
                <c:formatCode>General</c:formatCode>
                <c:ptCount val="9"/>
                <c:pt idx="0">
                  <c:v>0.90936243926212235</c:v>
                </c:pt>
                <c:pt idx="1">
                  <c:v>0.85963337724313971</c:v>
                </c:pt>
                <c:pt idx="2">
                  <c:v>0.83536717766100677</c:v>
                </c:pt>
                <c:pt idx="3">
                  <c:v>0.81815549861756509</c:v>
                </c:pt>
                <c:pt idx="4">
                  <c:v>1</c:v>
                </c:pt>
                <c:pt idx="5">
                  <c:v>1</c:v>
                </c:pt>
                <c:pt idx="6">
                  <c:v>1</c:v>
                </c:pt>
                <c:pt idx="7">
                  <c:v>1</c:v>
                </c:pt>
                <c:pt idx="8">
                  <c:v>1</c:v>
                </c:pt>
              </c:numCache>
            </c:numRef>
          </c:val>
          <c:smooth val="0"/>
          <c:extLst>
            <c:ext xmlns:c16="http://schemas.microsoft.com/office/drawing/2014/chart" uri="{C3380CC4-5D6E-409C-BE32-E72D297353CC}">
              <c16:uniqueId val="{00000011-F9D2-41C4-AC58-1C0E8AFE4D4E}"/>
            </c:ext>
          </c:extLst>
        </c:ser>
        <c:ser>
          <c:idx val="18"/>
          <c:order val="18"/>
          <c:tx>
            <c:strRef>
              <c:f>AEEIyr...pivot!$T$3:$T$6</c:f>
              <c:strCache>
                <c:ptCount val="1"/>
                <c:pt idx="0">
                  <c:v>CRU - ele - BRZ</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AEEIyr...pivot!$T$7:$T$16</c:f>
              <c:numCache>
                <c:formatCode>General</c:formatCode>
                <c:ptCount val="9"/>
                <c:pt idx="0">
                  <c:v>0.94574793139594515</c:v>
                </c:pt>
                <c:pt idx="1">
                  <c:v>0.90803354372504841</c:v>
                </c:pt>
                <c:pt idx="2">
                  <c:v>0.88241296250864232</c:v>
                </c:pt>
                <c:pt idx="3">
                  <c:v>0.86250752726542812</c:v>
                </c:pt>
                <c:pt idx="4">
                  <c:v>1</c:v>
                </c:pt>
                <c:pt idx="5">
                  <c:v>1</c:v>
                </c:pt>
                <c:pt idx="6">
                  <c:v>1</c:v>
                </c:pt>
                <c:pt idx="7">
                  <c:v>1</c:v>
                </c:pt>
                <c:pt idx="8">
                  <c:v>1</c:v>
                </c:pt>
              </c:numCache>
            </c:numRef>
          </c:val>
          <c:smooth val="0"/>
          <c:extLst>
            <c:ext xmlns:c16="http://schemas.microsoft.com/office/drawing/2014/chart" uri="{C3380CC4-5D6E-409C-BE32-E72D297353CC}">
              <c16:uniqueId val="{00000012-F9D2-41C4-AC58-1C0E8AFE4D4E}"/>
            </c:ext>
          </c:extLst>
        </c:ser>
        <c:ser>
          <c:idx val="19"/>
          <c:order val="19"/>
          <c:tx>
            <c:strRef>
              <c:f>AEEIyr...pivot!$U$3:$U$6</c:f>
              <c:strCache>
                <c:ptCount val="1"/>
                <c:pt idx="0">
                  <c:v>CRU - ele - CHI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AEEIyr...pivot!$U$7:$U$16</c:f>
              <c:numCache>
                <c:formatCode>General</c:formatCode>
                <c:ptCount val="9"/>
                <c:pt idx="0">
                  <c:v>0.81884551737564504</c:v>
                </c:pt>
                <c:pt idx="1">
                  <c:v>0.6682176579382848</c:v>
                </c:pt>
                <c:pt idx="2">
                  <c:v>0.55631266426555048</c:v>
                </c:pt>
                <c:pt idx="3">
                  <c:v>0.46854862260293972</c:v>
                </c:pt>
                <c:pt idx="4">
                  <c:v>1</c:v>
                </c:pt>
                <c:pt idx="5">
                  <c:v>1</c:v>
                </c:pt>
                <c:pt idx="6">
                  <c:v>1</c:v>
                </c:pt>
                <c:pt idx="7">
                  <c:v>1</c:v>
                </c:pt>
                <c:pt idx="8">
                  <c:v>1</c:v>
                </c:pt>
              </c:numCache>
            </c:numRef>
          </c:val>
          <c:smooth val="0"/>
          <c:extLst>
            <c:ext xmlns:c16="http://schemas.microsoft.com/office/drawing/2014/chart" uri="{C3380CC4-5D6E-409C-BE32-E72D297353CC}">
              <c16:uniqueId val="{00000013-F9D2-41C4-AC58-1C0E8AFE4D4E}"/>
            </c:ext>
          </c:extLst>
        </c:ser>
        <c:ser>
          <c:idx val="20"/>
          <c:order val="20"/>
          <c:tx>
            <c:strRef>
              <c:f>AEEIyr...pivot!$V$3:$V$6</c:f>
              <c:strCache>
                <c:ptCount val="1"/>
                <c:pt idx="0">
                  <c:v>CRU - ele - DEU</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AEEIyr...pivot!$V$7:$V$16</c:f>
              <c:numCache>
                <c:formatCode>General</c:formatCode>
                <c:ptCount val="9"/>
                <c:pt idx="0">
                  <c:v>0.88460548562163133</c:v>
                </c:pt>
                <c:pt idx="1">
                  <c:v>0.8628702576097157</c:v>
                </c:pt>
                <c:pt idx="2">
                  <c:v>0.83522406440385821</c:v>
                </c:pt>
                <c:pt idx="3">
                  <c:v>0.80221794456147366</c:v>
                </c:pt>
                <c:pt idx="4">
                  <c:v>1</c:v>
                </c:pt>
                <c:pt idx="5">
                  <c:v>1</c:v>
                </c:pt>
                <c:pt idx="6">
                  <c:v>1</c:v>
                </c:pt>
                <c:pt idx="7">
                  <c:v>1</c:v>
                </c:pt>
                <c:pt idx="8">
                  <c:v>1</c:v>
                </c:pt>
              </c:numCache>
            </c:numRef>
          </c:val>
          <c:smooth val="0"/>
          <c:extLst>
            <c:ext xmlns:c16="http://schemas.microsoft.com/office/drawing/2014/chart" uri="{C3380CC4-5D6E-409C-BE32-E72D297353CC}">
              <c16:uniqueId val="{00000014-F9D2-41C4-AC58-1C0E8AFE4D4E}"/>
            </c:ext>
          </c:extLst>
        </c:ser>
        <c:ser>
          <c:idx val="21"/>
          <c:order val="21"/>
          <c:tx>
            <c:strRef>
              <c:f>AEEIyr...pivot!$W$3:$W$6</c:f>
              <c:strCache>
                <c:ptCount val="1"/>
                <c:pt idx="0">
                  <c:v>CRU - ele - EUN</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AEEIyr...pivot!$W$7:$W$16</c:f>
              <c:numCache>
                <c:formatCode>General</c:formatCode>
                <c:ptCount val="9"/>
                <c:pt idx="0">
                  <c:v>1.0014627921806791</c:v>
                </c:pt>
                <c:pt idx="1">
                  <c:v>0.9903063506227644</c:v>
                </c:pt>
                <c:pt idx="2">
                  <c:v>0.96819342425884469</c:v>
                </c:pt>
                <c:pt idx="3">
                  <c:v>0.93712495187176792</c:v>
                </c:pt>
                <c:pt idx="4">
                  <c:v>1</c:v>
                </c:pt>
                <c:pt idx="5">
                  <c:v>1</c:v>
                </c:pt>
                <c:pt idx="6">
                  <c:v>1</c:v>
                </c:pt>
                <c:pt idx="7">
                  <c:v>1</c:v>
                </c:pt>
                <c:pt idx="8">
                  <c:v>1</c:v>
                </c:pt>
              </c:numCache>
            </c:numRef>
          </c:val>
          <c:smooth val="0"/>
          <c:extLst>
            <c:ext xmlns:c16="http://schemas.microsoft.com/office/drawing/2014/chart" uri="{C3380CC4-5D6E-409C-BE32-E72D297353CC}">
              <c16:uniqueId val="{00000015-F9D2-41C4-AC58-1C0E8AFE4D4E}"/>
            </c:ext>
          </c:extLst>
        </c:ser>
        <c:ser>
          <c:idx val="22"/>
          <c:order val="22"/>
          <c:tx>
            <c:strRef>
              <c:f>AEEIyr...pivot!$X$3:$X$6</c:f>
              <c:strCache>
                <c:ptCount val="1"/>
                <c:pt idx="0">
                  <c:v>CRU - ele - EUS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AEEIyr...pivot!$X$7:$X$16</c:f>
              <c:numCache>
                <c:formatCode>General</c:formatCode>
                <c:ptCount val="9"/>
                <c:pt idx="0">
                  <c:v>0.89003078811072012</c:v>
                </c:pt>
                <c:pt idx="1">
                  <c:v>0.87192674764434375</c:v>
                </c:pt>
                <c:pt idx="2">
                  <c:v>0.84619877395503773</c:v>
                </c:pt>
                <c:pt idx="3">
                  <c:v>0.81401849261135972</c:v>
                </c:pt>
                <c:pt idx="4">
                  <c:v>1</c:v>
                </c:pt>
                <c:pt idx="5">
                  <c:v>1</c:v>
                </c:pt>
                <c:pt idx="6">
                  <c:v>1</c:v>
                </c:pt>
                <c:pt idx="7">
                  <c:v>1</c:v>
                </c:pt>
                <c:pt idx="8">
                  <c:v>1</c:v>
                </c:pt>
              </c:numCache>
            </c:numRef>
          </c:val>
          <c:smooth val="0"/>
          <c:extLst>
            <c:ext xmlns:c16="http://schemas.microsoft.com/office/drawing/2014/chart" uri="{C3380CC4-5D6E-409C-BE32-E72D297353CC}">
              <c16:uniqueId val="{00000016-F9D2-41C4-AC58-1C0E8AFE4D4E}"/>
            </c:ext>
          </c:extLst>
        </c:ser>
        <c:ser>
          <c:idx val="23"/>
          <c:order val="23"/>
          <c:tx>
            <c:strRef>
              <c:f>AEEIyr...pivot!$Y$3:$Y$6</c:f>
              <c:strCache>
                <c:ptCount val="1"/>
                <c:pt idx="0">
                  <c:v>CRU - ele - FRA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AEEIyr...pivot!$Y$7:$Y$16</c:f>
              <c:numCache>
                <c:formatCode>General</c:formatCode>
                <c:ptCount val="9"/>
                <c:pt idx="0">
                  <c:v>0.88472485189357541</c:v>
                </c:pt>
                <c:pt idx="1">
                  <c:v>0.8630938576160373</c:v>
                </c:pt>
                <c:pt idx="2">
                  <c:v>0.8355460768011389</c:v>
                </c:pt>
                <c:pt idx="3">
                  <c:v>0.80263510185598541</c:v>
                </c:pt>
                <c:pt idx="4">
                  <c:v>1</c:v>
                </c:pt>
                <c:pt idx="5">
                  <c:v>1</c:v>
                </c:pt>
                <c:pt idx="6">
                  <c:v>1</c:v>
                </c:pt>
                <c:pt idx="7">
                  <c:v>1</c:v>
                </c:pt>
                <c:pt idx="8">
                  <c:v>1</c:v>
                </c:pt>
              </c:numCache>
            </c:numRef>
          </c:val>
          <c:smooth val="0"/>
          <c:extLst>
            <c:ext xmlns:c16="http://schemas.microsoft.com/office/drawing/2014/chart" uri="{C3380CC4-5D6E-409C-BE32-E72D297353CC}">
              <c16:uniqueId val="{00000017-F9D2-41C4-AC58-1C0E8AFE4D4E}"/>
            </c:ext>
          </c:extLst>
        </c:ser>
        <c:ser>
          <c:idx val="24"/>
          <c:order val="24"/>
          <c:tx>
            <c:strRef>
              <c:f>AEEIyr...pivot!$Z$3:$Z$6</c:f>
              <c:strCache>
                <c:ptCount val="1"/>
                <c:pt idx="0">
                  <c:v>CRU - ele - IND</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AEEIyr...pivot!$Z$7:$Z$16</c:f>
              <c:numCache>
                <c:formatCode>General</c:formatCode>
                <c:ptCount val="9"/>
                <c:pt idx="0">
                  <c:v>0.87390073284477021</c:v>
                </c:pt>
                <c:pt idx="1">
                  <c:v>0.77576615589606934</c:v>
                </c:pt>
                <c:pt idx="2">
                  <c:v>0.70519653564290474</c:v>
                </c:pt>
                <c:pt idx="3">
                  <c:v>0.6498001332445037</c:v>
                </c:pt>
                <c:pt idx="4">
                  <c:v>1</c:v>
                </c:pt>
                <c:pt idx="5">
                  <c:v>1</c:v>
                </c:pt>
                <c:pt idx="6">
                  <c:v>1</c:v>
                </c:pt>
                <c:pt idx="7">
                  <c:v>1</c:v>
                </c:pt>
                <c:pt idx="8">
                  <c:v>1</c:v>
                </c:pt>
              </c:numCache>
            </c:numRef>
          </c:val>
          <c:smooth val="0"/>
          <c:extLst>
            <c:ext xmlns:c16="http://schemas.microsoft.com/office/drawing/2014/chart" uri="{C3380CC4-5D6E-409C-BE32-E72D297353CC}">
              <c16:uniqueId val="{00000018-F9D2-41C4-AC58-1C0E8AFE4D4E}"/>
            </c:ext>
          </c:extLst>
        </c:ser>
        <c:ser>
          <c:idx val="25"/>
          <c:order val="25"/>
          <c:tx>
            <c:strRef>
              <c:f>AEEIyr...pivot!$AA$3:$AA$6</c:f>
              <c:strCache>
                <c:ptCount val="1"/>
                <c:pt idx="0">
                  <c:v>CRU - ele - OEC</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AEEIyr...pivot!$AA$7:$AA$16</c:f>
              <c:numCache>
                <c:formatCode>General</c:formatCode>
                <c:ptCount val="9"/>
                <c:pt idx="0">
                  <c:v>0.96286879413687021</c:v>
                </c:pt>
                <c:pt idx="1">
                  <c:v>0.92585955152143629</c:v>
                </c:pt>
                <c:pt idx="2">
                  <c:v>0.88764642078771727</c:v>
                </c:pt>
                <c:pt idx="3">
                  <c:v>0.84608692337372138</c:v>
                </c:pt>
                <c:pt idx="4">
                  <c:v>1</c:v>
                </c:pt>
                <c:pt idx="5">
                  <c:v>1</c:v>
                </c:pt>
                <c:pt idx="6">
                  <c:v>1</c:v>
                </c:pt>
                <c:pt idx="7">
                  <c:v>1</c:v>
                </c:pt>
                <c:pt idx="8">
                  <c:v>1</c:v>
                </c:pt>
              </c:numCache>
            </c:numRef>
          </c:val>
          <c:smooth val="0"/>
          <c:extLst>
            <c:ext xmlns:c16="http://schemas.microsoft.com/office/drawing/2014/chart" uri="{C3380CC4-5D6E-409C-BE32-E72D297353CC}">
              <c16:uniqueId val="{00000019-F9D2-41C4-AC58-1C0E8AFE4D4E}"/>
            </c:ext>
          </c:extLst>
        </c:ser>
        <c:ser>
          <c:idx val="26"/>
          <c:order val="26"/>
          <c:tx>
            <c:strRef>
              <c:f>AEEIyr...pivot!$AB$3:$AB$6</c:f>
              <c:strCache>
                <c:ptCount val="1"/>
                <c:pt idx="0">
                  <c:v>CRU - ele - ROW</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AEEIyr...pivot!$AB$7:$AB$16</c:f>
              <c:numCache>
                <c:formatCode>General</c:formatCode>
                <c:ptCount val="9"/>
                <c:pt idx="0">
                  <c:v>0.94282607190664458</c:v>
                </c:pt>
                <c:pt idx="1">
                  <c:v>0.90065382560932328</c:v>
                </c:pt>
                <c:pt idx="2">
                  <c:v>0.87019450616014549</c:v>
                </c:pt>
                <c:pt idx="3">
                  <c:v>0.84536051151069325</c:v>
                </c:pt>
                <c:pt idx="4">
                  <c:v>1</c:v>
                </c:pt>
                <c:pt idx="5">
                  <c:v>1</c:v>
                </c:pt>
                <c:pt idx="6">
                  <c:v>1</c:v>
                </c:pt>
                <c:pt idx="7">
                  <c:v>1</c:v>
                </c:pt>
                <c:pt idx="8">
                  <c:v>1</c:v>
                </c:pt>
              </c:numCache>
            </c:numRef>
          </c:val>
          <c:smooth val="0"/>
          <c:extLst>
            <c:ext xmlns:c16="http://schemas.microsoft.com/office/drawing/2014/chart" uri="{C3380CC4-5D6E-409C-BE32-E72D297353CC}">
              <c16:uniqueId val="{0000001A-F9D2-41C4-AC58-1C0E8AFE4D4E}"/>
            </c:ext>
          </c:extLst>
        </c:ser>
        <c:ser>
          <c:idx val="27"/>
          <c:order val="27"/>
          <c:tx>
            <c:strRef>
              <c:f>AEEIyr...pivot!$AC$3:$AC$6</c:f>
              <c:strCache>
                <c:ptCount val="1"/>
                <c:pt idx="0">
                  <c:v>CRU - ele - RSA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AEEIyr...pivot!$AC$7:$AC$16</c:f>
              <c:numCache>
                <c:formatCode>General</c:formatCode>
                <c:ptCount val="9"/>
                <c:pt idx="0">
                  <c:v>0.88257290469206273</c:v>
                </c:pt>
                <c:pt idx="1">
                  <c:v>0.79774315878489976</c:v>
                </c:pt>
                <c:pt idx="2">
                  <c:v>0.74006685958166507</c:v>
                </c:pt>
                <c:pt idx="3">
                  <c:v>0.69737450615081731</c:v>
                </c:pt>
                <c:pt idx="4">
                  <c:v>1</c:v>
                </c:pt>
                <c:pt idx="5">
                  <c:v>1</c:v>
                </c:pt>
                <c:pt idx="6">
                  <c:v>1</c:v>
                </c:pt>
                <c:pt idx="7">
                  <c:v>1</c:v>
                </c:pt>
                <c:pt idx="8">
                  <c:v>1</c:v>
                </c:pt>
              </c:numCache>
            </c:numRef>
          </c:val>
          <c:smooth val="0"/>
          <c:extLst>
            <c:ext xmlns:c16="http://schemas.microsoft.com/office/drawing/2014/chart" uri="{C3380CC4-5D6E-409C-BE32-E72D297353CC}">
              <c16:uniqueId val="{0000001B-F9D2-41C4-AC58-1C0E8AFE4D4E}"/>
            </c:ext>
          </c:extLst>
        </c:ser>
        <c:ser>
          <c:idx val="28"/>
          <c:order val="28"/>
          <c:tx>
            <c:strRef>
              <c:f>AEEIyr...pivot!$AD$3:$AD$6</c:f>
              <c:strCache>
                <c:ptCount val="1"/>
                <c:pt idx="0">
                  <c:v>CRU - ele - RUS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AEEIyr...pivot!$AD$7:$AD$16</c:f>
              <c:numCache>
                <c:formatCode>General</c:formatCode>
                <c:ptCount val="9"/>
                <c:pt idx="0">
                  <c:v>0.84207080285378855</c:v>
                </c:pt>
                <c:pt idx="1">
                  <c:v>0.74008850356723543</c:v>
                </c:pt>
                <c:pt idx="2">
                  <c:v>0.67800054185857495</c:v>
                </c:pt>
                <c:pt idx="3">
                  <c:v>0.63178452090671011</c:v>
                </c:pt>
                <c:pt idx="4">
                  <c:v>1</c:v>
                </c:pt>
                <c:pt idx="5">
                  <c:v>1</c:v>
                </c:pt>
                <c:pt idx="6">
                  <c:v>1</c:v>
                </c:pt>
                <c:pt idx="7">
                  <c:v>1</c:v>
                </c:pt>
                <c:pt idx="8">
                  <c:v>1</c:v>
                </c:pt>
              </c:numCache>
            </c:numRef>
          </c:val>
          <c:smooth val="0"/>
          <c:extLst>
            <c:ext xmlns:c16="http://schemas.microsoft.com/office/drawing/2014/chart" uri="{C3380CC4-5D6E-409C-BE32-E72D297353CC}">
              <c16:uniqueId val="{0000001C-F9D2-41C4-AC58-1C0E8AFE4D4E}"/>
            </c:ext>
          </c:extLst>
        </c:ser>
        <c:ser>
          <c:idx val="29"/>
          <c:order val="29"/>
          <c:tx>
            <c:strRef>
              <c:f>AEEIyr...pivot!$AE$3:$AE$6</c:f>
              <c:strCache>
                <c:ptCount val="1"/>
                <c:pt idx="0">
                  <c:v>CRU - ele - USA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AEEIyr...pivot!$AE$7:$AE$16</c:f>
              <c:numCache>
                <c:formatCode>General</c:formatCode>
                <c:ptCount val="9"/>
                <c:pt idx="0">
                  <c:v>0.94969615200436308</c:v>
                </c:pt>
                <c:pt idx="1">
                  <c:v>0.90058439885851638</c:v>
                </c:pt>
                <c:pt idx="2">
                  <c:v>0.8526012161036145</c:v>
                </c:pt>
                <c:pt idx="3">
                  <c:v>0.8041770688231239</c:v>
                </c:pt>
                <c:pt idx="4">
                  <c:v>1</c:v>
                </c:pt>
                <c:pt idx="5">
                  <c:v>1</c:v>
                </c:pt>
                <c:pt idx="6">
                  <c:v>1</c:v>
                </c:pt>
                <c:pt idx="7">
                  <c:v>1</c:v>
                </c:pt>
                <c:pt idx="8">
                  <c:v>1</c:v>
                </c:pt>
              </c:numCache>
            </c:numRef>
          </c:val>
          <c:smooth val="0"/>
          <c:extLst>
            <c:ext xmlns:c16="http://schemas.microsoft.com/office/drawing/2014/chart" uri="{C3380CC4-5D6E-409C-BE32-E72D297353CC}">
              <c16:uniqueId val="{0000001D-F9D2-41C4-AC58-1C0E8AFE4D4E}"/>
            </c:ext>
          </c:extLst>
        </c:ser>
        <c:ser>
          <c:idx val="30"/>
          <c:order val="30"/>
          <c:tx>
            <c:strRef>
              <c:f>AEEIyr...pivot!$AF$3:$AF$6</c:f>
              <c:strCache>
                <c:ptCount val="1"/>
                <c:pt idx="0">
                  <c:v>CRU - ele - ITA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AEEIyr...pivot!$AF$7:$AF$16</c:f>
              <c:numCache>
                <c:formatCode>General</c:formatCode>
                <c:ptCount val="9"/>
                <c:pt idx="0">
                  <c:v>0.99517735976991029</c:v>
                </c:pt>
                <c:pt idx="1">
                  <c:v>0.97963780823818702</c:v>
                </c:pt>
                <c:pt idx="2">
                  <c:v>0.95454634089604062</c:v>
                </c:pt>
                <c:pt idx="3">
                  <c:v>0.92140240331330359</c:v>
                </c:pt>
                <c:pt idx="4">
                  <c:v>1</c:v>
                </c:pt>
                <c:pt idx="5">
                  <c:v>1</c:v>
                </c:pt>
                <c:pt idx="6">
                  <c:v>1</c:v>
                </c:pt>
                <c:pt idx="7">
                  <c:v>1</c:v>
                </c:pt>
                <c:pt idx="8">
                  <c:v>1</c:v>
                </c:pt>
              </c:numCache>
            </c:numRef>
          </c:val>
          <c:smooth val="0"/>
          <c:extLst>
            <c:ext xmlns:c16="http://schemas.microsoft.com/office/drawing/2014/chart" uri="{C3380CC4-5D6E-409C-BE32-E72D297353CC}">
              <c16:uniqueId val="{0000001E-F9D2-41C4-AC58-1C0E8AFE4D4E}"/>
            </c:ext>
          </c:extLst>
        </c:ser>
        <c:ser>
          <c:idx val="31"/>
          <c:order val="31"/>
          <c:tx>
            <c:strRef>
              <c:f>AEEIyr...pivot!$AG$3:$AG$6</c:f>
              <c:strCache>
                <c:ptCount val="1"/>
                <c:pt idx="0">
                  <c:v>CRU - ele - POL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AEEIyr...pivot!$AG$7:$AG$16</c:f>
              <c:numCache>
                <c:formatCode>General</c:formatCode>
                <c:ptCount val="9"/>
                <c:pt idx="0">
                  <c:v>0.90670350216271356</c:v>
                </c:pt>
                <c:pt idx="1">
                  <c:v>0.82429214337146606</c:v>
                </c:pt>
                <c:pt idx="2">
                  <c:v>0.75192226919096972</c:v>
                </c:pt>
                <c:pt idx="3">
                  <c:v>0.6860072957658111</c:v>
                </c:pt>
                <c:pt idx="4">
                  <c:v>1</c:v>
                </c:pt>
                <c:pt idx="5">
                  <c:v>1</c:v>
                </c:pt>
                <c:pt idx="6">
                  <c:v>1</c:v>
                </c:pt>
                <c:pt idx="7">
                  <c:v>1</c:v>
                </c:pt>
                <c:pt idx="8">
                  <c:v>1</c:v>
                </c:pt>
              </c:numCache>
            </c:numRef>
          </c:val>
          <c:smooth val="0"/>
          <c:extLst>
            <c:ext xmlns:c16="http://schemas.microsoft.com/office/drawing/2014/chart" uri="{C3380CC4-5D6E-409C-BE32-E72D297353CC}">
              <c16:uniqueId val="{0000001F-F9D2-41C4-AC58-1C0E8AFE4D4E}"/>
            </c:ext>
          </c:extLst>
        </c:ser>
        <c:ser>
          <c:idx val="32"/>
          <c:order val="32"/>
          <c:tx>
            <c:strRef>
              <c:f>AEEIyr...pivot!$AH$3:$AH$6</c:f>
              <c:strCache>
                <c:ptCount val="1"/>
                <c:pt idx="0">
                  <c:v>CRU - ele - ESP</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AEEIyr...pivot!$AH$7:$AH$16</c:f>
              <c:numCache>
                <c:formatCode>General</c:formatCode>
                <c:ptCount val="9"/>
                <c:pt idx="0">
                  <c:v>0.98892309790080013</c:v>
                </c:pt>
                <c:pt idx="1">
                  <c:v>0.96880749738260419</c:v>
                </c:pt>
                <c:pt idx="2">
                  <c:v>0.9402208599500419</c:v>
                </c:pt>
                <c:pt idx="3">
                  <c:v>0.90446499179039963</c:v>
                </c:pt>
                <c:pt idx="4">
                  <c:v>1</c:v>
                </c:pt>
                <c:pt idx="5">
                  <c:v>1</c:v>
                </c:pt>
                <c:pt idx="6">
                  <c:v>1</c:v>
                </c:pt>
                <c:pt idx="7">
                  <c:v>1</c:v>
                </c:pt>
                <c:pt idx="8">
                  <c:v>1</c:v>
                </c:pt>
              </c:numCache>
            </c:numRef>
          </c:val>
          <c:smooth val="0"/>
          <c:extLst>
            <c:ext xmlns:c16="http://schemas.microsoft.com/office/drawing/2014/chart" uri="{C3380CC4-5D6E-409C-BE32-E72D297353CC}">
              <c16:uniqueId val="{00000020-F9D2-41C4-AC58-1C0E8AFE4D4E}"/>
            </c:ext>
          </c:extLst>
        </c:ser>
        <c:ser>
          <c:idx val="33"/>
          <c:order val="33"/>
          <c:tx>
            <c:strRef>
              <c:f>AEEIyr...pivot!$AI$3:$AI$6</c:f>
              <c:strCache>
                <c:ptCount val="1"/>
                <c:pt idx="0">
                  <c:v>CRU - ele - UKI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AEEIyr...pivot!$AI$7:$AI$16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21-F9D2-41C4-AC58-1C0E8AFE4D4E}"/>
            </c:ext>
          </c:extLst>
        </c:ser>
        <c:ser>
          <c:idx val="34"/>
          <c:order val="34"/>
          <c:tx>
            <c:strRef>
              <c:f>AEEIyr...pivot!$AJ$3:$AJ$6</c:f>
              <c:strCache>
                <c:ptCount val="1"/>
                <c:pt idx="0">
                  <c:v>CRU - ele - BNL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AEEIyr...pivot!$AJ$7:$AJ$16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22-F9D2-41C4-AC58-1C0E8AFE4D4E}"/>
            </c:ext>
          </c:extLst>
        </c:ser>
        <c:ser>
          <c:idx val="35"/>
          <c:order val="35"/>
          <c:tx>
            <c:strRef>
              <c:f>AEEIyr...pivot!$AK$3:$AK$6</c:f>
              <c:strCache>
                <c:ptCount val="1"/>
                <c:pt idx="0">
                  <c:v>CRU - ele - OPA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AEEIyr...pivot!$AK$7:$AK$16</c:f>
              <c:numCache>
                <c:formatCode>General</c:formatCode>
                <c:ptCount val="9"/>
                <c:pt idx="0">
                  <c:v>0.90936243926212235</c:v>
                </c:pt>
                <c:pt idx="1">
                  <c:v>0.85963337724313971</c:v>
                </c:pt>
                <c:pt idx="2">
                  <c:v>0.83536717766100677</c:v>
                </c:pt>
                <c:pt idx="3">
                  <c:v>0.81815549861756509</c:v>
                </c:pt>
                <c:pt idx="4">
                  <c:v>1</c:v>
                </c:pt>
                <c:pt idx="5">
                  <c:v>1</c:v>
                </c:pt>
                <c:pt idx="6">
                  <c:v>1</c:v>
                </c:pt>
                <c:pt idx="7">
                  <c:v>1</c:v>
                </c:pt>
                <c:pt idx="8">
                  <c:v>1</c:v>
                </c:pt>
              </c:numCache>
            </c:numRef>
          </c:val>
          <c:smooth val="0"/>
          <c:extLst>
            <c:ext xmlns:c16="http://schemas.microsoft.com/office/drawing/2014/chart" uri="{C3380CC4-5D6E-409C-BE32-E72D297353CC}">
              <c16:uniqueId val="{00000023-F9D2-41C4-AC58-1C0E8AFE4D4E}"/>
            </c:ext>
          </c:extLst>
        </c:ser>
        <c:ser>
          <c:idx val="36"/>
          <c:order val="36"/>
          <c:tx>
            <c:strRef>
              <c:f>AEEIyr...pivot!$AL$3:$AL$6</c:f>
              <c:strCache>
                <c:ptCount val="1"/>
                <c:pt idx="0">
                  <c:v>ele - ele - BRZ</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AEEIyr...pivot!$AL$7:$AL$16</c:f>
              <c:numCache>
                <c:formatCode>General</c:formatCode>
                <c:ptCount val="9"/>
                <c:pt idx="0">
                  <c:v>0.94574793139594515</c:v>
                </c:pt>
                <c:pt idx="1">
                  <c:v>0.90803354372504841</c:v>
                </c:pt>
                <c:pt idx="2">
                  <c:v>0.88241296250864232</c:v>
                </c:pt>
                <c:pt idx="3">
                  <c:v>0.86250752726542812</c:v>
                </c:pt>
                <c:pt idx="4">
                  <c:v>1</c:v>
                </c:pt>
                <c:pt idx="5">
                  <c:v>1</c:v>
                </c:pt>
                <c:pt idx="6">
                  <c:v>1</c:v>
                </c:pt>
                <c:pt idx="7">
                  <c:v>1</c:v>
                </c:pt>
                <c:pt idx="8">
                  <c:v>1</c:v>
                </c:pt>
              </c:numCache>
            </c:numRef>
          </c:val>
          <c:smooth val="0"/>
          <c:extLst>
            <c:ext xmlns:c16="http://schemas.microsoft.com/office/drawing/2014/chart" uri="{C3380CC4-5D6E-409C-BE32-E72D297353CC}">
              <c16:uniqueId val="{00000024-F9D2-41C4-AC58-1C0E8AFE4D4E}"/>
            </c:ext>
          </c:extLst>
        </c:ser>
        <c:ser>
          <c:idx val="37"/>
          <c:order val="37"/>
          <c:tx>
            <c:strRef>
              <c:f>AEEIyr...pivot!$AM$3:$AM$6</c:f>
              <c:strCache>
                <c:ptCount val="1"/>
                <c:pt idx="0">
                  <c:v>ele - ele - CHI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AEEIyr...pivot!$AM$7:$AM$16</c:f>
              <c:numCache>
                <c:formatCode>General</c:formatCode>
                <c:ptCount val="9"/>
                <c:pt idx="0">
                  <c:v>0.81884551737564504</c:v>
                </c:pt>
                <c:pt idx="1">
                  <c:v>0.6682176579382848</c:v>
                </c:pt>
                <c:pt idx="2">
                  <c:v>0.55631266426555048</c:v>
                </c:pt>
                <c:pt idx="3">
                  <c:v>0.46854862260293972</c:v>
                </c:pt>
                <c:pt idx="4">
                  <c:v>1</c:v>
                </c:pt>
                <c:pt idx="5">
                  <c:v>1</c:v>
                </c:pt>
                <c:pt idx="6">
                  <c:v>1</c:v>
                </c:pt>
                <c:pt idx="7">
                  <c:v>1</c:v>
                </c:pt>
                <c:pt idx="8">
                  <c:v>1</c:v>
                </c:pt>
              </c:numCache>
            </c:numRef>
          </c:val>
          <c:smooth val="0"/>
          <c:extLst>
            <c:ext xmlns:c16="http://schemas.microsoft.com/office/drawing/2014/chart" uri="{C3380CC4-5D6E-409C-BE32-E72D297353CC}">
              <c16:uniqueId val="{00000025-F9D2-41C4-AC58-1C0E8AFE4D4E}"/>
            </c:ext>
          </c:extLst>
        </c:ser>
        <c:ser>
          <c:idx val="38"/>
          <c:order val="38"/>
          <c:tx>
            <c:strRef>
              <c:f>AEEIyr...pivot!$AN$3:$AN$6</c:f>
              <c:strCache>
                <c:ptCount val="1"/>
                <c:pt idx="0">
                  <c:v>ele - ele - DEU</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AEEIyr...pivot!$AN$7:$AN$16</c:f>
              <c:numCache>
                <c:formatCode>General</c:formatCode>
                <c:ptCount val="9"/>
                <c:pt idx="0">
                  <c:v>0.88460548562163133</c:v>
                </c:pt>
                <c:pt idx="1">
                  <c:v>0.8628702576097157</c:v>
                </c:pt>
                <c:pt idx="2">
                  <c:v>0.83522406440385821</c:v>
                </c:pt>
                <c:pt idx="3">
                  <c:v>0.80221794456147366</c:v>
                </c:pt>
                <c:pt idx="4">
                  <c:v>1</c:v>
                </c:pt>
                <c:pt idx="5">
                  <c:v>1</c:v>
                </c:pt>
                <c:pt idx="6">
                  <c:v>1</c:v>
                </c:pt>
                <c:pt idx="7">
                  <c:v>1</c:v>
                </c:pt>
                <c:pt idx="8">
                  <c:v>1</c:v>
                </c:pt>
              </c:numCache>
            </c:numRef>
          </c:val>
          <c:smooth val="0"/>
          <c:extLst>
            <c:ext xmlns:c16="http://schemas.microsoft.com/office/drawing/2014/chart" uri="{C3380CC4-5D6E-409C-BE32-E72D297353CC}">
              <c16:uniqueId val="{00000026-F9D2-41C4-AC58-1C0E8AFE4D4E}"/>
            </c:ext>
          </c:extLst>
        </c:ser>
        <c:ser>
          <c:idx val="39"/>
          <c:order val="39"/>
          <c:tx>
            <c:strRef>
              <c:f>AEEIyr...pivot!$AO$3:$AO$6</c:f>
              <c:strCache>
                <c:ptCount val="1"/>
                <c:pt idx="0">
                  <c:v>ele - ele - EUN</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AEEIyr...pivot!$AO$7:$AO$16</c:f>
              <c:numCache>
                <c:formatCode>General</c:formatCode>
                <c:ptCount val="9"/>
                <c:pt idx="0">
                  <c:v>1.0014627921806791</c:v>
                </c:pt>
                <c:pt idx="1">
                  <c:v>0.9903063506227644</c:v>
                </c:pt>
                <c:pt idx="2">
                  <c:v>0.96819342425884469</c:v>
                </c:pt>
                <c:pt idx="3">
                  <c:v>0.93712495187176792</c:v>
                </c:pt>
                <c:pt idx="4">
                  <c:v>1</c:v>
                </c:pt>
                <c:pt idx="5">
                  <c:v>1</c:v>
                </c:pt>
                <c:pt idx="6">
                  <c:v>1</c:v>
                </c:pt>
                <c:pt idx="7">
                  <c:v>1</c:v>
                </c:pt>
                <c:pt idx="8">
                  <c:v>1</c:v>
                </c:pt>
              </c:numCache>
            </c:numRef>
          </c:val>
          <c:smooth val="0"/>
          <c:extLst>
            <c:ext xmlns:c16="http://schemas.microsoft.com/office/drawing/2014/chart" uri="{C3380CC4-5D6E-409C-BE32-E72D297353CC}">
              <c16:uniqueId val="{00000027-F9D2-41C4-AC58-1C0E8AFE4D4E}"/>
            </c:ext>
          </c:extLst>
        </c:ser>
        <c:ser>
          <c:idx val="40"/>
          <c:order val="40"/>
          <c:tx>
            <c:strRef>
              <c:f>AEEIyr...pivot!$AP$3:$AP$6</c:f>
              <c:strCache>
                <c:ptCount val="1"/>
                <c:pt idx="0">
                  <c:v>ele - ele - EUS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AEEIyr...pivot!$AP$7:$AP$16</c:f>
              <c:numCache>
                <c:formatCode>General</c:formatCode>
                <c:ptCount val="9"/>
                <c:pt idx="0">
                  <c:v>0.89003078811072012</c:v>
                </c:pt>
                <c:pt idx="1">
                  <c:v>0.87192674764434375</c:v>
                </c:pt>
                <c:pt idx="2">
                  <c:v>0.84619877395503773</c:v>
                </c:pt>
                <c:pt idx="3">
                  <c:v>0.81401849261135972</c:v>
                </c:pt>
                <c:pt idx="4">
                  <c:v>1</c:v>
                </c:pt>
                <c:pt idx="5">
                  <c:v>1</c:v>
                </c:pt>
                <c:pt idx="6">
                  <c:v>1</c:v>
                </c:pt>
                <c:pt idx="7">
                  <c:v>1</c:v>
                </c:pt>
                <c:pt idx="8">
                  <c:v>1</c:v>
                </c:pt>
              </c:numCache>
            </c:numRef>
          </c:val>
          <c:smooth val="0"/>
          <c:extLst>
            <c:ext xmlns:c16="http://schemas.microsoft.com/office/drawing/2014/chart" uri="{C3380CC4-5D6E-409C-BE32-E72D297353CC}">
              <c16:uniqueId val="{00000028-F9D2-41C4-AC58-1C0E8AFE4D4E}"/>
            </c:ext>
          </c:extLst>
        </c:ser>
        <c:ser>
          <c:idx val="41"/>
          <c:order val="41"/>
          <c:tx>
            <c:strRef>
              <c:f>AEEIyr...pivot!$AQ$3:$AQ$6</c:f>
              <c:strCache>
                <c:ptCount val="1"/>
                <c:pt idx="0">
                  <c:v>ele - ele - FRA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AEEIyr...pivot!$AQ$7:$AQ$16</c:f>
              <c:numCache>
                <c:formatCode>General</c:formatCode>
                <c:ptCount val="9"/>
                <c:pt idx="0">
                  <c:v>0.88472485189357541</c:v>
                </c:pt>
                <c:pt idx="1">
                  <c:v>0.8630938576160373</c:v>
                </c:pt>
                <c:pt idx="2">
                  <c:v>0.8355460768011389</c:v>
                </c:pt>
                <c:pt idx="3">
                  <c:v>0.80263510185598541</c:v>
                </c:pt>
                <c:pt idx="4">
                  <c:v>1</c:v>
                </c:pt>
                <c:pt idx="5">
                  <c:v>1</c:v>
                </c:pt>
                <c:pt idx="6">
                  <c:v>1</c:v>
                </c:pt>
                <c:pt idx="7">
                  <c:v>1</c:v>
                </c:pt>
                <c:pt idx="8">
                  <c:v>1</c:v>
                </c:pt>
              </c:numCache>
            </c:numRef>
          </c:val>
          <c:smooth val="0"/>
          <c:extLst>
            <c:ext xmlns:c16="http://schemas.microsoft.com/office/drawing/2014/chart" uri="{C3380CC4-5D6E-409C-BE32-E72D297353CC}">
              <c16:uniqueId val="{00000029-F9D2-41C4-AC58-1C0E8AFE4D4E}"/>
            </c:ext>
          </c:extLst>
        </c:ser>
        <c:ser>
          <c:idx val="42"/>
          <c:order val="42"/>
          <c:tx>
            <c:strRef>
              <c:f>AEEIyr...pivot!$AR$3:$AR$6</c:f>
              <c:strCache>
                <c:ptCount val="1"/>
                <c:pt idx="0">
                  <c:v>ele - ele - IND</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AEEIyr...pivot!$AR$7:$AR$16</c:f>
              <c:numCache>
                <c:formatCode>General</c:formatCode>
                <c:ptCount val="9"/>
                <c:pt idx="0">
                  <c:v>0.87390073284477021</c:v>
                </c:pt>
                <c:pt idx="1">
                  <c:v>0.77576615589606934</c:v>
                </c:pt>
                <c:pt idx="2">
                  <c:v>0.70519653564290474</c:v>
                </c:pt>
                <c:pt idx="3">
                  <c:v>0.6498001332445037</c:v>
                </c:pt>
                <c:pt idx="4">
                  <c:v>1</c:v>
                </c:pt>
                <c:pt idx="5">
                  <c:v>1</c:v>
                </c:pt>
                <c:pt idx="6">
                  <c:v>1</c:v>
                </c:pt>
                <c:pt idx="7">
                  <c:v>1</c:v>
                </c:pt>
                <c:pt idx="8">
                  <c:v>1</c:v>
                </c:pt>
              </c:numCache>
            </c:numRef>
          </c:val>
          <c:smooth val="0"/>
          <c:extLst>
            <c:ext xmlns:c16="http://schemas.microsoft.com/office/drawing/2014/chart" uri="{C3380CC4-5D6E-409C-BE32-E72D297353CC}">
              <c16:uniqueId val="{0000002A-F9D2-41C4-AC58-1C0E8AFE4D4E}"/>
            </c:ext>
          </c:extLst>
        </c:ser>
        <c:ser>
          <c:idx val="43"/>
          <c:order val="43"/>
          <c:tx>
            <c:strRef>
              <c:f>AEEIyr...pivot!$AS$3:$AS$6</c:f>
              <c:strCache>
                <c:ptCount val="1"/>
                <c:pt idx="0">
                  <c:v>ele - ele - OEC</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AEEIyr...pivot!$AS$7:$AS$16</c:f>
              <c:numCache>
                <c:formatCode>General</c:formatCode>
                <c:ptCount val="9"/>
                <c:pt idx="0">
                  <c:v>0.96286879413687021</c:v>
                </c:pt>
                <c:pt idx="1">
                  <c:v>0.92585955152143629</c:v>
                </c:pt>
                <c:pt idx="2">
                  <c:v>0.88764642078771727</c:v>
                </c:pt>
                <c:pt idx="3">
                  <c:v>0.84608692337372138</c:v>
                </c:pt>
                <c:pt idx="4">
                  <c:v>1</c:v>
                </c:pt>
                <c:pt idx="5">
                  <c:v>1</c:v>
                </c:pt>
                <c:pt idx="6">
                  <c:v>1</c:v>
                </c:pt>
                <c:pt idx="7">
                  <c:v>1</c:v>
                </c:pt>
                <c:pt idx="8">
                  <c:v>1</c:v>
                </c:pt>
              </c:numCache>
            </c:numRef>
          </c:val>
          <c:smooth val="0"/>
          <c:extLst>
            <c:ext xmlns:c16="http://schemas.microsoft.com/office/drawing/2014/chart" uri="{C3380CC4-5D6E-409C-BE32-E72D297353CC}">
              <c16:uniqueId val="{0000002B-F9D2-41C4-AC58-1C0E8AFE4D4E}"/>
            </c:ext>
          </c:extLst>
        </c:ser>
        <c:ser>
          <c:idx val="44"/>
          <c:order val="44"/>
          <c:tx>
            <c:strRef>
              <c:f>AEEIyr...pivot!$AT$3:$AT$6</c:f>
              <c:strCache>
                <c:ptCount val="1"/>
                <c:pt idx="0">
                  <c:v>ele - ele - ROW</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AEEIyr...pivot!$AT$7:$AT$16</c:f>
              <c:numCache>
                <c:formatCode>General</c:formatCode>
                <c:ptCount val="9"/>
                <c:pt idx="0">
                  <c:v>0.94282607190664458</c:v>
                </c:pt>
                <c:pt idx="1">
                  <c:v>0.90065382560932328</c:v>
                </c:pt>
                <c:pt idx="2">
                  <c:v>0.87019450616014549</c:v>
                </c:pt>
                <c:pt idx="3">
                  <c:v>0.84536051151069325</c:v>
                </c:pt>
                <c:pt idx="4">
                  <c:v>1</c:v>
                </c:pt>
                <c:pt idx="5">
                  <c:v>1</c:v>
                </c:pt>
                <c:pt idx="6">
                  <c:v>1</c:v>
                </c:pt>
                <c:pt idx="7">
                  <c:v>1</c:v>
                </c:pt>
                <c:pt idx="8">
                  <c:v>1</c:v>
                </c:pt>
              </c:numCache>
            </c:numRef>
          </c:val>
          <c:smooth val="0"/>
          <c:extLst>
            <c:ext xmlns:c16="http://schemas.microsoft.com/office/drawing/2014/chart" uri="{C3380CC4-5D6E-409C-BE32-E72D297353CC}">
              <c16:uniqueId val="{0000002C-F9D2-41C4-AC58-1C0E8AFE4D4E}"/>
            </c:ext>
          </c:extLst>
        </c:ser>
        <c:ser>
          <c:idx val="45"/>
          <c:order val="45"/>
          <c:tx>
            <c:strRef>
              <c:f>AEEIyr...pivot!$AU$3:$AU$6</c:f>
              <c:strCache>
                <c:ptCount val="1"/>
                <c:pt idx="0">
                  <c:v>ele - ele - RSA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AEEIyr...pivot!$AU$7:$AU$16</c:f>
              <c:numCache>
                <c:formatCode>General</c:formatCode>
                <c:ptCount val="9"/>
                <c:pt idx="0">
                  <c:v>0.88257290469206273</c:v>
                </c:pt>
                <c:pt idx="1">
                  <c:v>0.79774315878489976</c:v>
                </c:pt>
                <c:pt idx="2">
                  <c:v>0.74006685958166507</c:v>
                </c:pt>
                <c:pt idx="3">
                  <c:v>0.69737450615081731</c:v>
                </c:pt>
                <c:pt idx="4">
                  <c:v>1</c:v>
                </c:pt>
                <c:pt idx="5">
                  <c:v>1</c:v>
                </c:pt>
                <c:pt idx="6">
                  <c:v>1</c:v>
                </c:pt>
                <c:pt idx="7">
                  <c:v>1</c:v>
                </c:pt>
                <c:pt idx="8">
                  <c:v>1</c:v>
                </c:pt>
              </c:numCache>
            </c:numRef>
          </c:val>
          <c:smooth val="0"/>
          <c:extLst>
            <c:ext xmlns:c16="http://schemas.microsoft.com/office/drawing/2014/chart" uri="{C3380CC4-5D6E-409C-BE32-E72D297353CC}">
              <c16:uniqueId val="{0000002D-F9D2-41C4-AC58-1C0E8AFE4D4E}"/>
            </c:ext>
          </c:extLst>
        </c:ser>
        <c:ser>
          <c:idx val="46"/>
          <c:order val="46"/>
          <c:tx>
            <c:strRef>
              <c:f>AEEIyr...pivot!$AV$3:$AV$6</c:f>
              <c:strCache>
                <c:ptCount val="1"/>
                <c:pt idx="0">
                  <c:v>ele - ele - RUS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AEEIyr...pivot!$AV$7:$AV$16</c:f>
              <c:numCache>
                <c:formatCode>General</c:formatCode>
                <c:ptCount val="9"/>
                <c:pt idx="0">
                  <c:v>0.84207080285378855</c:v>
                </c:pt>
                <c:pt idx="1">
                  <c:v>0.74008850356723543</c:v>
                </c:pt>
                <c:pt idx="2">
                  <c:v>0.67800054185857495</c:v>
                </c:pt>
                <c:pt idx="3">
                  <c:v>0.63178452090671011</c:v>
                </c:pt>
                <c:pt idx="4">
                  <c:v>1</c:v>
                </c:pt>
                <c:pt idx="5">
                  <c:v>1</c:v>
                </c:pt>
                <c:pt idx="6">
                  <c:v>1</c:v>
                </c:pt>
                <c:pt idx="7">
                  <c:v>1</c:v>
                </c:pt>
                <c:pt idx="8">
                  <c:v>1</c:v>
                </c:pt>
              </c:numCache>
            </c:numRef>
          </c:val>
          <c:smooth val="0"/>
          <c:extLst>
            <c:ext xmlns:c16="http://schemas.microsoft.com/office/drawing/2014/chart" uri="{C3380CC4-5D6E-409C-BE32-E72D297353CC}">
              <c16:uniqueId val="{0000002E-F9D2-41C4-AC58-1C0E8AFE4D4E}"/>
            </c:ext>
          </c:extLst>
        </c:ser>
        <c:ser>
          <c:idx val="47"/>
          <c:order val="47"/>
          <c:tx>
            <c:strRef>
              <c:f>AEEIyr...pivot!$AW$3:$AW$6</c:f>
              <c:strCache>
                <c:ptCount val="1"/>
                <c:pt idx="0">
                  <c:v>ele - ele - USA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AEEIyr...pivot!$AW$7:$AW$16</c:f>
              <c:numCache>
                <c:formatCode>General</c:formatCode>
                <c:ptCount val="9"/>
                <c:pt idx="0">
                  <c:v>0.94969615200436308</c:v>
                </c:pt>
                <c:pt idx="1">
                  <c:v>0.90058439885851638</c:v>
                </c:pt>
                <c:pt idx="2">
                  <c:v>0.8526012161036145</c:v>
                </c:pt>
                <c:pt idx="3">
                  <c:v>0.8041770688231239</c:v>
                </c:pt>
                <c:pt idx="4">
                  <c:v>1</c:v>
                </c:pt>
                <c:pt idx="5">
                  <c:v>1</c:v>
                </c:pt>
                <c:pt idx="6">
                  <c:v>1</c:v>
                </c:pt>
                <c:pt idx="7">
                  <c:v>1</c:v>
                </c:pt>
                <c:pt idx="8">
                  <c:v>1</c:v>
                </c:pt>
              </c:numCache>
            </c:numRef>
          </c:val>
          <c:smooth val="0"/>
          <c:extLst>
            <c:ext xmlns:c16="http://schemas.microsoft.com/office/drawing/2014/chart" uri="{C3380CC4-5D6E-409C-BE32-E72D297353CC}">
              <c16:uniqueId val="{0000002F-F9D2-41C4-AC58-1C0E8AFE4D4E}"/>
            </c:ext>
          </c:extLst>
        </c:ser>
        <c:ser>
          <c:idx val="48"/>
          <c:order val="48"/>
          <c:tx>
            <c:strRef>
              <c:f>AEEIyr...pivot!$AX$3:$AX$6</c:f>
              <c:strCache>
                <c:ptCount val="1"/>
                <c:pt idx="0">
                  <c:v>ele - ele - ITA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AEEIyr...pivot!$AX$7:$AX$16</c:f>
              <c:numCache>
                <c:formatCode>General</c:formatCode>
                <c:ptCount val="9"/>
                <c:pt idx="0">
                  <c:v>0.99517735976991029</c:v>
                </c:pt>
                <c:pt idx="1">
                  <c:v>0.97963780823818702</c:v>
                </c:pt>
                <c:pt idx="2">
                  <c:v>0.95454634089604062</c:v>
                </c:pt>
                <c:pt idx="3">
                  <c:v>0.92140240331330359</c:v>
                </c:pt>
                <c:pt idx="4">
                  <c:v>1</c:v>
                </c:pt>
                <c:pt idx="5">
                  <c:v>1</c:v>
                </c:pt>
                <c:pt idx="6">
                  <c:v>1</c:v>
                </c:pt>
                <c:pt idx="7">
                  <c:v>1</c:v>
                </c:pt>
                <c:pt idx="8">
                  <c:v>1</c:v>
                </c:pt>
              </c:numCache>
            </c:numRef>
          </c:val>
          <c:smooth val="0"/>
          <c:extLst>
            <c:ext xmlns:c16="http://schemas.microsoft.com/office/drawing/2014/chart" uri="{C3380CC4-5D6E-409C-BE32-E72D297353CC}">
              <c16:uniqueId val="{00000030-F9D2-41C4-AC58-1C0E8AFE4D4E}"/>
            </c:ext>
          </c:extLst>
        </c:ser>
        <c:ser>
          <c:idx val="49"/>
          <c:order val="49"/>
          <c:tx>
            <c:strRef>
              <c:f>AEEIyr...pivot!$AY$3:$AY$6</c:f>
              <c:strCache>
                <c:ptCount val="1"/>
                <c:pt idx="0">
                  <c:v>ele - ele - POL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AEEIyr...pivot!$AY$7:$AY$16</c:f>
              <c:numCache>
                <c:formatCode>General</c:formatCode>
                <c:ptCount val="9"/>
                <c:pt idx="0">
                  <c:v>0.90670350216271356</c:v>
                </c:pt>
                <c:pt idx="1">
                  <c:v>0.82429214337146606</c:v>
                </c:pt>
                <c:pt idx="2">
                  <c:v>0.75192226919096972</c:v>
                </c:pt>
                <c:pt idx="3">
                  <c:v>0.6860072957658111</c:v>
                </c:pt>
                <c:pt idx="4">
                  <c:v>1</c:v>
                </c:pt>
                <c:pt idx="5">
                  <c:v>1</c:v>
                </c:pt>
                <c:pt idx="6">
                  <c:v>1</c:v>
                </c:pt>
                <c:pt idx="7">
                  <c:v>1</c:v>
                </c:pt>
                <c:pt idx="8">
                  <c:v>1</c:v>
                </c:pt>
              </c:numCache>
            </c:numRef>
          </c:val>
          <c:smooth val="0"/>
          <c:extLst>
            <c:ext xmlns:c16="http://schemas.microsoft.com/office/drawing/2014/chart" uri="{C3380CC4-5D6E-409C-BE32-E72D297353CC}">
              <c16:uniqueId val="{00000031-F9D2-41C4-AC58-1C0E8AFE4D4E}"/>
            </c:ext>
          </c:extLst>
        </c:ser>
        <c:ser>
          <c:idx val="50"/>
          <c:order val="50"/>
          <c:tx>
            <c:strRef>
              <c:f>AEEIyr...pivot!$AZ$3:$AZ$6</c:f>
              <c:strCache>
                <c:ptCount val="1"/>
                <c:pt idx="0">
                  <c:v>ele - ele - ESP</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AEEIyr...pivot!$AZ$7:$AZ$16</c:f>
              <c:numCache>
                <c:formatCode>General</c:formatCode>
                <c:ptCount val="9"/>
                <c:pt idx="0">
                  <c:v>0.98892309790080013</c:v>
                </c:pt>
                <c:pt idx="1">
                  <c:v>0.96880749738260419</c:v>
                </c:pt>
                <c:pt idx="2">
                  <c:v>0.9402208599500419</c:v>
                </c:pt>
                <c:pt idx="3">
                  <c:v>0.90446499179039963</c:v>
                </c:pt>
                <c:pt idx="4">
                  <c:v>1</c:v>
                </c:pt>
                <c:pt idx="5">
                  <c:v>1</c:v>
                </c:pt>
                <c:pt idx="6">
                  <c:v>1</c:v>
                </c:pt>
                <c:pt idx="7">
                  <c:v>1</c:v>
                </c:pt>
                <c:pt idx="8">
                  <c:v>1</c:v>
                </c:pt>
              </c:numCache>
            </c:numRef>
          </c:val>
          <c:smooth val="0"/>
          <c:extLst>
            <c:ext xmlns:c16="http://schemas.microsoft.com/office/drawing/2014/chart" uri="{C3380CC4-5D6E-409C-BE32-E72D297353CC}">
              <c16:uniqueId val="{00000032-F9D2-41C4-AC58-1C0E8AFE4D4E}"/>
            </c:ext>
          </c:extLst>
        </c:ser>
        <c:ser>
          <c:idx val="51"/>
          <c:order val="51"/>
          <c:tx>
            <c:strRef>
              <c:f>AEEIyr...pivot!$BA$3:$BA$6</c:f>
              <c:strCache>
                <c:ptCount val="1"/>
                <c:pt idx="0">
                  <c:v>ele - ele - UKI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AEEIyr...pivot!$BA$7:$BA$16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33-F9D2-41C4-AC58-1C0E8AFE4D4E}"/>
            </c:ext>
          </c:extLst>
        </c:ser>
        <c:ser>
          <c:idx val="52"/>
          <c:order val="52"/>
          <c:tx>
            <c:strRef>
              <c:f>AEEIyr...pivot!$BB$3:$BB$6</c:f>
              <c:strCache>
                <c:ptCount val="1"/>
                <c:pt idx="0">
                  <c:v>ele - ele - BNL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AEEIyr...pivot!$BB$7:$BB$16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34-F9D2-41C4-AC58-1C0E8AFE4D4E}"/>
            </c:ext>
          </c:extLst>
        </c:ser>
        <c:ser>
          <c:idx val="53"/>
          <c:order val="53"/>
          <c:tx>
            <c:strRef>
              <c:f>AEEIyr...pivot!$BC$3:$BC$6</c:f>
              <c:strCache>
                <c:ptCount val="1"/>
                <c:pt idx="0">
                  <c:v>ele - ele - OPA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AEEIyr...pivot!$BC$7:$BC$16</c:f>
              <c:numCache>
                <c:formatCode>General</c:formatCode>
                <c:ptCount val="9"/>
                <c:pt idx="0">
                  <c:v>0.90936243926212235</c:v>
                </c:pt>
                <c:pt idx="1">
                  <c:v>0.85963337724313971</c:v>
                </c:pt>
                <c:pt idx="2">
                  <c:v>0.83536717766100677</c:v>
                </c:pt>
                <c:pt idx="3">
                  <c:v>0.81815549861756509</c:v>
                </c:pt>
                <c:pt idx="4">
                  <c:v>1</c:v>
                </c:pt>
                <c:pt idx="5">
                  <c:v>1</c:v>
                </c:pt>
                <c:pt idx="6">
                  <c:v>1</c:v>
                </c:pt>
                <c:pt idx="7">
                  <c:v>1</c:v>
                </c:pt>
                <c:pt idx="8">
                  <c:v>1</c:v>
                </c:pt>
              </c:numCache>
            </c:numRef>
          </c:val>
          <c:smooth val="0"/>
          <c:extLst>
            <c:ext xmlns:c16="http://schemas.microsoft.com/office/drawing/2014/chart" uri="{C3380CC4-5D6E-409C-BE32-E72D297353CC}">
              <c16:uniqueId val="{00000035-F9D2-41C4-AC58-1C0E8AFE4D4E}"/>
            </c:ext>
          </c:extLst>
        </c:ser>
        <c:ser>
          <c:idx val="54"/>
          <c:order val="54"/>
          <c:tx>
            <c:strRef>
              <c:f>AEEIyr...pivot!$BD$3:$BD$6</c:f>
              <c:strCache>
                <c:ptCount val="1"/>
                <c:pt idx="0">
                  <c:v>gas - ele - BRZ</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AEEIyr...pivot!$BD$7:$BD$16</c:f>
              <c:numCache>
                <c:formatCode>General</c:formatCode>
                <c:ptCount val="9"/>
                <c:pt idx="0">
                  <c:v>0.94574793139594515</c:v>
                </c:pt>
                <c:pt idx="1">
                  <c:v>0.90803354372504841</c:v>
                </c:pt>
                <c:pt idx="2">
                  <c:v>0.88241296250864232</c:v>
                </c:pt>
                <c:pt idx="3">
                  <c:v>0.86250752726542812</c:v>
                </c:pt>
                <c:pt idx="4">
                  <c:v>1</c:v>
                </c:pt>
                <c:pt idx="5">
                  <c:v>1</c:v>
                </c:pt>
                <c:pt idx="6">
                  <c:v>1</c:v>
                </c:pt>
                <c:pt idx="7">
                  <c:v>1</c:v>
                </c:pt>
                <c:pt idx="8">
                  <c:v>1</c:v>
                </c:pt>
              </c:numCache>
            </c:numRef>
          </c:val>
          <c:smooth val="0"/>
          <c:extLst>
            <c:ext xmlns:c16="http://schemas.microsoft.com/office/drawing/2014/chart" uri="{C3380CC4-5D6E-409C-BE32-E72D297353CC}">
              <c16:uniqueId val="{00000036-F9D2-41C4-AC58-1C0E8AFE4D4E}"/>
            </c:ext>
          </c:extLst>
        </c:ser>
        <c:ser>
          <c:idx val="55"/>
          <c:order val="55"/>
          <c:tx>
            <c:strRef>
              <c:f>AEEIyr...pivot!$BE$3:$BE$6</c:f>
              <c:strCache>
                <c:ptCount val="1"/>
                <c:pt idx="0">
                  <c:v>gas - ele - CHI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AEEIyr...pivot!$BE$7:$BE$16</c:f>
              <c:numCache>
                <c:formatCode>General</c:formatCode>
                <c:ptCount val="9"/>
                <c:pt idx="0">
                  <c:v>0.81884551737564504</c:v>
                </c:pt>
                <c:pt idx="1">
                  <c:v>0.6682176579382848</c:v>
                </c:pt>
                <c:pt idx="2">
                  <c:v>0.55631266426555048</c:v>
                </c:pt>
                <c:pt idx="3">
                  <c:v>0.46854862260293972</c:v>
                </c:pt>
                <c:pt idx="4">
                  <c:v>1</c:v>
                </c:pt>
                <c:pt idx="5">
                  <c:v>1</c:v>
                </c:pt>
                <c:pt idx="6">
                  <c:v>1</c:v>
                </c:pt>
                <c:pt idx="7">
                  <c:v>1</c:v>
                </c:pt>
                <c:pt idx="8">
                  <c:v>1</c:v>
                </c:pt>
              </c:numCache>
            </c:numRef>
          </c:val>
          <c:smooth val="0"/>
          <c:extLst>
            <c:ext xmlns:c16="http://schemas.microsoft.com/office/drawing/2014/chart" uri="{C3380CC4-5D6E-409C-BE32-E72D297353CC}">
              <c16:uniqueId val="{00000037-F9D2-41C4-AC58-1C0E8AFE4D4E}"/>
            </c:ext>
          </c:extLst>
        </c:ser>
        <c:ser>
          <c:idx val="56"/>
          <c:order val="56"/>
          <c:tx>
            <c:strRef>
              <c:f>AEEIyr...pivot!$BF$3:$BF$6</c:f>
              <c:strCache>
                <c:ptCount val="1"/>
                <c:pt idx="0">
                  <c:v>gas - ele - DEU</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AEEIyr...pivot!$BF$7:$BF$16</c:f>
              <c:numCache>
                <c:formatCode>General</c:formatCode>
                <c:ptCount val="9"/>
                <c:pt idx="0">
                  <c:v>0.88460548562163133</c:v>
                </c:pt>
                <c:pt idx="1">
                  <c:v>0.8628702576097157</c:v>
                </c:pt>
                <c:pt idx="2">
                  <c:v>0.83522406440385821</c:v>
                </c:pt>
                <c:pt idx="3">
                  <c:v>0.80221794456147366</c:v>
                </c:pt>
                <c:pt idx="4">
                  <c:v>1</c:v>
                </c:pt>
                <c:pt idx="5">
                  <c:v>1</c:v>
                </c:pt>
                <c:pt idx="6">
                  <c:v>1</c:v>
                </c:pt>
                <c:pt idx="7">
                  <c:v>1</c:v>
                </c:pt>
                <c:pt idx="8">
                  <c:v>1</c:v>
                </c:pt>
              </c:numCache>
            </c:numRef>
          </c:val>
          <c:smooth val="0"/>
          <c:extLst>
            <c:ext xmlns:c16="http://schemas.microsoft.com/office/drawing/2014/chart" uri="{C3380CC4-5D6E-409C-BE32-E72D297353CC}">
              <c16:uniqueId val="{00000038-F9D2-41C4-AC58-1C0E8AFE4D4E}"/>
            </c:ext>
          </c:extLst>
        </c:ser>
        <c:ser>
          <c:idx val="57"/>
          <c:order val="57"/>
          <c:tx>
            <c:strRef>
              <c:f>AEEIyr...pivot!$BG$3:$BG$6</c:f>
              <c:strCache>
                <c:ptCount val="1"/>
                <c:pt idx="0">
                  <c:v>gas - ele - EUN</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AEEIyr...pivot!$BG$7:$BG$16</c:f>
              <c:numCache>
                <c:formatCode>General</c:formatCode>
                <c:ptCount val="9"/>
                <c:pt idx="0">
                  <c:v>1.0014627921806791</c:v>
                </c:pt>
                <c:pt idx="1">
                  <c:v>0.9903063506227644</c:v>
                </c:pt>
                <c:pt idx="2">
                  <c:v>0.96819342425884469</c:v>
                </c:pt>
                <c:pt idx="3">
                  <c:v>0.93712495187176792</c:v>
                </c:pt>
                <c:pt idx="4">
                  <c:v>1</c:v>
                </c:pt>
                <c:pt idx="5">
                  <c:v>1</c:v>
                </c:pt>
                <c:pt idx="6">
                  <c:v>1</c:v>
                </c:pt>
                <c:pt idx="7">
                  <c:v>1</c:v>
                </c:pt>
                <c:pt idx="8">
                  <c:v>1</c:v>
                </c:pt>
              </c:numCache>
            </c:numRef>
          </c:val>
          <c:smooth val="0"/>
          <c:extLst>
            <c:ext xmlns:c16="http://schemas.microsoft.com/office/drawing/2014/chart" uri="{C3380CC4-5D6E-409C-BE32-E72D297353CC}">
              <c16:uniqueId val="{00000039-F9D2-41C4-AC58-1C0E8AFE4D4E}"/>
            </c:ext>
          </c:extLst>
        </c:ser>
        <c:ser>
          <c:idx val="58"/>
          <c:order val="58"/>
          <c:tx>
            <c:strRef>
              <c:f>AEEIyr...pivot!$BH$3:$BH$6</c:f>
              <c:strCache>
                <c:ptCount val="1"/>
                <c:pt idx="0">
                  <c:v>gas - ele - EUS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AEEIyr...pivot!$BH$7:$BH$16</c:f>
              <c:numCache>
                <c:formatCode>General</c:formatCode>
                <c:ptCount val="9"/>
                <c:pt idx="0">
                  <c:v>0.89003078811072012</c:v>
                </c:pt>
                <c:pt idx="1">
                  <c:v>0.87192674764434375</c:v>
                </c:pt>
                <c:pt idx="2">
                  <c:v>0.84619877395503773</c:v>
                </c:pt>
                <c:pt idx="3">
                  <c:v>0.81401849261135972</c:v>
                </c:pt>
                <c:pt idx="4">
                  <c:v>1</c:v>
                </c:pt>
                <c:pt idx="5">
                  <c:v>1</c:v>
                </c:pt>
                <c:pt idx="6">
                  <c:v>1</c:v>
                </c:pt>
                <c:pt idx="7">
                  <c:v>1</c:v>
                </c:pt>
                <c:pt idx="8">
                  <c:v>1</c:v>
                </c:pt>
              </c:numCache>
            </c:numRef>
          </c:val>
          <c:smooth val="0"/>
          <c:extLst>
            <c:ext xmlns:c16="http://schemas.microsoft.com/office/drawing/2014/chart" uri="{C3380CC4-5D6E-409C-BE32-E72D297353CC}">
              <c16:uniqueId val="{0000003A-F9D2-41C4-AC58-1C0E8AFE4D4E}"/>
            </c:ext>
          </c:extLst>
        </c:ser>
        <c:ser>
          <c:idx val="59"/>
          <c:order val="59"/>
          <c:tx>
            <c:strRef>
              <c:f>AEEIyr...pivot!$BI$3:$BI$6</c:f>
              <c:strCache>
                <c:ptCount val="1"/>
                <c:pt idx="0">
                  <c:v>gas - ele - FRA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AEEIyr...pivot!$BI$7:$BI$16</c:f>
              <c:numCache>
                <c:formatCode>General</c:formatCode>
                <c:ptCount val="9"/>
                <c:pt idx="0">
                  <c:v>0.88472485189357541</c:v>
                </c:pt>
                <c:pt idx="1">
                  <c:v>0.8630938576160373</c:v>
                </c:pt>
                <c:pt idx="2">
                  <c:v>0.8355460768011389</c:v>
                </c:pt>
                <c:pt idx="3">
                  <c:v>0.80263510185598541</c:v>
                </c:pt>
                <c:pt idx="4">
                  <c:v>1</c:v>
                </c:pt>
                <c:pt idx="5">
                  <c:v>1</c:v>
                </c:pt>
                <c:pt idx="6">
                  <c:v>1</c:v>
                </c:pt>
                <c:pt idx="7">
                  <c:v>1</c:v>
                </c:pt>
                <c:pt idx="8">
                  <c:v>1</c:v>
                </c:pt>
              </c:numCache>
            </c:numRef>
          </c:val>
          <c:smooth val="0"/>
          <c:extLst>
            <c:ext xmlns:c16="http://schemas.microsoft.com/office/drawing/2014/chart" uri="{C3380CC4-5D6E-409C-BE32-E72D297353CC}">
              <c16:uniqueId val="{0000003B-F9D2-41C4-AC58-1C0E8AFE4D4E}"/>
            </c:ext>
          </c:extLst>
        </c:ser>
        <c:ser>
          <c:idx val="60"/>
          <c:order val="60"/>
          <c:tx>
            <c:strRef>
              <c:f>AEEIyr...pivot!$BJ$3:$BJ$6</c:f>
              <c:strCache>
                <c:ptCount val="1"/>
                <c:pt idx="0">
                  <c:v>gas - ele - IND</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AEEIyr...pivot!$BJ$7:$BJ$16</c:f>
              <c:numCache>
                <c:formatCode>General</c:formatCode>
                <c:ptCount val="9"/>
                <c:pt idx="0">
                  <c:v>0.87390073284477021</c:v>
                </c:pt>
                <c:pt idx="1">
                  <c:v>0.77576615589606934</c:v>
                </c:pt>
                <c:pt idx="2">
                  <c:v>0.70519653564290474</c:v>
                </c:pt>
                <c:pt idx="3">
                  <c:v>0.6498001332445037</c:v>
                </c:pt>
                <c:pt idx="4">
                  <c:v>1</c:v>
                </c:pt>
                <c:pt idx="5">
                  <c:v>1</c:v>
                </c:pt>
                <c:pt idx="6">
                  <c:v>1</c:v>
                </c:pt>
                <c:pt idx="7">
                  <c:v>1</c:v>
                </c:pt>
                <c:pt idx="8">
                  <c:v>1</c:v>
                </c:pt>
              </c:numCache>
            </c:numRef>
          </c:val>
          <c:smooth val="0"/>
          <c:extLst>
            <c:ext xmlns:c16="http://schemas.microsoft.com/office/drawing/2014/chart" uri="{C3380CC4-5D6E-409C-BE32-E72D297353CC}">
              <c16:uniqueId val="{0000003C-F9D2-41C4-AC58-1C0E8AFE4D4E}"/>
            </c:ext>
          </c:extLst>
        </c:ser>
        <c:ser>
          <c:idx val="61"/>
          <c:order val="61"/>
          <c:tx>
            <c:strRef>
              <c:f>AEEIyr...pivot!$BK$3:$BK$6</c:f>
              <c:strCache>
                <c:ptCount val="1"/>
                <c:pt idx="0">
                  <c:v>gas - ele - OEC</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AEEIyr...pivot!$BK$7:$BK$16</c:f>
              <c:numCache>
                <c:formatCode>General</c:formatCode>
                <c:ptCount val="9"/>
                <c:pt idx="0">
                  <c:v>0.96286879413687021</c:v>
                </c:pt>
                <c:pt idx="1">
                  <c:v>0.92585955152143629</c:v>
                </c:pt>
                <c:pt idx="2">
                  <c:v>0.88764642078771727</c:v>
                </c:pt>
                <c:pt idx="3">
                  <c:v>0.84608692337372138</c:v>
                </c:pt>
                <c:pt idx="4">
                  <c:v>1</c:v>
                </c:pt>
                <c:pt idx="5">
                  <c:v>1</c:v>
                </c:pt>
                <c:pt idx="6">
                  <c:v>1</c:v>
                </c:pt>
                <c:pt idx="7">
                  <c:v>1</c:v>
                </c:pt>
                <c:pt idx="8">
                  <c:v>1</c:v>
                </c:pt>
              </c:numCache>
            </c:numRef>
          </c:val>
          <c:smooth val="0"/>
          <c:extLst>
            <c:ext xmlns:c16="http://schemas.microsoft.com/office/drawing/2014/chart" uri="{C3380CC4-5D6E-409C-BE32-E72D297353CC}">
              <c16:uniqueId val="{0000003D-F9D2-41C4-AC58-1C0E8AFE4D4E}"/>
            </c:ext>
          </c:extLst>
        </c:ser>
        <c:ser>
          <c:idx val="62"/>
          <c:order val="62"/>
          <c:tx>
            <c:strRef>
              <c:f>AEEIyr...pivot!$BL$3:$BL$6</c:f>
              <c:strCache>
                <c:ptCount val="1"/>
                <c:pt idx="0">
                  <c:v>gas - ele - ROW</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AEEIyr...pivot!$BL$7:$BL$16</c:f>
              <c:numCache>
                <c:formatCode>General</c:formatCode>
                <c:ptCount val="9"/>
                <c:pt idx="0">
                  <c:v>0.94282607190664458</c:v>
                </c:pt>
                <c:pt idx="1">
                  <c:v>0.90065382560932328</c:v>
                </c:pt>
                <c:pt idx="2">
                  <c:v>0.87019450616014549</c:v>
                </c:pt>
                <c:pt idx="3">
                  <c:v>0.84536051151069325</c:v>
                </c:pt>
                <c:pt idx="4">
                  <c:v>1</c:v>
                </c:pt>
                <c:pt idx="5">
                  <c:v>1</c:v>
                </c:pt>
                <c:pt idx="6">
                  <c:v>1</c:v>
                </c:pt>
                <c:pt idx="7">
                  <c:v>1</c:v>
                </c:pt>
                <c:pt idx="8">
                  <c:v>1</c:v>
                </c:pt>
              </c:numCache>
            </c:numRef>
          </c:val>
          <c:smooth val="0"/>
          <c:extLst>
            <c:ext xmlns:c16="http://schemas.microsoft.com/office/drawing/2014/chart" uri="{C3380CC4-5D6E-409C-BE32-E72D297353CC}">
              <c16:uniqueId val="{0000003E-F9D2-41C4-AC58-1C0E8AFE4D4E}"/>
            </c:ext>
          </c:extLst>
        </c:ser>
        <c:ser>
          <c:idx val="63"/>
          <c:order val="63"/>
          <c:tx>
            <c:strRef>
              <c:f>AEEIyr...pivot!$BM$3:$BM$6</c:f>
              <c:strCache>
                <c:ptCount val="1"/>
                <c:pt idx="0">
                  <c:v>gas - ele - RSA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AEEIyr...pivot!$BM$7:$BM$16</c:f>
              <c:numCache>
                <c:formatCode>General</c:formatCode>
                <c:ptCount val="9"/>
                <c:pt idx="0">
                  <c:v>0.88257290469206273</c:v>
                </c:pt>
                <c:pt idx="1">
                  <c:v>0.79774315878489976</c:v>
                </c:pt>
                <c:pt idx="2">
                  <c:v>0.74006685958166507</c:v>
                </c:pt>
                <c:pt idx="3">
                  <c:v>0.69737450615081731</c:v>
                </c:pt>
                <c:pt idx="4">
                  <c:v>1</c:v>
                </c:pt>
                <c:pt idx="5">
                  <c:v>1</c:v>
                </c:pt>
                <c:pt idx="6">
                  <c:v>1</c:v>
                </c:pt>
                <c:pt idx="7">
                  <c:v>1</c:v>
                </c:pt>
                <c:pt idx="8">
                  <c:v>1</c:v>
                </c:pt>
              </c:numCache>
            </c:numRef>
          </c:val>
          <c:smooth val="0"/>
          <c:extLst>
            <c:ext xmlns:c16="http://schemas.microsoft.com/office/drawing/2014/chart" uri="{C3380CC4-5D6E-409C-BE32-E72D297353CC}">
              <c16:uniqueId val="{0000003F-F9D2-41C4-AC58-1C0E8AFE4D4E}"/>
            </c:ext>
          </c:extLst>
        </c:ser>
        <c:ser>
          <c:idx val="64"/>
          <c:order val="64"/>
          <c:tx>
            <c:strRef>
              <c:f>AEEIyr...pivot!$BN$3:$BN$6</c:f>
              <c:strCache>
                <c:ptCount val="1"/>
                <c:pt idx="0">
                  <c:v>gas - ele - RUS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AEEIyr...pivot!$BN$7:$BN$16</c:f>
              <c:numCache>
                <c:formatCode>General</c:formatCode>
                <c:ptCount val="9"/>
                <c:pt idx="0">
                  <c:v>0.84207080285378855</c:v>
                </c:pt>
                <c:pt idx="1">
                  <c:v>0.74008850356723543</c:v>
                </c:pt>
                <c:pt idx="2">
                  <c:v>0.67800054185857495</c:v>
                </c:pt>
                <c:pt idx="3">
                  <c:v>0.63178452090671011</c:v>
                </c:pt>
                <c:pt idx="4">
                  <c:v>1</c:v>
                </c:pt>
                <c:pt idx="5">
                  <c:v>1</c:v>
                </c:pt>
                <c:pt idx="6">
                  <c:v>1</c:v>
                </c:pt>
                <c:pt idx="7">
                  <c:v>1</c:v>
                </c:pt>
                <c:pt idx="8">
                  <c:v>1</c:v>
                </c:pt>
              </c:numCache>
            </c:numRef>
          </c:val>
          <c:smooth val="0"/>
          <c:extLst>
            <c:ext xmlns:c16="http://schemas.microsoft.com/office/drawing/2014/chart" uri="{C3380CC4-5D6E-409C-BE32-E72D297353CC}">
              <c16:uniqueId val="{00000040-F9D2-41C4-AC58-1C0E8AFE4D4E}"/>
            </c:ext>
          </c:extLst>
        </c:ser>
        <c:ser>
          <c:idx val="65"/>
          <c:order val="65"/>
          <c:tx>
            <c:strRef>
              <c:f>AEEIyr...pivot!$BO$3:$BO$6</c:f>
              <c:strCache>
                <c:ptCount val="1"/>
                <c:pt idx="0">
                  <c:v>gas - ele - USA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AEEIyr...pivot!$BO$7:$BO$16</c:f>
              <c:numCache>
                <c:formatCode>General</c:formatCode>
                <c:ptCount val="9"/>
                <c:pt idx="0">
                  <c:v>0.94969615200436308</c:v>
                </c:pt>
                <c:pt idx="1">
                  <c:v>0.90058439885851638</c:v>
                </c:pt>
                <c:pt idx="2">
                  <c:v>0.8526012161036145</c:v>
                </c:pt>
                <c:pt idx="3">
                  <c:v>0.8041770688231239</c:v>
                </c:pt>
                <c:pt idx="4">
                  <c:v>1</c:v>
                </c:pt>
                <c:pt idx="5">
                  <c:v>1</c:v>
                </c:pt>
                <c:pt idx="6">
                  <c:v>1</c:v>
                </c:pt>
                <c:pt idx="7">
                  <c:v>1</c:v>
                </c:pt>
                <c:pt idx="8">
                  <c:v>1</c:v>
                </c:pt>
              </c:numCache>
            </c:numRef>
          </c:val>
          <c:smooth val="0"/>
          <c:extLst>
            <c:ext xmlns:c16="http://schemas.microsoft.com/office/drawing/2014/chart" uri="{C3380CC4-5D6E-409C-BE32-E72D297353CC}">
              <c16:uniqueId val="{00000041-F9D2-41C4-AC58-1C0E8AFE4D4E}"/>
            </c:ext>
          </c:extLst>
        </c:ser>
        <c:ser>
          <c:idx val="66"/>
          <c:order val="66"/>
          <c:tx>
            <c:strRef>
              <c:f>AEEIyr...pivot!$BP$3:$BP$6</c:f>
              <c:strCache>
                <c:ptCount val="1"/>
                <c:pt idx="0">
                  <c:v>gas - ele - ITA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AEEIyr...pivot!$BP$7:$BP$16</c:f>
              <c:numCache>
                <c:formatCode>General</c:formatCode>
                <c:ptCount val="9"/>
                <c:pt idx="0">
                  <c:v>0.99517735976991029</c:v>
                </c:pt>
                <c:pt idx="1">
                  <c:v>0.97963780823818702</c:v>
                </c:pt>
                <c:pt idx="2">
                  <c:v>0.95454634089604062</c:v>
                </c:pt>
                <c:pt idx="3">
                  <c:v>0.92140240331330359</c:v>
                </c:pt>
                <c:pt idx="4">
                  <c:v>1</c:v>
                </c:pt>
                <c:pt idx="5">
                  <c:v>1</c:v>
                </c:pt>
                <c:pt idx="6">
                  <c:v>1</c:v>
                </c:pt>
                <c:pt idx="7">
                  <c:v>1</c:v>
                </c:pt>
                <c:pt idx="8">
                  <c:v>1</c:v>
                </c:pt>
              </c:numCache>
            </c:numRef>
          </c:val>
          <c:smooth val="0"/>
          <c:extLst>
            <c:ext xmlns:c16="http://schemas.microsoft.com/office/drawing/2014/chart" uri="{C3380CC4-5D6E-409C-BE32-E72D297353CC}">
              <c16:uniqueId val="{00000042-F9D2-41C4-AC58-1C0E8AFE4D4E}"/>
            </c:ext>
          </c:extLst>
        </c:ser>
        <c:ser>
          <c:idx val="67"/>
          <c:order val="67"/>
          <c:tx>
            <c:strRef>
              <c:f>AEEIyr...pivot!$BQ$3:$BQ$6</c:f>
              <c:strCache>
                <c:ptCount val="1"/>
                <c:pt idx="0">
                  <c:v>gas - ele - POL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AEEIyr...pivot!$BQ$7:$BQ$16</c:f>
              <c:numCache>
                <c:formatCode>General</c:formatCode>
                <c:ptCount val="9"/>
                <c:pt idx="0">
                  <c:v>0.90670350216271356</c:v>
                </c:pt>
                <c:pt idx="1">
                  <c:v>0.82429214337146606</c:v>
                </c:pt>
                <c:pt idx="2">
                  <c:v>0.75192226919096972</c:v>
                </c:pt>
                <c:pt idx="3">
                  <c:v>0.6860072957658111</c:v>
                </c:pt>
                <c:pt idx="4">
                  <c:v>1</c:v>
                </c:pt>
                <c:pt idx="5">
                  <c:v>1</c:v>
                </c:pt>
                <c:pt idx="6">
                  <c:v>1</c:v>
                </c:pt>
                <c:pt idx="7">
                  <c:v>1</c:v>
                </c:pt>
                <c:pt idx="8">
                  <c:v>1</c:v>
                </c:pt>
              </c:numCache>
            </c:numRef>
          </c:val>
          <c:smooth val="0"/>
          <c:extLst>
            <c:ext xmlns:c16="http://schemas.microsoft.com/office/drawing/2014/chart" uri="{C3380CC4-5D6E-409C-BE32-E72D297353CC}">
              <c16:uniqueId val="{00000043-F9D2-41C4-AC58-1C0E8AFE4D4E}"/>
            </c:ext>
          </c:extLst>
        </c:ser>
        <c:ser>
          <c:idx val="68"/>
          <c:order val="68"/>
          <c:tx>
            <c:strRef>
              <c:f>AEEIyr...pivot!$BR$3:$BR$6</c:f>
              <c:strCache>
                <c:ptCount val="1"/>
                <c:pt idx="0">
                  <c:v>gas - ele - ESP</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AEEIyr...pivot!$BR$7:$BR$16</c:f>
              <c:numCache>
                <c:formatCode>General</c:formatCode>
                <c:ptCount val="9"/>
                <c:pt idx="0">
                  <c:v>0.98892309790080013</c:v>
                </c:pt>
                <c:pt idx="1">
                  <c:v>0.96880749738260419</c:v>
                </c:pt>
                <c:pt idx="2">
                  <c:v>0.9402208599500419</c:v>
                </c:pt>
                <c:pt idx="3">
                  <c:v>0.90446499179039963</c:v>
                </c:pt>
                <c:pt idx="4">
                  <c:v>1</c:v>
                </c:pt>
                <c:pt idx="5">
                  <c:v>1</c:v>
                </c:pt>
                <c:pt idx="6">
                  <c:v>1</c:v>
                </c:pt>
                <c:pt idx="7">
                  <c:v>1</c:v>
                </c:pt>
                <c:pt idx="8">
                  <c:v>1</c:v>
                </c:pt>
              </c:numCache>
            </c:numRef>
          </c:val>
          <c:smooth val="0"/>
          <c:extLst>
            <c:ext xmlns:c16="http://schemas.microsoft.com/office/drawing/2014/chart" uri="{C3380CC4-5D6E-409C-BE32-E72D297353CC}">
              <c16:uniqueId val="{00000044-F9D2-41C4-AC58-1C0E8AFE4D4E}"/>
            </c:ext>
          </c:extLst>
        </c:ser>
        <c:ser>
          <c:idx val="69"/>
          <c:order val="69"/>
          <c:tx>
            <c:strRef>
              <c:f>AEEIyr...pivot!$BS$3:$BS$6</c:f>
              <c:strCache>
                <c:ptCount val="1"/>
                <c:pt idx="0">
                  <c:v>gas - ele - UKI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AEEIyr...pivot!$BS$7:$BS$16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45-F9D2-41C4-AC58-1C0E8AFE4D4E}"/>
            </c:ext>
          </c:extLst>
        </c:ser>
        <c:ser>
          <c:idx val="70"/>
          <c:order val="70"/>
          <c:tx>
            <c:strRef>
              <c:f>AEEIyr...pivot!$BT$3:$BT$6</c:f>
              <c:strCache>
                <c:ptCount val="1"/>
                <c:pt idx="0">
                  <c:v>gas - ele - BNL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AEEIyr...pivot!$BT$7:$BT$16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46-F9D2-41C4-AC58-1C0E8AFE4D4E}"/>
            </c:ext>
          </c:extLst>
        </c:ser>
        <c:ser>
          <c:idx val="71"/>
          <c:order val="71"/>
          <c:tx>
            <c:strRef>
              <c:f>AEEIyr...pivot!$BU$3:$BU$6</c:f>
              <c:strCache>
                <c:ptCount val="1"/>
                <c:pt idx="0">
                  <c:v>gas - ele - OPA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AEEIyr...pivot!$BU$7:$BU$16</c:f>
              <c:numCache>
                <c:formatCode>General</c:formatCode>
                <c:ptCount val="9"/>
                <c:pt idx="0">
                  <c:v>0.90936243926212235</c:v>
                </c:pt>
                <c:pt idx="1">
                  <c:v>0.85963337724313971</c:v>
                </c:pt>
                <c:pt idx="2">
                  <c:v>0.83536717766100677</c:v>
                </c:pt>
                <c:pt idx="3">
                  <c:v>0.81815549861756509</c:v>
                </c:pt>
                <c:pt idx="4">
                  <c:v>1</c:v>
                </c:pt>
                <c:pt idx="5">
                  <c:v>1</c:v>
                </c:pt>
                <c:pt idx="6">
                  <c:v>1</c:v>
                </c:pt>
                <c:pt idx="7">
                  <c:v>1</c:v>
                </c:pt>
                <c:pt idx="8">
                  <c:v>1</c:v>
                </c:pt>
              </c:numCache>
            </c:numRef>
          </c:val>
          <c:smooth val="0"/>
          <c:extLst>
            <c:ext xmlns:c16="http://schemas.microsoft.com/office/drawing/2014/chart" uri="{C3380CC4-5D6E-409C-BE32-E72D297353CC}">
              <c16:uniqueId val="{00000047-F9D2-41C4-AC58-1C0E8AFE4D4E}"/>
            </c:ext>
          </c:extLst>
        </c:ser>
        <c:ser>
          <c:idx val="72"/>
          <c:order val="72"/>
          <c:tx>
            <c:strRef>
              <c:f>AEEIyr...pivot!$BV$3:$BV$6</c:f>
              <c:strCache>
                <c:ptCount val="1"/>
                <c:pt idx="0">
                  <c:v>oil - ele - BRZ</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AEEIyr...pivot!$BV$7:$BV$16</c:f>
              <c:numCache>
                <c:formatCode>General</c:formatCode>
                <c:ptCount val="9"/>
                <c:pt idx="0">
                  <c:v>0.94574793139594515</c:v>
                </c:pt>
                <c:pt idx="1">
                  <c:v>0.90803354372504841</c:v>
                </c:pt>
                <c:pt idx="2">
                  <c:v>0.88241296250864232</c:v>
                </c:pt>
                <c:pt idx="3">
                  <c:v>0.86250752726542812</c:v>
                </c:pt>
                <c:pt idx="4">
                  <c:v>1</c:v>
                </c:pt>
                <c:pt idx="5">
                  <c:v>1</c:v>
                </c:pt>
                <c:pt idx="6">
                  <c:v>1</c:v>
                </c:pt>
                <c:pt idx="7">
                  <c:v>1</c:v>
                </c:pt>
                <c:pt idx="8">
                  <c:v>1</c:v>
                </c:pt>
              </c:numCache>
            </c:numRef>
          </c:val>
          <c:smooth val="0"/>
          <c:extLst>
            <c:ext xmlns:c16="http://schemas.microsoft.com/office/drawing/2014/chart" uri="{C3380CC4-5D6E-409C-BE32-E72D297353CC}">
              <c16:uniqueId val="{00000048-F9D2-41C4-AC58-1C0E8AFE4D4E}"/>
            </c:ext>
          </c:extLst>
        </c:ser>
        <c:ser>
          <c:idx val="73"/>
          <c:order val="73"/>
          <c:tx>
            <c:strRef>
              <c:f>AEEIyr...pivot!$BW$3:$BW$6</c:f>
              <c:strCache>
                <c:ptCount val="1"/>
                <c:pt idx="0">
                  <c:v>oil - ele - CHI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AEEIyr...pivot!$BW$7:$BW$16</c:f>
              <c:numCache>
                <c:formatCode>General</c:formatCode>
                <c:ptCount val="9"/>
                <c:pt idx="0">
                  <c:v>0.81884551737564504</c:v>
                </c:pt>
                <c:pt idx="1">
                  <c:v>0.6682176579382848</c:v>
                </c:pt>
                <c:pt idx="2">
                  <c:v>0.55631266426555048</c:v>
                </c:pt>
                <c:pt idx="3">
                  <c:v>0.46854862260293972</c:v>
                </c:pt>
                <c:pt idx="4">
                  <c:v>1</c:v>
                </c:pt>
                <c:pt idx="5">
                  <c:v>1</c:v>
                </c:pt>
                <c:pt idx="6">
                  <c:v>1</c:v>
                </c:pt>
                <c:pt idx="7">
                  <c:v>1</c:v>
                </c:pt>
                <c:pt idx="8">
                  <c:v>1</c:v>
                </c:pt>
              </c:numCache>
            </c:numRef>
          </c:val>
          <c:smooth val="0"/>
          <c:extLst>
            <c:ext xmlns:c16="http://schemas.microsoft.com/office/drawing/2014/chart" uri="{C3380CC4-5D6E-409C-BE32-E72D297353CC}">
              <c16:uniqueId val="{00000049-F9D2-41C4-AC58-1C0E8AFE4D4E}"/>
            </c:ext>
          </c:extLst>
        </c:ser>
        <c:ser>
          <c:idx val="74"/>
          <c:order val="74"/>
          <c:tx>
            <c:strRef>
              <c:f>AEEIyr...pivot!$BX$3:$BX$6</c:f>
              <c:strCache>
                <c:ptCount val="1"/>
                <c:pt idx="0">
                  <c:v>oil - ele - DEU</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AEEIyr...pivot!$BX$7:$BX$16</c:f>
              <c:numCache>
                <c:formatCode>General</c:formatCode>
                <c:ptCount val="9"/>
                <c:pt idx="0">
                  <c:v>0.88460548562163133</c:v>
                </c:pt>
                <c:pt idx="1">
                  <c:v>0.8628702576097157</c:v>
                </c:pt>
                <c:pt idx="2">
                  <c:v>0.83522406440385821</c:v>
                </c:pt>
                <c:pt idx="3">
                  <c:v>0.80221794456147366</c:v>
                </c:pt>
                <c:pt idx="4">
                  <c:v>1</c:v>
                </c:pt>
                <c:pt idx="5">
                  <c:v>1</c:v>
                </c:pt>
                <c:pt idx="6">
                  <c:v>1</c:v>
                </c:pt>
                <c:pt idx="7">
                  <c:v>1</c:v>
                </c:pt>
                <c:pt idx="8">
                  <c:v>1</c:v>
                </c:pt>
              </c:numCache>
            </c:numRef>
          </c:val>
          <c:smooth val="0"/>
          <c:extLst>
            <c:ext xmlns:c16="http://schemas.microsoft.com/office/drawing/2014/chart" uri="{C3380CC4-5D6E-409C-BE32-E72D297353CC}">
              <c16:uniqueId val="{0000004A-F9D2-41C4-AC58-1C0E8AFE4D4E}"/>
            </c:ext>
          </c:extLst>
        </c:ser>
        <c:ser>
          <c:idx val="75"/>
          <c:order val="75"/>
          <c:tx>
            <c:strRef>
              <c:f>AEEIyr...pivot!$BY$3:$BY$6</c:f>
              <c:strCache>
                <c:ptCount val="1"/>
                <c:pt idx="0">
                  <c:v>oil - ele - EUN</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AEEIyr...pivot!$BY$7:$BY$16</c:f>
              <c:numCache>
                <c:formatCode>General</c:formatCode>
                <c:ptCount val="9"/>
                <c:pt idx="0">
                  <c:v>1.0014627921806791</c:v>
                </c:pt>
                <c:pt idx="1">
                  <c:v>0.9903063506227644</c:v>
                </c:pt>
                <c:pt idx="2">
                  <c:v>0.96819342425884469</c:v>
                </c:pt>
                <c:pt idx="3">
                  <c:v>0.93712495187176792</c:v>
                </c:pt>
                <c:pt idx="4">
                  <c:v>1</c:v>
                </c:pt>
                <c:pt idx="5">
                  <c:v>1</c:v>
                </c:pt>
                <c:pt idx="6">
                  <c:v>1</c:v>
                </c:pt>
                <c:pt idx="7">
                  <c:v>1</c:v>
                </c:pt>
                <c:pt idx="8">
                  <c:v>1</c:v>
                </c:pt>
              </c:numCache>
            </c:numRef>
          </c:val>
          <c:smooth val="0"/>
          <c:extLst>
            <c:ext xmlns:c16="http://schemas.microsoft.com/office/drawing/2014/chart" uri="{C3380CC4-5D6E-409C-BE32-E72D297353CC}">
              <c16:uniqueId val="{0000004B-F9D2-41C4-AC58-1C0E8AFE4D4E}"/>
            </c:ext>
          </c:extLst>
        </c:ser>
        <c:ser>
          <c:idx val="76"/>
          <c:order val="76"/>
          <c:tx>
            <c:strRef>
              <c:f>AEEIyr...pivot!$BZ$3:$BZ$6</c:f>
              <c:strCache>
                <c:ptCount val="1"/>
                <c:pt idx="0">
                  <c:v>oil - ele - EUS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AEEIyr...pivot!$BZ$7:$BZ$16</c:f>
              <c:numCache>
                <c:formatCode>General</c:formatCode>
                <c:ptCount val="9"/>
                <c:pt idx="0">
                  <c:v>0.89003078811072012</c:v>
                </c:pt>
                <c:pt idx="1">
                  <c:v>0.87192674764434375</c:v>
                </c:pt>
                <c:pt idx="2">
                  <c:v>0.84619877395503773</c:v>
                </c:pt>
                <c:pt idx="3">
                  <c:v>0.81401849261135972</c:v>
                </c:pt>
                <c:pt idx="4">
                  <c:v>1</c:v>
                </c:pt>
                <c:pt idx="5">
                  <c:v>1</c:v>
                </c:pt>
                <c:pt idx="6">
                  <c:v>1</c:v>
                </c:pt>
                <c:pt idx="7">
                  <c:v>1</c:v>
                </c:pt>
                <c:pt idx="8">
                  <c:v>1</c:v>
                </c:pt>
              </c:numCache>
            </c:numRef>
          </c:val>
          <c:smooth val="0"/>
          <c:extLst>
            <c:ext xmlns:c16="http://schemas.microsoft.com/office/drawing/2014/chart" uri="{C3380CC4-5D6E-409C-BE32-E72D297353CC}">
              <c16:uniqueId val="{0000004C-F9D2-41C4-AC58-1C0E8AFE4D4E}"/>
            </c:ext>
          </c:extLst>
        </c:ser>
        <c:ser>
          <c:idx val="77"/>
          <c:order val="77"/>
          <c:tx>
            <c:strRef>
              <c:f>AEEIyr...pivot!$CA$3:$CA$6</c:f>
              <c:strCache>
                <c:ptCount val="1"/>
                <c:pt idx="0">
                  <c:v>oil - ele - FRA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AEEIyr...pivot!$CA$7:$CA$16</c:f>
              <c:numCache>
                <c:formatCode>General</c:formatCode>
                <c:ptCount val="9"/>
                <c:pt idx="0">
                  <c:v>0.88472485189357541</c:v>
                </c:pt>
                <c:pt idx="1">
                  <c:v>0.8630938576160373</c:v>
                </c:pt>
                <c:pt idx="2">
                  <c:v>0.8355460768011389</c:v>
                </c:pt>
                <c:pt idx="3">
                  <c:v>0.80263510185598541</c:v>
                </c:pt>
                <c:pt idx="4">
                  <c:v>1</c:v>
                </c:pt>
                <c:pt idx="5">
                  <c:v>1</c:v>
                </c:pt>
                <c:pt idx="6">
                  <c:v>1</c:v>
                </c:pt>
                <c:pt idx="7">
                  <c:v>1</c:v>
                </c:pt>
                <c:pt idx="8">
                  <c:v>1</c:v>
                </c:pt>
              </c:numCache>
            </c:numRef>
          </c:val>
          <c:smooth val="0"/>
          <c:extLst>
            <c:ext xmlns:c16="http://schemas.microsoft.com/office/drawing/2014/chart" uri="{C3380CC4-5D6E-409C-BE32-E72D297353CC}">
              <c16:uniqueId val="{0000004D-F9D2-41C4-AC58-1C0E8AFE4D4E}"/>
            </c:ext>
          </c:extLst>
        </c:ser>
        <c:ser>
          <c:idx val="78"/>
          <c:order val="78"/>
          <c:tx>
            <c:strRef>
              <c:f>AEEIyr...pivot!$CB$3:$CB$6</c:f>
              <c:strCache>
                <c:ptCount val="1"/>
                <c:pt idx="0">
                  <c:v>oil - ele - IND</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AEEIyr...pivot!$CB$7:$CB$16</c:f>
              <c:numCache>
                <c:formatCode>General</c:formatCode>
                <c:ptCount val="9"/>
                <c:pt idx="0">
                  <c:v>0.87390073284477021</c:v>
                </c:pt>
                <c:pt idx="1">
                  <c:v>0.77576615589606934</c:v>
                </c:pt>
                <c:pt idx="2">
                  <c:v>0.70519653564290474</c:v>
                </c:pt>
                <c:pt idx="3">
                  <c:v>0.6498001332445037</c:v>
                </c:pt>
                <c:pt idx="4">
                  <c:v>1</c:v>
                </c:pt>
                <c:pt idx="5">
                  <c:v>1</c:v>
                </c:pt>
                <c:pt idx="6">
                  <c:v>1</c:v>
                </c:pt>
                <c:pt idx="7">
                  <c:v>1</c:v>
                </c:pt>
                <c:pt idx="8">
                  <c:v>1</c:v>
                </c:pt>
              </c:numCache>
            </c:numRef>
          </c:val>
          <c:smooth val="0"/>
          <c:extLst>
            <c:ext xmlns:c16="http://schemas.microsoft.com/office/drawing/2014/chart" uri="{C3380CC4-5D6E-409C-BE32-E72D297353CC}">
              <c16:uniqueId val="{0000004E-F9D2-41C4-AC58-1C0E8AFE4D4E}"/>
            </c:ext>
          </c:extLst>
        </c:ser>
        <c:ser>
          <c:idx val="79"/>
          <c:order val="79"/>
          <c:tx>
            <c:strRef>
              <c:f>AEEIyr...pivot!$CC$3:$CC$6</c:f>
              <c:strCache>
                <c:ptCount val="1"/>
                <c:pt idx="0">
                  <c:v>oil - ele - OEC</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AEEIyr...pivot!$CC$7:$CC$16</c:f>
              <c:numCache>
                <c:formatCode>General</c:formatCode>
                <c:ptCount val="9"/>
                <c:pt idx="0">
                  <c:v>0.96286879413687021</c:v>
                </c:pt>
                <c:pt idx="1">
                  <c:v>0.92585955152143629</c:v>
                </c:pt>
                <c:pt idx="2">
                  <c:v>0.88764642078771727</c:v>
                </c:pt>
                <c:pt idx="3">
                  <c:v>0.84608692337372138</c:v>
                </c:pt>
                <c:pt idx="4">
                  <c:v>1</c:v>
                </c:pt>
                <c:pt idx="5">
                  <c:v>1</c:v>
                </c:pt>
                <c:pt idx="6">
                  <c:v>1</c:v>
                </c:pt>
                <c:pt idx="7">
                  <c:v>1</c:v>
                </c:pt>
                <c:pt idx="8">
                  <c:v>1</c:v>
                </c:pt>
              </c:numCache>
            </c:numRef>
          </c:val>
          <c:smooth val="0"/>
          <c:extLst>
            <c:ext xmlns:c16="http://schemas.microsoft.com/office/drawing/2014/chart" uri="{C3380CC4-5D6E-409C-BE32-E72D297353CC}">
              <c16:uniqueId val="{0000004F-F9D2-41C4-AC58-1C0E8AFE4D4E}"/>
            </c:ext>
          </c:extLst>
        </c:ser>
        <c:ser>
          <c:idx val="80"/>
          <c:order val="80"/>
          <c:tx>
            <c:strRef>
              <c:f>AEEIyr...pivot!$CD$3:$CD$6</c:f>
              <c:strCache>
                <c:ptCount val="1"/>
                <c:pt idx="0">
                  <c:v>oil - ele - ROW</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AEEIyr...pivot!$CD$7:$CD$16</c:f>
              <c:numCache>
                <c:formatCode>General</c:formatCode>
                <c:ptCount val="9"/>
                <c:pt idx="0">
                  <c:v>0.94282607190664458</c:v>
                </c:pt>
                <c:pt idx="1">
                  <c:v>0.90065382560932328</c:v>
                </c:pt>
                <c:pt idx="2">
                  <c:v>0.87019450616014549</c:v>
                </c:pt>
                <c:pt idx="3">
                  <c:v>0.84536051151069325</c:v>
                </c:pt>
                <c:pt idx="4">
                  <c:v>1</c:v>
                </c:pt>
                <c:pt idx="5">
                  <c:v>1</c:v>
                </c:pt>
                <c:pt idx="6">
                  <c:v>1</c:v>
                </c:pt>
                <c:pt idx="7">
                  <c:v>1</c:v>
                </c:pt>
                <c:pt idx="8">
                  <c:v>1</c:v>
                </c:pt>
              </c:numCache>
            </c:numRef>
          </c:val>
          <c:smooth val="0"/>
          <c:extLst>
            <c:ext xmlns:c16="http://schemas.microsoft.com/office/drawing/2014/chart" uri="{C3380CC4-5D6E-409C-BE32-E72D297353CC}">
              <c16:uniqueId val="{00000050-F9D2-41C4-AC58-1C0E8AFE4D4E}"/>
            </c:ext>
          </c:extLst>
        </c:ser>
        <c:ser>
          <c:idx val="81"/>
          <c:order val="81"/>
          <c:tx>
            <c:strRef>
              <c:f>AEEIyr...pivot!$CE$3:$CE$6</c:f>
              <c:strCache>
                <c:ptCount val="1"/>
                <c:pt idx="0">
                  <c:v>oil - ele - RSA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AEEIyr...pivot!$CE$7:$CE$16</c:f>
              <c:numCache>
                <c:formatCode>General</c:formatCode>
                <c:ptCount val="9"/>
                <c:pt idx="0">
                  <c:v>0.88257290469206273</c:v>
                </c:pt>
                <c:pt idx="1">
                  <c:v>0.79774315878489976</c:v>
                </c:pt>
                <c:pt idx="2">
                  <c:v>0.74006685958166507</c:v>
                </c:pt>
                <c:pt idx="3">
                  <c:v>0.69737450615081731</c:v>
                </c:pt>
                <c:pt idx="4">
                  <c:v>1</c:v>
                </c:pt>
                <c:pt idx="5">
                  <c:v>1</c:v>
                </c:pt>
                <c:pt idx="6">
                  <c:v>1</c:v>
                </c:pt>
                <c:pt idx="7">
                  <c:v>1</c:v>
                </c:pt>
                <c:pt idx="8">
                  <c:v>1</c:v>
                </c:pt>
              </c:numCache>
            </c:numRef>
          </c:val>
          <c:smooth val="0"/>
          <c:extLst>
            <c:ext xmlns:c16="http://schemas.microsoft.com/office/drawing/2014/chart" uri="{C3380CC4-5D6E-409C-BE32-E72D297353CC}">
              <c16:uniqueId val="{00000051-F9D2-41C4-AC58-1C0E8AFE4D4E}"/>
            </c:ext>
          </c:extLst>
        </c:ser>
        <c:ser>
          <c:idx val="82"/>
          <c:order val="82"/>
          <c:tx>
            <c:strRef>
              <c:f>AEEIyr...pivot!$CF$3:$CF$6</c:f>
              <c:strCache>
                <c:ptCount val="1"/>
                <c:pt idx="0">
                  <c:v>oil - ele - RUS</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AEEIyr...pivot!$CF$7:$CF$16</c:f>
              <c:numCache>
                <c:formatCode>General</c:formatCode>
                <c:ptCount val="9"/>
                <c:pt idx="0">
                  <c:v>0.84207080285378855</c:v>
                </c:pt>
                <c:pt idx="1">
                  <c:v>0.74008850356723543</c:v>
                </c:pt>
                <c:pt idx="2">
                  <c:v>0.67800054185857495</c:v>
                </c:pt>
                <c:pt idx="3">
                  <c:v>0.63178452090671011</c:v>
                </c:pt>
                <c:pt idx="4">
                  <c:v>1</c:v>
                </c:pt>
                <c:pt idx="5">
                  <c:v>1</c:v>
                </c:pt>
                <c:pt idx="6">
                  <c:v>1</c:v>
                </c:pt>
                <c:pt idx="7">
                  <c:v>1</c:v>
                </c:pt>
                <c:pt idx="8">
                  <c:v>1</c:v>
                </c:pt>
              </c:numCache>
            </c:numRef>
          </c:val>
          <c:smooth val="0"/>
          <c:extLst>
            <c:ext xmlns:c16="http://schemas.microsoft.com/office/drawing/2014/chart" uri="{C3380CC4-5D6E-409C-BE32-E72D297353CC}">
              <c16:uniqueId val="{00000052-F9D2-41C4-AC58-1C0E8AFE4D4E}"/>
            </c:ext>
          </c:extLst>
        </c:ser>
        <c:ser>
          <c:idx val="83"/>
          <c:order val="83"/>
          <c:tx>
            <c:strRef>
              <c:f>AEEIyr...pivot!$CG$3:$CG$6</c:f>
              <c:strCache>
                <c:ptCount val="1"/>
                <c:pt idx="0">
                  <c:v>oil - ele - USA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AEEIyr...pivot!$CG$7:$CG$16</c:f>
              <c:numCache>
                <c:formatCode>General</c:formatCode>
                <c:ptCount val="9"/>
                <c:pt idx="0">
                  <c:v>0.94969615200436308</c:v>
                </c:pt>
                <c:pt idx="1">
                  <c:v>0.90058439885851638</c:v>
                </c:pt>
                <c:pt idx="2">
                  <c:v>0.8526012161036145</c:v>
                </c:pt>
                <c:pt idx="3">
                  <c:v>0.8041770688231239</c:v>
                </c:pt>
                <c:pt idx="4">
                  <c:v>1</c:v>
                </c:pt>
                <c:pt idx="5">
                  <c:v>1</c:v>
                </c:pt>
                <c:pt idx="6">
                  <c:v>1</c:v>
                </c:pt>
                <c:pt idx="7">
                  <c:v>1</c:v>
                </c:pt>
                <c:pt idx="8">
                  <c:v>1</c:v>
                </c:pt>
              </c:numCache>
            </c:numRef>
          </c:val>
          <c:smooth val="0"/>
          <c:extLst>
            <c:ext xmlns:c16="http://schemas.microsoft.com/office/drawing/2014/chart" uri="{C3380CC4-5D6E-409C-BE32-E72D297353CC}">
              <c16:uniqueId val="{00000053-F9D2-41C4-AC58-1C0E8AFE4D4E}"/>
            </c:ext>
          </c:extLst>
        </c:ser>
        <c:ser>
          <c:idx val="84"/>
          <c:order val="84"/>
          <c:tx>
            <c:strRef>
              <c:f>AEEIyr...pivot!$CH$3:$CH$6</c:f>
              <c:strCache>
                <c:ptCount val="1"/>
                <c:pt idx="0">
                  <c:v>oil - ele - ITA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AEEIyr...pivot!$CH$7:$CH$16</c:f>
              <c:numCache>
                <c:formatCode>General</c:formatCode>
                <c:ptCount val="9"/>
                <c:pt idx="0">
                  <c:v>0.99517735976991029</c:v>
                </c:pt>
                <c:pt idx="1">
                  <c:v>0.97963780823818702</c:v>
                </c:pt>
                <c:pt idx="2">
                  <c:v>0.95454634089604062</c:v>
                </c:pt>
                <c:pt idx="3">
                  <c:v>0.92140240331330359</c:v>
                </c:pt>
                <c:pt idx="4">
                  <c:v>1</c:v>
                </c:pt>
                <c:pt idx="5">
                  <c:v>1</c:v>
                </c:pt>
                <c:pt idx="6">
                  <c:v>1</c:v>
                </c:pt>
                <c:pt idx="7">
                  <c:v>1</c:v>
                </c:pt>
                <c:pt idx="8">
                  <c:v>1</c:v>
                </c:pt>
              </c:numCache>
            </c:numRef>
          </c:val>
          <c:smooth val="0"/>
          <c:extLst>
            <c:ext xmlns:c16="http://schemas.microsoft.com/office/drawing/2014/chart" uri="{C3380CC4-5D6E-409C-BE32-E72D297353CC}">
              <c16:uniqueId val="{00000054-F9D2-41C4-AC58-1C0E8AFE4D4E}"/>
            </c:ext>
          </c:extLst>
        </c:ser>
        <c:ser>
          <c:idx val="85"/>
          <c:order val="85"/>
          <c:tx>
            <c:strRef>
              <c:f>AEEIyr...pivot!$CI$3:$CI$6</c:f>
              <c:strCache>
                <c:ptCount val="1"/>
                <c:pt idx="0">
                  <c:v>oil - ele - POL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AEEIyr...pivot!$CI$7:$CI$16</c:f>
              <c:numCache>
                <c:formatCode>General</c:formatCode>
                <c:ptCount val="9"/>
                <c:pt idx="0">
                  <c:v>0.90670350216271356</c:v>
                </c:pt>
                <c:pt idx="1">
                  <c:v>0.82429214337146606</c:v>
                </c:pt>
                <c:pt idx="2">
                  <c:v>0.75192226919096972</c:v>
                </c:pt>
                <c:pt idx="3">
                  <c:v>0.6860072957658111</c:v>
                </c:pt>
                <c:pt idx="4">
                  <c:v>1</c:v>
                </c:pt>
                <c:pt idx="5">
                  <c:v>1</c:v>
                </c:pt>
                <c:pt idx="6">
                  <c:v>1</c:v>
                </c:pt>
                <c:pt idx="7">
                  <c:v>1</c:v>
                </c:pt>
                <c:pt idx="8">
                  <c:v>1</c:v>
                </c:pt>
              </c:numCache>
            </c:numRef>
          </c:val>
          <c:smooth val="0"/>
          <c:extLst>
            <c:ext xmlns:c16="http://schemas.microsoft.com/office/drawing/2014/chart" uri="{C3380CC4-5D6E-409C-BE32-E72D297353CC}">
              <c16:uniqueId val="{00000000-B37B-48C1-8651-EF8B8C854508}"/>
            </c:ext>
          </c:extLst>
        </c:ser>
        <c:ser>
          <c:idx val="86"/>
          <c:order val="86"/>
          <c:tx>
            <c:strRef>
              <c:f>AEEIyr...pivot!$CJ$3:$CJ$6</c:f>
              <c:strCache>
                <c:ptCount val="1"/>
                <c:pt idx="0">
                  <c:v>oil - ele - ESP</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AEEIyr...pivot!$CJ$7:$CJ$16</c:f>
              <c:numCache>
                <c:formatCode>General</c:formatCode>
                <c:ptCount val="9"/>
                <c:pt idx="0">
                  <c:v>0.98892309790080013</c:v>
                </c:pt>
                <c:pt idx="1">
                  <c:v>0.96880749738260419</c:v>
                </c:pt>
                <c:pt idx="2">
                  <c:v>0.9402208599500419</c:v>
                </c:pt>
                <c:pt idx="3">
                  <c:v>0.90446499179039963</c:v>
                </c:pt>
                <c:pt idx="4">
                  <c:v>1</c:v>
                </c:pt>
                <c:pt idx="5">
                  <c:v>1</c:v>
                </c:pt>
                <c:pt idx="6">
                  <c:v>1</c:v>
                </c:pt>
                <c:pt idx="7">
                  <c:v>1</c:v>
                </c:pt>
                <c:pt idx="8">
                  <c:v>1</c:v>
                </c:pt>
              </c:numCache>
            </c:numRef>
          </c:val>
          <c:smooth val="0"/>
          <c:extLst>
            <c:ext xmlns:c16="http://schemas.microsoft.com/office/drawing/2014/chart" uri="{C3380CC4-5D6E-409C-BE32-E72D297353CC}">
              <c16:uniqueId val="{00000001-B37B-48C1-8651-EF8B8C854508}"/>
            </c:ext>
          </c:extLst>
        </c:ser>
        <c:ser>
          <c:idx val="87"/>
          <c:order val="87"/>
          <c:tx>
            <c:strRef>
              <c:f>AEEIyr...pivot!$CK$3:$CK$6</c:f>
              <c:strCache>
                <c:ptCount val="1"/>
                <c:pt idx="0">
                  <c:v>oil - ele - UKI</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AEEIyr...pivot!$CK$7:$CK$16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02-B37B-48C1-8651-EF8B8C854508}"/>
            </c:ext>
          </c:extLst>
        </c:ser>
        <c:ser>
          <c:idx val="88"/>
          <c:order val="88"/>
          <c:tx>
            <c:strRef>
              <c:f>AEEIyr...pivot!$CL$3:$CL$6</c:f>
              <c:strCache>
                <c:ptCount val="1"/>
                <c:pt idx="0">
                  <c:v>oil - ele - BNL</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AEEIyr...pivot!$CL$7:$CL$16</c:f>
              <c:numCache>
                <c:formatCode>General</c:formatCode>
                <c:ptCount val="9"/>
                <c:pt idx="0">
                  <c:v>0.9635986797393965</c:v>
                </c:pt>
                <c:pt idx="1">
                  <c:v>0.92583886541459282</c:v>
                </c:pt>
                <c:pt idx="2">
                  <c:v>0.88578697993622824</c:v>
                </c:pt>
                <c:pt idx="3">
                  <c:v>0.84252985735581754</c:v>
                </c:pt>
                <c:pt idx="4">
                  <c:v>1</c:v>
                </c:pt>
                <c:pt idx="5">
                  <c:v>1</c:v>
                </c:pt>
                <c:pt idx="6">
                  <c:v>1</c:v>
                </c:pt>
                <c:pt idx="7">
                  <c:v>1</c:v>
                </c:pt>
                <c:pt idx="8">
                  <c:v>1</c:v>
                </c:pt>
              </c:numCache>
            </c:numRef>
          </c:val>
          <c:smooth val="0"/>
          <c:extLst>
            <c:ext xmlns:c16="http://schemas.microsoft.com/office/drawing/2014/chart" uri="{C3380CC4-5D6E-409C-BE32-E72D297353CC}">
              <c16:uniqueId val="{00000003-B37B-48C1-8651-EF8B8C854508}"/>
            </c:ext>
          </c:extLst>
        </c:ser>
        <c:ser>
          <c:idx val="89"/>
          <c:order val="89"/>
          <c:tx>
            <c:strRef>
              <c:f>AEEIyr...pivot!$CM$3:$CM$6</c:f>
              <c:strCache>
                <c:ptCount val="1"/>
                <c:pt idx="0">
                  <c:v>oil - ele - OPA</c:v>
                </c:pt>
              </c:strCache>
            </c:strRef>
          </c:tx>
          <c:cat>
            <c:strRef>
              <c:f>AEEIyr...pivot!$A$7:$A$16</c:f>
              <c:strCache>
                <c:ptCount val="9"/>
                <c:pt idx="0">
                  <c:v>2015</c:v>
                </c:pt>
                <c:pt idx="1">
                  <c:v>2020</c:v>
                </c:pt>
                <c:pt idx="2">
                  <c:v>2025</c:v>
                </c:pt>
                <c:pt idx="3">
                  <c:v>2030</c:v>
                </c:pt>
                <c:pt idx="4">
                  <c:v>2035</c:v>
                </c:pt>
                <c:pt idx="5">
                  <c:v>2040</c:v>
                </c:pt>
                <c:pt idx="6">
                  <c:v>2045</c:v>
                </c:pt>
                <c:pt idx="7">
                  <c:v>2050</c:v>
                </c:pt>
                <c:pt idx="8">
                  <c:v>2011</c:v>
                </c:pt>
              </c:strCache>
            </c:strRef>
          </c:cat>
          <c:val>
            <c:numRef>
              <c:f>AEEIyr...pivot!$CM$7:$CM$16</c:f>
              <c:numCache>
                <c:formatCode>General</c:formatCode>
                <c:ptCount val="9"/>
                <c:pt idx="0">
                  <c:v>0.90936243926212235</c:v>
                </c:pt>
                <c:pt idx="1">
                  <c:v>0.85963337724313971</c:v>
                </c:pt>
                <c:pt idx="2">
                  <c:v>0.83536717766100677</c:v>
                </c:pt>
                <c:pt idx="3">
                  <c:v>0.81815549861756509</c:v>
                </c:pt>
                <c:pt idx="4">
                  <c:v>1</c:v>
                </c:pt>
                <c:pt idx="5">
                  <c:v>1</c:v>
                </c:pt>
                <c:pt idx="6">
                  <c:v>1</c:v>
                </c:pt>
                <c:pt idx="7">
                  <c:v>1</c:v>
                </c:pt>
                <c:pt idx="8">
                  <c:v>1</c:v>
                </c:pt>
              </c:numCache>
            </c:numRef>
          </c:val>
          <c:smooth val="0"/>
          <c:extLst>
            <c:ext xmlns:c16="http://schemas.microsoft.com/office/drawing/2014/chart" uri="{C3380CC4-5D6E-409C-BE32-E72D297353CC}">
              <c16:uniqueId val="{00000004-B37B-48C1-8651-EF8B8C854508}"/>
            </c:ext>
          </c:extLst>
        </c:ser>
        <c:dLbls>
          <c:showLegendKey val="0"/>
          <c:showVal val="0"/>
          <c:showCatName val="0"/>
          <c:showSerName val="0"/>
          <c:showPercent val="0"/>
          <c:showBubbleSize val="0"/>
        </c:dLbls>
        <c:marker val="1"/>
        <c:smooth val="0"/>
        <c:axId val="338475520"/>
        <c:axId val="337798848"/>
      </c:lineChart>
      <c:catAx>
        <c:axId val="338475520"/>
        <c:scaling>
          <c:orientation val="minMax"/>
        </c:scaling>
        <c:delete val="0"/>
        <c:axPos val="b"/>
        <c:numFmt formatCode="General" sourceLinked="0"/>
        <c:majorTickMark val="out"/>
        <c:minorTickMark val="none"/>
        <c:tickLblPos val="nextTo"/>
        <c:crossAx val="337798848"/>
        <c:crosses val="autoZero"/>
        <c:auto val="1"/>
        <c:lblAlgn val="ctr"/>
        <c:lblOffset val="100"/>
        <c:noMultiLvlLbl val="0"/>
      </c:catAx>
      <c:valAx>
        <c:axId val="337798848"/>
        <c:scaling>
          <c:orientation val="minMax"/>
        </c:scaling>
        <c:delete val="0"/>
        <c:axPos val="l"/>
        <c:majorGridlines/>
        <c:numFmt formatCode="General" sourceLinked="1"/>
        <c:majorTickMark val="out"/>
        <c:minorTickMark val="none"/>
        <c:tickLblPos val="nextTo"/>
        <c:crossAx val="338475520"/>
        <c:crosses val="autoZero"/>
        <c:crossBetween val="between"/>
      </c:valAx>
    </c:plotArea>
    <c:legend>
      <c:legendPos val="r"/>
      <c:layout>
        <c:manualLayout>
          <c:xMode val="edge"/>
          <c:yMode val="edge"/>
          <c:x val="0.77894171113416943"/>
          <c:y val="5.9212233887430736E-2"/>
          <c:w val="0.18769341558432961"/>
          <c:h val="0.65903242139078511"/>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[report_pivot_dias_macros.xlsm]GENlimitTWh_yr!PivotTable5</c:name>
    <c:fmtId val="2"/>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pivotFmt>
      <c:pivotFmt>
        <c:idx val="31"/>
      </c:pivotFmt>
      <c:pivotFmt>
        <c:idx val="32"/>
      </c:pivotFmt>
      <c:pivotFmt>
        <c:idx val="33"/>
      </c:pivotFmt>
      <c:pivotFmt>
        <c:idx val="34"/>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pivotFmt>
      <c:pivotFmt>
        <c:idx val="117"/>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pivotFmt>
      <c:pivotFmt>
        <c:idx val="152"/>
      </c:pivotFmt>
      <c:pivotFmt>
        <c:idx val="153"/>
      </c:pivotFmt>
      <c:pivotFmt>
        <c:idx val="154"/>
      </c:pivotFmt>
      <c:pivotFmt>
        <c:idx val="155"/>
      </c:pivotFmt>
      <c:pivotFmt>
        <c:idx val="156"/>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pivotFmt>
      <c:pivotFmt>
        <c:idx val="191"/>
      </c:pivotFmt>
      <c:pivotFmt>
        <c:idx val="192"/>
      </c:pivotFmt>
      <c:pivotFmt>
        <c:idx val="193"/>
      </c:pivotFmt>
      <c:pivotFmt>
        <c:idx val="194"/>
      </c:pivotFmt>
      <c:pivotFmt>
        <c:idx val="195"/>
      </c:pivotFmt>
    </c:pivotFmts>
    <c:plotArea>
      <c:layout/>
      <c:lineChart>
        <c:grouping val="standard"/>
        <c:varyColors val="0"/>
        <c:ser>
          <c:idx val="0"/>
          <c:order val="0"/>
          <c:tx>
            <c:strRef>
              <c:f>GENlimitTWh_yr!$B$3:$B$5</c:f>
              <c:strCache>
                <c:ptCount val="1"/>
                <c:pt idx="0">
                  <c:v>bBC - BRZ</c:v>
                </c:pt>
              </c:strCache>
            </c:strRef>
          </c:tx>
          <c:cat>
            <c:strRef>
              <c:f>GENlimitTWh_yr!$A$6:$A$11</c:f>
              <c:strCache>
                <c:ptCount val="5"/>
                <c:pt idx="0">
                  <c:v>2015</c:v>
                </c:pt>
                <c:pt idx="1">
                  <c:v>2020</c:v>
                </c:pt>
                <c:pt idx="2">
                  <c:v>2025</c:v>
                </c:pt>
                <c:pt idx="3">
                  <c:v>2030</c:v>
                </c:pt>
                <c:pt idx="4">
                  <c:v>2011</c:v>
                </c:pt>
              </c:strCache>
            </c:strRef>
          </c:cat>
          <c:val>
            <c:numRef>
              <c:f>GENlimitTWh_yr!$B$6:$B$11</c:f>
              <c:numCache>
                <c:formatCode>General</c:formatCode>
                <c:ptCount val="5"/>
                <c:pt idx="0">
                  <c:v>1.1250702161440023</c:v>
                </c:pt>
                <c:pt idx="1">
                  <c:v>2.0075975808394602</c:v>
                </c:pt>
                <c:pt idx="2">
                  <c:v>3.7590702805439467</c:v>
                </c:pt>
                <c:pt idx="3">
                  <c:v>4.591969253842211</c:v>
                </c:pt>
                <c:pt idx="4">
                  <c:v>8.5090500000000083E-2</c:v>
                </c:pt>
              </c:numCache>
            </c:numRef>
          </c:val>
          <c:smooth val="0"/>
          <c:extLst>
            <c:ext xmlns:c16="http://schemas.microsoft.com/office/drawing/2014/chart" uri="{C3380CC4-5D6E-409C-BE32-E72D297353CC}">
              <c16:uniqueId val="{00000000-955D-4EA0-B2D4-D3B83C7D4A60}"/>
            </c:ext>
          </c:extLst>
        </c:ser>
        <c:ser>
          <c:idx val="1"/>
          <c:order val="1"/>
          <c:tx>
            <c:strRef>
              <c:f>GENlimitTWh_yr!$C$3:$C$5</c:f>
              <c:strCache>
                <c:ptCount val="1"/>
                <c:pt idx="0">
                  <c:v>bBC - DEU</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GENlimitTWh_yr!$C$6:$C$11</c:f>
              <c:numCache>
                <c:formatCode>General</c:formatCode>
                <c:ptCount val="5"/>
                <c:pt idx="0">
                  <c:v>11.265163388088082</c:v>
                </c:pt>
                <c:pt idx="1">
                  <c:v>12.071670534571167</c:v>
                </c:pt>
                <c:pt idx="2">
                  <c:v>23.684789416356683</c:v>
                </c:pt>
                <c:pt idx="3">
                  <c:v>51.630168289910273</c:v>
                </c:pt>
                <c:pt idx="4">
                  <c:v>2.2285395000000019</c:v>
                </c:pt>
              </c:numCache>
            </c:numRef>
          </c:val>
          <c:smooth val="0"/>
          <c:extLst>
            <c:ext xmlns:c16="http://schemas.microsoft.com/office/drawing/2014/chart" uri="{C3380CC4-5D6E-409C-BE32-E72D297353CC}">
              <c16:uniqueId val="{00000001-955D-4EA0-B2D4-D3B83C7D4A60}"/>
            </c:ext>
          </c:extLst>
        </c:ser>
        <c:ser>
          <c:idx val="2"/>
          <c:order val="2"/>
          <c:tx>
            <c:strRef>
              <c:f>GENlimitTWh_yr!$D$3:$D$5</c:f>
              <c:strCache>
                <c:ptCount val="1"/>
                <c:pt idx="0">
                  <c:v>bBC - EUN</c:v>
                </c:pt>
              </c:strCache>
            </c:strRef>
          </c:tx>
          <c:cat>
            <c:strRef>
              <c:f>GENlimitTWh_yr!$A$6:$A$11</c:f>
              <c:strCache>
                <c:ptCount val="5"/>
                <c:pt idx="0">
                  <c:v>2015</c:v>
                </c:pt>
                <c:pt idx="1">
                  <c:v>2020</c:v>
                </c:pt>
                <c:pt idx="2">
                  <c:v>2025</c:v>
                </c:pt>
                <c:pt idx="3">
                  <c:v>2030</c:v>
                </c:pt>
                <c:pt idx="4">
                  <c:v>2011</c:v>
                </c:pt>
              </c:strCache>
            </c:strRef>
          </c:cat>
          <c:val>
            <c:numRef>
              <c:f>GENlimitTWh_yr!$D$6:$D$11</c:f>
              <c:numCache>
                <c:formatCode>General</c:formatCode>
                <c:ptCount val="5"/>
                <c:pt idx="0">
                  <c:v>0.35359858884006679</c:v>
                </c:pt>
                <c:pt idx="1">
                  <c:v>0.53085398917925852</c:v>
                </c:pt>
                <c:pt idx="2">
                  <c:v>4.6002093490336549</c:v>
                </c:pt>
                <c:pt idx="3">
                  <c:v>10.38570789228871</c:v>
                </c:pt>
                <c:pt idx="4">
                  <c:v>0.16186500000000015</c:v>
                </c:pt>
              </c:numCache>
            </c:numRef>
          </c:val>
          <c:smooth val="0"/>
          <c:extLst>
            <c:ext xmlns:c16="http://schemas.microsoft.com/office/drawing/2014/chart" uri="{C3380CC4-5D6E-409C-BE32-E72D297353CC}">
              <c16:uniqueId val="{00000002-955D-4EA0-B2D4-D3B83C7D4A60}"/>
            </c:ext>
          </c:extLst>
        </c:ser>
        <c:ser>
          <c:idx val="3"/>
          <c:order val="3"/>
          <c:tx>
            <c:strRef>
              <c:f>GENlimitTWh_yr!$E$3:$E$5</c:f>
              <c:strCache>
                <c:ptCount val="1"/>
                <c:pt idx="0">
                  <c:v>bBC - EUS</c:v>
                </c:pt>
              </c:strCache>
            </c:strRef>
          </c:tx>
          <c:cat>
            <c:strRef>
              <c:f>GENlimitTWh_yr!$A$6:$A$11</c:f>
              <c:strCache>
                <c:ptCount val="5"/>
                <c:pt idx="0">
                  <c:v>2015</c:v>
                </c:pt>
                <c:pt idx="1">
                  <c:v>2020</c:v>
                </c:pt>
                <c:pt idx="2">
                  <c:v>2025</c:v>
                </c:pt>
                <c:pt idx="3">
                  <c:v>2030</c:v>
                </c:pt>
                <c:pt idx="4">
                  <c:v>2011</c:v>
                </c:pt>
              </c:strCache>
            </c:strRef>
          </c:cat>
          <c:val>
            <c:numRef>
              <c:f>GENlimitTWh_yr!$E$6:$E$11</c:f>
              <c:numCache>
                <c:formatCode>General</c:formatCode>
                <c:ptCount val="5"/>
                <c:pt idx="0">
                  <c:v>2.0080784117619861</c:v>
                </c:pt>
                <c:pt idx="1">
                  <c:v>2.0110537220508848</c:v>
                </c:pt>
                <c:pt idx="2">
                  <c:v>54.146269485591525</c:v>
                </c:pt>
                <c:pt idx="3">
                  <c:v>132.14036239490602</c:v>
                </c:pt>
                <c:pt idx="4">
                  <c:v>1.9931670000000019</c:v>
                </c:pt>
              </c:numCache>
            </c:numRef>
          </c:val>
          <c:smooth val="0"/>
          <c:extLst>
            <c:ext xmlns:c16="http://schemas.microsoft.com/office/drawing/2014/chart" uri="{C3380CC4-5D6E-409C-BE32-E72D297353CC}">
              <c16:uniqueId val="{00000003-955D-4EA0-B2D4-D3B83C7D4A60}"/>
            </c:ext>
          </c:extLst>
        </c:ser>
        <c:ser>
          <c:idx val="4"/>
          <c:order val="4"/>
          <c:tx>
            <c:strRef>
              <c:f>GENlimitTWh_yr!$F$3:$F$5</c:f>
              <c:strCache>
                <c:ptCount val="1"/>
                <c:pt idx="0">
                  <c:v>bBC - IND</c:v>
                </c:pt>
              </c:strCache>
            </c:strRef>
          </c:tx>
          <c:cat>
            <c:strRef>
              <c:f>GENlimitTWh_yr!$A$6:$A$11</c:f>
              <c:strCache>
                <c:ptCount val="5"/>
                <c:pt idx="0">
                  <c:v>2015</c:v>
                </c:pt>
                <c:pt idx="1">
                  <c:v>2020</c:v>
                </c:pt>
                <c:pt idx="2">
                  <c:v>2025</c:v>
                </c:pt>
                <c:pt idx="3">
                  <c:v>2030</c:v>
                </c:pt>
                <c:pt idx="4">
                  <c:v>2011</c:v>
                </c:pt>
              </c:strCache>
            </c:strRef>
          </c:cat>
          <c:val>
            <c:numRef>
              <c:f>GENlimitTWh_yr!$F$6:$F$11</c:f>
              <c:numCache>
                <c:formatCode>General</c:formatCode>
                <c:ptCount val="5"/>
                <c:pt idx="0">
                  <c:v>13.695226453061807</c:v>
                </c:pt>
                <c:pt idx="1">
                  <c:v>24.301814404468967</c:v>
                </c:pt>
                <c:pt idx="2">
                  <c:v>45.984222643367907</c:v>
                </c:pt>
                <c:pt idx="3">
                  <c:v>56.197503325754219</c:v>
                </c:pt>
                <c:pt idx="4">
                  <c:v>1.0357875000000007</c:v>
                </c:pt>
              </c:numCache>
            </c:numRef>
          </c:val>
          <c:smooth val="0"/>
          <c:extLst>
            <c:ext xmlns:c16="http://schemas.microsoft.com/office/drawing/2014/chart" uri="{C3380CC4-5D6E-409C-BE32-E72D297353CC}">
              <c16:uniqueId val="{00000004-955D-4EA0-B2D4-D3B83C7D4A60}"/>
            </c:ext>
          </c:extLst>
        </c:ser>
        <c:ser>
          <c:idx val="5"/>
          <c:order val="5"/>
          <c:tx>
            <c:strRef>
              <c:f>GENlimitTWh_yr!$G$3:$G$5</c:f>
              <c:strCache>
                <c:ptCount val="1"/>
                <c:pt idx="0">
                  <c:v>bBC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GENlimitTWh_yr!$G$6:$G$11</c:f>
              <c:numCache>
                <c:formatCode>General</c:formatCode>
                <c:ptCount val="5"/>
                <c:pt idx="0">
                  <c:v>23.604876332431402</c:v>
                </c:pt>
                <c:pt idx="1">
                  <c:v>42.121945192524812</c:v>
                </c:pt>
                <c:pt idx="2">
                  <c:v>85.608384331143654</c:v>
                </c:pt>
                <c:pt idx="3">
                  <c:v>104.45403127263958</c:v>
                </c:pt>
                <c:pt idx="4">
                  <c:v>1.7852670000000015</c:v>
                </c:pt>
              </c:numCache>
            </c:numRef>
          </c:val>
          <c:smooth val="0"/>
          <c:extLst>
            <c:ext xmlns:c16="http://schemas.microsoft.com/office/drawing/2014/chart" uri="{C3380CC4-5D6E-409C-BE32-E72D297353CC}">
              <c16:uniqueId val="{00000005-955D-4EA0-B2D4-D3B83C7D4A60}"/>
            </c:ext>
          </c:extLst>
        </c:ser>
        <c:ser>
          <c:idx val="6"/>
          <c:order val="6"/>
          <c:tx>
            <c:strRef>
              <c:f>GENlimitTWh_yr!$H$3:$H$5</c:f>
              <c:strCache>
                <c:ptCount val="1"/>
                <c:pt idx="0">
                  <c:v>bBC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GENlimitTWh_yr!$H$6:$H$11</c:f>
              <c:numCache>
                <c:formatCode>General</c:formatCode>
                <c:ptCount val="5"/>
                <c:pt idx="0">
                  <c:v>27.671229591827959</c:v>
                </c:pt>
                <c:pt idx="1">
                  <c:v>49.163015574629775</c:v>
                </c:pt>
                <c:pt idx="2">
                  <c:v>92.936481692494041</c:v>
                </c:pt>
                <c:pt idx="3">
                  <c:v>113.6184320867833</c:v>
                </c:pt>
                <c:pt idx="4">
                  <c:v>2.0928105000000015</c:v>
                </c:pt>
              </c:numCache>
            </c:numRef>
          </c:val>
          <c:smooth val="0"/>
          <c:extLst>
            <c:ext xmlns:c16="http://schemas.microsoft.com/office/drawing/2014/chart" uri="{C3380CC4-5D6E-409C-BE32-E72D297353CC}">
              <c16:uniqueId val="{00000006-955D-4EA0-B2D4-D3B83C7D4A60}"/>
            </c:ext>
          </c:extLst>
        </c:ser>
        <c:ser>
          <c:idx val="7"/>
          <c:order val="7"/>
          <c:tx>
            <c:strRef>
              <c:f>GENlimitTWh_yr!$I$3:$I$5</c:f>
              <c:strCache>
                <c:ptCount val="1"/>
                <c:pt idx="0">
                  <c:v>bBC - RUS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GENlimitTWh_yr!$I$6:$I$11</c:f>
              <c:numCache>
                <c:formatCode>General</c:formatCode>
                <c:ptCount val="5"/>
                <c:pt idx="0">
                  <c:v>12.919654489053288</c:v>
                </c:pt>
                <c:pt idx="1">
                  <c:v>23.178243711722931</c:v>
                </c:pt>
                <c:pt idx="2">
                  <c:v>42.863432874256425</c:v>
                </c:pt>
                <c:pt idx="3">
                  <c:v>52.490872917398484</c:v>
                </c:pt>
                <c:pt idx="4">
                  <c:v>0.97713000000000083</c:v>
                </c:pt>
              </c:numCache>
            </c:numRef>
          </c:val>
          <c:smooth val="0"/>
          <c:extLst>
            <c:ext xmlns:c16="http://schemas.microsoft.com/office/drawing/2014/chart" uri="{C3380CC4-5D6E-409C-BE32-E72D297353CC}">
              <c16:uniqueId val="{00000007-955D-4EA0-B2D4-D3B83C7D4A60}"/>
            </c:ext>
          </c:extLst>
        </c:ser>
        <c:ser>
          <c:idx val="8"/>
          <c:order val="8"/>
          <c:tx>
            <c:strRef>
              <c:f>GENlimitTWh_yr!$J$3:$J$5</c:f>
              <c:strCache>
                <c:ptCount val="1"/>
                <c:pt idx="0">
                  <c:v>bBC - USA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GENlimitTWh_yr!$J$6:$J$11</c:f>
              <c:numCache>
                <c:formatCode>General</c:formatCode>
                <c:ptCount val="5"/>
                <c:pt idx="0">
                  <c:v>18.562676829712736</c:v>
                </c:pt>
                <c:pt idx="1">
                  <c:v>33.080528321580275</c:v>
                </c:pt>
                <c:pt idx="2">
                  <c:v>66.933105781336295</c:v>
                </c:pt>
                <c:pt idx="3">
                  <c:v>81.802877594767907</c:v>
                </c:pt>
                <c:pt idx="4">
                  <c:v>1.4039190000000012</c:v>
                </c:pt>
              </c:numCache>
            </c:numRef>
          </c:val>
          <c:smooth val="0"/>
          <c:extLst>
            <c:ext xmlns:c16="http://schemas.microsoft.com/office/drawing/2014/chart" uri="{C3380CC4-5D6E-409C-BE32-E72D297353CC}">
              <c16:uniqueId val="{00000008-955D-4EA0-B2D4-D3B83C7D4A60}"/>
            </c:ext>
          </c:extLst>
        </c:ser>
        <c:ser>
          <c:idx val="9"/>
          <c:order val="9"/>
          <c:tx>
            <c:strRef>
              <c:f>GENlimitTWh_yr!$K$3:$K$5</c:f>
              <c:strCache>
                <c:ptCount val="1"/>
                <c:pt idx="0">
                  <c:v>bBC - ITA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GENlimitTWh_yr!$K$6:$K$11</c:f>
              <c:numCache>
                <c:formatCode>General</c:formatCode>
                <c:ptCount val="5"/>
                <c:pt idx="0">
                  <c:v>0.36904038759843744</c:v>
                </c:pt>
                <c:pt idx="1">
                  <c:v>0.37467091023073001</c:v>
                </c:pt>
                <c:pt idx="2">
                  <c:v>0.37912270914128243</c:v>
                </c:pt>
                <c:pt idx="3">
                  <c:v>0.3835191381081603</c:v>
                </c:pt>
                <c:pt idx="4">
                  <c:v>5.4945000000000055E-3</c:v>
                </c:pt>
              </c:numCache>
            </c:numRef>
          </c:val>
          <c:smooth val="0"/>
          <c:extLst>
            <c:ext xmlns:c16="http://schemas.microsoft.com/office/drawing/2014/chart" uri="{C3380CC4-5D6E-409C-BE32-E72D297353CC}">
              <c16:uniqueId val="{00000009-955D-4EA0-B2D4-D3B83C7D4A60}"/>
            </c:ext>
          </c:extLst>
        </c:ser>
        <c:ser>
          <c:idx val="10"/>
          <c:order val="10"/>
          <c:tx>
            <c:strRef>
              <c:f>GENlimitTWh_yr!$L$3:$L$5</c:f>
              <c:strCache>
                <c:ptCount val="1"/>
                <c:pt idx="0">
                  <c:v>bBC - POL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GENlimitTWh_yr!$L$6:$L$11</c:f>
              <c:numCache>
                <c:formatCode>General</c:formatCode>
                <c:ptCount val="5"/>
                <c:pt idx="0">
                  <c:v>52.393760974448426</c:v>
                </c:pt>
                <c:pt idx="1">
                  <c:v>55.242326296323547</c:v>
                </c:pt>
                <c:pt idx="2">
                  <c:v>78.029455418344639</c:v>
                </c:pt>
                <c:pt idx="3">
                  <c:v>78.511072798799105</c:v>
                </c:pt>
                <c:pt idx="4">
                  <c:v>0.78007050000000067</c:v>
                </c:pt>
              </c:numCache>
            </c:numRef>
          </c:val>
          <c:smooth val="0"/>
          <c:extLst>
            <c:ext xmlns:c16="http://schemas.microsoft.com/office/drawing/2014/chart" uri="{C3380CC4-5D6E-409C-BE32-E72D297353CC}">
              <c16:uniqueId val="{0000000A-955D-4EA0-B2D4-D3B83C7D4A60}"/>
            </c:ext>
          </c:extLst>
        </c:ser>
        <c:ser>
          <c:idx val="11"/>
          <c:order val="11"/>
          <c:tx>
            <c:strRef>
              <c:f>GENlimitTWh_yr!$M$3:$M$5</c:f>
              <c:strCache>
                <c:ptCount val="1"/>
                <c:pt idx="0">
                  <c:v>bBC - ESP</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GENlimitTWh_yr!$M$6:$M$11</c:f>
              <c:numCache>
                <c:formatCode>General</c:formatCode>
                <c:ptCount val="5"/>
                <c:pt idx="0">
                  <c:v>5.9395554274289108E-2</c:v>
                </c:pt>
                <c:pt idx="1">
                  <c:v>0.21725729629812707</c:v>
                </c:pt>
                <c:pt idx="2">
                  <c:v>0.57687036586529172</c:v>
                </c:pt>
                <c:pt idx="3">
                  <c:v>4.1006416644063988</c:v>
                </c:pt>
                <c:pt idx="4">
                  <c:v>5.8954500000000055E-2</c:v>
                </c:pt>
              </c:numCache>
            </c:numRef>
          </c:val>
          <c:smooth val="0"/>
          <c:extLst>
            <c:ext xmlns:c16="http://schemas.microsoft.com/office/drawing/2014/chart" uri="{C3380CC4-5D6E-409C-BE32-E72D297353CC}">
              <c16:uniqueId val="{0000000B-955D-4EA0-B2D4-D3B83C7D4A60}"/>
            </c:ext>
          </c:extLst>
        </c:ser>
        <c:ser>
          <c:idx val="12"/>
          <c:order val="12"/>
          <c:tx>
            <c:strRef>
              <c:f>GENlimitTWh_yr!$N$3:$N$5</c:f>
              <c:strCache>
                <c:ptCount val="1"/>
                <c:pt idx="0">
                  <c:v>bBC - OPA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GENlimitTWh_yr!$N$6:$N$11</c:f>
              <c:numCache>
                <c:formatCode>General</c:formatCode>
                <c:ptCount val="5"/>
                <c:pt idx="0">
                  <c:v>15.904133945491131</c:v>
                </c:pt>
                <c:pt idx="1">
                  <c:v>28.354360664178166</c:v>
                </c:pt>
                <c:pt idx="2">
                  <c:v>53.450202471378745</c:v>
                </c:pt>
                <c:pt idx="3">
                  <c:v>65.292579451945954</c:v>
                </c:pt>
                <c:pt idx="4">
                  <c:v>1.2028500000000011</c:v>
                </c:pt>
              </c:numCache>
            </c:numRef>
          </c:val>
          <c:smooth val="0"/>
          <c:extLst>
            <c:ext xmlns:c16="http://schemas.microsoft.com/office/drawing/2014/chart" uri="{C3380CC4-5D6E-409C-BE32-E72D297353CC}">
              <c16:uniqueId val="{0000000C-955D-4EA0-B2D4-D3B83C7D4A60}"/>
            </c:ext>
          </c:extLst>
        </c:ser>
        <c:ser>
          <c:idx val="13"/>
          <c:order val="13"/>
          <c:tx>
            <c:strRef>
              <c:f>GENlimitTWh_yr!$P$3:$P$5</c:f>
              <c:strCache>
                <c:ptCount val="1"/>
                <c:pt idx="0">
                  <c:v>bBIO - BRZ</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GENlimitTWh_yr!$P$6:$P$11</c:f>
              <c:numCache>
                <c:formatCode>General</c:formatCode>
                <c:ptCount val="5"/>
                <c:pt idx="0">
                  <c:v>250.92068395456354</c:v>
                </c:pt>
                <c:pt idx="1">
                  <c:v>500.279651689552</c:v>
                </c:pt>
                <c:pt idx="2">
                  <c:v>942.06636144820334</c:v>
                </c:pt>
                <c:pt idx="3">
                  <c:v>1383.1354068346307</c:v>
                </c:pt>
                <c:pt idx="4">
                  <c:v>0.4822500000000004</c:v>
                </c:pt>
              </c:numCache>
            </c:numRef>
          </c:val>
          <c:smooth val="0"/>
          <c:extLst>
            <c:ext xmlns:c16="http://schemas.microsoft.com/office/drawing/2014/chart" uri="{C3380CC4-5D6E-409C-BE32-E72D297353CC}">
              <c16:uniqueId val="{0000000D-955D-4EA0-B2D4-D3B83C7D4A60}"/>
            </c:ext>
          </c:extLst>
        </c:ser>
        <c:ser>
          <c:idx val="14"/>
          <c:order val="14"/>
          <c:tx>
            <c:strRef>
              <c:f>GENlimitTWh_yr!$Q$3:$Q$5</c:f>
              <c:strCache>
                <c:ptCount val="1"/>
                <c:pt idx="0">
                  <c:v>bBIO - CHI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GENlimitTWh_yr!$Q$6:$Q$11</c:f>
              <c:numCache>
                <c:formatCode>General</c:formatCode>
                <c:ptCount val="5"/>
                <c:pt idx="0">
                  <c:v>253.3152058630418</c:v>
                </c:pt>
                <c:pt idx="1">
                  <c:v>505.10026986242536</c:v>
                </c:pt>
                <c:pt idx="2">
                  <c:v>951.32445953389447</c:v>
                </c:pt>
                <c:pt idx="3">
                  <c:v>1396.8454943772126</c:v>
                </c:pt>
                <c:pt idx="4">
                  <c:v>0.47250000000000042</c:v>
                </c:pt>
              </c:numCache>
            </c:numRef>
          </c:val>
          <c:smooth val="0"/>
          <c:extLst>
            <c:ext xmlns:c16="http://schemas.microsoft.com/office/drawing/2014/chart" uri="{C3380CC4-5D6E-409C-BE32-E72D297353CC}">
              <c16:uniqueId val="{0000000E-955D-4EA0-B2D4-D3B83C7D4A60}"/>
            </c:ext>
          </c:extLst>
        </c:ser>
        <c:ser>
          <c:idx val="15"/>
          <c:order val="15"/>
          <c:tx>
            <c:strRef>
              <c:f>GENlimitTWh_yr!$R$3:$R$5</c:f>
              <c:strCache>
                <c:ptCount val="1"/>
                <c:pt idx="0">
                  <c:v>bBIO - DEU</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GENlimitTWh_yr!$R$6:$R$11</c:f>
              <c:numCache>
                <c:formatCode>General</c:formatCode>
                <c:ptCount val="5"/>
                <c:pt idx="0">
                  <c:v>16.905802349053577</c:v>
                </c:pt>
                <c:pt idx="1">
                  <c:v>33.31885469810716</c:v>
                </c:pt>
                <c:pt idx="2">
                  <c:v>45.116403637315734</c:v>
                </c:pt>
                <c:pt idx="3">
                  <c:v>56.913952576524316</c:v>
                </c:pt>
                <c:pt idx="4">
                  <c:v>0.49275000000000035</c:v>
                </c:pt>
              </c:numCache>
            </c:numRef>
          </c:val>
          <c:smooth val="0"/>
          <c:extLst>
            <c:ext xmlns:c16="http://schemas.microsoft.com/office/drawing/2014/chart" uri="{C3380CC4-5D6E-409C-BE32-E72D297353CC}">
              <c16:uniqueId val="{0000000F-955D-4EA0-B2D4-D3B83C7D4A60}"/>
            </c:ext>
          </c:extLst>
        </c:ser>
        <c:ser>
          <c:idx val="16"/>
          <c:order val="16"/>
          <c:tx>
            <c:strRef>
              <c:f>GENlimitTWh_yr!$S$3:$S$5</c:f>
              <c:strCache>
                <c:ptCount val="1"/>
                <c:pt idx="0">
                  <c:v>bBIO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GENlimitTWh_yr!$S$6:$S$11</c:f>
              <c:numCache>
                <c:formatCode>General</c:formatCode>
                <c:ptCount val="5"/>
                <c:pt idx="0">
                  <c:v>35.75485463779809</c:v>
                </c:pt>
                <c:pt idx="1">
                  <c:v>46.069709275596175</c:v>
                </c:pt>
                <c:pt idx="2">
                  <c:v>52.163891688544311</c:v>
                </c:pt>
                <c:pt idx="3">
                  <c:v>58.25807410149244</c:v>
                </c:pt>
                <c:pt idx="4">
                  <c:v>0.38160000000000038</c:v>
                </c:pt>
              </c:numCache>
            </c:numRef>
          </c:val>
          <c:smooth val="0"/>
          <c:extLst>
            <c:ext xmlns:c16="http://schemas.microsoft.com/office/drawing/2014/chart" uri="{C3380CC4-5D6E-409C-BE32-E72D297353CC}">
              <c16:uniqueId val="{00000010-955D-4EA0-B2D4-D3B83C7D4A60}"/>
            </c:ext>
          </c:extLst>
        </c:ser>
        <c:ser>
          <c:idx val="17"/>
          <c:order val="17"/>
          <c:tx>
            <c:strRef>
              <c:f>GENlimitTWh_yr!$T$3:$T$5</c:f>
              <c:strCache>
                <c:ptCount val="1"/>
                <c:pt idx="0">
                  <c:v>bBIO - EUS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GENlimitTWh_yr!$T$6:$T$11</c:f>
              <c:numCache>
                <c:formatCode>General</c:formatCode>
                <c:ptCount val="5"/>
                <c:pt idx="0">
                  <c:v>14.47621866231605</c:v>
                </c:pt>
                <c:pt idx="1">
                  <c:v>18.6524373246321</c:v>
                </c:pt>
                <c:pt idx="2">
                  <c:v>21.119814638050567</c:v>
                </c:pt>
                <c:pt idx="3">
                  <c:v>23.58719195146903</c:v>
                </c:pt>
                <c:pt idx="4">
                  <c:v>0.15450000000000014</c:v>
                </c:pt>
              </c:numCache>
            </c:numRef>
          </c:val>
          <c:smooth val="0"/>
          <c:extLst>
            <c:ext xmlns:c16="http://schemas.microsoft.com/office/drawing/2014/chart" uri="{C3380CC4-5D6E-409C-BE32-E72D297353CC}">
              <c16:uniqueId val="{00000011-955D-4EA0-B2D4-D3B83C7D4A60}"/>
            </c:ext>
          </c:extLst>
        </c:ser>
        <c:ser>
          <c:idx val="18"/>
          <c:order val="18"/>
          <c:tx>
            <c:strRef>
              <c:f>GENlimitTWh_yr!$U$3:$U$5</c:f>
              <c:strCache>
                <c:ptCount val="1"/>
                <c:pt idx="0">
                  <c:v>bBIO - FRA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GENlimitTWh_yr!$U$6:$U$11</c:f>
              <c:numCache>
                <c:formatCode>General</c:formatCode>
                <c:ptCount val="5"/>
                <c:pt idx="0">
                  <c:v>4.1461014615371212</c:v>
                </c:pt>
                <c:pt idx="1">
                  <c:v>5.3422029230742423</c:v>
                </c:pt>
                <c:pt idx="2">
                  <c:v>6.0488789497329289</c:v>
                </c:pt>
                <c:pt idx="3">
                  <c:v>6.7555549763916156</c:v>
                </c:pt>
                <c:pt idx="4">
                  <c:v>4.4250000000000039E-2</c:v>
                </c:pt>
              </c:numCache>
            </c:numRef>
          </c:val>
          <c:smooth val="0"/>
          <c:extLst>
            <c:ext xmlns:c16="http://schemas.microsoft.com/office/drawing/2014/chart" uri="{C3380CC4-5D6E-409C-BE32-E72D297353CC}">
              <c16:uniqueId val="{00000012-955D-4EA0-B2D4-D3B83C7D4A60}"/>
            </c:ext>
          </c:extLst>
        </c:ser>
        <c:ser>
          <c:idx val="19"/>
          <c:order val="19"/>
          <c:tx>
            <c:strRef>
              <c:f>GENlimitTWh_yr!$V$3:$V$5</c:f>
              <c:strCache>
                <c:ptCount val="1"/>
                <c:pt idx="0">
                  <c:v>bBIO - IND</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GENlimitTWh_yr!$V$6:$V$11</c:f>
              <c:numCache>
                <c:formatCode>General</c:formatCode>
                <c:ptCount val="5"/>
                <c:pt idx="0">
                  <c:v>230.95913372655747</c:v>
                </c:pt>
                <c:pt idx="1">
                  <c:v>460.52316668091606</c:v>
                </c:pt>
                <c:pt idx="2">
                  <c:v>867.36630088296658</c:v>
                </c:pt>
                <c:pt idx="3">
                  <c:v>1273.5683364607473</c:v>
                </c:pt>
                <c:pt idx="4">
                  <c:v>0.43080000000000035</c:v>
                </c:pt>
              </c:numCache>
            </c:numRef>
          </c:val>
          <c:smooth val="0"/>
          <c:extLst>
            <c:ext xmlns:c16="http://schemas.microsoft.com/office/drawing/2014/chart" uri="{C3380CC4-5D6E-409C-BE32-E72D297353CC}">
              <c16:uniqueId val="{00000013-955D-4EA0-B2D4-D3B83C7D4A60}"/>
            </c:ext>
          </c:extLst>
        </c:ser>
        <c:ser>
          <c:idx val="20"/>
          <c:order val="20"/>
          <c:tx>
            <c:strRef>
              <c:f>GENlimitTWh_yr!$W$3:$W$5</c:f>
              <c:strCache>
                <c:ptCount val="1"/>
                <c:pt idx="0">
                  <c:v>bBIO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GENlimitTWh_yr!$W$6:$W$11</c:f>
              <c:numCache>
                <c:formatCode>General</c:formatCode>
                <c:ptCount val="5"/>
                <c:pt idx="0">
                  <c:v>55.189031424575681</c:v>
                </c:pt>
                <c:pt idx="1">
                  <c:v>108.12608263330378</c:v>
                </c:pt>
                <c:pt idx="2">
                  <c:v>168.49115988778004</c:v>
                </c:pt>
                <c:pt idx="3">
                  <c:v>227.82137181422212</c:v>
                </c:pt>
                <c:pt idx="4">
                  <c:v>0.69540000000000057</c:v>
                </c:pt>
              </c:numCache>
            </c:numRef>
          </c:val>
          <c:smooth val="0"/>
          <c:extLst>
            <c:ext xmlns:c16="http://schemas.microsoft.com/office/drawing/2014/chart" uri="{C3380CC4-5D6E-409C-BE32-E72D297353CC}">
              <c16:uniqueId val="{00000014-955D-4EA0-B2D4-D3B83C7D4A60}"/>
            </c:ext>
          </c:extLst>
        </c:ser>
        <c:ser>
          <c:idx val="21"/>
          <c:order val="21"/>
          <c:tx>
            <c:strRef>
              <c:f>GENlimitTWh_yr!$X$3:$X$5</c:f>
              <c:strCache>
                <c:ptCount val="1"/>
                <c:pt idx="0">
                  <c:v>bBIO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GENlimitTWh_yr!$X$6:$X$11</c:f>
              <c:numCache>
                <c:formatCode>General</c:formatCode>
                <c:ptCount val="5"/>
                <c:pt idx="0">
                  <c:v>174.35670542908082</c:v>
                </c:pt>
                <c:pt idx="1">
                  <c:v>347.62822453326874</c:v>
                </c:pt>
                <c:pt idx="2">
                  <c:v>654.61158677302831</c:v>
                </c:pt>
                <c:pt idx="3">
                  <c:v>961.09626714418812</c:v>
                </c:pt>
                <c:pt idx="4">
                  <c:v>0.33510000000000023</c:v>
                </c:pt>
              </c:numCache>
            </c:numRef>
          </c:val>
          <c:smooth val="0"/>
          <c:extLst>
            <c:ext xmlns:c16="http://schemas.microsoft.com/office/drawing/2014/chart" uri="{C3380CC4-5D6E-409C-BE32-E72D297353CC}">
              <c16:uniqueId val="{00000015-955D-4EA0-B2D4-D3B83C7D4A60}"/>
            </c:ext>
          </c:extLst>
        </c:ser>
        <c:ser>
          <c:idx val="22"/>
          <c:order val="22"/>
          <c:tx>
            <c:strRef>
              <c:f>GENlimitTWh_yr!$Y$3:$Y$5</c:f>
              <c:strCache>
                <c:ptCount val="1"/>
                <c:pt idx="0">
                  <c:v>bBIO - RSA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GENlimitTWh_yr!$Y$6:$Y$11</c:f>
              <c:numCache>
                <c:formatCode>General</c:formatCode>
                <c:ptCount val="5"/>
                <c:pt idx="0">
                  <c:v>2.1853123330413</c:v>
                </c:pt>
                <c:pt idx="1">
                  <c:v>4.3570234050723045</c:v>
                </c:pt>
                <c:pt idx="2">
                  <c:v>8.2046214993933742</c:v>
                </c:pt>
                <c:pt idx="3">
                  <c:v>12.045969328575325</c:v>
                </c:pt>
                <c:pt idx="4">
                  <c:v>4.2000000000000041E-3</c:v>
                </c:pt>
              </c:numCache>
            </c:numRef>
          </c:val>
          <c:smooth val="0"/>
          <c:extLst>
            <c:ext xmlns:c16="http://schemas.microsoft.com/office/drawing/2014/chart" uri="{C3380CC4-5D6E-409C-BE32-E72D297353CC}">
              <c16:uniqueId val="{00000016-955D-4EA0-B2D4-D3B83C7D4A60}"/>
            </c:ext>
          </c:extLst>
        </c:ser>
        <c:ser>
          <c:idx val="23"/>
          <c:order val="23"/>
          <c:tx>
            <c:strRef>
              <c:f>GENlimitTWh_yr!$Z$3:$Z$5</c:f>
              <c:strCache>
                <c:ptCount val="1"/>
                <c:pt idx="0">
                  <c:v>bBIO - RUS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GENlimitTWh_yr!$Z$6:$Z$11</c:f>
              <c:numCache>
                <c:formatCode>General</c:formatCode>
                <c:ptCount val="5"/>
                <c:pt idx="0">
                  <c:v>0.26933350476295087</c:v>
                </c:pt>
                <c:pt idx="1">
                  <c:v>0.5367239722387166</c:v>
                </c:pt>
                <c:pt idx="2">
                  <c:v>1.00965813625685</c:v>
                </c:pt>
                <c:pt idx="3">
                  <c:v>1.4816994052551087</c:v>
                </c:pt>
                <c:pt idx="4">
                  <c:v>6.000000000000006E-4</c:v>
                </c:pt>
              </c:numCache>
            </c:numRef>
          </c:val>
          <c:smooth val="0"/>
          <c:extLst>
            <c:ext xmlns:c16="http://schemas.microsoft.com/office/drawing/2014/chart" uri="{C3380CC4-5D6E-409C-BE32-E72D297353CC}">
              <c16:uniqueId val="{00000017-955D-4EA0-B2D4-D3B83C7D4A60}"/>
            </c:ext>
          </c:extLst>
        </c:ser>
        <c:ser>
          <c:idx val="24"/>
          <c:order val="24"/>
          <c:tx>
            <c:strRef>
              <c:f>GENlimitTWh_yr!$AA$3:$AA$5</c:f>
              <c:strCache>
                <c:ptCount val="1"/>
                <c:pt idx="0">
                  <c:v>bBIO - USA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GENlimitTWh_yr!$AA$6:$AA$11</c:f>
              <c:numCache>
                <c:formatCode>General</c:formatCode>
                <c:ptCount val="5"/>
                <c:pt idx="0">
                  <c:v>63.926897918458018</c:v>
                </c:pt>
                <c:pt idx="1">
                  <c:v>125.24526827886999</c:v>
                </c:pt>
                <c:pt idx="2">
                  <c:v>195.16771540064255</c:v>
                </c:pt>
                <c:pt idx="3">
                  <c:v>263.89145095823397</c:v>
                </c:pt>
                <c:pt idx="4">
                  <c:v>0.80550000000000066</c:v>
                </c:pt>
              </c:numCache>
            </c:numRef>
          </c:val>
          <c:smooth val="0"/>
          <c:extLst>
            <c:ext xmlns:c16="http://schemas.microsoft.com/office/drawing/2014/chart" uri="{C3380CC4-5D6E-409C-BE32-E72D297353CC}">
              <c16:uniqueId val="{00000018-955D-4EA0-B2D4-D3B83C7D4A60}"/>
            </c:ext>
          </c:extLst>
        </c:ser>
        <c:ser>
          <c:idx val="25"/>
          <c:order val="25"/>
          <c:tx>
            <c:strRef>
              <c:f>GENlimitTWh_yr!$AB$3:$AB$5</c:f>
              <c:strCache>
                <c:ptCount val="1"/>
                <c:pt idx="0">
                  <c:v>bBIO - ITA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GENlimitTWh_yr!$AB$6:$AB$11</c:f>
              <c:numCache>
                <c:formatCode>General</c:formatCode>
                <c:ptCount val="5"/>
                <c:pt idx="0">
                  <c:v>12.115049016423722</c:v>
                </c:pt>
                <c:pt idx="1">
                  <c:v>15.610098032847445</c:v>
                </c:pt>
                <c:pt idx="2">
                  <c:v>17.675029337863673</c:v>
                </c:pt>
                <c:pt idx="3">
                  <c:v>19.739960642879904</c:v>
                </c:pt>
                <c:pt idx="4">
                  <c:v>0.12930000000000011</c:v>
                </c:pt>
              </c:numCache>
            </c:numRef>
          </c:val>
          <c:smooth val="0"/>
          <c:extLst>
            <c:ext xmlns:c16="http://schemas.microsoft.com/office/drawing/2014/chart" uri="{C3380CC4-5D6E-409C-BE32-E72D297353CC}">
              <c16:uniqueId val="{00000019-955D-4EA0-B2D4-D3B83C7D4A60}"/>
            </c:ext>
          </c:extLst>
        </c:ser>
        <c:ser>
          <c:idx val="26"/>
          <c:order val="26"/>
          <c:tx>
            <c:strRef>
              <c:f>GENlimitTWh_yr!$AC$3:$AC$5</c:f>
              <c:strCache>
                <c:ptCount val="1"/>
                <c:pt idx="0">
                  <c:v>bBIO - POL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GENlimitTWh_yr!$AC$6:$AC$11</c:f>
              <c:numCache>
                <c:formatCode>General</c:formatCode>
                <c:ptCount val="5"/>
                <c:pt idx="0">
                  <c:v>36.223465241992173</c:v>
                </c:pt>
                <c:pt idx="1">
                  <c:v>67.640513355836688</c:v>
                </c:pt>
                <c:pt idx="2">
                  <c:v>123.88736485414653</c:v>
                </c:pt>
                <c:pt idx="3">
                  <c:v>180.13421635245632</c:v>
                </c:pt>
                <c:pt idx="4">
                  <c:v>7.6000000000000005</c:v>
                </c:pt>
              </c:numCache>
            </c:numRef>
          </c:val>
          <c:smooth val="0"/>
          <c:extLst>
            <c:ext xmlns:c16="http://schemas.microsoft.com/office/drawing/2014/chart" uri="{C3380CC4-5D6E-409C-BE32-E72D297353CC}">
              <c16:uniqueId val="{0000001A-955D-4EA0-B2D4-D3B83C7D4A60}"/>
            </c:ext>
          </c:extLst>
        </c:ser>
        <c:ser>
          <c:idx val="27"/>
          <c:order val="27"/>
          <c:tx>
            <c:strRef>
              <c:f>GENlimitTWh_yr!$AD$3:$AD$5</c:f>
              <c:strCache>
                <c:ptCount val="1"/>
                <c:pt idx="0">
                  <c:v>bBIO - ESP</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GENlimitTWh_yr!$AD$6:$AD$11</c:f>
              <c:numCache>
                <c:formatCode>General</c:formatCode>
                <c:ptCount val="5"/>
                <c:pt idx="0">
                  <c:v>9.0652048904794675</c:v>
                </c:pt>
                <c:pt idx="1">
                  <c:v>11.680409780958936</c:v>
                </c:pt>
                <c:pt idx="2">
                  <c:v>13.225514991788947</c:v>
                </c:pt>
                <c:pt idx="3">
                  <c:v>14.770620202618955</c:v>
                </c:pt>
                <c:pt idx="4">
                  <c:v>6.45</c:v>
                </c:pt>
              </c:numCache>
            </c:numRef>
          </c:val>
          <c:smooth val="0"/>
          <c:extLst>
            <c:ext xmlns:c16="http://schemas.microsoft.com/office/drawing/2014/chart" uri="{C3380CC4-5D6E-409C-BE32-E72D297353CC}">
              <c16:uniqueId val="{0000001B-955D-4EA0-B2D4-D3B83C7D4A60}"/>
            </c:ext>
          </c:extLst>
        </c:ser>
        <c:ser>
          <c:idx val="28"/>
          <c:order val="28"/>
          <c:tx>
            <c:strRef>
              <c:f>GENlimitTWh_yr!$AE$3:$AE$5</c:f>
              <c:strCache>
                <c:ptCount val="1"/>
                <c:pt idx="0">
                  <c:v>bBIO - UKI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GENlimitTWh_yr!$AE$6:$AE$11</c:f>
              <c:numCache>
                <c:formatCode>General</c:formatCode>
                <c:ptCount val="5"/>
                <c:pt idx="0">
                  <c:v>15.797349297517709</c:v>
                </c:pt>
                <c:pt idx="1">
                  <c:v>20.354698595035419</c:v>
                </c:pt>
                <c:pt idx="2">
                  <c:v>23.047254032202751</c:v>
                </c:pt>
                <c:pt idx="3">
                  <c:v>25.739809469370087</c:v>
                </c:pt>
                <c:pt idx="4">
                  <c:v>11.24</c:v>
                </c:pt>
              </c:numCache>
            </c:numRef>
          </c:val>
          <c:smooth val="0"/>
          <c:extLst>
            <c:ext xmlns:c16="http://schemas.microsoft.com/office/drawing/2014/chart" uri="{C3380CC4-5D6E-409C-BE32-E72D297353CC}">
              <c16:uniqueId val="{0000001C-955D-4EA0-B2D4-D3B83C7D4A60}"/>
            </c:ext>
          </c:extLst>
        </c:ser>
        <c:ser>
          <c:idx val="29"/>
          <c:order val="29"/>
          <c:tx>
            <c:strRef>
              <c:f>GENlimitTWh_yr!$AF$3:$AF$5</c:f>
              <c:strCache>
                <c:ptCount val="1"/>
                <c:pt idx="0">
                  <c:v>bBIO - BNL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GENlimitTWh_yr!$AF$6:$AF$11</c:f>
              <c:numCache>
                <c:formatCode>General</c:formatCode>
                <c:ptCount val="5"/>
                <c:pt idx="0">
                  <c:v>12.606959359317957</c:v>
                </c:pt>
                <c:pt idx="1">
                  <c:v>16.243918718635914</c:v>
                </c:pt>
                <c:pt idx="2">
                  <c:v>18.392692942069274</c:v>
                </c:pt>
                <c:pt idx="3">
                  <c:v>20.541467165502638</c:v>
                </c:pt>
                <c:pt idx="4">
                  <c:v>0.13455000000000011</c:v>
                </c:pt>
              </c:numCache>
            </c:numRef>
          </c:val>
          <c:smooth val="0"/>
          <c:extLst>
            <c:ext xmlns:c16="http://schemas.microsoft.com/office/drawing/2014/chart" uri="{C3380CC4-5D6E-409C-BE32-E72D297353CC}">
              <c16:uniqueId val="{0000001D-955D-4EA0-B2D4-D3B83C7D4A60}"/>
            </c:ext>
          </c:extLst>
        </c:ser>
        <c:ser>
          <c:idx val="30"/>
          <c:order val="30"/>
          <c:tx>
            <c:strRef>
              <c:f>GENlimitTWh_yr!$AG$3:$AG$5</c:f>
              <c:strCache>
                <c:ptCount val="1"/>
                <c:pt idx="0">
                  <c:v>bBIO - OPA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GENlimitTWh_yr!$AG$6:$AG$11</c:f>
              <c:numCache>
                <c:formatCode>General</c:formatCode>
                <c:ptCount val="5"/>
                <c:pt idx="0">
                  <c:v>6.0096089158635753</c:v>
                </c:pt>
                <c:pt idx="1">
                  <c:v>11.981814363948835</c:v>
                </c:pt>
                <c:pt idx="2">
                  <c:v>22.562709123331778</c:v>
                </c:pt>
                <c:pt idx="3">
                  <c:v>33.126415653582136</c:v>
                </c:pt>
                <c:pt idx="4">
                  <c:v>1.155000000000001E-2</c:v>
                </c:pt>
              </c:numCache>
            </c:numRef>
          </c:val>
          <c:smooth val="0"/>
          <c:extLst>
            <c:ext xmlns:c16="http://schemas.microsoft.com/office/drawing/2014/chart" uri="{C3380CC4-5D6E-409C-BE32-E72D297353CC}">
              <c16:uniqueId val="{0000001E-955D-4EA0-B2D4-D3B83C7D4A60}"/>
            </c:ext>
          </c:extLst>
        </c:ser>
        <c:ser>
          <c:idx val="31"/>
          <c:order val="31"/>
          <c:tx>
            <c:strRef>
              <c:f>GENlimitTWh_yr!$AI$3:$AI$5</c:f>
              <c:strCache>
                <c:ptCount val="1"/>
                <c:pt idx="0">
                  <c:v>bHYDRO - BRZ</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GENlimitTWh_yr!$AI$6:$AI$11</c:f>
              <c:numCache>
                <c:formatCode>General</c:formatCode>
                <c:ptCount val="5"/>
                <c:pt idx="0">
                  <c:v>165.72295297149674</c:v>
                </c:pt>
                <c:pt idx="1">
                  <c:v>310.63937691249339</c:v>
                </c:pt>
                <c:pt idx="2">
                  <c:v>446.82759015864639</c:v>
                </c:pt>
                <c:pt idx="3">
                  <c:v>573.45446030823177</c:v>
                </c:pt>
                <c:pt idx="4">
                  <c:v>6.4249500000000053</c:v>
                </c:pt>
              </c:numCache>
            </c:numRef>
          </c:val>
          <c:smooth val="0"/>
          <c:extLst>
            <c:ext xmlns:c16="http://schemas.microsoft.com/office/drawing/2014/chart" uri="{C3380CC4-5D6E-409C-BE32-E72D297353CC}">
              <c16:uniqueId val="{0000001F-955D-4EA0-B2D4-D3B83C7D4A60}"/>
            </c:ext>
          </c:extLst>
        </c:ser>
        <c:ser>
          <c:idx val="32"/>
          <c:order val="32"/>
          <c:tx>
            <c:strRef>
              <c:f>GENlimitTWh_yr!$AJ$3:$AJ$5</c:f>
              <c:strCache>
                <c:ptCount val="1"/>
                <c:pt idx="0">
                  <c:v>bHYDRO - CHI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GENlimitTWh_yr!$AJ$6:$AJ$11</c:f>
              <c:numCache>
                <c:formatCode>General</c:formatCode>
                <c:ptCount val="5"/>
                <c:pt idx="0">
                  <c:v>460.57466116381767</c:v>
                </c:pt>
                <c:pt idx="1">
                  <c:v>887.19717453068426</c:v>
                </c:pt>
                <c:pt idx="2">
                  <c:v>1132.9492951242923</c:v>
                </c:pt>
                <c:pt idx="3">
                  <c:v>1363.0991913643736</c:v>
                </c:pt>
                <c:pt idx="4">
                  <c:v>10.48425000000001</c:v>
                </c:pt>
              </c:numCache>
            </c:numRef>
          </c:val>
          <c:smooth val="0"/>
          <c:extLst>
            <c:ext xmlns:c16="http://schemas.microsoft.com/office/drawing/2014/chart" uri="{C3380CC4-5D6E-409C-BE32-E72D297353CC}">
              <c16:uniqueId val="{00000020-955D-4EA0-B2D4-D3B83C7D4A60}"/>
            </c:ext>
          </c:extLst>
        </c:ser>
        <c:ser>
          <c:idx val="33"/>
          <c:order val="33"/>
          <c:tx>
            <c:strRef>
              <c:f>GENlimitTWh_yr!$AK$3:$AK$5</c:f>
              <c:strCache>
                <c:ptCount val="1"/>
                <c:pt idx="0">
                  <c:v>bHYDRO - DEU</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GENlimitTWh_yr!$AK$6:$AK$11</c:f>
              <c:numCache>
                <c:formatCode>General</c:formatCode>
                <c:ptCount val="5"/>
                <c:pt idx="0">
                  <c:v>1.4630161016949164</c:v>
                </c:pt>
                <c:pt idx="1">
                  <c:v>1.6127618644067805</c:v>
                </c:pt>
                <c:pt idx="2">
                  <c:v>1.7625076271186444</c:v>
                </c:pt>
                <c:pt idx="3">
                  <c:v>1.9122533898305123</c:v>
                </c:pt>
                <c:pt idx="4">
                  <c:v>0.26505000000000029</c:v>
                </c:pt>
              </c:numCache>
            </c:numRef>
          </c:val>
          <c:smooth val="0"/>
          <c:extLst>
            <c:ext xmlns:c16="http://schemas.microsoft.com/office/drawing/2014/chart" uri="{C3380CC4-5D6E-409C-BE32-E72D297353CC}">
              <c16:uniqueId val="{00000021-955D-4EA0-B2D4-D3B83C7D4A60}"/>
            </c:ext>
          </c:extLst>
        </c:ser>
        <c:ser>
          <c:idx val="34"/>
          <c:order val="34"/>
          <c:tx>
            <c:strRef>
              <c:f>GENlimitTWh_yr!$AL$3:$AL$5</c:f>
              <c:strCache>
                <c:ptCount val="1"/>
                <c:pt idx="0">
                  <c:v>bHYDRO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GENlimitTWh_yr!$AL$6:$AL$11</c:f>
              <c:numCache>
                <c:formatCode>General</c:formatCode>
                <c:ptCount val="5"/>
                <c:pt idx="0">
                  <c:v>21.651373069897705</c:v>
                </c:pt>
                <c:pt idx="1">
                  <c:v>42.751342373628574</c:v>
                </c:pt>
                <c:pt idx="2">
                  <c:v>76.724975322138079</c:v>
                </c:pt>
                <c:pt idx="3">
                  <c:v>90.395891657222052</c:v>
                </c:pt>
                <c:pt idx="4">
                  <c:v>1.2453300000000012</c:v>
                </c:pt>
              </c:numCache>
            </c:numRef>
          </c:val>
          <c:smooth val="0"/>
          <c:extLst>
            <c:ext xmlns:c16="http://schemas.microsoft.com/office/drawing/2014/chart" uri="{C3380CC4-5D6E-409C-BE32-E72D297353CC}">
              <c16:uniqueId val="{00000022-955D-4EA0-B2D4-D3B83C7D4A60}"/>
            </c:ext>
          </c:extLst>
        </c:ser>
        <c:ser>
          <c:idx val="35"/>
          <c:order val="35"/>
          <c:tx>
            <c:strRef>
              <c:f>GENlimitTWh_yr!$AM$3:$AM$5</c:f>
              <c:strCache>
                <c:ptCount val="1"/>
                <c:pt idx="0">
                  <c:v>bHYDRO - EUS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GENlimitTWh_yr!$AM$6:$AM$11</c:f>
              <c:numCache>
                <c:formatCode>General</c:formatCode>
                <c:ptCount val="5"/>
                <c:pt idx="0">
                  <c:v>19.021345697105119</c:v>
                </c:pt>
                <c:pt idx="1">
                  <c:v>37.49402388836851</c:v>
                </c:pt>
                <c:pt idx="2">
                  <c:v>67.508269245309407</c:v>
                </c:pt>
                <c:pt idx="3">
                  <c:v>71.147945908531497</c:v>
                </c:pt>
                <c:pt idx="4">
                  <c:v>1.0477950000000011</c:v>
                </c:pt>
              </c:numCache>
            </c:numRef>
          </c:val>
          <c:smooth val="0"/>
          <c:extLst>
            <c:ext xmlns:c16="http://schemas.microsoft.com/office/drawing/2014/chart" uri="{C3380CC4-5D6E-409C-BE32-E72D297353CC}">
              <c16:uniqueId val="{00000023-955D-4EA0-B2D4-D3B83C7D4A60}"/>
            </c:ext>
          </c:extLst>
        </c:ser>
        <c:ser>
          <c:idx val="36"/>
          <c:order val="36"/>
          <c:tx>
            <c:strRef>
              <c:f>GENlimitTWh_yr!$AN$3:$AN$5</c:f>
              <c:strCache>
                <c:ptCount val="1"/>
                <c:pt idx="0">
                  <c:v>bHYDRO - FRA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GENlimitTWh_yr!$AN$6:$AN$11</c:f>
              <c:numCache>
                <c:formatCode>General</c:formatCode>
                <c:ptCount val="5"/>
                <c:pt idx="0">
                  <c:v>14.936165296685825</c:v>
                </c:pt>
                <c:pt idx="1">
                  <c:v>29.595434873030744</c:v>
                </c:pt>
                <c:pt idx="2">
                  <c:v>38.423022147775605</c:v>
                </c:pt>
                <c:pt idx="3">
                  <c:v>41.292781187708947</c:v>
                </c:pt>
                <c:pt idx="4">
                  <c:v>0.67224000000000061</c:v>
                </c:pt>
              </c:numCache>
            </c:numRef>
          </c:val>
          <c:smooth val="0"/>
          <c:extLst>
            <c:ext xmlns:c16="http://schemas.microsoft.com/office/drawing/2014/chart" uri="{C3380CC4-5D6E-409C-BE32-E72D297353CC}">
              <c16:uniqueId val="{00000024-955D-4EA0-B2D4-D3B83C7D4A60}"/>
            </c:ext>
          </c:extLst>
        </c:ser>
        <c:ser>
          <c:idx val="37"/>
          <c:order val="37"/>
          <c:tx>
            <c:strRef>
              <c:f>GENlimitTWh_yr!$AO$3:$AO$5</c:f>
              <c:strCache>
                <c:ptCount val="1"/>
                <c:pt idx="0">
                  <c:v>bHYDRO - IND</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GENlimitTWh_yr!$AO$6:$AO$11</c:f>
              <c:numCache>
                <c:formatCode>General</c:formatCode>
                <c:ptCount val="5"/>
                <c:pt idx="0">
                  <c:v>86.105287895094136</c:v>
                </c:pt>
                <c:pt idx="1">
                  <c:v>165.86315873227625</c:v>
                </c:pt>
                <c:pt idx="2">
                  <c:v>211.80697388066565</c:v>
                </c:pt>
                <c:pt idx="3">
                  <c:v>254.833924222881</c:v>
                </c:pt>
                <c:pt idx="4">
                  <c:v>1.9600500000000016</c:v>
                </c:pt>
              </c:numCache>
            </c:numRef>
          </c:val>
          <c:smooth val="0"/>
          <c:extLst>
            <c:ext xmlns:c16="http://schemas.microsoft.com/office/drawing/2014/chart" uri="{C3380CC4-5D6E-409C-BE32-E72D297353CC}">
              <c16:uniqueId val="{00000025-955D-4EA0-B2D4-D3B83C7D4A60}"/>
            </c:ext>
          </c:extLst>
        </c:ser>
        <c:ser>
          <c:idx val="38"/>
          <c:order val="38"/>
          <c:tx>
            <c:strRef>
              <c:f>GENlimitTWh_yr!$AP$3:$AP$5</c:f>
              <c:strCache>
                <c:ptCount val="1"/>
                <c:pt idx="0">
                  <c:v>bHYDRO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GENlimitTWh_yr!$AP$6:$AP$11</c:f>
              <c:numCache>
                <c:formatCode>General</c:formatCode>
                <c:ptCount val="5"/>
                <c:pt idx="0">
                  <c:v>173.94551063211915</c:v>
                </c:pt>
                <c:pt idx="1">
                  <c:v>313.32603950690901</c:v>
                </c:pt>
                <c:pt idx="2">
                  <c:v>418.71118662421367</c:v>
                </c:pt>
                <c:pt idx="3">
                  <c:v>508.21249029872359</c:v>
                </c:pt>
                <c:pt idx="4">
                  <c:v>10.67349000000001</c:v>
                </c:pt>
              </c:numCache>
            </c:numRef>
          </c:val>
          <c:smooth val="0"/>
          <c:extLst>
            <c:ext xmlns:c16="http://schemas.microsoft.com/office/drawing/2014/chart" uri="{C3380CC4-5D6E-409C-BE32-E72D297353CC}">
              <c16:uniqueId val="{00000026-955D-4EA0-B2D4-D3B83C7D4A60}"/>
            </c:ext>
          </c:extLst>
        </c:ser>
        <c:ser>
          <c:idx val="39"/>
          <c:order val="39"/>
          <c:tx>
            <c:strRef>
              <c:f>GENlimitTWh_yr!$AQ$3:$AQ$5</c:f>
              <c:strCache>
                <c:ptCount val="1"/>
                <c:pt idx="0">
                  <c:v>bHYDRO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GENlimitTWh_yr!$AQ$6:$AQ$11</c:f>
              <c:numCache>
                <c:formatCode>General</c:formatCode>
                <c:ptCount val="5"/>
                <c:pt idx="0">
                  <c:v>216.86867846167513</c:v>
                </c:pt>
                <c:pt idx="1">
                  <c:v>406.50947826616078</c:v>
                </c:pt>
                <c:pt idx="2">
                  <c:v>584.72835078305241</c:v>
                </c:pt>
                <c:pt idx="3">
                  <c:v>750.4350407416963</c:v>
                </c:pt>
                <c:pt idx="4">
                  <c:v>8.4078300000000077</c:v>
                </c:pt>
              </c:numCache>
            </c:numRef>
          </c:val>
          <c:smooth val="0"/>
          <c:extLst>
            <c:ext xmlns:c16="http://schemas.microsoft.com/office/drawing/2014/chart" uri="{C3380CC4-5D6E-409C-BE32-E72D297353CC}">
              <c16:uniqueId val="{00000027-955D-4EA0-B2D4-D3B83C7D4A60}"/>
            </c:ext>
          </c:extLst>
        </c:ser>
        <c:ser>
          <c:idx val="40"/>
          <c:order val="40"/>
          <c:tx>
            <c:strRef>
              <c:f>GENlimitTWh_yr!$AR$3:$AR$5</c:f>
              <c:strCache>
                <c:ptCount val="1"/>
                <c:pt idx="0">
                  <c:v>bHYDRO - RSA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GENlimitTWh_yr!$AR$6:$AR$11</c:f>
              <c:numCache>
                <c:formatCode>General</c:formatCode>
                <c:ptCount val="5"/>
                <c:pt idx="0">
                  <c:v>0.33892864567747077</c:v>
                </c:pt>
                <c:pt idx="1">
                  <c:v>0.63530477476558733</c:v>
                </c:pt>
                <c:pt idx="2">
                  <c:v>0.91383038540138217</c:v>
                </c:pt>
                <c:pt idx="3">
                  <c:v>1.1728015951019326</c:v>
                </c:pt>
                <c:pt idx="4">
                  <c:v>1.3140000000000004E-2</c:v>
                </c:pt>
              </c:numCache>
            </c:numRef>
          </c:val>
          <c:smooth val="0"/>
          <c:extLst>
            <c:ext xmlns:c16="http://schemas.microsoft.com/office/drawing/2014/chart" uri="{C3380CC4-5D6E-409C-BE32-E72D297353CC}">
              <c16:uniqueId val="{00000028-955D-4EA0-B2D4-D3B83C7D4A60}"/>
            </c:ext>
          </c:extLst>
        </c:ser>
        <c:ser>
          <c:idx val="41"/>
          <c:order val="41"/>
          <c:tx>
            <c:strRef>
              <c:f>GENlimitTWh_yr!$AS$3:$AS$5</c:f>
              <c:strCache>
                <c:ptCount val="1"/>
                <c:pt idx="0">
                  <c:v>bHYDRO - RUS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GENlimitTWh_yr!$AS$6:$AS$11</c:f>
              <c:numCache>
                <c:formatCode>General</c:formatCode>
                <c:ptCount val="5"/>
                <c:pt idx="0">
                  <c:v>120.20272479588812</c:v>
                </c:pt>
                <c:pt idx="1">
                  <c:v>232.44783753397388</c:v>
                </c:pt>
                <c:pt idx="2">
                  <c:v>343.44753846347118</c:v>
                </c:pt>
                <c:pt idx="3">
                  <c:v>450.79043248382482</c:v>
                </c:pt>
                <c:pt idx="4">
                  <c:v>2.4572700000000025</c:v>
                </c:pt>
              </c:numCache>
            </c:numRef>
          </c:val>
          <c:smooth val="0"/>
          <c:extLst>
            <c:ext xmlns:c16="http://schemas.microsoft.com/office/drawing/2014/chart" uri="{C3380CC4-5D6E-409C-BE32-E72D297353CC}">
              <c16:uniqueId val="{00000029-955D-4EA0-B2D4-D3B83C7D4A60}"/>
            </c:ext>
          </c:extLst>
        </c:ser>
        <c:ser>
          <c:idx val="42"/>
          <c:order val="42"/>
          <c:tx>
            <c:strRef>
              <c:f>GENlimitTWh_yr!$AT$3:$AT$5</c:f>
              <c:strCache>
                <c:ptCount val="1"/>
                <c:pt idx="0">
                  <c:v>bHYDRO - USA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GENlimitTWh_yr!$AT$6:$AT$11</c:f>
              <c:numCache>
                <c:formatCode>General</c:formatCode>
                <c:ptCount val="5"/>
                <c:pt idx="0">
                  <c:v>77.980007630498761</c:v>
                </c:pt>
                <c:pt idx="1">
                  <c:v>140.46448719942487</c:v>
                </c:pt>
                <c:pt idx="2">
                  <c:v>187.70879115693788</c:v>
                </c:pt>
                <c:pt idx="3">
                  <c:v>227.83234662045632</c:v>
                </c:pt>
                <c:pt idx="4">
                  <c:v>4.7849400000000042</c:v>
                </c:pt>
              </c:numCache>
            </c:numRef>
          </c:val>
          <c:smooth val="0"/>
          <c:extLst>
            <c:ext xmlns:c16="http://schemas.microsoft.com/office/drawing/2014/chart" uri="{C3380CC4-5D6E-409C-BE32-E72D297353CC}">
              <c16:uniqueId val="{0000002A-955D-4EA0-B2D4-D3B83C7D4A60}"/>
            </c:ext>
          </c:extLst>
        </c:ser>
        <c:ser>
          <c:idx val="43"/>
          <c:order val="43"/>
          <c:tx>
            <c:strRef>
              <c:f>GENlimitTWh_yr!$AU$3:$AU$5</c:f>
              <c:strCache>
                <c:ptCount val="1"/>
                <c:pt idx="0">
                  <c:v>bHYDRO - ITA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GENlimitTWh_yr!$AU$6:$AU$11</c:f>
              <c:numCache>
                <c:formatCode>General</c:formatCode>
                <c:ptCount val="5"/>
                <c:pt idx="0">
                  <c:v>2.183038148457352</c:v>
                </c:pt>
                <c:pt idx="1">
                  <c:v>3.6786862969146785</c:v>
                </c:pt>
                <c:pt idx="2">
                  <c:v>7.6786741189889005</c:v>
                </c:pt>
                <c:pt idx="3">
                  <c:v>50.708770587786702</c:v>
                </c:pt>
                <c:pt idx="4">
                  <c:v>0.68739000000000061</c:v>
                </c:pt>
              </c:numCache>
            </c:numRef>
          </c:val>
          <c:smooth val="0"/>
          <c:extLst>
            <c:ext xmlns:c16="http://schemas.microsoft.com/office/drawing/2014/chart" uri="{C3380CC4-5D6E-409C-BE32-E72D297353CC}">
              <c16:uniqueId val="{0000002B-955D-4EA0-B2D4-D3B83C7D4A60}"/>
            </c:ext>
          </c:extLst>
        </c:ser>
        <c:ser>
          <c:idx val="44"/>
          <c:order val="44"/>
          <c:tx>
            <c:strRef>
              <c:f>GENlimitTWh_yr!$AV$3:$AV$5</c:f>
              <c:strCache>
                <c:ptCount val="1"/>
                <c:pt idx="0">
                  <c:v>bHYDRO - POL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GENlimitTWh_yr!$AV$6:$AV$11</c:f>
              <c:numCache>
                <c:formatCode>General</c:formatCode>
                <c:ptCount val="5"/>
                <c:pt idx="0">
                  <c:v>1.3128623656537091</c:v>
                </c:pt>
                <c:pt idx="1">
                  <c:v>2.3136337586827689</c:v>
                </c:pt>
                <c:pt idx="2">
                  <c:v>2.549858806961153</c:v>
                </c:pt>
                <c:pt idx="3">
                  <c:v>2.8520834310748477</c:v>
                </c:pt>
                <c:pt idx="4">
                  <c:v>3.4950000000000023E-2</c:v>
                </c:pt>
              </c:numCache>
            </c:numRef>
          </c:val>
          <c:smooth val="0"/>
          <c:extLst>
            <c:ext xmlns:c16="http://schemas.microsoft.com/office/drawing/2014/chart" uri="{C3380CC4-5D6E-409C-BE32-E72D297353CC}">
              <c16:uniqueId val="{0000002C-955D-4EA0-B2D4-D3B83C7D4A60}"/>
            </c:ext>
          </c:extLst>
        </c:ser>
        <c:ser>
          <c:idx val="45"/>
          <c:order val="45"/>
          <c:tx>
            <c:strRef>
              <c:f>GENlimitTWh_yr!$AW$3:$AW$5</c:f>
              <c:strCache>
                <c:ptCount val="1"/>
                <c:pt idx="0">
                  <c:v>bHYDRO - ESP</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GENlimitTWh_yr!$AW$6:$AW$11</c:f>
              <c:numCache>
                <c:formatCode>General</c:formatCode>
                <c:ptCount val="5"/>
                <c:pt idx="0">
                  <c:v>7.7614116233949106</c:v>
                </c:pt>
                <c:pt idx="1">
                  <c:v>26.250896549184006</c:v>
                </c:pt>
                <c:pt idx="2">
                  <c:v>40.81632080878115</c:v>
                </c:pt>
                <c:pt idx="3">
                  <c:v>46.627441477243558</c:v>
                </c:pt>
                <c:pt idx="4">
                  <c:v>0.63210000000000044</c:v>
                </c:pt>
              </c:numCache>
            </c:numRef>
          </c:val>
          <c:smooth val="0"/>
          <c:extLst>
            <c:ext xmlns:c16="http://schemas.microsoft.com/office/drawing/2014/chart" uri="{C3380CC4-5D6E-409C-BE32-E72D297353CC}">
              <c16:uniqueId val="{0000002D-955D-4EA0-B2D4-D3B83C7D4A60}"/>
            </c:ext>
          </c:extLst>
        </c:ser>
        <c:ser>
          <c:idx val="46"/>
          <c:order val="46"/>
          <c:tx>
            <c:strRef>
              <c:f>GENlimitTWh_yr!$AX$3:$AX$5</c:f>
              <c:strCache>
                <c:ptCount val="1"/>
                <c:pt idx="0">
                  <c:v>bHYDRO - UKI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GENlimitTWh_yr!$AX$6:$AX$11</c:f>
              <c:numCache>
                <c:formatCode>General</c:formatCode>
                <c:ptCount val="5"/>
                <c:pt idx="0">
                  <c:v>3.6470101905938241</c:v>
                </c:pt>
                <c:pt idx="1">
                  <c:v>5.1839412263993241</c:v>
                </c:pt>
                <c:pt idx="2">
                  <c:v>5.8837563380940656</c:v>
                </c:pt>
                <c:pt idx="3">
                  <c:v>6.2896314760393572</c:v>
                </c:pt>
                <c:pt idx="4">
                  <c:v>8.5260000000000058E-2</c:v>
                </c:pt>
              </c:numCache>
            </c:numRef>
          </c:val>
          <c:smooth val="0"/>
          <c:extLst>
            <c:ext xmlns:c16="http://schemas.microsoft.com/office/drawing/2014/chart" uri="{C3380CC4-5D6E-409C-BE32-E72D297353CC}">
              <c16:uniqueId val="{0000002E-955D-4EA0-B2D4-D3B83C7D4A60}"/>
            </c:ext>
          </c:extLst>
        </c:ser>
        <c:ser>
          <c:idx val="47"/>
          <c:order val="47"/>
          <c:tx>
            <c:strRef>
              <c:f>GENlimitTWh_yr!$AY$3:$AY$5</c:f>
              <c:strCache>
                <c:ptCount val="1"/>
                <c:pt idx="0">
                  <c:v>bHYDRO - BNL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GENlimitTWh_yr!$AY$6:$AY$11</c:f>
              <c:numCache>
                <c:formatCode>General</c:formatCode>
                <c:ptCount val="5"/>
                <c:pt idx="0">
                  <c:v>6.6984523783431699E-2</c:v>
                </c:pt>
                <c:pt idx="1">
                  <c:v>0.17549205491768496</c:v>
                </c:pt>
                <c:pt idx="2">
                  <c:v>0.27345552635123566</c:v>
                </c:pt>
                <c:pt idx="3">
                  <c:v>0.34855533480554185</c:v>
                </c:pt>
                <c:pt idx="4">
                  <c:v>4.7250000000000035E-3</c:v>
                </c:pt>
              </c:numCache>
            </c:numRef>
          </c:val>
          <c:smooth val="0"/>
          <c:extLst>
            <c:ext xmlns:c16="http://schemas.microsoft.com/office/drawing/2014/chart" uri="{C3380CC4-5D6E-409C-BE32-E72D297353CC}">
              <c16:uniqueId val="{0000002F-955D-4EA0-B2D4-D3B83C7D4A60}"/>
            </c:ext>
          </c:extLst>
        </c:ser>
        <c:ser>
          <c:idx val="48"/>
          <c:order val="48"/>
          <c:tx>
            <c:strRef>
              <c:f>GENlimitTWh_yr!$AZ$3:$AZ$5</c:f>
              <c:strCache>
                <c:ptCount val="1"/>
                <c:pt idx="0">
                  <c:v>bHYDRO - OPA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GENlimitTWh_yr!$AZ$6:$AZ$11</c:f>
              <c:numCache>
                <c:formatCode>General</c:formatCode>
                <c:ptCount val="5"/>
                <c:pt idx="0">
                  <c:v>54.254892837968498</c:v>
                </c:pt>
                <c:pt idx="1">
                  <c:v>101.69807985825211</c:v>
                </c:pt>
                <c:pt idx="2">
                  <c:v>146.28379826948071</c:v>
                </c:pt>
                <c:pt idx="3">
                  <c:v>187.73929460953644</c:v>
                </c:pt>
                <c:pt idx="4">
                  <c:v>2.1034200000000021</c:v>
                </c:pt>
              </c:numCache>
            </c:numRef>
          </c:val>
          <c:smooth val="0"/>
          <c:extLst>
            <c:ext xmlns:c16="http://schemas.microsoft.com/office/drawing/2014/chart" uri="{C3380CC4-5D6E-409C-BE32-E72D297353CC}">
              <c16:uniqueId val="{00000030-955D-4EA0-B2D4-D3B83C7D4A60}"/>
            </c:ext>
          </c:extLst>
        </c:ser>
        <c:ser>
          <c:idx val="49"/>
          <c:order val="49"/>
          <c:tx>
            <c:strRef>
              <c:f>GENlimitTWh_yr!$BB$3:$BB$5</c:f>
              <c:strCache>
                <c:ptCount val="1"/>
                <c:pt idx="0">
                  <c:v>bNUC - BRZ</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GENlimitTWh_yr!$BB$6:$BB$11</c:f>
              <c:numCache>
                <c:formatCode>General</c:formatCode>
                <c:ptCount val="5"/>
                <c:pt idx="0">
                  <c:v>10.703994602250241</c:v>
                </c:pt>
                <c:pt idx="1">
                  <c:v>20.647290106567496</c:v>
                </c:pt>
                <c:pt idx="2">
                  <c:v>30.161863382007493</c:v>
                </c:pt>
                <c:pt idx="3">
                  <c:v>39.326868257166751</c:v>
                </c:pt>
                <c:pt idx="4">
                  <c:v>0.23490000000000022</c:v>
                </c:pt>
              </c:numCache>
            </c:numRef>
          </c:val>
          <c:smooth val="0"/>
          <c:extLst>
            <c:ext xmlns:c16="http://schemas.microsoft.com/office/drawing/2014/chart" uri="{C3380CC4-5D6E-409C-BE32-E72D297353CC}">
              <c16:uniqueId val="{00000031-955D-4EA0-B2D4-D3B83C7D4A60}"/>
            </c:ext>
          </c:extLst>
        </c:ser>
        <c:ser>
          <c:idx val="50"/>
          <c:order val="50"/>
          <c:tx>
            <c:strRef>
              <c:f>GENlimitTWh_yr!$BC$3:$BC$5</c:f>
              <c:strCache>
                <c:ptCount val="1"/>
                <c:pt idx="0">
                  <c:v>bNUC - CHI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GENlimitTWh_yr!$BC$6:$BC$11</c:f>
              <c:numCache>
                <c:formatCode>General</c:formatCode>
                <c:ptCount val="5"/>
                <c:pt idx="0">
                  <c:v>65.126450008630698</c:v>
                </c:pt>
                <c:pt idx="1">
                  <c:v>126.05836827355051</c:v>
                </c:pt>
                <c:pt idx="2">
                  <c:v>184.62629136199828</c:v>
                </c:pt>
                <c:pt idx="3">
                  <c:v>241.26667732629267</c:v>
                </c:pt>
                <c:pt idx="4">
                  <c:v>1.2952500000000011</c:v>
                </c:pt>
              </c:numCache>
            </c:numRef>
          </c:val>
          <c:smooth val="0"/>
          <c:extLst>
            <c:ext xmlns:c16="http://schemas.microsoft.com/office/drawing/2014/chart" uri="{C3380CC4-5D6E-409C-BE32-E72D297353CC}">
              <c16:uniqueId val="{00000032-955D-4EA0-B2D4-D3B83C7D4A60}"/>
            </c:ext>
          </c:extLst>
        </c:ser>
        <c:ser>
          <c:idx val="51"/>
          <c:order val="51"/>
          <c:tx>
            <c:strRef>
              <c:f>GENlimitTWh_yr!$BD$3:$BD$5</c:f>
              <c:strCache>
                <c:ptCount val="1"/>
                <c:pt idx="0">
                  <c:v>bNUC - DEU</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GENlimitTWh_yr!$BD$6:$BD$11</c:f>
              <c:numCache>
                <c:formatCode>General</c:formatCode>
                <c:ptCount val="5"/>
                <c:pt idx="4">
                  <c:v>1.6195500000000014</c:v>
                </c:pt>
              </c:numCache>
            </c:numRef>
          </c:val>
          <c:smooth val="0"/>
          <c:extLst>
            <c:ext xmlns:c16="http://schemas.microsoft.com/office/drawing/2014/chart" uri="{C3380CC4-5D6E-409C-BE32-E72D297353CC}">
              <c16:uniqueId val="{00000033-955D-4EA0-B2D4-D3B83C7D4A60}"/>
            </c:ext>
          </c:extLst>
        </c:ser>
        <c:ser>
          <c:idx val="52"/>
          <c:order val="52"/>
          <c:tx>
            <c:strRef>
              <c:f>GENlimitTWh_yr!$BE$3:$BE$5</c:f>
              <c:strCache>
                <c:ptCount val="1"/>
                <c:pt idx="0">
                  <c:v>bNUC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GENlimitTWh_yr!$BE$6:$BE$11</c:f>
              <c:numCache>
                <c:formatCode>General</c:formatCode>
                <c:ptCount val="5"/>
                <c:pt idx="0">
                  <c:v>17.584978328967978</c:v>
                </c:pt>
                <c:pt idx="1">
                  <c:v>36.940411781778117</c:v>
                </c:pt>
                <c:pt idx="2">
                  <c:v>67.782498230936582</c:v>
                </c:pt>
                <c:pt idx="3">
                  <c:v>101.93842042154084</c:v>
                </c:pt>
                <c:pt idx="4">
                  <c:v>1.2550500000000011</c:v>
                </c:pt>
              </c:numCache>
            </c:numRef>
          </c:val>
          <c:smooth val="0"/>
          <c:extLst>
            <c:ext xmlns:c16="http://schemas.microsoft.com/office/drawing/2014/chart" uri="{C3380CC4-5D6E-409C-BE32-E72D297353CC}">
              <c16:uniqueId val="{00000034-955D-4EA0-B2D4-D3B83C7D4A60}"/>
            </c:ext>
          </c:extLst>
        </c:ser>
        <c:ser>
          <c:idx val="53"/>
          <c:order val="53"/>
          <c:tx>
            <c:strRef>
              <c:f>GENlimitTWh_yr!$BF$3:$BF$5</c:f>
              <c:strCache>
                <c:ptCount val="1"/>
                <c:pt idx="0">
                  <c:v>bNUC - EUS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GENlimitTWh_yr!$BF$6:$BF$11</c:f>
              <c:numCache>
                <c:formatCode>General</c:formatCode>
                <c:ptCount val="5"/>
                <c:pt idx="0">
                  <c:v>36.916328903915726</c:v>
                </c:pt>
                <c:pt idx="1">
                  <c:v>86.956749470468779</c:v>
                </c:pt>
                <c:pt idx="2">
                  <c:v>137.40815277718994</c:v>
                </c:pt>
                <c:pt idx="3">
                  <c:v>169.15733541394496</c:v>
                </c:pt>
                <c:pt idx="4">
                  <c:v>1.4049000000000011</c:v>
                </c:pt>
              </c:numCache>
            </c:numRef>
          </c:val>
          <c:smooth val="0"/>
          <c:extLst>
            <c:ext xmlns:c16="http://schemas.microsoft.com/office/drawing/2014/chart" uri="{C3380CC4-5D6E-409C-BE32-E72D297353CC}">
              <c16:uniqueId val="{00000035-955D-4EA0-B2D4-D3B83C7D4A60}"/>
            </c:ext>
          </c:extLst>
        </c:ser>
        <c:ser>
          <c:idx val="54"/>
          <c:order val="54"/>
          <c:tx>
            <c:strRef>
              <c:f>GENlimitTWh_yr!$BG$3:$BG$5</c:f>
              <c:strCache>
                <c:ptCount val="1"/>
                <c:pt idx="0">
                  <c:v>bNUC - FRA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GENlimitTWh_yr!$BG$6:$BG$11</c:f>
              <c:numCache>
                <c:formatCode>General</c:formatCode>
                <c:ptCount val="5"/>
                <c:pt idx="0">
                  <c:v>222.83950090165601</c:v>
                </c:pt>
                <c:pt idx="1">
                  <c:v>423.17702471018504</c:v>
                </c:pt>
                <c:pt idx="2">
                  <c:v>514.82569430814522</c:v>
                </c:pt>
                <c:pt idx="3">
                  <c:v>538.97425907752699</c:v>
                </c:pt>
                <c:pt idx="4">
                  <c:v>6.6357000000000061</c:v>
                </c:pt>
              </c:numCache>
            </c:numRef>
          </c:val>
          <c:smooth val="0"/>
          <c:extLst>
            <c:ext xmlns:c16="http://schemas.microsoft.com/office/drawing/2014/chart" uri="{C3380CC4-5D6E-409C-BE32-E72D297353CC}">
              <c16:uniqueId val="{00000036-955D-4EA0-B2D4-D3B83C7D4A60}"/>
            </c:ext>
          </c:extLst>
        </c:ser>
        <c:ser>
          <c:idx val="55"/>
          <c:order val="55"/>
          <c:tx>
            <c:strRef>
              <c:f>GENlimitTWh_yr!$BH$3:$BH$5</c:f>
              <c:strCache>
                <c:ptCount val="1"/>
                <c:pt idx="0">
                  <c:v>bNUC - IND</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GENlimitTWh_yr!$BH$6:$BH$11</c:f>
              <c:numCache>
                <c:formatCode>General</c:formatCode>
                <c:ptCount val="5"/>
                <c:pt idx="0">
                  <c:v>25.107811474085885</c:v>
                </c:pt>
                <c:pt idx="1">
                  <c:v>48.598530165911946</c:v>
                </c:pt>
                <c:pt idx="2">
                  <c:v>71.177871910143864</c:v>
                </c:pt>
                <c:pt idx="3">
                  <c:v>93.014101774085503</c:v>
                </c:pt>
                <c:pt idx="4">
                  <c:v>0.4993500000000004</c:v>
                </c:pt>
              </c:numCache>
            </c:numRef>
          </c:val>
          <c:smooth val="0"/>
          <c:extLst>
            <c:ext xmlns:c16="http://schemas.microsoft.com/office/drawing/2014/chart" uri="{C3380CC4-5D6E-409C-BE32-E72D297353CC}">
              <c16:uniqueId val="{00000037-955D-4EA0-B2D4-D3B83C7D4A60}"/>
            </c:ext>
          </c:extLst>
        </c:ser>
        <c:ser>
          <c:idx val="56"/>
          <c:order val="56"/>
          <c:tx>
            <c:strRef>
              <c:f>GENlimitTWh_yr!$BI$3:$BI$5</c:f>
              <c:strCache>
                <c:ptCount val="1"/>
                <c:pt idx="0">
                  <c:v>bNUC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GENlimitTWh_yr!$BI$6:$BI$11</c:f>
              <c:numCache>
                <c:formatCode>General</c:formatCode>
                <c:ptCount val="5"/>
                <c:pt idx="0">
                  <c:v>122.94024725142609</c:v>
                </c:pt>
                <c:pt idx="1">
                  <c:v>227.08792362051938</c:v>
                </c:pt>
                <c:pt idx="2">
                  <c:v>320.64429930725328</c:v>
                </c:pt>
                <c:pt idx="3">
                  <c:v>405.56481758551922</c:v>
                </c:pt>
                <c:pt idx="4">
                  <c:v>5.8030500000000051</c:v>
                </c:pt>
              </c:numCache>
            </c:numRef>
          </c:val>
          <c:smooth val="0"/>
          <c:extLst>
            <c:ext xmlns:c16="http://schemas.microsoft.com/office/drawing/2014/chart" uri="{C3380CC4-5D6E-409C-BE32-E72D297353CC}">
              <c16:uniqueId val="{00000038-955D-4EA0-B2D4-D3B83C7D4A60}"/>
            </c:ext>
          </c:extLst>
        </c:ser>
        <c:ser>
          <c:idx val="57"/>
          <c:order val="57"/>
          <c:tx>
            <c:strRef>
              <c:f>GENlimitTWh_yr!$BJ$3:$BJ$5</c:f>
              <c:strCache>
                <c:ptCount val="1"/>
                <c:pt idx="0">
                  <c:v>bNUC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GENlimitTWh_yr!$BJ$6:$BJ$11</c:f>
              <c:numCache>
                <c:formatCode>General</c:formatCode>
                <c:ptCount val="5"/>
                <c:pt idx="0">
                  <c:v>94.080320373800959</c:v>
                </c:pt>
                <c:pt idx="1">
                  <c:v>181.47464944239783</c:v>
                </c:pt>
                <c:pt idx="2">
                  <c:v>265.10082221580529</c:v>
                </c:pt>
                <c:pt idx="3">
                  <c:v>345.65454322582576</c:v>
                </c:pt>
                <c:pt idx="4">
                  <c:v>2.0646000000000018</c:v>
                </c:pt>
              </c:numCache>
            </c:numRef>
          </c:val>
          <c:smooth val="0"/>
          <c:extLst>
            <c:ext xmlns:c16="http://schemas.microsoft.com/office/drawing/2014/chart" uri="{C3380CC4-5D6E-409C-BE32-E72D297353CC}">
              <c16:uniqueId val="{00000039-955D-4EA0-B2D4-D3B83C7D4A60}"/>
            </c:ext>
          </c:extLst>
        </c:ser>
        <c:ser>
          <c:idx val="58"/>
          <c:order val="58"/>
          <c:tx>
            <c:strRef>
              <c:f>GENlimitTWh_yr!$BK$3:$BK$5</c:f>
              <c:strCache>
                <c:ptCount val="1"/>
                <c:pt idx="0">
                  <c:v>bNUC - RSA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GENlimitTWh_yr!$BK$6:$BK$11</c:f>
              <c:numCache>
                <c:formatCode>General</c:formatCode>
                <c:ptCount val="5"/>
                <c:pt idx="0">
                  <c:v>9.2275815536640007</c:v>
                </c:pt>
                <c:pt idx="1">
                  <c:v>17.799388022903013</c:v>
                </c:pt>
                <c:pt idx="2">
                  <c:v>26.00160636379956</c:v>
                </c:pt>
                <c:pt idx="3">
                  <c:v>33.902472635488579</c:v>
                </c:pt>
                <c:pt idx="4">
                  <c:v>0.20250000000000018</c:v>
                </c:pt>
              </c:numCache>
            </c:numRef>
          </c:val>
          <c:smooth val="0"/>
          <c:extLst>
            <c:ext xmlns:c16="http://schemas.microsoft.com/office/drawing/2014/chart" uri="{C3380CC4-5D6E-409C-BE32-E72D297353CC}">
              <c16:uniqueId val="{0000003A-955D-4EA0-B2D4-D3B83C7D4A60}"/>
            </c:ext>
          </c:extLst>
        </c:ser>
        <c:ser>
          <c:idx val="59"/>
          <c:order val="59"/>
          <c:tx>
            <c:strRef>
              <c:f>GENlimitTWh_yr!$BL$3:$BL$5</c:f>
              <c:strCache>
                <c:ptCount val="1"/>
                <c:pt idx="0">
                  <c:v>bNUC - RUS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GENlimitTWh_yr!$BL$6:$BL$11</c:f>
              <c:numCache>
                <c:formatCode>General</c:formatCode>
                <c:ptCount val="5"/>
                <c:pt idx="0">
                  <c:v>61.532807635453345</c:v>
                </c:pt>
                <c:pt idx="1">
                  <c:v>114.66489355976174</c:v>
                </c:pt>
                <c:pt idx="2">
                  <c:v>163.06241867551111</c:v>
                </c:pt>
                <c:pt idx="3">
                  <c:v>207.59951217283447</c:v>
                </c:pt>
                <c:pt idx="4">
                  <c:v>2.5941000000000023</c:v>
                </c:pt>
              </c:numCache>
            </c:numRef>
          </c:val>
          <c:smooth val="0"/>
          <c:extLst>
            <c:ext xmlns:c16="http://schemas.microsoft.com/office/drawing/2014/chart" uri="{C3380CC4-5D6E-409C-BE32-E72D297353CC}">
              <c16:uniqueId val="{0000003B-955D-4EA0-B2D4-D3B83C7D4A60}"/>
            </c:ext>
          </c:extLst>
        </c:ser>
        <c:ser>
          <c:idx val="60"/>
          <c:order val="60"/>
          <c:tx>
            <c:strRef>
              <c:f>GENlimitTWh_yr!$BM$3:$BM$5</c:f>
              <c:strCache>
                <c:ptCount val="1"/>
                <c:pt idx="0">
                  <c:v>bNUC - USA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GENlimitTWh_yr!$BM$6:$BM$11</c:f>
              <c:numCache>
                <c:formatCode>General</c:formatCode>
                <c:ptCount val="5"/>
                <c:pt idx="0">
                  <c:v>227.80620792487423</c:v>
                </c:pt>
                <c:pt idx="1">
                  <c:v>415.7116593980798</c:v>
                </c:pt>
                <c:pt idx="2">
                  <c:v>581.12945276004154</c:v>
                </c:pt>
                <c:pt idx="3">
                  <c:v>728.21142366513254</c:v>
                </c:pt>
                <c:pt idx="4">
                  <c:v>12.32115000000001</c:v>
                </c:pt>
              </c:numCache>
            </c:numRef>
          </c:val>
          <c:smooth val="0"/>
          <c:extLst>
            <c:ext xmlns:c16="http://schemas.microsoft.com/office/drawing/2014/chart" uri="{C3380CC4-5D6E-409C-BE32-E72D297353CC}">
              <c16:uniqueId val="{0000003C-955D-4EA0-B2D4-D3B83C7D4A60}"/>
            </c:ext>
          </c:extLst>
        </c:ser>
        <c:ser>
          <c:idx val="61"/>
          <c:order val="61"/>
          <c:tx>
            <c:strRef>
              <c:f>GENlimitTWh_yr!$BN$3:$BN$5</c:f>
              <c:strCache>
                <c:ptCount val="1"/>
                <c:pt idx="0">
                  <c:v>bNUC - ESP</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GENlimitTWh_yr!$BN$6:$BN$11</c:f>
              <c:numCache>
                <c:formatCode>General</c:formatCode>
                <c:ptCount val="5"/>
                <c:pt idx="0">
                  <c:v>6.5863622594857354</c:v>
                </c:pt>
                <c:pt idx="1">
                  <c:v>13.982162881685378</c:v>
                </c:pt>
                <c:pt idx="2">
                  <c:v>27.432774826178591</c:v>
                </c:pt>
                <c:pt idx="3">
                  <c:v>70.332223455488005</c:v>
                </c:pt>
                <c:pt idx="4">
                  <c:v>0.86595000000000077</c:v>
                </c:pt>
              </c:numCache>
            </c:numRef>
          </c:val>
          <c:smooth val="0"/>
          <c:extLst>
            <c:ext xmlns:c16="http://schemas.microsoft.com/office/drawing/2014/chart" uri="{C3380CC4-5D6E-409C-BE32-E72D297353CC}">
              <c16:uniqueId val="{0000003D-955D-4EA0-B2D4-D3B83C7D4A60}"/>
            </c:ext>
          </c:extLst>
        </c:ser>
        <c:ser>
          <c:idx val="62"/>
          <c:order val="62"/>
          <c:tx>
            <c:strRef>
              <c:f>GENlimitTWh_yr!$BO$3:$BO$5</c:f>
              <c:strCache>
                <c:ptCount val="1"/>
                <c:pt idx="0">
                  <c:v>bNUC - UKI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GENlimitTWh_yr!$BO$6:$BO$11</c:f>
              <c:numCache>
                <c:formatCode>General</c:formatCode>
                <c:ptCount val="5"/>
                <c:pt idx="0">
                  <c:v>5.9363937112263025</c:v>
                </c:pt>
                <c:pt idx="1">
                  <c:v>10.373994381735097</c:v>
                </c:pt>
                <c:pt idx="2">
                  <c:v>18.778454170126672</c:v>
                </c:pt>
                <c:pt idx="3">
                  <c:v>84.041098700474876</c:v>
                </c:pt>
                <c:pt idx="4">
                  <c:v>1.0347000000000011</c:v>
                </c:pt>
              </c:numCache>
            </c:numRef>
          </c:val>
          <c:smooth val="0"/>
          <c:extLst>
            <c:ext xmlns:c16="http://schemas.microsoft.com/office/drawing/2014/chart" uri="{C3380CC4-5D6E-409C-BE32-E72D297353CC}">
              <c16:uniqueId val="{0000003E-955D-4EA0-B2D4-D3B83C7D4A60}"/>
            </c:ext>
          </c:extLst>
        </c:ser>
        <c:ser>
          <c:idx val="63"/>
          <c:order val="63"/>
          <c:tx>
            <c:strRef>
              <c:f>GENlimitTWh_yr!$BP$3:$BP$5</c:f>
              <c:strCache>
                <c:ptCount val="1"/>
                <c:pt idx="0">
                  <c:v>bNUC - BNL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GENlimitTWh_yr!$BP$6:$BP$11</c:f>
              <c:numCache>
                <c:formatCode>General</c:formatCode>
                <c:ptCount val="5"/>
                <c:pt idx="0">
                  <c:v>17.089000138482739</c:v>
                </c:pt>
                <c:pt idx="1">
                  <c:v>24.474421218295682</c:v>
                </c:pt>
                <c:pt idx="2">
                  <c:v>47.606209511068265</c:v>
                </c:pt>
                <c:pt idx="3">
                  <c:v>63.805058881256123</c:v>
                </c:pt>
                <c:pt idx="4">
                  <c:v>0.78555000000000064</c:v>
                </c:pt>
              </c:numCache>
            </c:numRef>
          </c:val>
          <c:smooth val="0"/>
          <c:extLst>
            <c:ext xmlns:c16="http://schemas.microsoft.com/office/drawing/2014/chart" uri="{C3380CC4-5D6E-409C-BE32-E72D297353CC}">
              <c16:uniqueId val="{0000003F-955D-4EA0-B2D4-D3B83C7D4A60}"/>
            </c:ext>
          </c:extLst>
        </c:ser>
        <c:ser>
          <c:idx val="64"/>
          <c:order val="64"/>
          <c:tx>
            <c:strRef>
              <c:f>GENlimitTWh_yr!$BR$3:$BR$5</c:f>
              <c:strCache>
                <c:ptCount val="1"/>
                <c:pt idx="0">
                  <c:v>bOIL - CHI</c:v>
                </c:pt>
              </c:strCache>
            </c:strRef>
          </c:tx>
          <c:cat>
            <c:strRef>
              <c:f>GENlimitTWh_yr!$A$6:$A$11</c:f>
              <c:strCache>
                <c:ptCount val="5"/>
                <c:pt idx="0">
                  <c:v>2015</c:v>
                </c:pt>
                <c:pt idx="1">
                  <c:v>2020</c:v>
                </c:pt>
                <c:pt idx="2">
                  <c:v>2025</c:v>
                </c:pt>
                <c:pt idx="3">
                  <c:v>2030</c:v>
                </c:pt>
                <c:pt idx="4">
                  <c:v>2011</c:v>
                </c:pt>
              </c:strCache>
            </c:strRef>
          </c:cat>
          <c:val>
            <c:numRef>
              <c:f>GENlimitTWh_yr!$BR$6:$BR$11</c:f>
              <c:numCache>
                <c:formatCode>General</c:formatCode>
                <c:ptCount val="5"/>
                <c:pt idx="0">
                  <c:v>0.20265424698220275</c:v>
                </c:pt>
                <c:pt idx="1">
                  <c:v>0.35939220047560305</c:v>
                </c:pt>
                <c:pt idx="2">
                  <c:v>0.49109983681638381</c:v>
                </c:pt>
                <c:pt idx="3">
                  <c:v>0.6019336907439089</c:v>
                </c:pt>
                <c:pt idx="4">
                  <c:v>1.5327000000000014E-2</c:v>
                </c:pt>
              </c:numCache>
            </c:numRef>
          </c:val>
          <c:smooth val="0"/>
          <c:extLst>
            <c:ext xmlns:c16="http://schemas.microsoft.com/office/drawing/2014/chart" uri="{C3380CC4-5D6E-409C-BE32-E72D297353CC}">
              <c16:uniqueId val="{00000040-955D-4EA0-B2D4-D3B83C7D4A60}"/>
            </c:ext>
          </c:extLst>
        </c:ser>
        <c:ser>
          <c:idx val="65"/>
          <c:order val="65"/>
          <c:tx>
            <c:strRef>
              <c:f>GENlimitTWh_yr!$BS$3:$BS$5</c:f>
              <c:strCache>
                <c:ptCount val="1"/>
                <c:pt idx="0">
                  <c:v>bOIL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GENlimitTWh_yr!$BS$6:$BS$11</c:f>
              <c:numCache>
                <c:formatCode>General</c:formatCode>
                <c:ptCount val="5"/>
                <c:pt idx="0">
                  <c:v>0.5040291077698632</c:v>
                </c:pt>
                <c:pt idx="1">
                  <c:v>0.77981478800083481</c:v>
                </c:pt>
                <c:pt idx="2">
                  <c:v>1.0752535630916764</c:v>
                </c:pt>
                <c:pt idx="3">
                  <c:v>1.0943420611861738</c:v>
                </c:pt>
                <c:pt idx="4">
                  <c:v>1.5760500000000014E-2</c:v>
                </c:pt>
              </c:numCache>
            </c:numRef>
          </c:val>
          <c:smooth val="0"/>
          <c:extLst>
            <c:ext xmlns:c16="http://schemas.microsoft.com/office/drawing/2014/chart" uri="{C3380CC4-5D6E-409C-BE32-E72D297353CC}">
              <c16:uniqueId val="{00000041-955D-4EA0-B2D4-D3B83C7D4A60}"/>
            </c:ext>
          </c:extLst>
        </c:ser>
        <c:ser>
          <c:idx val="66"/>
          <c:order val="66"/>
          <c:tx>
            <c:strRef>
              <c:f>GENlimitTWh_yr!$BT$3:$BT$5</c:f>
              <c:strCache>
                <c:ptCount val="1"/>
                <c:pt idx="0">
                  <c:v>bOIL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GENlimitTWh_yr!$BT$6:$BT$11</c:f>
              <c:numCache>
                <c:formatCode>General</c:formatCode>
                <c:ptCount val="5"/>
                <c:pt idx="0">
                  <c:v>21.499041273116831</c:v>
                </c:pt>
                <c:pt idx="1">
                  <c:v>38.118322467595171</c:v>
                </c:pt>
                <c:pt idx="2">
                  <c:v>59.316366404063778</c:v>
                </c:pt>
                <c:pt idx="3">
                  <c:v>78.041025909816213</c:v>
                </c:pt>
                <c:pt idx="4">
                  <c:v>1.6260000000000014</c:v>
                </c:pt>
              </c:numCache>
            </c:numRef>
          </c:val>
          <c:smooth val="0"/>
          <c:extLst>
            <c:ext xmlns:c16="http://schemas.microsoft.com/office/drawing/2014/chart" uri="{C3380CC4-5D6E-409C-BE32-E72D297353CC}">
              <c16:uniqueId val="{00000042-955D-4EA0-B2D4-D3B83C7D4A60}"/>
            </c:ext>
          </c:extLst>
        </c:ser>
        <c:ser>
          <c:idx val="67"/>
          <c:order val="67"/>
          <c:tx>
            <c:strRef>
              <c:f>GENlimitTWh_yr!$BU$3:$BU$5</c:f>
              <c:strCache>
                <c:ptCount val="1"/>
                <c:pt idx="0">
                  <c:v>bOIL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GENlimitTWh_yr!$BU$6:$BU$11</c:f>
              <c:numCache>
                <c:formatCode>General</c:formatCode>
                <c:ptCount val="5"/>
                <c:pt idx="0">
                  <c:v>20.626386461292899</c:v>
                </c:pt>
                <c:pt idx="1">
                  <c:v>36.536320609529774</c:v>
                </c:pt>
                <c:pt idx="2">
                  <c:v>49.927324201855498</c:v>
                </c:pt>
                <c:pt idx="3">
                  <c:v>61.196848243062341</c:v>
                </c:pt>
                <c:pt idx="4">
                  <c:v>1.5600000000000014</c:v>
                </c:pt>
              </c:numCache>
            </c:numRef>
          </c:val>
          <c:smooth val="0"/>
          <c:extLst>
            <c:ext xmlns:c16="http://schemas.microsoft.com/office/drawing/2014/chart" uri="{C3380CC4-5D6E-409C-BE32-E72D297353CC}">
              <c16:uniqueId val="{00000043-955D-4EA0-B2D4-D3B83C7D4A60}"/>
            </c:ext>
          </c:extLst>
        </c:ser>
        <c:ser>
          <c:idx val="68"/>
          <c:order val="68"/>
          <c:tx>
            <c:strRef>
              <c:f>GENlimitTWh_yr!$BV$3:$BV$5</c:f>
              <c:strCache>
                <c:ptCount val="1"/>
                <c:pt idx="0">
                  <c:v>bOIL - POL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GENlimitTWh_yr!$BV$6:$BV$11</c:f>
              <c:numCache>
                <c:formatCode>General</c:formatCode>
                <c:ptCount val="5"/>
                <c:pt idx="0">
                  <c:v>2.0659037404275931</c:v>
                </c:pt>
                <c:pt idx="1">
                  <c:v>2.5695305049881108</c:v>
                </c:pt>
                <c:pt idx="2">
                  <c:v>2.6224403288855136</c:v>
                </c:pt>
                <c:pt idx="3">
                  <c:v>2.8041099392566151</c:v>
                </c:pt>
                <c:pt idx="4">
                  <c:v>3.3045000000000026E-2</c:v>
                </c:pt>
              </c:numCache>
            </c:numRef>
          </c:val>
          <c:smooth val="0"/>
          <c:extLst>
            <c:ext xmlns:c16="http://schemas.microsoft.com/office/drawing/2014/chart" uri="{C3380CC4-5D6E-409C-BE32-E72D297353CC}">
              <c16:uniqueId val="{00000044-955D-4EA0-B2D4-D3B83C7D4A60}"/>
            </c:ext>
          </c:extLst>
        </c:ser>
        <c:ser>
          <c:idx val="69"/>
          <c:order val="69"/>
          <c:tx>
            <c:strRef>
              <c:f>GENlimitTWh_yr!$BW$3:$BW$5</c:f>
              <c:strCache>
                <c:ptCount val="1"/>
                <c:pt idx="0">
                  <c:v>bOIL - BNL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GENlimitTWh_yr!$BW$6:$BW$11</c:f>
              <c:numCache>
                <c:formatCode>General</c:formatCode>
                <c:ptCount val="5"/>
                <c:pt idx="0">
                  <c:v>1.5529671656991149E-2</c:v>
                </c:pt>
                <c:pt idx="1">
                  <c:v>1.9357153663725975E-2</c:v>
                </c:pt>
                <c:pt idx="2">
                  <c:v>4.3995462399502264E-2</c:v>
                </c:pt>
                <c:pt idx="3">
                  <c:v>6.6737033005676627E-2</c:v>
                </c:pt>
                <c:pt idx="4">
                  <c:v>9.6000000000000089E-4</c:v>
                </c:pt>
              </c:numCache>
            </c:numRef>
          </c:val>
          <c:smooth val="0"/>
          <c:extLst>
            <c:ext xmlns:c16="http://schemas.microsoft.com/office/drawing/2014/chart" uri="{C3380CC4-5D6E-409C-BE32-E72D297353CC}">
              <c16:uniqueId val="{00000045-955D-4EA0-B2D4-D3B83C7D4A60}"/>
            </c:ext>
          </c:extLst>
        </c:ser>
        <c:ser>
          <c:idx val="70"/>
          <c:order val="70"/>
          <c:tx>
            <c:strRef>
              <c:f>GENlimitTWh_yr!$BX$3:$BX$5</c:f>
              <c:strCache>
                <c:ptCount val="1"/>
                <c:pt idx="0">
                  <c:v>bOIL - OPA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GENlimitTWh_yr!$BX$6:$BX$11</c:f>
              <c:numCache>
                <c:formatCode>General</c:formatCode>
                <c:ptCount val="5"/>
                <c:pt idx="0">
                  <c:v>49.582659762723317</c:v>
                </c:pt>
                <c:pt idx="1">
                  <c:v>87.958148848331376</c:v>
                </c:pt>
                <c:pt idx="2">
                  <c:v>120.19156976621727</c:v>
                </c:pt>
                <c:pt idx="3">
                  <c:v>185.75273140579202</c:v>
                </c:pt>
                <c:pt idx="4">
                  <c:v>3.7500000000000036</c:v>
                </c:pt>
              </c:numCache>
            </c:numRef>
          </c:val>
          <c:smooth val="0"/>
          <c:extLst>
            <c:ext xmlns:c16="http://schemas.microsoft.com/office/drawing/2014/chart" uri="{C3380CC4-5D6E-409C-BE32-E72D297353CC}">
              <c16:uniqueId val="{00000046-955D-4EA0-B2D4-D3B83C7D4A60}"/>
            </c:ext>
          </c:extLst>
        </c:ser>
        <c:ser>
          <c:idx val="71"/>
          <c:order val="71"/>
          <c:tx>
            <c:strRef>
              <c:f>GENlimitTWh_yr!$BZ$3:$BZ$5</c:f>
              <c:strCache>
                <c:ptCount val="1"/>
                <c:pt idx="0">
                  <c:v>mOIL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GENlimitTWh_yr!$BZ$6:$BZ$11</c:f>
              <c:numCache>
                <c:formatCode>General</c:formatCode>
                <c:ptCount val="5"/>
                <c:pt idx="0">
                  <c:v>0.64353449904967497</c:v>
                </c:pt>
                <c:pt idx="1">
                  <c:v>0.65055984372332509</c:v>
                </c:pt>
                <c:pt idx="2">
                  <c:v>0.65837989753492598</c:v>
                </c:pt>
                <c:pt idx="3">
                  <c:v>0.66610268820688856</c:v>
                </c:pt>
                <c:pt idx="4">
                  <c:v>9.5947500000000095E-3</c:v>
                </c:pt>
              </c:numCache>
            </c:numRef>
          </c:val>
          <c:smooth val="0"/>
          <c:extLst>
            <c:ext xmlns:c16="http://schemas.microsoft.com/office/drawing/2014/chart" uri="{C3380CC4-5D6E-409C-BE32-E72D297353CC}">
              <c16:uniqueId val="{00000047-955D-4EA0-B2D4-D3B83C7D4A60}"/>
            </c:ext>
          </c:extLst>
        </c:ser>
        <c:ser>
          <c:idx val="72"/>
          <c:order val="72"/>
          <c:tx>
            <c:strRef>
              <c:f>GENlimitTWh_yr!$CA$3:$CA$5</c:f>
              <c:strCache>
                <c:ptCount val="1"/>
                <c:pt idx="0">
                  <c:v>mOIL - EUS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GENlimitTWh_yr!$CA$6:$CA$11</c:f>
              <c:numCache>
                <c:formatCode>General</c:formatCode>
                <c:ptCount val="5"/>
                <c:pt idx="0">
                  <c:v>13.193974654625</c:v>
                </c:pt>
                <c:pt idx="1">
                  <c:v>13.137320219386741</c:v>
                </c:pt>
                <c:pt idx="2">
                  <c:v>13.299689836403362</c:v>
                </c:pt>
                <c:pt idx="3">
                  <c:v>13.460039955969785</c:v>
                </c:pt>
                <c:pt idx="4">
                  <c:v>0.1964400000000002</c:v>
                </c:pt>
              </c:numCache>
            </c:numRef>
          </c:val>
          <c:smooth val="0"/>
          <c:extLst>
            <c:ext xmlns:c16="http://schemas.microsoft.com/office/drawing/2014/chart" uri="{C3380CC4-5D6E-409C-BE32-E72D297353CC}">
              <c16:uniqueId val="{00000048-955D-4EA0-B2D4-D3B83C7D4A60}"/>
            </c:ext>
          </c:extLst>
        </c:ser>
        <c:ser>
          <c:idx val="73"/>
          <c:order val="73"/>
          <c:tx>
            <c:strRef>
              <c:f>GENlimitTWh_yr!$CB$3:$CB$5</c:f>
              <c:strCache>
                <c:ptCount val="1"/>
                <c:pt idx="0">
                  <c:v>mOIL - FRA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GENlimitTWh_yr!$CB$6:$CB$11</c:f>
              <c:numCache>
                <c:formatCode>General</c:formatCode>
                <c:ptCount val="5"/>
                <c:pt idx="0">
                  <c:v>1.7274145028806873</c:v>
                </c:pt>
                <c:pt idx="1">
                  <c:v>1.7528967775827931</c:v>
                </c:pt>
                <c:pt idx="2">
                  <c:v>1.7738803871921376</c:v>
                </c:pt>
                <c:pt idx="3">
                  <c:v>1.7946030098823729</c:v>
                </c:pt>
                <c:pt idx="4">
                  <c:v>2.5800000000000021E-2</c:v>
                </c:pt>
              </c:numCache>
            </c:numRef>
          </c:val>
          <c:smooth val="0"/>
          <c:extLst>
            <c:ext xmlns:c16="http://schemas.microsoft.com/office/drawing/2014/chart" uri="{C3380CC4-5D6E-409C-BE32-E72D297353CC}">
              <c16:uniqueId val="{00000049-955D-4EA0-B2D4-D3B83C7D4A60}"/>
            </c:ext>
          </c:extLst>
        </c:ser>
        <c:ser>
          <c:idx val="74"/>
          <c:order val="74"/>
          <c:tx>
            <c:strRef>
              <c:f>GENlimitTWh_yr!$CC$3:$CC$5</c:f>
              <c:strCache>
                <c:ptCount val="1"/>
                <c:pt idx="0">
                  <c:v>mOIL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GENlimitTWh_yr!$CC$6:$CC$11</c:f>
              <c:numCache>
                <c:formatCode>General</c:formatCode>
                <c:ptCount val="5"/>
                <c:pt idx="0">
                  <c:v>14.358344944728469</c:v>
                </c:pt>
                <c:pt idx="1">
                  <c:v>25.470960504084704</c:v>
                </c:pt>
                <c:pt idx="2">
                  <c:v>34.805139387162491</c:v>
                </c:pt>
                <c:pt idx="3">
                  <c:v>42.659843859531193</c:v>
                </c:pt>
                <c:pt idx="4">
                  <c:v>1.085940000000001</c:v>
                </c:pt>
              </c:numCache>
            </c:numRef>
          </c:val>
          <c:smooth val="0"/>
          <c:extLst>
            <c:ext xmlns:c16="http://schemas.microsoft.com/office/drawing/2014/chart" uri="{C3380CC4-5D6E-409C-BE32-E72D297353CC}">
              <c16:uniqueId val="{0000004A-955D-4EA0-B2D4-D3B83C7D4A60}"/>
            </c:ext>
          </c:extLst>
        </c:ser>
        <c:ser>
          <c:idx val="75"/>
          <c:order val="75"/>
          <c:tx>
            <c:strRef>
              <c:f>GENlimitTWh_yr!$CD$3:$CD$5</c:f>
              <c:strCache>
                <c:ptCount val="1"/>
                <c:pt idx="0">
                  <c:v>mOIL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GENlimitTWh_yr!$CD$6:$CD$11</c:f>
              <c:numCache>
                <c:formatCode>General</c:formatCode>
                <c:ptCount val="5"/>
                <c:pt idx="0">
                  <c:v>21.100793349902634</c:v>
                </c:pt>
                <c:pt idx="1">
                  <c:v>37.40021541544111</c:v>
                </c:pt>
                <c:pt idx="2">
                  <c:v>55.389744156713455</c:v>
                </c:pt>
                <c:pt idx="3">
                  <c:v>73.714276849406019</c:v>
                </c:pt>
                <c:pt idx="4">
                  <c:v>1.5958800000000013</c:v>
                </c:pt>
              </c:numCache>
            </c:numRef>
          </c:val>
          <c:smooth val="0"/>
          <c:extLst>
            <c:ext xmlns:c16="http://schemas.microsoft.com/office/drawing/2014/chart" uri="{C3380CC4-5D6E-409C-BE32-E72D297353CC}">
              <c16:uniqueId val="{0000004B-955D-4EA0-B2D4-D3B83C7D4A60}"/>
            </c:ext>
          </c:extLst>
        </c:ser>
        <c:ser>
          <c:idx val="76"/>
          <c:order val="76"/>
          <c:tx>
            <c:strRef>
              <c:f>GENlimitTWh_yr!$CE$3:$CE$5</c:f>
              <c:strCache>
                <c:ptCount val="1"/>
                <c:pt idx="0">
                  <c:v>mOIL - RSA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GENlimitTWh_yr!$CE$6:$CE$11</c:f>
              <c:numCache>
                <c:formatCode>General</c:formatCode>
                <c:ptCount val="5"/>
                <c:pt idx="0">
                  <c:v>1.9833063905089328E-2</c:v>
                </c:pt>
                <c:pt idx="1">
                  <c:v>3.5128729944434806E-2</c:v>
                </c:pt>
                <c:pt idx="2">
                  <c:v>4.8003911994190532E-2</c:v>
                </c:pt>
                <c:pt idx="3">
                  <c:v>5.883937777775336E-2</c:v>
                </c:pt>
                <c:pt idx="4">
                  <c:v>1.5000000000000013E-3</c:v>
                </c:pt>
              </c:numCache>
            </c:numRef>
          </c:val>
          <c:smooth val="0"/>
          <c:extLst>
            <c:ext xmlns:c16="http://schemas.microsoft.com/office/drawing/2014/chart" uri="{C3380CC4-5D6E-409C-BE32-E72D297353CC}">
              <c16:uniqueId val="{0000004C-955D-4EA0-B2D4-D3B83C7D4A60}"/>
            </c:ext>
          </c:extLst>
        </c:ser>
        <c:ser>
          <c:idx val="77"/>
          <c:order val="77"/>
          <c:tx>
            <c:strRef>
              <c:f>GENlimitTWh_yr!$CF$3:$CF$5</c:f>
              <c:strCache>
                <c:ptCount val="1"/>
                <c:pt idx="0">
                  <c:v>mOIL - ESP</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GENlimitTWh_yr!$CF$6:$CF$11</c:f>
              <c:numCache>
                <c:formatCode>General</c:formatCode>
                <c:ptCount val="5"/>
                <c:pt idx="0">
                  <c:v>3.135061806440921</c:v>
                </c:pt>
                <c:pt idx="1">
                  <c:v>3.1905915757917533</c:v>
                </c:pt>
                <c:pt idx="2">
                  <c:v>4.0738104118603227</c:v>
                </c:pt>
                <c:pt idx="3">
                  <c:v>4.1068240332049664</c:v>
                </c:pt>
                <c:pt idx="4">
                  <c:v>4.695000000000004E-2</c:v>
                </c:pt>
              </c:numCache>
            </c:numRef>
          </c:val>
          <c:smooth val="0"/>
          <c:extLst>
            <c:ext xmlns:c16="http://schemas.microsoft.com/office/drawing/2014/chart" uri="{C3380CC4-5D6E-409C-BE32-E72D297353CC}">
              <c16:uniqueId val="{0000004D-955D-4EA0-B2D4-D3B83C7D4A60}"/>
            </c:ext>
          </c:extLst>
        </c:ser>
        <c:ser>
          <c:idx val="78"/>
          <c:order val="78"/>
          <c:tx>
            <c:strRef>
              <c:f>GENlimitTWh_yr!$CG$3:$CG$5</c:f>
              <c:strCache>
                <c:ptCount val="1"/>
                <c:pt idx="0">
                  <c:v>mOIL - OPA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GENlimitTWh_yr!$CG$6:$CG$11</c:f>
              <c:numCache>
                <c:formatCode>General</c:formatCode>
                <c:ptCount val="5"/>
                <c:pt idx="0">
                  <c:v>19.458615658561246</c:v>
                </c:pt>
                <c:pt idx="1">
                  <c:v>34.524773953315304</c:v>
                </c:pt>
                <c:pt idx="2">
                  <c:v>57.334068109855167</c:v>
                </c:pt>
                <c:pt idx="3">
                  <c:v>70.970943308341219</c:v>
                </c:pt>
                <c:pt idx="4">
                  <c:v>1.4716800000000019</c:v>
                </c:pt>
              </c:numCache>
            </c:numRef>
          </c:val>
          <c:smooth val="0"/>
          <c:extLst>
            <c:ext xmlns:c16="http://schemas.microsoft.com/office/drawing/2014/chart" uri="{C3380CC4-5D6E-409C-BE32-E72D297353CC}">
              <c16:uniqueId val="{0000004E-955D-4EA0-B2D4-D3B83C7D4A60}"/>
            </c:ext>
          </c:extLst>
        </c:ser>
        <c:ser>
          <c:idx val="79"/>
          <c:order val="79"/>
          <c:tx>
            <c:strRef>
              <c:f>GENlimitTWh_yr!$CI$3:$CI$5</c:f>
              <c:strCache>
                <c:ptCount val="1"/>
                <c:pt idx="0">
                  <c:v>mWIND - BRZ</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GENlimitTWh_yr!$CI$6:$CI$11</c:f>
              <c:numCache>
                <c:formatCode>General</c:formatCode>
                <c:ptCount val="5"/>
                <c:pt idx="0">
                  <c:v>0.59057367859199983</c:v>
                </c:pt>
                <c:pt idx="1">
                  <c:v>1.0354195606451144</c:v>
                </c:pt>
                <c:pt idx="2">
                  <c:v>1.398134747511014</c:v>
                </c:pt>
                <c:pt idx="3">
                  <c:v>1.6938828078863502</c:v>
                </c:pt>
                <c:pt idx="4">
                  <c:v>4.500000000000004E-2</c:v>
                </c:pt>
              </c:numCache>
            </c:numRef>
          </c:val>
          <c:smooth val="0"/>
          <c:extLst>
            <c:ext xmlns:c16="http://schemas.microsoft.com/office/drawing/2014/chart" uri="{C3380CC4-5D6E-409C-BE32-E72D297353CC}">
              <c16:uniqueId val="{0000004F-955D-4EA0-B2D4-D3B83C7D4A60}"/>
            </c:ext>
          </c:extLst>
        </c:ser>
        <c:ser>
          <c:idx val="80"/>
          <c:order val="80"/>
          <c:tx>
            <c:strRef>
              <c:f>GENlimitTWh_yr!$CJ$3:$CJ$5</c:f>
              <c:strCache>
                <c:ptCount val="1"/>
                <c:pt idx="0">
                  <c:v>mWIND - CHI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GENlimitTWh_yr!$CJ$6:$CJ$11</c:f>
              <c:numCache>
                <c:formatCode>General</c:formatCode>
                <c:ptCount val="5"/>
                <c:pt idx="0">
                  <c:v>14.410194615537661</c:v>
                </c:pt>
                <c:pt idx="1">
                  <c:v>25.264582419594344</c:v>
                </c:pt>
                <c:pt idx="2">
                  <c:v>34.11495388418458</c:v>
                </c:pt>
                <c:pt idx="3">
                  <c:v>41.331305140029578</c:v>
                </c:pt>
                <c:pt idx="4">
                  <c:v>1.0980150000000011</c:v>
                </c:pt>
              </c:numCache>
            </c:numRef>
          </c:val>
          <c:smooth val="0"/>
          <c:extLst>
            <c:ext xmlns:c16="http://schemas.microsoft.com/office/drawing/2014/chart" uri="{C3380CC4-5D6E-409C-BE32-E72D297353CC}">
              <c16:uniqueId val="{00000050-955D-4EA0-B2D4-D3B83C7D4A60}"/>
            </c:ext>
          </c:extLst>
        </c:ser>
        <c:ser>
          <c:idx val="81"/>
          <c:order val="81"/>
          <c:tx>
            <c:strRef>
              <c:f>GENlimitTWh_yr!$CK$3:$CK$5</c:f>
              <c:strCache>
                <c:ptCount val="1"/>
                <c:pt idx="0">
                  <c:v>mWIND - DEU</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GENlimitTWh_yr!$CK$6:$CK$11</c:f>
              <c:numCache>
                <c:formatCode>General</c:formatCode>
                <c:ptCount val="5"/>
                <c:pt idx="0">
                  <c:v>44.381215857179903</c:v>
                </c:pt>
                <c:pt idx="1">
                  <c:v>64.941691571660598</c:v>
                </c:pt>
                <c:pt idx="2">
                  <c:v>115.5802673802846</c:v>
                </c:pt>
                <c:pt idx="3">
                  <c:v>130.94432331918222</c:v>
                </c:pt>
                <c:pt idx="4">
                  <c:v>0.73104000000000058</c:v>
                </c:pt>
              </c:numCache>
            </c:numRef>
          </c:val>
          <c:smooth val="0"/>
          <c:extLst>
            <c:ext xmlns:c16="http://schemas.microsoft.com/office/drawing/2014/chart" uri="{C3380CC4-5D6E-409C-BE32-E72D297353CC}">
              <c16:uniqueId val="{00000051-955D-4EA0-B2D4-D3B83C7D4A60}"/>
            </c:ext>
          </c:extLst>
        </c:ser>
        <c:ser>
          <c:idx val="82"/>
          <c:order val="82"/>
          <c:tx>
            <c:strRef>
              <c:f>GENlimitTWh_yr!$CL$3:$CL$5</c:f>
              <c:strCache>
                <c:ptCount val="1"/>
                <c:pt idx="0">
                  <c:v>mWIND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GENlimitTWh_yr!$CL$6:$CL$11</c:f>
              <c:numCache>
                <c:formatCode>General</c:formatCode>
                <c:ptCount val="5"/>
                <c:pt idx="0">
                  <c:v>18.81691721010888</c:v>
                </c:pt>
                <c:pt idx="1">
                  <c:v>35.531603860935661</c:v>
                </c:pt>
                <c:pt idx="2">
                  <c:v>56.878001850569014</c:v>
                </c:pt>
                <c:pt idx="3">
                  <c:v>70.191904277795757</c:v>
                </c:pt>
                <c:pt idx="4">
                  <c:v>0.32436000000000031</c:v>
                </c:pt>
              </c:numCache>
            </c:numRef>
          </c:val>
          <c:smooth val="0"/>
          <c:extLst>
            <c:ext xmlns:c16="http://schemas.microsoft.com/office/drawing/2014/chart" uri="{C3380CC4-5D6E-409C-BE32-E72D297353CC}">
              <c16:uniqueId val="{00000052-955D-4EA0-B2D4-D3B83C7D4A60}"/>
            </c:ext>
          </c:extLst>
        </c:ser>
        <c:ser>
          <c:idx val="83"/>
          <c:order val="83"/>
          <c:tx>
            <c:strRef>
              <c:f>GENlimitTWh_yr!$CM$3:$CM$5</c:f>
              <c:strCache>
                <c:ptCount val="1"/>
                <c:pt idx="0">
                  <c:v>mWIND - EUS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GENlimitTWh_yr!$CM$6:$CM$11</c:f>
              <c:numCache>
                <c:formatCode>General</c:formatCode>
                <c:ptCount val="5"/>
                <c:pt idx="0">
                  <c:v>6.3930829912164064</c:v>
                </c:pt>
                <c:pt idx="1">
                  <c:v>13.180062811869442</c:v>
                </c:pt>
                <c:pt idx="2">
                  <c:v>21.149862278018819</c:v>
                </c:pt>
                <c:pt idx="3">
                  <c:v>28.347479654920019</c:v>
                </c:pt>
                <c:pt idx="4">
                  <c:v>0.13099500000000014</c:v>
                </c:pt>
              </c:numCache>
            </c:numRef>
          </c:val>
          <c:smooth val="0"/>
          <c:extLst>
            <c:ext xmlns:c16="http://schemas.microsoft.com/office/drawing/2014/chart" uri="{C3380CC4-5D6E-409C-BE32-E72D297353CC}">
              <c16:uniqueId val="{00000053-955D-4EA0-B2D4-D3B83C7D4A60}"/>
            </c:ext>
          </c:extLst>
        </c:ser>
        <c:ser>
          <c:idx val="84"/>
          <c:order val="84"/>
          <c:tx>
            <c:strRef>
              <c:f>GENlimitTWh_yr!$CN$3:$CN$5</c:f>
              <c:strCache>
                <c:ptCount val="1"/>
                <c:pt idx="0">
                  <c:v>mWIND - FRA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GENlimitTWh_yr!$CN$6:$CN$11</c:f>
              <c:numCache>
                <c:formatCode>General</c:formatCode>
                <c:ptCount val="5"/>
                <c:pt idx="0">
                  <c:v>11.642119128467069</c:v>
                </c:pt>
                <c:pt idx="1">
                  <c:v>18.45075752954228</c:v>
                </c:pt>
                <c:pt idx="2">
                  <c:v>31.341538176056094</c:v>
                </c:pt>
                <c:pt idx="3">
                  <c:v>39.117769073793774</c:v>
                </c:pt>
                <c:pt idx="4">
                  <c:v>0.18076500000000018</c:v>
                </c:pt>
              </c:numCache>
            </c:numRef>
          </c:val>
          <c:smooth val="0"/>
          <c:extLst>
            <c:ext xmlns:c16="http://schemas.microsoft.com/office/drawing/2014/chart" uri="{C3380CC4-5D6E-409C-BE32-E72D297353CC}">
              <c16:uniqueId val="{00000054-955D-4EA0-B2D4-D3B83C7D4A60}"/>
            </c:ext>
          </c:extLst>
        </c:ser>
        <c:ser>
          <c:idx val="85"/>
          <c:order val="85"/>
          <c:tx>
            <c:strRef>
              <c:f>GENlimitTWh_yr!$CO$3:$CO$5</c:f>
              <c:strCache>
                <c:ptCount val="1"/>
                <c:pt idx="0">
                  <c:v>mWIND - IND</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GENlimitTWh_yr!$CO$6:$CO$11</c:f>
              <c:numCache>
                <c:formatCode>General</c:formatCode>
                <c:ptCount val="5"/>
                <c:pt idx="0">
                  <c:v>5.118305214463998</c:v>
                </c:pt>
                <c:pt idx="1">
                  <c:v>8.9736361922576595</c:v>
                </c:pt>
                <c:pt idx="2">
                  <c:v>12.117167811762121</c:v>
                </c:pt>
                <c:pt idx="3">
                  <c:v>14.680317668348369</c:v>
                </c:pt>
                <c:pt idx="4">
                  <c:v>0.39000000000000035</c:v>
                </c:pt>
              </c:numCache>
            </c:numRef>
          </c:val>
          <c:smooth val="0"/>
          <c:extLst>
            <c:ext xmlns:c16="http://schemas.microsoft.com/office/drawing/2014/chart" uri="{C3380CC4-5D6E-409C-BE32-E72D297353CC}">
              <c16:uniqueId val="{00000055-955D-4EA0-B2D4-D3B83C7D4A60}"/>
            </c:ext>
          </c:extLst>
        </c:ser>
        <c:ser>
          <c:idx val="86"/>
          <c:order val="86"/>
          <c:tx>
            <c:strRef>
              <c:f>GENlimitTWh_yr!$CP$3:$CP$5</c:f>
              <c:strCache>
                <c:ptCount val="1"/>
                <c:pt idx="0">
                  <c:v>mWIND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GENlimitTWh_yr!$CP$6:$CP$11</c:f>
              <c:numCache>
                <c:formatCode>General</c:formatCode>
                <c:ptCount val="5"/>
                <c:pt idx="0">
                  <c:v>6.9583359390638071</c:v>
                </c:pt>
                <c:pt idx="1">
                  <c:v>12.19965840337429</c:v>
                </c:pt>
                <c:pt idx="2">
                  <c:v>16.473289640090606</c:v>
                </c:pt>
                <c:pt idx="3">
                  <c:v>19.957891870119614</c:v>
                </c:pt>
                <c:pt idx="4">
                  <c:v>0.53020500000000059</c:v>
                </c:pt>
              </c:numCache>
            </c:numRef>
          </c:val>
          <c:smooth val="0"/>
          <c:extLst>
            <c:ext xmlns:c16="http://schemas.microsoft.com/office/drawing/2014/chart" uri="{C3380CC4-5D6E-409C-BE32-E72D297353CC}">
              <c16:uniqueId val="{00000056-955D-4EA0-B2D4-D3B83C7D4A60}"/>
            </c:ext>
          </c:extLst>
        </c:ser>
        <c:ser>
          <c:idx val="87"/>
          <c:order val="87"/>
          <c:tx>
            <c:strRef>
              <c:f>GENlimitTWh_yr!$CQ$3:$CQ$5</c:f>
              <c:strCache>
                <c:ptCount val="1"/>
                <c:pt idx="0">
                  <c:v>mWIND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GENlimitTWh_yr!$CQ$6:$CQ$11</c:f>
              <c:numCache>
                <c:formatCode>General</c:formatCode>
                <c:ptCount val="5"/>
                <c:pt idx="0">
                  <c:v>1.6952811159769083</c:v>
                </c:pt>
                <c:pt idx="1">
                  <c:v>2.9722408768025113</c:v>
                </c:pt>
                <c:pt idx="2">
                  <c:v>4.0134390017135333</c:v>
                </c:pt>
                <c:pt idx="3">
                  <c:v>4.8624035255582942</c:v>
                </c:pt>
                <c:pt idx="4">
                  <c:v>0.12917550000000014</c:v>
                </c:pt>
              </c:numCache>
            </c:numRef>
          </c:val>
          <c:smooth val="0"/>
          <c:extLst>
            <c:ext xmlns:c16="http://schemas.microsoft.com/office/drawing/2014/chart" uri="{C3380CC4-5D6E-409C-BE32-E72D297353CC}">
              <c16:uniqueId val="{00000057-955D-4EA0-B2D4-D3B83C7D4A60}"/>
            </c:ext>
          </c:extLst>
        </c:ser>
        <c:ser>
          <c:idx val="88"/>
          <c:order val="88"/>
          <c:tx>
            <c:strRef>
              <c:f>GENlimitTWh_yr!$CR$3:$CR$5</c:f>
              <c:strCache>
                <c:ptCount val="1"/>
                <c:pt idx="0">
                  <c:v>mWIND - RSA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GENlimitTWh_yr!$CR$6:$CR$11</c:f>
              <c:numCache>
                <c:formatCode>General</c:formatCode>
                <c:ptCount val="5"/>
                <c:pt idx="0">
                  <c:v>6.2994525716479977E-3</c:v>
                </c:pt>
                <c:pt idx="1">
                  <c:v>1.1044475313547889E-2</c:v>
                </c:pt>
                <c:pt idx="2">
                  <c:v>1.4913437306784148E-2</c:v>
                </c:pt>
                <c:pt idx="3">
                  <c:v>1.8068083284121069E-2</c:v>
                </c:pt>
                <c:pt idx="4">
                  <c:v>4.8000000000000045E-4</c:v>
                </c:pt>
              </c:numCache>
            </c:numRef>
          </c:val>
          <c:smooth val="0"/>
          <c:extLst>
            <c:ext xmlns:c16="http://schemas.microsoft.com/office/drawing/2014/chart" uri="{C3380CC4-5D6E-409C-BE32-E72D297353CC}">
              <c16:uniqueId val="{00000058-955D-4EA0-B2D4-D3B83C7D4A60}"/>
            </c:ext>
          </c:extLst>
        </c:ser>
        <c:ser>
          <c:idx val="89"/>
          <c:order val="89"/>
          <c:tx>
            <c:strRef>
              <c:f>GENlimitTWh_yr!$CS$3:$CS$5</c:f>
              <c:strCache>
                <c:ptCount val="1"/>
                <c:pt idx="0">
                  <c:v>mWIND - RUS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GENlimitTWh_yr!$CS$6:$CS$11</c:f>
              <c:numCache>
                <c:formatCode>General</c:formatCode>
                <c:ptCount val="5"/>
                <c:pt idx="0">
                  <c:v>7.8743157145599971E-4</c:v>
                </c:pt>
                <c:pt idx="1">
                  <c:v>1.3805594141934861E-3</c:v>
                </c:pt>
                <c:pt idx="2">
                  <c:v>1.8641796633480185E-3</c:v>
                </c:pt>
                <c:pt idx="3">
                  <c:v>2.2585104105151336E-3</c:v>
                </c:pt>
                <c:pt idx="4">
                  <c:v>6.0000000000000056E-5</c:v>
                </c:pt>
              </c:numCache>
            </c:numRef>
          </c:val>
          <c:smooth val="0"/>
          <c:extLst>
            <c:ext xmlns:c16="http://schemas.microsoft.com/office/drawing/2014/chart" uri="{C3380CC4-5D6E-409C-BE32-E72D297353CC}">
              <c16:uniqueId val="{00000059-955D-4EA0-B2D4-D3B83C7D4A60}"/>
            </c:ext>
          </c:extLst>
        </c:ser>
        <c:ser>
          <c:idx val="90"/>
          <c:order val="90"/>
          <c:tx>
            <c:strRef>
              <c:f>GENlimitTWh_yr!$CT$3:$CT$5</c:f>
              <c:strCache>
                <c:ptCount val="1"/>
                <c:pt idx="0">
                  <c:v>mWIND - USA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GENlimitTWh_yr!$CT$6:$CT$11</c:f>
              <c:numCache>
                <c:formatCode>General</c:formatCode>
                <c:ptCount val="5"/>
                <c:pt idx="0">
                  <c:v>23.657712247559772</c:v>
                </c:pt>
                <c:pt idx="1">
                  <c:v>41.477734123941218</c:v>
                </c:pt>
                <c:pt idx="2">
                  <c:v>56.007693432577369</c:v>
                </c:pt>
                <c:pt idx="3">
                  <c:v>67.855025550078253</c:v>
                </c:pt>
                <c:pt idx="4">
                  <c:v>1.8026490000000015</c:v>
                </c:pt>
              </c:numCache>
            </c:numRef>
          </c:val>
          <c:smooth val="0"/>
          <c:extLst>
            <c:ext xmlns:c16="http://schemas.microsoft.com/office/drawing/2014/chart" uri="{C3380CC4-5D6E-409C-BE32-E72D297353CC}">
              <c16:uniqueId val="{0000005A-955D-4EA0-B2D4-D3B83C7D4A60}"/>
            </c:ext>
          </c:extLst>
        </c:ser>
        <c:ser>
          <c:idx val="91"/>
          <c:order val="91"/>
          <c:tx>
            <c:strRef>
              <c:f>GENlimitTWh_yr!$CU$3:$CU$5</c:f>
              <c:strCache>
                <c:ptCount val="1"/>
                <c:pt idx="0">
                  <c:v>mWIND - ITA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GENlimitTWh_yr!$CU$6:$CU$11</c:f>
              <c:numCache>
                <c:formatCode>General</c:formatCode>
                <c:ptCount val="5"/>
                <c:pt idx="0">
                  <c:v>5.5665960782053858</c:v>
                </c:pt>
                <c:pt idx="1">
                  <c:v>14.520910288426787</c:v>
                </c:pt>
                <c:pt idx="2">
                  <c:v>25.085660140287814</c:v>
                </c:pt>
                <c:pt idx="3">
                  <c:v>31.729830943185974</c:v>
                </c:pt>
                <c:pt idx="4">
                  <c:v>0.14662500000000014</c:v>
                </c:pt>
              </c:numCache>
            </c:numRef>
          </c:val>
          <c:smooth val="0"/>
          <c:extLst>
            <c:ext xmlns:c16="http://schemas.microsoft.com/office/drawing/2014/chart" uri="{C3380CC4-5D6E-409C-BE32-E72D297353CC}">
              <c16:uniqueId val="{0000005B-955D-4EA0-B2D4-D3B83C7D4A60}"/>
            </c:ext>
          </c:extLst>
        </c:ser>
        <c:ser>
          <c:idx val="92"/>
          <c:order val="92"/>
          <c:tx>
            <c:strRef>
              <c:f>GENlimitTWh_yr!$CV$3:$CV$5</c:f>
              <c:strCache>
                <c:ptCount val="1"/>
                <c:pt idx="0">
                  <c:v>mWIND - POL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GENlimitTWh_yr!$CV$6:$CV$11</c:f>
              <c:numCache>
                <c:formatCode>General</c:formatCode>
                <c:ptCount val="5"/>
                <c:pt idx="0">
                  <c:v>5.6426420576487502</c:v>
                </c:pt>
                <c:pt idx="1">
                  <c:v>8.4628916083461174</c:v>
                </c:pt>
                <c:pt idx="2">
                  <c:v>10.857728420664872</c:v>
                </c:pt>
                <c:pt idx="3">
                  <c:v>13.329008060368832</c:v>
                </c:pt>
                <c:pt idx="4">
                  <c:v>4.7805000000000042E-2</c:v>
                </c:pt>
              </c:numCache>
            </c:numRef>
          </c:val>
          <c:smooth val="0"/>
          <c:extLst>
            <c:ext xmlns:c16="http://schemas.microsoft.com/office/drawing/2014/chart" uri="{C3380CC4-5D6E-409C-BE32-E72D297353CC}">
              <c16:uniqueId val="{0000005C-955D-4EA0-B2D4-D3B83C7D4A60}"/>
            </c:ext>
          </c:extLst>
        </c:ser>
        <c:ser>
          <c:idx val="93"/>
          <c:order val="93"/>
          <c:tx>
            <c:strRef>
              <c:f>GENlimitTWh_yr!$CW$3:$CW$5</c:f>
              <c:strCache>
                <c:ptCount val="1"/>
                <c:pt idx="0">
                  <c:v>mWIND - ESP</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GENlimitTWh_yr!$CW$6:$CW$11</c:f>
              <c:numCache>
                <c:formatCode>General</c:formatCode>
                <c:ptCount val="5"/>
                <c:pt idx="0">
                  <c:v>40.115065773836776</c:v>
                </c:pt>
                <c:pt idx="1">
                  <c:v>70.214512940871103</c:v>
                </c:pt>
                <c:pt idx="2">
                  <c:v>120.70565601384159</c:v>
                </c:pt>
                <c:pt idx="3">
                  <c:v>165.45930155161315</c:v>
                </c:pt>
                <c:pt idx="4">
                  <c:v>0.76459500000000069</c:v>
                </c:pt>
              </c:numCache>
            </c:numRef>
          </c:val>
          <c:smooth val="0"/>
          <c:extLst>
            <c:ext xmlns:c16="http://schemas.microsoft.com/office/drawing/2014/chart" uri="{C3380CC4-5D6E-409C-BE32-E72D297353CC}">
              <c16:uniqueId val="{0000005D-955D-4EA0-B2D4-D3B83C7D4A60}"/>
            </c:ext>
          </c:extLst>
        </c:ser>
        <c:ser>
          <c:idx val="94"/>
          <c:order val="94"/>
          <c:tx>
            <c:strRef>
              <c:f>GENlimitTWh_yr!$CX$3:$CX$5</c:f>
              <c:strCache>
                <c:ptCount val="1"/>
                <c:pt idx="0">
                  <c:v>mWIND - UKI</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GENlimitTWh_yr!$CX$6:$CX$11</c:f>
              <c:numCache>
                <c:formatCode>General</c:formatCode>
                <c:ptCount val="5"/>
                <c:pt idx="0">
                  <c:v>8.4579383892729236</c:v>
                </c:pt>
                <c:pt idx="1">
                  <c:v>24.370365413040734</c:v>
                </c:pt>
                <c:pt idx="2">
                  <c:v>39.65186336987437</c:v>
                </c:pt>
                <c:pt idx="3">
                  <c:v>50.806681731227293</c:v>
                </c:pt>
                <c:pt idx="4">
                  <c:v>0.23478000000000021</c:v>
                </c:pt>
              </c:numCache>
            </c:numRef>
          </c:val>
          <c:smooth val="0"/>
          <c:extLst>
            <c:ext xmlns:c16="http://schemas.microsoft.com/office/drawing/2014/chart" uri="{C3380CC4-5D6E-409C-BE32-E72D297353CC}">
              <c16:uniqueId val="{0000005E-955D-4EA0-B2D4-D3B83C7D4A60}"/>
            </c:ext>
          </c:extLst>
        </c:ser>
        <c:ser>
          <c:idx val="95"/>
          <c:order val="95"/>
          <c:tx>
            <c:strRef>
              <c:f>GENlimitTWh_yr!$CY$3:$CY$5</c:f>
              <c:strCache>
                <c:ptCount val="1"/>
                <c:pt idx="0">
                  <c:v>mWIND - BNL</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GENlimitTWh_yr!$CY$6:$CY$11</c:f>
              <c:numCache>
                <c:formatCode>General</c:formatCode>
                <c:ptCount val="5"/>
                <c:pt idx="0">
                  <c:v>4.7299321325941701</c:v>
                </c:pt>
                <c:pt idx="1">
                  <c:v>9.018303731085183</c:v>
                </c:pt>
                <c:pt idx="2">
                  <c:v>17.158742088324761</c:v>
                </c:pt>
                <c:pt idx="3">
                  <c:v>24.182837905548389</c:v>
                </c:pt>
                <c:pt idx="4">
                  <c:v>0.1117500000000001</c:v>
                </c:pt>
              </c:numCache>
            </c:numRef>
          </c:val>
          <c:smooth val="0"/>
          <c:extLst>
            <c:ext xmlns:c16="http://schemas.microsoft.com/office/drawing/2014/chart" uri="{C3380CC4-5D6E-409C-BE32-E72D297353CC}">
              <c16:uniqueId val="{0000005F-955D-4EA0-B2D4-D3B83C7D4A60}"/>
            </c:ext>
          </c:extLst>
        </c:ser>
        <c:ser>
          <c:idx val="96"/>
          <c:order val="96"/>
          <c:tx>
            <c:strRef>
              <c:f>GENlimitTWh_yr!$CZ$3:$CZ$5</c:f>
              <c:strCache>
                <c:ptCount val="1"/>
                <c:pt idx="0">
                  <c:v>mWIND - OPA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GENlimitTWh_yr!$CZ$6:$CZ$11</c:f>
              <c:numCache>
                <c:formatCode>General</c:formatCode>
                <c:ptCount val="5"/>
                <c:pt idx="0">
                  <c:v>0.58677432125972462</c:v>
                </c:pt>
                <c:pt idx="1">
                  <c:v>1.0287583614716309</c:v>
                </c:pt>
                <c:pt idx="2">
                  <c:v>1.3891400806353598</c:v>
                </c:pt>
                <c:pt idx="3">
                  <c:v>1.6829854951556149</c:v>
                </c:pt>
                <c:pt idx="4">
                  <c:v>4.4710500000000042E-2</c:v>
                </c:pt>
              </c:numCache>
            </c:numRef>
          </c:val>
          <c:smooth val="0"/>
          <c:extLst>
            <c:ext xmlns:c16="http://schemas.microsoft.com/office/drawing/2014/chart" uri="{C3380CC4-5D6E-409C-BE32-E72D297353CC}">
              <c16:uniqueId val="{00000060-955D-4EA0-B2D4-D3B83C7D4A60}"/>
            </c:ext>
          </c:extLst>
        </c:ser>
        <c:ser>
          <c:idx val="97"/>
          <c:order val="97"/>
          <c:tx>
            <c:strRef>
              <c:f>GENlimitTWh_yr!$DB$3:$DB$5</c:f>
              <c:strCache>
                <c:ptCount val="1"/>
                <c:pt idx="0">
                  <c:v>pHYDRO - DEU</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GENlimitTWh_yr!$DB$6:$DB$11</c:f>
              <c:numCache>
                <c:formatCode>General</c:formatCode>
                <c:ptCount val="5"/>
                <c:pt idx="0">
                  <c:v>0.27010000000000006</c:v>
                </c:pt>
                <c:pt idx="1">
                  <c:v>0.45260000000000006</c:v>
                </c:pt>
                <c:pt idx="2">
                  <c:v>0.56992142857142924</c:v>
                </c:pt>
                <c:pt idx="3">
                  <c:v>0.68724285714285704</c:v>
                </c:pt>
                <c:pt idx="4">
                  <c:v>8.7600000000000081E-2</c:v>
                </c:pt>
              </c:numCache>
            </c:numRef>
          </c:val>
          <c:smooth val="0"/>
          <c:extLst>
            <c:ext xmlns:c16="http://schemas.microsoft.com/office/drawing/2014/chart" uri="{C3380CC4-5D6E-409C-BE32-E72D297353CC}">
              <c16:uniqueId val="{00000061-955D-4EA0-B2D4-D3B83C7D4A60}"/>
            </c:ext>
          </c:extLst>
        </c:ser>
        <c:ser>
          <c:idx val="98"/>
          <c:order val="98"/>
          <c:tx>
            <c:strRef>
              <c:f>GENlimitTWh_yr!$DC$3:$DC$5</c:f>
              <c:strCache>
                <c:ptCount val="1"/>
                <c:pt idx="0">
                  <c:v>pHYDRO - EUN</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GENlimitTWh_yr!$DC$6:$DC$11</c:f>
              <c:numCache>
                <c:formatCode>General</c:formatCode>
                <c:ptCount val="5"/>
                <c:pt idx="0">
                  <c:v>0.13137781446201391</c:v>
                </c:pt>
                <c:pt idx="1">
                  <c:v>0.27752529160410261</c:v>
                </c:pt>
                <c:pt idx="2">
                  <c:v>0.51112185613740257</c:v>
                </c:pt>
                <c:pt idx="3">
                  <c:v>0.77236342303151484</c:v>
                </c:pt>
                <c:pt idx="4">
                  <c:v>1.0470000000000009E-2</c:v>
                </c:pt>
              </c:numCache>
            </c:numRef>
          </c:val>
          <c:smooth val="0"/>
          <c:extLst>
            <c:ext xmlns:c16="http://schemas.microsoft.com/office/drawing/2014/chart" uri="{C3380CC4-5D6E-409C-BE32-E72D297353CC}">
              <c16:uniqueId val="{00000062-955D-4EA0-B2D4-D3B83C7D4A60}"/>
            </c:ext>
          </c:extLst>
        </c:ser>
        <c:ser>
          <c:idx val="99"/>
          <c:order val="99"/>
          <c:tx>
            <c:strRef>
              <c:f>GENlimitTWh_yr!$DD$3:$DD$5</c:f>
              <c:strCache>
                <c:ptCount val="1"/>
                <c:pt idx="0">
                  <c:v>pHYDRO - EUS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GENlimitTWh_yr!$DD$6:$DD$11</c:f>
              <c:numCache>
                <c:formatCode>General</c:formatCode>
                <c:ptCount val="5"/>
                <c:pt idx="0">
                  <c:v>1.3824640422012422</c:v>
                </c:pt>
                <c:pt idx="1">
                  <c:v>3.6248741716713884</c:v>
                </c:pt>
                <c:pt idx="2">
                  <c:v>5.8205697649620163</c:v>
                </c:pt>
                <c:pt idx="3">
                  <c:v>6.7908166261195868</c:v>
                </c:pt>
                <c:pt idx="4">
                  <c:v>9.2055000000000095E-2</c:v>
                </c:pt>
              </c:numCache>
            </c:numRef>
          </c:val>
          <c:smooth val="0"/>
          <c:extLst>
            <c:ext xmlns:c16="http://schemas.microsoft.com/office/drawing/2014/chart" uri="{C3380CC4-5D6E-409C-BE32-E72D297353CC}">
              <c16:uniqueId val="{00000063-955D-4EA0-B2D4-D3B83C7D4A60}"/>
            </c:ext>
          </c:extLst>
        </c:ser>
        <c:ser>
          <c:idx val="100"/>
          <c:order val="100"/>
          <c:tx>
            <c:strRef>
              <c:f>GENlimitTWh_yr!$DE$3:$DE$5</c:f>
              <c:strCache>
                <c:ptCount val="1"/>
                <c:pt idx="0">
                  <c:v>pHYDRO - FRA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GENlimitTWh_yr!$DE$6:$DE$11</c:f>
              <c:numCache>
                <c:formatCode>General</c:formatCode>
                <c:ptCount val="5"/>
                <c:pt idx="0">
                  <c:v>2.4445436567276033</c:v>
                </c:pt>
                <c:pt idx="1">
                  <c:v>4.6309946515570068</c:v>
                </c:pt>
                <c:pt idx="2">
                  <c:v>5.5099208241279465</c:v>
                </c:pt>
                <c:pt idx="3">
                  <c:v>5.6146358390963584</c:v>
                </c:pt>
                <c:pt idx="4">
                  <c:v>7.6110000000000066E-2</c:v>
                </c:pt>
              </c:numCache>
            </c:numRef>
          </c:val>
          <c:smooth val="0"/>
          <c:extLst>
            <c:ext xmlns:c16="http://schemas.microsoft.com/office/drawing/2014/chart" uri="{C3380CC4-5D6E-409C-BE32-E72D297353CC}">
              <c16:uniqueId val="{00000064-955D-4EA0-B2D4-D3B83C7D4A60}"/>
            </c:ext>
          </c:extLst>
        </c:ser>
        <c:ser>
          <c:idx val="101"/>
          <c:order val="101"/>
          <c:tx>
            <c:strRef>
              <c:f>GENlimitTWh_yr!$DF$3:$DF$5</c:f>
              <c:strCache>
                <c:ptCount val="1"/>
                <c:pt idx="0">
                  <c:v>pHYDRO - OEC</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GENlimitTWh_yr!$DF$6:$DF$11</c:f>
              <c:numCache>
                <c:formatCode>General</c:formatCode>
                <c:ptCount val="5"/>
                <c:pt idx="0">
                  <c:v>2.6044182412799337</c:v>
                </c:pt>
                <c:pt idx="1">
                  <c:v>4.6913085011181099</c:v>
                </c:pt>
                <c:pt idx="2">
                  <c:v>6.2691991780022827</c:v>
                </c:pt>
                <c:pt idx="3">
                  <c:v>7.609267266342969</c:v>
                </c:pt>
                <c:pt idx="4">
                  <c:v>0.15981000000000015</c:v>
                </c:pt>
              </c:numCache>
            </c:numRef>
          </c:val>
          <c:smooth val="0"/>
          <c:extLst>
            <c:ext xmlns:c16="http://schemas.microsoft.com/office/drawing/2014/chart" uri="{C3380CC4-5D6E-409C-BE32-E72D297353CC}">
              <c16:uniqueId val="{00000065-955D-4EA0-B2D4-D3B83C7D4A60}"/>
            </c:ext>
          </c:extLst>
        </c:ser>
        <c:ser>
          <c:idx val="102"/>
          <c:order val="102"/>
          <c:tx>
            <c:strRef>
              <c:f>GENlimitTWh_yr!$DG$3:$DG$5</c:f>
              <c:strCache>
                <c:ptCount val="1"/>
                <c:pt idx="0">
                  <c:v>pHYDRO - ROW</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GENlimitTWh_yr!$DG$6:$DG$11</c:f>
              <c:numCache>
                <c:formatCode>General</c:formatCode>
                <c:ptCount val="5"/>
                <c:pt idx="0">
                  <c:v>1.4965479468954996</c:v>
                </c:pt>
                <c:pt idx="1">
                  <c:v>2.8052041881201979</c:v>
                </c:pt>
                <c:pt idx="2">
                  <c:v>4.0350410168179778</c:v>
                </c:pt>
                <c:pt idx="3">
                  <c:v>5.1785348970939244</c:v>
                </c:pt>
                <c:pt idx="4">
                  <c:v>5.8020000000000051E-2</c:v>
                </c:pt>
              </c:numCache>
            </c:numRef>
          </c:val>
          <c:smooth val="0"/>
          <c:extLst>
            <c:ext xmlns:c16="http://schemas.microsoft.com/office/drawing/2014/chart" uri="{C3380CC4-5D6E-409C-BE32-E72D297353CC}">
              <c16:uniqueId val="{00000066-955D-4EA0-B2D4-D3B83C7D4A60}"/>
            </c:ext>
          </c:extLst>
        </c:ser>
        <c:ser>
          <c:idx val="103"/>
          <c:order val="103"/>
          <c:tx>
            <c:strRef>
              <c:f>GENlimitTWh_yr!$DH$3:$DH$5</c:f>
              <c:strCache>
                <c:ptCount val="1"/>
                <c:pt idx="0">
                  <c:v>pHYDRO - RSA</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GENlimitTWh_yr!$DH$6:$DH$11</c:f>
              <c:numCache>
                <c:formatCode>General</c:formatCode>
                <c:ptCount val="5"/>
                <c:pt idx="0">
                  <c:v>1.603333684574703</c:v>
                </c:pt>
                <c:pt idx="1">
                  <c:v>3.0053687061970273</c:v>
                </c:pt>
                <c:pt idx="2">
                  <c:v>4.3229601793417007</c:v>
                </c:pt>
                <c:pt idx="3">
                  <c:v>5.5480477284274103</c:v>
                </c:pt>
                <c:pt idx="4">
                  <c:v>6.2160000000000055E-2</c:v>
                </c:pt>
              </c:numCache>
            </c:numRef>
          </c:val>
          <c:smooth val="0"/>
          <c:extLst>
            <c:ext xmlns:c16="http://schemas.microsoft.com/office/drawing/2014/chart" uri="{C3380CC4-5D6E-409C-BE32-E72D297353CC}">
              <c16:uniqueId val="{00000067-955D-4EA0-B2D4-D3B83C7D4A60}"/>
            </c:ext>
          </c:extLst>
        </c:ser>
        <c:ser>
          <c:idx val="104"/>
          <c:order val="104"/>
          <c:tx>
            <c:strRef>
              <c:f>GENlimitTWh_yr!$DI$3:$DI$5</c:f>
              <c:strCache>
                <c:ptCount val="1"/>
                <c:pt idx="0">
                  <c:v>pHYDRO - RUS</c:v>
                </c:pt>
              </c:strCache>
            </c:strRef>
          </c:tx>
          <c:marker>
            <c:symbol val="none"/>
          </c:marker>
          <c:cat>
            <c:strRef>
              <c:f>GENlimitTWh_yr!$A$6:$A$11</c:f>
              <c:strCache>
                <c:ptCount val="5"/>
                <c:pt idx="0">
                  <c:v>2015</c:v>
                </c:pt>
                <c:pt idx="1">
                  <c:v>2020</c:v>
                </c:pt>
                <c:pt idx="2">
                  <c:v>2025</c:v>
                </c:pt>
                <c:pt idx="3">
                  <c:v>2030</c:v>
                </c:pt>
                <c:pt idx="4">
                  <c:v>2011</c:v>
                </c:pt>
              </c:strCache>
            </c:strRef>
          </c:cat>
          <c:val>
            <c:numRef>
              <c:f>GENlimitTWh_yr!$DI$6:$DI$11</c:f>
              <c:numCache>
                <c:formatCode>General</c:formatCode>
                <c:ptCount val="5"/>
                <c:pt idx="0">
                  <c:v>2.7824093349082988</c:v>
                </c:pt>
                <c:pt idx="1">
                  <c:v>5.3806187349914474</c:v>
                </c:pt>
                <c:pt idx="2">
                  <c:v>7.9499997915582075</c:v>
                </c:pt>
                <c:pt idx="3">
                  <c:v>10.434734400240897</c:v>
                </c:pt>
                <c:pt idx="4">
                  <c:v>5.6880000000000049E-2</c:v>
                </c:pt>
              </c:numCache>
            </c:numRef>
          </c:val>
          <c:smooth val="0"/>
          <c:extLst>
            <c:ext xmlns:c16="http://schemas.microsoft.com/office/drawing/2014/chart" uri="{C3380CC4-5D6E-409C-BE32-E72D297353CC}">
              <c16:uniqueId val="{00000068-955D-4EA0-B2D4-D3B83C7D4A60}"/>
            </c:ext>
          </c:extLst>
        </c:ser>
        <c:ser>
          <c:idx val="105"/>
          <c:order val="105"/>
          <c:tx>
            <c:strRef>
              <c:f>GENlimitTWh_yr!$DJ$3:$DJ$5</c:f>
              <c:strCache>
                <c:ptCount val="1"/>
                <c:pt idx="0">
                  <c:v>pHYDRO - USA</c:v>
                </c:pt>
              </c:strCache>
            </c:strRef>
          </c:tx>
          <c:cat>
            <c:strRef>
              <c:f>GENlimitTWh_yr!$A$6:$A$11</c:f>
              <c:strCache>
                <c:ptCount val="5"/>
                <c:pt idx="0">
                  <c:v>2015</c:v>
                </c:pt>
                <c:pt idx="1">
                  <c:v>2020</c:v>
                </c:pt>
                <c:pt idx="2">
                  <c:v>2025</c:v>
                </c:pt>
                <c:pt idx="3">
                  <c:v>2030</c:v>
                </c:pt>
                <c:pt idx="4">
                  <c:v>2011</c:v>
                </c:pt>
              </c:strCache>
            </c:strRef>
          </c:cat>
          <c:val>
            <c:numRef>
              <c:f>GENlimitTWh_yr!$DJ$6:$DJ$11</c:f>
              <c:numCache>
                <c:formatCode>General</c:formatCode>
                <c:ptCount val="5"/>
                <c:pt idx="0">
                  <c:v>6.2785693738533723</c:v>
                </c:pt>
                <c:pt idx="1">
                  <c:v>11.309514505605176</c:v>
                </c:pt>
                <c:pt idx="2">
                  <c:v>15.11339512744609</c:v>
                </c:pt>
                <c:pt idx="3">
                  <c:v>18.343947857025796</c:v>
                </c:pt>
                <c:pt idx="4">
                  <c:v>0.38526000000000038</c:v>
                </c:pt>
              </c:numCache>
            </c:numRef>
          </c:val>
          <c:smooth val="0"/>
          <c:extLst>
            <c:ext xmlns:c16="http://schemas.microsoft.com/office/drawing/2014/chart" uri="{C3380CC4-5D6E-409C-BE32-E72D297353CC}">
              <c16:uniqueId val="{00000000-1496-447F-A463-CDE711147F7E}"/>
            </c:ext>
          </c:extLst>
        </c:ser>
        <c:ser>
          <c:idx val="106"/>
          <c:order val="106"/>
          <c:tx>
            <c:strRef>
              <c:f>GENlimitTWh_yr!$DK$3:$DK$5</c:f>
              <c:strCache>
                <c:ptCount val="1"/>
                <c:pt idx="0">
                  <c:v>pHYDRO - ITA</c:v>
                </c:pt>
              </c:strCache>
            </c:strRef>
          </c:tx>
          <c:cat>
            <c:strRef>
              <c:f>GENlimitTWh_yr!$A$6:$A$11</c:f>
              <c:strCache>
                <c:ptCount val="5"/>
                <c:pt idx="0">
                  <c:v>2015</c:v>
                </c:pt>
                <c:pt idx="1">
                  <c:v>2020</c:v>
                </c:pt>
                <c:pt idx="2">
                  <c:v>2025</c:v>
                </c:pt>
                <c:pt idx="3">
                  <c:v>2030</c:v>
                </c:pt>
                <c:pt idx="4">
                  <c:v>2011</c:v>
                </c:pt>
              </c:strCache>
            </c:strRef>
          </c:cat>
          <c:val>
            <c:numRef>
              <c:f>GENlimitTWh_yr!$DK$6:$DK$11</c:f>
              <c:numCache>
                <c:formatCode>General</c:formatCode>
                <c:ptCount val="5"/>
                <c:pt idx="0">
                  <c:v>0.24609033362704907</c:v>
                </c:pt>
                <c:pt idx="1">
                  <c:v>0.59533024102190268</c:v>
                </c:pt>
                <c:pt idx="2">
                  <c:v>1.1193337958029903</c:v>
                </c:pt>
                <c:pt idx="3">
                  <c:v>2.1400681341766568</c:v>
                </c:pt>
                <c:pt idx="4">
                  <c:v>2.9010000000000025E-2</c:v>
                </c:pt>
              </c:numCache>
            </c:numRef>
          </c:val>
          <c:smooth val="0"/>
          <c:extLst>
            <c:ext xmlns:c16="http://schemas.microsoft.com/office/drawing/2014/chart" uri="{C3380CC4-5D6E-409C-BE32-E72D297353CC}">
              <c16:uniqueId val="{00000001-1496-447F-A463-CDE711147F7E}"/>
            </c:ext>
          </c:extLst>
        </c:ser>
        <c:ser>
          <c:idx val="107"/>
          <c:order val="107"/>
          <c:tx>
            <c:strRef>
              <c:f>GENlimitTWh_yr!$DL$3:$DL$5</c:f>
              <c:strCache>
                <c:ptCount val="1"/>
                <c:pt idx="0">
                  <c:v>pHYDRO - POL</c:v>
                </c:pt>
              </c:strCache>
            </c:strRef>
          </c:tx>
          <c:cat>
            <c:strRef>
              <c:f>GENlimitTWh_yr!$A$6:$A$11</c:f>
              <c:strCache>
                <c:ptCount val="5"/>
                <c:pt idx="0">
                  <c:v>2015</c:v>
                </c:pt>
                <c:pt idx="1">
                  <c:v>2020</c:v>
                </c:pt>
                <c:pt idx="2">
                  <c:v>2025</c:v>
                </c:pt>
                <c:pt idx="3">
                  <c:v>2030</c:v>
                </c:pt>
                <c:pt idx="4">
                  <c:v>2011</c:v>
                </c:pt>
              </c:strCache>
            </c:strRef>
          </c:cat>
          <c:val>
            <c:numRef>
              <c:f>GENlimitTWh_yr!$DL$6:$DL$11</c:f>
              <c:numCache>
                <c:formatCode>General</c:formatCode>
                <c:ptCount val="5"/>
                <c:pt idx="0">
                  <c:v>1.8735714285714342E-2</c:v>
                </c:pt>
                <c:pt idx="1">
                  <c:v>0.10227857142857144</c:v>
                </c:pt>
                <c:pt idx="2">
                  <c:v>0.11898714285714289</c:v>
                </c:pt>
                <c:pt idx="3">
                  <c:v>0.58971428571428575</c:v>
                </c:pt>
                <c:pt idx="4">
                  <c:v>6.4500000000000052E-3</c:v>
                </c:pt>
              </c:numCache>
            </c:numRef>
          </c:val>
          <c:smooth val="0"/>
          <c:extLst>
            <c:ext xmlns:c16="http://schemas.microsoft.com/office/drawing/2014/chart" uri="{C3380CC4-5D6E-409C-BE32-E72D297353CC}">
              <c16:uniqueId val="{00000002-1496-447F-A463-CDE711147F7E}"/>
            </c:ext>
          </c:extLst>
        </c:ser>
        <c:ser>
          <c:idx val="108"/>
          <c:order val="108"/>
          <c:tx>
            <c:strRef>
              <c:f>GENlimitTWh_yr!$DM$3:$DM$5</c:f>
              <c:strCache>
                <c:ptCount val="1"/>
                <c:pt idx="0">
                  <c:v>pHYDRO - ESP</c:v>
                </c:pt>
              </c:strCache>
            </c:strRef>
          </c:tx>
          <c:cat>
            <c:strRef>
              <c:f>GENlimitTWh_yr!$A$6:$A$11</c:f>
              <c:strCache>
                <c:ptCount val="5"/>
                <c:pt idx="0">
                  <c:v>2015</c:v>
                </c:pt>
                <c:pt idx="1">
                  <c:v>2020</c:v>
                </c:pt>
                <c:pt idx="2">
                  <c:v>2025</c:v>
                </c:pt>
                <c:pt idx="3">
                  <c:v>2030</c:v>
                </c:pt>
                <c:pt idx="4">
                  <c:v>2011</c:v>
                </c:pt>
              </c:strCache>
            </c:strRef>
          </c:cat>
          <c:val>
            <c:numRef>
              <c:f>GENlimitTWh_yr!$DM$6:$DM$11</c:f>
              <c:numCache>
                <c:formatCode>General</c:formatCode>
                <c:ptCount val="5"/>
                <c:pt idx="0">
                  <c:v>0.26628109830775604</c:v>
                </c:pt>
                <c:pt idx="1">
                  <c:v>0.5730831886169544</c:v>
                </c:pt>
                <c:pt idx="2">
                  <c:v>1.1483129933060261</c:v>
                </c:pt>
                <c:pt idx="3">
                  <c:v>3.1977700285358717</c:v>
                </c:pt>
                <c:pt idx="4">
                  <c:v>4.3350000000000034E-2</c:v>
                </c:pt>
              </c:numCache>
            </c:numRef>
          </c:val>
          <c:smooth val="0"/>
          <c:extLst>
            <c:ext xmlns:c16="http://schemas.microsoft.com/office/drawing/2014/chart" uri="{C3380CC4-5D6E-409C-BE32-E72D297353CC}">
              <c16:uniqueId val="{00000003-1496-447F-A463-CDE711147F7E}"/>
            </c:ext>
          </c:extLst>
        </c:ser>
        <c:ser>
          <c:idx val="109"/>
          <c:order val="109"/>
          <c:tx>
            <c:strRef>
              <c:f>GENlimitTWh_yr!$DN$3:$DN$5</c:f>
              <c:strCache>
                <c:ptCount val="1"/>
                <c:pt idx="0">
                  <c:v>pHYDRO - UKI</c:v>
                </c:pt>
              </c:strCache>
            </c:strRef>
          </c:tx>
          <c:cat>
            <c:strRef>
              <c:f>GENlimitTWh_yr!$A$6:$A$11</c:f>
              <c:strCache>
                <c:ptCount val="5"/>
                <c:pt idx="0">
                  <c:v>2015</c:v>
                </c:pt>
                <c:pt idx="1">
                  <c:v>2020</c:v>
                </c:pt>
                <c:pt idx="2">
                  <c:v>2025</c:v>
                </c:pt>
                <c:pt idx="3">
                  <c:v>2030</c:v>
                </c:pt>
                <c:pt idx="4">
                  <c:v>2011</c:v>
                </c:pt>
              </c:strCache>
            </c:strRef>
          </c:cat>
          <c:val>
            <c:numRef>
              <c:f>GENlimitTWh_yr!$DN$6:$DN$11</c:f>
              <c:numCache>
                <c:formatCode>General</c:formatCode>
                <c:ptCount val="5"/>
                <c:pt idx="0">
                  <c:v>0.18630177205433915</c:v>
                </c:pt>
                <c:pt idx="1">
                  <c:v>0.30946216144232591</c:v>
                </c:pt>
                <c:pt idx="2">
                  <c:v>0.56486706224860783</c:v>
                </c:pt>
                <c:pt idx="3">
                  <c:v>3.2156022741613848</c:v>
                </c:pt>
                <c:pt idx="4">
                  <c:v>4.3590000000000038E-2</c:v>
                </c:pt>
              </c:numCache>
            </c:numRef>
          </c:val>
          <c:smooth val="0"/>
          <c:extLst>
            <c:ext xmlns:c16="http://schemas.microsoft.com/office/drawing/2014/chart" uri="{C3380CC4-5D6E-409C-BE32-E72D297353CC}">
              <c16:uniqueId val="{00000004-1496-447F-A463-CDE711147F7E}"/>
            </c:ext>
          </c:extLst>
        </c:ser>
        <c:ser>
          <c:idx val="110"/>
          <c:order val="110"/>
          <c:tx>
            <c:strRef>
              <c:f>GENlimitTWh_yr!$DO$3:$DO$5</c:f>
              <c:strCache>
                <c:ptCount val="1"/>
                <c:pt idx="0">
                  <c:v>pHYDRO - BNL</c:v>
                </c:pt>
              </c:strCache>
            </c:strRef>
          </c:tx>
          <c:cat>
            <c:strRef>
              <c:f>GENlimitTWh_yr!$A$6:$A$11</c:f>
              <c:strCache>
                <c:ptCount val="5"/>
                <c:pt idx="0">
                  <c:v>2015</c:v>
                </c:pt>
                <c:pt idx="1">
                  <c:v>2020</c:v>
                </c:pt>
                <c:pt idx="2">
                  <c:v>2025</c:v>
                </c:pt>
                <c:pt idx="3">
                  <c:v>2030</c:v>
                </c:pt>
                <c:pt idx="4">
                  <c:v>2011</c:v>
                </c:pt>
              </c:strCache>
            </c:strRef>
          </c:cat>
          <c:val>
            <c:numRef>
              <c:f>GENlimitTWh_yr!$DO$6:$DO$11</c:f>
              <c:numCache>
                <c:formatCode>General</c:formatCode>
                <c:ptCount val="5"/>
                <c:pt idx="0">
                  <c:v>0.69851191724150263</c:v>
                </c:pt>
                <c:pt idx="1">
                  <c:v>0.9717858367811314</c:v>
                </c:pt>
                <c:pt idx="2">
                  <c:v>1.9075696965259665</c:v>
                </c:pt>
                <c:pt idx="3">
                  <c:v>2.5395327652199731</c:v>
                </c:pt>
                <c:pt idx="4">
                  <c:v>3.4425000000000032E-2</c:v>
                </c:pt>
              </c:numCache>
            </c:numRef>
          </c:val>
          <c:smooth val="0"/>
          <c:extLst>
            <c:ext xmlns:c16="http://schemas.microsoft.com/office/drawing/2014/chart" uri="{C3380CC4-5D6E-409C-BE32-E72D297353CC}">
              <c16:uniqueId val="{00000005-1496-447F-A463-CDE711147F7E}"/>
            </c:ext>
          </c:extLst>
        </c:ser>
        <c:ser>
          <c:idx val="111"/>
          <c:order val="111"/>
          <c:tx>
            <c:strRef>
              <c:f>GENlimitTWh_yr!$DP$3:$DP$5</c:f>
              <c:strCache>
                <c:ptCount val="1"/>
                <c:pt idx="0">
                  <c:v>pHYDRO - OPA</c:v>
                </c:pt>
              </c:strCache>
            </c:strRef>
          </c:tx>
          <c:cat>
            <c:strRef>
              <c:f>GENlimitTWh_yr!$A$6:$A$11</c:f>
              <c:strCache>
                <c:ptCount val="5"/>
                <c:pt idx="0">
                  <c:v>2015</c:v>
                </c:pt>
                <c:pt idx="1">
                  <c:v>2020</c:v>
                </c:pt>
                <c:pt idx="2">
                  <c:v>2025</c:v>
                </c:pt>
                <c:pt idx="3">
                  <c:v>2030</c:v>
                </c:pt>
                <c:pt idx="4">
                  <c:v>2011</c:v>
                </c:pt>
              </c:strCache>
            </c:strRef>
          </c:cat>
          <c:val>
            <c:numRef>
              <c:f>GENlimitTWh_yr!$DP$6:$DP$11</c:f>
              <c:numCache>
                <c:formatCode>General</c:formatCode>
                <c:ptCount val="5"/>
                <c:pt idx="0">
                  <c:v>7.4285730559445692E-2</c:v>
                </c:pt>
                <c:pt idx="1">
                  <c:v>0.13924488214040281</c:v>
                </c:pt>
                <c:pt idx="2">
                  <c:v>0.200291591320851</c:v>
                </c:pt>
                <c:pt idx="3">
                  <c:v>0.25705240440590321</c:v>
                </c:pt>
                <c:pt idx="4">
                  <c:v>2.8800000000000028E-3</c:v>
                </c:pt>
              </c:numCache>
            </c:numRef>
          </c:val>
          <c:smooth val="0"/>
          <c:extLst>
            <c:ext xmlns:c16="http://schemas.microsoft.com/office/drawing/2014/chart" uri="{C3380CC4-5D6E-409C-BE32-E72D297353CC}">
              <c16:uniqueId val="{00000006-1496-447F-A463-CDE711147F7E}"/>
            </c:ext>
          </c:extLst>
        </c:ser>
        <c:dLbls>
          <c:showLegendKey val="0"/>
          <c:showVal val="0"/>
          <c:showCatName val="0"/>
          <c:showSerName val="0"/>
          <c:showPercent val="0"/>
          <c:showBubbleSize val="0"/>
        </c:dLbls>
        <c:marker val="1"/>
        <c:smooth val="0"/>
        <c:axId val="338589184"/>
        <c:axId val="337801152"/>
      </c:lineChart>
      <c:catAx>
        <c:axId val="338589184"/>
        <c:scaling>
          <c:orientation val="minMax"/>
        </c:scaling>
        <c:delete val="0"/>
        <c:axPos val="b"/>
        <c:numFmt formatCode="General" sourceLinked="0"/>
        <c:majorTickMark val="out"/>
        <c:minorTickMark val="none"/>
        <c:tickLblPos val="nextTo"/>
        <c:crossAx val="337801152"/>
        <c:crosses val="autoZero"/>
        <c:auto val="1"/>
        <c:lblAlgn val="ctr"/>
        <c:lblOffset val="100"/>
        <c:noMultiLvlLbl val="0"/>
      </c:catAx>
      <c:valAx>
        <c:axId val="337801152"/>
        <c:scaling>
          <c:orientation val="minMax"/>
        </c:scaling>
        <c:delete val="0"/>
        <c:axPos val="l"/>
        <c:majorGridlines/>
        <c:numFmt formatCode="General" sourceLinked="1"/>
        <c:majorTickMark val="out"/>
        <c:minorTickMark val="none"/>
        <c:tickLblPos val="nextTo"/>
        <c:crossAx val="338589184"/>
        <c:crosses val="autoZero"/>
        <c:crossBetween val="between"/>
      </c:valAx>
    </c:plotArea>
    <c:legend>
      <c:legendPos val="r"/>
      <c:layout>
        <c:manualLayout>
          <c:xMode val="edge"/>
          <c:yMode val="edge"/>
          <c:x val="0.77056369876842323"/>
          <c:y val="2.1473097112860898E-2"/>
          <c:w val="0.19682166929133857"/>
          <c:h val="0.29331570779929883"/>
        </c:manualLayout>
      </c:layout>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[report_pivot_dias_macros.xlsm]SIZE.p!PivotTable1</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plotArea>
      <c:layout/>
      <c:lineChart>
        <c:grouping val="standard"/>
        <c:varyColors val="0"/>
        <c:ser>
          <c:idx val="0"/>
          <c:order val="0"/>
          <c:tx>
            <c:strRef>
              <c:f>SIZE.p!$B$3</c:f>
              <c:strCache>
                <c:ptCount val="1"/>
                <c:pt idx="0">
                  <c:v>Summe von size_usk</c:v>
                </c:pt>
              </c:strCache>
            </c:strRef>
          </c:tx>
          <c:marker>
            <c:symbol val="none"/>
          </c:marker>
          <c:cat>
            <c:multiLvlStrRef>
              <c:f>SIZE.p!$A$4:$A$6</c:f>
              <c:multiLvlStrCache>
                <c:ptCount val="1"/>
                <c:lvl>
                  <c:pt idx="0">
                    <c:v>(Leer)</c:v>
                  </c:pt>
                </c:lvl>
                <c:lvl>
                  <c:pt idx="0">
                    <c:v>(Leer)</c:v>
                  </c:pt>
                </c:lvl>
              </c:multiLvlStrCache>
            </c:multiLvlStrRef>
          </c:cat>
          <c:val>
            <c:numRef>
              <c:f>SIZE.p!$B$4:$B$6</c:f>
              <c:numCache>
                <c:formatCode>General</c:formatCode>
                <c:ptCount val="1"/>
              </c:numCache>
            </c:numRef>
          </c:val>
          <c:smooth val="0"/>
          <c:extLst>
            <c:ext xmlns:c16="http://schemas.microsoft.com/office/drawing/2014/chart" uri="{C3380CC4-5D6E-409C-BE32-E72D297353CC}">
              <c16:uniqueId val="{00000000-A424-48AE-982E-95C7BCD9A613}"/>
            </c:ext>
          </c:extLst>
        </c:ser>
        <c:ser>
          <c:idx val="1"/>
          <c:order val="1"/>
          <c:tx>
            <c:strRef>
              <c:f>SIZE.p!$C$3</c:f>
              <c:strCache>
                <c:ptCount val="1"/>
                <c:pt idx="0">
                  <c:v>Summe von size_skl</c:v>
                </c:pt>
              </c:strCache>
            </c:strRef>
          </c:tx>
          <c:marker>
            <c:symbol val="none"/>
          </c:marker>
          <c:cat>
            <c:multiLvlStrRef>
              <c:f>SIZE.p!$A$4:$A$6</c:f>
              <c:multiLvlStrCache>
                <c:ptCount val="1"/>
                <c:lvl>
                  <c:pt idx="0">
                    <c:v>(Leer)</c:v>
                  </c:pt>
                </c:lvl>
                <c:lvl>
                  <c:pt idx="0">
                    <c:v>(Leer)</c:v>
                  </c:pt>
                </c:lvl>
              </c:multiLvlStrCache>
            </c:multiLvlStrRef>
          </c:cat>
          <c:val>
            <c:numRef>
              <c:f>SIZE.p!$C$4:$C$6</c:f>
              <c:numCache>
                <c:formatCode>General</c:formatCode>
                <c:ptCount val="1"/>
              </c:numCache>
            </c:numRef>
          </c:val>
          <c:smooth val="0"/>
          <c:extLst>
            <c:ext xmlns:c16="http://schemas.microsoft.com/office/drawing/2014/chart" uri="{C3380CC4-5D6E-409C-BE32-E72D297353CC}">
              <c16:uniqueId val="{00000001-A424-48AE-982E-95C7BCD9A613}"/>
            </c:ext>
          </c:extLst>
        </c:ser>
        <c:dLbls>
          <c:showLegendKey val="0"/>
          <c:showVal val="0"/>
          <c:showCatName val="0"/>
          <c:showSerName val="0"/>
          <c:showPercent val="0"/>
          <c:showBubbleSize val="0"/>
        </c:dLbls>
        <c:smooth val="0"/>
        <c:axId val="338702336"/>
        <c:axId val="337802880"/>
      </c:lineChart>
      <c:catAx>
        <c:axId val="338702336"/>
        <c:scaling>
          <c:orientation val="minMax"/>
        </c:scaling>
        <c:delete val="0"/>
        <c:axPos val="b"/>
        <c:numFmt formatCode="General" sourceLinked="0"/>
        <c:majorTickMark val="out"/>
        <c:minorTickMark val="none"/>
        <c:tickLblPos val="nextTo"/>
        <c:crossAx val="337802880"/>
        <c:crosses val="autoZero"/>
        <c:auto val="1"/>
        <c:lblAlgn val="ctr"/>
        <c:lblOffset val="100"/>
        <c:noMultiLvlLbl val="0"/>
      </c:catAx>
      <c:valAx>
        <c:axId val="337802880"/>
        <c:scaling>
          <c:orientation val="minMax"/>
        </c:scaling>
        <c:delete val="0"/>
        <c:axPos val="l"/>
        <c:majorGridlines/>
        <c:numFmt formatCode="General" sourceLinked="1"/>
        <c:majorTickMark val="out"/>
        <c:minorTickMark val="none"/>
        <c:tickLblPos val="nextTo"/>
        <c:crossAx val="3387023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46.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48.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49.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53.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54.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56.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s>
</file>

<file path=xl/drawings/_rels/drawing57.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60.xml.rels><?xml version="1.0" encoding="UTF-8" standalone="yes"?>
<Relationships xmlns="http://schemas.openxmlformats.org/package/2006/relationships"><Relationship Id="rId1" Type="http://schemas.openxmlformats.org/officeDocument/2006/relationships/chart" Target="../charts/chart62.xml"/></Relationships>
</file>

<file path=xl/drawings/_rels/drawing61.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62.xml.rels><?xml version="1.0" encoding="UTF-8" standalone="yes"?>
<Relationships xmlns="http://schemas.openxmlformats.org/package/2006/relationships"><Relationship Id="rId1" Type="http://schemas.openxmlformats.org/officeDocument/2006/relationships/chart" Target="../charts/chart6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1028699</xdr:colOff>
      <xdr:row>13</xdr:row>
      <xdr:rowOff>171450</xdr:rowOff>
    </xdr:from>
    <xdr:to>
      <xdr:col>11</xdr:col>
      <xdr:colOff>628650</xdr:colOff>
      <xdr:row>28</xdr:row>
      <xdr:rowOff>142876</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85725</xdr:colOff>
      <xdr:row>0</xdr:row>
      <xdr:rowOff>47625</xdr:rowOff>
    </xdr:from>
    <xdr:to>
      <xdr:col>14</xdr:col>
      <xdr:colOff>390525</xdr:colOff>
      <xdr:row>13</xdr:row>
      <xdr:rowOff>95250</xdr:rowOff>
    </xdr:to>
    <mc:AlternateContent xmlns:mc="http://schemas.openxmlformats.org/markup-compatibility/2006" xmlns:a14="http://schemas.microsoft.com/office/drawing/2010/main">
      <mc:Choice Requires="a14">
        <xdr:graphicFrame macro="">
          <xdr:nvGraphicFramePr>
            <xdr:cNvPr id="3" name="type 3"/>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9763125" y="476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8</xdr:col>
      <xdr:colOff>104775</xdr:colOff>
      <xdr:row>0</xdr:row>
      <xdr:rowOff>57150</xdr:rowOff>
    </xdr:from>
    <xdr:to>
      <xdr:col>11</xdr:col>
      <xdr:colOff>933450</xdr:colOff>
      <xdr:row>13</xdr:row>
      <xdr:rowOff>104775</xdr:rowOff>
    </xdr:to>
    <mc:AlternateContent xmlns:mc="http://schemas.openxmlformats.org/markup-compatibility/2006" xmlns:a14="http://schemas.microsoft.com/office/drawing/2010/main">
      <mc:Choice Requires="a14">
        <xdr:graphicFrame macro="">
          <xdr:nvGraphicFramePr>
            <xdr:cNvPr id="5" name="year 58"/>
            <xdr:cNvGraphicFramePr/>
          </xdr:nvGraphicFramePr>
          <xdr:xfrm>
            <a:off x="0" y="0"/>
            <a:ext cx="0" cy="0"/>
          </xdr:xfrm>
          <a:graphic>
            <a:graphicData uri="http://schemas.microsoft.com/office/drawing/2010/slicer">
              <sle:slicer xmlns:sle="http://schemas.microsoft.com/office/drawing/2010/slicer" name="year 58"/>
            </a:graphicData>
          </a:graphic>
        </xdr:graphicFrame>
      </mc:Choice>
      <mc:Fallback xmlns="">
        <xdr:sp macro="" textlink="">
          <xdr:nvSpPr>
            <xdr:cNvPr id="0" name=""/>
            <xdr:cNvSpPr>
              <a:spLocks noTextEdit="1"/>
            </xdr:cNvSpPr>
          </xdr:nvSpPr>
          <xdr:spPr>
            <a:xfrm>
              <a:off x="7743825" y="571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723900</xdr:colOff>
      <xdr:row>12</xdr:row>
      <xdr:rowOff>152399</xdr:rowOff>
    </xdr:from>
    <xdr:to>
      <xdr:col>8</xdr:col>
      <xdr:colOff>9525</xdr:colOff>
      <xdr:row>33</xdr:row>
      <xdr:rowOff>19050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57150</xdr:colOff>
      <xdr:row>15</xdr:row>
      <xdr:rowOff>95250</xdr:rowOff>
    </xdr:from>
    <xdr:to>
      <xdr:col>12</xdr:col>
      <xdr:colOff>285750</xdr:colOff>
      <xdr:row>30</xdr:row>
      <xdr:rowOff>9525</xdr:rowOff>
    </xdr:to>
    <mc:AlternateContent xmlns:mc="http://schemas.openxmlformats.org/markup-compatibility/2006" xmlns:a14="http://schemas.microsoft.com/office/drawing/2010/main">
      <mc:Choice Requires="a14">
        <xdr:graphicFrame macro="">
          <xdr:nvGraphicFramePr>
            <xdr:cNvPr id="3" name="region 35"/>
            <xdr:cNvGraphicFramePr/>
          </xdr:nvGraphicFramePr>
          <xdr:xfrm>
            <a:off x="0" y="0"/>
            <a:ext cx="0" cy="0"/>
          </xdr:xfrm>
          <a:graphic>
            <a:graphicData uri="http://schemas.microsoft.com/office/drawing/2010/slicer">
              <sle:slicer xmlns:sle="http://schemas.microsoft.com/office/drawing/2010/slicer" name="region 35"/>
            </a:graphicData>
          </a:graphic>
        </xdr:graphicFrame>
      </mc:Choice>
      <mc:Fallback xmlns="">
        <xdr:sp macro="" textlink="">
          <xdr:nvSpPr>
            <xdr:cNvPr id="0" name=""/>
            <xdr:cNvSpPr>
              <a:spLocks noTextEdit="1"/>
            </xdr:cNvSpPr>
          </xdr:nvSpPr>
          <xdr:spPr>
            <a:xfrm>
              <a:off x="9772650" y="2952750"/>
              <a:ext cx="1828800" cy="27717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152400</xdr:colOff>
      <xdr:row>1</xdr:row>
      <xdr:rowOff>104775</xdr:rowOff>
    </xdr:from>
    <xdr:to>
      <xdr:col>12</xdr:col>
      <xdr:colOff>381000</xdr:colOff>
      <xdr:row>14</xdr:row>
      <xdr:rowOff>152400</xdr:rowOff>
    </xdr:to>
    <mc:AlternateContent xmlns:mc="http://schemas.openxmlformats.org/markup-compatibility/2006" xmlns:a14="http://schemas.microsoft.com/office/drawing/2010/main">
      <mc:Choice Requires="a14">
        <xdr:graphicFrame macro="">
          <xdr:nvGraphicFramePr>
            <xdr:cNvPr id="4" name="year 33"/>
            <xdr:cNvGraphicFramePr/>
          </xdr:nvGraphicFramePr>
          <xdr:xfrm>
            <a:off x="0" y="0"/>
            <a:ext cx="0" cy="0"/>
          </xdr:xfrm>
          <a:graphic>
            <a:graphicData uri="http://schemas.microsoft.com/office/drawing/2010/slicer">
              <sle:slicer xmlns:sle="http://schemas.microsoft.com/office/drawing/2010/slicer" name="year 33"/>
            </a:graphicData>
          </a:graphic>
        </xdr:graphicFrame>
      </mc:Choice>
      <mc:Fallback xmlns="">
        <xdr:sp macro="" textlink="">
          <xdr:nvSpPr>
            <xdr:cNvPr id="0" name=""/>
            <xdr:cNvSpPr>
              <a:spLocks noTextEdit="1"/>
            </xdr:cNvSpPr>
          </xdr:nvSpPr>
          <xdr:spPr>
            <a:xfrm>
              <a:off x="9867900" y="2952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381000</xdr:colOff>
      <xdr:row>12</xdr:row>
      <xdr:rowOff>4762</xdr:rowOff>
    </xdr:from>
    <xdr:to>
      <xdr:col>6</xdr:col>
      <xdr:colOff>628650</xdr:colOff>
      <xdr:row>31</xdr:row>
      <xdr:rowOff>142876</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466725</xdr:colOff>
      <xdr:row>13</xdr:row>
      <xdr:rowOff>171450</xdr:rowOff>
    </xdr:from>
    <xdr:to>
      <xdr:col>10</xdr:col>
      <xdr:colOff>695325</xdr:colOff>
      <xdr:row>27</xdr:row>
      <xdr:rowOff>28575</xdr:rowOff>
    </xdr:to>
    <mc:AlternateContent xmlns:mc="http://schemas.openxmlformats.org/markup-compatibility/2006" xmlns:a14="http://schemas.microsoft.com/office/drawing/2010/main">
      <mc:Choice Requires="a14">
        <xdr:graphicFrame macro="">
          <xdr:nvGraphicFramePr>
            <xdr:cNvPr id="3" name="Region 4"/>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8820150" y="26479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781050</xdr:colOff>
      <xdr:row>13</xdr:row>
      <xdr:rowOff>161925</xdr:rowOff>
    </xdr:from>
    <xdr:to>
      <xdr:col>13</xdr:col>
      <xdr:colOff>209550</xdr:colOff>
      <xdr:row>27</xdr:row>
      <xdr:rowOff>19050</xdr:rowOff>
    </xdr:to>
    <mc:AlternateContent xmlns:mc="http://schemas.openxmlformats.org/markup-compatibility/2006" xmlns:a14="http://schemas.microsoft.com/office/drawing/2010/main">
      <mc:Choice Requires="a14">
        <xdr:graphicFrame macro="">
          <xdr:nvGraphicFramePr>
            <xdr:cNvPr id="4"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0734675" y="2638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581025</xdr:colOff>
      <xdr:row>9</xdr:row>
      <xdr:rowOff>93009</xdr:rowOff>
    </xdr:from>
    <xdr:to>
      <xdr:col>8</xdr:col>
      <xdr:colOff>333375</xdr:colOff>
      <xdr:row>30</xdr:row>
      <xdr:rowOff>26334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581025</xdr:colOff>
      <xdr:row>1</xdr:row>
      <xdr:rowOff>114300</xdr:rowOff>
    </xdr:from>
    <xdr:to>
      <xdr:col>10</xdr:col>
      <xdr:colOff>466165</xdr:colOff>
      <xdr:row>14</xdr:row>
      <xdr:rowOff>161925</xdr:rowOff>
    </xdr:to>
    <mc:AlternateContent xmlns:mc="http://schemas.openxmlformats.org/markup-compatibility/2006" xmlns:a14="http://schemas.microsoft.com/office/drawing/2010/main">
      <mc:Choice Requires="a14">
        <xdr:graphicFrame macro="">
          <xdr:nvGraphicFramePr>
            <xdr:cNvPr id="3" name="region 26"/>
            <xdr:cNvGraphicFramePr/>
          </xdr:nvGraphicFramePr>
          <xdr:xfrm>
            <a:off x="0" y="0"/>
            <a:ext cx="0" cy="0"/>
          </xdr:xfrm>
          <a:graphic>
            <a:graphicData uri="http://schemas.microsoft.com/office/drawing/2010/slicer">
              <sle:slicer xmlns:sle="http://schemas.microsoft.com/office/drawing/2010/slicer" name="region 26"/>
            </a:graphicData>
          </a:graphic>
        </xdr:graphicFrame>
      </mc:Choice>
      <mc:Fallback xmlns="">
        <xdr:sp macro="" textlink="">
          <xdr:nvSpPr>
            <xdr:cNvPr id="0" name=""/>
            <xdr:cNvSpPr>
              <a:spLocks noTextEdit="1"/>
            </xdr:cNvSpPr>
          </xdr:nvSpPr>
          <xdr:spPr>
            <a:xfrm>
              <a:off x="7524750" y="304800"/>
              <a:ext cx="1818715"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8</xdr:col>
      <xdr:colOff>595593</xdr:colOff>
      <xdr:row>15</xdr:row>
      <xdr:rowOff>171450</xdr:rowOff>
    </xdr:from>
    <xdr:to>
      <xdr:col>10</xdr:col>
      <xdr:colOff>494179</xdr:colOff>
      <xdr:row>29</xdr:row>
      <xdr:rowOff>28575</xdr:rowOff>
    </xdr:to>
    <mc:AlternateContent xmlns:mc="http://schemas.openxmlformats.org/markup-compatibility/2006" xmlns:a14="http://schemas.microsoft.com/office/drawing/2010/main">
      <mc:Choice Requires="a14">
        <xdr:graphicFrame macro="">
          <xdr:nvGraphicFramePr>
            <xdr:cNvPr id="7" name="type 1"/>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6986868" y="3028950"/>
              <a:ext cx="1832161"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215152</xdr:colOff>
      <xdr:row>2</xdr:row>
      <xdr:rowOff>135591</xdr:rowOff>
    </xdr:from>
    <xdr:to>
      <xdr:col>15</xdr:col>
      <xdr:colOff>136151</xdr:colOff>
      <xdr:row>15</xdr:row>
      <xdr:rowOff>183216</xdr:rowOff>
    </xdr:to>
    <mc:AlternateContent xmlns:mc="http://schemas.openxmlformats.org/markup-compatibility/2006" xmlns:a14="http://schemas.microsoft.com/office/drawing/2010/main">
      <mc:Choice Requires="a14">
        <xdr:graphicFrame macro="">
          <xdr:nvGraphicFramePr>
            <xdr:cNvPr id="8" name="year 15"/>
            <xdr:cNvGraphicFramePr/>
          </xdr:nvGraphicFramePr>
          <xdr:xfrm>
            <a:off x="0" y="0"/>
            <a:ext cx="0" cy="0"/>
          </xdr:xfrm>
          <a:graphic>
            <a:graphicData uri="http://schemas.microsoft.com/office/drawing/2010/slicer">
              <sle:slicer xmlns:sle="http://schemas.microsoft.com/office/drawing/2010/slicer" name="year 15"/>
            </a:graphicData>
          </a:graphic>
        </xdr:graphicFrame>
      </mc:Choice>
      <mc:Fallback xmlns="">
        <xdr:sp macro="" textlink="">
          <xdr:nvSpPr>
            <xdr:cNvPr id="0" name=""/>
            <xdr:cNvSpPr>
              <a:spLocks noTextEdit="1"/>
            </xdr:cNvSpPr>
          </xdr:nvSpPr>
          <xdr:spPr>
            <a:xfrm>
              <a:off x="8835277" y="516591"/>
              <a:ext cx="1825999"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742951</xdr:colOff>
      <xdr:row>6</xdr:row>
      <xdr:rowOff>33336</xdr:rowOff>
    </xdr:from>
    <xdr:to>
      <xdr:col>9</xdr:col>
      <xdr:colOff>161925</xdr:colOff>
      <xdr:row>25</xdr:row>
      <xdr:rowOff>152399</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476250</xdr:colOff>
      <xdr:row>12</xdr:row>
      <xdr:rowOff>95250</xdr:rowOff>
    </xdr:from>
    <xdr:ext cx="1828800" cy="1190625"/>
    <mc:AlternateContent xmlns:mc="http://schemas.openxmlformats.org/markup-compatibility/2006" xmlns:a14="http://schemas.microsoft.com/office/drawing/2010/main">
      <mc:Choice Requires="a14">
        <xdr:graphicFrame macro="">
          <xdr:nvGraphicFramePr>
            <xdr:cNvPr id="3" name="ct"/>
            <xdr:cNvGraphicFramePr/>
          </xdr:nvGraphicFramePr>
          <xdr:xfrm>
            <a:off x="0" y="0"/>
            <a:ext cx="0" cy="0"/>
          </xdr:xfrm>
          <a:graphic>
            <a:graphicData uri="http://schemas.microsoft.com/office/drawing/2010/slicer">
              <sle:slicer xmlns:sle="http://schemas.microsoft.com/office/drawing/2010/slicer" name="ct"/>
            </a:graphicData>
          </a:graphic>
        </xdr:graphicFrame>
      </mc:Choice>
      <mc:Fallback xmlns="">
        <xdr:sp macro="" textlink="">
          <xdr:nvSpPr>
            <xdr:cNvPr id="0" name=""/>
            <xdr:cNvSpPr>
              <a:spLocks noTextEdit="1"/>
            </xdr:cNvSpPr>
          </xdr:nvSpPr>
          <xdr:spPr>
            <a:xfrm>
              <a:off x="9582150" y="2381250"/>
              <a:ext cx="1828800" cy="11906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447675</xdr:colOff>
      <xdr:row>2</xdr:row>
      <xdr:rowOff>85726</xdr:rowOff>
    </xdr:from>
    <xdr:ext cx="1828800" cy="1847850"/>
    <mc:AlternateContent xmlns:mc="http://schemas.openxmlformats.org/markup-compatibility/2006" xmlns:a14="http://schemas.microsoft.com/office/drawing/2010/main">
      <mc:Choice Requires="a14">
        <xdr:graphicFrame macro="">
          <xdr:nvGraphicFramePr>
            <xdr:cNvPr id="4" name="cf"/>
            <xdr:cNvGraphicFramePr/>
          </xdr:nvGraphicFramePr>
          <xdr:xfrm>
            <a:off x="0" y="0"/>
            <a:ext cx="0" cy="0"/>
          </xdr:xfrm>
          <a:graphic>
            <a:graphicData uri="http://schemas.microsoft.com/office/drawing/2010/slicer">
              <sle:slicer xmlns:sle="http://schemas.microsoft.com/office/drawing/2010/slicer" name="cf"/>
            </a:graphicData>
          </a:graphic>
        </xdr:graphicFrame>
      </mc:Choice>
      <mc:Fallback xmlns="">
        <xdr:sp macro="" textlink="">
          <xdr:nvSpPr>
            <xdr:cNvPr id="0" name=""/>
            <xdr:cNvSpPr>
              <a:spLocks noTextEdit="1"/>
            </xdr:cNvSpPr>
          </xdr:nvSpPr>
          <xdr:spPr>
            <a:xfrm>
              <a:off x="9553575" y="466726"/>
              <a:ext cx="1828800" cy="18478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476250</xdr:colOff>
      <xdr:row>19</xdr:row>
      <xdr:rowOff>0</xdr:rowOff>
    </xdr:from>
    <xdr:ext cx="1828800" cy="3105150"/>
    <mc:AlternateContent xmlns:mc="http://schemas.openxmlformats.org/markup-compatibility/2006" xmlns:a14="http://schemas.microsoft.com/office/drawing/2010/main">
      <mc:Choice Requires="a14">
        <xdr:graphicFrame macro="">
          <xdr:nvGraphicFramePr>
            <xdr:cNvPr id="5" name="year "/>
            <xdr:cNvGraphicFramePr/>
          </xdr:nvGraphicFramePr>
          <xdr:xfrm>
            <a:off x="0" y="0"/>
            <a:ext cx="0" cy="0"/>
          </xdr:xfrm>
          <a:graphic>
            <a:graphicData uri="http://schemas.microsoft.com/office/drawing/2010/slicer">
              <sle:slicer xmlns:sle="http://schemas.microsoft.com/office/drawing/2010/slicer" name="year "/>
            </a:graphicData>
          </a:graphic>
        </xdr:graphicFrame>
      </mc:Choice>
      <mc:Fallback xmlns="">
        <xdr:sp macro="" textlink="">
          <xdr:nvSpPr>
            <xdr:cNvPr id="0" name=""/>
            <xdr:cNvSpPr>
              <a:spLocks noTextEdit="1"/>
            </xdr:cNvSpPr>
          </xdr:nvSpPr>
          <xdr:spPr>
            <a:xfrm>
              <a:off x="9582150" y="3619500"/>
              <a:ext cx="1828800" cy="31051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0</xdr:col>
      <xdr:colOff>552451</xdr:colOff>
      <xdr:row>7</xdr:row>
      <xdr:rowOff>23811</xdr:rowOff>
    </xdr:from>
    <xdr:to>
      <xdr:col>8</xdr:col>
      <xdr:colOff>771525</xdr:colOff>
      <xdr:row>29</xdr:row>
      <xdr:rowOff>133350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561975</xdr:colOff>
      <xdr:row>1</xdr:row>
      <xdr:rowOff>9525</xdr:rowOff>
    </xdr:from>
    <xdr:to>
      <xdr:col>11</xdr:col>
      <xdr:colOff>790575</xdr:colOff>
      <xdr:row>14</xdr:row>
      <xdr:rowOff>57150</xdr:rowOff>
    </xdr:to>
    <mc:AlternateContent xmlns:mc="http://schemas.openxmlformats.org/markup-compatibility/2006" xmlns:a14="http://schemas.microsoft.com/office/drawing/2010/main">
      <mc:Choice Requires="a14">
        <xdr:graphicFrame macro="">
          <xdr:nvGraphicFramePr>
            <xdr:cNvPr id="6" name="bt"/>
            <xdr:cNvGraphicFramePr/>
          </xdr:nvGraphicFramePr>
          <xdr:xfrm>
            <a:off x="0" y="0"/>
            <a:ext cx="0" cy="0"/>
          </xdr:xfrm>
          <a:graphic>
            <a:graphicData uri="http://schemas.microsoft.com/office/drawing/2010/slicer">
              <sle:slicer xmlns:sle="http://schemas.microsoft.com/office/drawing/2010/slicer" name="bt"/>
            </a:graphicData>
          </a:graphic>
        </xdr:graphicFrame>
      </mc:Choice>
      <mc:Fallback xmlns="">
        <xdr:sp macro="" textlink="">
          <xdr:nvSpPr>
            <xdr:cNvPr id="0" name=""/>
            <xdr:cNvSpPr>
              <a:spLocks noTextEdit="1"/>
            </xdr:cNvSpPr>
          </xdr:nvSpPr>
          <xdr:spPr>
            <a:xfrm>
              <a:off x="10391775" y="200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9</xdr:col>
      <xdr:colOff>571500</xdr:colOff>
      <xdr:row>7</xdr:row>
      <xdr:rowOff>180975</xdr:rowOff>
    </xdr:from>
    <xdr:to>
      <xdr:col>12</xdr:col>
      <xdr:colOff>0</xdr:colOff>
      <xdr:row>21</xdr:row>
      <xdr:rowOff>38100</xdr:rowOff>
    </xdr:to>
    <mc:AlternateContent xmlns:mc="http://schemas.openxmlformats.org/markup-compatibility/2006" xmlns:a14="http://schemas.microsoft.com/office/drawing/2010/main">
      <mc:Choice Requires="a14">
        <xdr:graphicFrame macro="">
          <xdr:nvGraphicFramePr>
            <xdr:cNvPr id="7" name="bf"/>
            <xdr:cNvGraphicFramePr/>
          </xdr:nvGraphicFramePr>
          <xdr:xfrm>
            <a:off x="0" y="0"/>
            <a:ext cx="0" cy="0"/>
          </xdr:xfrm>
          <a:graphic>
            <a:graphicData uri="http://schemas.microsoft.com/office/drawing/2010/slicer">
              <sle:slicer xmlns:sle="http://schemas.microsoft.com/office/drawing/2010/slicer" name="bf"/>
            </a:graphicData>
          </a:graphic>
        </xdr:graphicFrame>
      </mc:Choice>
      <mc:Fallback xmlns="">
        <xdr:sp macro="" textlink="">
          <xdr:nvSpPr>
            <xdr:cNvPr id="0" name=""/>
            <xdr:cNvSpPr>
              <a:spLocks noTextEdit="1"/>
            </xdr:cNvSpPr>
          </xdr:nvSpPr>
          <xdr:spPr>
            <a:xfrm>
              <a:off x="10401300" y="15144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9</xdr:col>
      <xdr:colOff>609600</xdr:colOff>
      <xdr:row>16</xdr:row>
      <xdr:rowOff>76200</xdr:rowOff>
    </xdr:from>
    <xdr:to>
      <xdr:col>12</xdr:col>
      <xdr:colOff>38100</xdr:colOff>
      <xdr:row>32</xdr:row>
      <xdr:rowOff>38100</xdr:rowOff>
    </xdr:to>
    <mc:AlternateContent xmlns:mc="http://schemas.openxmlformats.org/markup-compatibility/2006" xmlns:a14="http://schemas.microsoft.com/office/drawing/2010/main">
      <mc:Choice Requires="a14">
        <xdr:graphicFrame macro="">
          <xdr:nvGraphicFramePr>
            <xdr:cNvPr id="8"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439400" y="3124200"/>
              <a:ext cx="1828800" cy="30099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190500</xdr:colOff>
      <xdr:row>1</xdr:row>
      <xdr:rowOff>133349</xdr:rowOff>
    </xdr:from>
    <xdr:to>
      <xdr:col>14</xdr:col>
      <xdr:colOff>457200</xdr:colOff>
      <xdr:row>19</xdr:row>
      <xdr:rowOff>114300</xdr:rowOff>
    </xdr:to>
    <mc:AlternateContent xmlns:mc="http://schemas.openxmlformats.org/markup-compatibility/2006" xmlns:a14="http://schemas.microsoft.com/office/drawing/2010/main">
      <mc:Choice Requires="a14">
        <xdr:graphicFrame macro="">
          <xdr:nvGraphicFramePr>
            <xdr:cNvPr id="4" name="year 34"/>
            <xdr:cNvGraphicFramePr/>
          </xdr:nvGraphicFramePr>
          <xdr:xfrm>
            <a:off x="0" y="0"/>
            <a:ext cx="0" cy="0"/>
          </xdr:xfrm>
          <a:graphic>
            <a:graphicData uri="http://schemas.microsoft.com/office/drawing/2010/slicer">
              <sle:slicer xmlns:sle="http://schemas.microsoft.com/office/drawing/2010/slicer" name="year 34"/>
            </a:graphicData>
          </a:graphic>
        </xdr:graphicFrame>
      </mc:Choice>
      <mc:Fallback xmlns="">
        <xdr:sp macro="" textlink="">
          <xdr:nvSpPr>
            <xdr:cNvPr id="0" name=""/>
            <xdr:cNvSpPr>
              <a:spLocks noTextEdit="1"/>
            </xdr:cNvSpPr>
          </xdr:nvSpPr>
          <xdr:spPr>
            <a:xfrm>
              <a:off x="10696575" y="323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2</xdr:col>
      <xdr:colOff>485775</xdr:colOff>
      <xdr:row>3</xdr:row>
      <xdr:rowOff>23812</xdr:rowOff>
    </xdr:from>
    <xdr:to>
      <xdr:col>10</xdr:col>
      <xdr:colOff>981075</xdr:colOff>
      <xdr:row>25</xdr:row>
      <xdr:rowOff>76200</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485775</xdr:colOff>
      <xdr:row>3</xdr:row>
      <xdr:rowOff>23812</xdr:rowOff>
    </xdr:from>
    <xdr:to>
      <xdr:col>10</xdr:col>
      <xdr:colOff>981075</xdr:colOff>
      <xdr:row>25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276225</xdr:colOff>
      <xdr:row>2</xdr:row>
      <xdr:rowOff>157162</xdr:rowOff>
    </xdr:from>
    <xdr:to>
      <xdr:col>10</xdr:col>
      <xdr:colOff>771525</xdr:colOff>
      <xdr:row>25</xdr:row>
      <xdr:rowOff>19050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47625</xdr:colOff>
      <xdr:row>1</xdr:row>
      <xdr:rowOff>133350</xdr:rowOff>
    </xdr:from>
    <xdr:to>
      <xdr:col>14</xdr:col>
      <xdr:colOff>314325</xdr:colOff>
      <xdr:row>14</xdr:row>
      <xdr:rowOff>180975</xdr:rowOff>
    </xdr:to>
    <mc:AlternateContent xmlns:mc="http://schemas.openxmlformats.org/markup-compatibility/2006" xmlns:a14="http://schemas.microsoft.com/office/drawing/2010/main">
      <mc:Choice Requires="a14">
        <xdr:graphicFrame macro="">
          <xdr:nvGraphicFramePr>
            <xdr:cNvPr id="4" name="yr 1"/>
            <xdr:cNvGraphicFramePr/>
          </xdr:nvGraphicFramePr>
          <xdr:xfrm>
            <a:off x="0" y="0"/>
            <a:ext cx="0" cy="0"/>
          </xdr:xfrm>
          <a:graphic>
            <a:graphicData uri="http://schemas.microsoft.com/office/drawing/2010/slicer">
              <sle:slicer xmlns:sle="http://schemas.microsoft.com/office/drawing/2010/slicer" name="yr 1"/>
            </a:graphicData>
          </a:graphic>
        </xdr:graphicFrame>
      </mc:Choice>
      <mc:Fallback xmlns="">
        <xdr:sp macro="" textlink="">
          <xdr:nvSpPr>
            <xdr:cNvPr id="0" name=""/>
            <xdr:cNvSpPr>
              <a:spLocks noTextEdit="1"/>
            </xdr:cNvSpPr>
          </xdr:nvSpPr>
          <xdr:spPr>
            <a:xfrm>
              <a:off x="10344150" y="323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57150</xdr:colOff>
      <xdr:row>15</xdr:row>
      <xdr:rowOff>66675</xdr:rowOff>
    </xdr:from>
    <xdr:to>
      <xdr:col>14</xdr:col>
      <xdr:colOff>323850</xdr:colOff>
      <xdr:row>28</xdr:row>
      <xdr:rowOff>114300</xdr:rowOff>
    </xdr:to>
    <mc:AlternateContent xmlns:mc="http://schemas.openxmlformats.org/markup-compatibility/2006" xmlns:a14="http://schemas.microsoft.com/office/drawing/2010/main">
      <mc:Choice Requires="a14">
        <xdr:graphicFrame macro="">
          <xdr:nvGraphicFramePr>
            <xdr:cNvPr id="5" name="pco2w_yr"/>
            <xdr:cNvGraphicFramePr/>
          </xdr:nvGraphicFramePr>
          <xdr:xfrm>
            <a:off x="0" y="0"/>
            <a:ext cx="0" cy="0"/>
          </xdr:xfrm>
          <a:graphic>
            <a:graphicData uri="http://schemas.microsoft.com/office/drawing/2010/slicer">
              <sle:slicer xmlns:sle="http://schemas.microsoft.com/office/drawing/2010/slicer" name="pco2w_yr"/>
            </a:graphicData>
          </a:graphic>
        </xdr:graphicFrame>
      </mc:Choice>
      <mc:Fallback xmlns="">
        <xdr:sp macro="" textlink="">
          <xdr:nvSpPr>
            <xdr:cNvPr id="0" name=""/>
            <xdr:cNvSpPr>
              <a:spLocks noTextEdit="1"/>
            </xdr:cNvSpPr>
          </xdr:nvSpPr>
          <xdr:spPr>
            <a:xfrm>
              <a:off x="10353675" y="29241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542925</xdr:colOff>
      <xdr:row>4</xdr:row>
      <xdr:rowOff>76200</xdr:rowOff>
    </xdr:from>
    <xdr:to>
      <xdr:col>9</xdr:col>
      <xdr:colOff>219075</xdr:colOff>
      <xdr:row>33</xdr:row>
      <xdr:rowOff>95250</xdr:rowOff>
    </xdr:to>
    <xdr:graphicFrame macro="">
      <xdr:nvGraphicFramePr>
        <xdr:cNvPr id="7" name="Diagramm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590550</xdr:colOff>
      <xdr:row>17</xdr:row>
      <xdr:rowOff>133350</xdr:rowOff>
    </xdr:from>
    <xdr:to>
      <xdr:col>12</xdr:col>
      <xdr:colOff>19050</xdr:colOff>
      <xdr:row>30</xdr:row>
      <xdr:rowOff>180975</xdr:rowOff>
    </xdr:to>
    <mc:AlternateContent xmlns:mc="http://schemas.openxmlformats.org/markup-compatibility/2006" xmlns:a14="http://schemas.microsoft.com/office/drawing/2010/main">
      <mc:Choice Requires="a14">
        <xdr:graphicFrame macro="">
          <xdr:nvGraphicFramePr>
            <xdr:cNvPr id="8"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9267825" y="3371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9525</xdr:colOff>
      <xdr:row>4</xdr:row>
      <xdr:rowOff>114300</xdr:rowOff>
    </xdr:from>
    <xdr:to>
      <xdr:col>14</xdr:col>
      <xdr:colOff>238125</xdr:colOff>
      <xdr:row>17</xdr:row>
      <xdr:rowOff>161925</xdr:rowOff>
    </xdr:to>
    <mc:AlternateContent xmlns:mc="http://schemas.openxmlformats.org/markup-compatibility/2006" xmlns:a14="http://schemas.microsoft.com/office/drawing/2010/main">
      <mc:Choice Requires="a14">
        <xdr:graphicFrame macro="">
          <xdr:nvGraphicFramePr>
            <xdr:cNvPr id="9" name="technology 2"/>
            <xdr:cNvGraphicFramePr/>
          </xdr:nvGraphicFramePr>
          <xdr:xfrm>
            <a:off x="0" y="0"/>
            <a:ext cx="0" cy="0"/>
          </xdr:xfrm>
          <a:graphic>
            <a:graphicData uri="http://schemas.microsoft.com/office/drawing/2010/slicer">
              <sle:slicer xmlns:sle="http://schemas.microsoft.com/office/drawing/2010/slicer" name="technology 2"/>
            </a:graphicData>
          </a:graphic>
        </xdr:graphicFrame>
      </mc:Choice>
      <mc:Fallback xmlns="">
        <xdr:sp macro="" textlink="">
          <xdr:nvSpPr>
            <xdr:cNvPr id="0" name=""/>
            <xdr:cNvSpPr>
              <a:spLocks noTextEdit="1"/>
            </xdr:cNvSpPr>
          </xdr:nvSpPr>
          <xdr:spPr>
            <a:xfrm>
              <a:off x="11087100" y="876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9</xdr:col>
      <xdr:colOff>561975</xdr:colOff>
      <xdr:row>4</xdr:row>
      <xdr:rowOff>104775</xdr:rowOff>
    </xdr:from>
    <xdr:to>
      <xdr:col>11</xdr:col>
      <xdr:colOff>790575</xdr:colOff>
      <xdr:row>17</xdr:row>
      <xdr:rowOff>152400</xdr:rowOff>
    </xdr:to>
    <mc:AlternateContent xmlns:mc="http://schemas.openxmlformats.org/markup-compatibility/2006" xmlns:a14="http://schemas.microsoft.com/office/drawing/2010/main">
      <mc:Choice Requires="a14">
        <xdr:graphicFrame macro="">
          <xdr:nvGraphicFramePr>
            <xdr:cNvPr id="10"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9239250" y="866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9525</xdr:colOff>
      <xdr:row>2</xdr:row>
      <xdr:rowOff>38101</xdr:rowOff>
    </xdr:from>
    <xdr:to>
      <xdr:col>9</xdr:col>
      <xdr:colOff>257176</xdr:colOff>
      <xdr:row>32</xdr:row>
      <xdr:rowOff>19051</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533400</xdr:colOff>
      <xdr:row>0</xdr:row>
      <xdr:rowOff>133350</xdr:rowOff>
    </xdr:from>
    <xdr:to>
      <xdr:col>11</xdr:col>
      <xdr:colOff>762000</xdr:colOff>
      <xdr:row>33</xdr:row>
      <xdr:rowOff>190499</xdr:rowOff>
    </xdr:to>
    <mc:AlternateContent xmlns:mc="http://schemas.openxmlformats.org/markup-compatibility/2006" xmlns:a14="http://schemas.microsoft.com/office/drawing/2010/main">
      <mc:Choice Requires="a14">
        <xdr:graphicFrame macro="">
          <xdr:nvGraphicFramePr>
            <xdr:cNvPr id="3" name="region 34"/>
            <xdr:cNvGraphicFramePr/>
          </xdr:nvGraphicFramePr>
          <xdr:xfrm>
            <a:off x="0" y="0"/>
            <a:ext cx="0" cy="0"/>
          </xdr:xfrm>
          <a:graphic>
            <a:graphicData uri="http://schemas.microsoft.com/office/drawing/2010/slicer">
              <sle:slicer xmlns:sle="http://schemas.microsoft.com/office/drawing/2010/slicer" name="region 34"/>
            </a:graphicData>
          </a:graphic>
        </xdr:graphicFrame>
      </mc:Choice>
      <mc:Fallback xmlns="">
        <xdr:sp macro="" textlink="">
          <xdr:nvSpPr>
            <xdr:cNvPr id="0" name=""/>
            <xdr:cNvSpPr>
              <a:spLocks noTextEdit="1"/>
            </xdr:cNvSpPr>
          </xdr:nvSpPr>
          <xdr:spPr>
            <a:xfrm>
              <a:off x="9210675" y="133350"/>
              <a:ext cx="1828800" cy="634364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47625</xdr:colOff>
      <xdr:row>11</xdr:row>
      <xdr:rowOff>76200</xdr:rowOff>
    </xdr:from>
    <xdr:to>
      <xdr:col>14</xdr:col>
      <xdr:colOff>276225</xdr:colOff>
      <xdr:row>38</xdr:row>
      <xdr:rowOff>0</xdr:rowOff>
    </xdr:to>
    <mc:AlternateContent xmlns:mc="http://schemas.openxmlformats.org/markup-compatibility/2006" xmlns:a14="http://schemas.microsoft.com/office/drawing/2010/main">
      <mc:Choice Requires="a14">
        <xdr:graphicFrame macro="">
          <xdr:nvGraphicFramePr>
            <xdr:cNvPr id="4" name="technology 9"/>
            <xdr:cNvGraphicFramePr/>
          </xdr:nvGraphicFramePr>
          <xdr:xfrm>
            <a:off x="0" y="0"/>
            <a:ext cx="0" cy="0"/>
          </xdr:xfrm>
          <a:graphic>
            <a:graphicData uri="http://schemas.microsoft.com/office/drawing/2010/slicer">
              <sle:slicer xmlns:sle="http://schemas.microsoft.com/office/drawing/2010/slicer" name="technology 9"/>
            </a:graphicData>
          </a:graphic>
        </xdr:graphicFrame>
      </mc:Choice>
      <mc:Fallback xmlns="">
        <xdr:sp macro="" textlink="">
          <xdr:nvSpPr>
            <xdr:cNvPr id="0" name=""/>
            <xdr:cNvSpPr>
              <a:spLocks noTextEdit="1"/>
            </xdr:cNvSpPr>
          </xdr:nvSpPr>
          <xdr:spPr>
            <a:xfrm>
              <a:off x="11125200" y="1543050"/>
              <a:ext cx="1828800" cy="56959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47625</xdr:colOff>
      <xdr:row>0</xdr:row>
      <xdr:rowOff>0</xdr:rowOff>
    </xdr:from>
    <xdr:to>
      <xdr:col>14</xdr:col>
      <xdr:colOff>276225</xdr:colOff>
      <xdr:row>11</xdr:row>
      <xdr:rowOff>66674</xdr:rowOff>
    </xdr:to>
    <mc:AlternateContent xmlns:mc="http://schemas.openxmlformats.org/markup-compatibility/2006" xmlns:a14="http://schemas.microsoft.com/office/drawing/2010/main">
      <mc:Choice Requires="a14">
        <xdr:graphicFrame macro="">
          <xdr:nvGraphicFramePr>
            <xdr:cNvPr id="5" name="year 32"/>
            <xdr:cNvGraphicFramePr/>
          </xdr:nvGraphicFramePr>
          <xdr:xfrm>
            <a:off x="0" y="0"/>
            <a:ext cx="0" cy="0"/>
          </xdr:xfrm>
          <a:graphic>
            <a:graphicData uri="http://schemas.microsoft.com/office/drawing/2010/slicer">
              <sle:slicer xmlns:sle="http://schemas.microsoft.com/office/drawing/2010/slicer" name="year 32"/>
            </a:graphicData>
          </a:graphic>
        </xdr:graphicFrame>
      </mc:Choice>
      <mc:Fallback xmlns="">
        <xdr:sp macro="" textlink="">
          <xdr:nvSpPr>
            <xdr:cNvPr id="0" name=""/>
            <xdr:cNvSpPr>
              <a:spLocks noTextEdit="1"/>
            </xdr:cNvSpPr>
          </xdr:nvSpPr>
          <xdr:spPr>
            <a:xfrm>
              <a:off x="11125200" y="0"/>
              <a:ext cx="1828800" cy="21621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428625</xdr:colOff>
      <xdr:row>8</xdr:row>
      <xdr:rowOff>9525</xdr:rowOff>
    </xdr:from>
    <xdr:to>
      <xdr:col>12</xdr:col>
      <xdr:colOff>657225</xdr:colOff>
      <xdr:row>25</xdr:row>
      <xdr:rowOff>76200</xdr:rowOff>
    </xdr:to>
    <mc:AlternateContent xmlns:mc="http://schemas.openxmlformats.org/markup-compatibility/2006" xmlns:a14="http://schemas.microsoft.com/office/drawing/2010/main">
      <mc:Choice Requires="a14">
        <xdr:graphicFrame macro="">
          <xdr:nvGraphicFramePr>
            <xdr:cNvPr id="3"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096500" y="1533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304800</xdr:colOff>
      <xdr:row>8</xdr:row>
      <xdr:rowOff>66675</xdr:rowOff>
    </xdr:from>
    <xdr:to>
      <xdr:col>16</xdr:col>
      <xdr:colOff>295275</xdr:colOff>
      <xdr:row>21</xdr:row>
      <xdr:rowOff>114300</xdr:rowOff>
    </xdr:to>
    <mc:AlternateContent xmlns:mc="http://schemas.openxmlformats.org/markup-compatibility/2006" xmlns:a14="http://schemas.microsoft.com/office/drawing/2010/main">
      <mc:Choice Requires="a14">
        <xdr:graphicFrame macro="">
          <xdr:nvGraphicFramePr>
            <xdr:cNvPr id="4" name="technology 1"/>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13458825" y="15906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16</xdr:col>
      <xdr:colOff>600075</xdr:colOff>
      <xdr:row>8</xdr:row>
      <xdr:rowOff>28575</xdr:rowOff>
    </xdr:from>
    <xdr:to>
      <xdr:col>19</xdr:col>
      <xdr:colOff>28575</xdr:colOff>
      <xdr:row>21</xdr:row>
      <xdr:rowOff>76200</xdr:rowOff>
    </xdr:to>
    <mc:AlternateContent xmlns:mc="http://schemas.openxmlformats.org/markup-compatibility/2006" xmlns:a14="http://schemas.microsoft.com/office/drawing/2010/main">
      <mc:Choice Requires="a14">
        <xdr:graphicFrame macro="">
          <xdr:nvGraphicFramePr>
            <xdr:cNvPr id="5"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5592425" y="15525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0</xdr:col>
      <xdr:colOff>838201</xdr:colOff>
      <xdr:row>4</xdr:row>
      <xdr:rowOff>57150</xdr:rowOff>
    </xdr:from>
    <xdr:to>
      <xdr:col>10</xdr:col>
      <xdr:colOff>209550</xdr:colOff>
      <xdr:row>35</xdr:row>
      <xdr:rowOff>28575</xdr:rowOff>
    </xdr:to>
    <xdr:graphicFrame macro="">
      <xdr:nvGraphicFramePr>
        <xdr:cNvPr id="7" name="Diagramm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oneCellAnchor>
    <xdr:from>
      <xdr:col>11</xdr:col>
      <xdr:colOff>323850</xdr:colOff>
      <xdr:row>15</xdr:row>
      <xdr:rowOff>47625</xdr:rowOff>
    </xdr:from>
    <xdr:ext cx="1828800" cy="2524125"/>
    <mc:AlternateContent xmlns:mc="http://schemas.openxmlformats.org/markup-compatibility/2006" xmlns:a14="http://schemas.microsoft.com/office/drawing/2010/main">
      <mc:Choice Requires="a14">
        <xdr:graphicFrame macro="">
          <xdr:nvGraphicFramePr>
            <xdr:cNvPr id="2"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1277600" y="29051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276225</xdr:colOff>
      <xdr:row>15</xdr:row>
      <xdr:rowOff>28575</xdr:rowOff>
    </xdr:from>
    <xdr:ext cx="1771650" cy="3314700"/>
    <mc:AlternateContent xmlns:mc="http://schemas.openxmlformats.org/markup-compatibility/2006" xmlns:a14="http://schemas.microsoft.com/office/drawing/2010/main">
      <mc:Choice Requires="a14">
        <xdr:graphicFrame macro="">
          <xdr:nvGraphicFramePr>
            <xdr:cNvPr id="3" name="region 16"/>
            <xdr:cNvGraphicFramePr/>
          </xdr:nvGraphicFramePr>
          <xdr:xfrm>
            <a:off x="0" y="0"/>
            <a:ext cx="0" cy="0"/>
          </xdr:xfrm>
          <a:graphic>
            <a:graphicData uri="http://schemas.microsoft.com/office/drawing/2010/slicer">
              <sle:slicer xmlns:sle="http://schemas.microsoft.com/office/drawing/2010/slicer" name="region 16"/>
            </a:graphicData>
          </a:graphic>
        </xdr:graphicFrame>
      </mc:Choice>
      <mc:Fallback xmlns="">
        <xdr:sp macro="" textlink="">
          <xdr:nvSpPr>
            <xdr:cNvPr id="0" name=""/>
            <xdr:cNvSpPr>
              <a:spLocks noTextEdit="1"/>
            </xdr:cNvSpPr>
          </xdr:nvSpPr>
          <xdr:spPr>
            <a:xfrm>
              <a:off x="8982075" y="2886075"/>
              <a:ext cx="1771650" cy="33147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266700</xdr:colOff>
      <xdr:row>1</xdr:row>
      <xdr:rowOff>161925</xdr:rowOff>
    </xdr:from>
    <xdr:ext cx="1828800" cy="2524125"/>
    <mc:AlternateContent xmlns:mc="http://schemas.openxmlformats.org/markup-compatibility/2006" xmlns:a14="http://schemas.microsoft.com/office/drawing/2010/main">
      <mc:Choice Requires="a14">
        <xdr:graphicFrame macro="">
          <xdr:nvGraphicFramePr>
            <xdr:cNvPr id="4" name="technology 4"/>
            <xdr:cNvGraphicFramePr/>
          </xdr:nvGraphicFramePr>
          <xdr:xfrm>
            <a:off x="0" y="0"/>
            <a:ext cx="0" cy="0"/>
          </xdr:xfrm>
          <a:graphic>
            <a:graphicData uri="http://schemas.microsoft.com/office/drawing/2010/slicer">
              <sle:slicer xmlns:sle="http://schemas.microsoft.com/office/drawing/2010/slicer" name="technology 4"/>
            </a:graphicData>
          </a:graphic>
        </xdr:graphicFrame>
      </mc:Choice>
      <mc:Fallback xmlns="">
        <xdr:sp macro="" textlink="">
          <xdr:nvSpPr>
            <xdr:cNvPr id="0" name=""/>
            <xdr:cNvSpPr>
              <a:spLocks noTextEdit="1"/>
            </xdr:cNvSpPr>
          </xdr:nvSpPr>
          <xdr:spPr>
            <a:xfrm>
              <a:off x="9496425" y="352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485775</xdr:colOff>
      <xdr:row>1</xdr:row>
      <xdr:rowOff>161925</xdr:rowOff>
    </xdr:from>
    <xdr:ext cx="1828800" cy="2524125"/>
    <mc:AlternateContent xmlns:mc="http://schemas.openxmlformats.org/markup-compatibility/2006" xmlns:a14="http://schemas.microsoft.com/office/drawing/2010/main">
      <mc:Choice Requires="a14">
        <xdr:graphicFrame macro="">
          <xdr:nvGraphicFramePr>
            <xdr:cNvPr id="5" name="year 14"/>
            <xdr:cNvGraphicFramePr/>
          </xdr:nvGraphicFramePr>
          <xdr:xfrm>
            <a:off x="0" y="0"/>
            <a:ext cx="0" cy="0"/>
          </xdr:xfrm>
          <a:graphic>
            <a:graphicData uri="http://schemas.microsoft.com/office/drawing/2010/slicer">
              <sle:slicer xmlns:sle="http://schemas.microsoft.com/office/drawing/2010/slicer" name="year 14"/>
            </a:graphicData>
          </a:graphic>
        </xdr:graphicFrame>
      </mc:Choice>
      <mc:Fallback xmlns="">
        <xdr:sp macro="" textlink="">
          <xdr:nvSpPr>
            <xdr:cNvPr id="0" name=""/>
            <xdr:cNvSpPr>
              <a:spLocks noTextEdit="1"/>
            </xdr:cNvSpPr>
          </xdr:nvSpPr>
          <xdr:spPr>
            <a:xfrm>
              <a:off x="10687050" y="352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47625</xdr:colOff>
      <xdr:row>5</xdr:row>
      <xdr:rowOff>19050</xdr:rowOff>
    </xdr:from>
    <xdr:to>
      <xdr:col>9</xdr:col>
      <xdr:colOff>238125</xdr:colOff>
      <xdr:row>33</xdr:row>
      <xdr:rowOff>161925</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857251</xdr:colOff>
      <xdr:row>7</xdr:row>
      <xdr:rowOff>47625</xdr:rowOff>
    </xdr:from>
    <xdr:to>
      <xdr:col>5</xdr:col>
      <xdr:colOff>504825</xdr:colOff>
      <xdr:row>31</xdr:row>
      <xdr:rowOff>47626</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695325</xdr:colOff>
      <xdr:row>20</xdr:row>
      <xdr:rowOff>180975</xdr:rowOff>
    </xdr:from>
    <xdr:to>
      <xdr:col>9</xdr:col>
      <xdr:colOff>123825</xdr:colOff>
      <xdr:row>34</xdr:row>
      <xdr:rowOff>38100</xdr:rowOff>
    </xdr:to>
    <mc:AlternateContent xmlns:mc="http://schemas.openxmlformats.org/markup-compatibility/2006" xmlns:a14="http://schemas.microsoft.com/office/drawing/2010/main">
      <mc:Choice Requires="a14">
        <xdr:graphicFrame macro="">
          <xdr:nvGraphicFramePr>
            <xdr:cNvPr id="3" name="region 12"/>
            <xdr:cNvGraphicFramePr/>
          </xdr:nvGraphicFramePr>
          <xdr:xfrm>
            <a:off x="0" y="0"/>
            <a:ext cx="0" cy="0"/>
          </xdr:xfrm>
          <a:graphic>
            <a:graphicData uri="http://schemas.microsoft.com/office/drawing/2010/slicer">
              <sle:slicer xmlns:sle="http://schemas.microsoft.com/office/drawing/2010/slicer" name="region 12"/>
            </a:graphicData>
          </a:graphic>
        </xdr:graphicFrame>
      </mc:Choice>
      <mc:Fallback xmlns="">
        <xdr:sp macro="" textlink="">
          <xdr:nvSpPr>
            <xdr:cNvPr id="0" name=""/>
            <xdr:cNvSpPr>
              <a:spLocks noTextEdit="1"/>
            </xdr:cNvSpPr>
          </xdr:nvSpPr>
          <xdr:spPr>
            <a:xfrm>
              <a:off x="6972300" y="39909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6</xdr:col>
      <xdr:colOff>704850</xdr:colOff>
      <xdr:row>7</xdr:row>
      <xdr:rowOff>133350</xdr:rowOff>
    </xdr:from>
    <xdr:to>
      <xdr:col>9</xdr:col>
      <xdr:colOff>133350</xdr:colOff>
      <xdr:row>20</xdr:row>
      <xdr:rowOff>180975</xdr:rowOff>
    </xdr:to>
    <mc:AlternateContent xmlns:mc="http://schemas.openxmlformats.org/markup-compatibility/2006" xmlns:a14="http://schemas.microsoft.com/office/drawing/2010/main">
      <mc:Choice Requires="a14">
        <xdr:graphicFrame macro="">
          <xdr:nvGraphicFramePr>
            <xdr:cNvPr id="4" name="sector 3"/>
            <xdr:cNvGraphicFramePr/>
          </xdr:nvGraphicFramePr>
          <xdr:xfrm>
            <a:off x="0" y="0"/>
            <a:ext cx="0" cy="0"/>
          </xdr:xfrm>
          <a:graphic>
            <a:graphicData uri="http://schemas.microsoft.com/office/drawing/2010/slicer">
              <sle:slicer xmlns:sle="http://schemas.microsoft.com/office/drawing/2010/slicer" name="sector 3"/>
            </a:graphicData>
          </a:graphic>
        </xdr:graphicFrame>
      </mc:Choice>
      <mc:Fallback xmlns="">
        <xdr:sp macro="" textlink="">
          <xdr:nvSpPr>
            <xdr:cNvPr id="0" name=""/>
            <xdr:cNvSpPr>
              <a:spLocks noTextEdit="1"/>
            </xdr:cNvSpPr>
          </xdr:nvSpPr>
          <xdr:spPr>
            <a:xfrm>
              <a:off x="6981825" y="1466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9</xdr:col>
      <xdr:colOff>190500</xdr:colOff>
      <xdr:row>7</xdr:row>
      <xdr:rowOff>152400</xdr:rowOff>
    </xdr:from>
    <xdr:to>
      <xdr:col>11</xdr:col>
      <xdr:colOff>419100</xdr:colOff>
      <xdr:row>21</xdr:row>
      <xdr:rowOff>9525</xdr:rowOff>
    </xdr:to>
    <mc:AlternateContent xmlns:mc="http://schemas.openxmlformats.org/markup-compatibility/2006" xmlns:a14="http://schemas.microsoft.com/office/drawing/2010/main">
      <mc:Choice Requires="a14">
        <xdr:graphicFrame macro="">
          <xdr:nvGraphicFramePr>
            <xdr:cNvPr id="5" name="year 10"/>
            <xdr:cNvGraphicFramePr/>
          </xdr:nvGraphicFramePr>
          <xdr:xfrm>
            <a:off x="0" y="0"/>
            <a:ext cx="0" cy="0"/>
          </xdr:xfrm>
          <a:graphic>
            <a:graphicData uri="http://schemas.microsoft.com/office/drawing/2010/slicer">
              <sle:slicer xmlns:sle="http://schemas.microsoft.com/office/drawing/2010/slicer" name="year 10"/>
            </a:graphicData>
          </a:graphic>
        </xdr:graphicFrame>
      </mc:Choice>
      <mc:Fallback xmlns="">
        <xdr:sp macro="" textlink="">
          <xdr:nvSpPr>
            <xdr:cNvPr id="0" name=""/>
            <xdr:cNvSpPr>
              <a:spLocks noTextEdit="1"/>
            </xdr:cNvSpPr>
          </xdr:nvSpPr>
          <xdr:spPr>
            <a:xfrm>
              <a:off x="8867775" y="14859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5.xml><?xml version="1.0" encoding="utf-8"?>
<c:userShapes xmlns:c="http://schemas.openxmlformats.org/drawingml/2006/chart">
  <cdr:relSizeAnchor xmlns:cdr="http://schemas.openxmlformats.org/drawingml/2006/chartDrawing">
    <cdr:from>
      <cdr:x>0.55643</cdr:x>
      <cdr:y>0.07917</cdr:y>
    </cdr:from>
    <cdr:to>
      <cdr:x>0.55643</cdr:x>
      <cdr:y>0.96042</cdr:y>
    </cdr:to>
    <cdr:cxnSp macro="">
      <cdr:nvCxnSpPr>
        <cdr:cNvPr id="3" name="Gerade Verbindung 2"/>
        <cdr:cNvCxnSpPr/>
      </cdr:nvCxnSpPr>
      <cdr:spPr>
        <a:xfrm xmlns:a="http://schemas.openxmlformats.org/drawingml/2006/main">
          <a:off x="2019299" y="361950"/>
          <a:ext cx="0" cy="4029075"/>
        </a:xfrm>
        <a:prstGeom xmlns:a="http://schemas.openxmlformats.org/drawingml/2006/main" prst="line">
          <a:avLst/>
        </a:prstGeom>
        <a:ln xmlns:a="http://schemas.openxmlformats.org/drawingml/2006/main" w="19050">
          <a:solidFill>
            <a:schemeClr val="accent2">
              <a:lumMod val="60000"/>
              <a:lumOff val="4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6.xml><?xml version="1.0" encoding="utf-8"?>
<xdr:wsDr xmlns:xdr="http://schemas.openxmlformats.org/drawingml/2006/spreadsheetDrawing" xmlns:a="http://schemas.openxmlformats.org/drawingml/2006/main">
  <xdr:twoCellAnchor>
    <xdr:from>
      <xdr:col>1</xdr:col>
      <xdr:colOff>742950</xdr:colOff>
      <xdr:row>7</xdr:row>
      <xdr:rowOff>66675</xdr:rowOff>
    </xdr:from>
    <xdr:to>
      <xdr:col>5</xdr:col>
      <xdr:colOff>390300</xdr:colOff>
      <xdr:row>31</xdr:row>
      <xdr:rowOff>66675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695325</xdr:colOff>
      <xdr:row>20</xdr:row>
      <xdr:rowOff>180975</xdr:rowOff>
    </xdr:from>
    <xdr:to>
      <xdr:col>9</xdr:col>
      <xdr:colOff>123825</xdr:colOff>
      <xdr:row>34</xdr:row>
      <xdr:rowOff>38100</xdr:rowOff>
    </xdr:to>
    <mc:AlternateContent xmlns:mc="http://schemas.openxmlformats.org/markup-compatibility/2006" xmlns:a14="http://schemas.microsoft.com/office/drawing/2010/main">
      <mc:Choice Requires="a14">
        <xdr:graphicFrame macro="">
          <xdr:nvGraphicFramePr>
            <xdr:cNvPr id="3" name="region 47"/>
            <xdr:cNvGraphicFramePr/>
          </xdr:nvGraphicFramePr>
          <xdr:xfrm>
            <a:off x="0" y="0"/>
            <a:ext cx="0" cy="0"/>
          </xdr:xfrm>
          <a:graphic>
            <a:graphicData uri="http://schemas.microsoft.com/office/drawing/2010/slicer">
              <sle:slicer xmlns:sle="http://schemas.microsoft.com/office/drawing/2010/slicer" name="region 47"/>
            </a:graphicData>
          </a:graphic>
        </xdr:graphicFrame>
      </mc:Choice>
      <mc:Fallback xmlns="">
        <xdr:sp macro="" textlink="">
          <xdr:nvSpPr>
            <xdr:cNvPr id="0" name=""/>
            <xdr:cNvSpPr>
              <a:spLocks noTextEdit="1"/>
            </xdr:cNvSpPr>
          </xdr:nvSpPr>
          <xdr:spPr>
            <a:xfrm>
              <a:off x="6972300" y="39909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6</xdr:col>
      <xdr:colOff>704850</xdr:colOff>
      <xdr:row>7</xdr:row>
      <xdr:rowOff>133350</xdr:rowOff>
    </xdr:from>
    <xdr:to>
      <xdr:col>9</xdr:col>
      <xdr:colOff>133350</xdr:colOff>
      <xdr:row>20</xdr:row>
      <xdr:rowOff>180975</xdr:rowOff>
    </xdr:to>
    <mc:AlternateContent xmlns:mc="http://schemas.openxmlformats.org/markup-compatibility/2006" xmlns:a14="http://schemas.microsoft.com/office/drawing/2010/main">
      <mc:Choice Requires="a14">
        <xdr:graphicFrame macro="">
          <xdr:nvGraphicFramePr>
            <xdr:cNvPr id="4" name="sector 12"/>
            <xdr:cNvGraphicFramePr/>
          </xdr:nvGraphicFramePr>
          <xdr:xfrm>
            <a:off x="0" y="0"/>
            <a:ext cx="0" cy="0"/>
          </xdr:xfrm>
          <a:graphic>
            <a:graphicData uri="http://schemas.microsoft.com/office/drawing/2010/slicer">
              <sle:slicer xmlns:sle="http://schemas.microsoft.com/office/drawing/2010/slicer" name="sector 12"/>
            </a:graphicData>
          </a:graphic>
        </xdr:graphicFrame>
      </mc:Choice>
      <mc:Fallback xmlns="">
        <xdr:sp macro="" textlink="">
          <xdr:nvSpPr>
            <xdr:cNvPr id="0" name=""/>
            <xdr:cNvSpPr>
              <a:spLocks noTextEdit="1"/>
            </xdr:cNvSpPr>
          </xdr:nvSpPr>
          <xdr:spPr>
            <a:xfrm>
              <a:off x="6981825" y="1466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9</xdr:col>
      <xdr:colOff>190500</xdr:colOff>
      <xdr:row>7</xdr:row>
      <xdr:rowOff>152400</xdr:rowOff>
    </xdr:from>
    <xdr:to>
      <xdr:col>11</xdr:col>
      <xdr:colOff>419100</xdr:colOff>
      <xdr:row>21</xdr:row>
      <xdr:rowOff>9525</xdr:rowOff>
    </xdr:to>
    <mc:AlternateContent xmlns:mc="http://schemas.openxmlformats.org/markup-compatibility/2006" xmlns:a14="http://schemas.microsoft.com/office/drawing/2010/main">
      <mc:Choice Requires="a14">
        <xdr:graphicFrame macro="">
          <xdr:nvGraphicFramePr>
            <xdr:cNvPr id="5" name="year 44"/>
            <xdr:cNvGraphicFramePr/>
          </xdr:nvGraphicFramePr>
          <xdr:xfrm>
            <a:off x="0" y="0"/>
            <a:ext cx="0" cy="0"/>
          </xdr:xfrm>
          <a:graphic>
            <a:graphicData uri="http://schemas.microsoft.com/office/drawing/2010/slicer">
              <sle:slicer xmlns:sle="http://schemas.microsoft.com/office/drawing/2010/slicer" name="year 44"/>
            </a:graphicData>
          </a:graphic>
        </xdr:graphicFrame>
      </mc:Choice>
      <mc:Fallback xmlns="">
        <xdr:sp macro="" textlink="">
          <xdr:nvSpPr>
            <xdr:cNvPr id="0" name=""/>
            <xdr:cNvSpPr>
              <a:spLocks noTextEdit="1"/>
            </xdr:cNvSpPr>
          </xdr:nvSpPr>
          <xdr:spPr>
            <a:xfrm>
              <a:off x="8867775" y="14859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7.xml><?xml version="1.0" encoding="utf-8"?>
<c:userShapes xmlns:c="http://schemas.openxmlformats.org/drawingml/2006/chart">
  <cdr:relSizeAnchor xmlns:cdr="http://schemas.openxmlformats.org/drawingml/2006/chartDrawing">
    <cdr:from>
      <cdr:x>0.57218</cdr:x>
      <cdr:y>0.075</cdr:y>
    </cdr:from>
    <cdr:to>
      <cdr:x>0.57218</cdr:x>
      <cdr:y>0.95625</cdr:y>
    </cdr:to>
    <cdr:cxnSp macro="">
      <cdr:nvCxnSpPr>
        <cdr:cNvPr id="3" name="Gerade Verbindung 2"/>
        <cdr:cNvCxnSpPr/>
      </cdr:nvCxnSpPr>
      <cdr:spPr>
        <a:xfrm xmlns:a="http://schemas.openxmlformats.org/drawingml/2006/main">
          <a:off x="2076319" y="342915"/>
          <a:ext cx="0" cy="4029075"/>
        </a:xfrm>
        <a:prstGeom xmlns:a="http://schemas.openxmlformats.org/drawingml/2006/main" prst="line">
          <a:avLst/>
        </a:prstGeom>
        <a:ln xmlns:a="http://schemas.openxmlformats.org/drawingml/2006/main" w="19050">
          <a:solidFill>
            <a:schemeClr val="accent2">
              <a:lumMod val="60000"/>
              <a:lumOff val="4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8.xml><?xml version="1.0" encoding="utf-8"?>
<xdr:wsDr xmlns:xdr="http://schemas.openxmlformats.org/drawingml/2006/spreadsheetDrawing" xmlns:a="http://schemas.openxmlformats.org/drawingml/2006/main">
  <xdr:twoCellAnchor>
    <xdr:from>
      <xdr:col>0</xdr:col>
      <xdr:colOff>361950</xdr:colOff>
      <xdr:row>6</xdr:row>
      <xdr:rowOff>76200</xdr:rowOff>
    </xdr:from>
    <xdr:to>
      <xdr:col>6</xdr:col>
      <xdr:colOff>723900</xdr:colOff>
      <xdr:row>30</xdr:row>
      <xdr:rowOff>57150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476250</xdr:colOff>
      <xdr:row>1</xdr:row>
      <xdr:rowOff>9525</xdr:rowOff>
    </xdr:from>
    <xdr:to>
      <xdr:col>9</xdr:col>
      <xdr:colOff>704850</xdr:colOff>
      <xdr:row>28</xdr:row>
      <xdr:rowOff>142875</xdr:rowOff>
    </xdr:to>
    <mc:AlternateContent xmlns:mc="http://schemas.openxmlformats.org/markup-compatibility/2006" xmlns:a14="http://schemas.microsoft.com/office/drawing/2010/main">
      <mc:Choice Requires="a14">
        <xdr:graphicFrame macro="">
          <xdr:nvGraphicFramePr>
            <xdr:cNvPr id="3" name="region 46"/>
            <xdr:cNvGraphicFramePr/>
          </xdr:nvGraphicFramePr>
          <xdr:xfrm>
            <a:off x="0" y="0"/>
            <a:ext cx="0" cy="0"/>
          </xdr:xfrm>
          <a:graphic>
            <a:graphicData uri="http://schemas.microsoft.com/office/drawing/2010/slicer">
              <sle:slicer xmlns:sle="http://schemas.microsoft.com/office/drawing/2010/slicer" name="region 46"/>
            </a:graphicData>
          </a:graphic>
        </xdr:graphicFrame>
      </mc:Choice>
      <mc:Fallback xmlns="">
        <xdr:sp macro="" textlink="">
          <xdr:nvSpPr>
            <xdr:cNvPr id="0" name=""/>
            <xdr:cNvSpPr>
              <a:spLocks noTextEdit="1"/>
            </xdr:cNvSpPr>
          </xdr:nvSpPr>
          <xdr:spPr>
            <a:xfrm>
              <a:off x="7553325" y="200025"/>
              <a:ext cx="1828800" cy="52768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419100</xdr:colOff>
      <xdr:row>10</xdr:row>
      <xdr:rowOff>28575</xdr:rowOff>
    </xdr:from>
    <xdr:to>
      <xdr:col>12</xdr:col>
      <xdr:colOff>647700</xdr:colOff>
      <xdr:row>35</xdr:row>
      <xdr:rowOff>161925</xdr:rowOff>
    </xdr:to>
    <mc:AlternateContent xmlns:mc="http://schemas.openxmlformats.org/markup-compatibility/2006" xmlns:a14="http://schemas.microsoft.com/office/drawing/2010/main">
      <mc:Choice Requires="a14">
        <xdr:graphicFrame macro="">
          <xdr:nvGraphicFramePr>
            <xdr:cNvPr id="4" name="sector 11"/>
            <xdr:cNvGraphicFramePr/>
          </xdr:nvGraphicFramePr>
          <xdr:xfrm>
            <a:off x="0" y="0"/>
            <a:ext cx="0" cy="0"/>
          </xdr:xfrm>
          <a:graphic>
            <a:graphicData uri="http://schemas.microsoft.com/office/drawing/2010/slicer">
              <sle:slicer xmlns:sle="http://schemas.microsoft.com/office/drawing/2010/slicer" name="sector 11"/>
            </a:graphicData>
          </a:graphic>
        </xdr:graphicFrame>
      </mc:Choice>
      <mc:Fallback xmlns="">
        <xdr:sp macro="" textlink="">
          <xdr:nvSpPr>
            <xdr:cNvPr id="0" name=""/>
            <xdr:cNvSpPr>
              <a:spLocks noTextEdit="1"/>
            </xdr:cNvSpPr>
          </xdr:nvSpPr>
          <xdr:spPr>
            <a:xfrm>
              <a:off x="9896475" y="1933575"/>
              <a:ext cx="1828800" cy="48958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466725</xdr:colOff>
      <xdr:row>0</xdr:row>
      <xdr:rowOff>0</xdr:rowOff>
    </xdr:from>
    <xdr:to>
      <xdr:col>12</xdr:col>
      <xdr:colOff>695325</xdr:colOff>
      <xdr:row>10</xdr:row>
      <xdr:rowOff>104775</xdr:rowOff>
    </xdr:to>
    <mc:AlternateContent xmlns:mc="http://schemas.openxmlformats.org/markup-compatibility/2006" xmlns:a14="http://schemas.microsoft.com/office/drawing/2010/main">
      <mc:Choice Requires="a14">
        <xdr:graphicFrame macro="">
          <xdr:nvGraphicFramePr>
            <xdr:cNvPr id="5" name="year 43"/>
            <xdr:cNvGraphicFramePr/>
          </xdr:nvGraphicFramePr>
          <xdr:xfrm>
            <a:off x="0" y="0"/>
            <a:ext cx="0" cy="0"/>
          </xdr:xfrm>
          <a:graphic>
            <a:graphicData uri="http://schemas.microsoft.com/office/drawing/2010/slicer">
              <sle:slicer xmlns:sle="http://schemas.microsoft.com/office/drawing/2010/slicer" name="year 43"/>
            </a:graphicData>
          </a:graphic>
        </xdr:graphicFrame>
      </mc:Choice>
      <mc:Fallback xmlns="">
        <xdr:sp macro="" textlink="">
          <xdr:nvSpPr>
            <xdr:cNvPr id="0" name=""/>
            <xdr:cNvSpPr>
              <a:spLocks noTextEdit="1"/>
            </xdr:cNvSpPr>
          </xdr:nvSpPr>
          <xdr:spPr>
            <a:xfrm>
              <a:off x="9944100" y="0"/>
              <a:ext cx="1828800" cy="20097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1362075</xdr:colOff>
      <xdr:row>6</xdr:row>
      <xdr:rowOff>100011</xdr:rowOff>
    </xdr:from>
    <xdr:to>
      <xdr:col>8</xdr:col>
      <xdr:colOff>9525</xdr:colOff>
      <xdr:row>31</xdr:row>
      <xdr:rowOff>47624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28575</xdr:colOff>
      <xdr:row>19</xdr:row>
      <xdr:rowOff>76200</xdr:rowOff>
    </xdr:from>
    <xdr:ext cx="1828800" cy="2524125"/>
    <mc:AlternateContent xmlns:mc="http://schemas.openxmlformats.org/markup-compatibility/2006" xmlns:a14="http://schemas.microsoft.com/office/drawing/2010/main">
      <mc:Choice Requires="a14">
        <xdr:graphicFrame macro="">
          <xdr:nvGraphicFramePr>
            <xdr:cNvPr id="3" name="region 49"/>
            <xdr:cNvGraphicFramePr/>
          </xdr:nvGraphicFramePr>
          <xdr:xfrm>
            <a:off x="0" y="0"/>
            <a:ext cx="0" cy="0"/>
          </xdr:xfrm>
          <a:graphic>
            <a:graphicData uri="http://schemas.microsoft.com/office/drawing/2010/slicer">
              <sle:slicer xmlns:sle="http://schemas.microsoft.com/office/drawing/2010/slicer" name="region 49"/>
            </a:graphicData>
          </a:graphic>
        </xdr:graphicFrame>
      </mc:Choice>
      <mc:Fallback xmlns="">
        <xdr:sp macro="" textlink="">
          <xdr:nvSpPr>
            <xdr:cNvPr id="0" name=""/>
            <xdr:cNvSpPr>
              <a:spLocks noTextEdit="1"/>
            </xdr:cNvSpPr>
          </xdr:nvSpPr>
          <xdr:spPr>
            <a:xfrm>
              <a:off x="10334625" y="36957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38100</xdr:colOff>
      <xdr:row>3</xdr:row>
      <xdr:rowOff>28575</xdr:rowOff>
    </xdr:from>
    <xdr:ext cx="1828800" cy="3028950"/>
    <mc:AlternateContent xmlns:mc="http://schemas.openxmlformats.org/markup-compatibility/2006" xmlns:a14="http://schemas.microsoft.com/office/drawing/2010/main">
      <mc:Choice Requires="a14">
        <xdr:graphicFrame macro="">
          <xdr:nvGraphicFramePr>
            <xdr:cNvPr id="5" name="year 46"/>
            <xdr:cNvGraphicFramePr/>
          </xdr:nvGraphicFramePr>
          <xdr:xfrm>
            <a:off x="0" y="0"/>
            <a:ext cx="0" cy="0"/>
          </xdr:xfrm>
          <a:graphic>
            <a:graphicData uri="http://schemas.microsoft.com/office/drawing/2010/slicer">
              <sle:slicer xmlns:sle="http://schemas.microsoft.com/office/drawing/2010/slicer" name="year 46"/>
            </a:graphicData>
          </a:graphic>
        </xdr:graphicFrame>
      </mc:Choice>
      <mc:Fallback xmlns="">
        <xdr:sp macro="" textlink="">
          <xdr:nvSpPr>
            <xdr:cNvPr id="0" name=""/>
            <xdr:cNvSpPr>
              <a:spLocks noTextEdit="1"/>
            </xdr:cNvSpPr>
          </xdr:nvSpPr>
          <xdr:spPr>
            <a:xfrm>
              <a:off x="10344150" y="600075"/>
              <a:ext cx="1828800" cy="30289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editAs="oneCell">
    <xdr:from>
      <xdr:col>8</xdr:col>
      <xdr:colOff>533400</xdr:colOff>
      <xdr:row>3</xdr:row>
      <xdr:rowOff>38100</xdr:rowOff>
    </xdr:from>
    <xdr:to>
      <xdr:col>10</xdr:col>
      <xdr:colOff>762000</xdr:colOff>
      <xdr:row>32</xdr:row>
      <xdr:rowOff>104776</xdr:rowOff>
    </xdr:to>
    <mc:AlternateContent xmlns:mc="http://schemas.openxmlformats.org/markup-compatibility/2006" xmlns:a14="http://schemas.microsoft.com/office/drawing/2010/main">
      <mc:Choice Requires="a14">
        <xdr:graphicFrame macro="">
          <xdr:nvGraphicFramePr>
            <xdr:cNvPr id="6" name="input 1"/>
            <xdr:cNvGraphicFramePr/>
          </xdr:nvGraphicFramePr>
          <xdr:xfrm>
            <a:off x="0" y="0"/>
            <a:ext cx="0" cy="0"/>
          </xdr:xfrm>
          <a:graphic>
            <a:graphicData uri="http://schemas.microsoft.com/office/drawing/2010/slicer">
              <sle:slicer xmlns:sle="http://schemas.microsoft.com/office/drawing/2010/slicer" name="input 1"/>
            </a:graphicData>
          </a:graphic>
        </xdr:graphicFrame>
      </mc:Choice>
      <mc:Fallback xmlns="">
        <xdr:sp macro="" textlink="">
          <xdr:nvSpPr>
            <xdr:cNvPr id="0" name=""/>
            <xdr:cNvSpPr>
              <a:spLocks noTextEdit="1"/>
            </xdr:cNvSpPr>
          </xdr:nvSpPr>
          <xdr:spPr>
            <a:xfrm>
              <a:off x="8439150" y="609600"/>
              <a:ext cx="1828800" cy="559117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0.xml><?xml version="1.0" encoding="utf-8"?>
<xdr:wsDr xmlns:xdr="http://schemas.openxmlformats.org/drawingml/2006/spreadsheetDrawing" xmlns:a="http://schemas.openxmlformats.org/drawingml/2006/main">
  <xdr:twoCellAnchor>
    <xdr:from>
      <xdr:col>0</xdr:col>
      <xdr:colOff>781050</xdr:colOff>
      <xdr:row>7</xdr:row>
      <xdr:rowOff>147636</xdr:rowOff>
    </xdr:from>
    <xdr:to>
      <xdr:col>7</xdr:col>
      <xdr:colOff>228600</xdr:colOff>
      <xdr:row>32</xdr:row>
      <xdr:rowOff>95249</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28575</xdr:colOff>
      <xdr:row>19</xdr:row>
      <xdr:rowOff>76200</xdr:rowOff>
    </xdr:from>
    <xdr:ext cx="1828800" cy="2524125"/>
    <mc:AlternateContent xmlns:mc="http://schemas.openxmlformats.org/markup-compatibility/2006" xmlns:a14="http://schemas.microsoft.com/office/drawing/2010/main">
      <mc:Choice Requires="a14">
        <xdr:graphicFrame macro="">
          <xdr:nvGraphicFramePr>
            <xdr:cNvPr id="3" name="region 50"/>
            <xdr:cNvGraphicFramePr/>
          </xdr:nvGraphicFramePr>
          <xdr:xfrm>
            <a:off x="0" y="0"/>
            <a:ext cx="0" cy="0"/>
          </xdr:xfrm>
          <a:graphic>
            <a:graphicData uri="http://schemas.microsoft.com/office/drawing/2010/slicer">
              <sle:slicer xmlns:sle="http://schemas.microsoft.com/office/drawing/2010/slicer" name="region 50"/>
            </a:graphicData>
          </a:graphic>
        </xdr:graphicFrame>
      </mc:Choice>
      <mc:Fallback xmlns="">
        <xdr:sp macro="" textlink="">
          <xdr:nvSpPr>
            <xdr:cNvPr id="0" name=""/>
            <xdr:cNvSpPr>
              <a:spLocks noTextEdit="1"/>
            </xdr:cNvSpPr>
          </xdr:nvSpPr>
          <xdr:spPr>
            <a:xfrm>
              <a:off x="10334625" y="36957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38100</xdr:colOff>
      <xdr:row>3</xdr:row>
      <xdr:rowOff>28575</xdr:rowOff>
    </xdr:from>
    <xdr:ext cx="1828800" cy="3028950"/>
    <mc:AlternateContent xmlns:mc="http://schemas.openxmlformats.org/markup-compatibility/2006" xmlns:a14="http://schemas.microsoft.com/office/drawing/2010/main">
      <mc:Choice Requires="a14">
        <xdr:graphicFrame macro="">
          <xdr:nvGraphicFramePr>
            <xdr:cNvPr id="4" name="year 47"/>
            <xdr:cNvGraphicFramePr/>
          </xdr:nvGraphicFramePr>
          <xdr:xfrm>
            <a:off x="0" y="0"/>
            <a:ext cx="0" cy="0"/>
          </xdr:xfrm>
          <a:graphic>
            <a:graphicData uri="http://schemas.microsoft.com/office/drawing/2010/slicer">
              <sle:slicer xmlns:sle="http://schemas.microsoft.com/office/drawing/2010/slicer" name="year 47"/>
            </a:graphicData>
          </a:graphic>
        </xdr:graphicFrame>
      </mc:Choice>
      <mc:Fallback xmlns="">
        <xdr:sp macro="" textlink="">
          <xdr:nvSpPr>
            <xdr:cNvPr id="0" name=""/>
            <xdr:cNvSpPr>
              <a:spLocks noTextEdit="1"/>
            </xdr:cNvSpPr>
          </xdr:nvSpPr>
          <xdr:spPr>
            <a:xfrm>
              <a:off x="10344150" y="600075"/>
              <a:ext cx="1828800" cy="30289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editAs="oneCell">
    <xdr:from>
      <xdr:col>8</xdr:col>
      <xdr:colOff>533400</xdr:colOff>
      <xdr:row>3</xdr:row>
      <xdr:rowOff>38100</xdr:rowOff>
    </xdr:from>
    <xdr:to>
      <xdr:col>10</xdr:col>
      <xdr:colOff>762000</xdr:colOff>
      <xdr:row>19</xdr:row>
      <xdr:rowOff>57150</xdr:rowOff>
    </xdr:to>
    <mc:AlternateContent xmlns:mc="http://schemas.openxmlformats.org/markup-compatibility/2006" xmlns:a14="http://schemas.microsoft.com/office/drawing/2010/main">
      <mc:Choice Requires="a14">
        <xdr:graphicFrame macro="">
          <xdr:nvGraphicFramePr>
            <xdr:cNvPr id="5" name="input 2"/>
            <xdr:cNvGraphicFramePr/>
          </xdr:nvGraphicFramePr>
          <xdr:xfrm>
            <a:off x="0" y="0"/>
            <a:ext cx="0" cy="0"/>
          </xdr:xfrm>
          <a:graphic>
            <a:graphicData uri="http://schemas.microsoft.com/office/drawing/2010/slicer">
              <sle:slicer xmlns:sle="http://schemas.microsoft.com/office/drawing/2010/slicer" name="input 2"/>
            </a:graphicData>
          </a:graphic>
        </xdr:graphicFrame>
      </mc:Choice>
      <mc:Fallback xmlns="">
        <xdr:sp macro="" textlink="">
          <xdr:nvSpPr>
            <xdr:cNvPr id="0" name=""/>
            <xdr:cNvSpPr>
              <a:spLocks noTextEdit="1"/>
            </xdr:cNvSpPr>
          </xdr:nvSpPr>
          <xdr:spPr>
            <a:xfrm>
              <a:off x="8439150" y="609600"/>
              <a:ext cx="1828800" cy="30670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8</xdr:col>
      <xdr:colOff>495300</xdr:colOff>
      <xdr:row>19</xdr:row>
      <xdr:rowOff>85725</xdr:rowOff>
    </xdr:from>
    <xdr:to>
      <xdr:col>10</xdr:col>
      <xdr:colOff>723900</xdr:colOff>
      <xdr:row>35</xdr:row>
      <xdr:rowOff>95250</xdr:rowOff>
    </xdr:to>
    <mc:AlternateContent xmlns:mc="http://schemas.openxmlformats.org/markup-compatibility/2006" xmlns:a14="http://schemas.microsoft.com/office/drawing/2010/main">
      <mc:Choice Requires="a14">
        <xdr:graphicFrame macro="">
          <xdr:nvGraphicFramePr>
            <xdr:cNvPr id="6" name="output 1"/>
            <xdr:cNvGraphicFramePr/>
          </xdr:nvGraphicFramePr>
          <xdr:xfrm>
            <a:off x="0" y="0"/>
            <a:ext cx="0" cy="0"/>
          </xdr:xfrm>
          <a:graphic>
            <a:graphicData uri="http://schemas.microsoft.com/office/drawing/2010/slicer">
              <sle:slicer xmlns:sle="http://schemas.microsoft.com/office/drawing/2010/slicer" name="output 1"/>
            </a:graphicData>
          </a:graphic>
        </xdr:graphicFrame>
      </mc:Choice>
      <mc:Fallback xmlns="">
        <xdr:sp macro="" textlink="">
          <xdr:nvSpPr>
            <xdr:cNvPr id="0" name=""/>
            <xdr:cNvSpPr>
              <a:spLocks noTextEdit="1"/>
            </xdr:cNvSpPr>
          </xdr:nvSpPr>
          <xdr:spPr>
            <a:xfrm>
              <a:off x="8401050" y="3705225"/>
              <a:ext cx="1828800" cy="30575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1.xml><?xml version="1.0" encoding="utf-8"?>
<xdr:wsDr xmlns:xdr="http://schemas.openxmlformats.org/drawingml/2006/spreadsheetDrawing" xmlns:a="http://schemas.openxmlformats.org/drawingml/2006/main">
  <xdr:twoCellAnchor>
    <xdr:from>
      <xdr:col>0</xdr:col>
      <xdr:colOff>781050</xdr:colOff>
      <xdr:row>7</xdr:row>
      <xdr:rowOff>147636</xdr:rowOff>
    </xdr:from>
    <xdr:to>
      <xdr:col>7</xdr:col>
      <xdr:colOff>228600</xdr:colOff>
      <xdr:row>33</xdr:row>
      <xdr:rowOff>66675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28575</xdr:colOff>
      <xdr:row>19</xdr:row>
      <xdr:rowOff>76200</xdr:rowOff>
    </xdr:from>
    <xdr:ext cx="1828800" cy="2524125"/>
    <mc:AlternateContent xmlns:mc="http://schemas.openxmlformats.org/markup-compatibility/2006" xmlns:a14="http://schemas.microsoft.com/office/drawing/2010/main">
      <mc:Choice Requires="a14">
        <xdr:graphicFrame macro="">
          <xdr:nvGraphicFramePr>
            <xdr:cNvPr id="3" name="region 52"/>
            <xdr:cNvGraphicFramePr/>
          </xdr:nvGraphicFramePr>
          <xdr:xfrm>
            <a:off x="0" y="0"/>
            <a:ext cx="0" cy="0"/>
          </xdr:xfrm>
          <a:graphic>
            <a:graphicData uri="http://schemas.microsoft.com/office/drawing/2010/slicer">
              <sle:slicer xmlns:sle="http://schemas.microsoft.com/office/drawing/2010/slicer" name="region 52"/>
            </a:graphicData>
          </a:graphic>
        </xdr:graphicFrame>
      </mc:Choice>
      <mc:Fallback xmlns="">
        <xdr:sp macro="" textlink="">
          <xdr:nvSpPr>
            <xdr:cNvPr id="0" name=""/>
            <xdr:cNvSpPr>
              <a:spLocks noTextEdit="1"/>
            </xdr:cNvSpPr>
          </xdr:nvSpPr>
          <xdr:spPr>
            <a:xfrm>
              <a:off x="10334625" y="36957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38100</xdr:colOff>
      <xdr:row>3</xdr:row>
      <xdr:rowOff>28575</xdr:rowOff>
    </xdr:from>
    <xdr:ext cx="1828800" cy="3028950"/>
    <mc:AlternateContent xmlns:mc="http://schemas.openxmlformats.org/markup-compatibility/2006" xmlns:a14="http://schemas.microsoft.com/office/drawing/2010/main">
      <mc:Choice Requires="a14">
        <xdr:graphicFrame macro="">
          <xdr:nvGraphicFramePr>
            <xdr:cNvPr id="4" name="year 49"/>
            <xdr:cNvGraphicFramePr/>
          </xdr:nvGraphicFramePr>
          <xdr:xfrm>
            <a:off x="0" y="0"/>
            <a:ext cx="0" cy="0"/>
          </xdr:xfrm>
          <a:graphic>
            <a:graphicData uri="http://schemas.microsoft.com/office/drawing/2010/slicer">
              <sle:slicer xmlns:sle="http://schemas.microsoft.com/office/drawing/2010/slicer" name="year 49"/>
            </a:graphicData>
          </a:graphic>
        </xdr:graphicFrame>
      </mc:Choice>
      <mc:Fallback xmlns="">
        <xdr:sp macro="" textlink="">
          <xdr:nvSpPr>
            <xdr:cNvPr id="0" name=""/>
            <xdr:cNvSpPr>
              <a:spLocks noTextEdit="1"/>
            </xdr:cNvSpPr>
          </xdr:nvSpPr>
          <xdr:spPr>
            <a:xfrm>
              <a:off x="10344150" y="600075"/>
              <a:ext cx="1828800" cy="30289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editAs="oneCell">
    <xdr:from>
      <xdr:col>8</xdr:col>
      <xdr:colOff>533400</xdr:colOff>
      <xdr:row>3</xdr:row>
      <xdr:rowOff>38100</xdr:rowOff>
    </xdr:from>
    <xdr:to>
      <xdr:col>10</xdr:col>
      <xdr:colOff>762000</xdr:colOff>
      <xdr:row>19</xdr:row>
      <xdr:rowOff>57150</xdr:rowOff>
    </xdr:to>
    <mc:AlternateContent xmlns:mc="http://schemas.openxmlformats.org/markup-compatibility/2006" xmlns:a14="http://schemas.microsoft.com/office/drawing/2010/main">
      <mc:Choice Requires="a14">
        <xdr:graphicFrame macro="">
          <xdr:nvGraphicFramePr>
            <xdr:cNvPr id="5" name="input 4"/>
            <xdr:cNvGraphicFramePr/>
          </xdr:nvGraphicFramePr>
          <xdr:xfrm>
            <a:off x="0" y="0"/>
            <a:ext cx="0" cy="0"/>
          </xdr:xfrm>
          <a:graphic>
            <a:graphicData uri="http://schemas.microsoft.com/office/drawing/2010/slicer">
              <sle:slicer xmlns:sle="http://schemas.microsoft.com/office/drawing/2010/slicer" name="input 4"/>
            </a:graphicData>
          </a:graphic>
        </xdr:graphicFrame>
      </mc:Choice>
      <mc:Fallback xmlns="">
        <xdr:sp macro="" textlink="">
          <xdr:nvSpPr>
            <xdr:cNvPr id="0" name=""/>
            <xdr:cNvSpPr>
              <a:spLocks noTextEdit="1"/>
            </xdr:cNvSpPr>
          </xdr:nvSpPr>
          <xdr:spPr>
            <a:xfrm>
              <a:off x="8439150" y="609600"/>
              <a:ext cx="1828800" cy="30670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8</xdr:col>
      <xdr:colOff>495300</xdr:colOff>
      <xdr:row>19</xdr:row>
      <xdr:rowOff>85725</xdr:rowOff>
    </xdr:from>
    <xdr:to>
      <xdr:col>10</xdr:col>
      <xdr:colOff>723900</xdr:colOff>
      <xdr:row>35</xdr:row>
      <xdr:rowOff>95250</xdr:rowOff>
    </xdr:to>
    <mc:AlternateContent xmlns:mc="http://schemas.openxmlformats.org/markup-compatibility/2006" xmlns:a14="http://schemas.microsoft.com/office/drawing/2010/main">
      <mc:Choice Requires="a14">
        <xdr:graphicFrame macro="">
          <xdr:nvGraphicFramePr>
            <xdr:cNvPr id="6" name="output 3"/>
            <xdr:cNvGraphicFramePr/>
          </xdr:nvGraphicFramePr>
          <xdr:xfrm>
            <a:off x="0" y="0"/>
            <a:ext cx="0" cy="0"/>
          </xdr:xfrm>
          <a:graphic>
            <a:graphicData uri="http://schemas.microsoft.com/office/drawing/2010/slicer">
              <sle:slicer xmlns:sle="http://schemas.microsoft.com/office/drawing/2010/slicer" name="output 3"/>
            </a:graphicData>
          </a:graphic>
        </xdr:graphicFrame>
      </mc:Choice>
      <mc:Fallback xmlns="">
        <xdr:sp macro="" textlink="">
          <xdr:nvSpPr>
            <xdr:cNvPr id="0" name=""/>
            <xdr:cNvSpPr>
              <a:spLocks noTextEdit="1"/>
            </xdr:cNvSpPr>
          </xdr:nvSpPr>
          <xdr:spPr>
            <a:xfrm>
              <a:off x="8401050" y="3705225"/>
              <a:ext cx="1828800" cy="30575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2.xml><?xml version="1.0" encoding="utf-8"?>
<xdr:wsDr xmlns:xdr="http://schemas.openxmlformats.org/drawingml/2006/spreadsheetDrawing" xmlns:a="http://schemas.openxmlformats.org/drawingml/2006/main">
  <xdr:twoCellAnchor>
    <xdr:from>
      <xdr:col>0</xdr:col>
      <xdr:colOff>828675</xdr:colOff>
      <xdr:row>6</xdr:row>
      <xdr:rowOff>42861</xdr:rowOff>
    </xdr:from>
    <xdr:to>
      <xdr:col>7</xdr:col>
      <xdr:colOff>304800</xdr:colOff>
      <xdr:row>30</xdr:row>
      <xdr:rowOff>9524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809625</xdr:colOff>
      <xdr:row>5</xdr:row>
      <xdr:rowOff>171450</xdr:rowOff>
    </xdr:from>
    <xdr:ext cx="1828800" cy="2524125"/>
    <mc:AlternateContent xmlns:mc="http://schemas.openxmlformats.org/markup-compatibility/2006" xmlns:a14="http://schemas.microsoft.com/office/drawing/2010/main">
      <mc:Choice Requires="a14">
        <xdr:graphicFrame macro="">
          <xdr:nvGraphicFramePr>
            <xdr:cNvPr id="3" name="region 11"/>
            <xdr:cNvGraphicFramePr/>
          </xdr:nvGraphicFramePr>
          <xdr:xfrm>
            <a:off x="0" y="0"/>
            <a:ext cx="0" cy="0"/>
          </xdr:xfrm>
          <a:graphic>
            <a:graphicData uri="http://schemas.microsoft.com/office/drawing/2010/slicer">
              <sle:slicer xmlns:sle="http://schemas.microsoft.com/office/drawing/2010/slicer" name="region 11"/>
            </a:graphicData>
          </a:graphic>
        </xdr:graphicFrame>
      </mc:Choice>
      <mc:Fallback xmlns="">
        <xdr:sp macro="" textlink="">
          <xdr:nvSpPr>
            <xdr:cNvPr id="0" name=""/>
            <xdr:cNvSpPr>
              <a:spLocks noTextEdit="1"/>
            </xdr:cNvSpPr>
          </xdr:nvSpPr>
          <xdr:spPr>
            <a:xfrm>
              <a:off x="8077200" y="11239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7</xdr:col>
      <xdr:colOff>800100</xdr:colOff>
      <xdr:row>19</xdr:row>
      <xdr:rowOff>9525</xdr:rowOff>
    </xdr:from>
    <xdr:ext cx="1828800" cy="2524125"/>
    <mc:AlternateContent xmlns:mc="http://schemas.openxmlformats.org/markup-compatibility/2006" xmlns:a14="http://schemas.microsoft.com/office/drawing/2010/main">
      <mc:Choice Requires="a14">
        <xdr:graphicFrame macro="">
          <xdr:nvGraphicFramePr>
            <xdr:cNvPr id="4" name="sector 2"/>
            <xdr:cNvGraphicFramePr/>
          </xdr:nvGraphicFramePr>
          <xdr:xfrm>
            <a:off x="0" y="0"/>
            <a:ext cx="0" cy="0"/>
          </xdr:xfrm>
          <a:graphic>
            <a:graphicData uri="http://schemas.microsoft.com/office/drawing/2010/slicer">
              <sle:slicer xmlns:sle="http://schemas.microsoft.com/office/drawing/2010/slicer" name="sector 2"/>
            </a:graphicData>
          </a:graphic>
        </xdr:graphicFrame>
      </mc:Choice>
      <mc:Fallback xmlns="">
        <xdr:sp macro="" textlink="">
          <xdr:nvSpPr>
            <xdr:cNvPr id="0" name=""/>
            <xdr:cNvSpPr>
              <a:spLocks noTextEdit="1"/>
            </xdr:cNvSpPr>
          </xdr:nvSpPr>
          <xdr:spPr>
            <a:xfrm>
              <a:off x="8067675" y="3629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10</xdr:col>
      <xdr:colOff>85725</xdr:colOff>
      <xdr:row>5</xdr:row>
      <xdr:rowOff>171450</xdr:rowOff>
    </xdr:from>
    <xdr:ext cx="1828800" cy="2524125"/>
    <mc:AlternateContent xmlns:mc="http://schemas.openxmlformats.org/markup-compatibility/2006" xmlns:a14="http://schemas.microsoft.com/office/drawing/2010/main">
      <mc:Choice Requires="a14">
        <xdr:graphicFrame macro="">
          <xdr:nvGraphicFramePr>
            <xdr:cNvPr id="5" name="year 9"/>
            <xdr:cNvGraphicFramePr/>
          </xdr:nvGraphicFramePr>
          <xdr:xfrm>
            <a:off x="0" y="0"/>
            <a:ext cx="0" cy="0"/>
          </xdr:xfrm>
          <a:graphic>
            <a:graphicData uri="http://schemas.microsoft.com/office/drawing/2010/slicer">
              <sle:slicer xmlns:sle="http://schemas.microsoft.com/office/drawing/2010/slicer" name="year 9"/>
            </a:graphicData>
          </a:graphic>
        </xdr:graphicFrame>
      </mc:Choice>
      <mc:Fallback xmlns="">
        <xdr:sp macro="" textlink="">
          <xdr:nvSpPr>
            <xdr:cNvPr id="0" name=""/>
            <xdr:cNvSpPr>
              <a:spLocks noTextEdit="1"/>
            </xdr:cNvSpPr>
          </xdr:nvSpPr>
          <xdr:spPr>
            <a:xfrm>
              <a:off x="9896475" y="11239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23.xml><?xml version="1.0" encoding="utf-8"?>
<xdr:wsDr xmlns:xdr="http://schemas.openxmlformats.org/drawingml/2006/spreadsheetDrawing" xmlns:a="http://schemas.openxmlformats.org/drawingml/2006/main">
  <xdr:twoCellAnchor>
    <xdr:from>
      <xdr:col>1</xdr:col>
      <xdr:colOff>28575</xdr:colOff>
      <xdr:row>11</xdr:row>
      <xdr:rowOff>57150</xdr:rowOff>
    </xdr:from>
    <xdr:to>
      <xdr:col>8</xdr:col>
      <xdr:colOff>619125</xdr:colOff>
      <xdr:row>31</xdr:row>
      <xdr:rowOff>76200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28575</xdr:colOff>
      <xdr:row>11</xdr:row>
      <xdr:rowOff>57150</xdr:rowOff>
    </xdr:from>
    <xdr:to>
      <xdr:col>8</xdr:col>
      <xdr:colOff>619125</xdr:colOff>
      <xdr:row>31</xdr:row>
      <xdr:rowOff>76200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oneCellAnchor>
    <xdr:from>
      <xdr:col>3</xdr:col>
      <xdr:colOff>400050</xdr:colOff>
      <xdr:row>22</xdr:row>
      <xdr:rowOff>104775</xdr:rowOff>
    </xdr:from>
    <xdr:ext cx="1828800" cy="2524125"/>
    <mc:AlternateContent xmlns:mc="http://schemas.openxmlformats.org/markup-compatibility/2006" xmlns:a14="http://schemas.microsoft.com/office/drawing/2010/main">
      <mc:Choice Requires="a14">
        <xdr:graphicFrame macro="">
          <xdr:nvGraphicFramePr>
            <xdr:cNvPr id="2" name="commodity"/>
            <xdr:cNvGraphicFramePr/>
          </xdr:nvGraphicFramePr>
          <xdr:xfrm>
            <a:off x="0" y="0"/>
            <a:ext cx="0" cy="0"/>
          </xdr:xfrm>
          <a:graphic>
            <a:graphicData uri="http://schemas.microsoft.com/office/drawing/2010/slicer">
              <sle:slicer xmlns:sle="http://schemas.microsoft.com/office/drawing/2010/slicer" name="commodity"/>
            </a:graphicData>
          </a:graphic>
        </xdr:graphicFrame>
      </mc:Choice>
      <mc:Fallback xmlns="">
        <xdr:sp macro="" textlink="">
          <xdr:nvSpPr>
            <xdr:cNvPr id="0" name=""/>
            <xdr:cNvSpPr>
              <a:spLocks noTextEdit="1"/>
            </xdr:cNvSpPr>
          </xdr:nvSpPr>
          <xdr:spPr>
            <a:xfrm>
              <a:off x="4381500" y="4295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xdr:col>
      <xdr:colOff>904875</xdr:colOff>
      <xdr:row>22</xdr:row>
      <xdr:rowOff>95250</xdr:rowOff>
    </xdr:from>
    <xdr:ext cx="1828800" cy="2524125"/>
    <mc:AlternateContent xmlns:mc="http://schemas.openxmlformats.org/markup-compatibility/2006" xmlns:a14="http://schemas.microsoft.com/office/drawing/2010/main">
      <mc:Choice Requires="a14">
        <xdr:graphicFrame macro="">
          <xdr:nvGraphicFramePr>
            <xdr:cNvPr id="3" name="exporter"/>
            <xdr:cNvGraphicFramePr/>
          </xdr:nvGraphicFramePr>
          <xdr:xfrm>
            <a:off x="0" y="0"/>
            <a:ext cx="0" cy="0"/>
          </xdr:xfrm>
          <a:graphic>
            <a:graphicData uri="http://schemas.microsoft.com/office/drawing/2010/slicer">
              <sle:slicer xmlns:sle="http://schemas.microsoft.com/office/drawing/2010/slicer" name="exporter"/>
            </a:graphicData>
          </a:graphic>
        </xdr:graphicFrame>
      </mc:Choice>
      <mc:Fallback xmlns="">
        <xdr:sp macro="" textlink="">
          <xdr:nvSpPr>
            <xdr:cNvPr id="0" name=""/>
            <xdr:cNvSpPr>
              <a:spLocks noTextEdit="1"/>
            </xdr:cNvSpPr>
          </xdr:nvSpPr>
          <xdr:spPr>
            <a:xfrm>
              <a:off x="2400300" y="42862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5</xdr:col>
      <xdr:colOff>704850</xdr:colOff>
      <xdr:row>22</xdr:row>
      <xdr:rowOff>114300</xdr:rowOff>
    </xdr:from>
    <xdr:ext cx="1828800" cy="2524125"/>
    <mc:AlternateContent xmlns:mc="http://schemas.openxmlformats.org/markup-compatibility/2006" xmlns:a14="http://schemas.microsoft.com/office/drawing/2010/main">
      <mc:Choice Requires="a14">
        <xdr:graphicFrame macro="">
          <xdr:nvGraphicFramePr>
            <xdr:cNvPr id="4" name="importer"/>
            <xdr:cNvGraphicFramePr/>
          </xdr:nvGraphicFramePr>
          <xdr:xfrm>
            <a:off x="0" y="0"/>
            <a:ext cx="0" cy="0"/>
          </xdr:xfrm>
          <a:graphic>
            <a:graphicData uri="http://schemas.microsoft.com/office/drawing/2010/slicer">
              <sle:slicer xmlns:sle="http://schemas.microsoft.com/office/drawing/2010/slicer" name="importer"/>
            </a:graphicData>
          </a:graphic>
        </xdr:graphicFrame>
      </mc:Choice>
      <mc:Fallback xmlns="">
        <xdr:sp macro="" textlink="">
          <xdr:nvSpPr>
            <xdr:cNvPr id="0" name=""/>
            <xdr:cNvSpPr>
              <a:spLocks noTextEdit="1"/>
            </xdr:cNvSpPr>
          </xdr:nvSpPr>
          <xdr:spPr>
            <a:xfrm>
              <a:off x="6286500" y="4305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0</xdr:col>
      <xdr:colOff>428625</xdr:colOff>
      <xdr:row>22</xdr:row>
      <xdr:rowOff>85725</xdr:rowOff>
    </xdr:from>
    <xdr:ext cx="1828800" cy="2524125"/>
    <mc:AlternateContent xmlns:mc="http://schemas.openxmlformats.org/markup-compatibility/2006" xmlns:a14="http://schemas.microsoft.com/office/drawing/2010/main">
      <mc:Choice Requires="a14">
        <xdr:graphicFrame macro="">
          <xdr:nvGraphicFramePr>
            <xdr:cNvPr id="5" name="year 16"/>
            <xdr:cNvGraphicFramePr/>
          </xdr:nvGraphicFramePr>
          <xdr:xfrm>
            <a:off x="0" y="0"/>
            <a:ext cx="0" cy="0"/>
          </xdr:xfrm>
          <a:graphic>
            <a:graphicData uri="http://schemas.microsoft.com/office/drawing/2010/slicer">
              <sle:slicer xmlns:sle="http://schemas.microsoft.com/office/drawing/2010/slicer" name="year 16"/>
            </a:graphicData>
          </a:graphic>
        </xdr:graphicFrame>
      </mc:Choice>
      <mc:Fallback xmlns="">
        <xdr:sp macro="" textlink="">
          <xdr:nvSpPr>
            <xdr:cNvPr id="0" name=""/>
            <xdr:cNvSpPr>
              <a:spLocks noTextEdit="1"/>
            </xdr:cNvSpPr>
          </xdr:nvSpPr>
          <xdr:spPr>
            <a:xfrm>
              <a:off x="428625" y="42767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742950</xdr:colOff>
      <xdr:row>0</xdr:row>
      <xdr:rowOff>95250</xdr:rowOff>
    </xdr:from>
    <xdr:to>
      <xdr:col>13</xdr:col>
      <xdr:colOff>180976</xdr:colOff>
      <xdr:row>22</xdr:row>
      <xdr:rowOff>76200</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oneCellAnchor>
    <xdr:from>
      <xdr:col>3</xdr:col>
      <xdr:colOff>400050</xdr:colOff>
      <xdr:row>22</xdr:row>
      <xdr:rowOff>104775</xdr:rowOff>
    </xdr:from>
    <xdr:ext cx="1828800" cy="2524125"/>
    <mc:AlternateContent xmlns:mc="http://schemas.openxmlformats.org/markup-compatibility/2006" xmlns:a14="http://schemas.microsoft.com/office/drawing/2010/main">
      <mc:Choice Requires="a14">
        <xdr:graphicFrame macro="">
          <xdr:nvGraphicFramePr>
            <xdr:cNvPr id="2" name="commodity 1"/>
            <xdr:cNvGraphicFramePr/>
          </xdr:nvGraphicFramePr>
          <xdr:xfrm>
            <a:off x="0" y="0"/>
            <a:ext cx="0" cy="0"/>
          </xdr:xfrm>
          <a:graphic>
            <a:graphicData uri="http://schemas.microsoft.com/office/drawing/2010/slicer">
              <sle:slicer xmlns:sle="http://schemas.microsoft.com/office/drawing/2010/slicer" name="commodity 1"/>
            </a:graphicData>
          </a:graphic>
        </xdr:graphicFrame>
      </mc:Choice>
      <mc:Fallback xmlns="">
        <xdr:sp macro="" textlink="">
          <xdr:nvSpPr>
            <xdr:cNvPr id="0" name=""/>
            <xdr:cNvSpPr>
              <a:spLocks noTextEdit="1"/>
            </xdr:cNvSpPr>
          </xdr:nvSpPr>
          <xdr:spPr>
            <a:xfrm>
              <a:off x="4381500" y="4295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6</xdr:col>
      <xdr:colOff>19050</xdr:colOff>
      <xdr:row>22</xdr:row>
      <xdr:rowOff>95250</xdr:rowOff>
    </xdr:from>
    <xdr:ext cx="1828800" cy="2524125"/>
    <mc:AlternateContent xmlns:mc="http://schemas.openxmlformats.org/markup-compatibility/2006" xmlns:a14="http://schemas.microsoft.com/office/drawing/2010/main">
      <mc:Choice Requires="a14">
        <xdr:graphicFrame macro="">
          <xdr:nvGraphicFramePr>
            <xdr:cNvPr id="3" name="exporter 1"/>
            <xdr:cNvGraphicFramePr/>
          </xdr:nvGraphicFramePr>
          <xdr:xfrm>
            <a:off x="0" y="0"/>
            <a:ext cx="0" cy="0"/>
          </xdr:xfrm>
          <a:graphic>
            <a:graphicData uri="http://schemas.microsoft.com/office/drawing/2010/slicer">
              <sle:slicer xmlns:sle="http://schemas.microsoft.com/office/drawing/2010/slicer" name="exporter 1"/>
            </a:graphicData>
          </a:graphic>
        </xdr:graphicFrame>
      </mc:Choice>
      <mc:Fallback xmlns="">
        <xdr:sp macro="" textlink="">
          <xdr:nvSpPr>
            <xdr:cNvPr id="0" name=""/>
            <xdr:cNvSpPr>
              <a:spLocks noTextEdit="1"/>
            </xdr:cNvSpPr>
          </xdr:nvSpPr>
          <xdr:spPr>
            <a:xfrm>
              <a:off x="6400800" y="42862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xdr:col>
      <xdr:colOff>885825</xdr:colOff>
      <xdr:row>22</xdr:row>
      <xdr:rowOff>76200</xdr:rowOff>
    </xdr:from>
    <xdr:ext cx="1828800" cy="2524125"/>
    <mc:AlternateContent xmlns:mc="http://schemas.openxmlformats.org/markup-compatibility/2006" xmlns:a14="http://schemas.microsoft.com/office/drawing/2010/main">
      <mc:Choice Requires="a14">
        <xdr:graphicFrame macro="">
          <xdr:nvGraphicFramePr>
            <xdr:cNvPr id="4" name="importer 1"/>
            <xdr:cNvGraphicFramePr/>
          </xdr:nvGraphicFramePr>
          <xdr:xfrm>
            <a:off x="0" y="0"/>
            <a:ext cx="0" cy="0"/>
          </xdr:xfrm>
          <a:graphic>
            <a:graphicData uri="http://schemas.microsoft.com/office/drawing/2010/slicer">
              <sle:slicer xmlns:sle="http://schemas.microsoft.com/office/drawing/2010/slicer" name="importer 1"/>
            </a:graphicData>
          </a:graphic>
        </xdr:graphicFrame>
      </mc:Choice>
      <mc:Fallback xmlns="">
        <xdr:sp macro="" textlink="">
          <xdr:nvSpPr>
            <xdr:cNvPr id="0" name=""/>
            <xdr:cNvSpPr>
              <a:spLocks noTextEdit="1"/>
            </xdr:cNvSpPr>
          </xdr:nvSpPr>
          <xdr:spPr>
            <a:xfrm>
              <a:off x="2381250" y="42672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0</xdr:col>
      <xdr:colOff>428625</xdr:colOff>
      <xdr:row>22</xdr:row>
      <xdr:rowOff>85725</xdr:rowOff>
    </xdr:from>
    <xdr:ext cx="1828800" cy="2524125"/>
    <mc:AlternateContent xmlns:mc="http://schemas.openxmlformats.org/markup-compatibility/2006" xmlns:a14="http://schemas.microsoft.com/office/drawing/2010/main">
      <mc:Choice Requires="a14">
        <xdr:graphicFrame macro="">
          <xdr:nvGraphicFramePr>
            <xdr:cNvPr id="5" name="year 57"/>
            <xdr:cNvGraphicFramePr/>
          </xdr:nvGraphicFramePr>
          <xdr:xfrm>
            <a:off x="0" y="0"/>
            <a:ext cx="0" cy="0"/>
          </xdr:xfrm>
          <a:graphic>
            <a:graphicData uri="http://schemas.microsoft.com/office/drawing/2010/slicer">
              <sle:slicer xmlns:sle="http://schemas.microsoft.com/office/drawing/2010/slicer" name="year 57"/>
            </a:graphicData>
          </a:graphic>
        </xdr:graphicFrame>
      </mc:Choice>
      <mc:Fallback xmlns="">
        <xdr:sp macro="" textlink="">
          <xdr:nvSpPr>
            <xdr:cNvPr id="0" name=""/>
            <xdr:cNvSpPr>
              <a:spLocks noTextEdit="1"/>
            </xdr:cNvSpPr>
          </xdr:nvSpPr>
          <xdr:spPr>
            <a:xfrm>
              <a:off x="428625" y="42767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38099</xdr:colOff>
      <xdr:row>0</xdr:row>
      <xdr:rowOff>76201</xdr:rowOff>
    </xdr:from>
    <xdr:to>
      <xdr:col>24</xdr:col>
      <xdr:colOff>266700</xdr:colOff>
      <xdr:row>22</xdr:row>
      <xdr:rowOff>57151</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771524</xdr:colOff>
      <xdr:row>6</xdr:row>
      <xdr:rowOff>90487</xdr:rowOff>
    </xdr:from>
    <xdr:to>
      <xdr:col>7</xdr:col>
      <xdr:colOff>85724</xdr:colOff>
      <xdr:row>29</xdr:row>
      <xdr:rowOff>161925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285750</xdr:colOff>
      <xdr:row>6</xdr:row>
      <xdr:rowOff>57150</xdr:rowOff>
    </xdr:from>
    <xdr:ext cx="1828800" cy="2524125"/>
    <mc:AlternateContent xmlns:mc="http://schemas.openxmlformats.org/markup-compatibility/2006" xmlns:a14="http://schemas.microsoft.com/office/drawing/2010/main">
      <mc:Choice Requires="a14">
        <xdr:graphicFrame macro="">
          <xdr:nvGraphicFramePr>
            <xdr:cNvPr id="3" name="region 10"/>
            <xdr:cNvGraphicFramePr/>
          </xdr:nvGraphicFramePr>
          <xdr:xfrm>
            <a:off x="0" y="0"/>
            <a:ext cx="0" cy="0"/>
          </xdr:xfrm>
          <a:graphic>
            <a:graphicData uri="http://schemas.microsoft.com/office/drawing/2010/slicer">
              <sle:slicer xmlns:sle="http://schemas.microsoft.com/office/drawing/2010/slicer" name="region 10"/>
            </a:graphicData>
          </a:graphic>
        </xdr:graphicFrame>
      </mc:Choice>
      <mc:Fallback xmlns="">
        <xdr:sp macro="" textlink="">
          <xdr:nvSpPr>
            <xdr:cNvPr id="0" name=""/>
            <xdr:cNvSpPr>
              <a:spLocks noTextEdit="1"/>
            </xdr:cNvSpPr>
          </xdr:nvSpPr>
          <xdr:spPr>
            <a:xfrm>
              <a:off x="7362825" y="12001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7</xdr:col>
      <xdr:colOff>295275</xdr:colOff>
      <xdr:row>19</xdr:row>
      <xdr:rowOff>114300</xdr:rowOff>
    </xdr:from>
    <xdr:ext cx="1828800" cy="2524125"/>
    <mc:AlternateContent xmlns:mc="http://schemas.openxmlformats.org/markup-compatibility/2006" xmlns:a14="http://schemas.microsoft.com/office/drawing/2010/main">
      <mc:Choice Requires="a14">
        <xdr:graphicFrame macro="">
          <xdr:nvGraphicFramePr>
            <xdr:cNvPr id="4" name="sector 1"/>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7372350" y="37338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523875</xdr:colOff>
      <xdr:row>6</xdr:row>
      <xdr:rowOff>47625</xdr:rowOff>
    </xdr:from>
    <xdr:ext cx="1828800" cy="2524125"/>
    <mc:AlternateContent xmlns:mc="http://schemas.openxmlformats.org/markup-compatibility/2006" xmlns:a14="http://schemas.microsoft.com/office/drawing/2010/main">
      <mc:Choice Requires="a14">
        <xdr:graphicFrame macro="">
          <xdr:nvGraphicFramePr>
            <xdr:cNvPr id="5" name="year 8"/>
            <xdr:cNvGraphicFramePr/>
          </xdr:nvGraphicFramePr>
          <xdr:xfrm>
            <a:off x="0" y="0"/>
            <a:ext cx="0" cy="0"/>
          </xdr:xfrm>
          <a:graphic>
            <a:graphicData uri="http://schemas.microsoft.com/office/drawing/2010/slicer">
              <sle:slicer xmlns:sle="http://schemas.microsoft.com/office/drawing/2010/slicer" name="year 8"/>
            </a:graphicData>
          </a:graphic>
        </xdr:graphicFrame>
      </mc:Choice>
      <mc:Fallback xmlns="">
        <xdr:sp macro="" textlink="">
          <xdr:nvSpPr>
            <xdr:cNvPr id="0" name=""/>
            <xdr:cNvSpPr>
              <a:spLocks noTextEdit="1"/>
            </xdr:cNvSpPr>
          </xdr:nvSpPr>
          <xdr:spPr>
            <a:xfrm>
              <a:off x="9201150" y="11906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28.xml><?xml version="1.0" encoding="utf-8"?>
<xdr:wsDr xmlns:xdr="http://schemas.openxmlformats.org/drawingml/2006/spreadsheetDrawing" xmlns:a="http://schemas.openxmlformats.org/drawingml/2006/main">
  <xdr:oneCellAnchor>
    <xdr:from>
      <xdr:col>8</xdr:col>
      <xdr:colOff>390525</xdr:colOff>
      <xdr:row>14</xdr:row>
      <xdr:rowOff>133350</xdr:rowOff>
    </xdr:from>
    <xdr:ext cx="1828800" cy="2524125"/>
    <mc:AlternateContent xmlns:mc="http://schemas.openxmlformats.org/markup-compatibility/2006" xmlns:a14="http://schemas.microsoft.com/office/drawing/2010/main">
      <mc:Choice Requires="a14">
        <xdr:graphicFrame macro="">
          <xdr:nvGraphicFramePr>
            <xdr:cNvPr id="2" name="region 9"/>
            <xdr:cNvGraphicFramePr/>
          </xdr:nvGraphicFramePr>
          <xdr:xfrm>
            <a:off x="0" y="0"/>
            <a:ext cx="0" cy="0"/>
          </xdr:xfrm>
          <a:graphic>
            <a:graphicData uri="http://schemas.microsoft.com/office/drawing/2010/slicer">
              <sle:slicer xmlns:sle="http://schemas.microsoft.com/office/drawing/2010/slicer" name="region 9"/>
            </a:graphicData>
          </a:graphic>
        </xdr:graphicFrame>
      </mc:Choice>
      <mc:Fallback xmlns="">
        <xdr:sp macro="" textlink="">
          <xdr:nvSpPr>
            <xdr:cNvPr id="0" name=""/>
            <xdr:cNvSpPr>
              <a:spLocks noTextEdit="1"/>
            </xdr:cNvSpPr>
          </xdr:nvSpPr>
          <xdr:spPr>
            <a:xfrm>
              <a:off x="8267700" y="28003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8</xdr:col>
      <xdr:colOff>400050</xdr:colOff>
      <xdr:row>1</xdr:row>
      <xdr:rowOff>85725</xdr:rowOff>
    </xdr:from>
    <xdr:ext cx="1828800" cy="2524125"/>
    <mc:AlternateContent xmlns:mc="http://schemas.openxmlformats.org/markup-compatibility/2006" xmlns:a14="http://schemas.microsoft.com/office/drawing/2010/main">
      <mc:Choice Requires="a14">
        <xdr:graphicFrame macro="">
          <xdr:nvGraphicFramePr>
            <xdr:cNvPr id="3" name="PA_out"/>
            <xdr:cNvGraphicFramePr/>
          </xdr:nvGraphicFramePr>
          <xdr:xfrm>
            <a:off x="0" y="0"/>
            <a:ext cx="0" cy="0"/>
          </xdr:xfrm>
          <a:graphic>
            <a:graphicData uri="http://schemas.microsoft.com/office/drawing/2010/slicer">
              <sle:slicer xmlns:sle="http://schemas.microsoft.com/office/drawing/2010/slicer" name="PA_out"/>
            </a:graphicData>
          </a:graphic>
        </xdr:graphicFrame>
      </mc:Choice>
      <mc:Fallback xmlns="">
        <xdr:sp macro="" textlink="">
          <xdr:nvSpPr>
            <xdr:cNvPr id="0" name=""/>
            <xdr:cNvSpPr>
              <a:spLocks noTextEdit="1"/>
            </xdr:cNvSpPr>
          </xdr:nvSpPr>
          <xdr:spPr>
            <a:xfrm>
              <a:off x="8277225" y="2762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10</xdr:col>
      <xdr:colOff>638175</xdr:colOff>
      <xdr:row>1</xdr:row>
      <xdr:rowOff>85725</xdr:rowOff>
    </xdr:from>
    <xdr:ext cx="1828800" cy="2524125"/>
    <mc:AlternateContent xmlns:mc="http://schemas.openxmlformats.org/markup-compatibility/2006" xmlns:a14="http://schemas.microsoft.com/office/drawing/2010/main">
      <mc:Choice Requires="a14">
        <xdr:graphicFrame macro="">
          <xdr:nvGraphicFramePr>
            <xdr:cNvPr id="4" name="PA_in"/>
            <xdr:cNvGraphicFramePr/>
          </xdr:nvGraphicFramePr>
          <xdr:xfrm>
            <a:off x="0" y="0"/>
            <a:ext cx="0" cy="0"/>
          </xdr:xfrm>
          <a:graphic>
            <a:graphicData uri="http://schemas.microsoft.com/office/drawing/2010/slicer">
              <sle:slicer xmlns:sle="http://schemas.microsoft.com/office/drawing/2010/slicer" name="PA_in"/>
            </a:graphicData>
          </a:graphic>
        </xdr:graphicFrame>
      </mc:Choice>
      <mc:Fallback xmlns="">
        <xdr:sp macro="" textlink="">
          <xdr:nvSpPr>
            <xdr:cNvPr id="0" name=""/>
            <xdr:cNvSpPr>
              <a:spLocks noTextEdit="1"/>
            </xdr:cNvSpPr>
          </xdr:nvSpPr>
          <xdr:spPr>
            <a:xfrm>
              <a:off x="10115550" y="2762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10</xdr:col>
      <xdr:colOff>647700</xdr:colOff>
      <xdr:row>14</xdr:row>
      <xdr:rowOff>104775</xdr:rowOff>
    </xdr:from>
    <xdr:ext cx="1828800" cy="2524125"/>
    <mc:AlternateContent xmlns:mc="http://schemas.openxmlformats.org/markup-compatibility/2006" xmlns:a14="http://schemas.microsoft.com/office/drawing/2010/main">
      <mc:Choice Requires="a14">
        <xdr:graphicFrame macro="">
          <xdr:nvGraphicFramePr>
            <xdr:cNvPr id="5" name="year 7"/>
            <xdr:cNvGraphicFramePr/>
          </xdr:nvGraphicFramePr>
          <xdr:xfrm>
            <a:off x="0" y="0"/>
            <a:ext cx="0" cy="0"/>
          </xdr:xfrm>
          <a:graphic>
            <a:graphicData uri="http://schemas.microsoft.com/office/drawing/2010/slicer">
              <sle:slicer xmlns:sle="http://schemas.microsoft.com/office/drawing/2010/slicer" name="year 7"/>
            </a:graphicData>
          </a:graphic>
        </xdr:graphicFrame>
      </mc:Choice>
      <mc:Fallback xmlns="">
        <xdr:sp macro="" textlink="">
          <xdr:nvSpPr>
            <xdr:cNvPr id="0" name=""/>
            <xdr:cNvSpPr>
              <a:spLocks noTextEdit="1"/>
            </xdr:cNvSpPr>
          </xdr:nvSpPr>
          <xdr:spPr>
            <a:xfrm>
              <a:off x="10125075" y="2771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847724</xdr:colOff>
      <xdr:row>12</xdr:row>
      <xdr:rowOff>14287</xdr:rowOff>
    </xdr:from>
    <xdr:to>
      <xdr:col>7</xdr:col>
      <xdr:colOff>714374</xdr:colOff>
      <xdr:row>36</xdr:row>
      <xdr:rowOff>104775</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oneCellAnchor>
    <xdr:from>
      <xdr:col>9</xdr:col>
      <xdr:colOff>523875</xdr:colOff>
      <xdr:row>1</xdr:row>
      <xdr:rowOff>152400</xdr:rowOff>
    </xdr:from>
    <xdr:ext cx="1828800" cy="2524125"/>
    <mc:AlternateContent xmlns:mc="http://schemas.openxmlformats.org/markup-compatibility/2006" xmlns:a14="http://schemas.microsoft.com/office/drawing/2010/main">
      <mc:Choice Requires="a14">
        <xdr:graphicFrame macro="">
          <xdr:nvGraphicFramePr>
            <xdr:cNvPr id="2" name="region 8"/>
            <xdr:cNvGraphicFramePr/>
          </xdr:nvGraphicFramePr>
          <xdr:xfrm>
            <a:off x="0" y="0"/>
            <a:ext cx="0" cy="0"/>
          </xdr:xfrm>
          <a:graphic>
            <a:graphicData uri="http://schemas.microsoft.com/office/drawing/2010/slicer">
              <sle:slicer xmlns:sle="http://schemas.microsoft.com/office/drawing/2010/slicer" name="region 8"/>
            </a:graphicData>
          </a:graphic>
        </xdr:graphicFrame>
      </mc:Choice>
      <mc:Fallback xmlns="">
        <xdr:sp macro="" textlink="">
          <xdr:nvSpPr>
            <xdr:cNvPr id="0" name=""/>
            <xdr:cNvSpPr>
              <a:spLocks noTextEdit="1"/>
            </xdr:cNvSpPr>
          </xdr:nvSpPr>
          <xdr:spPr>
            <a:xfrm>
              <a:off x="7448550" y="3429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10</xdr:col>
      <xdr:colOff>247650</xdr:colOff>
      <xdr:row>15</xdr:row>
      <xdr:rowOff>142875</xdr:rowOff>
    </xdr:from>
    <xdr:ext cx="1828800" cy="2524125"/>
    <mc:AlternateContent xmlns:mc="http://schemas.openxmlformats.org/markup-compatibility/2006" xmlns:a14="http://schemas.microsoft.com/office/drawing/2010/main">
      <mc:Choice Requires="a14">
        <xdr:graphicFrame macro="">
          <xdr:nvGraphicFramePr>
            <xdr:cNvPr id="3" name="secto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7715250" y="30003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17</xdr:col>
      <xdr:colOff>247650</xdr:colOff>
      <xdr:row>3</xdr:row>
      <xdr:rowOff>9525</xdr:rowOff>
    </xdr:from>
    <xdr:ext cx="1828800" cy="2524125"/>
    <mc:AlternateContent xmlns:mc="http://schemas.openxmlformats.org/markup-compatibility/2006" xmlns:a14="http://schemas.microsoft.com/office/drawing/2010/main">
      <mc:Choice Requires="a14">
        <xdr:graphicFrame macro="">
          <xdr:nvGraphicFramePr>
            <xdr:cNvPr id="4" name="year 6"/>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11515725" y="581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133350</xdr:colOff>
      <xdr:row>6</xdr:row>
      <xdr:rowOff>57150</xdr:rowOff>
    </xdr:from>
    <xdr:to>
      <xdr:col>9</xdr:col>
      <xdr:colOff>323850</xdr:colOff>
      <xdr:row>32</xdr:row>
      <xdr:rowOff>38100</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oneCellAnchor>
    <xdr:from>
      <xdr:col>7</xdr:col>
      <xdr:colOff>666750</xdr:colOff>
      <xdr:row>15</xdr:row>
      <xdr:rowOff>85725</xdr:rowOff>
    </xdr:from>
    <xdr:ext cx="1828800" cy="2524125"/>
    <mc:AlternateContent xmlns:mc="http://schemas.openxmlformats.org/markup-compatibility/2006" xmlns:a14="http://schemas.microsoft.com/office/drawing/2010/main">
      <mc:Choice Requires="a14">
        <xdr:graphicFrame macro="">
          <xdr:nvGraphicFramePr>
            <xdr:cNvPr id="2" name="region 14"/>
            <xdr:cNvGraphicFramePr/>
          </xdr:nvGraphicFramePr>
          <xdr:xfrm>
            <a:off x="0" y="0"/>
            <a:ext cx="0" cy="0"/>
          </xdr:xfrm>
          <a:graphic>
            <a:graphicData uri="http://schemas.microsoft.com/office/drawing/2010/slicer">
              <sle:slicer xmlns:sle="http://schemas.microsoft.com/office/drawing/2010/slicer" name="region 14"/>
            </a:graphicData>
          </a:graphic>
        </xdr:graphicFrame>
      </mc:Choice>
      <mc:Fallback xmlns="">
        <xdr:sp macro="" textlink="">
          <xdr:nvSpPr>
            <xdr:cNvPr id="0" name=""/>
            <xdr:cNvSpPr>
              <a:spLocks noTextEdit="1"/>
            </xdr:cNvSpPr>
          </xdr:nvSpPr>
          <xdr:spPr>
            <a:xfrm>
              <a:off x="7743825" y="29432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7</xdr:col>
      <xdr:colOff>676275</xdr:colOff>
      <xdr:row>2</xdr:row>
      <xdr:rowOff>9525</xdr:rowOff>
    </xdr:from>
    <xdr:ext cx="1828800" cy="2524125"/>
    <mc:AlternateContent xmlns:mc="http://schemas.openxmlformats.org/markup-compatibility/2006" xmlns:a14="http://schemas.microsoft.com/office/drawing/2010/main">
      <mc:Choice Requires="a14">
        <xdr:graphicFrame macro="">
          <xdr:nvGraphicFramePr>
            <xdr:cNvPr id="3" name="year 12"/>
            <xdr:cNvGraphicFramePr/>
          </xdr:nvGraphicFramePr>
          <xdr:xfrm>
            <a:off x="0" y="0"/>
            <a:ext cx="0" cy="0"/>
          </xdr:xfrm>
          <a:graphic>
            <a:graphicData uri="http://schemas.microsoft.com/office/drawing/2010/slicer">
              <sle:slicer xmlns:sle="http://schemas.microsoft.com/office/drawing/2010/slicer" name="year 12"/>
            </a:graphicData>
          </a:graphic>
        </xdr:graphicFrame>
      </mc:Choice>
      <mc:Fallback xmlns="">
        <xdr:sp macro="" textlink="">
          <xdr:nvSpPr>
            <xdr:cNvPr id="0" name=""/>
            <xdr:cNvSpPr>
              <a:spLocks noTextEdit="1"/>
            </xdr:cNvSpPr>
          </xdr:nvSpPr>
          <xdr:spPr>
            <a:xfrm>
              <a:off x="7753350" y="390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933449</xdr:colOff>
      <xdr:row>9</xdr:row>
      <xdr:rowOff>33336</xdr:rowOff>
    </xdr:from>
    <xdr:to>
      <xdr:col>7</xdr:col>
      <xdr:colOff>323849</xdr:colOff>
      <xdr:row>30</xdr:row>
      <xdr:rowOff>133349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1362075</xdr:colOff>
      <xdr:row>6</xdr:row>
      <xdr:rowOff>100011</xdr:rowOff>
    </xdr:from>
    <xdr:to>
      <xdr:col>8</xdr:col>
      <xdr:colOff>9525</xdr:colOff>
      <xdr:row>31</xdr:row>
      <xdr:rowOff>47624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485775</xdr:colOff>
      <xdr:row>16</xdr:row>
      <xdr:rowOff>171450</xdr:rowOff>
    </xdr:from>
    <xdr:ext cx="1828800" cy="2524125"/>
    <mc:AlternateContent xmlns:mc="http://schemas.openxmlformats.org/markup-compatibility/2006" xmlns:a14="http://schemas.microsoft.com/office/drawing/2010/main">
      <mc:Choice Requires="a14">
        <xdr:graphicFrame macro="">
          <xdr:nvGraphicFramePr>
            <xdr:cNvPr id="3" name="region 18"/>
            <xdr:cNvGraphicFramePr/>
          </xdr:nvGraphicFramePr>
          <xdr:xfrm>
            <a:off x="0" y="0"/>
            <a:ext cx="0" cy="0"/>
          </xdr:xfrm>
          <a:graphic>
            <a:graphicData uri="http://schemas.microsoft.com/office/drawing/2010/slicer">
              <sle:slicer xmlns:sle="http://schemas.microsoft.com/office/drawing/2010/slicer" name="region 18"/>
            </a:graphicData>
          </a:graphic>
        </xdr:graphicFrame>
      </mc:Choice>
      <mc:Fallback xmlns="">
        <xdr:sp macro="" textlink="">
          <xdr:nvSpPr>
            <xdr:cNvPr id="0" name=""/>
            <xdr:cNvSpPr>
              <a:spLocks noTextEdit="1"/>
            </xdr:cNvSpPr>
          </xdr:nvSpPr>
          <xdr:spPr>
            <a:xfrm>
              <a:off x="8391525" y="32194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8</xdr:col>
      <xdr:colOff>447675</xdr:colOff>
      <xdr:row>3</xdr:row>
      <xdr:rowOff>66675</xdr:rowOff>
    </xdr:from>
    <xdr:ext cx="1828800" cy="2524125"/>
    <mc:AlternateContent xmlns:mc="http://schemas.openxmlformats.org/markup-compatibility/2006" xmlns:a14="http://schemas.microsoft.com/office/drawing/2010/main">
      <mc:Choice Requires="a14">
        <xdr:graphicFrame macro="">
          <xdr:nvGraphicFramePr>
            <xdr:cNvPr id="4" name="sector 4"/>
            <xdr:cNvGraphicFramePr/>
          </xdr:nvGraphicFramePr>
          <xdr:xfrm>
            <a:off x="0" y="0"/>
            <a:ext cx="0" cy="0"/>
          </xdr:xfrm>
          <a:graphic>
            <a:graphicData uri="http://schemas.microsoft.com/office/drawing/2010/slicer">
              <sle:slicer xmlns:sle="http://schemas.microsoft.com/office/drawing/2010/slicer" name="sector 4"/>
            </a:graphicData>
          </a:graphic>
        </xdr:graphicFrame>
      </mc:Choice>
      <mc:Fallback xmlns="">
        <xdr:sp macro="" textlink="">
          <xdr:nvSpPr>
            <xdr:cNvPr id="0" name=""/>
            <xdr:cNvSpPr>
              <a:spLocks noTextEdit="1"/>
            </xdr:cNvSpPr>
          </xdr:nvSpPr>
          <xdr:spPr>
            <a:xfrm>
              <a:off x="8353425" y="6381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38100</xdr:colOff>
      <xdr:row>3</xdr:row>
      <xdr:rowOff>28575</xdr:rowOff>
    </xdr:from>
    <xdr:ext cx="1828800" cy="2524125"/>
    <mc:AlternateContent xmlns:mc="http://schemas.openxmlformats.org/markup-compatibility/2006" xmlns:a14="http://schemas.microsoft.com/office/drawing/2010/main">
      <mc:Choice Requires="a14">
        <xdr:graphicFrame macro="">
          <xdr:nvGraphicFramePr>
            <xdr:cNvPr id="5" name="year 17"/>
            <xdr:cNvGraphicFramePr/>
          </xdr:nvGraphicFramePr>
          <xdr:xfrm>
            <a:off x="0" y="0"/>
            <a:ext cx="0" cy="0"/>
          </xdr:xfrm>
          <a:graphic>
            <a:graphicData uri="http://schemas.microsoft.com/office/drawing/2010/slicer">
              <sle:slicer xmlns:sle="http://schemas.microsoft.com/office/drawing/2010/slicer" name="year 17"/>
            </a:graphicData>
          </a:graphic>
        </xdr:graphicFrame>
      </mc:Choice>
      <mc:Fallback xmlns="">
        <xdr:sp macro="" textlink="">
          <xdr:nvSpPr>
            <xdr:cNvPr id="0" name=""/>
            <xdr:cNvSpPr>
              <a:spLocks noTextEdit="1"/>
            </xdr:cNvSpPr>
          </xdr:nvSpPr>
          <xdr:spPr>
            <a:xfrm>
              <a:off x="10344150" y="6000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32.xml><?xml version="1.0" encoding="utf-8"?>
<xdr:wsDr xmlns:xdr="http://schemas.openxmlformats.org/drawingml/2006/spreadsheetDrawing" xmlns:a="http://schemas.openxmlformats.org/drawingml/2006/main">
  <xdr:twoCellAnchor>
    <xdr:from>
      <xdr:col>1</xdr:col>
      <xdr:colOff>285749</xdr:colOff>
      <xdr:row>15</xdr:row>
      <xdr:rowOff>52386</xdr:rowOff>
    </xdr:from>
    <xdr:to>
      <xdr:col>8</xdr:col>
      <xdr:colOff>295274</xdr:colOff>
      <xdr:row>37</xdr:row>
      <xdr:rowOff>95249</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457200</xdr:colOff>
      <xdr:row>15</xdr:row>
      <xdr:rowOff>123825</xdr:rowOff>
    </xdr:from>
    <xdr:ext cx="1828800" cy="2524125"/>
    <mc:AlternateContent xmlns:mc="http://schemas.openxmlformats.org/markup-compatibility/2006" xmlns:a14="http://schemas.microsoft.com/office/drawing/2010/main">
      <mc:Choice Requires="a14">
        <xdr:graphicFrame macro="">
          <xdr:nvGraphicFramePr>
            <xdr:cNvPr id="3" name="region 15"/>
            <xdr:cNvGraphicFramePr/>
          </xdr:nvGraphicFramePr>
          <xdr:xfrm>
            <a:off x="0" y="0"/>
            <a:ext cx="0" cy="0"/>
          </xdr:xfrm>
          <a:graphic>
            <a:graphicData uri="http://schemas.microsoft.com/office/drawing/2010/slicer">
              <sle:slicer xmlns:sle="http://schemas.microsoft.com/office/drawing/2010/slicer" name="region 15"/>
            </a:graphicData>
          </a:graphic>
        </xdr:graphicFrame>
      </mc:Choice>
      <mc:Fallback xmlns="">
        <xdr:sp macro="" textlink="">
          <xdr:nvSpPr>
            <xdr:cNvPr id="0" name=""/>
            <xdr:cNvSpPr>
              <a:spLocks noTextEdit="1"/>
            </xdr:cNvSpPr>
          </xdr:nvSpPr>
          <xdr:spPr>
            <a:xfrm>
              <a:off x="10801350" y="29813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390525</xdr:colOff>
      <xdr:row>2</xdr:row>
      <xdr:rowOff>0</xdr:rowOff>
    </xdr:from>
    <xdr:ext cx="1828800" cy="2524125"/>
    <mc:AlternateContent xmlns:mc="http://schemas.openxmlformats.org/markup-compatibility/2006" xmlns:a14="http://schemas.microsoft.com/office/drawing/2010/main">
      <mc:Choice Requires="a14">
        <xdr:graphicFrame macro="">
          <xdr:nvGraphicFramePr>
            <xdr:cNvPr id="4" name="year 13"/>
            <xdr:cNvGraphicFramePr/>
          </xdr:nvGraphicFramePr>
          <xdr:xfrm>
            <a:off x="0" y="0"/>
            <a:ext cx="0" cy="0"/>
          </xdr:xfrm>
          <a:graphic>
            <a:graphicData uri="http://schemas.microsoft.com/office/drawing/2010/slicer">
              <sle:slicer xmlns:sle="http://schemas.microsoft.com/office/drawing/2010/slicer" name="year 13"/>
            </a:graphicData>
          </a:graphic>
        </xdr:graphicFrame>
      </mc:Choice>
      <mc:Fallback xmlns="">
        <xdr:sp macro="" textlink="">
          <xdr:nvSpPr>
            <xdr:cNvPr id="0" name=""/>
            <xdr:cNvSpPr>
              <a:spLocks noTextEdit="1"/>
            </xdr:cNvSpPr>
          </xdr:nvSpPr>
          <xdr:spPr>
            <a:xfrm>
              <a:off x="10734675" y="3810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33.xml><?xml version="1.0" encoding="utf-8"?>
<xdr:wsDr xmlns:xdr="http://schemas.openxmlformats.org/drawingml/2006/spreadsheetDrawing" xmlns:a="http://schemas.openxmlformats.org/drawingml/2006/main">
  <xdr:twoCellAnchor>
    <xdr:from>
      <xdr:col>1</xdr:col>
      <xdr:colOff>1295400</xdr:colOff>
      <xdr:row>15</xdr:row>
      <xdr:rowOff>4761</xdr:rowOff>
    </xdr:from>
    <xdr:to>
      <xdr:col>9</xdr:col>
      <xdr:colOff>666750</xdr:colOff>
      <xdr:row>39</xdr:row>
      <xdr:rowOff>142874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762000</xdr:colOff>
      <xdr:row>16</xdr:row>
      <xdr:rowOff>104775</xdr:rowOff>
    </xdr:from>
    <xdr:ext cx="1828800" cy="2524125"/>
    <mc:AlternateContent xmlns:mc="http://schemas.openxmlformats.org/markup-compatibility/2006" xmlns:a14="http://schemas.microsoft.com/office/drawing/2010/main">
      <mc:Choice Requires="a14">
        <xdr:graphicFrame macro="">
          <xdr:nvGraphicFramePr>
            <xdr:cNvPr id="3" name="region 20"/>
            <xdr:cNvGraphicFramePr/>
          </xdr:nvGraphicFramePr>
          <xdr:xfrm>
            <a:off x="0" y="0"/>
            <a:ext cx="0" cy="0"/>
          </xdr:xfrm>
          <a:graphic>
            <a:graphicData uri="http://schemas.microsoft.com/office/drawing/2010/slicer">
              <sle:slicer xmlns:sle="http://schemas.microsoft.com/office/drawing/2010/slicer" name="region 20"/>
            </a:graphicData>
          </a:graphic>
        </xdr:graphicFrame>
      </mc:Choice>
      <mc:Fallback xmlns="">
        <xdr:sp macro="" textlink="">
          <xdr:nvSpPr>
            <xdr:cNvPr id="0" name=""/>
            <xdr:cNvSpPr>
              <a:spLocks noTextEdit="1"/>
            </xdr:cNvSpPr>
          </xdr:nvSpPr>
          <xdr:spPr>
            <a:xfrm>
              <a:off x="10267950" y="3152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38100</xdr:colOff>
      <xdr:row>3</xdr:row>
      <xdr:rowOff>28575</xdr:rowOff>
    </xdr:from>
    <xdr:ext cx="1828800" cy="2524125"/>
    <mc:AlternateContent xmlns:mc="http://schemas.openxmlformats.org/markup-compatibility/2006" xmlns:a14="http://schemas.microsoft.com/office/drawing/2010/main">
      <mc:Choice Requires="a14">
        <xdr:graphicFrame macro="">
          <xdr:nvGraphicFramePr>
            <xdr:cNvPr id="4" name="year 19"/>
            <xdr:cNvGraphicFramePr/>
          </xdr:nvGraphicFramePr>
          <xdr:xfrm>
            <a:off x="0" y="0"/>
            <a:ext cx="0" cy="0"/>
          </xdr:xfrm>
          <a:graphic>
            <a:graphicData uri="http://schemas.microsoft.com/office/drawing/2010/slicer">
              <sle:slicer xmlns:sle="http://schemas.microsoft.com/office/drawing/2010/slicer" name="year 19"/>
            </a:graphicData>
          </a:graphic>
        </xdr:graphicFrame>
      </mc:Choice>
      <mc:Fallback xmlns="">
        <xdr:sp macro="" textlink="">
          <xdr:nvSpPr>
            <xdr:cNvPr id="0" name=""/>
            <xdr:cNvSpPr>
              <a:spLocks noTextEdit="1"/>
            </xdr:cNvSpPr>
          </xdr:nvSpPr>
          <xdr:spPr>
            <a:xfrm>
              <a:off x="10344150" y="6000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34.xml><?xml version="1.0" encoding="utf-8"?>
<xdr:wsDr xmlns:xdr="http://schemas.openxmlformats.org/drawingml/2006/spreadsheetDrawing" xmlns:a="http://schemas.openxmlformats.org/drawingml/2006/main">
  <xdr:twoCellAnchor>
    <xdr:from>
      <xdr:col>3</xdr:col>
      <xdr:colOff>485775</xdr:colOff>
      <xdr:row>3</xdr:row>
      <xdr:rowOff>23811</xdr:rowOff>
    </xdr:from>
    <xdr:to>
      <xdr:col>10</xdr:col>
      <xdr:colOff>485775</xdr:colOff>
      <xdr:row>23</xdr:row>
      <xdr:rowOff>152400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781050</xdr:colOff>
      <xdr:row>16</xdr:row>
      <xdr:rowOff>66675</xdr:rowOff>
    </xdr:from>
    <xdr:ext cx="1828800" cy="2524125"/>
    <mc:AlternateContent xmlns:mc="http://schemas.openxmlformats.org/markup-compatibility/2006" xmlns:a14="http://schemas.microsoft.com/office/drawing/2010/main">
      <mc:Choice Requires="a14">
        <xdr:graphicFrame macro="">
          <xdr:nvGraphicFramePr>
            <xdr:cNvPr id="3" name="region 19"/>
            <xdr:cNvGraphicFramePr/>
          </xdr:nvGraphicFramePr>
          <xdr:xfrm>
            <a:off x="0" y="0"/>
            <a:ext cx="0" cy="0"/>
          </xdr:xfrm>
          <a:graphic>
            <a:graphicData uri="http://schemas.microsoft.com/office/drawing/2010/slicer">
              <sle:slicer xmlns:sle="http://schemas.microsoft.com/office/drawing/2010/slicer" name="region 19"/>
            </a:graphicData>
          </a:graphic>
        </xdr:graphicFrame>
      </mc:Choice>
      <mc:Fallback xmlns="">
        <xdr:sp macro="" textlink="">
          <xdr:nvSpPr>
            <xdr:cNvPr id="0" name=""/>
            <xdr:cNvSpPr>
              <a:spLocks noTextEdit="1"/>
            </xdr:cNvSpPr>
          </xdr:nvSpPr>
          <xdr:spPr>
            <a:xfrm>
              <a:off x="10287000" y="31146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38100</xdr:colOff>
      <xdr:row>3</xdr:row>
      <xdr:rowOff>28575</xdr:rowOff>
    </xdr:from>
    <xdr:ext cx="1828800" cy="2524125"/>
    <mc:AlternateContent xmlns:mc="http://schemas.openxmlformats.org/markup-compatibility/2006" xmlns:a14="http://schemas.microsoft.com/office/drawing/2010/main">
      <mc:Choice Requires="a14">
        <xdr:graphicFrame macro="">
          <xdr:nvGraphicFramePr>
            <xdr:cNvPr id="4" name="year 18"/>
            <xdr:cNvGraphicFramePr/>
          </xdr:nvGraphicFramePr>
          <xdr:xfrm>
            <a:off x="0" y="0"/>
            <a:ext cx="0" cy="0"/>
          </xdr:xfrm>
          <a:graphic>
            <a:graphicData uri="http://schemas.microsoft.com/office/drawing/2010/slicer">
              <sle:slicer xmlns:sle="http://schemas.microsoft.com/office/drawing/2010/slicer" name="year 18"/>
            </a:graphicData>
          </a:graphic>
        </xdr:graphicFrame>
      </mc:Choice>
      <mc:Fallback xmlns="">
        <xdr:sp macro="" textlink="">
          <xdr:nvSpPr>
            <xdr:cNvPr id="0" name=""/>
            <xdr:cNvSpPr>
              <a:spLocks noTextEdit="1"/>
            </xdr:cNvSpPr>
          </xdr:nvSpPr>
          <xdr:spPr>
            <a:xfrm>
              <a:off x="10344150" y="6000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35.xml><?xml version="1.0" encoding="utf-8"?>
<xdr:wsDr xmlns:xdr="http://schemas.openxmlformats.org/drawingml/2006/spreadsheetDrawing" xmlns:a="http://schemas.openxmlformats.org/drawingml/2006/main">
  <xdr:twoCellAnchor>
    <xdr:from>
      <xdr:col>0</xdr:col>
      <xdr:colOff>1400175</xdr:colOff>
      <xdr:row>6</xdr:row>
      <xdr:rowOff>100011</xdr:rowOff>
    </xdr:from>
    <xdr:to>
      <xdr:col>8</xdr:col>
      <xdr:colOff>447675</xdr:colOff>
      <xdr:row>31</xdr:row>
      <xdr:rowOff>161924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609600</xdr:colOff>
      <xdr:row>18</xdr:row>
      <xdr:rowOff>114300</xdr:rowOff>
    </xdr:from>
    <xdr:ext cx="1828800" cy="2524125"/>
    <mc:AlternateContent xmlns:mc="http://schemas.openxmlformats.org/markup-compatibility/2006" xmlns:a14="http://schemas.microsoft.com/office/drawing/2010/main">
      <mc:Choice Requires="a14">
        <xdr:graphicFrame macro="">
          <xdr:nvGraphicFramePr>
            <xdr:cNvPr id="3" name="region 30"/>
            <xdr:cNvGraphicFramePr/>
          </xdr:nvGraphicFramePr>
          <xdr:xfrm>
            <a:off x="0" y="0"/>
            <a:ext cx="0" cy="0"/>
          </xdr:xfrm>
          <a:graphic>
            <a:graphicData uri="http://schemas.microsoft.com/office/drawing/2010/slicer">
              <sle:slicer xmlns:sle="http://schemas.microsoft.com/office/drawing/2010/slicer" name="region 30"/>
            </a:graphicData>
          </a:graphic>
        </xdr:graphicFrame>
      </mc:Choice>
      <mc:Fallback xmlns="">
        <xdr:sp macro="" textlink="">
          <xdr:nvSpPr>
            <xdr:cNvPr id="0" name=""/>
            <xdr:cNvSpPr>
              <a:spLocks noTextEdit="1"/>
            </xdr:cNvSpPr>
          </xdr:nvSpPr>
          <xdr:spPr>
            <a:xfrm>
              <a:off x="8515350" y="3543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8</xdr:col>
      <xdr:colOff>552450</xdr:colOff>
      <xdr:row>5</xdr:row>
      <xdr:rowOff>19050</xdr:rowOff>
    </xdr:from>
    <xdr:ext cx="1828800" cy="2524125"/>
    <mc:AlternateContent xmlns:mc="http://schemas.openxmlformats.org/markup-compatibility/2006" xmlns:a14="http://schemas.microsoft.com/office/drawing/2010/main">
      <mc:Choice Requires="a14">
        <xdr:graphicFrame macro="">
          <xdr:nvGraphicFramePr>
            <xdr:cNvPr id="4" name="technology 7"/>
            <xdr:cNvGraphicFramePr/>
          </xdr:nvGraphicFramePr>
          <xdr:xfrm>
            <a:off x="0" y="0"/>
            <a:ext cx="0" cy="0"/>
          </xdr:xfrm>
          <a:graphic>
            <a:graphicData uri="http://schemas.microsoft.com/office/drawing/2010/slicer">
              <sle:slicer xmlns:sle="http://schemas.microsoft.com/office/drawing/2010/slicer" name="technology 7"/>
            </a:graphicData>
          </a:graphic>
        </xdr:graphicFrame>
      </mc:Choice>
      <mc:Fallback xmlns="">
        <xdr:sp macro="" textlink="">
          <xdr:nvSpPr>
            <xdr:cNvPr id="0" name=""/>
            <xdr:cNvSpPr>
              <a:spLocks noTextEdit="1"/>
            </xdr:cNvSpPr>
          </xdr:nvSpPr>
          <xdr:spPr>
            <a:xfrm>
              <a:off x="8458200" y="9715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10</xdr:col>
      <xdr:colOff>762000</xdr:colOff>
      <xdr:row>5</xdr:row>
      <xdr:rowOff>28575</xdr:rowOff>
    </xdr:from>
    <xdr:ext cx="1828800" cy="2524125"/>
    <mc:AlternateContent xmlns:mc="http://schemas.openxmlformats.org/markup-compatibility/2006" xmlns:a14="http://schemas.microsoft.com/office/drawing/2010/main">
      <mc:Choice Requires="a14">
        <xdr:graphicFrame macro="">
          <xdr:nvGraphicFramePr>
            <xdr:cNvPr id="5" name="year 28"/>
            <xdr:cNvGraphicFramePr/>
          </xdr:nvGraphicFramePr>
          <xdr:xfrm>
            <a:off x="0" y="0"/>
            <a:ext cx="0" cy="0"/>
          </xdr:xfrm>
          <a:graphic>
            <a:graphicData uri="http://schemas.microsoft.com/office/drawing/2010/slicer">
              <sle:slicer xmlns:sle="http://schemas.microsoft.com/office/drawing/2010/slicer" name="year 28"/>
            </a:graphicData>
          </a:graphic>
        </xdr:graphicFrame>
      </mc:Choice>
      <mc:Fallback xmlns="">
        <xdr:sp macro="" textlink="">
          <xdr:nvSpPr>
            <xdr:cNvPr id="0" name=""/>
            <xdr:cNvSpPr>
              <a:spLocks noTextEdit="1"/>
            </xdr:cNvSpPr>
          </xdr:nvSpPr>
          <xdr:spPr>
            <a:xfrm>
              <a:off x="10267950" y="9810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36.xml><?xml version="1.0" encoding="utf-8"?>
<xdr:wsDr xmlns:xdr="http://schemas.openxmlformats.org/drawingml/2006/spreadsheetDrawing" xmlns:a="http://schemas.openxmlformats.org/drawingml/2006/main">
  <xdr:twoCellAnchor>
    <xdr:from>
      <xdr:col>0</xdr:col>
      <xdr:colOff>714375</xdr:colOff>
      <xdr:row>3</xdr:row>
      <xdr:rowOff>76201</xdr:rowOff>
    </xdr:from>
    <xdr:to>
      <xdr:col>10</xdr:col>
      <xdr:colOff>495300</xdr:colOff>
      <xdr:row>28</xdr:row>
      <xdr:rowOff>66675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828675</xdr:colOff>
      <xdr:row>15</xdr:row>
      <xdr:rowOff>28575</xdr:rowOff>
    </xdr:from>
    <xdr:to>
      <xdr:col>13</xdr:col>
      <xdr:colOff>428625</xdr:colOff>
      <xdr:row>28</xdr:row>
      <xdr:rowOff>76200</xdr:rowOff>
    </xdr:to>
    <mc:AlternateContent xmlns:mc="http://schemas.openxmlformats.org/markup-compatibility/2006" xmlns:a14="http://schemas.microsoft.com/office/drawing/2010/main">
      <mc:Choice Requires="a14">
        <xdr:graphicFrame macro="">
          <xdr:nvGraphicFramePr>
            <xdr:cNvPr id="3" name="region 31"/>
            <xdr:cNvGraphicFramePr/>
          </xdr:nvGraphicFramePr>
          <xdr:xfrm>
            <a:off x="0" y="0"/>
            <a:ext cx="0" cy="0"/>
          </xdr:xfrm>
          <a:graphic>
            <a:graphicData uri="http://schemas.microsoft.com/office/drawing/2010/slicer">
              <sle:slicer xmlns:sle="http://schemas.microsoft.com/office/drawing/2010/slicer" name="region 31"/>
            </a:graphicData>
          </a:graphic>
        </xdr:graphicFrame>
      </mc:Choice>
      <mc:Fallback xmlns="">
        <xdr:sp macro="" textlink="">
          <xdr:nvSpPr>
            <xdr:cNvPr id="0" name=""/>
            <xdr:cNvSpPr>
              <a:spLocks noTextEdit="1"/>
            </xdr:cNvSpPr>
          </xdr:nvSpPr>
          <xdr:spPr>
            <a:xfrm>
              <a:off x="8601075" y="28860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13</xdr:col>
      <xdr:colOff>476250</xdr:colOff>
      <xdr:row>1</xdr:row>
      <xdr:rowOff>161925</xdr:rowOff>
    </xdr:from>
    <xdr:to>
      <xdr:col>15</xdr:col>
      <xdr:colOff>933450</xdr:colOff>
      <xdr:row>15</xdr:row>
      <xdr:rowOff>19050</xdr:rowOff>
    </xdr:to>
    <mc:AlternateContent xmlns:mc="http://schemas.openxmlformats.org/markup-compatibility/2006" xmlns:a14="http://schemas.microsoft.com/office/drawing/2010/main">
      <mc:Choice Requires="a14">
        <xdr:graphicFrame macro="">
          <xdr:nvGraphicFramePr>
            <xdr:cNvPr id="4" name="factor"/>
            <xdr:cNvGraphicFramePr/>
          </xdr:nvGraphicFramePr>
          <xdr:xfrm>
            <a:off x="0" y="0"/>
            <a:ext cx="0" cy="0"/>
          </xdr:xfrm>
          <a:graphic>
            <a:graphicData uri="http://schemas.microsoft.com/office/drawing/2010/slicer">
              <sle:slicer xmlns:sle="http://schemas.microsoft.com/office/drawing/2010/slicer" name="factor"/>
            </a:graphicData>
          </a:graphic>
        </xdr:graphicFrame>
      </mc:Choice>
      <mc:Fallback xmlns="">
        <xdr:sp macro="" textlink="">
          <xdr:nvSpPr>
            <xdr:cNvPr id="0" name=""/>
            <xdr:cNvSpPr>
              <a:spLocks noTextEdit="1"/>
            </xdr:cNvSpPr>
          </xdr:nvSpPr>
          <xdr:spPr>
            <a:xfrm>
              <a:off x="10477500" y="352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847725</xdr:colOff>
      <xdr:row>1</xdr:row>
      <xdr:rowOff>171450</xdr:rowOff>
    </xdr:from>
    <xdr:to>
      <xdr:col>13</xdr:col>
      <xdr:colOff>447675</xdr:colOff>
      <xdr:row>15</xdr:row>
      <xdr:rowOff>28575</xdr:rowOff>
    </xdr:to>
    <mc:AlternateContent xmlns:mc="http://schemas.openxmlformats.org/markup-compatibility/2006" xmlns:a14="http://schemas.microsoft.com/office/drawing/2010/main">
      <mc:Choice Requires="a14">
        <xdr:graphicFrame macro="">
          <xdr:nvGraphicFramePr>
            <xdr:cNvPr id="5" name="year 29"/>
            <xdr:cNvGraphicFramePr/>
          </xdr:nvGraphicFramePr>
          <xdr:xfrm>
            <a:off x="0" y="0"/>
            <a:ext cx="0" cy="0"/>
          </xdr:xfrm>
          <a:graphic>
            <a:graphicData uri="http://schemas.microsoft.com/office/drawing/2010/slicer">
              <sle:slicer xmlns:sle="http://schemas.microsoft.com/office/drawing/2010/slicer" name="year 29"/>
            </a:graphicData>
          </a:graphic>
        </xdr:graphicFrame>
      </mc:Choice>
      <mc:Fallback xmlns="">
        <xdr:sp macro="" textlink="">
          <xdr:nvSpPr>
            <xdr:cNvPr id="0" name=""/>
            <xdr:cNvSpPr>
              <a:spLocks noTextEdit="1"/>
            </xdr:cNvSpPr>
          </xdr:nvSpPr>
          <xdr:spPr>
            <a:xfrm>
              <a:off x="8620125" y="3619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7.xml><?xml version="1.0" encoding="utf-8"?>
<xdr:wsDr xmlns:xdr="http://schemas.openxmlformats.org/drawingml/2006/spreadsheetDrawing" xmlns:a="http://schemas.openxmlformats.org/drawingml/2006/main">
  <xdr:twoCellAnchor>
    <xdr:from>
      <xdr:col>1</xdr:col>
      <xdr:colOff>95250</xdr:colOff>
      <xdr:row>6</xdr:row>
      <xdr:rowOff>104775</xdr:rowOff>
    </xdr:from>
    <xdr:to>
      <xdr:col>8</xdr:col>
      <xdr:colOff>133350</xdr:colOff>
      <xdr:row>26</xdr:row>
      <xdr:rowOff>157162</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352425</xdr:colOff>
      <xdr:row>2</xdr:row>
      <xdr:rowOff>9525</xdr:rowOff>
    </xdr:from>
    <xdr:to>
      <xdr:col>12</xdr:col>
      <xdr:colOff>247650</xdr:colOff>
      <xdr:row>15</xdr:row>
      <xdr:rowOff>57150</xdr:rowOff>
    </xdr:to>
    <mc:AlternateContent xmlns:mc="http://schemas.openxmlformats.org/markup-compatibility/2006" xmlns:a14="http://schemas.microsoft.com/office/drawing/2010/main">
      <mc:Choice Requires="a14">
        <xdr:graphicFrame macro="">
          <xdr:nvGraphicFramePr>
            <xdr:cNvPr id="3" name="region 21"/>
            <xdr:cNvGraphicFramePr/>
          </xdr:nvGraphicFramePr>
          <xdr:xfrm>
            <a:off x="0" y="0"/>
            <a:ext cx="0" cy="0"/>
          </xdr:xfrm>
          <a:graphic>
            <a:graphicData uri="http://schemas.microsoft.com/office/drawing/2010/slicer">
              <sle:slicer xmlns:sle="http://schemas.microsoft.com/office/drawing/2010/slicer" name="region 21"/>
            </a:graphicData>
          </a:graphic>
        </xdr:graphicFrame>
      </mc:Choice>
      <mc:Fallback xmlns="">
        <xdr:sp macro="" textlink="">
          <xdr:nvSpPr>
            <xdr:cNvPr id="0" name=""/>
            <xdr:cNvSpPr>
              <a:spLocks noTextEdit="1"/>
            </xdr:cNvSpPr>
          </xdr:nvSpPr>
          <xdr:spPr>
            <a:xfrm>
              <a:off x="7762875" y="390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200025</xdr:colOff>
      <xdr:row>1</xdr:row>
      <xdr:rowOff>133350</xdr:rowOff>
    </xdr:from>
    <xdr:to>
      <xdr:col>14</xdr:col>
      <xdr:colOff>428625</xdr:colOff>
      <xdr:row>14</xdr:row>
      <xdr:rowOff>180975</xdr:rowOff>
    </xdr:to>
    <mc:AlternateContent xmlns:mc="http://schemas.openxmlformats.org/markup-compatibility/2006" xmlns:a14="http://schemas.microsoft.com/office/drawing/2010/main">
      <mc:Choice Requires="a14">
        <xdr:graphicFrame macro="">
          <xdr:nvGraphicFramePr>
            <xdr:cNvPr id="4" name="year 20"/>
            <xdr:cNvGraphicFramePr/>
          </xdr:nvGraphicFramePr>
          <xdr:xfrm>
            <a:off x="0" y="0"/>
            <a:ext cx="0" cy="0"/>
          </xdr:xfrm>
          <a:graphic>
            <a:graphicData uri="http://schemas.microsoft.com/office/drawing/2010/slicer">
              <sle:slicer xmlns:sle="http://schemas.microsoft.com/office/drawing/2010/slicer" name="year 20"/>
            </a:graphicData>
          </a:graphic>
        </xdr:graphicFrame>
      </mc:Choice>
      <mc:Fallback xmlns="">
        <xdr:sp macro="" textlink="">
          <xdr:nvSpPr>
            <xdr:cNvPr id="0" name=""/>
            <xdr:cNvSpPr>
              <a:spLocks noTextEdit="1"/>
            </xdr:cNvSpPr>
          </xdr:nvSpPr>
          <xdr:spPr>
            <a:xfrm>
              <a:off x="9544050" y="323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8.xml><?xml version="1.0" encoding="utf-8"?>
<xdr:wsDr xmlns:xdr="http://schemas.openxmlformats.org/drawingml/2006/spreadsheetDrawing" xmlns:a="http://schemas.openxmlformats.org/drawingml/2006/main">
  <xdr:twoCellAnchor>
    <xdr:from>
      <xdr:col>0</xdr:col>
      <xdr:colOff>1114425</xdr:colOff>
      <xdr:row>7</xdr:row>
      <xdr:rowOff>9525</xdr:rowOff>
    </xdr:from>
    <xdr:to>
      <xdr:col>6</xdr:col>
      <xdr:colOff>790575</xdr:colOff>
      <xdr:row>27</xdr:row>
      <xdr:rowOff>61912</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542925</xdr:colOff>
      <xdr:row>15</xdr:row>
      <xdr:rowOff>9525</xdr:rowOff>
    </xdr:from>
    <xdr:ext cx="1828800" cy="2524125"/>
    <mc:AlternateContent xmlns:mc="http://schemas.openxmlformats.org/markup-compatibility/2006" xmlns:a14="http://schemas.microsoft.com/office/drawing/2010/main">
      <mc:Choice Requires="a14">
        <xdr:graphicFrame macro="">
          <xdr:nvGraphicFramePr>
            <xdr:cNvPr id="3" name="region 22"/>
            <xdr:cNvGraphicFramePr/>
          </xdr:nvGraphicFramePr>
          <xdr:xfrm>
            <a:off x="0" y="0"/>
            <a:ext cx="0" cy="0"/>
          </xdr:xfrm>
          <a:graphic>
            <a:graphicData uri="http://schemas.microsoft.com/office/drawing/2010/slicer">
              <sle:slicer xmlns:sle="http://schemas.microsoft.com/office/drawing/2010/slicer" name="region 22"/>
            </a:graphicData>
          </a:graphic>
        </xdr:graphicFrame>
      </mc:Choice>
      <mc:Fallback xmlns="">
        <xdr:sp macro="" textlink="">
          <xdr:nvSpPr>
            <xdr:cNvPr id="0" name=""/>
            <xdr:cNvSpPr>
              <a:spLocks noTextEdit="1"/>
            </xdr:cNvSpPr>
          </xdr:nvSpPr>
          <xdr:spPr>
            <a:xfrm>
              <a:off x="7781925" y="2867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8</xdr:col>
      <xdr:colOff>114300</xdr:colOff>
      <xdr:row>1</xdr:row>
      <xdr:rowOff>114300</xdr:rowOff>
    </xdr:from>
    <xdr:ext cx="1828800" cy="2524125"/>
    <mc:AlternateContent xmlns:mc="http://schemas.openxmlformats.org/markup-compatibility/2006" xmlns:a14="http://schemas.microsoft.com/office/drawing/2010/main">
      <mc:Choice Requires="a14">
        <xdr:graphicFrame macro="">
          <xdr:nvGraphicFramePr>
            <xdr:cNvPr id="4" name="technology 5"/>
            <xdr:cNvGraphicFramePr/>
          </xdr:nvGraphicFramePr>
          <xdr:xfrm>
            <a:off x="0" y="0"/>
            <a:ext cx="0" cy="0"/>
          </xdr:xfrm>
          <a:graphic>
            <a:graphicData uri="http://schemas.microsoft.com/office/drawing/2010/slicer">
              <sle:slicer xmlns:sle="http://schemas.microsoft.com/office/drawing/2010/slicer" name="technology 5"/>
            </a:graphicData>
          </a:graphic>
        </xdr:graphicFrame>
      </mc:Choice>
      <mc:Fallback xmlns="">
        <xdr:sp macro="" textlink="">
          <xdr:nvSpPr>
            <xdr:cNvPr id="0" name=""/>
            <xdr:cNvSpPr>
              <a:spLocks noTextEdit="1"/>
            </xdr:cNvSpPr>
          </xdr:nvSpPr>
          <xdr:spPr>
            <a:xfrm>
              <a:off x="7524750" y="3048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12</xdr:col>
      <xdr:colOff>200025</xdr:colOff>
      <xdr:row>1</xdr:row>
      <xdr:rowOff>133350</xdr:rowOff>
    </xdr:from>
    <xdr:ext cx="1828800" cy="2524125"/>
    <mc:AlternateContent xmlns:mc="http://schemas.openxmlformats.org/markup-compatibility/2006" xmlns:a14="http://schemas.microsoft.com/office/drawing/2010/main">
      <mc:Choice Requires="a14">
        <xdr:graphicFrame macro="">
          <xdr:nvGraphicFramePr>
            <xdr:cNvPr id="5" name="year 21"/>
            <xdr:cNvGraphicFramePr/>
          </xdr:nvGraphicFramePr>
          <xdr:xfrm>
            <a:off x="0" y="0"/>
            <a:ext cx="0" cy="0"/>
          </xdr:xfrm>
          <a:graphic>
            <a:graphicData uri="http://schemas.microsoft.com/office/drawing/2010/slicer">
              <sle:slicer xmlns:sle="http://schemas.microsoft.com/office/drawing/2010/slicer" name="year 21"/>
            </a:graphicData>
          </a:graphic>
        </xdr:graphicFrame>
      </mc:Choice>
      <mc:Fallback xmlns="">
        <xdr:sp macro="" textlink="">
          <xdr:nvSpPr>
            <xdr:cNvPr id="0" name=""/>
            <xdr:cNvSpPr>
              <a:spLocks noTextEdit="1"/>
            </xdr:cNvSpPr>
          </xdr:nvSpPr>
          <xdr:spPr>
            <a:xfrm>
              <a:off x="9544050" y="3238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39.xml><?xml version="1.0" encoding="utf-8"?>
<xdr:wsDr xmlns:xdr="http://schemas.openxmlformats.org/drawingml/2006/spreadsheetDrawing" xmlns:a="http://schemas.openxmlformats.org/drawingml/2006/main">
  <xdr:twoCellAnchor>
    <xdr:from>
      <xdr:col>1</xdr:col>
      <xdr:colOff>95250</xdr:colOff>
      <xdr:row>6</xdr:row>
      <xdr:rowOff>104775</xdr:rowOff>
    </xdr:from>
    <xdr:to>
      <xdr:col>8</xdr:col>
      <xdr:colOff>133350</xdr:colOff>
      <xdr:row>26</xdr:row>
      <xdr:rowOff>157162</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352425</xdr:colOff>
      <xdr:row>2</xdr:row>
      <xdr:rowOff>9525</xdr:rowOff>
    </xdr:from>
    <xdr:ext cx="1828800" cy="2524125"/>
    <mc:AlternateContent xmlns:mc="http://schemas.openxmlformats.org/markup-compatibility/2006" xmlns:a14="http://schemas.microsoft.com/office/drawing/2010/main">
      <mc:Choice Requires="a14">
        <xdr:graphicFrame macro="">
          <xdr:nvGraphicFramePr>
            <xdr:cNvPr id="3" name="region 23"/>
            <xdr:cNvGraphicFramePr/>
          </xdr:nvGraphicFramePr>
          <xdr:xfrm>
            <a:off x="0" y="0"/>
            <a:ext cx="0" cy="0"/>
          </xdr:xfrm>
          <a:graphic>
            <a:graphicData uri="http://schemas.microsoft.com/office/drawing/2010/slicer">
              <sle:slicer xmlns:sle="http://schemas.microsoft.com/office/drawing/2010/slicer" name="region 23"/>
            </a:graphicData>
          </a:graphic>
        </xdr:graphicFrame>
      </mc:Choice>
      <mc:Fallback xmlns="">
        <xdr:sp macro="" textlink="">
          <xdr:nvSpPr>
            <xdr:cNvPr id="0" name=""/>
            <xdr:cNvSpPr>
              <a:spLocks noTextEdit="1"/>
            </xdr:cNvSpPr>
          </xdr:nvSpPr>
          <xdr:spPr>
            <a:xfrm>
              <a:off x="7762875" y="390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12</xdr:col>
      <xdr:colOff>314325</xdr:colOff>
      <xdr:row>2</xdr:row>
      <xdr:rowOff>9525</xdr:rowOff>
    </xdr:from>
    <xdr:ext cx="1828800" cy="2524125"/>
    <mc:AlternateContent xmlns:mc="http://schemas.openxmlformats.org/markup-compatibility/2006" xmlns:a14="http://schemas.microsoft.com/office/drawing/2010/main">
      <mc:Choice Requires="a14">
        <xdr:graphicFrame macro="">
          <xdr:nvGraphicFramePr>
            <xdr:cNvPr id="4" name="year 22"/>
            <xdr:cNvGraphicFramePr/>
          </xdr:nvGraphicFramePr>
          <xdr:xfrm>
            <a:off x="0" y="0"/>
            <a:ext cx="0" cy="0"/>
          </xdr:xfrm>
          <a:graphic>
            <a:graphicData uri="http://schemas.microsoft.com/office/drawing/2010/slicer">
              <sle:slicer xmlns:sle="http://schemas.microsoft.com/office/drawing/2010/slicer" name="year 22"/>
            </a:graphicData>
          </a:graphic>
        </xdr:graphicFrame>
      </mc:Choice>
      <mc:Fallback xmlns="">
        <xdr:sp macro="" textlink="">
          <xdr:nvSpPr>
            <xdr:cNvPr id="0" name=""/>
            <xdr:cNvSpPr>
              <a:spLocks noTextEdit="1"/>
            </xdr:cNvSpPr>
          </xdr:nvSpPr>
          <xdr:spPr>
            <a:xfrm>
              <a:off x="9658350" y="390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40.xml><?xml version="1.0" encoding="utf-8"?>
<xdr:wsDr xmlns:xdr="http://schemas.openxmlformats.org/drawingml/2006/spreadsheetDrawing" xmlns:a="http://schemas.openxmlformats.org/drawingml/2006/main">
  <xdr:twoCellAnchor>
    <xdr:from>
      <xdr:col>1</xdr:col>
      <xdr:colOff>95250</xdr:colOff>
      <xdr:row>6</xdr:row>
      <xdr:rowOff>104775</xdr:rowOff>
    </xdr:from>
    <xdr:to>
      <xdr:col>8</xdr:col>
      <xdr:colOff>133350</xdr:colOff>
      <xdr:row>26</xdr:row>
      <xdr:rowOff>157162</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352425</xdr:colOff>
      <xdr:row>2</xdr:row>
      <xdr:rowOff>9525</xdr:rowOff>
    </xdr:from>
    <xdr:ext cx="1828800" cy="2524125"/>
    <mc:AlternateContent xmlns:mc="http://schemas.openxmlformats.org/markup-compatibility/2006" xmlns:a14="http://schemas.microsoft.com/office/drawing/2010/main">
      <mc:Choice Requires="a14">
        <xdr:graphicFrame macro="">
          <xdr:nvGraphicFramePr>
            <xdr:cNvPr id="3" name="region 24"/>
            <xdr:cNvGraphicFramePr/>
          </xdr:nvGraphicFramePr>
          <xdr:xfrm>
            <a:off x="0" y="0"/>
            <a:ext cx="0" cy="0"/>
          </xdr:xfrm>
          <a:graphic>
            <a:graphicData uri="http://schemas.microsoft.com/office/drawing/2010/slicer">
              <sle:slicer xmlns:sle="http://schemas.microsoft.com/office/drawing/2010/slicer" name="region 24"/>
            </a:graphicData>
          </a:graphic>
        </xdr:graphicFrame>
      </mc:Choice>
      <mc:Fallback xmlns="">
        <xdr:sp macro="" textlink="">
          <xdr:nvSpPr>
            <xdr:cNvPr id="0" name=""/>
            <xdr:cNvSpPr>
              <a:spLocks noTextEdit="1"/>
            </xdr:cNvSpPr>
          </xdr:nvSpPr>
          <xdr:spPr>
            <a:xfrm>
              <a:off x="7762875" y="390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12</xdr:col>
      <xdr:colOff>314325</xdr:colOff>
      <xdr:row>2</xdr:row>
      <xdr:rowOff>9525</xdr:rowOff>
    </xdr:from>
    <xdr:ext cx="1828800" cy="2524125"/>
    <mc:AlternateContent xmlns:mc="http://schemas.openxmlformats.org/markup-compatibility/2006" xmlns:a14="http://schemas.microsoft.com/office/drawing/2010/main">
      <mc:Choice Requires="a14">
        <xdr:graphicFrame macro="">
          <xdr:nvGraphicFramePr>
            <xdr:cNvPr id="4" name="year 23"/>
            <xdr:cNvGraphicFramePr/>
          </xdr:nvGraphicFramePr>
          <xdr:xfrm>
            <a:off x="0" y="0"/>
            <a:ext cx="0" cy="0"/>
          </xdr:xfrm>
          <a:graphic>
            <a:graphicData uri="http://schemas.microsoft.com/office/drawing/2010/slicer">
              <sle:slicer xmlns:sle="http://schemas.microsoft.com/office/drawing/2010/slicer" name="year 23"/>
            </a:graphicData>
          </a:graphic>
        </xdr:graphicFrame>
      </mc:Choice>
      <mc:Fallback xmlns="">
        <xdr:sp macro="" textlink="">
          <xdr:nvSpPr>
            <xdr:cNvPr id="0" name=""/>
            <xdr:cNvSpPr>
              <a:spLocks noTextEdit="1"/>
            </xdr:cNvSpPr>
          </xdr:nvSpPr>
          <xdr:spPr>
            <a:xfrm>
              <a:off x="9658350" y="3905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41.xml><?xml version="1.0" encoding="utf-8"?>
<xdr:wsDr xmlns:xdr="http://schemas.openxmlformats.org/drawingml/2006/spreadsheetDrawing" xmlns:a="http://schemas.openxmlformats.org/drawingml/2006/main">
  <xdr:twoCellAnchor>
    <xdr:from>
      <xdr:col>0</xdr:col>
      <xdr:colOff>742949</xdr:colOff>
      <xdr:row>5</xdr:row>
      <xdr:rowOff>190499</xdr:rowOff>
    </xdr:from>
    <xdr:to>
      <xdr:col>10</xdr:col>
      <xdr:colOff>676274</xdr:colOff>
      <xdr:row>29</xdr:row>
      <xdr:rowOff>9524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28575</xdr:colOff>
      <xdr:row>15</xdr:row>
      <xdr:rowOff>28575</xdr:rowOff>
    </xdr:from>
    <xdr:to>
      <xdr:col>13</xdr:col>
      <xdr:colOff>57150</xdr:colOff>
      <xdr:row>28</xdr:row>
      <xdr:rowOff>76200</xdr:rowOff>
    </xdr:to>
    <mc:AlternateContent xmlns:mc="http://schemas.openxmlformats.org/markup-compatibility/2006" xmlns:a14="http://schemas.microsoft.com/office/drawing/2010/main">
      <mc:Choice Requires="a14">
        <xdr:graphicFrame macro="">
          <xdr:nvGraphicFramePr>
            <xdr:cNvPr id="3" name="region 42"/>
            <xdr:cNvGraphicFramePr/>
          </xdr:nvGraphicFramePr>
          <xdr:xfrm>
            <a:off x="0" y="0"/>
            <a:ext cx="0" cy="0"/>
          </xdr:xfrm>
          <a:graphic>
            <a:graphicData uri="http://schemas.microsoft.com/office/drawing/2010/slicer">
              <sle:slicer xmlns:sle="http://schemas.microsoft.com/office/drawing/2010/slicer" name="region 42"/>
            </a:graphicData>
          </a:graphic>
        </xdr:graphicFrame>
      </mc:Choice>
      <mc:Fallback xmlns="">
        <xdr:sp macro="" textlink="">
          <xdr:nvSpPr>
            <xdr:cNvPr id="0" name=""/>
            <xdr:cNvSpPr>
              <a:spLocks noTextEdit="1"/>
            </xdr:cNvSpPr>
          </xdr:nvSpPr>
          <xdr:spPr>
            <a:xfrm>
              <a:off x="8515350" y="28860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209550</xdr:colOff>
      <xdr:row>1</xdr:row>
      <xdr:rowOff>95250</xdr:rowOff>
    </xdr:from>
    <xdr:to>
      <xdr:col>13</xdr:col>
      <xdr:colOff>238125</xdr:colOff>
      <xdr:row>14</xdr:row>
      <xdr:rowOff>142875</xdr:rowOff>
    </xdr:to>
    <mc:AlternateContent xmlns:mc="http://schemas.openxmlformats.org/markup-compatibility/2006" xmlns:a14="http://schemas.microsoft.com/office/drawing/2010/main">
      <mc:Choice Requires="a14">
        <xdr:graphicFrame macro="">
          <xdr:nvGraphicFramePr>
            <xdr:cNvPr id="4" name="year 40"/>
            <xdr:cNvGraphicFramePr/>
          </xdr:nvGraphicFramePr>
          <xdr:xfrm>
            <a:off x="0" y="0"/>
            <a:ext cx="0" cy="0"/>
          </xdr:xfrm>
          <a:graphic>
            <a:graphicData uri="http://schemas.microsoft.com/office/drawing/2010/slicer">
              <sle:slicer xmlns:sle="http://schemas.microsoft.com/office/drawing/2010/slicer" name="year 40"/>
            </a:graphicData>
          </a:graphic>
        </xdr:graphicFrame>
      </mc:Choice>
      <mc:Fallback xmlns="">
        <xdr:sp macro="" textlink="">
          <xdr:nvSpPr>
            <xdr:cNvPr id="0" name=""/>
            <xdr:cNvSpPr>
              <a:spLocks noTextEdit="1"/>
            </xdr:cNvSpPr>
          </xdr:nvSpPr>
          <xdr:spPr>
            <a:xfrm>
              <a:off x="8696325" y="2857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2.xml><?xml version="1.0" encoding="utf-8"?>
<xdr:wsDr xmlns:xdr="http://schemas.openxmlformats.org/drawingml/2006/spreadsheetDrawing" xmlns:a="http://schemas.openxmlformats.org/drawingml/2006/main">
  <xdr:twoCellAnchor>
    <xdr:from>
      <xdr:col>1</xdr:col>
      <xdr:colOff>942975</xdr:colOff>
      <xdr:row>8</xdr:row>
      <xdr:rowOff>66674</xdr:rowOff>
    </xdr:from>
    <xdr:to>
      <xdr:col>11</xdr:col>
      <xdr:colOff>285750</xdr:colOff>
      <xdr:row>32</xdr:row>
      <xdr:rowOff>57150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542925</xdr:colOff>
      <xdr:row>7</xdr:row>
      <xdr:rowOff>9525</xdr:rowOff>
    </xdr:from>
    <xdr:to>
      <xdr:col>13</xdr:col>
      <xdr:colOff>571500</xdr:colOff>
      <xdr:row>20</xdr:row>
      <xdr:rowOff>57150</xdr:rowOff>
    </xdr:to>
    <mc:AlternateContent xmlns:mc="http://schemas.openxmlformats.org/markup-compatibility/2006" xmlns:a14="http://schemas.microsoft.com/office/drawing/2010/main">
      <mc:Choice Requires="a14">
        <xdr:graphicFrame macro="">
          <xdr:nvGraphicFramePr>
            <xdr:cNvPr id="3" name="region 7"/>
            <xdr:cNvGraphicFramePr/>
          </xdr:nvGraphicFramePr>
          <xdr:xfrm>
            <a:off x="0" y="0"/>
            <a:ext cx="0" cy="0"/>
          </xdr:xfrm>
          <a:graphic>
            <a:graphicData uri="http://schemas.microsoft.com/office/drawing/2010/slicer">
              <sle:slicer xmlns:sle="http://schemas.microsoft.com/office/drawing/2010/slicer" name="region 7"/>
            </a:graphicData>
          </a:graphic>
        </xdr:graphicFrame>
      </mc:Choice>
      <mc:Fallback xmlns="">
        <xdr:sp macro="" textlink="">
          <xdr:nvSpPr>
            <xdr:cNvPr id="0" name=""/>
            <xdr:cNvSpPr>
              <a:spLocks noTextEdit="1"/>
            </xdr:cNvSpPr>
          </xdr:nvSpPr>
          <xdr:spPr>
            <a:xfrm>
              <a:off x="9515475" y="1343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3.xml><?xml version="1.0" encoding="utf-8"?>
<xdr:wsDr xmlns:xdr="http://schemas.openxmlformats.org/drawingml/2006/spreadsheetDrawing" xmlns:a="http://schemas.openxmlformats.org/drawingml/2006/main">
  <xdr:twoCellAnchor>
    <xdr:from>
      <xdr:col>0</xdr:col>
      <xdr:colOff>838200</xdr:colOff>
      <xdr:row>6</xdr:row>
      <xdr:rowOff>152401</xdr:rowOff>
    </xdr:from>
    <xdr:to>
      <xdr:col>10</xdr:col>
      <xdr:colOff>304800</xdr:colOff>
      <xdr:row>31</xdr:row>
      <xdr:rowOff>47625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466725</xdr:colOff>
      <xdr:row>2</xdr:row>
      <xdr:rowOff>161925</xdr:rowOff>
    </xdr:from>
    <xdr:to>
      <xdr:col>12</xdr:col>
      <xdr:colOff>219075</xdr:colOff>
      <xdr:row>16</xdr:row>
      <xdr:rowOff>19050</xdr:rowOff>
    </xdr:to>
    <mc:AlternateContent xmlns:mc="http://schemas.openxmlformats.org/markup-compatibility/2006" xmlns:a14="http://schemas.microsoft.com/office/drawing/2010/main">
      <mc:Choice Requires="a14">
        <xdr:graphicFrame macro="">
          <xdr:nvGraphicFramePr>
            <xdr:cNvPr id="3" name="region 58"/>
            <xdr:cNvGraphicFramePr/>
          </xdr:nvGraphicFramePr>
          <xdr:xfrm>
            <a:off x="0" y="0"/>
            <a:ext cx="0" cy="0"/>
          </xdr:xfrm>
          <a:graphic>
            <a:graphicData uri="http://schemas.microsoft.com/office/drawing/2010/slicer">
              <sle:slicer xmlns:sle="http://schemas.microsoft.com/office/drawing/2010/slicer" name="region 58"/>
            </a:graphicData>
          </a:graphic>
        </xdr:graphicFrame>
      </mc:Choice>
      <mc:Fallback xmlns="">
        <xdr:sp macro="" textlink="">
          <xdr:nvSpPr>
            <xdr:cNvPr id="0" name=""/>
            <xdr:cNvSpPr>
              <a:spLocks noTextEdit="1"/>
            </xdr:cNvSpPr>
          </xdr:nvSpPr>
          <xdr:spPr>
            <a:xfrm>
              <a:off x="8382000" y="5429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13</xdr:col>
      <xdr:colOff>95250</xdr:colOff>
      <xdr:row>2</xdr:row>
      <xdr:rowOff>66675</xdr:rowOff>
    </xdr:from>
    <xdr:to>
      <xdr:col>15</xdr:col>
      <xdr:colOff>400050</xdr:colOff>
      <xdr:row>15</xdr:row>
      <xdr:rowOff>114300</xdr:rowOff>
    </xdr:to>
    <mc:AlternateContent xmlns:mc="http://schemas.openxmlformats.org/markup-compatibility/2006" xmlns:a14="http://schemas.microsoft.com/office/drawing/2010/main">
      <mc:Choice Requires="a14">
        <xdr:graphicFrame macro="">
          <xdr:nvGraphicFramePr>
            <xdr:cNvPr id="4" name="year 55"/>
            <xdr:cNvGraphicFramePr/>
          </xdr:nvGraphicFramePr>
          <xdr:xfrm>
            <a:off x="0" y="0"/>
            <a:ext cx="0" cy="0"/>
          </xdr:xfrm>
          <a:graphic>
            <a:graphicData uri="http://schemas.microsoft.com/office/drawing/2010/slicer">
              <sle:slicer xmlns:sle="http://schemas.microsoft.com/office/drawing/2010/slicer" name="year 55"/>
            </a:graphicData>
          </a:graphic>
        </xdr:graphicFrame>
      </mc:Choice>
      <mc:Fallback xmlns="">
        <xdr:sp macro="" textlink="">
          <xdr:nvSpPr>
            <xdr:cNvPr id="0" name=""/>
            <xdr:cNvSpPr>
              <a:spLocks noTextEdit="1"/>
            </xdr:cNvSpPr>
          </xdr:nvSpPr>
          <xdr:spPr>
            <a:xfrm>
              <a:off x="10848975" y="4476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4.xml><?xml version="1.0" encoding="utf-8"?>
<xdr:wsDr xmlns:xdr="http://schemas.openxmlformats.org/drawingml/2006/spreadsheetDrawing" xmlns:a="http://schemas.openxmlformats.org/drawingml/2006/main">
  <xdr:twoCellAnchor>
    <xdr:from>
      <xdr:col>0</xdr:col>
      <xdr:colOff>133350</xdr:colOff>
      <xdr:row>12</xdr:row>
      <xdr:rowOff>142875</xdr:rowOff>
    </xdr:from>
    <xdr:to>
      <xdr:col>9</xdr:col>
      <xdr:colOff>904875</xdr:colOff>
      <xdr:row>37</xdr:row>
      <xdr:rowOff>95250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723900</xdr:colOff>
      <xdr:row>1</xdr:row>
      <xdr:rowOff>161925</xdr:rowOff>
    </xdr:from>
    <xdr:to>
      <xdr:col>12</xdr:col>
      <xdr:colOff>714375</xdr:colOff>
      <xdr:row>15</xdr:row>
      <xdr:rowOff>19050</xdr:rowOff>
    </xdr:to>
    <mc:AlternateContent xmlns:mc="http://schemas.openxmlformats.org/markup-compatibility/2006" xmlns:a14="http://schemas.microsoft.com/office/drawing/2010/main">
      <mc:Choice Requires="a14">
        <xdr:graphicFrame macro="">
          <xdr:nvGraphicFramePr>
            <xdr:cNvPr id="3" name="region 33"/>
            <xdr:cNvGraphicFramePr/>
          </xdr:nvGraphicFramePr>
          <xdr:xfrm>
            <a:off x="0" y="0"/>
            <a:ext cx="0" cy="0"/>
          </xdr:xfrm>
          <a:graphic>
            <a:graphicData uri="http://schemas.microsoft.com/office/drawing/2010/slicer">
              <sle:slicer xmlns:sle="http://schemas.microsoft.com/office/drawing/2010/slicer" name="region 33"/>
            </a:graphicData>
          </a:graphic>
        </xdr:graphicFrame>
      </mc:Choice>
      <mc:Fallback xmlns="">
        <xdr:sp macro="" textlink="">
          <xdr:nvSpPr>
            <xdr:cNvPr id="0" name=""/>
            <xdr:cNvSpPr>
              <a:spLocks noTextEdit="1"/>
            </xdr:cNvSpPr>
          </xdr:nvSpPr>
          <xdr:spPr>
            <a:xfrm>
              <a:off x="8143875" y="352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13</xdr:col>
      <xdr:colOff>85725</xdr:colOff>
      <xdr:row>1</xdr:row>
      <xdr:rowOff>171450</xdr:rowOff>
    </xdr:from>
    <xdr:to>
      <xdr:col>15</xdr:col>
      <xdr:colOff>390525</xdr:colOff>
      <xdr:row>15</xdr:row>
      <xdr:rowOff>28575</xdr:rowOff>
    </xdr:to>
    <mc:AlternateContent xmlns:mc="http://schemas.openxmlformats.org/markup-compatibility/2006" xmlns:a14="http://schemas.microsoft.com/office/drawing/2010/main">
      <mc:Choice Requires="a14">
        <xdr:graphicFrame macro="">
          <xdr:nvGraphicFramePr>
            <xdr:cNvPr id="4" name="year 31"/>
            <xdr:cNvGraphicFramePr/>
          </xdr:nvGraphicFramePr>
          <xdr:xfrm>
            <a:off x="0" y="0"/>
            <a:ext cx="0" cy="0"/>
          </xdr:xfrm>
          <a:graphic>
            <a:graphicData uri="http://schemas.microsoft.com/office/drawing/2010/slicer">
              <sle:slicer xmlns:sle="http://schemas.microsoft.com/office/drawing/2010/slicer" name="year 31"/>
            </a:graphicData>
          </a:graphic>
        </xdr:graphicFrame>
      </mc:Choice>
      <mc:Fallback xmlns="">
        <xdr:sp macro="" textlink="">
          <xdr:nvSpPr>
            <xdr:cNvPr id="0" name=""/>
            <xdr:cNvSpPr>
              <a:spLocks noTextEdit="1"/>
            </xdr:cNvSpPr>
          </xdr:nvSpPr>
          <xdr:spPr>
            <a:xfrm>
              <a:off x="10067925" y="3619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5.xml><?xml version="1.0" encoding="utf-8"?>
<xdr:wsDr xmlns:xdr="http://schemas.openxmlformats.org/drawingml/2006/spreadsheetDrawing" xmlns:a="http://schemas.openxmlformats.org/drawingml/2006/main">
  <xdr:twoCellAnchor>
    <xdr:from>
      <xdr:col>0</xdr:col>
      <xdr:colOff>933450</xdr:colOff>
      <xdr:row>10</xdr:row>
      <xdr:rowOff>104774</xdr:rowOff>
    </xdr:from>
    <xdr:to>
      <xdr:col>10</xdr:col>
      <xdr:colOff>485775</xdr:colOff>
      <xdr:row>35</xdr:row>
      <xdr:rowOff>171450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200025</xdr:colOff>
      <xdr:row>7</xdr:row>
      <xdr:rowOff>114300</xdr:rowOff>
    </xdr:from>
    <xdr:to>
      <xdr:col>18</xdr:col>
      <xdr:colOff>400050</xdr:colOff>
      <xdr:row>37</xdr:row>
      <xdr:rowOff>28576</xdr:rowOff>
    </xdr:to>
    <mc:AlternateContent xmlns:mc="http://schemas.openxmlformats.org/markup-compatibility/2006" xmlns:a14="http://schemas.microsoft.com/office/drawing/2010/main">
      <mc:Choice Requires="a14">
        <xdr:graphicFrame macro="">
          <xdr:nvGraphicFramePr>
            <xdr:cNvPr id="5" name="region 32"/>
            <xdr:cNvGraphicFramePr/>
          </xdr:nvGraphicFramePr>
          <xdr:xfrm>
            <a:off x="0" y="0"/>
            <a:ext cx="0" cy="0"/>
          </xdr:xfrm>
          <a:graphic>
            <a:graphicData uri="http://schemas.microsoft.com/office/drawing/2010/slicer">
              <sle:slicer xmlns:sle="http://schemas.microsoft.com/office/drawing/2010/slicer" name="region 32"/>
            </a:graphicData>
          </a:graphic>
        </xdr:graphicFrame>
      </mc:Choice>
      <mc:Fallback xmlns="">
        <xdr:sp macro="" textlink="">
          <xdr:nvSpPr>
            <xdr:cNvPr id="0" name=""/>
            <xdr:cNvSpPr>
              <a:spLocks noTextEdit="1"/>
            </xdr:cNvSpPr>
          </xdr:nvSpPr>
          <xdr:spPr>
            <a:xfrm>
              <a:off x="10334625" y="1447800"/>
              <a:ext cx="1828800" cy="562927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485775</xdr:colOff>
      <xdr:row>0</xdr:row>
      <xdr:rowOff>38100</xdr:rowOff>
    </xdr:from>
    <xdr:to>
      <xdr:col>15</xdr:col>
      <xdr:colOff>142875</xdr:colOff>
      <xdr:row>27</xdr:row>
      <xdr:rowOff>0</xdr:rowOff>
    </xdr:to>
    <mc:AlternateContent xmlns:mc="http://schemas.openxmlformats.org/markup-compatibility/2006" xmlns:a14="http://schemas.microsoft.com/office/drawing/2010/main">
      <mc:Choice Requires="a14">
        <xdr:graphicFrame macro="">
          <xdr:nvGraphicFramePr>
            <xdr:cNvPr id="7" name="sector 5"/>
            <xdr:cNvGraphicFramePr/>
          </xdr:nvGraphicFramePr>
          <xdr:xfrm>
            <a:off x="0" y="0"/>
            <a:ext cx="0" cy="0"/>
          </xdr:xfrm>
          <a:graphic>
            <a:graphicData uri="http://schemas.microsoft.com/office/drawing/2010/slicer">
              <sle:slicer xmlns:sle="http://schemas.microsoft.com/office/drawing/2010/slicer" name="sector 5"/>
            </a:graphicData>
          </a:graphic>
        </xdr:graphicFrame>
      </mc:Choice>
      <mc:Fallback xmlns="">
        <xdr:sp macro="" textlink="">
          <xdr:nvSpPr>
            <xdr:cNvPr id="0" name=""/>
            <xdr:cNvSpPr>
              <a:spLocks noTextEdit="1"/>
            </xdr:cNvSpPr>
          </xdr:nvSpPr>
          <xdr:spPr>
            <a:xfrm>
              <a:off x="8448675" y="38100"/>
              <a:ext cx="1828800" cy="51054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485775</xdr:colOff>
      <xdr:row>27</xdr:row>
      <xdr:rowOff>28575</xdr:rowOff>
    </xdr:from>
    <xdr:to>
      <xdr:col>15</xdr:col>
      <xdr:colOff>142875</xdr:colOff>
      <xdr:row>38</xdr:row>
      <xdr:rowOff>171450</xdr:rowOff>
    </xdr:to>
    <mc:AlternateContent xmlns:mc="http://schemas.openxmlformats.org/markup-compatibility/2006" xmlns:a14="http://schemas.microsoft.com/office/drawing/2010/main">
      <mc:Choice Requires="a14">
        <xdr:graphicFrame macro="">
          <xdr:nvGraphicFramePr>
            <xdr:cNvPr id="8" name="year 30"/>
            <xdr:cNvGraphicFramePr/>
          </xdr:nvGraphicFramePr>
          <xdr:xfrm>
            <a:off x="0" y="0"/>
            <a:ext cx="0" cy="0"/>
          </xdr:xfrm>
          <a:graphic>
            <a:graphicData uri="http://schemas.microsoft.com/office/drawing/2010/slicer">
              <sle:slicer xmlns:sle="http://schemas.microsoft.com/office/drawing/2010/slicer" name="year 30"/>
            </a:graphicData>
          </a:graphic>
        </xdr:graphicFrame>
      </mc:Choice>
      <mc:Fallback xmlns="">
        <xdr:sp macro="" textlink="">
          <xdr:nvSpPr>
            <xdr:cNvPr id="0" name=""/>
            <xdr:cNvSpPr>
              <a:spLocks noTextEdit="1"/>
            </xdr:cNvSpPr>
          </xdr:nvSpPr>
          <xdr:spPr>
            <a:xfrm>
              <a:off x="8448675" y="5172075"/>
              <a:ext cx="1828800" cy="22383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6.xml><?xml version="1.0" encoding="utf-8"?>
<xdr:wsDr xmlns:xdr="http://schemas.openxmlformats.org/drawingml/2006/spreadsheetDrawing" xmlns:a="http://schemas.openxmlformats.org/drawingml/2006/main">
  <xdr:twoCellAnchor>
    <xdr:from>
      <xdr:col>0</xdr:col>
      <xdr:colOff>409575</xdr:colOff>
      <xdr:row>8</xdr:row>
      <xdr:rowOff>9524</xdr:rowOff>
    </xdr:from>
    <xdr:to>
      <xdr:col>8</xdr:col>
      <xdr:colOff>704850</xdr:colOff>
      <xdr:row>29</xdr:row>
      <xdr:rowOff>171449</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133350</xdr:colOff>
      <xdr:row>2</xdr:row>
      <xdr:rowOff>66675</xdr:rowOff>
    </xdr:from>
    <xdr:to>
      <xdr:col>11</xdr:col>
      <xdr:colOff>123825</xdr:colOff>
      <xdr:row>15</xdr:row>
      <xdr:rowOff>114300</xdr:rowOff>
    </xdr:to>
    <mc:AlternateContent xmlns:mc="http://schemas.openxmlformats.org/markup-compatibility/2006" xmlns:a14="http://schemas.microsoft.com/office/drawing/2010/main">
      <mc:Choice Requires="a14">
        <xdr:graphicFrame macro="">
          <xdr:nvGraphicFramePr>
            <xdr:cNvPr id="3" name="region 37"/>
            <xdr:cNvGraphicFramePr/>
          </xdr:nvGraphicFramePr>
          <xdr:xfrm>
            <a:off x="0" y="0"/>
            <a:ext cx="0" cy="0"/>
          </xdr:xfrm>
          <a:graphic>
            <a:graphicData uri="http://schemas.microsoft.com/office/drawing/2010/slicer">
              <sle:slicer xmlns:sle="http://schemas.microsoft.com/office/drawing/2010/slicer" name="region 37"/>
            </a:graphicData>
          </a:graphic>
        </xdr:graphicFrame>
      </mc:Choice>
      <mc:Fallback xmlns="">
        <xdr:sp macro="" textlink="">
          <xdr:nvSpPr>
            <xdr:cNvPr id="0" name=""/>
            <xdr:cNvSpPr>
              <a:spLocks noTextEdit="1"/>
            </xdr:cNvSpPr>
          </xdr:nvSpPr>
          <xdr:spPr>
            <a:xfrm>
              <a:off x="8810625" y="4476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9</xdr:col>
      <xdr:colOff>104775</xdr:colOff>
      <xdr:row>16</xdr:row>
      <xdr:rowOff>161925</xdr:rowOff>
    </xdr:from>
    <xdr:to>
      <xdr:col>11</xdr:col>
      <xdr:colOff>95250</xdr:colOff>
      <xdr:row>30</xdr:row>
      <xdr:rowOff>19050</xdr:rowOff>
    </xdr:to>
    <mc:AlternateContent xmlns:mc="http://schemas.openxmlformats.org/markup-compatibility/2006" xmlns:a14="http://schemas.microsoft.com/office/drawing/2010/main">
      <mc:Choice Requires="a14">
        <xdr:graphicFrame macro="">
          <xdr:nvGraphicFramePr>
            <xdr:cNvPr id="5" name="sector 7"/>
            <xdr:cNvGraphicFramePr/>
          </xdr:nvGraphicFramePr>
          <xdr:xfrm>
            <a:off x="0" y="0"/>
            <a:ext cx="0" cy="0"/>
          </xdr:xfrm>
          <a:graphic>
            <a:graphicData uri="http://schemas.microsoft.com/office/drawing/2010/slicer">
              <sle:slicer xmlns:sle="http://schemas.microsoft.com/office/drawing/2010/slicer" name="sector 7"/>
            </a:graphicData>
          </a:graphic>
        </xdr:graphicFrame>
      </mc:Choice>
      <mc:Fallback xmlns="">
        <xdr:sp macro="" textlink="">
          <xdr:nvSpPr>
            <xdr:cNvPr id="0" name=""/>
            <xdr:cNvSpPr>
              <a:spLocks noTextEdit="1"/>
            </xdr:cNvSpPr>
          </xdr:nvSpPr>
          <xdr:spPr>
            <a:xfrm>
              <a:off x="8782050" y="32099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47625</xdr:colOff>
      <xdr:row>2</xdr:row>
      <xdr:rowOff>104775</xdr:rowOff>
    </xdr:from>
    <xdr:to>
      <xdr:col>13</xdr:col>
      <xdr:colOff>38100</xdr:colOff>
      <xdr:row>15</xdr:row>
      <xdr:rowOff>152400</xdr:rowOff>
    </xdr:to>
    <mc:AlternateContent xmlns:mc="http://schemas.openxmlformats.org/markup-compatibility/2006" xmlns:a14="http://schemas.microsoft.com/office/drawing/2010/main">
      <mc:Choice Requires="a14">
        <xdr:graphicFrame macro="">
          <xdr:nvGraphicFramePr>
            <xdr:cNvPr id="6" name="yr 2"/>
            <xdr:cNvGraphicFramePr/>
          </xdr:nvGraphicFramePr>
          <xdr:xfrm>
            <a:off x="0" y="0"/>
            <a:ext cx="0" cy="0"/>
          </xdr:xfrm>
          <a:graphic>
            <a:graphicData uri="http://schemas.microsoft.com/office/drawing/2010/slicer">
              <sle:slicer xmlns:sle="http://schemas.microsoft.com/office/drawing/2010/slicer" name="yr 2"/>
            </a:graphicData>
          </a:graphic>
        </xdr:graphicFrame>
      </mc:Choice>
      <mc:Fallback xmlns="">
        <xdr:sp macro="" textlink="">
          <xdr:nvSpPr>
            <xdr:cNvPr id="0" name=""/>
            <xdr:cNvSpPr>
              <a:spLocks noTextEdit="1"/>
            </xdr:cNvSpPr>
          </xdr:nvSpPr>
          <xdr:spPr>
            <a:xfrm>
              <a:off x="10563225" y="485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7.xml><?xml version="1.0" encoding="utf-8"?>
<xdr:wsDr xmlns:xdr="http://schemas.openxmlformats.org/drawingml/2006/spreadsheetDrawing" xmlns:a="http://schemas.openxmlformats.org/drawingml/2006/main">
  <xdr:twoCellAnchor>
    <xdr:from>
      <xdr:col>0</xdr:col>
      <xdr:colOff>0</xdr:colOff>
      <xdr:row>5</xdr:row>
      <xdr:rowOff>190499</xdr:rowOff>
    </xdr:from>
    <xdr:to>
      <xdr:col>10</xdr:col>
      <xdr:colOff>860025</xdr:colOff>
      <xdr:row>31</xdr:row>
      <xdr:rowOff>97499</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57150</xdr:colOff>
      <xdr:row>15</xdr:row>
      <xdr:rowOff>180975</xdr:rowOff>
    </xdr:from>
    <xdr:to>
      <xdr:col>15</xdr:col>
      <xdr:colOff>361950</xdr:colOff>
      <xdr:row>29</xdr:row>
      <xdr:rowOff>38100</xdr:rowOff>
    </xdr:to>
    <mc:AlternateContent xmlns:mc="http://schemas.openxmlformats.org/markup-compatibility/2006" xmlns:a14="http://schemas.microsoft.com/office/drawing/2010/main">
      <mc:Choice Requires="a14">
        <xdr:graphicFrame macro="">
          <xdr:nvGraphicFramePr>
            <xdr:cNvPr id="3" name="region 45"/>
            <xdr:cNvGraphicFramePr/>
          </xdr:nvGraphicFramePr>
          <xdr:xfrm>
            <a:off x="0" y="0"/>
            <a:ext cx="0" cy="0"/>
          </xdr:xfrm>
          <a:graphic>
            <a:graphicData uri="http://schemas.microsoft.com/office/drawing/2010/slicer">
              <sle:slicer xmlns:sle="http://schemas.microsoft.com/office/drawing/2010/slicer" name="region 45"/>
            </a:graphicData>
          </a:graphic>
        </xdr:graphicFrame>
      </mc:Choice>
      <mc:Fallback xmlns="">
        <xdr:sp macro="" textlink="">
          <xdr:nvSpPr>
            <xdr:cNvPr id="0" name=""/>
            <xdr:cNvSpPr>
              <a:spLocks noTextEdit="1"/>
            </xdr:cNvSpPr>
          </xdr:nvSpPr>
          <xdr:spPr>
            <a:xfrm>
              <a:off x="11029950" y="30384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695325</xdr:colOff>
      <xdr:row>2</xdr:row>
      <xdr:rowOff>28575</xdr:rowOff>
    </xdr:from>
    <xdr:to>
      <xdr:col>14</xdr:col>
      <xdr:colOff>238125</xdr:colOff>
      <xdr:row>15</xdr:row>
      <xdr:rowOff>76200</xdr:rowOff>
    </xdr:to>
    <mc:AlternateContent xmlns:mc="http://schemas.openxmlformats.org/markup-compatibility/2006" xmlns:a14="http://schemas.microsoft.com/office/drawing/2010/main">
      <mc:Choice Requires="a14">
        <xdr:graphicFrame macro="">
          <xdr:nvGraphicFramePr>
            <xdr:cNvPr id="4" name="year 56"/>
            <xdr:cNvGraphicFramePr/>
          </xdr:nvGraphicFramePr>
          <xdr:xfrm>
            <a:off x="0" y="0"/>
            <a:ext cx="0" cy="0"/>
          </xdr:xfrm>
          <a:graphic>
            <a:graphicData uri="http://schemas.microsoft.com/office/drawing/2010/slicer">
              <sle:slicer xmlns:sle="http://schemas.microsoft.com/office/drawing/2010/slicer" name="year 56"/>
            </a:graphicData>
          </a:graphic>
        </xdr:graphicFrame>
      </mc:Choice>
      <mc:Fallback xmlns="">
        <xdr:sp macro="" textlink="">
          <xdr:nvSpPr>
            <xdr:cNvPr id="0" name=""/>
            <xdr:cNvSpPr>
              <a:spLocks noTextEdit="1"/>
            </xdr:cNvSpPr>
          </xdr:nvSpPr>
          <xdr:spPr>
            <a:xfrm>
              <a:off x="10144125" y="4095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8.xml><?xml version="1.0" encoding="utf-8"?>
<xdr:wsDr xmlns:xdr="http://schemas.openxmlformats.org/drawingml/2006/spreadsheetDrawing" xmlns:a="http://schemas.openxmlformats.org/drawingml/2006/main">
  <xdr:oneCellAnchor>
    <xdr:from>
      <xdr:col>9</xdr:col>
      <xdr:colOff>361950</xdr:colOff>
      <xdr:row>0</xdr:row>
      <xdr:rowOff>0</xdr:rowOff>
    </xdr:from>
    <xdr:ext cx="1828800" cy="6057900"/>
    <mc:AlternateContent xmlns:mc="http://schemas.openxmlformats.org/markup-compatibility/2006" xmlns:a14="http://schemas.microsoft.com/office/drawing/2010/main">
      <mc:Choice Requires="a14">
        <xdr:graphicFrame macro="">
          <xdr:nvGraphicFramePr>
            <xdr:cNvPr id="2" name="region 36"/>
            <xdr:cNvGraphicFramePr/>
          </xdr:nvGraphicFramePr>
          <xdr:xfrm>
            <a:off x="0" y="0"/>
            <a:ext cx="0" cy="0"/>
          </xdr:xfrm>
          <a:graphic>
            <a:graphicData uri="http://schemas.microsoft.com/office/drawing/2010/slicer">
              <sle:slicer xmlns:sle="http://schemas.microsoft.com/office/drawing/2010/slicer" name="region 36"/>
            </a:graphicData>
          </a:graphic>
        </xdr:graphicFrame>
      </mc:Choice>
      <mc:Fallback xmlns="">
        <xdr:sp macro="" textlink="">
          <xdr:nvSpPr>
            <xdr:cNvPr id="0" name=""/>
            <xdr:cNvSpPr>
              <a:spLocks noTextEdit="1"/>
            </xdr:cNvSpPr>
          </xdr:nvSpPr>
          <xdr:spPr>
            <a:xfrm>
              <a:off x="9039225" y="0"/>
              <a:ext cx="1828800" cy="60579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609600</xdr:colOff>
      <xdr:row>0</xdr:row>
      <xdr:rowOff>104774</xdr:rowOff>
    </xdr:from>
    <xdr:ext cx="1828800" cy="3324225"/>
    <mc:AlternateContent xmlns:mc="http://schemas.openxmlformats.org/markup-compatibility/2006" xmlns:a14="http://schemas.microsoft.com/office/drawing/2010/main">
      <mc:Choice Requires="a14">
        <xdr:graphicFrame macro="">
          <xdr:nvGraphicFramePr>
            <xdr:cNvPr id="3" name="year 35"/>
            <xdr:cNvGraphicFramePr/>
          </xdr:nvGraphicFramePr>
          <xdr:xfrm>
            <a:off x="0" y="0"/>
            <a:ext cx="0" cy="0"/>
          </xdr:xfrm>
          <a:graphic>
            <a:graphicData uri="http://schemas.microsoft.com/office/drawing/2010/slicer">
              <sle:slicer xmlns:sle="http://schemas.microsoft.com/office/drawing/2010/slicer" name="year 35"/>
            </a:graphicData>
          </a:graphic>
        </xdr:graphicFrame>
      </mc:Choice>
      <mc:Fallback xmlns="">
        <xdr:sp macro="" textlink="">
          <xdr:nvSpPr>
            <xdr:cNvPr id="0" name=""/>
            <xdr:cNvSpPr>
              <a:spLocks noTextEdit="1"/>
            </xdr:cNvSpPr>
          </xdr:nvSpPr>
          <xdr:spPr>
            <a:xfrm>
              <a:off x="10887075" y="104774"/>
              <a:ext cx="1828800" cy="33242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0</xdr:colOff>
      <xdr:row>6</xdr:row>
      <xdr:rowOff>0</xdr:rowOff>
    </xdr:from>
    <xdr:to>
      <xdr:col>8</xdr:col>
      <xdr:colOff>402825</xdr:colOff>
      <xdr:row>31</xdr:row>
      <xdr:rowOff>97500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352425</xdr:colOff>
      <xdr:row>31</xdr:row>
      <xdr:rowOff>95249</xdr:rowOff>
    </xdr:from>
    <xdr:ext cx="1828800" cy="1438276"/>
    <mc:AlternateContent xmlns:mc="http://schemas.openxmlformats.org/markup-compatibility/2006" xmlns:a14="http://schemas.microsoft.com/office/drawing/2010/main">
      <mc:Choice Requires="a14">
        <xdr:graphicFrame macro="">
          <xdr:nvGraphicFramePr>
            <xdr:cNvPr id="5" name="sector 6"/>
            <xdr:cNvGraphicFramePr/>
          </xdr:nvGraphicFramePr>
          <xdr:xfrm>
            <a:off x="0" y="0"/>
            <a:ext cx="0" cy="0"/>
          </xdr:xfrm>
          <a:graphic>
            <a:graphicData uri="http://schemas.microsoft.com/office/drawing/2010/slicer">
              <sle:slicer xmlns:sle="http://schemas.microsoft.com/office/drawing/2010/slicer" name="sector 6"/>
            </a:graphicData>
          </a:graphic>
        </xdr:graphicFrame>
      </mc:Choice>
      <mc:Fallback xmlns="">
        <xdr:sp macro="" textlink="">
          <xdr:nvSpPr>
            <xdr:cNvPr id="0" name=""/>
            <xdr:cNvSpPr>
              <a:spLocks noTextEdit="1"/>
            </xdr:cNvSpPr>
          </xdr:nvSpPr>
          <xdr:spPr>
            <a:xfrm>
              <a:off x="9029700" y="6000749"/>
              <a:ext cx="1828800" cy="143827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609600</xdr:colOff>
      <xdr:row>18</xdr:row>
      <xdr:rowOff>19050</xdr:rowOff>
    </xdr:from>
    <xdr:ext cx="1828800" cy="3705225"/>
    <mc:AlternateContent xmlns:mc="http://schemas.openxmlformats.org/markup-compatibility/2006" xmlns:a14="http://schemas.microsoft.com/office/drawing/2010/main">
      <mc:Choice Requires="a14">
        <xdr:graphicFrame macro="">
          <xdr:nvGraphicFramePr>
            <xdr:cNvPr id="6" name="gen"/>
            <xdr:cNvGraphicFramePr/>
          </xdr:nvGraphicFramePr>
          <xdr:xfrm>
            <a:off x="0" y="0"/>
            <a:ext cx="0" cy="0"/>
          </xdr:xfrm>
          <a:graphic>
            <a:graphicData uri="http://schemas.microsoft.com/office/drawing/2010/slicer">
              <sle:slicer xmlns:sle="http://schemas.microsoft.com/office/drawing/2010/slicer" name="gen"/>
            </a:graphicData>
          </a:graphic>
        </xdr:graphicFrame>
      </mc:Choice>
      <mc:Fallback xmlns="">
        <xdr:sp macro="" textlink="">
          <xdr:nvSpPr>
            <xdr:cNvPr id="0" name=""/>
            <xdr:cNvSpPr>
              <a:spLocks noTextEdit="1"/>
            </xdr:cNvSpPr>
          </xdr:nvSpPr>
          <xdr:spPr>
            <a:xfrm>
              <a:off x="10887075" y="3448050"/>
              <a:ext cx="1828800" cy="37052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49.xml><?xml version="1.0" encoding="utf-8"?>
<xdr:wsDr xmlns:xdr="http://schemas.openxmlformats.org/drawingml/2006/spreadsheetDrawing" xmlns:a="http://schemas.openxmlformats.org/drawingml/2006/main">
  <xdr:oneCellAnchor>
    <xdr:from>
      <xdr:col>9</xdr:col>
      <xdr:colOff>352425</xdr:colOff>
      <xdr:row>0</xdr:row>
      <xdr:rowOff>76200</xdr:rowOff>
    </xdr:from>
    <xdr:ext cx="1828800" cy="5715000"/>
    <mc:AlternateContent xmlns:mc="http://schemas.openxmlformats.org/markup-compatibility/2006" xmlns:a14="http://schemas.microsoft.com/office/drawing/2010/main">
      <mc:Choice Requires="a14">
        <xdr:graphicFrame macro="">
          <xdr:nvGraphicFramePr>
            <xdr:cNvPr id="2" name="region 38"/>
            <xdr:cNvGraphicFramePr/>
          </xdr:nvGraphicFramePr>
          <xdr:xfrm>
            <a:off x="0" y="0"/>
            <a:ext cx="0" cy="0"/>
          </xdr:xfrm>
          <a:graphic>
            <a:graphicData uri="http://schemas.microsoft.com/office/drawing/2010/slicer">
              <sle:slicer xmlns:sle="http://schemas.microsoft.com/office/drawing/2010/slicer" name="region 38"/>
            </a:graphicData>
          </a:graphic>
        </xdr:graphicFrame>
      </mc:Choice>
      <mc:Fallback xmlns="">
        <xdr:sp macro="" textlink="">
          <xdr:nvSpPr>
            <xdr:cNvPr id="0" name=""/>
            <xdr:cNvSpPr>
              <a:spLocks noTextEdit="1"/>
            </xdr:cNvSpPr>
          </xdr:nvSpPr>
          <xdr:spPr>
            <a:xfrm>
              <a:off x="9029700" y="76200"/>
              <a:ext cx="1828800" cy="5715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609600</xdr:colOff>
      <xdr:row>0</xdr:row>
      <xdr:rowOff>104775</xdr:rowOff>
    </xdr:from>
    <xdr:ext cx="1828800" cy="2524125"/>
    <mc:AlternateContent xmlns:mc="http://schemas.openxmlformats.org/markup-compatibility/2006" xmlns:a14="http://schemas.microsoft.com/office/drawing/2010/main">
      <mc:Choice Requires="a14">
        <xdr:graphicFrame macro="">
          <xdr:nvGraphicFramePr>
            <xdr:cNvPr id="3" name="year 36"/>
            <xdr:cNvGraphicFramePr/>
          </xdr:nvGraphicFramePr>
          <xdr:xfrm>
            <a:off x="0" y="0"/>
            <a:ext cx="0" cy="0"/>
          </xdr:xfrm>
          <a:graphic>
            <a:graphicData uri="http://schemas.microsoft.com/office/drawing/2010/slicer">
              <sle:slicer xmlns:sle="http://schemas.microsoft.com/office/drawing/2010/slicer" name="year 36"/>
            </a:graphicData>
          </a:graphic>
        </xdr:graphicFrame>
      </mc:Choice>
      <mc:Fallback xmlns="">
        <xdr:sp macro="" textlink="">
          <xdr:nvSpPr>
            <xdr:cNvPr id="0" name=""/>
            <xdr:cNvSpPr>
              <a:spLocks noTextEdit="1"/>
            </xdr:cNvSpPr>
          </xdr:nvSpPr>
          <xdr:spPr>
            <a:xfrm>
              <a:off x="10887075" y="104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266700</xdr:colOff>
      <xdr:row>7</xdr:row>
      <xdr:rowOff>171450</xdr:rowOff>
    </xdr:from>
    <xdr:to>
      <xdr:col>8</xdr:col>
      <xdr:colOff>695325</xdr:colOff>
      <xdr:row>31</xdr:row>
      <xdr:rowOff>133350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352425</xdr:colOff>
      <xdr:row>30</xdr:row>
      <xdr:rowOff>142875</xdr:rowOff>
    </xdr:from>
    <xdr:ext cx="1828800" cy="2524125"/>
    <mc:AlternateContent xmlns:mc="http://schemas.openxmlformats.org/markup-compatibility/2006" xmlns:a14="http://schemas.microsoft.com/office/drawing/2010/main">
      <mc:Choice Requires="a14">
        <xdr:graphicFrame macro="">
          <xdr:nvGraphicFramePr>
            <xdr:cNvPr id="5" name="sector_fe"/>
            <xdr:cNvGraphicFramePr/>
          </xdr:nvGraphicFramePr>
          <xdr:xfrm>
            <a:off x="0" y="0"/>
            <a:ext cx="0" cy="0"/>
          </xdr:xfrm>
          <a:graphic>
            <a:graphicData uri="http://schemas.microsoft.com/office/drawing/2010/slicer">
              <sle:slicer xmlns:sle="http://schemas.microsoft.com/office/drawing/2010/slicer" name="sector_fe"/>
            </a:graphicData>
          </a:graphic>
        </xdr:graphicFrame>
      </mc:Choice>
      <mc:Fallback xmlns="">
        <xdr:sp macro="" textlink="">
          <xdr:nvSpPr>
            <xdr:cNvPr id="0" name=""/>
            <xdr:cNvSpPr>
              <a:spLocks noTextEdit="1"/>
            </xdr:cNvSpPr>
          </xdr:nvSpPr>
          <xdr:spPr>
            <a:xfrm>
              <a:off x="9029700" y="58578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590550</xdr:colOff>
      <xdr:row>13</xdr:row>
      <xdr:rowOff>114300</xdr:rowOff>
    </xdr:from>
    <xdr:ext cx="1828800" cy="2524125"/>
    <mc:AlternateContent xmlns:mc="http://schemas.openxmlformats.org/markup-compatibility/2006" xmlns:a14="http://schemas.microsoft.com/office/drawing/2010/main">
      <mc:Choice Requires="a14">
        <xdr:graphicFrame macro="">
          <xdr:nvGraphicFramePr>
            <xdr:cNvPr id="6" name="sector_i"/>
            <xdr:cNvGraphicFramePr/>
          </xdr:nvGraphicFramePr>
          <xdr:xfrm>
            <a:off x="0" y="0"/>
            <a:ext cx="0" cy="0"/>
          </xdr:xfrm>
          <a:graphic>
            <a:graphicData uri="http://schemas.microsoft.com/office/drawing/2010/slicer">
              <sle:slicer xmlns:sle="http://schemas.microsoft.com/office/drawing/2010/slicer" name="sector_i"/>
            </a:graphicData>
          </a:graphic>
        </xdr:graphicFrame>
      </mc:Choice>
      <mc:Fallback xmlns="">
        <xdr:sp macro="" textlink="">
          <xdr:nvSpPr>
            <xdr:cNvPr id="0" name=""/>
            <xdr:cNvSpPr>
              <a:spLocks noTextEdit="1"/>
            </xdr:cNvSpPr>
          </xdr:nvSpPr>
          <xdr:spPr>
            <a:xfrm>
              <a:off x="10868025" y="25908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50.xml><?xml version="1.0" encoding="utf-8"?>
<xdr:wsDr xmlns:xdr="http://schemas.openxmlformats.org/drawingml/2006/spreadsheetDrawing" xmlns:a="http://schemas.openxmlformats.org/drawingml/2006/main">
  <xdr:oneCellAnchor>
    <xdr:from>
      <xdr:col>11</xdr:col>
      <xdr:colOff>9525</xdr:colOff>
      <xdr:row>0</xdr:row>
      <xdr:rowOff>95250</xdr:rowOff>
    </xdr:from>
    <xdr:ext cx="1828800" cy="2524125"/>
    <mc:AlternateContent xmlns:mc="http://schemas.openxmlformats.org/markup-compatibility/2006" xmlns:a14="http://schemas.microsoft.com/office/drawing/2010/main">
      <mc:Choice Requires="a14">
        <xdr:graphicFrame macro="">
          <xdr:nvGraphicFramePr>
            <xdr:cNvPr id="2" name="sector 8"/>
            <xdr:cNvGraphicFramePr/>
          </xdr:nvGraphicFramePr>
          <xdr:xfrm>
            <a:off x="0" y="0"/>
            <a:ext cx="0" cy="0"/>
          </xdr:xfrm>
          <a:graphic>
            <a:graphicData uri="http://schemas.microsoft.com/office/drawing/2010/slicer">
              <sle:slicer xmlns:sle="http://schemas.microsoft.com/office/drawing/2010/slicer" name="sector 8"/>
            </a:graphicData>
          </a:graphic>
        </xdr:graphicFrame>
      </mc:Choice>
      <mc:Fallback xmlns="">
        <xdr:sp macro="" textlink="">
          <xdr:nvSpPr>
            <xdr:cNvPr id="0" name=""/>
            <xdr:cNvSpPr>
              <a:spLocks noTextEdit="1"/>
            </xdr:cNvSpPr>
          </xdr:nvSpPr>
          <xdr:spPr>
            <a:xfrm>
              <a:off x="10287000" y="952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8</xdr:col>
      <xdr:colOff>523875</xdr:colOff>
      <xdr:row>0</xdr:row>
      <xdr:rowOff>95249</xdr:rowOff>
    </xdr:from>
    <xdr:ext cx="1828800" cy="5705475"/>
    <mc:AlternateContent xmlns:mc="http://schemas.openxmlformats.org/markup-compatibility/2006" xmlns:a14="http://schemas.microsoft.com/office/drawing/2010/main">
      <mc:Choice Requires="a14">
        <xdr:graphicFrame macro="">
          <xdr:nvGraphicFramePr>
            <xdr:cNvPr id="3" name="region 39"/>
            <xdr:cNvGraphicFramePr/>
          </xdr:nvGraphicFramePr>
          <xdr:xfrm>
            <a:off x="0" y="0"/>
            <a:ext cx="0" cy="0"/>
          </xdr:xfrm>
          <a:graphic>
            <a:graphicData uri="http://schemas.microsoft.com/office/drawing/2010/slicer">
              <sle:slicer xmlns:sle="http://schemas.microsoft.com/office/drawing/2010/slicer" name="region 39"/>
            </a:graphicData>
          </a:graphic>
        </xdr:graphicFrame>
      </mc:Choice>
      <mc:Fallback xmlns="">
        <xdr:sp macro="" textlink="">
          <xdr:nvSpPr>
            <xdr:cNvPr id="0" name=""/>
            <xdr:cNvSpPr>
              <a:spLocks noTextEdit="1"/>
            </xdr:cNvSpPr>
          </xdr:nvSpPr>
          <xdr:spPr>
            <a:xfrm>
              <a:off x="8401050" y="95249"/>
              <a:ext cx="1828800" cy="5705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28575</xdr:colOff>
      <xdr:row>8</xdr:row>
      <xdr:rowOff>38099</xdr:rowOff>
    </xdr:from>
    <xdr:ext cx="1828800" cy="3076575"/>
    <mc:AlternateContent xmlns:mc="http://schemas.openxmlformats.org/markup-compatibility/2006" xmlns:a14="http://schemas.microsoft.com/office/drawing/2010/main">
      <mc:Choice Requires="a14">
        <xdr:graphicFrame macro="">
          <xdr:nvGraphicFramePr>
            <xdr:cNvPr id="4" name="year 37"/>
            <xdr:cNvGraphicFramePr/>
          </xdr:nvGraphicFramePr>
          <xdr:xfrm>
            <a:off x="0" y="0"/>
            <a:ext cx="0" cy="0"/>
          </xdr:xfrm>
          <a:graphic>
            <a:graphicData uri="http://schemas.microsoft.com/office/drawing/2010/slicer">
              <sle:slicer xmlns:sle="http://schemas.microsoft.com/office/drawing/2010/slicer" name="year 37"/>
            </a:graphicData>
          </a:graphic>
        </xdr:graphicFrame>
      </mc:Choice>
      <mc:Fallback xmlns="">
        <xdr:sp macro="" textlink="">
          <xdr:nvSpPr>
            <xdr:cNvPr id="0" name=""/>
            <xdr:cNvSpPr>
              <a:spLocks noTextEdit="1"/>
            </xdr:cNvSpPr>
          </xdr:nvSpPr>
          <xdr:spPr>
            <a:xfrm>
              <a:off x="10306050" y="1562099"/>
              <a:ext cx="1828800" cy="30765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142875</xdr:colOff>
      <xdr:row>4</xdr:row>
      <xdr:rowOff>66675</xdr:rowOff>
    </xdr:from>
    <xdr:to>
      <xdr:col>8</xdr:col>
      <xdr:colOff>266700</xdr:colOff>
      <xdr:row>28</xdr:row>
      <xdr:rowOff>28575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771525</xdr:colOff>
      <xdr:row>18</xdr:row>
      <xdr:rowOff>171450</xdr:rowOff>
    </xdr:from>
    <xdr:to>
      <xdr:col>13</xdr:col>
      <xdr:colOff>200025</xdr:colOff>
      <xdr:row>32</xdr:row>
      <xdr:rowOff>28575</xdr:rowOff>
    </xdr:to>
    <mc:AlternateContent xmlns:mc="http://schemas.openxmlformats.org/markup-compatibility/2006" xmlns:a14="http://schemas.microsoft.com/office/drawing/2010/main">
      <mc:Choice Requires="a14">
        <xdr:graphicFrame macro="">
          <xdr:nvGraphicFramePr>
            <xdr:cNvPr id="6" name="sector 13"/>
            <xdr:cNvGraphicFramePr/>
          </xdr:nvGraphicFramePr>
          <xdr:xfrm>
            <a:off x="0" y="0"/>
            <a:ext cx="0" cy="0"/>
          </xdr:xfrm>
          <a:graphic>
            <a:graphicData uri="http://schemas.microsoft.com/office/drawing/2010/slicer">
              <sle:slicer xmlns:sle="http://schemas.microsoft.com/office/drawing/2010/slicer" name="sector 13"/>
            </a:graphicData>
          </a:graphic>
        </xdr:graphicFrame>
      </mc:Choice>
      <mc:Fallback xmlns="">
        <xdr:sp macro="" textlink="">
          <xdr:nvSpPr>
            <xdr:cNvPr id="0" name=""/>
            <xdr:cNvSpPr>
              <a:spLocks noTextEdit="1"/>
            </xdr:cNvSpPr>
          </xdr:nvSpPr>
          <xdr:spPr>
            <a:xfrm>
              <a:off x="10248900" y="36004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1.xml><?xml version="1.0" encoding="utf-8"?>
<xdr:wsDr xmlns:xdr="http://schemas.openxmlformats.org/drawingml/2006/spreadsheetDrawing" xmlns:a="http://schemas.openxmlformats.org/drawingml/2006/main">
  <xdr:twoCellAnchor>
    <xdr:from>
      <xdr:col>0</xdr:col>
      <xdr:colOff>685801</xdr:colOff>
      <xdr:row>12</xdr:row>
      <xdr:rowOff>114300</xdr:rowOff>
    </xdr:from>
    <xdr:to>
      <xdr:col>7</xdr:col>
      <xdr:colOff>104776</xdr:colOff>
      <xdr:row>33</xdr:row>
      <xdr:rowOff>171450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38100</xdr:colOff>
      <xdr:row>1</xdr:row>
      <xdr:rowOff>47625</xdr:rowOff>
    </xdr:from>
    <xdr:ext cx="1828800" cy="2524125"/>
    <mc:AlternateContent xmlns:mc="http://schemas.openxmlformats.org/markup-compatibility/2006" xmlns:a14="http://schemas.microsoft.com/office/drawing/2010/main">
      <mc:Choice Requires="a14">
        <xdr:graphicFrame macro="">
          <xdr:nvGraphicFramePr>
            <xdr:cNvPr id="3" name="fossil energy"/>
            <xdr:cNvGraphicFramePr/>
          </xdr:nvGraphicFramePr>
          <xdr:xfrm>
            <a:off x="0" y="0"/>
            <a:ext cx="0" cy="0"/>
          </xdr:xfrm>
          <a:graphic>
            <a:graphicData uri="http://schemas.microsoft.com/office/drawing/2010/slicer">
              <sle:slicer xmlns:sle="http://schemas.microsoft.com/office/drawing/2010/slicer" name="fossil energy"/>
            </a:graphicData>
          </a:graphic>
        </xdr:graphicFrame>
      </mc:Choice>
      <mc:Fallback xmlns="">
        <xdr:sp macro="" textlink="">
          <xdr:nvSpPr>
            <xdr:cNvPr id="0" name=""/>
            <xdr:cNvSpPr>
              <a:spLocks noTextEdit="1"/>
            </xdr:cNvSpPr>
          </xdr:nvSpPr>
          <xdr:spPr>
            <a:xfrm>
              <a:off x="7296150" y="2381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295275</xdr:colOff>
      <xdr:row>1</xdr:row>
      <xdr:rowOff>9525</xdr:rowOff>
    </xdr:from>
    <xdr:ext cx="1828800" cy="2524125"/>
    <mc:AlternateContent xmlns:mc="http://schemas.openxmlformats.org/markup-compatibility/2006" xmlns:a14="http://schemas.microsoft.com/office/drawing/2010/main">
      <mc:Choice Requires="a14">
        <xdr:graphicFrame macro="">
          <xdr:nvGraphicFramePr>
            <xdr:cNvPr id="4" name="class"/>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9153525" y="200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8</xdr:col>
      <xdr:colOff>600075</xdr:colOff>
      <xdr:row>14</xdr:row>
      <xdr:rowOff>85725</xdr:rowOff>
    </xdr:from>
    <xdr:ext cx="1828800" cy="2524125"/>
    <mc:AlternateContent xmlns:mc="http://schemas.openxmlformats.org/markup-compatibility/2006" xmlns:a14="http://schemas.microsoft.com/office/drawing/2010/main">
      <mc:Choice Requires="a14">
        <xdr:graphicFrame macro="">
          <xdr:nvGraphicFramePr>
            <xdr:cNvPr id="5" name="energy carrier"/>
            <xdr:cNvGraphicFramePr/>
          </xdr:nvGraphicFramePr>
          <xdr:xfrm>
            <a:off x="0" y="0"/>
            <a:ext cx="0" cy="0"/>
          </xdr:xfrm>
          <a:graphic>
            <a:graphicData uri="http://schemas.microsoft.com/office/drawing/2010/slicer">
              <sle:slicer xmlns:sle="http://schemas.microsoft.com/office/drawing/2010/slicer" name="energy carrier"/>
            </a:graphicData>
          </a:graphic>
        </xdr:graphicFrame>
      </mc:Choice>
      <mc:Fallback xmlns="">
        <xdr:sp macro="" textlink="">
          <xdr:nvSpPr>
            <xdr:cNvPr id="0" name=""/>
            <xdr:cNvSpPr>
              <a:spLocks noTextEdit="1"/>
            </xdr:cNvSpPr>
          </xdr:nvSpPr>
          <xdr:spPr>
            <a:xfrm>
              <a:off x="6819900" y="27527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133350</xdr:colOff>
      <xdr:row>15</xdr:row>
      <xdr:rowOff>38100</xdr:rowOff>
    </xdr:from>
    <xdr:ext cx="1828800" cy="2524125"/>
    <mc:AlternateContent xmlns:mc="http://schemas.openxmlformats.org/markup-compatibility/2006" xmlns:a14="http://schemas.microsoft.com/office/drawing/2010/main">
      <mc:Choice Requires="a14">
        <xdr:graphicFrame macro="">
          <xdr:nvGraphicFramePr>
            <xdr:cNvPr id="6" name="year 48"/>
            <xdr:cNvGraphicFramePr/>
          </xdr:nvGraphicFramePr>
          <xdr:xfrm>
            <a:off x="0" y="0"/>
            <a:ext cx="0" cy="0"/>
          </xdr:xfrm>
          <a:graphic>
            <a:graphicData uri="http://schemas.microsoft.com/office/drawing/2010/slicer">
              <sle:slicer xmlns:sle="http://schemas.microsoft.com/office/drawing/2010/slicer" name="year 48"/>
            </a:graphicData>
          </a:graphic>
        </xdr:graphicFrame>
      </mc:Choice>
      <mc:Fallback xmlns="">
        <xdr:sp macro="" textlink="">
          <xdr:nvSpPr>
            <xdr:cNvPr id="0" name=""/>
            <xdr:cNvSpPr>
              <a:spLocks noTextEdit="1"/>
            </xdr:cNvSpPr>
          </xdr:nvSpPr>
          <xdr:spPr>
            <a:xfrm>
              <a:off x="8991600" y="28956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wsDr>
</file>

<file path=xl/drawings/drawing52.xml><?xml version="1.0" encoding="utf-8"?>
<xdr:wsDr xmlns:xdr="http://schemas.openxmlformats.org/drawingml/2006/spreadsheetDrawing" xmlns:a="http://schemas.openxmlformats.org/drawingml/2006/main">
  <xdr:twoCellAnchor>
    <xdr:from>
      <xdr:col>1</xdr:col>
      <xdr:colOff>276225</xdr:colOff>
      <xdr:row>12</xdr:row>
      <xdr:rowOff>133350</xdr:rowOff>
    </xdr:from>
    <xdr:to>
      <xdr:col>6</xdr:col>
      <xdr:colOff>142875</xdr:colOff>
      <xdr:row>27</xdr:row>
      <xdr:rowOff>19050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47625</xdr:colOff>
      <xdr:row>1</xdr:row>
      <xdr:rowOff>57150</xdr:rowOff>
    </xdr:from>
    <xdr:ext cx="1828800" cy="2524125"/>
    <mc:AlternateContent xmlns:mc="http://schemas.openxmlformats.org/markup-compatibility/2006" xmlns:a14="http://schemas.microsoft.com/office/drawing/2010/main">
      <mc:Choice Requires="a14">
        <xdr:graphicFrame macro="">
          <xdr:nvGraphicFramePr>
            <xdr:cNvPr id="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62950" y="2476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editAs="oneCell">
    <xdr:from>
      <xdr:col>7</xdr:col>
      <xdr:colOff>257175</xdr:colOff>
      <xdr:row>15</xdr:row>
      <xdr:rowOff>9525</xdr:rowOff>
    </xdr:from>
    <xdr:to>
      <xdr:col>9</xdr:col>
      <xdr:colOff>561975</xdr:colOff>
      <xdr:row>28</xdr:row>
      <xdr:rowOff>57150</xdr:rowOff>
    </xdr:to>
    <mc:AlternateContent xmlns:mc="http://schemas.openxmlformats.org/markup-compatibility/2006" xmlns:a14="http://schemas.microsoft.com/office/drawing/2010/main">
      <mc:Choice Requires="a14">
        <xdr:graphicFrame macro="">
          <xdr:nvGraphicFramePr>
            <xdr:cNvPr id="4" name="fossil energy 1"/>
            <xdr:cNvGraphicFramePr/>
          </xdr:nvGraphicFramePr>
          <xdr:xfrm>
            <a:off x="0" y="0"/>
            <a:ext cx="0" cy="0"/>
          </xdr:xfrm>
          <a:graphic>
            <a:graphicData uri="http://schemas.microsoft.com/office/drawing/2010/slicer">
              <sle:slicer xmlns:sle="http://schemas.microsoft.com/office/drawing/2010/slicer" name="fossil energy 1"/>
            </a:graphicData>
          </a:graphic>
        </xdr:graphicFrame>
      </mc:Choice>
      <mc:Fallback xmlns="">
        <xdr:sp macro="" textlink="">
          <xdr:nvSpPr>
            <xdr:cNvPr id="0" name=""/>
            <xdr:cNvSpPr>
              <a:spLocks noTextEdit="1"/>
            </xdr:cNvSpPr>
          </xdr:nvSpPr>
          <xdr:spPr>
            <a:xfrm>
              <a:off x="7496175" y="28670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3.xml><?xml version="1.0" encoding="utf-8"?>
<xdr:wsDr xmlns:xdr="http://schemas.openxmlformats.org/drawingml/2006/spreadsheetDrawing" xmlns:a="http://schemas.openxmlformats.org/drawingml/2006/main">
  <xdr:twoCellAnchor>
    <xdr:from>
      <xdr:col>0</xdr:col>
      <xdr:colOff>95250</xdr:colOff>
      <xdr:row>5</xdr:row>
      <xdr:rowOff>76199</xdr:rowOff>
    </xdr:from>
    <xdr:to>
      <xdr:col>7</xdr:col>
      <xdr:colOff>695325</xdr:colOff>
      <xdr:row>29</xdr:row>
      <xdr:rowOff>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742950</xdr:colOff>
      <xdr:row>0</xdr:row>
      <xdr:rowOff>133351</xdr:rowOff>
    </xdr:from>
    <xdr:to>
      <xdr:col>11</xdr:col>
      <xdr:colOff>171450</xdr:colOff>
      <xdr:row>27</xdr:row>
      <xdr:rowOff>171451</xdr:rowOff>
    </xdr:to>
    <mc:AlternateContent xmlns:mc="http://schemas.openxmlformats.org/markup-compatibility/2006" xmlns:a14="http://schemas.microsoft.com/office/drawing/2010/main">
      <mc:Choice Requires="a14">
        <xdr:graphicFrame macro="">
          <xdr:nvGraphicFramePr>
            <xdr:cNvPr id="3" name="region 48"/>
            <xdr:cNvGraphicFramePr/>
          </xdr:nvGraphicFramePr>
          <xdr:xfrm>
            <a:off x="0" y="0"/>
            <a:ext cx="0" cy="0"/>
          </xdr:xfrm>
          <a:graphic>
            <a:graphicData uri="http://schemas.microsoft.com/office/drawing/2010/slicer">
              <sle:slicer xmlns:sle="http://schemas.microsoft.com/office/drawing/2010/slicer" name="region 48"/>
            </a:graphicData>
          </a:graphic>
        </xdr:graphicFrame>
      </mc:Choice>
      <mc:Fallback xmlns="">
        <xdr:sp macro="" textlink="">
          <xdr:nvSpPr>
            <xdr:cNvPr id="0" name=""/>
            <xdr:cNvSpPr>
              <a:spLocks noTextEdit="1"/>
            </xdr:cNvSpPr>
          </xdr:nvSpPr>
          <xdr:spPr>
            <a:xfrm>
              <a:off x="8620125" y="133351"/>
              <a:ext cx="1828800" cy="51816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304800</xdr:colOff>
      <xdr:row>0</xdr:row>
      <xdr:rowOff>104775</xdr:rowOff>
    </xdr:from>
    <xdr:to>
      <xdr:col>13</xdr:col>
      <xdr:colOff>533400</xdr:colOff>
      <xdr:row>13</xdr:row>
      <xdr:rowOff>152400</xdr:rowOff>
    </xdr:to>
    <mc:AlternateContent xmlns:mc="http://schemas.openxmlformats.org/markup-compatibility/2006" xmlns:a14="http://schemas.microsoft.com/office/drawing/2010/main">
      <mc:Choice Requires="a14">
        <xdr:graphicFrame macro="">
          <xdr:nvGraphicFramePr>
            <xdr:cNvPr id="4" name="year 45"/>
            <xdr:cNvGraphicFramePr/>
          </xdr:nvGraphicFramePr>
          <xdr:xfrm>
            <a:off x="0" y="0"/>
            <a:ext cx="0" cy="0"/>
          </xdr:xfrm>
          <a:graphic>
            <a:graphicData uri="http://schemas.microsoft.com/office/drawing/2010/slicer">
              <sle:slicer xmlns:sle="http://schemas.microsoft.com/office/drawing/2010/slicer" name="year 45"/>
            </a:graphicData>
          </a:graphic>
        </xdr:graphicFrame>
      </mc:Choice>
      <mc:Fallback xmlns="">
        <xdr:sp macro="" textlink="">
          <xdr:nvSpPr>
            <xdr:cNvPr id="0" name=""/>
            <xdr:cNvSpPr>
              <a:spLocks noTextEdit="1"/>
            </xdr:cNvSpPr>
          </xdr:nvSpPr>
          <xdr:spPr>
            <a:xfrm>
              <a:off x="10582275" y="104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2</xdr:col>
      <xdr:colOff>295275</xdr:colOff>
      <xdr:row>53</xdr:row>
      <xdr:rowOff>128587</xdr:rowOff>
    </xdr:from>
    <xdr:to>
      <xdr:col>8</xdr:col>
      <xdr:colOff>66675</xdr:colOff>
      <xdr:row>68</xdr:row>
      <xdr:rowOff>14287</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4.xml><?xml version="1.0" encoding="utf-8"?>
<xdr:wsDr xmlns:xdr="http://schemas.openxmlformats.org/drawingml/2006/spreadsheetDrawing" xmlns:a="http://schemas.openxmlformats.org/drawingml/2006/main">
  <xdr:oneCellAnchor>
    <xdr:from>
      <xdr:col>11</xdr:col>
      <xdr:colOff>676275</xdr:colOff>
      <xdr:row>0</xdr:row>
      <xdr:rowOff>114300</xdr:rowOff>
    </xdr:from>
    <xdr:ext cx="1828800" cy="2524125"/>
    <mc:AlternateContent xmlns:mc="http://schemas.openxmlformats.org/markup-compatibility/2006" xmlns:a14="http://schemas.microsoft.com/office/drawing/2010/main">
      <mc:Choice Requires="a14">
        <xdr:graphicFrame macro="">
          <xdr:nvGraphicFramePr>
            <xdr:cNvPr id="2" name="sector 10"/>
            <xdr:cNvGraphicFramePr/>
          </xdr:nvGraphicFramePr>
          <xdr:xfrm>
            <a:off x="0" y="0"/>
            <a:ext cx="0" cy="0"/>
          </xdr:xfrm>
          <a:graphic>
            <a:graphicData uri="http://schemas.microsoft.com/office/drawing/2010/slicer">
              <sle:slicer xmlns:sle="http://schemas.microsoft.com/office/drawing/2010/slicer" name="sector 10"/>
            </a:graphicData>
          </a:graphic>
        </xdr:graphicFrame>
      </mc:Choice>
      <mc:Fallback xmlns="">
        <xdr:sp macro="" textlink="">
          <xdr:nvSpPr>
            <xdr:cNvPr id="0" name=""/>
            <xdr:cNvSpPr>
              <a:spLocks noTextEdit="1"/>
            </xdr:cNvSpPr>
          </xdr:nvSpPr>
          <xdr:spPr>
            <a:xfrm>
              <a:off x="10953750" y="114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352425</xdr:colOff>
      <xdr:row>0</xdr:row>
      <xdr:rowOff>76198</xdr:rowOff>
    </xdr:from>
    <xdr:ext cx="1828800" cy="6115051"/>
    <mc:AlternateContent xmlns:mc="http://schemas.openxmlformats.org/markup-compatibility/2006" xmlns:a14="http://schemas.microsoft.com/office/drawing/2010/main">
      <mc:Choice Requires="a14">
        <xdr:graphicFrame macro="">
          <xdr:nvGraphicFramePr>
            <xdr:cNvPr id="3" name="region 41"/>
            <xdr:cNvGraphicFramePr/>
          </xdr:nvGraphicFramePr>
          <xdr:xfrm>
            <a:off x="0" y="0"/>
            <a:ext cx="0" cy="0"/>
          </xdr:xfrm>
          <a:graphic>
            <a:graphicData uri="http://schemas.microsoft.com/office/drawing/2010/slicer">
              <sle:slicer xmlns:sle="http://schemas.microsoft.com/office/drawing/2010/slicer" name="region 41"/>
            </a:graphicData>
          </a:graphic>
        </xdr:graphicFrame>
      </mc:Choice>
      <mc:Fallback xmlns="">
        <xdr:sp macro="" textlink="">
          <xdr:nvSpPr>
            <xdr:cNvPr id="0" name=""/>
            <xdr:cNvSpPr>
              <a:spLocks noTextEdit="1"/>
            </xdr:cNvSpPr>
          </xdr:nvSpPr>
          <xdr:spPr>
            <a:xfrm>
              <a:off x="9029700" y="76199"/>
              <a:ext cx="1828800" cy="570547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666750</xdr:colOff>
      <xdr:row>8</xdr:row>
      <xdr:rowOff>114300</xdr:rowOff>
    </xdr:from>
    <xdr:ext cx="1828800" cy="2524125"/>
    <mc:AlternateContent xmlns:mc="http://schemas.openxmlformats.org/markup-compatibility/2006" xmlns:a14="http://schemas.microsoft.com/office/drawing/2010/main">
      <mc:Choice Requires="a14">
        <xdr:graphicFrame macro="">
          <xdr:nvGraphicFramePr>
            <xdr:cNvPr id="4" name="year 39"/>
            <xdr:cNvGraphicFramePr/>
          </xdr:nvGraphicFramePr>
          <xdr:xfrm>
            <a:off x="0" y="0"/>
            <a:ext cx="0" cy="0"/>
          </xdr:xfrm>
          <a:graphic>
            <a:graphicData uri="http://schemas.microsoft.com/office/drawing/2010/slicer">
              <sle:slicer xmlns:sle="http://schemas.microsoft.com/office/drawing/2010/slicer" name="year 39"/>
            </a:graphicData>
          </a:graphic>
        </xdr:graphicFrame>
      </mc:Choice>
      <mc:Fallback xmlns="">
        <xdr:sp macro="" textlink="">
          <xdr:nvSpPr>
            <xdr:cNvPr id="0" name=""/>
            <xdr:cNvSpPr>
              <a:spLocks noTextEdit="1"/>
            </xdr:cNvSpPr>
          </xdr:nvSpPr>
          <xdr:spPr>
            <a:xfrm>
              <a:off x="10944225" y="1638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542925</xdr:colOff>
      <xdr:row>6</xdr:row>
      <xdr:rowOff>38100</xdr:rowOff>
    </xdr:from>
    <xdr:to>
      <xdr:col>8</xdr:col>
      <xdr:colOff>666750</xdr:colOff>
      <xdr:row>30</xdr:row>
      <xdr:rowOff>0</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oneCellAnchor>
    <xdr:from>
      <xdr:col>9</xdr:col>
      <xdr:colOff>238125</xdr:colOff>
      <xdr:row>0</xdr:row>
      <xdr:rowOff>180975</xdr:rowOff>
    </xdr:from>
    <xdr:ext cx="1828800" cy="4886325"/>
    <mc:AlternateContent xmlns:mc="http://schemas.openxmlformats.org/markup-compatibility/2006" xmlns:a14="http://schemas.microsoft.com/office/drawing/2010/main">
      <mc:Choice Requires="a14">
        <xdr:graphicFrame macro="">
          <xdr:nvGraphicFramePr>
            <xdr:cNvPr id="2" name="region 3"/>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9201150" y="180975"/>
              <a:ext cx="1828800" cy="48863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628650</xdr:colOff>
      <xdr:row>0</xdr:row>
      <xdr:rowOff>152399</xdr:rowOff>
    </xdr:from>
    <xdr:ext cx="1828800" cy="6038852"/>
    <mc:AlternateContent xmlns:mc="http://schemas.openxmlformats.org/markup-compatibility/2006" xmlns:a14="http://schemas.microsoft.com/office/drawing/2010/main">
      <mc:Choice Requires="a14">
        <xdr:graphicFrame macro="">
          <xdr:nvGraphicFramePr>
            <xdr:cNvPr id="3" name="sector 14"/>
            <xdr:cNvGraphicFramePr/>
          </xdr:nvGraphicFramePr>
          <xdr:xfrm>
            <a:off x="0" y="0"/>
            <a:ext cx="0" cy="0"/>
          </xdr:xfrm>
          <a:graphic>
            <a:graphicData uri="http://schemas.microsoft.com/office/drawing/2010/slicer">
              <sle:slicer xmlns:sle="http://schemas.microsoft.com/office/drawing/2010/slicer" name="sector 14"/>
            </a:graphicData>
          </a:graphic>
        </xdr:graphicFrame>
      </mc:Choice>
      <mc:Fallback xmlns="">
        <xdr:sp macro="" textlink="">
          <xdr:nvSpPr>
            <xdr:cNvPr id="0" name=""/>
            <xdr:cNvSpPr>
              <a:spLocks noTextEdit="1"/>
            </xdr:cNvSpPr>
          </xdr:nvSpPr>
          <xdr:spPr>
            <a:xfrm>
              <a:off x="11172825" y="152399"/>
              <a:ext cx="1828800" cy="603885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6</xdr:col>
      <xdr:colOff>1028700</xdr:colOff>
      <xdr:row>0</xdr:row>
      <xdr:rowOff>161925</xdr:rowOff>
    </xdr:from>
    <xdr:ext cx="1828800" cy="2524125"/>
    <mc:AlternateContent xmlns:mc="http://schemas.openxmlformats.org/markup-compatibility/2006" xmlns:a14="http://schemas.microsoft.com/office/drawing/2010/main">
      <mc:Choice Requires="a14">
        <xdr:graphicFrame macro="">
          <xdr:nvGraphicFramePr>
            <xdr:cNvPr id="4" name="year 4"/>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7372350" y="1619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504825</xdr:colOff>
      <xdr:row>12</xdr:row>
      <xdr:rowOff>9525</xdr:rowOff>
    </xdr:from>
    <xdr:to>
      <xdr:col>8</xdr:col>
      <xdr:colOff>142875</xdr:colOff>
      <xdr:row>34</xdr:row>
      <xdr:rowOff>114300</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oneCellAnchor>
    <xdr:from>
      <xdr:col>11</xdr:col>
      <xdr:colOff>676275</xdr:colOff>
      <xdr:row>0</xdr:row>
      <xdr:rowOff>114300</xdr:rowOff>
    </xdr:from>
    <xdr:ext cx="1828800" cy="2524125"/>
    <mc:AlternateContent xmlns:mc="http://schemas.openxmlformats.org/markup-compatibility/2006" xmlns:a14="http://schemas.microsoft.com/office/drawing/2010/main">
      <mc:Choice Requires="a14">
        <xdr:graphicFrame macro="">
          <xdr:nvGraphicFramePr>
            <xdr:cNvPr id="2" name="sector 9"/>
            <xdr:cNvGraphicFramePr/>
          </xdr:nvGraphicFramePr>
          <xdr:xfrm>
            <a:off x="0" y="0"/>
            <a:ext cx="0" cy="0"/>
          </xdr:xfrm>
          <a:graphic>
            <a:graphicData uri="http://schemas.microsoft.com/office/drawing/2010/slicer">
              <sle:slicer xmlns:sle="http://schemas.microsoft.com/office/drawing/2010/slicer" name="sector 9"/>
            </a:graphicData>
          </a:graphic>
        </xdr:graphicFrame>
      </mc:Choice>
      <mc:Fallback xmlns="">
        <xdr:sp macro="" textlink="">
          <xdr:nvSpPr>
            <xdr:cNvPr id="0" name=""/>
            <xdr:cNvSpPr>
              <a:spLocks noTextEdit="1"/>
            </xdr:cNvSpPr>
          </xdr:nvSpPr>
          <xdr:spPr>
            <a:xfrm>
              <a:off x="10953750" y="114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590550</xdr:colOff>
      <xdr:row>0</xdr:row>
      <xdr:rowOff>180973</xdr:rowOff>
    </xdr:from>
    <xdr:ext cx="1085850" cy="6362701"/>
    <mc:AlternateContent xmlns:mc="http://schemas.openxmlformats.org/markup-compatibility/2006" xmlns:a14="http://schemas.microsoft.com/office/drawing/2010/main">
      <mc:Choice Requires="a14">
        <xdr:graphicFrame macro="">
          <xdr:nvGraphicFramePr>
            <xdr:cNvPr id="3" name="region 40"/>
            <xdr:cNvGraphicFramePr/>
          </xdr:nvGraphicFramePr>
          <xdr:xfrm>
            <a:off x="0" y="0"/>
            <a:ext cx="0" cy="0"/>
          </xdr:xfrm>
          <a:graphic>
            <a:graphicData uri="http://schemas.microsoft.com/office/drawing/2010/slicer">
              <sle:slicer xmlns:sle="http://schemas.microsoft.com/office/drawing/2010/slicer" name="region 40"/>
            </a:graphicData>
          </a:graphic>
        </xdr:graphicFrame>
      </mc:Choice>
      <mc:Fallback xmlns="">
        <xdr:sp macro="" textlink="">
          <xdr:nvSpPr>
            <xdr:cNvPr id="0" name=""/>
            <xdr:cNvSpPr>
              <a:spLocks noTextEdit="1"/>
            </xdr:cNvSpPr>
          </xdr:nvSpPr>
          <xdr:spPr>
            <a:xfrm>
              <a:off x="9267825" y="180973"/>
              <a:ext cx="1828800" cy="6362701"/>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11</xdr:col>
      <xdr:colOff>666750</xdr:colOff>
      <xdr:row>8</xdr:row>
      <xdr:rowOff>114300</xdr:rowOff>
    </xdr:from>
    <xdr:ext cx="1828800" cy="2524125"/>
    <mc:AlternateContent xmlns:mc="http://schemas.openxmlformats.org/markup-compatibility/2006" xmlns:a14="http://schemas.microsoft.com/office/drawing/2010/main">
      <mc:Choice Requires="a14">
        <xdr:graphicFrame macro="">
          <xdr:nvGraphicFramePr>
            <xdr:cNvPr id="4" name="year 38"/>
            <xdr:cNvGraphicFramePr/>
          </xdr:nvGraphicFramePr>
          <xdr:xfrm>
            <a:off x="0" y="0"/>
            <a:ext cx="0" cy="0"/>
          </xdr:xfrm>
          <a:graphic>
            <a:graphicData uri="http://schemas.microsoft.com/office/drawing/2010/slicer">
              <sle:slicer xmlns:sle="http://schemas.microsoft.com/office/drawing/2010/slicer" name="year 38"/>
            </a:graphicData>
          </a:graphic>
        </xdr:graphicFrame>
      </mc:Choice>
      <mc:Fallback xmlns="">
        <xdr:sp macro="" textlink="">
          <xdr:nvSpPr>
            <xdr:cNvPr id="0" name=""/>
            <xdr:cNvSpPr>
              <a:spLocks noTextEdit="1"/>
            </xdr:cNvSpPr>
          </xdr:nvSpPr>
          <xdr:spPr>
            <a:xfrm>
              <a:off x="10944225" y="1638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419100</xdr:colOff>
      <xdr:row>12</xdr:row>
      <xdr:rowOff>133350</xdr:rowOff>
    </xdr:from>
    <xdr:to>
      <xdr:col>8</xdr:col>
      <xdr:colOff>390525</xdr:colOff>
      <xdr:row>35</xdr:row>
      <xdr:rowOff>66675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38" name="Control 2" hidden="1">
              <a:extLst>
                <a:ext uri="{63B3BB69-23CF-44E3-9099-C40C66FF867C}">
                  <a14:compatExt spid="_x0000_s655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40" name="Control 4" hidden="1">
              <a:extLst>
                <a:ext uri="{63B3BB69-23CF-44E3-9099-C40C66FF867C}">
                  <a14:compatExt spid="_x0000_s655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43" name="Control 7" hidden="1">
              <a:extLst>
                <a:ext uri="{63B3BB69-23CF-44E3-9099-C40C66FF867C}">
                  <a14:compatExt spid="_x0000_s655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45" name="Control 9" hidden="1">
              <a:extLst>
                <a:ext uri="{63B3BB69-23CF-44E3-9099-C40C66FF867C}">
                  <a14:compatExt spid="_x0000_s655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47" name="Control 11" hidden="1">
              <a:extLst>
                <a:ext uri="{63B3BB69-23CF-44E3-9099-C40C66FF867C}">
                  <a14:compatExt spid="_x0000_s655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49" name="Control 13" hidden="1">
              <a:extLst>
                <a:ext uri="{63B3BB69-23CF-44E3-9099-C40C66FF867C}">
                  <a14:compatExt spid="_x0000_s655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51" name="Control 15" hidden="1">
              <a:extLst>
                <a:ext uri="{63B3BB69-23CF-44E3-9099-C40C66FF867C}">
                  <a14:compatExt spid="_x0000_s655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53" name="Control 17" hidden="1">
              <a:extLst>
                <a:ext uri="{63B3BB69-23CF-44E3-9099-C40C66FF867C}">
                  <a14:compatExt spid="_x0000_s655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55" name="Control 19" hidden="1">
              <a:extLst>
                <a:ext uri="{63B3BB69-23CF-44E3-9099-C40C66FF867C}">
                  <a14:compatExt spid="_x0000_s655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57" name="Control 21" hidden="1">
              <a:extLst>
                <a:ext uri="{63B3BB69-23CF-44E3-9099-C40C66FF867C}">
                  <a14:compatExt spid="_x0000_s65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59" name="Control 23" hidden="1">
              <a:extLst>
                <a:ext uri="{63B3BB69-23CF-44E3-9099-C40C66FF867C}">
                  <a14:compatExt spid="_x0000_s655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61" name="Control 25" hidden="1">
              <a:extLst>
                <a:ext uri="{63B3BB69-23CF-44E3-9099-C40C66FF867C}">
                  <a14:compatExt spid="_x0000_s655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63" name="Control 27" hidden="1">
              <a:extLst>
                <a:ext uri="{63B3BB69-23CF-44E3-9099-C40C66FF867C}">
                  <a14:compatExt spid="_x0000_s65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65" name="Control 29" hidden="1">
              <a:extLst>
                <a:ext uri="{63B3BB69-23CF-44E3-9099-C40C66FF867C}">
                  <a14:compatExt spid="_x0000_s655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114300</xdr:colOff>
          <xdr:row>39</xdr:row>
          <xdr:rowOff>38100</xdr:rowOff>
        </xdr:to>
        <xdr:sp macro="" textlink="">
          <xdr:nvSpPr>
            <xdr:cNvPr id="65567" name="Control 31" hidden="1">
              <a:extLst>
                <a:ext uri="{63B3BB69-23CF-44E3-9099-C40C66FF867C}">
                  <a14:compatExt spid="_x0000_s65567"/>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190500</xdr:colOff>
      <xdr:row>43</xdr:row>
      <xdr:rowOff>90487</xdr:rowOff>
    </xdr:from>
    <xdr:to>
      <xdr:col>12</xdr:col>
      <xdr:colOff>581025</xdr:colOff>
      <xdr:row>57</xdr:row>
      <xdr:rowOff>166687</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59</xdr:row>
      <xdr:rowOff>0</xdr:rowOff>
    </xdr:from>
    <xdr:to>
      <xdr:col>12</xdr:col>
      <xdr:colOff>390525</xdr:colOff>
      <xdr:row>73</xdr:row>
      <xdr:rowOff>76200</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0</xdr:col>
      <xdr:colOff>333375</xdr:colOff>
      <xdr:row>10</xdr:row>
      <xdr:rowOff>142874</xdr:rowOff>
    </xdr:from>
    <xdr:to>
      <xdr:col>8</xdr:col>
      <xdr:colOff>133350</xdr:colOff>
      <xdr:row>34</xdr:row>
      <xdr:rowOff>66675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66675</xdr:colOff>
      <xdr:row>0</xdr:row>
      <xdr:rowOff>95251</xdr:rowOff>
    </xdr:from>
    <xdr:to>
      <xdr:col>11</xdr:col>
      <xdr:colOff>295275</xdr:colOff>
      <xdr:row>33</xdr:row>
      <xdr:rowOff>161925</xdr:rowOff>
    </xdr:to>
    <mc:AlternateContent xmlns:mc="http://schemas.openxmlformats.org/markup-compatibility/2006" xmlns:a14="http://schemas.microsoft.com/office/drawing/2010/main">
      <mc:Choice Requires="a14">
        <xdr:graphicFrame macro="">
          <xdr:nvGraphicFramePr>
            <xdr:cNvPr id="3" name="region 13"/>
            <xdr:cNvGraphicFramePr/>
          </xdr:nvGraphicFramePr>
          <xdr:xfrm>
            <a:off x="0" y="0"/>
            <a:ext cx="0" cy="0"/>
          </xdr:xfrm>
          <a:graphic>
            <a:graphicData uri="http://schemas.microsoft.com/office/drawing/2010/slicer">
              <sle:slicer xmlns:sle="http://schemas.microsoft.com/office/drawing/2010/slicer" name="region 13"/>
            </a:graphicData>
          </a:graphic>
        </xdr:graphicFrame>
      </mc:Choice>
      <mc:Fallback xmlns="">
        <xdr:sp macro="" textlink="">
          <xdr:nvSpPr>
            <xdr:cNvPr id="0" name=""/>
            <xdr:cNvSpPr>
              <a:spLocks noTextEdit="1"/>
            </xdr:cNvSpPr>
          </xdr:nvSpPr>
          <xdr:spPr>
            <a:xfrm>
              <a:off x="8743950" y="95251"/>
              <a:ext cx="1828800" cy="51816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304800</xdr:colOff>
      <xdr:row>0</xdr:row>
      <xdr:rowOff>104775</xdr:rowOff>
    </xdr:from>
    <xdr:to>
      <xdr:col>13</xdr:col>
      <xdr:colOff>533400</xdr:colOff>
      <xdr:row>13</xdr:row>
      <xdr:rowOff>152400</xdr:rowOff>
    </xdr:to>
    <mc:AlternateContent xmlns:mc="http://schemas.openxmlformats.org/markup-compatibility/2006" xmlns:a14="http://schemas.microsoft.com/office/drawing/2010/main">
      <mc:Choice Requires="a14">
        <xdr:graphicFrame macro="">
          <xdr:nvGraphicFramePr>
            <xdr:cNvPr id="4" name="year 11"/>
            <xdr:cNvGraphicFramePr/>
          </xdr:nvGraphicFramePr>
          <xdr:xfrm>
            <a:off x="0" y="0"/>
            <a:ext cx="0" cy="0"/>
          </xdr:xfrm>
          <a:graphic>
            <a:graphicData uri="http://schemas.microsoft.com/office/drawing/2010/slicer">
              <sle:slicer xmlns:sle="http://schemas.microsoft.com/office/drawing/2010/slicer" name="year 11"/>
            </a:graphicData>
          </a:graphic>
        </xdr:graphicFrame>
      </mc:Choice>
      <mc:Fallback xmlns="">
        <xdr:sp macro="" textlink="">
          <xdr:nvSpPr>
            <xdr:cNvPr id="0" name=""/>
            <xdr:cNvSpPr>
              <a:spLocks noTextEdit="1"/>
            </xdr:cNvSpPr>
          </xdr:nvSpPr>
          <xdr:spPr>
            <a:xfrm>
              <a:off x="10582275" y="1047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2</xdr:col>
      <xdr:colOff>295275</xdr:colOff>
      <xdr:row>53</xdr:row>
      <xdr:rowOff>128587</xdr:rowOff>
    </xdr:from>
    <xdr:to>
      <xdr:col>8</xdr:col>
      <xdr:colOff>66675</xdr:colOff>
      <xdr:row>68</xdr:row>
      <xdr:rowOff>14287</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xdr:from>
      <xdr:col>4</xdr:col>
      <xdr:colOff>371475</xdr:colOff>
      <xdr:row>39</xdr:row>
      <xdr:rowOff>133350</xdr:rowOff>
    </xdr:from>
    <xdr:to>
      <xdr:col>14</xdr:col>
      <xdr:colOff>428625</xdr:colOff>
      <xdr:row>65</xdr:row>
      <xdr:rowOff>28575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9.xml><?xml version="1.0" encoding="utf-8"?>
<xdr:wsDr xmlns:xdr="http://schemas.openxmlformats.org/drawingml/2006/spreadsheetDrawing" xmlns:a="http://schemas.openxmlformats.org/drawingml/2006/main">
  <xdr:twoCellAnchor>
    <xdr:from>
      <xdr:col>1</xdr:col>
      <xdr:colOff>1247775</xdr:colOff>
      <xdr:row>15</xdr:row>
      <xdr:rowOff>190499</xdr:rowOff>
    </xdr:from>
    <xdr:to>
      <xdr:col>10</xdr:col>
      <xdr:colOff>38100</xdr:colOff>
      <xdr:row>34</xdr:row>
      <xdr:rowOff>104774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0.xml><?xml version="1.0" encoding="utf-8"?>
<xdr:wsDr xmlns:xdr="http://schemas.openxmlformats.org/drawingml/2006/spreadsheetDrawing" xmlns:a="http://schemas.openxmlformats.org/drawingml/2006/main">
  <xdr:twoCellAnchor>
    <xdr:from>
      <xdr:col>0</xdr:col>
      <xdr:colOff>180974</xdr:colOff>
      <xdr:row>7</xdr:row>
      <xdr:rowOff>171449</xdr:rowOff>
    </xdr:from>
    <xdr:to>
      <xdr:col>7</xdr:col>
      <xdr:colOff>619125</xdr:colOff>
      <xdr:row>30</xdr:row>
      <xdr:rowOff>85724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742950</xdr:colOff>
      <xdr:row>3</xdr:row>
      <xdr:rowOff>114300</xdr:rowOff>
    </xdr:from>
    <xdr:to>
      <xdr:col>11</xdr:col>
      <xdr:colOff>219075</xdr:colOff>
      <xdr:row>16</xdr:row>
      <xdr:rowOff>161925</xdr:rowOff>
    </xdr:to>
    <mc:AlternateContent xmlns:mc="http://schemas.openxmlformats.org/markup-compatibility/2006" xmlns:a14="http://schemas.microsoft.com/office/drawing/2010/main">
      <mc:Choice Requires="a14">
        <xdr:graphicFrame macro="">
          <xdr:nvGraphicFramePr>
            <xdr:cNvPr id="3" name="region 6"/>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8058150" y="6858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7</xdr:col>
      <xdr:colOff>752475</xdr:colOff>
      <xdr:row>17</xdr:row>
      <xdr:rowOff>76200</xdr:rowOff>
    </xdr:from>
    <xdr:to>
      <xdr:col>11</xdr:col>
      <xdr:colOff>219075</xdr:colOff>
      <xdr:row>30</xdr:row>
      <xdr:rowOff>123825</xdr:rowOff>
    </xdr:to>
    <mc:AlternateContent xmlns:mc="http://schemas.openxmlformats.org/markup-compatibility/2006" xmlns:a14="http://schemas.microsoft.com/office/drawing/2010/main">
      <mc:Choice Requires="a14">
        <xdr:graphicFrame macro="">
          <xdr:nvGraphicFramePr>
            <xdr:cNvPr id="4" name="energy production"/>
            <xdr:cNvGraphicFramePr/>
          </xdr:nvGraphicFramePr>
          <xdr:xfrm>
            <a:off x="0" y="0"/>
            <a:ext cx="0" cy="0"/>
          </xdr:xfrm>
          <a:graphic>
            <a:graphicData uri="http://schemas.microsoft.com/office/drawing/2010/slicer">
              <sle:slicer xmlns:sle="http://schemas.microsoft.com/office/drawing/2010/slicer" name="energy production"/>
            </a:graphicData>
          </a:graphic>
        </xdr:graphicFrame>
      </mc:Choice>
      <mc:Fallback xmlns="">
        <xdr:sp macro="" textlink="">
          <xdr:nvSpPr>
            <xdr:cNvPr id="0" name=""/>
            <xdr:cNvSpPr>
              <a:spLocks noTextEdit="1"/>
            </xdr:cNvSpPr>
          </xdr:nvSpPr>
          <xdr:spPr>
            <a:xfrm>
              <a:off x="8067675" y="33147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323850</xdr:colOff>
      <xdr:row>17</xdr:row>
      <xdr:rowOff>104775</xdr:rowOff>
    </xdr:from>
    <xdr:to>
      <xdr:col>14</xdr:col>
      <xdr:colOff>781050</xdr:colOff>
      <xdr:row>30</xdr:row>
      <xdr:rowOff>152400</xdr:rowOff>
    </xdr:to>
    <mc:AlternateContent xmlns:mc="http://schemas.openxmlformats.org/markup-compatibility/2006" xmlns:a14="http://schemas.microsoft.com/office/drawing/2010/main">
      <mc:Choice Requires="a14">
        <xdr:graphicFrame macro="">
          <xdr:nvGraphicFramePr>
            <xdr:cNvPr id="5" name="energy usage"/>
            <xdr:cNvGraphicFramePr/>
          </xdr:nvGraphicFramePr>
          <xdr:xfrm>
            <a:off x="0" y="0"/>
            <a:ext cx="0" cy="0"/>
          </xdr:xfrm>
          <a:graphic>
            <a:graphicData uri="http://schemas.microsoft.com/office/drawing/2010/slicer">
              <sle:slicer xmlns:sle="http://schemas.microsoft.com/office/drawing/2010/slicer" name="energy usage"/>
            </a:graphicData>
          </a:graphic>
        </xdr:graphicFrame>
      </mc:Choice>
      <mc:Fallback xmlns="">
        <xdr:sp macro="" textlink="">
          <xdr:nvSpPr>
            <xdr:cNvPr id="0" name=""/>
            <xdr:cNvSpPr>
              <a:spLocks noTextEdit="1"/>
            </xdr:cNvSpPr>
          </xdr:nvSpPr>
          <xdr:spPr>
            <a:xfrm>
              <a:off x="8610600" y="334327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11</xdr:col>
      <xdr:colOff>304800</xdr:colOff>
      <xdr:row>3</xdr:row>
      <xdr:rowOff>161925</xdr:rowOff>
    </xdr:from>
    <xdr:to>
      <xdr:col>14</xdr:col>
      <xdr:colOff>762000</xdr:colOff>
      <xdr:row>17</xdr:row>
      <xdr:rowOff>19050</xdr:rowOff>
    </xdr:to>
    <mc:AlternateContent xmlns:mc="http://schemas.openxmlformats.org/markup-compatibility/2006" xmlns:a14="http://schemas.microsoft.com/office/drawing/2010/main">
      <mc:Choice Requires="a14">
        <xdr:graphicFrame macro="">
          <xdr:nvGraphicFramePr>
            <xdr:cNvPr id="6" name="year 5"/>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591550" y="733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61.xml><?xml version="1.0" encoding="utf-8"?>
<xdr:wsDr xmlns:xdr="http://schemas.openxmlformats.org/drawingml/2006/spreadsheetDrawing" xmlns:a="http://schemas.openxmlformats.org/drawingml/2006/main">
  <xdr:twoCellAnchor>
    <xdr:from>
      <xdr:col>0</xdr:col>
      <xdr:colOff>1362075</xdr:colOff>
      <xdr:row>10</xdr:row>
      <xdr:rowOff>171450</xdr:rowOff>
    </xdr:from>
    <xdr:to>
      <xdr:col>6</xdr:col>
      <xdr:colOff>619125</xdr:colOff>
      <xdr:row>31</xdr:row>
      <xdr:rowOff>85725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638175</xdr:colOff>
      <xdr:row>1</xdr:row>
      <xdr:rowOff>66675</xdr:rowOff>
    </xdr:from>
    <xdr:to>
      <xdr:col>10</xdr:col>
      <xdr:colOff>66675</xdr:colOff>
      <xdr:row>32</xdr:row>
      <xdr:rowOff>95250</xdr:rowOff>
    </xdr:to>
    <mc:AlternateContent xmlns:mc="http://schemas.openxmlformats.org/markup-compatibility/2006" xmlns:a14="http://schemas.microsoft.com/office/drawing/2010/main">
      <mc:Choice Requires="a14">
        <xdr:graphicFrame macro="">
          <xdr:nvGraphicFramePr>
            <xdr:cNvPr id="3" name="region 43"/>
            <xdr:cNvGraphicFramePr/>
          </xdr:nvGraphicFramePr>
          <xdr:xfrm>
            <a:off x="0" y="0"/>
            <a:ext cx="0" cy="0"/>
          </xdr:xfrm>
          <a:graphic>
            <a:graphicData uri="http://schemas.microsoft.com/office/drawing/2010/slicer">
              <sle:slicer xmlns:sle="http://schemas.microsoft.com/office/drawing/2010/slicer" name="region 43"/>
            </a:graphicData>
          </a:graphic>
        </xdr:graphicFrame>
      </mc:Choice>
      <mc:Fallback xmlns="">
        <xdr:sp macro="" textlink="">
          <xdr:nvSpPr>
            <xdr:cNvPr id="0" name=""/>
            <xdr:cNvSpPr>
              <a:spLocks noTextEdit="1"/>
            </xdr:cNvSpPr>
          </xdr:nvSpPr>
          <xdr:spPr>
            <a:xfrm>
              <a:off x="8277225" y="257175"/>
              <a:ext cx="1828800" cy="59340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285750</xdr:colOff>
      <xdr:row>17</xdr:row>
      <xdr:rowOff>152400</xdr:rowOff>
    </xdr:from>
    <xdr:to>
      <xdr:col>12</xdr:col>
      <xdr:colOff>514350</xdr:colOff>
      <xdr:row>39</xdr:row>
      <xdr:rowOff>28575</xdr:rowOff>
    </xdr:to>
    <mc:AlternateContent xmlns:mc="http://schemas.openxmlformats.org/markup-compatibility/2006" xmlns:a14="http://schemas.microsoft.com/office/drawing/2010/main">
      <mc:Choice Requires="a14">
        <xdr:graphicFrame macro="">
          <xdr:nvGraphicFramePr>
            <xdr:cNvPr id="4" name="technology 12"/>
            <xdr:cNvGraphicFramePr/>
          </xdr:nvGraphicFramePr>
          <xdr:xfrm>
            <a:off x="0" y="0"/>
            <a:ext cx="0" cy="0"/>
          </xdr:xfrm>
          <a:graphic>
            <a:graphicData uri="http://schemas.microsoft.com/office/drawing/2010/slicer">
              <sle:slicer xmlns:sle="http://schemas.microsoft.com/office/drawing/2010/slicer" name="technology 12"/>
            </a:graphicData>
          </a:graphic>
        </xdr:graphicFrame>
      </mc:Choice>
      <mc:Fallback xmlns="">
        <xdr:sp macro="" textlink="">
          <xdr:nvSpPr>
            <xdr:cNvPr id="0" name=""/>
            <xdr:cNvSpPr>
              <a:spLocks noTextEdit="1"/>
            </xdr:cNvSpPr>
          </xdr:nvSpPr>
          <xdr:spPr>
            <a:xfrm>
              <a:off x="10601325" y="3390900"/>
              <a:ext cx="1828800" cy="40671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10</xdr:col>
      <xdr:colOff>333375</xdr:colOff>
      <xdr:row>0</xdr:row>
      <xdr:rowOff>104775</xdr:rowOff>
    </xdr:from>
    <xdr:to>
      <xdr:col>12</xdr:col>
      <xdr:colOff>561975</xdr:colOff>
      <xdr:row>17</xdr:row>
      <xdr:rowOff>142875</xdr:rowOff>
    </xdr:to>
    <mc:AlternateContent xmlns:mc="http://schemas.openxmlformats.org/markup-compatibility/2006" xmlns:a14="http://schemas.microsoft.com/office/drawing/2010/main">
      <mc:Choice Requires="a14">
        <xdr:graphicFrame macro="">
          <xdr:nvGraphicFramePr>
            <xdr:cNvPr id="5" name="year 41"/>
            <xdr:cNvGraphicFramePr/>
          </xdr:nvGraphicFramePr>
          <xdr:xfrm>
            <a:off x="0" y="0"/>
            <a:ext cx="0" cy="0"/>
          </xdr:xfrm>
          <a:graphic>
            <a:graphicData uri="http://schemas.microsoft.com/office/drawing/2010/slicer">
              <sle:slicer xmlns:sle="http://schemas.microsoft.com/office/drawing/2010/slicer" name="year 41"/>
            </a:graphicData>
          </a:graphic>
        </xdr:graphicFrame>
      </mc:Choice>
      <mc:Fallback xmlns="">
        <xdr:sp macro="" textlink="">
          <xdr:nvSpPr>
            <xdr:cNvPr id="0" name=""/>
            <xdr:cNvSpPr>
              <a:spLocks noTextEdit="1"/>
            </xdr:cNvSpPr>
          </xdr:nvSpPr>
          <xdr:spPr>
            <a:xfrm>
              <a:off x="10648950" y="104775"/>
              <a:ext cx="1828800" cy="32766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62.xml><?xml version="1.0" encoding="utf-8"?>
<xdr:wsDr xmlns:xdr="http://schemas.openxmlformats.org/drawingml/2006/spreadsheetDrawing" xmlns:a="http://schemas.openxmlformats.org/drawingml/2006/main">
  <xdr:oneCellAnchor>
    <xdr:from>
      <xdr:col>7</xdr:col>
      <xdr:colOff>276225</xdr:colOff>
      <xdr:row>0</xdr:row>
      <xdr:rowOff>123825</xdr:rowOff>
    </xdr:from>
    <xdr:ext cx="1828800" cy="2524125"/>
    <mc:AlternateContent xmlns:mc="http://schemas.openxmlformats.org/markup-compatibility/2006" xmlns:a14="http://schemas.microsoft.com/office/drawing/2010/main">
      <mc:Choice Requires="a14">
        <xdr:graphicFrame macro="">
          <xdr:nvGraphicFramePr>
            <xdr:cNvPr id="2" name="region 44"/>
            <xdr:cNvGraphicFramePr/>
          </xdr:nvGraphicFramePr>
          <xdr:xfrm>
            <a:off x="0" y="0"/>
            <a:ext cx="0" cy="0"/>
          </xdr:xfrm>
          <a:graphic>
            <a:graphicData uri="http://schemas.microsoft.com/office/drawing/2010/slicer">
              <sle:slicer xmlns:sle="http://schemas.microsoft.com/office/drawing/2010/slicer" name="region 44"/>
            </a:graphicData>
          </a:graphic>
        </xdr:graphicFrame>
      </mc:Choice>
      <mc:Fallback xmlns="">
        <xdr:sp macro="" textlink="">
          <xdr:nvSpPr>
            <xdr:cNvPr id="0" name=""/>
            <xdr:cNvSpPr>
              <a:spLocks noTextEdit="1"/>
            </xdr:cNvSpPr>
          </xdr:nvSpPr>
          <xdr:spPr>
            <a:xfrm>
              <a:off x="7372350" y="1238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oneCellAnchor>
    <xdr:from>
      <xdr:col>9</xdr:col>
      <xdr:colOff>600075</xdr:colOff>
      <xdr:row>0</xdr:row>
      <xdr:rowOff>114300</xdr:rowOff>
    </xdr:from>
    <xdr:ext cx="1828800" cy="2524125"/>
    <mc:AlternateContent xmlns:mc="http://schemas.openxmlformats.org/markup-compatibility/2006" xmlns:a14="http://schemas.microsoft.com/office/drawing/2010/main">
      <mc:Choice Requires="a14">
        <xdr:graphicFrame macro="">
          <xdr:nvGraphicFramePr>
            <xdr:cNvPr id="3" name="year 42"/>
            <xdr:cNvGraphicFramePr/>
          </xdr:nvGraphicFramePr>
          <xdr:xfrm>
            <a:off x="0" y="0"/>
            <a:ext cx="0" cy="0"/>
          </xdr:xfrm>
          <a:graphic>
            <a:graphicData uri="http://schemas.microsoft.com/office/drawing/2010/slicer">
              <sle:slicer xmlns:sle="http://schemas.microsoft.com/office/drawing/2010/slicer" name="year 42"/>
            </a:graphicData>
          </a:graphic>
        </xdr:graphicFrame>
      </mc:Choice>
      <mc:Fallback xmlns="">
        <xdr:sp macro="" textlink="">
          <xdr:nvSpPr>
            <xdr:cNvPr id="0" name=""/>
            <xdr:cNvSpPr>
              <a:spLocks noTextEdit="1"/>
            </xdr:cNvSpPr>
          </xdr:nvSpPr>
          <xdr:spPr>
            <a:xfrm>
              <a:off x="9220200" y="11430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können spätestens mit Excel 2010 verwendet werden.
Wenn die Form in einer früheren Version von Excel geändert oder die Arbeitsmappe in Excel 2003 oder früher gespeichert wurde, kann der Datenschnitt nicht verwendet werden.</a:t>
              </a:r>
            </a:p>
          </xdr:txBody>
        </xdr:sp>
      </mc:Fallback>
    </mc:AlternateContent>
    <xdr:clientData/>
  </xdr:oneCellAnchor>
  <xdr:twoCellAnchor>
    <xdr:from>
      <xdr:col>0</xdr:col>
      <xdr:colOff>485775</xdr:colOff>
      <xdr:row>6</xdr:row>
      <xdr:rowOff>142875</xdr:rowOff>
    </xdr:from>
    <xdr:to>
      <xdr:col>6</xdr:col>
      <xdr:colOff>180975</xdr:colOff>
      <xdr:row>23</xdr:row>
      <xdr:rowOff>128587</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PROMOTION\Diss\Data\Abbildungen\UNFCCC_GHG_AnnexI_v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HG total excluding LULUCF"/>
      <sheetName val="Worldbank data China"/>
    </sheetNames>
    <sheetDataSet>
      <sheetData sheetId="0">
        <row r="68">
          <cell r="B68">
            <v>5626.25974076698</v>
          </cell>
          <cell r="T68">
            <v>5118.6669863051975</v>
          </cell>
        </row>
      </sheetData>
      <sheetData sheetId="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report_pivot.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report_pivot.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report_pivo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report_pivo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6.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7.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8.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9.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0.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1.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2.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3.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4.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5.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6.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7.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8.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19.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0.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1.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2.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3.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4.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5.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6.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7.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8.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29.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0.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1.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2.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3.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4.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5.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6.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7.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8.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39.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0.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1.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2.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3.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4.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5.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6.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7.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8.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49.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0.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1.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2.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3.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4.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5.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6.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7.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8.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_rels/pivotCacheDefinition59.xml.rels><?xml version="1.0" encoding="UTF-8" standalone="yes"?>
<Relationships xmlns="http://schemas.openxmlformats.org/package/2006/relationships"><Relationship Id="rId1" Type="http://schemas.openxmlformats.org/officeDocument/2006/relationships/externalLinkPath" Target="/GAMS/NEWAGE_REEEM_pilot/results/eutrade_report_pivot.xlsx" TargetMode="External"/></Relationships>
</file>

<file path=xl/pivotCache/pivotCacheDefinition1.xml><?xml version="1.0" encoding="utf-8"?>
<pivotCacheDefinition xmlns="http://schemas.openxmlformats.org/spreadsheetml/2006/main" xmlns:r="http://schemas.openxmlformats.org/officeDocument/2006/relationships" r:id="rId1" refreshedBy="Roland Montenegro" refreshedDate="42685.640640162041" createdVersion="4" refreshedVersion="6" minRefreshableVersion="3" recordCount="3100">
  <cacheSource type="worksheet">
    <worksheetSource ref="B1:E3101" sheet="shareC_yr" r:id="rId2"/>
  </cacheSource>
  <cacheFields count="4">
    <cacheField name="region" numFmtId="0">
      <sharedItems containsNonDate="0" containsBlank="1" count="19">
        <m/>
        <s v="USA" u="1"/>
        <s v="OPE" u="1"/>
        <s v="ARB" u="1"/>
        <s v="DEU" u="1"/>
        <s v="AUT" u="1"/>
        <s v="FRA" u="1"/>
        <s v="BRZ" u="1"/>
        <s v="BAW" u="1"/>
        <s v="OEC" u="1"/>
        <s v="ROW" u="1"/>
        <s v="RUS" u="1"/>
        <s v="EUE" u="1"/>
        <s v="IND" u="1"/>
        <s v="EUN" u="1"/>
        <s v="RSA" u="1"/>
        <s v="EUS" u="1"/>
        <s v="CHI" u="1"/>
        <s v="SWZ" u="1"/>
      </sharedItems>
    </cacheField>
    <cacheField name="input" numFmtId="0">
      <sharedItems containsNonDate="0" containsBlank="1" count="23">
        <m/>
        <s v="chm" u="1"/>
        <s v="PCO2" u="1"/>
        <s v="fot" u="1"/>
        <s v="gas" u="1"/>
        <s v="PCO2_NETSr" u="1"/>
        <s v="bui" u="1"/>
        <s v="nmm" u="1"/>
        <s v="mac" u="1"/>
        <s v="ESD" u="1"/>
        <s v="ser" u="1"/>
        <s v="mvh" u="1"/>
        <s v="trn" u="1"/>
        <s v="cru" u="1"/>
        <s v="oil" u="1"/>
        <s v="PCO2W" u="1"/>
        <s v="nfm" u="1"/>
        <s v="COL" u="1"/>
        <s v="ele" u="1"/>
        <s v="ppp" u="1"/>
        <s v="agr" u="1"/>
        <s v="roi" u="1"/>
        <s v="irs" u="1"/>
      </sharedItems>
    </cacheField>
    <cacheField name="year" numFmtId="0">
      <sharedItems containsNonDate="0" containsBlank="1" count="7">
        <m/>
        <s v="2020" u="1"/>
        <s v="2007" u="1"/>
        <s v="2030" u="1"/>
        <s v="2015" u="1"/>
        <s v="2025" u="1"/>
        <s v="2010" u="1"/>
      </sharedItems>
    </cacheField>
    <cacheField name="shareC_yr" numFmtId="0">
      <sharedItems containsNonDate="0" containsString="0" containsBlank="1"/>
    </cacheField>
  </cacheFields>
  <extLst>
    <ext xmlns:x14="http://schemas.microsoft.com/office/spreadsheetml/2009/9/main" uri="{725AE2AE-9491-48be-B2B4-4EB974FC3084}">
      <x14:pivotCacheDefinition pivotCacheId="154"/>
    </ext>
  </extLst>
</pivotCacheDefinition>
</file>

<file path=xl/pivotCache/pivotCacheDefinition2.xml><?xml version="1.0" encoding="utf-8"?>
<pivotCacheDefinition xmlns="http://schemas.openxmlformats.org/spreadsheetml/2006/main" xmlns:r="http://schemas.openxmlformats.org/officeDocument/2006/relationships" r:id="rId1" refreshedBy="Roland Montenegro" refreshedDate="42685.64066527778" createdVersion="4" refreshedVersion="6" minRefreshableVersion="3" recordCount="734">
  <cacheSource type="worksheet">
    <worksheetSource ref="B1:E735" sheet="SIZE_total" r:id="rId2"/>
  </cacheSource>
  <cacheFields count="4">
    <cacheField name="region" numFmtId="0">
      <sharedItems containsNonDate="0" containsString="0" containsBlank="1" count="1">
        <m/>
      </sharedItems>
    </cacheField>
    <cacheField name="year" numFmtId="0">
      <sharedItems containsNonDate="0" containsString="0" containsBlank="1" count="1">
        <m/>
      </sharedItems>
    </cacheField>
    <cacheField name="size_usk" numFmtId="0">
      <sharedItems containsNonDate="0" containsString="0" containsBlank="1"/>
    </cacheField>
    <cacheField name="size_skl" numFmtId="0">
      <sharedItems containsNonDate="0" containsString="0" containsBlank="1"/>
    </cacheField>
  </cacheFields>
  <extLst>
    <ext xmlns:x14="http://schemas.microsoft.com/office/spreadsheetml/2009/9/main" uri="{725AE2AE-9491-48be-B2B4-4EB974FC3084}">
      <x14:pivotCacheDefinition pivotCacheId="189"/>
    </ext>
  </extLst>
</pivotCacheDefinition>
</file>

<file path=xl/pivotCache/pivotCacheDefinition3.xml><?xml version="1.0" encoding="utf-8"?>
<pivotCacheDefinition xmlns="http://schemas.openxmlformats.org/spreadsheetml/2006/main" xmlns:r="http://schemas.openxmlformats.org/officeDocument/2006/relationships" r:id="rId1" refreshedBy="Roland Montenegro" refreshedDate="42685.640674421295" createdVersion="4" refreshedVersion="6" minRefreshableVersion="3" recordCount="14999">
  <cacheSource type="worksheet">
    <worksheetSource ref="B1:E15000" sheet="co2w_yr" r:id="rId2"/>
  </cacheSource>
  <cacheFields count="4">
    <cacheField name="region" numFmtId="0">
      <sharedItems containsNonDate="0" containsBlank="1" count="9">
        <m/>
        <s v="EUS" u="1"/>
        <s v="EU28" u="1"/>
        <s v="AUT" u="1"/>
        <s v="EUE" u="1"/>
        <s v="EUN" u="1"/>
        <s v="all" u="1"/>
        <s v="DEU" u="1"/>
        <s v="FRA" u="1"/>
      </sharedItems>
    </cacheField>
    <cacheField name="sector" numFmtId="0">
      <sharedItems containsNonDate="0" containsBlank="1" count="34">
        <m/>
        <s v="chm" u="1"/>
        <s v="ELEn" u="1"/>
        <s v="ELEx" u="1"/>
        <s v="fot" u="1"/>
        <s v="nets" u="1"/>
        <s v="bBC" u="1"/>
        <s v="mCCS" u="1"/>
        <s v="mGAS" u="1"/>
        <s v="bui" u="1"/>
        <s v="nmm" u="1"/>
        <s v="ETS" u="1"/>
        <s v="mOIL" u="1"/>
        <s v="bHC" u="1"/>
        <s v="mac" u="1"/>
        <s v="ser" u="1"/>
        <s v="mvh" u="1"/>
        <s v="trn" u="1"/>
        <s v="pGAS" u="1"/>
        <s v="bCCS" u="1"/>
        <s v="bGAS" u="1"/>
        <s v="pOIL" u="1"/>
        <s v="oil" u="1"/>
        <s v="Y" u="1"/>
        <s v="nfm" u="1"/>
        <s v="bOIL" u="1"/>
        <s v="final" u="1"/>
        <s v="ele" u="1"/>
        <s v="ppp" u="1"/>
        <s v="agr" u="1"/>
        <s v="roi" u="1"/>
        <s v="total" u="1"/>
        <s v="irs" u="1"/>
        <s v="mHC" u="1"/>
      </sharedItems>
    </cacheField>
    <cacheField name="yr" numFmtId="0">
      <sharedItems containsNonDate="0" containsBlank="1" count="7">
        <m/>
        <s v="2020" u="1"/>
        <s v="2007" u="1"/>
        <s v="2030" u="1"/>
        <s v="2015" u="1"/>
        <s v="2025" u="1"/>
        <s v="2010" u="1"/>
      </sharedItems>
    </cacheField>
    <cacheField name="co2w_yr" numFmtId="0">
      <sharedItems containsNonDate="0" containsString="0" containsBlank="1"/>
    </cacheField>
  </cacheFields>
  <extLst>
    <ext xmlns:x14="http://schemas.microsoft.com/office/spreadsheetml/2009/9/main" uri="{725AE2AE-9491-48be-B2B4-4EB974FC3084}">
      <x14:pivotCacheDefinition pivotCacheId="190"/>
    </ext>
  </extLst>
</pivotCacheDefinition>
</file>

<file path=xl/pivotCache/pivotCacheDefinition4.xml><?xml version="1.0" encoding="utf-8"?>
<pivotCacheDefinition xmlns="http://schemas.openxmlformats.org/spreadsheetml/2006/main" xmlns:r="http://schemas.openxmlformats.org/officeDocument/2006/relationships" r:id="rId1" refreshedBy="Roland Montenegro" refreshedDate="42685.640678124997" createdVersion="4" refreshedVersion="6" minRefreshableVersion="3" recordCount="14999">
  <cacheSource type="worksheet">
    <worksheetSource ref="B1:E15000" sheet="co2nets_yr" r:id="rId2"/>
  </cacheSource>
  <cacheFields count="4">
    <cacheField name="region" numFmtId="0">
      <sharedItems containsNonDate="0" containsBlank="1" count="9">
        <m/>
        <s v="EUS" u="1"/>
        <s v="EU28" u="1"/>
        <s v="AUT" u="1"/>
        <s v="EUE" u="1"/>
        <s v="EUN" u="1"/>
        <s v="all" u="1"/>
        <s v="DEU" u="1"/>
        <s v="FRA" u="1"/>
      </sharedItems>
    </cacheField>
    <cacheField name="sector" numFmtId="0">
      <sharedItems containsNonDate="0" containsBlank="1" count="12">
        <m/>
        <s v="Y" u="1"/>
        <s v="final" u="1"/>
        <s v="total" u="1"/>
        <s v="bui" u="1"/>
        <s v="mvh" u="1"/>
        <s v="fot" u="1"/>
        <s v="trn" u="1"/>
        <s v="mac" u="1"/>
        <s v="agr" u="1"/>
        <s v="roi" u="1"/>
        <s v="ser" u="1"/>
      </sharedItems>
    </cacheField>
    <cacheField name="year" numFmtId="0">
      <sharedItems containsNonDate="0" containsBlank="1" count="7">
        <m/>
        <s v="2020" u="1"/>
        <s v="2007" u="1"/>
        <s v="2030" u="1"/>
        <s v="2015" u="1"/>
        <s v="2025" u="1"/>
        <s v="2010" u="1"/>
      </sharedItems>
    </cacheField>
    <cacheField name="co2nets_yr" numFmtId="0">
      <sharedItems containsNonDate="0" containsString="0" containsBlank="1"/>
    </cacheField>
  </cacheFields>
  <extLst>
    <ext xmlns:x14="http://schemas.microsoft.com/office/spreadsheetml/2009/9/main" uri="{725AE2AE-9491-48be-B2B4-4EB974FC3084}">
      <x14:pivotCacheDefinition pivotCacheId="187"/>
    </ext>
  </extLst>
</pivotCacheDefinition>
</file>

<file path=xl/pivotCache/pivotCacheDefinition5.xml><?xml version="1.0" encoding="utf-8"?>
<pivotCacheDefinition xmlns="http://schemas.openxmlformats.org/spreadsheetml/2006/main" xmlns:r="http://schemas.openxmlformats.org/officeDocument/2006/relationships" saveData="0" refreshedBy="Roland Montenegro" refreshedDate="42688.434262847222" createdVersion="3" refreshedVersion="6" minRefreshableVersion="3" recordCount="19">
  <cacheSource type="worksheet">
    <worksheetSource ref="B1:D20" sheet="STATUS" r:id="rId1"/>
  </cacheSource>
  <cacheFields count="3">
    <cacheField name="type" numFmtId="0">
      <sharedItems count="4">
        <s v="solvestat"/>
        <s v="modelstat"/>
        <s v="objval"/>
        <s v="iterUsd (Thd.)"/>
      </sharedItems>
    </cacheField>
    <cacheField name="year" numFmtId="0">
      <sharedItems count="6">
        <s v="2011"/>
        <s v="2015"/>
        <s v="2020"/>
        <s v="2025"/>
        <s v="2030"/>
        <s v="Bmk"/>
      </sharedItems>
    </cacheField>
    <cacheField name="status" numFmtId="0">
      <sharedItems containsSemiMixedTypes="0" containsString="0" containsNumber="1" minValue="9.9999999999999995E-7" maxValue="6" count="10">
        <n v="1"/>
        <n v="2"/>
        <n v="6"/>
        <n v="9.9999999999999995E-7"/>
        <n v="0.45636300000000002"/>
        <n v="3.6999999999999998E-2"/>
        <n v="0.23100000000000001"/>
        <n v="0.16900000000000001"/>
        <n v="0.29199999999999998"/>
        <n v="0.20700000000000002"/>
      </sharedItems>
    </cacheField>
  </cacheFields>
  <extLst>
    <ext xmlns:x14="http://schemas.microsoft.com/office/spreadsheetml/2009/9/main" uri="{725AE2AE-9491-48be-B2B4-4EB974FC3084}">
      <x14:pivotCacheDefinition pivotCacheId="439"/>
    </ext>
  </extLst>
</pivotCacheDefinition>
</file>

<file path=xl/pivotCache/pivotCacheDefinition6.xml><?xml version="1.0" encoding="utf-8"?>
<pivotCacheDefinition xmlns="http://schemas.openxmlformats.org/spreadsheetml/2006/main" xmlns:r="http://schemas.openxmlformats.org/officeDocument/2006/relationships" saveData="0" refreshedBy="Roland Montenegro" refreshedDate="42688.434263194446" createdVersion="3" refreshedVersion="6" minRefreshableVersion="3" recordCount="90">
  <cacheSource type="worksheet">
    <worksheetSource ref="B1:D91" sheet="welf_yr" r:id="rId1"/>
  </cacheSource>
  <cacheFields count="3">
    <cacheField name="region" numFmtId="0">
      <sharedItems count="18">
        <s v="IND"/>
        <s v="USA"/>
        <s v="FRA"/>
        <s v="DEU"/>
        <s v="ITA"/>
        <s v="POL"/>
        <s v="ESP"/>
        <s v="RUS"/>
        <s v="UKI"/>
        <s v="BNL"/>
        <s v="EUN"/>
        <s v="EUS"/>
        <s v="OEC"/>
        <s v="BRZ"/>
        <s v="CHI"/>
        <s v="RSA"/>
        <s v="OPA"/>
        <s v="ROW"/>
      </sharedItems>
    </cacheField>
    <cacheField name="year" numFmtId="0">
      <sharedItems count="5">
        <s v="2011"/>
        <s v="2015"/>
        <s v="2020"/>
        <s v="2025"/>
        <s v="2030"/>
      </sharedItems>
    </cacheField>
    <cacheField name="WELF" numFmtId="0">
      <sharedItems containsSemiMixedTypes="0" containsString="0" containsNumber="1" minValue="0.99996667812056561" maxValue="3.1621538589237499"/>
    </cacheField>
  </cacheFields>
  <extLst>
    <ext xmlns:x14="http://schemas.microsoft.com/office/spreadsheetml/2009/9/main" uri="{725AE2AE-9491-48be-B2B4-4EB974FC3084}">
      <x14:pivotCacheDefinition pivotCacheId="440"/>
    </ext>
  </extLst>
</pivotCacheDefinition>
</file>

<file path=xl/pivotCache/pivotCacheDefinition7.xml><?xml version="1.0" encoding="utf-8"?>
<pivotCacheDefinition xmlns="http://schemas.openxmlformats.org/spreadsheetml/2006/main" xmlns:r="http://schemas.openxmlformats.org/officeDocument/2006/relationships" saveData="0" refreshedBy="Roland Montenegro" refreshedDate="42688.434263773146" createdVersion="3" refreshedVersion="6" minRefreshableVersion="3" recordCount="100">
  <cacheSource type="worksheet">
    <worksheetSource ref="B1:D101" sheet="gdpreal_yr" r:id="rId1"/>
  </cacheSource>
  <cacheFields count="3">
    <cacheField name="Region" numFmtId="0">
      <sharedItems count="20">
        <s v="IND"/>
        <s v="USA"/>
        <s v="FRA"/>
        <s v="DEU"/>
        <s v="ITA"/>
        <s v="POL"/>
        <s v="ESP"/>
        <s v="RUS"/>
        <s v="UKI"/>
        <s v="BNL"/>
        <s v="EUN"/>
        <s v="EUS"/>
        <s v="OEC"/>
        <s v="BRZ"/>
        <s v="CHI"/>
        <s v="RSA"/>
        <s v="OPA"/>
        <s v="ROW"/>
        <s v="World"/>
        <s v="EU28"/>
      </sharedItems>
    </cacheField>
    <cacheField name="Year" numFmtId="0">
      <sharedItems count="5">
        <s v="2011"/>
        <s v="2015"/>
        <s v="2020"/>
        <s v="2025"/>
        <s v="2030"/>
      </sharedItems>
    </cacheField>
    <cacheField name="GDPreal" numFmtId="0">
      <sharedItems containsSemiMixedTypes="0" containsString="0" containsNumber="1" minValue="293.32668879908817" maxValue="92028.099884402473"/>
    </cacheField>
  </cacheFields>
  <extLst>
    <ext xmlns:x14="http://schemas.microsoft.com/office/spreadsheetml/2009/9/main" uri="{725AE2AE-9491-48be-B2B4-4EB974FC3084}">
      <x14:pivotCacheDefinition pivotCacheId="441"/>
    </ext>
  </extLst>
</pivotCacheDefinition>
</file>

<file path=xl/pivotCache/pivotCacheDefinition8.xml><?xml version="1.0" encoding="utf-8"?>
<pivotCacheDefinition xmlns="http://schemas.openxmlformats.org/spreadsheetml/2006/main" xmlns:r="http://schemas.openxmlformats.org/officeDocument/2006/relationships" saveData="0" refreshedBy="Roland Montenegro" refreshedDate="42688.434264236108" createdVersion="3" refreshedVersion="6" minRefreshableVersion="3" recordCount="285">
  <cacheSource type="worksheet">
    <worksheetSource ref="B1:E286" sheet="emplmtno_yr" r:id="rId1"/>
  </cacheSource>
  <cacheFields count="4">
    <cacheField name="region" numFmtId="0">
      <sharedItems count="19">
        <s v="IND"/>
        <s v="USA"/>
        <s v="FRA"/>
        <s v="DEU"/>
        <s v="ITA"/>
        <s v="POL"/>
        <s v="ESP"/>
        <s v="RUS"/>
        <s v="UKI"/>
        <s v="BNL"/>
        <s v="EUN"/>
        <s v="EUS"/>
        <s v="OEC"/>
        <s v="BRZ"/>
        <s v="CHI"/>
        <s v="RSA"/>
        <s v="OPA"/>
        <s v="ROW"/>
        <s v="EU28"/>
      </sharedItems>
    </cacheField>
    <cacheField name="type" numFmtId="0">
      <sharedItems count="3">
        <s v="USK"/>
        <s v="SKL"/>
        <s v="total"/>
      </sharedItems>
    </cacheField>
    <cacheField name="year" numFmtId="0">
      <sharedItems count="5">
        <s v="2011"/>
        <s v="2015"/>
        <s v="2020"/>
        <s v="2025"/>
        <s v="2030"/>
      </sharedItems>
    </cacheField>
    <cacheField name="emplmtno_yr" numFmtId="0">
      <sharedItems containsSemiMixedTypes="0" containsString="0" containsNumber="1" minValue="2.9673877220472145" maxValue="766.78666711876213"/>
    </cacheField>
  </cacheFields>
  <extLst>
    <ext xmlns:x14="http://schemas.microsoft.com/office/spreadsheetml/2009/9/main" uri="{725AE2AE-9491-48be-B2B4-4EB974FC3084}">
      <x14:pivotCacheDefinition pivotCacheId="442"/>
    </ext>
  </extLst>
</pivotCacheDefinition>
</file>

<file path=xl/pivotCache/pivotCacheDefinition9.xml><?xml version="1.0" encoding="utf-8"?>
<pivotCacheDefinition xmlns="http://schemas.openxmlformats.org/spreadsheetml/2006/main" xmlns:r="http://schemas.openxmlformats.org/officeDocument/2006/relationships" saveData="0" refreshedBy="Roland Montenegro" refreshedDate="42688.434264467593" createdVersion="3" refreshedVersion="6" minRefreshableVersion="3" recordCount="52">
  <cacheSource type="worksheet">
    <worksheetSource ref="B1:F53" sheet="vnc_newcar_yr" r:id="rId1"/>
  </cacheSource>
  <cacheFields count="5">
    <cacheField name="region" numFmtId="0">
      <sharedItems count="1">
        <s v="DEU"/>
      </sharedItems>
    </cacheField>
    <cacheField name="ct" numFmtId="0">
      <sharedItems count="3">
        <s v="small"/>
        <s v="middl"/>
        <s v="large"/>
      </sharedItems>
    </cacheField>
    <cacheField name="cf" numFmtId="0">
      <sharedItems count="5">
        <s v="gas"/>
        <s v="ele"/>
        <s v="ben"/>
        <s v="die"/>
        <s v="phe"/>
      </sharedItems>
    </cacheField>
    <cacheField name="year " numFmtId="0">
      <sharedItems count="5">
        <s v="2011"/>
        <s v="2015"/>
        <s v="2020"/>
        <s v="2025"/>
        <s v="2030"/>
      </sharedItems>
    </cacheField>
    <cacheField name="vnc_newcar_yr" numFmtId="0">
      <sharedItems containsSemiMixedTypes="0" containsString="0" containsNumber="1" minValue="5.0454319960898416E-4" maxValue="11.300306015221503"/>
    </cacheField>
  </cacheFields>
  <extLst>
    <ext xmlns:x14="http://schemas.microsoft.com/office/spreadsheetml/2009/9/main" uri="{725AE2AE-9491-48be-B2B4-4EB974FC3084}">
      <x14:pivotCacheDefinition pivotCacheId="443"/>
    </ext>
  </extLst>
</pivotCacheDefinition>
</file>

<file path=xl/pivotCache/pivotCacheDefinition10.xml><?xml version="1.0" encoding="utf-8"?>
<pivotCacheDefinition xmlns="http://schemas.openxmlformats.org/spreadsheetml/2006/main" xmlns:r="http://schemas.openxmlformats.org/officeDocument/2006/relationships" saveData="0" refreshedBy="Roland Montenegro" refreshedDate="42688.434264814816" createdVersion="3" refreshedVersion="6" minRefreshableVersion="3" recordCount="55">
  <cacheSource type="worksheet">
    <worksheetSource ref="B1:F56" sheet="vnh_newhouse_yr" r:id="rId1"/>
  </cacheSource>
  <cacheFields count="5">
    <cacheField name="region" numFmtId="0">
      <sharedItems count="1">
        <s v="DEU"/>
      </sharedItems>
    </cacheField>
    <cacheField name="bt" numFmtId="0">
      <sharedItems count="3">
        <s v="old_r"/>
        <s v="new_e"/>
        <s v="new_p"/>
      </sharedItems>
    </cacheField>
    <cacheField name="bf" numFmtId="0">
      <sharedItems count="4">
        <s v="gas"/>
        <s v="ele"/>
        <s v="bio"/>
        <s v="hoi"/>
      </sharedItems>
    </cacheField>
    <cacheField name="year" numFmtId="0">
      <sharedItems count="5">
        <s v="2011"/>
        <s v="2015"/>
        <s v="2020"/>
        <s v="2025"/>
        <s v="2030"/>
      </sharedItems>
    </cacheField>
    <cacheField name="vnh_newhouse_yr" numFmtId="0">
      <sharedItems containsSemiMixedTypes="0" containsString="0" containsNumber="1" minValue="2.4732426088047776E-2" maxValue="1.9274131138291124"/>
    </cacheField>
  </cacheFields>
  <extLst>
    <ext xmlns:x14="http://schemas.microsoft.com/office/spreadsheetml/2009/9/main" uri="{725AE2AE-9491-48be-B2B4-4EB974FC3084}">
      <x14:pivotCacheDefinition pivotCacheId="444"/>
    </ext>
  </extLst>
</pivotCacheDefinition>
</file>

<file path=xl/pivotCache/pivotCacheDefinition11.xml><?xml version="1.0" encoding="utf-8"?>
<pivotCacheDefinition xmlns="http://schemas.openxmlformats.org/spreadsheetml/2006/main" xmlns:r="http://schemas.openxmlformats.org/officeDocument/2006/relationships" saveData="0" refreshedBy="Roland Montenegro" refreshedDate="42688.434265046293" createdVersion="3" refreshedVersion="6" minRefreshableVersion="3" recordCount="5">
  <cacheSource type="worksheet">
    <worksheetSource ref="B1:C6" sheet="pco2_ets_yr" r:id="rId1"/>
  </cacheSource>
  <cacheFields count="2">
    <cacheField name="year" numFmtId="0">
      <sharedItems count="5">
        <s v="2011"/>
        <s v="2015"/>
        <s v="2020"/>
        <s v="2025"/>
        <s v="2030"/>
      </sharedItems>
    </cacheField>
    <cacheField name="PCO2_ETS_yr" numFmtId="0">
      <sharedItems containsSemiMixedTypes="0" containsString="0" containsNumber="1" minValue="9.9999999999999995E-7" maxValue="9.9999999999999995E-7" count="1">
        <n v="9.9999999999999995E-7"/>
      </sharedItems>
    </cacheField>
  </cacheFields>
  <extLst>
    <ext xmlns:x14="http://schemas.microsoft.com/office/spreadsheetml/2009/9/main" uri="{725AE2AE-9491-48be-B2B4-4EB974FC3084}">
      <x14:pivotCacheDefinition pivotCacheId="445"/>
    </ext>
  </extLst>
</pivotCacheDefinition>
</file>

<file path=xl/pivotCache/pivotCacheDefinition12.xml><?xml version="1.0" encoding="utf-8"?>
<pivotCacheDefinition xmlns="http://schemas.openxmlformats.org/spreadsheetml/2006/main" xmlns:r="http://schemas.openxmlformats.org/officeDocument/2006/relationships" saveData="0" refreshedBy="Roland Montenegro" refreshedDate="42688.434265277778" createdVersion="3" refreshedVersion="6" minRefreshableVersion="3" recordCount="5">
  <cacheSource type="worksheet">
    <worksheetSource ref="B1:C6" sheet="pco2_nets_yr" r:id="rId1"/>
  </cacheSource>
  <cacheFields count="2">
    <cacheField name="yr" numFmtId="0">
      <sharedItems count="5">
        <s v="2011"/>
        <s v="2015"/>
        <s v="2020"/>
        <s v="2025"/>
        <s v="2030"/>
      </sharedItems>
    </cacheField>
    <cacheField name="pco2_nets_yr" numFmtId="0">
      <sharedItems containsSemiMixedTypes="0" containsString="0" containsNumber="1" minValue="9.9999999999999995E-7" maxValue="9.9999999999999995E-7" count="1">
        <n v="9.9999999999999995E-7"/>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saveData="0" refreshedBy="Roland Montenegro" refreshedDate="42688.434265509262" createdVersion="3" refreshedVersion="6" minRefreshableVersion="3" recordCount="5">
  <cacheSource type="worksheet">
    <worksheetSource ref="B1:C6" sheet="pco2w_yr" r:id="rId1"/>
  </cacheSource>
  <cacheFields count="2">
    <cacheField name="yr" numFmtId="0">
      <sharedItems count="5">
        <s v="2011"/>
        <s v="2015"/>
        <s v="2020"/>
        <s v="2025"/>
        <s v="2030"/>
      </sharedItems>
    </cacheField>
    <cacheField name="pco2w_yr" numFmtId="0">
      <sharedItems containsSemiMixedTypes="0" containsString="0" containsNumber="1" minValue="9.9999999999999995E-7" maxValue="9.9999999999999995E-7" count="1">
        <n v="9.9999999999999995E-7"/>
      </sharedItems>
    </cacheField>
  </cacheFields>
  <extLst>
    <ext xmlns:x14="http://schemas.microsoft.com/office/spreadsheetml/2009/9/main" uri="{725AE2AE-9491-48be-B2B4-4EB974FC3084}">
      <x14:pivotCacheDefinition pivotCacheId="446"/>
    </ext>
  </extLst>
</pivotCacheDefinition>
</file>

<file path=xl/pivotCache/pivotCacheDefinition14.xml><?xml version="1.0" encoding="utf-8"?>
<pivotCacheDefinition xmlns="http://schemas.openxmlformats.org/spreadsheetml/2006/main" xmlns:r="http://schemas.openxmlformats.org/officeDocument/2006/relationships" saveData="0" refreshedBy="Roland Montenegro" refreshedDate="42688.434265972224" createdVersion="3" refreshedVersion="6" minRefreshableVersion="3" recordCount="1709">
  <cacheSource type="worksheet">
    <worksheetSource ref="B1:E1710" sheet="ele_twh_yr" r:id="rId1"/>
  </cacheSource>
  <cacheFields count="4">
    <cacheField name="region" numFmtId="0">
      <sharedItems count="19">
        <s v="IND"/>
        <s v="USA"/>
        <s v="FRA"/>
        <s v="DEU"/>
        <s v="ITA"/>
        <s v="POL"/>
        <s v="ESP"/>
        <s v="RUS"/>
        <s v="UKI"/>
        <s v="BNL"/>
        <s v="EUN"/>
        <s v="EUS"/>
        <s v="OEC"/>
        <s v="BRZ"/>
        <s v="CHI"/>
        <s v="RSA"/>
        <s v="OPA"/>
        <s v="ROW"/>
        <s v="EU28"/>
      </sharedItems>
    </cacheField>
    <cacheField name="technology" numFmtId="0">
      <sharedItems count="19">
        <s v="bNUC"/>
        <s v="bBC"/>
        <s v="bBIO"/>
        <s v="bGEO"/>
        <s v="bHYDRO"/>
        <s v="bHC"/>
        <s v="bGAS"/>
        <s v="bOIL"/>
        <s v="mHC"/>
        <s v="mGAS"/>
        <s v="mWIND"/>
        <s v="mSOLAR"/>
        <s v="mOIL"/>
        <s v="mCCS"/>
        <s v="pOIL"/>
        <s v="pGAS"/>
        <s v="pHYDRO"/>
        <s v="total"/>
        <s v="bCCS"/>
      </sharedItems>
    </cacheField>
    <cacheField name="year" numFmtId="0">
      <sharedItems count="5">
        <s v="2011"/>
        <s v="2015"/>
        <s v="2020"/>
        <s v="2025"/>
        <s v="2030"/>
      </sharedItems>
    </cacheField>
    <cacheField name="ELE_TWh" numFmtId="0">
      <sharedItems containsSemiMixedTypes="0" containsString="0" containsNumber="1" minValue="0" maxValue="6619.8216576092364"/>
    </cacheField>
  </cacheFields>
  <extLst>
    <ext xmlns:x14="http://schemas.microsoft.com/office/spreadsheetml/2009/9/main" uri="{725AE2AE-9491-48be-B2B4-4EB974FC3084}">
      <x14:pivotCacheDefinition pivotCacheId="447"/>
    </ext>
  </extLst>
</pivotCacheDefinition>
</file>

<file path=xl/pivotCache/pivotCacheDefinition15.xml><?xml version="1.0" encoding="utf-8"?>
<pivotCacheDefinition xmlns="http://schemas.openxmlformats.org/spreadsheetml/2006/main" xmlns:r="http://schemas.openxmlformats.org/officeDocument/2006/relationships" saveData="0" refreshedBy="Roland Montenegro" refreshedDate="42688.434266550925" createdVersion="3" refreshedVersion="6" minRefreshableVersion="3" recordCount="1785">
  <cacheSource type="worksheet">
    <worksheetSource ref="B1:E1786" sheet="elecontwh_yr" r:id="rId1"/>
  </cacheSource>
  <cacheFields count="4">
    <cacheField name="region" numFmtId="0">
      <sharedItems count="19">
        <s v="IND"/>
        <s v="USA"/>
        <s v="FRA"/>
        <s v="DEU"/>
        <s v="ITA"/>
        <s v="POL"/>
        <s v="ESP"/>
        <s v="RUS"/>
        <s v="UKI"/>
        <s v="BNL"/>
        <s v="EUN"/>
        <s v="EUS"/>
        <s v="OEC"/>
        <s v="BRZ"/>
        <s v="CHI"/>
        <s v="RSA"/>
        <s v="OPA"/>
        <s v="ROW"/>
        <s v="EU28"/>
      </sharedItems>
    </cacheField>
    <cacheField name="technology" numFmtId="0">
      <sharedItems count="20">
        <s v="bNUC"/>
        <s v="bBC"/>
        <s v="bBIO"/>
        <s v="bGEO"/>
        <s v="bHYDRO"/>
        <s v="bHC"/>
        <s v="bGAS"/>
        <s v="bOIL"/>
        <s v="mHC"/>
        <s v="mGAS"/>
        <s v="mWIND"/>
        <s v="mSOLAR"/>
        <s v="mOIL"/>
        <s v="mCCS"/>
        <s v="pOIL"/>
        <s v="pGAS"/>
        <s v="pHYDRO"/>
        <s v="total"/>
        <s v="NetImp"/>
        <s v="bCCS"/>
      </sharedItems>
    </cacheField>
    <cacheField name="year" numFmtId="49">
      <sharedItems count="5">
        <s v="2011"/>
        <s v="2015"/>
        <s v="2020"/>
        <s v="2025"/>
        <s v="2030"/>
      </sharedItems>
    </cacheField>
    <cacheField name="ELEconTWh" numFmtId="0">
      <sharedItems containsSemiMixedTypes="0" containsString="0" containsNumber="1" minValue="-8.9979206321442717" maxValue="6616.1039849128647"/>
    </cacheField>
  </cacheFields>
  <extLst>
    <ext xmlns:x14="http://schemas.microsoft.com/office/spreadsheetml/2009/9/main" uri="{725AE2AE-9491-48be-B2B4-4EB974FC3084}">
      <x14:pivotCacheDefinition pivotCacheId="448"/>
    </ext>
  </extLst>
</pivotCacheDefinition>
</file>

<file path=xl/pivotCache/pivotCacheDefinition16.xml><?xml version="1.0" encoding="utf-8"?>
<pivotCacheDefinition xmlns="http://schemas.openxmlformats.org/spreadsheetml/2006/main" xmlns:r="http://schemas.openxmlformats.org/officeDocument/2006/relationships" saveData="0" refreshedBy="Roland Montenegro" refreshedDate="42688.434267245371" createdVersion="3" refreshedVersion="6" minRefreshableVersion="3" recordCount="1183">
  <cacheSource type="worksheet">
    <worksheetSource ref="B1:E1184" sheet="elecontwh2_yr" r:id="rId1"/>
  </cacheSource>
  <cacheFields count="4">
    <cacheField name="region" numFmtId="0">
      <sharedItems count="19">
        <s v="IND"/>
        <s v="USA"/>
        <s v="FRA"/>
        <s v="DEU"/>
        <s v="ITA"/>
        <s v="POL"/>
        <s v="ESP"/>
        <s v="RUS"/>
        <s v="UKI"/>
        <s v="BNL"/>
        <s v="EUN"/>
        <s v="EUS"/>
        <s v="OEC"/>
        <s v="BRZ"/>
        <s v="CHI"/>
        <s v="RSA"/>
        <s v="OPA"/>
        <s v="ROW"/>
        <s v="EU28"/>
      </sharedItems>
    </cacheField>
    <cacheField name="technology" numFmtId="0">
      <sharedItems count="13">
        <s v="oil"/>
        <s v="gas"/>
        <s v="total"/>
        <s v="ccs"/>
        <s v="NetImp"/>
        <s v="Coal"/>
        <s v="Hydro"/>
        <s v="Lignite"/>
        <s v="Nuclear"/>
        <s v="Wind"/>
        <s v="Solar"/>
        <s v="Biomass"/>
        <s v="Geo"/>
      </sharedItems>
    </cacheField>
    <cacheField name="year" numFmtId="0">
      <sharedItems count="5">
        <s v="2011"/>
        <s v="2015"/>
        <s v="2020"/>
        <s v="2025"/>
        <s v="2030"/>
      </sharedItems>
    </cacheField>
    <cacheField name="elecontwh2_yr" numFmtId="0">
      <sharedItems containsSemiMixedTypes="0" containsString="0" containsNumber="1" minValue="-8.9979206321442717" maxValue="6616.1039849128647"/>
    </cacheField>
  </cacheFields>
  <extLst>
    <ext xmlns:x14="http://schemas.microsoft.com/office/spreadsheetml/2009/9/main" uri="{725AE2AE-9491-48be-B2B4-4EB974FC3084}">
      <x14:pivotCacheDefinition pivotCacheId="449"/>
    </ext>
  </extLst>
</pivotCacheDefinition>
</file>

<file path=xl/pivotCache/pivotCacheDefinition17.xml><?xml version="1.0" encoding="utf-8"?>
<pivotCacheDefinition xmlns="http://schemas.openxmlformats.org/spreadsheetml/2006/main" xmlns:r="http://schemas.openxmlformats.org/officeDocument/2006/relationships" saveData="0" refreshedBy="Roland Montenegro" refreshedDate="42688.434268055556" createdVersion="3" refreshedVersion="6" minRefreshableVersion="3" recordCount="9812">
  <cacheSource type="worksheet">
    <worksheetSource ref="B1:F9813" sheet="eletwhyr" r:id="rId1"/>
  </cacheSource>
  <cacheFields count="5">
    <cacheField name="type" numFmtId="0">
      <sharedItems count="6">
        <s v="NEW.UP"/>
        <s v="X.UP"/>
        <s v="XTANT"/>
        <s v="Capital"/>
        <s v="NEW"/>
        <s v="X+N"/>
      </sharedItems>
    </cacheField>
    <cacheField name="region" numFmtId="0">
      <sharedItems count="19">
        <s v="IND"/>
        <s v="USA"/>
        <s v="FRA"/>
        <s v="DEU"/>
        <s v="ITA"/>
        <s v="POL"/>
        <s v="ESP"/>
        <s v="RUS"/>
        <s v="UKI"/>
        <s v="BNL"/>
        <s v="EUN"/>
        <s v="EUS"/>
        <s v="OEC"/>
        <s v="BRZ"/>
        <s v="CHI"/>
        <s v="RSA"/>
        <s v="OPA"/>
        <s v="ROW"/>
        <s v="EU28"/>
      </sharedItems>
    </cacheField>
    <cacheField name="technology" numFmtId="0">
      <sharedItems count="19">
        <s v="bNUC"/>
        <s v="bBC"/>
        <s v="bBIO"/>
        <s v="bHYDRO"/>
        <s v="bHC"/>
        <s v="bGAS"/>
        <s v="bOIL"/>
        <s v="bCCS"/>
        <s v="mHC"/>
        <s v="mGAS"/>
        <s v="mWIND"/>
        <s v="mSOLAR"/>
        <s v="mOIL"/>
        <s v="mCCS"/>
        <s v="pOIL"/>
        <s v="pGAS"/>
        <s v="total"/>
        <s v="bGEO"/>
        <s v="pHYDRO"/>
      </sharedItems>
    </cacheField>
    <cacheField name="year" numFmtId="0">
      <sharedItems count="5">
        <s v="2011"/>
        <s v="2015"/>
        <s v="2020"/>
        <s v="2025"/>
        <s v="2030"/>
      </sharedItems>
    </cacheField>
    <cacheField name="eletwhyr" numFmtId="0">
      <sharedItems containsMixedTypes="1" containsNumber="1" minValue="0" maxValue="28437.001465709007"/>
    </cacheField>
  </cacheFields>
  <extLst>
    <ext xmlns:x14="http://schemas.microsoft.com/office/spreadsheetml/2009/9/main" uri="{725AE2AE-9491-48be-B2B4-4EB974FC3084}">
      <x14:pivotCacheDefinition pivotCacheId="450"/>
    </ext>
  </extLst>
</pivotCacheDefinition>
</file>

<file path=xl/pivotCache/pivotCacheDefinition18.xml><?xml version="1.0" encoding="utf-8"?>
<pivotCacheDefinition xmlns="http://schemas.openxmlformats.org/spreadsheetml/2006/main" xmlns:r="http://schemas.openxmlformats.org/officeDocument/2006/relationships" saveData="0" refreshedBy="Roland Montenegro" refreshedDate="42688.434268750003" createdVersion="3" refreshedVersion="6" minRefreshableVersion="3" recordCount="1535">
  <cacheSource type="worksheet">
    <worksheetSource ref="B1:E1536" sheet="rca_yr" r:id="rId1"/>
  </cacheSource>
  <cacheFields count="4">
    <cacheField name="region" numFmtId="0">
      <sharedItems count="19">
        <s v="IND"/>
        <s v="USA"/>
        <s v="FRA"/>
        <s v="DEU"/>
        <s v="ITA"/>
        <s v="POL"/>
        <s v="ESP"/>
        <s v="RUS"/>
        <s v="UKI"/>
        <s v="BNL"/>
        <s v="EUN"/>
        <s v="EUS"/>
        <s v="OEC"/>
        <s v="BRZ"/>
        <s v="CHI"/>
        <s v="RSA"/>
        <s v="OPA"/>
        <s v="ROW"/>
        <s v="EU28"/>
      </sharedItems>
    </cacheField>
    <cacheField name="sector" numFmtId="0">
      <sharedItems count="18">
        <s v="oil"/>
        <s v="ppp"/>
        <s v="nmm"/>
        <s v="nfm"/>
        <s v="mvh"/>
        <s v="CHM"/>
        <s v="IRS"/>
        <s v="MAC"/>
        <s v="FOT"/>
        <s v="ROI"/>
        <s v="BUI"/>
        <s v="TRN"/>
        <s v="AGR"/>
        <s v="SER"/>
        <s v="gas"/>
        <s v="ele"/>
        <s v="COL"/>
        <s v="CRU"/>
      </sharedItems>
    </cacheField>
    <cacheField name="year" numFmtId="0">
      <sharedItems count="5">
        <s v="2011"/>
        <s v="2015"/>
        <s v="2020"/>
        <s v="2025"/>
        <s v="2030"/>
      </sharedItems>
    </cacheField>
    <cacheField name="RCA" numFmtId="0">
      <sharedItems containsSemiMixedTypes="0" containsString="0" containsNumber="1" minValue="1.4958542229638537E-2" maxValue="165.4590947050566"/>
    </cacheField>
  </cacheFields>
  <extLst>
    <ext xmlns:x14="http://schemas.microsoft.com/office/spreadsheetml/2009/9/main" uri="{725AE2AE-9491-48be-B2B4-4EB974FC3084}">
      <x14:pivotCacheDefinition pivotCacheId="451"/>
    </ext>
  </extLst>
</pivotCacheDefinition>
</file>

<file path=xl/pivotCache/pivotCacheDefinition19.xml><?xml version="1.0" encoding="utf-8"?>
<pivotCacheDefinition xmlns="http://schemas.openxmlformats.org/spreadsheetml/2006/main" xmlns:r="http://schemas.openxmlformats.org/officeDocument/2006/relationships" saveData="0" refreshedBy="Roland Montenegro" refreshedDate="42688.434269097219" createdVersion="3" refreshedVersion="6" minRefreshableVersion="3" recordCount="1550">
  <cacheSource type="worksheet">
    <worksheetSource ref="B1:E1551" sheet="rwa_yr" r:id="rId1"/>
  </cacheSource>
  <cacheFields count="4">
    <cacheField name="region" numFmtId="0">
      <sharedItems count="19">
        <s v="IND"/>
        <s v="USA"/>
        <s v="FRA"/>
        <s v="DEU"/>
        <s v="ITA"/>
        <s v="POL"/>
        <s v="ESP"/>
        <s v="RUS"/>
        <s v="UKI"/>
        <s v="BNL"/>
        <s v="EUN"/>
        <s v="EUS"/>
        <s v="OEC"/>
        <s v="BRZ"/>
        <s v="CHI"/>
        <s v="RSA"/>
        <s v="OPA"/>
        <s v="ROW"/>
        <s v="EU28"/>
      </sharedItems>
    </cacheField>
    <cacheField name="sector" numFmtId="0">
      <sharedItems count="18">
        <s v="oil"/>
        <s v="ppp"/>
        <s v="nmm"/>
        <s v="nfm"/>
        <s v="mvh"/>
        <s v="CHM"/>
        <s v="IRS"/>
        <s v="MAC"/>
        <s v="FOT"/>
        <s v="ROI"/>
        <s v="BUI"/>
        <s v="TRN"/>
        <s v="AGR"/>
        <s v="SER"/>
        <s v="gas"/>
        <s v="ele"/>
        <s v="COL"/>
        <s v="CRU"/>
      </sharedItems>
    </cacheField>
    <cacheField name="year" numFmtId="0">
      <sharedItems count="5">
        <s v="2011"/>
        <s v="2015"/>
        <s v="2020"/>
        <s v="2025"/>
        <s v="2030"/>
      </sharedItems>
    </cacheField>
    <cacheField name="RWA" numFmtId="0">
      <sharedItems containsSemiMixedTypes="0" containsString="0" containsNumber="1" minValue="1.9252776423961022E-2" maxValue="10.811435260452528"/>
    </cacheField>
  </cacheFields>
  <extLst>
    <ext xmlns:x14="http://schemas.microsoft.com/office/spreadsheetml/2009/9/main" uri="{725AE2AE-9491-48be-B2B4-4EB974FC3084}">
      <x14:pivotCacheDefinition pivotCacheId="452"/>
    </ext>
  </extLst>
</pivotCacheDefinition>
</file>

<file path=xl/pivotCache/pivotCacheDefinition20.xml><?xml version="1.0" encoding="utf-8"?>
<pivotCacheDefinition xmlns="http://schemas.openxmlformats.org/spreadsheetml/2006/main" xmlns:r="http://schemas.openxmlformats.org/officeDocument/2006/relationships" saveData="0" refreshedBy="Roland Montenegro" refreshedDate="42688.434269560188" createdVersion="3" refreshedVersion="6" minRefreshableVersion="3" recordCount="1550">
  <cacheSource type="worksheet">
    <worksheetSource ref="B1:E1551" sheet="rwa_yr" r:id="rId1"/>
  </cacheSource>
  <cacheFields count="4">
    <cacheField name="region" numFmtId="0">
      <sharedItems count="19">
        <s v="IND"/>
        <s v="USA"/>
        <s v="FRA"/>
        <s v="DEU"/>
        <s v="ITA"/>
        <s v="POL"/>
        <s v="ESP"/>
        <s v="RUS"/>
        <s v="UKI"/>
        <s v="BNL"/>
        <s v="EUN"/>
        <s v="EUS"/>
        <s v="OEC"/>
        <s v="BRZ"/>
        <s v="CHI"/>
        <s v="RSA"/>
        <s v="OPA"/>
        <s v="ROW"/>
        <s v="EU28"/>
      </sharedItems>
    </cacheField>
    <cacheField name="sector" numFmtId="0">
      <sharedItems count="18">
        <s v="oil"/>
        <s v="ppp"/>
        <s v="nmm"/>
        <s v="nfm"/>
        <s v="mvh"/>
        <s v="CHM"/>
        <s v="IRS"/>
        <s v="MAC"/>
        <s v="FOT"/>
        <s v="ROI"/>
        <s v="BUI"/>
        <s v="TRN"/>
        <s v="AGR"/>
        <s v="SER"/>
        <s v="gas"/>
        <s v="ele"/>
        <s v="COL"/>
        <s v="CRU"/>
      </sharedItems>
    </cacheField>
    <cacheField name="year" numFmtId="0">
      <sharedItems count="5">
        <s v="2011"/>
        <s v="2015"/>
        <s v="2020"/>
        <s v="2025"/>
        <s v="2030"/>
      </sharedItems>
    </cacheField>
    <cacheField name="RWA" numFmtId="0">
      <sharedItems containsSemiMixedTypes="0" containsString="0" containsNumber="1" minValue="1.9252776423961022E-2" maxValue="10.811435260452528"/>
    </cacheField>
  </cacheFields>
  <extLst>
    <ext xmlns:x14="http://schemas.microsoft.com/office/spreadsheetml/2009/9/main" uri="{725AE2AE-9491-48be-B2B4-4EB974FC3084}">
      <x14:pivotCacheDefinition pivotCacheId="453"/>
    </ext>
  </extLst>
</pivotCacheDefinition>
</file>

<file path=xl/pivotCache/pivotCacheDefinition21.xml><?xml version="1.0" encoding="utf-8"?>
<pivotCacheDefinition xmlns="http://schemas.openxmlformats.org/spreadsheetml/2006/main" xmlns:r="http://schemas.openxmlformats.org/officeDocument/2006/relationships" saveData="0" refreshedBy="Roland Montenegro" refreshedDate="42688.434270486112" createdVersion="3" refreshedVersion="6" minRefreshableVersion="3" recordCount="31206">
  <cacheSource type="worksheet">
    <worksheetSource ref="B1:F31207" sheet="shareY_yr" r:id="rId1"/>
  </cacheSource>
  <cacheFields count="5">
    <cacheField name="region" numFmtId="0">
      <sharedItems count="18">
        <s v="IND"/>
        <s v="USA"/>
        <s v="FRA"/>
        <s v="DEU"/>
        <s v="ITA"/>
        <s v="POL"/>
        <s v="ESP"/>
        <s v="RUS"/>
        <s v="UKI"/>
        <s v="BNL"/>
        <s v="EUN"/>
        <s v="EUS"/>
        <s v="OEC"/>
        <s v="BRZ"/>
        <s v="CHI"/>
        <s v="RSA"/>
        <s v="OPA"/>
        <s v="ROW"/>
      </sharedItems>
    </cacheField>
    <cacheField name="input" numFmtId="0">
      <sharedItems count="23">
        <s v="oil"/>
        <s v="gas"/>
        <s v="ppp"/>
        <s v="nmm"/>
        <s v="nfm"/>
        <s v="mvh"/>
        <s v="ele"/>
        <s v="COL"/>
        <s v="CRU"/>
        <s v="CHM"/>
        <s v="IRS"/>
        <s v="MAC"/>
        <s v="FOT"/>
        <s v="ROI"/>
        <s v="BUI"/>
        <s v="TRN"/>
        <s v="AGR"/>
        <s v="SER"/>
        <s v="USK"/>
        <s v="SKL"/>
        <s v="cAP"/>
        <s v="RES"/>
        <s v="PCO2"/>
      </sharedItems>
    </cacheField>
    <cacheField name="output" numFmtId="0">
      <sharedItems count="17">
        <s v="oil"/>
        <s v="gas"/>
        <s v="ppp"/>
        <s v="nmm"/>
        <s v="nfm"/>
        <s v="mvh"/>
        <s v="COL"/>
        <s v="CRU"/>
        <s v="CHM"/>
        <s v="IRS"/>
        <s v="MAC"/>
        <s v="FOT"/>
        <s v="ROI"/>
        <s v="BUI"/>
        <s v="TRN"/>
        <s v="AGR"/>
        <s v="SER"/>
      </sharedItems>
    </cacheField>
    <cacheField name="year" numFmtId="0">
      <sharedItems count="5">
        <s v="2011"/>
        <s v="2015"/>
        <s v="2020"/>
        <s v="2025"/>
        <s v="2030"/>
      </sharedItems>
    </cacheField>
    <cacheField name="shareY_yr" numFmtId="0">
      <sharedItems containsSemiMixedTypes="0" containsString="0" containsNumber="1" minValue="1.1853433057806936E-13" maxValue="0.88020326755088985"/>
    </cacheField>
  </cacheFields>
  <extLst>
    <ext xmlns:x14="http://schemas.microsoft.com/office/spreadsheetml/2009/9/main" uri="{725AE2AE-9491-48be-B2B4-4EB974FC3084}">
      <x14:pivotCacheDefinition pivotCacheId="454"/>
    </ext>
  </extLst>
</pivotCacheDefinition>
</file>

<file path=xl/pivotCache/pivotCacheDefinition22.xml><?xml version="1.0" encoding="utf-8"?>
<pivotCacheDefinition xmlns="http://schemas.openxmlformats.org/spreadsheetml/2006/main" xmlns:r="http://schemas.openxmlformats.org/officeDocument/2006/relationships" saveData="0" refreshedBy="Roland Montenegro" refreshedDate="42688.434270949074" createdVersion="3" refreshedVersion="6" minRefreshableVersion="3" recordCount="5086">
  <cacheSource type="worksheet">
    <worksheetSource ref="B1:F5087" sheet="shareYgva_yr" r:id="rId1"/>
  </cacheSource>
  <cacheFields count="5">
    <cacheField name="region" numFmtId="0">
      <sharedItems count="18">
        <s v="IND"/>
        <s v="USA"/>
        <s v="FRA"/>
        <s v="DEU"/>
        <s v="ITA"/>
        <s v="POL"/>
        <s v="ESP"/>
        <s v="RUS"/>
        <s v="UKI"/>
        <s v="BNL"/>
        <s v="EUN"/>
        <s v="EUS"/>
        <s v="OEC"/>
        <s v="BRZ"/>
        <s v="CHI"/>
        <s v="RSA"/>
        <s v="OPA"/>
        <s v="ROW"/>
      </sharedItems>
    </cacheField>
    <cacheField name="input" numFmtId="0">
      <sharedItems count="5">
        <s v="USK"/>
        <s v="SKL"/>
        <s v="cAP"/>
        <s v="RES"/>
        <s v="PCO2"/>
      </sharedItems>
    </cacheField>
    <cacheField name="output" numFmtId="0">
      <sharedItems count="17">
        <s v="oil"/>
        <s v="gas"/>
        <s v="ppp"/>
        <s v="nmm"/>
        <s v="nfm"/>
        <s v="mvh"/>
        <s v="COL"/>
        <s v="CRU"/>
        <s v="CHM"/>
        <s v="IRS"/>
        <s v="MAC"/>
        <s v="FOT"/>
        <s v="ROI"/>
        <s v="BUI"/>
        <s v="TRN"/>
        <s v="AGR"/>
        <s v="SER"/>
      </sharedItems>
    </cacheField>
    <cacheField name="year" numFmtId="0">
      <sharedItems count="5">
        <s v="2011"/>
        <s v="2015"/>
        <s v="2020"/>
        <s v="2025"/>
        <s v="2030"/>
      </sharedItems>
    </cacheField>
    <cacheField name="shareYgva_yr" numFmtId="0">
      <sharedItems containsSemiMixedTypes="0" containsString="0" containsNumber="1" minValue="7.0763858447418967E-13" maxValue="0.98041788856527901"/>
    </cacheField>
  </cacheFields>
  <extLst>
    <ext xmlns:x14="http://schemas.microsoft.com/office/spreadsheetml/2009/9/main" uri="{725AE2AE-9491-48be-B2B4-4EB974FC3084}">
      <x14:pivotCacheDefinition pivotCacheId="455"/>
    </ext>
  </extLst>
</pivotCacheDefinition>
</file>

<file path=xl/pivotCache/pivotCacheDefinition23.xml><?xml version="1.0" encoding="utf-8"?>
<pivotCacheDefinition xmlns="http://schemas.openxmlformats.org/spreadsheetml/2006/main" xmlns:r="http://schemas.openxmlformats.org/officeDocument/2006/relationships" saveData="0" refreshedBy="Roland Montenegro" refreshedDate="42688.434271412036" createdVersion="3" refreshedVersion="6" minRefreshableVersion="3" recordCount="1900">
  <cacheSource type="worksheet">
    <worksheetSource ref="B1:E1901" sheet="trdblnc_yr" r:id="rId1"/>
  </cacheSource>
  <cacheFields count="4">
    <cacheField name="region" numFmtId="0">
      <sharedItems count="20">
        <s v="IND"/>
        <s v="USA"/>
        <s v="FRA"/>
        <s v="DEU"/>
        <s v="ITA"/>
        <s v="POL"/>
        <s v="ESP"/>
        <s v="RUS"/>
        <s v="UKI"/>
        <s v="BNL"/>
        <s v="EUN"/>
        <s v="EUS"/>
        <s v="OEC"/>
        <s v="BRZ"/>
        <s v="CHI"/>
        <s v="RSA"/>
        <s v="OPA"/>
        <s v="ROW"/>
        <s v="World"/>
        <s v="EU28"/>
      </sharedItems>
    </cacheField>
    <cacheField name="sector" numFmtId="0">
      <sharedItems count="19">
        <s v="oil"/>
        <s v="gas"/>
        <s v="ppp"/>
        <s v="nmm"/>
        <s v="nfm"/>
        <s v="mvh"/>
        <s v="ele"/>
        <s v="COL"/>
        <s v="CRU"/>
        <s v="CHM"/>
        <s v="IRS"/>
        <s v="MAC"/>
        <s v="FOT"/>
        <s v="ROI"/>
        <s v="BUI"/>
        <s v="TRN"/>
        <s v="AGR"/>
        <s v="SER"/>
        <s v="total"/>
      </sharedItems>
    </cacheField>
    <cacheField name="year" numFmtId="0">
      <sharedItems count="5">
        <s v="2011"/>
        <s v="2015"/>
        <s v="2020"/>
        <s v="2025"/>
        <s v="2030"/>
      </sharedItems>
    </cacheField>
    <cacheField name="Trdblnc" numFmtId="0">
      <sharedItems containsSemiMixedTypes="0" containsString="0" containsNumber="1" minValue="-499.37485032350105" maxValue="671.76117526109522"/>
    </cacheField>
  </cacheFields>
  <extLst>
    <ext xmlns:x14="http://schemas.microsoft.com/office/spreadsheetml/2009/9/main" uri="{725AE2AE-9491-48be-B2B4-4EB974FC3084}">
      <x14:pivotCacheDefinition pivotCacheId="456"/>
    </ext>
  </extLst>
</pivotCacheDefinition>
</file>

<file path=xl/pivotCache/pivotCacheDefinition24.xml><?xml version="1.0" encoding="utf-8"?>
<pivotCacheDefinition xmlns="http://schemas.openxmlformats.org/spreadsheetml/2006/main" xmlns:r="http://schemas.openxmlformats.org/officeDocument/2006/relationships" saveData="0" refreshedBy="Roland Montenegro" refreshedDate="42688.434271759259" createdVersion="3" refreshedVersion="6" minRefreshableVersion="3" recordCount="1645">
  <cacheSource type="worksheet">
    <worksheetSource ref="B1:E1646" sheet="ex_yr" r:id="rId1"/>
  </cacheSource>
  <cacheFields count="4">
    <cacheField name="region" numFmtId="0">
      <sharedItems count="19">
        <s v="IND"/>
        <s v="USA"/>
        <s v="FRA"/>
        <s v="DEU"/>
        <s v="ITA"/>
        <s v="POL"/>
        <s v="ESP"/>
        <s v="RUS"/>
        <s v="UKI"/>
        <s v="BNL"/>
        <s v="EUN"/>
        <s v="EUS"/>
        <s v="OEC"/>
        <s v="BRZ"/>
        <s v="CHI"/>
        <s v="RSA"/>
        <s v="OPA"/>
        <s v="ROW"/>
        <s v="EU28"/>
      </sharedItems>
    </cacheField>
    <cacheField name="sector" numFmtId="0">
      <sharedItems count="19">
        <s v="oil"/>
        <s v="ppp"/>
        <s v="nmm"/>
        <s v="nfm"/>
        <s v="mvh"/>
        <s v="CHM"/>
        <s v="IRS"/>
        <s v="MAC"/>
        <s v="FOT"/>
        <s v="ROI"/>
        <s v="BUI"/>
        <s v="TRN"/>
        <s v="AGR"/>
        <s v="SER"/>
        <s v="total"/>
        <s v="gas"/>
        <s v="ele"/>
        <s v="COL"/>
        <s v="CRU"/>
      </sharedItems>
    </cacheField>
    <cacheField name="year" numFmtId="0">
      <sharedItems count="5">
        <s v="2011"/>
        <s v="2015"/>
        <s v="2020"/>
        <s v="2025"/>
        <s v="2030"/>
      </sharedItems>
    </cacheField>
    <cacheField name="EX" numFmtId="0">
      <sharedItems containsSemiMixedTypes="0" containsString="0" containsNumber="1" minValue="6.3136338507364623E-2" maxValue="6198.4002546118336"/>
    </cacheField>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saveData="0" refreshedBy="Roland Montenegro" refreshedDate="42688.434272106482" createdVersion="3" refreshedVersion="6" minRefreshableVersion="3" recordCount="1790">
  <cacheSource type="worksheet">
    <worksheetSource ref="B1:E1791" sheet="im_yr" r:id="rId1"/>
  </cacheSource>
  <cacheFields count="4">
    <cacheField name="region" numFmtId="0">
      <sharedItems count="19">
        <s v="IND"/>
        <s v="USA"/>
        <s v="FRA"/>
        <s v="DEU"/>
        <s v="ITA"/>
        <s v="POL"/>
        <s v="ESP"/>
        <s v="RUS"/>
        <s v="UKI"/>
        <s v="BNL"/>
        <s v="EUN"/>
        <s v="EUS"/>
        <s v="OEC"/>
        <s v="BRZ"/>
        <s v="CHI"/>
        <s v="RSA"/>
        <s v="OPA"/>
        <s v="ROW"/>
        <s v="EU28"/>
      </sharedItems>
    </cacheField>
    <cacheField name="sector" numFmtId="0">
      <sharedItems count="19">
        <s v="oil"/>
        <s v="gas"/>
        <s v="ppp"/>
        <s v="nmm"/>
        <s v="nfm"/>
        <s v="mvh"/>
        <s v="ele"/>
        <s v="COL"/>
        <s v="CRU"/>
        <s v="CHM"/>
        <s v="IRS"/>
        <s v="MAC"/>
        <s v="FOT"/>
        <s v="ROI"/>
        <s v="BUI"/>
        <s v="TRN"/>
        <s v="AGR"/>
        <s v="SER"/>
        <s v="total"/>
      </sharedItems>
    </cacheField>
    <cacheField name="year" numFmtId="0">
      <sharedItems count="5">
        <s v="2011"/>
        <s v="2015"/>
        <s v="2020"/>
        <s v="2025"/>
        <s v="2030"/>
      </sharedItems>
    </cacheField>
    <cacheField name="IM" numFmtId="0">
      <sharedItems containsSemiMixedTypes="0" containsString="0" containsNumber="1" minValue="6.2509338443565265E-2" maxValue="6477.9165020832716"/>
    </cacheField>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saveData="0" refreshedBy="Roland Montenegro" refreshedDate="42688.434274884261" createdVersion="3" refreshedVersion="6" minRefreshableVersion="3" recordCount="32720">
  <cacheSource type="worksheet">
    <worksheetSource ref="B1:F32721" sheet="tradematrix_yr" r:id="rId1"/>
  </cacheSource>
  <cacheFields count="5">
    <cacheField name="commodity" numFmtId="0">
      <sharedItems count="19">
        <s v="oil"/>
        <s v="gas"/>
        <s v="ppp"/>
        <s v="nmm"/>
        <s v="nfm"/>
        <s v="mvh"/>
        <s v="ele"/>
        <s v="COL"/>
        <s v="CRU"/>
        <s v="CHM"/>
        <s v="IRS"/>
        <s v="MAC"/>
        <s v="FOT"/>
        <s v="ROI"/>
        <s v="BUI"/>
        <s v="TRN"/>
        <s v="AGR"/>
        <s v="SER"/>
        <s v="total"/>
      </sharedItems>
    </cacheField>
    <cacheField name="exporter" numFmtId="0">
      <sharedItems count="20">
        <s v="IND"/>
        <s v="USA"/>
        <s v="FRA"/>
        <s v="DEU"/>
        <s v="ITA"/>
        <s v="POL"/>
        <s v="ESP"/>
        <s v="RUS"/>
        <s v="UKI"/>
        <s v="BNL"/>
        <s v="EUN"/>
        <s v="EUS"/>
        <s v="OEC"/>
        <s v="BRZ"/>
        <s v="CHI"/>
        <s v="RSA"/>
        <s v="OPA"/>
        <s v="ROW"/>
        <s v="World"/>
        <s v="EU28"/>
      </sharedItems>
    </cacheField>
    <cacheField name="importer" numFmtId="0">
      <sharedItems count="20">
        <s v="USA"/>
        <s v="FRA"/>
        <s v="DEU"/>
        <s v="ITA"/>
        <s v="POL"/>
        <s v="ESP"/>
        <s v="RUS"/>
        <s v="UKI"/>
        <s v="BNL"/>
        <s v="EUN"/>
        <s v="EUS"/>
        <s v="OEC"/>
        <s v="BRZ"/>
        <s v="CHI"/>
        <s v="RSA"/>
        <s v="OPA"/>
        <s v="ROW"/>
        <s v="World"/>
        <s v="EU28"/>
        <s v="IND"/>
      </sharedItems>
    </cacheField>
    <cacheField name="year" numFmtId="0">
      <sharedItems count="5">
        <s v="2011"/>
        <s v="2015"/>
        <s v="2020"/>
        <s v="2025"/>
        <s v="2030"/>
      </sharedItems>
    </cacheField>
    <cacheField name="tradematrix_yr" numFmtId="0">
      <sharedItems containsSemiMixedTypes="0" containsString="0" containsNumber="1" minValue="4.2946125857021756E-6" maxValue="6477.9165020832743"/>
    </cacheField>
  </cacheFields>
  <extLst>
    <ext xmlns:x14="http://schemas.microsoft.com/office/spreadsheetml/2009/9/main" uri="{725AE2AE-9491-48be-B2B4-4EB974FC3084}">
      <x14:pivotCacheDefinition pivotCacheId="457"/>
    </ext>
  </extLst>
</pivotCacheDefinition>
</file>

<file path=xl/pivotCache/pivotCacheDefinition27.xml><?xml version="1.0" encoding="utf-8"?>
<pivotCacheDefinition xmlns="http://schemas.openxmlformats.org/spreadsheetml/2006/main" xmlns:r="http://schemas.openxmlformats.org/officeDocument/2006/relationships" saveData="0" refreshedBy="Roland Montenegro" refreshedDate="42688.43427766204" createdVersion="3" refreshedVersion="6" minRefreshableVersion="3" recordCount="32720">
  <cacheSource type="worksheet">
    <worksheetSource ref="B1:F32721" sheet="tradematrix_yr" r:id="rId1"/>
  </cacheSource>
  <cacheFields count="5">
    <cacheField name="commodity" numFmtId="0">
      <sharedItems count="19">
        <s v="oil"/>
        <s v="gas"/>
        <s v="ppp"/>
        <s v="nmm"/>
        <s v="nfm"/>
        <s v="mvh"/>
        <s v="ele"/>
        <s v="COL"/>
        <s v="CRU"/>
        <s v="CHM"/>
        <s v="IRS"/>
        <s v="MAC"/>
        <s v="FOT"/>
        <s v="ROI"/>
        <s v="BUI"/>
        <s v="TRN"/>
        <s v="AGR"/>
        <s v="SER"/>
        <s v="total"/>
      </sharedItems>
    </cacheField>
    <cacheField name="exporter" numFmtId="0">
      <sharedItems count="20">
        <s v="IND"/>
        <s v="USA"/>
        <s v="FRA"/>
        <s v="DEU"/>
        <s v="ITA"/>
        <s v="POL"/>
        <s v="ESP"/>
        <s v="RUS"/>
        <s v="UKI"/>
        <s v="BNL"/>
        <s v="EUN"/>
        <s v="EUS"/>
        <s v="OEC"/>
        <s v="BRZ"/>
        <s v="CHI"/>
        <s v="RSA"/>
        <s v="OPA"/>
        <s v="ROW"/>
        <s v="World"/>
        <s v="EU28"/>
      </sharedItems>
    </cacheField>
    <cacheField name="importer" numFmtId="0">
      <sharedItems count="20">
        <s v="USA"/>
        <s v="FRA"/>
        <s v="DEU"/>
        <s v="ITA"/>
        <s v="POL"/>
        <s v="ESP"/>
        <s v="RUS"/>
        <s v="UKI"/>
        <s v="BNL"/>
        <s v="EUN"/>
        <s v="EUS"/>
        <s v="OEC"/>
        <s v="BRZ"/>
        <s v="CHI"/>
        <s v="RSA"/>
        <s v="OPA"/>
        <s v="ROW"/>
        <s v="World"/>
        <s v="EU28"/>
        <s v="IND"/>
      </sharedItems>
    </cacheField>
    <cacheField name="year" numFmtId="0">
      <sharedItems count="5">
        <s v="2011"/>
        <s v="2015"/>
        <s v="2020"/>
        <s v="2025"/>
        <s v="2030"/>
      </sharedItems>
    </cacheField>
    <cacheField name="tradematrix_yr" numFmtId="0">
      <sharedItems containsSemiMixedTypes="0" containsString="0" containsNumber="1" minValue="4.2946125857021756E-6" maxValue="6477.9165020832743"/>
    </cacheField>
  </cacheFields>
  <extLst>
    <ext xmlns:x14="http://schemas.microsoft.com/office/spreadsheetml/2009/9/main" uri="{725AE2AE-9491-48be-B2B4-4EB974FC3084}">
      <x14:pivotCacheDefinition pivotCacheId="458"/>
    </ext>
  </extLst>
</pivotCacheDefinition>
</file>

<file path=xl/pivotCache/pivotCacheDefinition28.xml><?xml version="1.0" encoding="utf-8"?>
<pivotCacheDefinition xmlns="http://schemas.openxmlformats.org/spreadsheetml/2006/main" xmlns:r="http://schemas.openxmlformats.org/officeDocument/2006/relationships" saveData="0" refreshedBy="Roland Montenegro" refreshedDate="42688.434278587963" createdVersion="3" refreshedVersion="6" minRefreshableVersion="3" recordCount="1620">
  <cacheSource type="worksheet">
    <worksheetSource ref="B1:E1621" sheet="pa_yr" r:id="rId1"/>
  </cacheSource>
  <cacheFields count="4">
    <cacheField name="region" numFmtId="0">
      <sharedItems count="18">
        <s v="IND"/>
        <s v="USA"/>
        <s v="FRA"/>
        <s v="DEU"/>
        <s v="ITA"/>
        <s v="POL"/>
        <s v="ESP"/>
        <s v="RUS"/>
        <s v="UKI"/>
        <s v="BNL"/>
        <s v="EUN"/>
        <s v="EUS"/>
        <s v="OEC"/>
        <s v="BRZ"/>
        <s v="CHI"/>
        <s v="RSA"/>
        <s v="OPA"/>
        <s v="ROW"/>
      </sharedItems>
    </cacheField>
    <cacheField name="sector" numFmtId="0">
      <sharedItems count="18">
        <s v="oil"/>
        <s v="gas"/>
        <s v="ppp"/>
        <s v="nmm"/>
        <s v="nfm"/>
        <s v="mvh"/>
        <s v="ele"/>
        <s v="COL"/>
        <s v="CRU"/>
        <s v="CHM"/>
        <s v="IRS"/>
        <s v="MAC"/>
        <s v="FOT"/>
        <s v="ROI"/>
        <s v="BUI"/>
        <s v="TRN"/>
        <s v="AGR"/>
        <s v="SER"/>
      </sharedItems>
    </cacheField>
    <cacheField name="year" numFmtId="0">
      <sharedItems count="5">
        <s v="2011"/>
        <s v="2015"/>
        <s v="2020"/>
        <s v="2025"/>
        <s v="2030"/>
      </sharedItems>
    </cacheField>
    <cacheField name="pa_yr" numFmtId="0">
      <sharedItems containsSemiMixedTypes="0" containsString="0" containsNumber="1" minValue="0.75695980930766216" maxValue="1.4398663350832259"/>
    </cacheField>
  </cacheFields>
  <extLst>
    <ext xmlns:x14="http://schemas.microsoft.com/office/spreadsheetml/2009/9/main" uri="{725AE2AE-9491-48be-B2B4-4EB974FC3084}">
      <x14:pivotCacheDefinition pivotCacheId="459"/>
    </ext>
  </extLst>
</pivotCacheDefinition>
</file>

<file path=xl/pivotCache/pivotCacheDefinition29.xml><?xml version="1.0" encoding="utf-8"?>
<pivotCacheDefinition xmlns="http://schemas.openxmlformats.org/spreadsheetml/2006/main" xmlns:r="http://schemas.openxmlformats.org/officeDocument/2006/relationships" saveData="0" refreshedBy="Roland Montenegro" refreshedDate="42688.434279513887" createdVersion="3" refreshedVersion="6" minRefreshableVersion="3" recordCount="32470">
  <cacheSource type="worksheet">
    <worksheetSource ref="B1:F32471" sheet="demand_yr" r:id="rId1"/>
  </cacheSource>
  <cacheFields count="5">
    <cacheField name="region" numFmtId="0">
      <sharedItems count="19">
        <s v="IND"/>
        <s v="USA"/>
        <s v="FRA"/>
        <s v="DEU"/>
        <s v="ITA"/>
        <s v="POL"/>
        <s v="ESP"/>
        <s v="RUS"/>
        <s v="UKI"/>
        <s v="BNL"/>
        <s v="EUN"/>
        <s v="EUS"/>
        <s v="OEC"/>
        <s v="BRZ"/>
        <s v="CHI"/>
        <s v="RSA"/>
        <s v="OPA"/>
        <s v="ROW"/>
        <s v="EU28"/>
      </sharedItems>
    </cacheField>
    <cacheField name="PA_out" numFmtId="0">
      <sharedItems count="18">
        <s v="oil"/>
        <s v="gas"/>
        <s v="ppp"/>
        <s v="nmm"/>
        <s v="nfm"/>
        <s v="mvh"/>
        <s v="ele"/>
        <s v="COL"/>
        <s v="CRU"/>
        <s v="CHM"/>
        <s v="IRS"/>
        <s v="MAC"/>
        <s v="FOT"/>
        <s v="ROI"/>
        <s v="BUI"/>
        <s v="TRN"/>
        <s v="AGR"/>
        <s v="SER"/>
      </sharedItems>
    </cacheField>
    <cacheField name="PA_in" numFmtId="0">
      <sharedItems count="20">
        <s v="oil"/>
        <s v="gas"/>
        <s v="ppp"/>
        <s v="nmm"/>
        <s v="nfm"/>
        <s v="mvh"/>
        <s v="ele"/>
        <s v="c"/>
        <s v="COL"/>
        <s v="CRU"/>
        <s v="CHM"/>
        <s v="IRS"/>
        <s v="MAC"/>
        <s v="FOT"/>
        <s v="ROI"/>
        <s v="BUI"/>
        <s v="TRN"/>
        <s v="AGR"/>
        <s v="SER"/>
        <s v="i"/>
      </sharedItems>
    </cacheField>
    <cacheField name="year" numFmtId="0">
      <sharedItems count="5">
        <s v="2011"/>
        <s v="2015"/>
        <s v="2020"/>
        <s v="2025"/>
        <s v="2030"/>
      </sharedItems>
    </cacheField>
    <cacheField name="demand_yr" numFmtId="0">
      <sharedItems containsSemiMixedTypes="0" containsString="0" containsNumber="1" minValue="5.6093589845670988E-7" maxValue="10553.342231644008"/>
    </cacheField>
  </cacheFields>
  <extLst>
    <ext xmlns:x14="http://schemas.microsoft.com/office/spreadsheetml/2009/9/main" uri="{725AE2AE-9491-48be-B2B4-4EB974FC3084}">
      <x14:pivotCacheDefinition pivotCacheId="460"/>
    </ext>
  </extLst>
</pivotCacheDefinition>
</file>

<file path=xl/pivotCache/pivotCacheDefinition30.xml><?xml version="1.0" encoding="utf-8"?>
<pivotCacheDefinition xmlns="http://schemas.openxmlformats.org/spreadsheetml/2006/main" xmlns:r="http://schemas.openxmlformats.org/officeDocument/2006/relationships" saveData="0" refreshedBy="Roland Montenegro" refreshedDate="42688.434279976849" createdVersion="3" refreshedVersion="6" minRefreshableVersion="3" recordCount="1825">
  <cacheSource type="worksheet">
    <worksheetSource ref="B1:E1826" sheet="gva_real_yr" r:id="rId1"/>
  </cacheSource>
  <cacheFields count="4">
    <cacheField name="region" numFmtId="0">
      <sharedItems count="20">
        <s v="IND"/>
        <s v="USA"/>
        <s v="FRA"/>
        <s v="DEU"/>
        <s v="ITA"/>
        <s v="POL"/>
        <s v="ESP"/>
        <s v="RUS"/>
        <s v="UKI"/>
        <s v="BNL"/>
        <s v="EUN"/>
        <s v="EUS"/>
        <s v="OEC"/>
        <s v="BRZ"/>
        <s v="CHI"/>
        <s v="RSA"/>
        <s v="OPA"/>
        <s v="ROW"/>
        <s v="World"/>
        <s v="EU28"/>
      </sharedItems>
    </cacheField>
    <cacheField name="sector" numFmtId="0">
      <sharedItems count="19">
        <s v="oil"/>
        <s v="gas"/>
        <s v="ppp"/>
        <s v="nmm"/>
        <s v="nfm"/>
        <s v="mvh"/>
        <s v="ele"/>
        <s v="COL"/>
        <s v="CRU"/>
        <s v="CHM"/>
        <s v="IRS"/>
        <s v="MAC"/>
        <s v="FOT"/>
        <s v="ROI"/>
        <s v="BUI"/>
        <s v="TRN"/>
        <s v="AGR"/>
        <s v="SER"/>
        <s v="total"/>
      </sharedItems>
    </cacheField>
    <cacheField name="year" numFmtId="0">
      <sharedItems count="5">
        <s v="2011"/>
        <s v="2015"/>
        <s v="2020"/>
        <s v="2025"/>
        <s v="2030"/>
      </sharedItems>
    </cacheField>
    <cacheField name="gva_real_yr" numFmtId="0">
      <sharedItems containsSemiMixedTypes="0" containsString="0" containsNumber="1" minValue="-6.402281494273879" maxValue="83672.814008272035"/>
    </cacheField>
  </cacheFields>
  <extLst>
    <ext xmlns:x14="http://schemas.microsoft.com/office/spreadsheetml/2009/9/main" uri="{725AE2AE-9491-48be-B2B4-4EB974FC3084}">
      <x14:pivotCacheDefinition pivotCacheId="461"/>
    </ext>
  </extLst>
</pivotCacheDefinition>
</file>

<file path=xl/pivotCache/pivotCacheDefinition31.xml><?xml version="1.0" encoding="utf-8"?>
<pivotCacheDefinition xmlns="http://schemas.openxmlformats.org/spreadsheetml/2006/main" xmlns:r="http://schemas.openxmlformats.org/officeDocument/2006/relationships" saveData="0" refreshedBy="Roland Montenegro" refreshedDate="42688.434280324072" createdVersion="3" refreshedVersion="6" minRefreshableVersion="3" recordCount="95">
  <cacheSource type="worksheet">
    <worksheetSource ref="B1:D96" sheet="vc_pc_yr" r:id="rId1"/>
  </cacheSource>
  <cacheFields count="3">
    <cacheField name="region" numFmtId="0">
      <sharedItems count="19">
        <s v="IND"/>
        <s v="USA"/>
        <s v="FRA"/>
        <s v="DEU"/>
        <s v="ITA"/>
        <s v="POL"/>
        <s v="ESP"/>
        <s v="RUS"/>
        <s v="UKI"/>
        <s v="BNL"/>
        <s v="EUN"/>
        <s v="EUS"/>
        <s v="OEC"/>
        <s v="BRZ"/>
        <s v="CHI"/>
        <s v="RSA"/>
        <s v="OPA"/>
        <s v="ROW"/>
        <s v="EU28"/>
      </sharedItems>
    </cacheField>
    <cacheField name="year" numFmtId="0">
      <sharedItems count="5">
        <s v="2011"/>
        <s v="2015"/>
        <s v="2020"/>
        <s v="2025"/>
        <s v="2030"/>
      </sharedItems>
    </cacheField>
    <cacheField name="vc_pc_yr" numFmtId="0">
      <sharedItems containsSemiMixedTypes="0" containsString="0" containsNumber="1" minValue="239.4139295295428" maxValue="14546.508922816081"/>
    </cacheField>
  </cacheFields>
  <extLst>
    <ext xmlns:x14="http://schemas.microsoft.com/office/spreadsheetml/2009/9/main" uri="{725AE2AE-9491-48be-B2B4-4EB974FC3084}">
      <x14:pivotCacheDefinition pivotCacheId="462"/>
    </ext>
  </extLst>
</pivotCacheDefinition>
</file>

<file path=xl/pivotCache/pivotCacheDefinition32.xml><?xml version="1.0" encoding="utf-8"?>
<pivotCacheDefinition xmlns="http://schemas.openxmlformats.org/spreadsheetml/2006/main" xmlns:r="http://schemas.openxmlformats.org/officeDocument/2006/relationships" saveData="0" refreshedBy="Roland Montenegro" refreshedDate="42688.434281018519" createdVersion="3" refreshedVersion="6" minRefreshableVersion="3" recordCount="1330">
  <cacheSource type="worksheet">
    <worksheetSource ref="B1:E1331" sheet="VINV_PA_yr" r:id="rId1"/>
  </cacheSource>
  <cacheFields count="4">
    <cacheField name="region" numFmtId="0">
      <sharedItems count="18">
        <s v="IND"/>
        <s v="USA"/>
        <s v="FRA"/>
        <s v="DEU"/>
        <s v="ITA"/>
        <s v="POL"/>
        <s v="ESP"/>
        <s v="RUS"/>
        <s v="UKI"/>
        <s v="BNL"/>
        <s v="EUN"/>
        <s v="EUS"/>
        <s v="OEC"/>
        <s v="BRZ"/>
        <s v="CHI"/>
        <s v="RSA"/>
        <s v="OPA"/>
        <s v="ROW"/>
      </sharedItems>
    </cacheField>
    <cacheField name="sector" numFmtId="0">
      <sharedItems count="18">
        <s v="ppp"/>
        <s v="nmm"/>
        <s v="nfm"/>
        <s v="mvh"/>
        <s v="CHM"/>
        <s v="IRS"/>
        <s v="MAC"/>
        <s v="FOT"/>
        <s v="ROI"/>
        <s v="BUI"/>
        <s v="TRN"/>
        <s v="AGR"/>
        <s v="SER"/>
        <s v="gas"/>
        <s v="COL"/>
        <s v="CRU"/>
        <s v="ele"/>
        <s v="oil"/>
      </sharedItems>
    </cacheField>
    <cacheField name="year" numFmtId="0">
      <sharedItems count="5">
        <s v="2011"/>
        <s v="2015"/>
        <s v="2020"/>
        <s v="2025"/>
        <s v="2030"/>
      </sharedItems>
    </cacheField>
    <cacheField name="VINV_PA_yr" numFmtId="0">
      <sharedItems containsSemiMixedTypes="0" containsString="0" containsNumber="1" minValue="5.6093589845670988E-7" maxValue="3868.3030667711228"/>
    </cacheField>
  </cacheFields>
  <extLst>
    <ext xmlns:x14="http://schemas.microsoft.com/office/spreadsheetml/2009/9/main" uri="{725AE2AE-9491-48be-B2B4-4EB974FC3084}">
      <x14:pivotCacheDefinition pivotCacheId="463"/>
    </ext>
  </extLst>
</pivotCacheDefinition>
</file>

<file path=xl/pivotCache/pivotCacheDefinition33.xml><?xml version="1.0" encoding="utf-8"?>
<pivotCacheDefinition xmlns="http://schemas.openxmlformats.org/spreadsheetml/2006/main" xmlns:r="http://schemas.openxmlformats.org/officeDocument/2006/relationships" saveData="0" refreshedBy="Roland Montenegro" refreshedDate="42688.43428159722" createdVersion="3" refreshedVersion="6" minRefreshableVersion="3" recordCount="100">
  <cacheSource type="worksheet">
    <worksheetSource ref="B1:D101" sheet="vinv_pinv_yr" r:id="rId1"/>
  </cacheSource>
  <cacheFields count="3">
    <cacheField name="region" numFmtId="0">
      <sharedItems count="20">
        <s v="IND"/>
        <s v="USA"/>
        <s v="FRA"/>
        <s v="DEU"/>
        <s v="ITA"/>
        <s v="POL"/>
        <s v="ESP"/>
        <s v="RUS"/>
        <s v="UKI"/>
        <s v="BNL"/>
        <s v="EUN"/>
        <s v="EUS"/>
        <s v="OEC"/>
        <s v="BRZ"/>
        <s v="CHI"/>
        <s v="RSA"/>
        <s v="OPA"/>
        <s v="ROW"/>
        <s v="World"/>
        <s v="EU28"/>
      </sharedItems>
    </cacheField>
    <cacheField name="year" numFmtId="0">
      <sharedItems count="5">
        <s v="2011"/>
        <s v="2015"/>
        <s v="2020"/>
        <s v="2025"/>
        <s v="2030"/>
      </sharedItems>
    </cacheField>
    <cacheField name="vinv_pinv_yr" numFmtId="0">
      <sharedItems containsSemiMixedTypes="0" containsString="0" containsNumber="1" minValue="55.973196025807447" maxValue="23736.027644291156"/>
    </cacheField>
  </cacheFields>
  <extLst>
    <ext xmlns:x14="http://schemas.microsoft.com/office/spreadsheetml/2009/9/main" uri="{725AE2AE-9491-48be-B2B4-4EB974FC3084}">
      <x14:pivotCacheDefinition pivotCacheId="464"/>
    </ext>
  </extLst>
</pivotCacheDefinition>
</file>

<file path=xl/pivotCache/pivotCacheDefinition34.xml><?xml version="1.0" encoding="utf-8"?>
<pivotCacheDefinition xmlns="http://schemas.openxmlformats.org/spreadsheetml/2006/main" xmlns:r="http://schemas.openxmlformats.org/officeDocument/2006/relationships" saveData="0" refreshedBy="Roland Montenegro" refreshedDate="42688.434281944443" createdVersion="3" refreshedVersion="6" minRefreshableVersion="3" recordCount="90">
  <cacheSource type="worksheet">
    <worksheetSource ref="B1:D91" sheet="VD_PINV_yr" r:id="rId1"/>
  </cacheSource>
  <cacheFields count="3">
    <cacheField name="region" numFmtId="0">
      <sharedItems count="18">
        <s v="IND"/>
        <s v="USA"/>
        <s v="FRA"/>
        <s v="DEU"/>
        <s v="ITA"/>
        <s v="POL"/>
        <s v="ESP"/>
        <s v="RUS"/>
        <s v="UKI"/>
        <s v="BNL"/>
        <s v="EUN"/>
        <s v="EUS"/>
        <s v="OEC"/>
        <s v="BRZ"/>
        <s v="CHI"/>
        <s v="RSA"/>
        <s v="OPA"/>
        <s v="ROW"/>
      </sharedItems>
    </cacheField>
    <cacheField name="year" numFmtId="0">
      <sharedItems count="5">
        <s v="2011"/>
        <s v="2015"/>
        <s v="2020"/>
        <s v="2025"/>
        <s v="2030"/>
      </sharedItems>
    </cacheField>
    <cacheField name="VD_PINV_YR" numFmtId="0">
      <sharedItems containsSemiMixedTypes="0" containsString="0" containsNumber="1" minValue="55.973196025809528" maxValue="7692.1449864172255"/>
    </cacheField>
  </cacheFields>
  <extLst>
    <ext xmlns:x14="http://schemas.microsoft.com/office/spreadsheetml/2009/9/main" uri="{725AE2AE-9491-48be-B2B4-4EB974FC3084}">
      <x14:pivotCacheDefinition pivotCacheId="465"/>
    </ext>
  </extLst>
</pivotCacheDefinition>
</file>

<file path=xl/pivotCache/pivotCacheDefinition35.xml><?xml version="1.0" encoding="utf-8"?>
<pivotCacheDefinition xmlns="http://schemas.openxmlformats.org/spreadsheetml/2006/main" xmlns:r="http://schemas.openxmlformats.org/officeDocument/2006/relationships" saveData="0" refreshedBy="Roland Montenegro" refreshedDate="42688.434282175927" createdVersion="3" refreshedVersion="6" minRefreshableVersion="3" recordCount="90">
  <cacheSource type="worksheet">
    <worksheetSource ref="B1:D91" sheet="VD_PC_yr" r:id="rId1"/>
  </cacheSource>
  <cacheFields count="3">
    <cacheField name="region" numFmtId="0">
      <sharedItems count="18">
        <s v="IND"/>
        <s v="USA"/>
        <s v="FRA"/>
        <s v="DEU"/>
        <s v="ITA"/>
        <s v="POL"/>
        <s v="ESP"/>
        <s v="RUS"/>
        <s v="UKI"/>
        <s v="BNL"/>
        <s v="EUN"/>
        <s v="EUS"/>
        <s v="OEC"/>
        <s v="BRZ"/>
        <s v="CHI"/>
        <s v="RSA"/>
        <s v="OPA"/>
        <s v="ROW"/>
      </sharedItems>
    </cacheField>
    <cacheField name="year" numFmtId="0">
      <sharedItems count="5">
        <s v="2011"/>
        <s v="2015"/>
        <s v="2020"/>
        <s v="2025"/>
        <s v="2030"/>
      </sharedItems>
    </cacheField>
    <cacheField name="VD_PC_YR" numFmtId="0">
      <sharedItems containsSemiMixedTypes="0" containsString="0" containsNumber="1" minValue="239.41392952955471" maxValue="13284.34442796419"/>
    </cacheField>
  </cacheFields>
  <extLst>
    <ext xmlns:x14="http://schemas.microsoft.com/office/spreadsheetml/2009/9/main" uri="{725AE2AE-9491-48be-B2B4-4EB974FC3084}">
      <x14:pivotCacheDefinition pivotCacheId="466"/>
    </ext>
  </extLst>
</pivotCacheDefinition>
</file>

<file path=xl/pivotCache/pivotCacheDefinition36.xml><?xml version="1.0" encoding="utf-8"?>
<pivotCacheDefinition xmlns="http://schemas.openxmlformats.org/spreadsheetml/2006/main" xmlns:r="http://schemas.openxmlformats.org/officeDocument/2006/relationships" saveData="0" refreshedBy="Roland Montenegro" refreshedDate="42688.434282638889" createdVersion="3" refreshedVersion="6" minRefreshableVersion="3" recordCount="2699">
  <cacheSource type="worksheet">
    <worksheetSource ref="B1:E2700" sheet="abschr_pfad" r:id="rId1"/>
  </cacheSource>
  <cacheFields count="4">
    <cacheField name="region" numFmtId="0">
      <sharedItems count="18">
        <s v="IND"/>
        <s v="USA"/>
        <s v="FRA"/>
        <s v="DEU"/>
        <s v="ITA"/>
        <s v="POL"/>
        <s v="ESP"/>
        <s v="RUS"/>
        <s v="UKI"/>
        <s v="BNL"/>
        <s v="EUN"/>
        <s v="EUS"/>
        <s v="OEC"/>
        <s v="BRZ"/>
        <s v="CHI"/>
        <s v="RSA"/>
        <s v="OPA"/>
        <s v="ROW"/>
      </sharedItems>
    </cacheField>
    <cacheField name="technology" numFmtId="0">
      <sharedItems count="18">
        <s v="bNUC"/>
        <s v="bBC"/>
        <s v="bBIO"/>
        <s v="bGEO"/>
        <s v="bHYDRO"/>
        <s v="bHC"/>
        <s v="bGAS"/>
        <s v="bOIL"/>
        <s v="bCCS"/>
        <s v="mHC"/>
        <s v="mGAS"/>
        <s v="mWIND"/>
        <s v="mSOLAR"/>
        <s v="mOIL"/>
        <s v="mCCS"/>
        <s v="pOIL"/>
        <s v="pGAS"/>
        <s v="pHYDRO"/>
      </sharedItems>
    </cacheField>
    <cacheField name="year" numFmtId="0">
      <sharedItems count="9">
        <s v="2011"/>
        <s v="2015"/>
        <s v="2020"/>
        <s v="2025"/>
        <s v="2030"/>
        <s v="2035"/>
        <s v="2040"/>
        <s v="2045"/>
        <s v="2050"/>
      </sharedItems>
    </cacheField>
    <cacheField name="abschr_pfad" numFmtId="0">
      <sharedItems containsSemiMixedTypes="0" containsString="0" containsNumber="1" minValue="2.1050510052357108E-18" maxValue="1.1666666666666623"/>
    </cacheField>
  </cacheFields>
  <extLst>
    <ext xmlns:x14="http://schemas.microsoft.com/office/spreadsheetml/2009/9/main" uri="{725AE2AE-9491-48be-B2B4-4EB974FC3084}">
      <x14:pivotCacheDefinition pivotCacheId="467"/>
    </ext>
  </extLst>
</pivotCacheDefinition>
</file>

<file path=xl/pivotCache/pivotCacheDefinition37.xml><?xml version="1.0" encoding="utf-8"?>
<pivotCacheDefinition xmlns="http://schemas.openxmlformats.org/spreadsheetml/2006/main" xmlns:r="http://schemas.openxmlformats.org/officeDocument/2006/relationships" saveData="0" refreshedBy="Roland Montenegro" refreshedDate="42688.434283101851" createdVersion="3" refreshedVersion="6" minRefreshableVersion="3" recordCount="345">
  <cacheSource type="worksheet">
    <worksheetSource ref="B1:E346" sheet="evoa_yr" r:id="rId1"/>
  </cacheSource>
  <cacheFields count="4">
    <cacheField name="region" numFmtId="0">
      <sharedItems count="18">
        <s v="IND"/>
        <s v="USA"/>
        <s v="FRA"/>
        <s v="DEU"/>
        <s v="ITA"/>
        <s v="POL"/>
        <s v="ESP"/>
        <s v="RUS"/>
        <s v="UKI"/>
        <s v="BNL"/>
        <s v="EUN"/>
        <s v="EUS"/>
        <s v="OEC"/>
        <s v="BRZ"/>
        <s v="CHI"/>
        <s v="RSA"/>
        <s v="OPA"/>
        <s v="ROW"/>
      </sharedItems>
    </cacheField>
    <cacheField name="factor" numFmtId="0">
      <sharedItems count="4">
        <s v="USK"/>
        <s v="SKL"/>
        <s v="cAP"/>
        <s v="RES"/>
      </sharedItems>
    </cacheField>
    <cacheField name="year" numFmtId="0">
      <sharedItems count="5">
        <s v="2011"/>
        <s v="2015"/>
        <s v="2020"/>
        <s v="2025"/>
        <s v="2030"/>
      </sharedItems>
    </cacheField>
    <cacheField name="evoa_yr" numFmtId="0">
      <sharedItems containsSemiMixedTypes="0" containsString="0" containsNumber="1" minValue="1.4341492960406168" maxValue="7745.0369934786177"/>
    </cacheField>
  </cacheFields>
  <extLst>
    <ext xmlns:x14="http://schemas.microsoft.com/office/spreadsheetml/2009/9/main" uri="{725AE2AE-9491-48be-B2B4-4EB974FC3084}">
      <x14:pivotCacheDefinition pivotCacheId="468"/>
    </ext>
  </extLst>
</pivotCacheDefinition>
</file>

<file path=xl/pivotCache/pivotCacheDefinition38.xml><?xml version="1.0" encoding="utf-8"?>
<pivotCacheDefinition xmlns="http://schemas.openxmlformats.org/spreadsheetml/2006/main" xmlns:r="http://schemas.openxmlformats.org/officeDocument/2006/relationships" saveData="0" refreshedBy="Roland Montenegro" refreshedDate="42688.434283564813" createdVersion="3" refreshedVersion="6" minRefreshableVersion="3" recordCount="90">
  <cacheSource type="worksheet">
    <worksheetSource ref="B1:D91" sheet="pk_yr" r:id="rId1"/>
  </cacheSource>
  <cacheFields count="3">
    <cacheField name="region" numFmtId="0">
      <sharedItems count="18">
        <s v="IND"/>
        <s v="USA"/>
        <s v="FRA"/>
        <s v="DEU"/>
        <s v="ITA"/>
        <s v="POL"/>
        <s v="ESP"/>
        <s v="RUS"/>
        <s v="UKI"/>
        <s v="BNL"/>
        <s v="EUN"/>
        <s v="EUS"/>
        <s v="OEC"/>
        <s v="BRZ"/>
        <s v="CHI"/>
        <s v="RSA"/>
        <s v="OPA"/>
        <s v="ROW"/>
      </sharedItems>
    </cacheField>
    <cacheField name="year" numFmtId="0">
      <sharedItems count="5">
        <s v="2011"/>
        <s v="2015"/>
        <s v="2020"/>
        <s v="2025"/>
        <s v="2030"/>
      </sharedItems>
    </cacheField>
    <cacheField name="PK_yr" numFmtId="0">
      <sharedItems containsSemiMixedTypes="0" containsString="0" containsNumber="1" minValue="0.7431347414789985" maxValue="1.1713568166698167"/>
    </cacheField>
  </cacheFields>
  <extLst>
    <ext xmlns:x14="http://schemas.microsoft.com/office/spreadsheetml/2009/9/main" uri="{725AE2AE-9491-48be-B2B4-4EB974FC3084}">
      <x14:pivotCacheDefinition pivotCacheId="469"/>
    </ext>
  </extLst>
</pivotCacheDefinition>
</file>

<file path=xl/pivotCache/pivotCacheDefinition39.xml><?xml version="1.0" encoding="utf-8"?>
<pivotCacheDefinition xmlns="http://schemas.openxmlformats.org/spreadsheetml/2006/main" xmlns:r="http://schemas.openxmlformats.org/officeDocument/2006/relationships" saveData="0" refreshedBy="Roland Montenegro" refreshedDate="42688.434284027775" createdVersion="3" refreshedVersion="6" minRefreshableVersion="3" recordCount="1518">
  <cacheSource type="worksheet">
    <worksheetSource ref="B1:E1519" sheet="rkx_ele_yr" r:id="rId1"/>
  </cacheSource>
  <cacheFields count="4">
    <cacheField name="region" numFmtId="0">
      <sharedItems count="18">
        <s v="IND"/>
        <s v="USA"/>
        <s v="FRA"/>
        <s v="DEU"/>
        <s v="ITA"/>
        <s v="POL"/>
        <s v="ESP"/>
        <s v="RUS"/>
        <s v="UKI"/>
        <s v="BNL"/>
        <s v="EUN"/>
        <s v="EUS"/>
        <s v="OEC"/>
        <s v="BRZ"/>
        <s v="CHI"/>
        <s v="RSA"/>
        <s v="OPA"/>
        <s v="ROW"/>
      </sharedItems>
    </cacheField>
    <cacheField name="technology" numFmtId="0">
      <sharedItems count="18">
        <s v="bNUC"/>
        <s v="bBC"/>
        <s v="bBIO"/>
        <s v="bGEO"/>
        <s v="bHYDRO"/>
        <s v="bHC"/>
        <s v="bGAS"/>
        <s v="bOIL"/>
        <s v="bCCS"/>
        <s v="mHC"/>
        <s v="mGAS"/>
        <s v="mWIND"/>
        <s v="mSOLAR"/>
        <s v="mOIL"/>
        <s v="mCCS"/>
        <s v="pOIL"/>
        <s v="pGAS"/>
        <s v="pHYDRO"/>
      </sharedItems>
    </cacheField>
    <cacheField name="year" numFmtId="0">
      <sharedItems count="5">
        <s v="2011"/>
        <s v="2015"/>
        <s v="2020"/>
        <s v="2025"/>
        <s v="2030"/>
      </sharedItems>
    </cacheField>
    <cacheField name="rkx_ele_yr" numFmtId="0">
      <sharedItems containsSemiMixedTypes="0" containsString="0" containsNumber="1" minValue="4.9616894747106018E-2" maxValue="422.83747410528042"/>
    </cacheField>
  </cacheFields>
  <extLst>
    <ext xmlns:x14="http://schemas.microsoft.com/office/spreadsheetml/2009/9/main" uri="{725AE2AE-9491-48be-B2B4-4EB974FC3084}">
      <x14:pivotCacheDefinition pivotCacheId="470"/>
    </ext>
  </extLst>
</pivotCacheDefinition>
</file>

<file path=xl/pivotCache/pivotCacheDefinition40.xml><?xml version="1.0" encoding="utf-8"?>
<pivotCacheDefinition xmlns="http://schemas.openxmlformats.org/spreadsheetml/2006/main" xmlns:r="http://schemas.openxmlformats.org/officeDocument/2006/relationships" saveData="0" refreshedBy="Roland Montenegro" refreshedDate="42688.434284490744" createdVersion="3" refreshedVersion="6" minRefreshableVersion="3" recordCount="90">
  <cacheSource type="worksheet">
    <worksheetSource ref="B1:D91" sheet="pskl_yr" r:id="rId1"/>
  </cacheSource>
  <cacheFields count="3">
    <cacheField name="region" numFmtId="0">
      <sharedItems count="18">
        <s v="IND"/>
        <s v="USA"/>
        <s v="FRA"/>
        <s v="DEU"/>
        <s v="ITA"/>
        <s v="POL"/>
        <s v="ESP"/>
        <s v="RUS"/>
        <s v="UKI"/>
        <s v="BNL"/>
        <s v="EUN"/>
        <s v="EUS"/>
        <s v="OEC"/>
        <s v="BRZ"/>
        <s v="CHI"/>
        <s v="RSA"/>
        <s v="OPA"/>
        <s v="ROW"/>
      </sharedItems>
    </cacheField>
    <cacheField name="year" numFmtId="0">
      <sharedItems count="5">
        <s v="2011"/>
        <s v="2015"/>
        <s v="2020"/>
        <s v="2025"/>
        <s v="2030"/>
      </sharedItems>
    </cacheField>
    <cacheField name="PSKL" numFmtId="0">
      <sharedItems containsSemiMixedTypes="0" containsString="0" containsNumber="1" minValue="0.66462584137947367" maxValue="1.0468140516419784"/>
    </cacheField>
  </cacheFields>
  <extLst>
    <ext xmlns:x14="http://schemas.microsoft.com/office/spreadsheetml/2009/9/main" uri="{725AE2AE-9491-48be-B2B4-4EB974FC3084}">
      <x14:pivotCacheDefinition pivotCacheId="471"/>
    </ext>
  </extLst>
</pivotCacheDefinition>
</file>

<file path=xl/pivotCache/pivotCacheDefinition41.xml><?xml version="1.0" encoding="utf-8"?>
<pivotCacheDefinition xmlns="http://schemas.openxmlformats.org/spreadsheetml/2006/main" xmlns:r="http://schemas.openxmlformats.org/officeDocument/2006/relationships" saveData="0" refreshedBy="Roland Montenegro" refreshedDate="42688.434284722221" createdVersion="3" refreshedVersion="6" minRefreshableVersion="3" recordCount="90">
  <cacheSource type="worksheet">
    <worksheetSource ref="B1:D91" sheet="pusk_yr" r:id="rId1"/>
  </cacheSource>
  <cacheFields count="3">
    <cacheField name="region" numFmtId="0">
      <sharedItems count="18">
        <s v="IND"/>
        <s v="USA"/>
        <s v="FRA"/>
        <s v="DEU"/>
        <s v="ITA"/>
        <s v="POL"/>
        <s v="ESP"/>
        <s v="RUS"/>
        <s v="UKI"/>
        <s v="BNL"/>
        <s v="EUN"/>
        <s v="EUS"/>
        <s v="OEC"/>
        <s v="BRZ"/>
        <s v="CHI"/>
        <s v="RSA"/>
        <s v="OPA"/>
        <s v="ROW"/>
      </sharedItems>
    </cacheField>
    <cacheField name="year" numFmtId="0">
      <sharedItems count="5">
        <s v="2011"/>
        <s v="2015"/>
        <s v="2020"/>
        <s v="2025"/>
        <s v="2030"/>
      </sharedItems>
    </cacheField>
    <cacheField name="PUSK" numFmtId="0">
      <sharedItems containsSemiMixedTypes="0" containsString="0" containsNumber="1" minValue="0.93711110995442481" maxValue="1.2929948757772469"/>
    </cacheField>
  </cacheFields>
  <extLst>
    <ext xmlns:x14="http://schemas.microsoft.com/office/spreadsheetml/2009/9/main" uri="{725AE2AE-9491-48be-B2B4-4EB974FC3084}">
      <x14:pivotCacheDefinition pivotCacheId="472"/>
    </ext>
  </extLst>
</pivotCacheDefinition>
</file>

<file path=xl/pivotCache/pivotCacheDefinition42.xml><?xml version="1.0" encoding="utf-8"?>
<pivotCacheDefinition xmlns="http://schemas.openxmlformats.org/spreadsheetml/2006/main" xmlns:r="http://schemas.openxmlformats.org/officeDocument/2006/relationships" saveData="0" refreshedBy="Roland Montenegro" refreshedDate="42688.434285069445" createdVersion="3" refreshedVersion="6" minRefreshableVersion="3" recordCount="50">
  <cacheSource type="worksheet">
    <worksheetSource ref="B1:D51" sheet="co2ets_elen" r:id="rId1"/>
  </cacheSource>
  <cacheFields count="3">
    <cacheField name="region" numFmtId="0">
      <sharedItems count="10">
        <s v="FRA"/>
        <s v="DEU"/>
        <s v="ITA"/>
        <s v="POL"/>
        <s v="ESP"/>
        <s v="UKI"/>
        <s v="BNL"/>
        <s v="EUN"/>
        <s v="EUS"/>
        <s v="EU28"/>
      </sharedItems>
    </cacheField>
    <cacheField name="year" numFmtId="0">
      <sharedItems count="5">
        <s v="2011"/>
        <s v="2015"/>
        <s v="2020"/>
        <s v="2025"/>
        <s v="2030"/>
      </sharedItems>
    </cacheField>
    <cacheField name="co2ets_elen" numFmtId="0">
      <sharedItems containsSemiMixedTypes="0" containsString="0" containsNumber="1" minValue="5.5039783212425253E-4" maxValue="0.43457383012628137"/>
    </cacheField>
  </cacheFields>
  <extLst>
    <ext xmlns:x14="http://schemas.microsoft.com/office/spreadsheetml/2009/9/main" uri="{725AE2AE-9491-48be-B2B4-4EB974FC3084}">
      <x14:pivotCacheDefinition pivotCacheId="473"/>
    </ext>
  </extLst>
</pivotCacheDefinition>
</file>

<file path=xl/pivotCache/pivotCacheDefinition43.xml><?xml version="1.0" encoding="utf-8"?>
<pivotCacheDefinition xmlns="http://schemas.openxmlformats.org/spreadsheetml/2006/main" xmlns:r="http://schemas.openxmlformats.org/officeDocument/2006/relationships" saveData="0" refreshedBy="Roland Montenegro" refreshedDate="42688.434285416668" createdVersion="3" refreshedVersion="6" minRefreshableVersion="3" recordCount="50">
  <cacheSource type="worksheet">
    <worksheetSource ref="B1:D51" sheet="co2ets_elex" r:id="rId1"/>
  </cacheSource>
  <cacheFields count="3">
    <cacheField name="region" numFmtId="0">
      <sharedItems count="10">
        <s v="FRA"/>
        <s v="DEU"/>
        <s v="ITA"/>
        <s v="POL"/>
        <s v="ESP"/>
        <s v="UKI"/>
        <s v="BNL"/>
        <s v="EUN"/>
        <s v="EUS"/>
        <s v="EU28"/>
      </sharedItems>
    </cacheField>
    <cacheField name="year" numFmtId="0">
      <sharedItems count="5">
        <s v="2011"/>
        <s v="2015"/>
        <s v="2020"/>
        <s v="2025"/>
        <s v="2030"/>
      </sharedItems>
    </cacheField>
    <cacheField name="co2ets_elex" numFmtId="0">
      <sharedItems containsSemiMixedTypes="0" containsString="0" containsNumber="1" minValue="3.4969704126682898E-4" maxValue="1.1517459995351436"/>
    </cacheField>
  </cacheFields>
  <extLst>
    <ext xmlns:x14="http://schemas.microsoft.com/office/spreadsheetml/2009/9/main" uri="{725AE2AE-9491-48be-B2B4-4EB974FC3084}">
      <x14:pivotCacheDefinition pivotCacheId="474"/>
    </ext>
  </extLst>
</pivotCacheDefinition>
</file>

<file path=xl/pivotCache/pivotCacheDefinition44.xml><?xml version="1.0" encoding="utf-8"?>
<pivotCacheDefinition xmlns="http://schemas.openxmlformats.org/spreadsheetml/2006/main" xmlns:r="http://schemas.openxmlformats.org/officeDocument/2006/relationships" saveData="0" refreshedBy="Roland Montenegro" refreshedDate="42688.434285648145" createdVersion="3" refreshedVersion="6" minRefreshableVersion="3" recordCount="50">
  <cacheSource type="worksheet">
    <worksheetSource ref="B1:D51" sheet="co2ets_y" r:id="rId1"/>
  </cacheSource>
  <cacheFields count="3">
    <cacheField name="region" numFmtId="0">
      <sharedItems count="10">
        <s v="FRA"/>
        <s v="DEU"/>
        <s v="ITA"/>
        <s v="POL"/>
        <s v="ESP"/>
        <s v="UKI"/>
        <s v="BNL"/>
        <s v="EUN"/>
        <s v="EUS"/>
        <s v="EU28"/>
      </sharedItems>
    </cacheField>
    <cacheField name="year" numFmtId="0">
      <sharedItems count="5">
        <s v="2011"/>
        <s v="2015"/>
        <s v="2020"/>
        <s v="2025"/>
        <s v="2030"/>
      </sharedItems>
    </cacheField>
    <cacheField name="co2ets_y" numFmtId="0">
      <sharedItems containsSemiMixedTypes="0" containsString="0" containsNumber="1" minValue="8.5875579108640104E-2" maxValue="1.793603706790375"/>
    </cacheField>
  </cacheFields>
  <extLst>
    <ext xmlns:x14="http://schemas.microsoft.com/office/spreadsheetml/2009/9/main" uri="{725AE2AE-9491-48be-B2B4-4EB974FC3084}">
      <x14:pivotCacheDefinition pivotCacheId="475"/>
    </ext>
  </extLst>
</pivotCacheDefinition>
</file>

<file path=xl/pivotCache/pivotCacheDefinition45.xml><?xml version="1.0" encoding="utf-8"?>
<pivotCacheDefinition xmlns="http://schemas.openxmlformats.org/spreadsheetml/2006/main" xmlns:r="http://schemas.openxmlformats.org/officeDocument/2006/relationships" saveData="0" refreshedBy="Roland Montenegro" refreshedDate="42688.434285995369" createdVersion="3" refreshedVersion="6" minRefreshableVersion="3" recordCount="50">
  <cacheSource type="worksheet">
    <worksheetSource ref="B1:D51" sheet="co2ets_yr" r:id="rId1"/>
  </cacheSource>
  <cacheFields count="3">
    <cacheField name="region" numFmtId="0">
      <sharedItems count="10">
        <s v="FRA"/>
        <s v="DEU"/>
        <s v="ITA"/>
        <s v="POL"/>
        <s v="ESP"/>
        <s v="UKI"/>
        <s v="BNL"/>
        <s v="EUN"/>
        <s v="EUS"/>
        <s v="EU28"/>
      </sharedItems>
    </cacheField>
    <cacheField name="year" numFmtId="0">
      <sharedItems count="5">
        <s v="2011"/>
        <s v="2015"/>
        <s v="2020"/>
        <s v="2025"/>
        <s v="2030"/>
      </sharedItems>
    </cacheField>
    <cacheField name="co2ets_yr" numFmtId="0">
      <sharedItems containsSemiMixedTypes="0" containsString="0" containsNumber="1" minValue="0.14704205083599098" maxValue="2.9623313637412738"/>
    </cacheField>
  </cacheFields>
  <extLst>
    <ext xmlns:x14="http://schemas.microsoft.com/office/spreadsheetml/2009/9/main" uri="{725AE2AE-9491-48be-B2B4-4EB974FC3084}">
      <x14:pivotCacheDefinition pivotCacheId="476"/>
    </ext>
  </extLst>
</pivotCacheDefinition>
</file>

<file path=xl/pivotCache/pivotCacheDefinition46.xml><?xml version="1.0" encoding="utf-8"?>
<pivotCacheDefinition xmlns="http://schemas.openxmlformats.org/spreadsheetml/2006/main" xmlns:r="http://schemas.openxmlformats.org/officeDocument/2006/relationships" saveData="0" refreshedBy="Roland Montenegro" refreshedDate="42688.434286342592" createdVersion="3" refreshedVersion="6" minRefreshableVersion="3" recordCount="50">
  <cacheSource type="worksheet">
    <worksheetSource ref="B1:D51" sheet="co2ets_ele" r:id="rId1"/>
  </cacheSource>
  <cacheFields count="3">
    <cacheField name="region" numFmtId="0">
      <sharedItems count="10">
        <s v="FRA"/>
        <s v="DEU"/>
        <s v="ITA"/>
        <s v="POL"/>
        <s v="ESP"/>
        <s v="UKI"/>
        <s v="BNL"/>
        <s v="EUN"/>
        <s v="EUS"/>
        <s v="EU28"/>
      </sharedItems>
    </cacheField>
    <cacheField name="year" numFmtId="0">
      <sharedItems count="5">
        <s v="2011"/>
        <s v="2015"/>
        <s v="2020"/>
        <s v="2025"/>
        <s v="2030"/>
      </sharedItems>
    </cacheField>
    <cacheField name="co2ets_ele" numFmtId="0">
      <sharedItems containsSemiMixedTypes="0" containsString="0" containsNumber="1" minValue="7.8631416407670199E-3" maxValue="1.1687276569508986"/>
    </cacheField>
  </cacheFields>
  <extLst>
    <ext xmlns:x14="http://schemas.microsoft.com/office/spreadsheetml/2009/9/main" uri="{725AE2AE-9491-48be-B2B4-4EB974FC3084}">
      <x14:pivotCacheDefinition pivotCacheId="477"/>
    </ext>
  </extLst>
</pivotCacheDefinition>
</file>

<file path=xl/pivotCache/pivotCacheDefinition47.xml><?xml version="1.0" encoding="utf-8"?>
<pivotCacheDefinition xmlns="http://schemas.openxmlformats.org/spreadsheetml/2006/main" xmlns:r="http://schemas.openxmlformats.org/officeDocument/2006/relationships" saveData="0" refreshedBy="Roland Montenegro" refreshedDate="42688.434286805554" createdVersion="3" refreshedVersion="6" minRefreshableVersion="3" recordCount="2225">
  <cacheSource type="worksheet">
    <worksheetSource ref="B1:F2226" sheet="co2ele_yr" r:id="rId1"/>
  </cacheSource>
  <cacheFields count="5">
    <cacheField name="sector" numFmtId="0">
      <sharedItems count="4">
        <s v="oil"/>
        <s v="gas"/>
        <s v="COL"/>
        <s v="total"/>
      </sharedItems>
    </cacheField>
    <cacheField name="gen" numFmtId="0">
      <sharedItems count="12">
        <s v="bOIL"/>
        <s v="mOIL"/>
        <s v="pOIL"/>
        <s v="total"/>
        <s v="bGAS"/>
        <s v="mGAS"/>
        <s v="pGAS"/>
        <s v="bBC"/>
        <s v="bHC"/>
        <s v="bCCS"/>
        <s v="mHC"/>
        <s v="mCCS"/>
      </sharedItems>
    </cacheField>
    <cacheField name="region" numFmtId="0">
      <sharedItems count="20">
        <s v="POL"/>
        <s v="BNL"/>
        <s v="EUN"/>
        <s v="OEC"/>
        <s v="CHI"/>
        <s v="OPA"/>
        <s v="ROW"/>
        <s v="World"/>
        <s v="EU28"/>
        <s v="FRA"/>
        <s v="ESP"/>
        <s v="EUS"/>
        <s v="RSA"/>
        <s v="IND"/>
        <s v="USA"/>
        <s v="DEU"/>
        <s v="ITA"/>
        <s v="RUS"/>
        <s v="UKI"/>
        <s v="BRZ"/>
      </sharedItems>
    </cacheField>
    <cacheField name="year" numFmtId="0">
      <sharedItems count="5">
        <s v="2011"/>
        <s v="2015"/>
        <s v="2020"/>
        <s v="2025"/>
        <s v="2030"/>
      </sharedItems>
    </cacheField>
    <cacheField name="co2ele_yr" numFmtId="0">
      <sharedItems containsSemiMixedTypes="0" containsString="0" containsNumber="1" minValue="1.7706482310626946E-6" maxValue="15.046970797528719"/>
    </cacheField>
  </cacheFields>
  <extLst>
    <ext xmlns:x14="http://schemas.microsoft.com/office/spreadsheetml/2009/9/main" uri="{725AE2AE-9491-48be-B2B4-4EB974FC3084}">
      <x14:pivotCacheDefinition pivotCacheId="478"/>
    </ext>
  </extLst>
</pivotCacheDefinition>
</file>

<file path=xl/pivotCache/pivotCacheDefinition48.xml><?xml version="1.0" encoding="utf-8"?>
<pivotCacheDefinition xmlns="http://schemas.openxmlformats.org/spreadsheetml/2006/main" xmlns:r="http://schemas.openxmlformats.org/officeDocument/2006/relationships" saveData="0" refreshedBy="Roland Montenegro" refreshedDate="42688.434287268516" createdVersion="3" refreshedVersion="6" minRefreshableVersion="3" recordCount="5905">
  <cacheSource type="worksheet">
    <worksheetSource ref="B1:F5906" sheet="co2y_yr" r:id="rId1"/>
  </cacheSource>
  <cacheFields count="5">
    <cacheField name="sector_fe" numFmtId="0">
      <sharedItems count="4">
        <s v="oil"/>
        <s v="gas"/>
        <s v="COL"/>
        <s v="total"/>
      </sharedItems>
    </cacheField>
    <cacheField name="sector_i" numFmtId="0">
      <sharedItems count="15">
        <s v="oil"/>
        <s v="ppp"/>
        <s v="nmm"/>
        <s v="nfm"/>
        <s v="mvh"/>
        <s v="CHM"/>
        <s v="IRS"/>
        <s v="MAC"/>
        <s v="FOT"/>
        <s v="ROI"/>
        <s v="BUI"/>
        <s v="TRN"/>
        <s v="AGR"/>
        <s v="SER"/>
        <s v="total"/>
      </sharedItems>
    </cacheField>
    <cacheField name="region" numFmtId="0">
      <sharedItems count="20">
        <s v="IND"/>
        <s v="USA"/>
        <s v="FRA"/>
        <s v="DEU"/>
        <s v="ITA"/>
        <s v="POL"/>
        <s v="ESP"/>
        <s v="RUS"/>
        <s v="UKI"/>
        <s v="BNL"/>
        <s v="EUN"/>
        <s v="EUS"/>
        <s v="OEC"/>
        <s v="BRZ"/>
        <s v="CHI"/>
        <s v="RSA"/>
        <s v="OPA"/>
        <s v="ROW"/>
        <s v="World"/>
        <s v="EU28"/>
      </sharedItems>
    </cacheField>
    <cacheField name="year" numFmtId="0">
      <sharedItems count="5">
        <s v="2011"/>
        <s v="2015"/>
        <s v="2020"/>
        <s v="2025"/>
        <s v="2030"/>
      </sharedItems>
    </cacheField>
    <cacheField name="co2y_yr" numFmtId="0">
      <sharedItems containsSemiMixedTypes="0" containsString="0" containsNumber="1" minValue="8.9875346672987857E-9" maxValue="14.570707375114567"/>
    </cacheField>
  </cacheFields>
  <extLst>
    <ext xmlns:x14="http://schemas.microsoft.com/office/spreadsheetml/2009/9/main" uri="{725AE2AE-9491-48be-B2B4-4EB974FC3084}">
      <x14:pivotCacheDefinition pivotCacheId="479"/>
    </ext>
  </extLst>
</pivotCacheDefinition>
</file>

<file path=xl/pivotCache/pivotCacheDefinition49.xml><?xml version="1.0" encoding="utf-8"?>
<pivotCacheDefinition xmlns="http://schemas.openxmlformats.org/spreadsheetml/2006/main" xmlns:r="http://schemas.openxmlformats.org/officeDocument/2006/relationships" saveData="0" refreshedBy="Roland Montenegro" refreshedDate="42688.434287847223" createdVersion="3" refreshedVersion="6" minRefreshableVersion="3" recordCount="400">
  <cacheSource type="worksheet">
    <worksheetSource ref="B1:E401" sheet="co2c_yr" r:id="rId1"/>
  </cacheSource>
  <cacheFields count="4">
    <cacheField name="sector" numFmtId="0">
      <sharedItems count="4">
        <s v="oil"/>
        <s v="gas"/>
        <s v="COL"/>
        <s v="total"/>
      </sharedItems>
    </cacheField>
    <cacheField name="region" numFmtId="0">
      <sharedItems count="20">
        <s v="IND"/>
        <s v="USA"/>
        <s v="FRA"/>
        <s v="DEU"/>
        <s v="ITA"/>
        <s v="POL"/>
        <s v="ESP"/>
        <s v="RUS"/>
        <s v="UKI"/>
        <s v="BNL"/>
        <s v="EUN"/>
        <s v="EUS"/>
        <s v="OEC"/>
        <s v="BRZ"/>
        <s v="CHI"/>
        <s v="RSA"/>
        <s v="OPA"/>
        <s v="ROW"/>
        <s v="World"/>
        <s v="EU28"/>
      </sharedItems>
    </cacheField>
    <cacheField name="year" numFmtId="0">
      <sharedItems count="5">
        <s v="2011"/>
        <s v="2015"/>
        <s v="2020"/>
        <s v="2025"/>
        <s v="2030"/>
      </sharedItems>
    </cacheField>
    <cacheField name="co2c_yr" numFmtId="0">
      <sharedItems containsSemiMixedTypes="0" containsString="0" containsNumber="1" minValue="7.9300553168817196E-6" maxValue="4.3404137193301899"/>
    </cacheField>
  </cacheFields>
  <extLst>
    <ext xmlns:x14="http://schemas.microsoft.com/office/spreadsheetml/2009/9/main" uri="{725AE2AE-9491-48be-B2B4-4EB974FC3084}">
      <x14:pivotCacheDefinition pivotCacheId="480"/>
    </ext>
  </extLst>
</pivotCacheDefinition>
</file>

<file path=xl/pivotCache/pivotCacheDefinition50.xml><?xml version="1.0" encoding="utf-8"?>
<pivotCacheDefinition xmlns="http://schemas.openxmlformats.org/spreadsheetml/2006/main" xmlns:r="http://schemas.openxmlformats.org/officeDocument/2006/relationships" saveData="0" refreshedBy="Roland Montenegro" refreshedDate="42688.434288194447" createdVersion="3" refreshedVersion="6" minRefreshableVersion="3" recordCount="180">
  <cacheSource type="worksheet">
    <worksheetSource ref="B1:G181" sheet="co2hh_yr" r:id="rId1"/>
  </cacheSource>
  <cacheFields count="6">
    <cacheField name="fossil energy" numFmtId="0">
      <sharedItems count="4">
        <s v="oil"/>
        <s v="gas"/>
        <s v="COL"/>
        <s v="total"/>
      </sharedItems>
    </cacheField>
    <cacheField name="class" numFmtId="0">
      <sharedItems count="7">
        <s v="small"/>
        <s v="middl"/>
        <s v="large"/>
        <s v="old_x"/>
        <s v="old_r"/>
        <s v="new_e"/>
        <s v="new_p"/>
      </sharedItems>
    </cacheField>
    <cacheField name="energy carrier" numFmtId="0">
      <sharedItems count="6">
        <s v="ben"/>
        <s v="die"/>
        <s v="phe"/>
        <s v="hoi"/>
        <s v="gas"/>
        <s v="COL"/>
      </sharedItems>
    </cacheField>
    <cacheField name="region" numFmtId="0">
      <sharedItems count="1">
        <s v="DEU"/>
      </sharedItems>
    </cacheField>
    <cacheField name="year" numFmtId="0">
      <sharedItems count="5">
        <s v="2011"/>
        <s v="2015"/>
        <s v="2020"/>
        <s v="2025"/>
        <s v="2030"/>
      </sharedItems>
    </cacheField>
    <cacheField name="co2hh_yr" numFmtId="0">
      <sharedItems containsSemiMixedTypes="0" containsString="0" containsNumber="1" minValue="4.3549558073713605E-6" maxValue="5.0648056876323552E-2"/>
    </cacheField>
  </cacheFields>
  <extLst>
    <ext xmlns:x14="http://schemas.microsoft.com/office/spreadsheetml/2009/9/main" uri="{725AE2AE-9491-48be-B2B4-4EB974FC3084}">
      <x14:pivotCacheDefinition pivotCacheId="481"/>
    </ext>
  </extLst>
</pivotCacheDefinition>
</file>

<file path=xl/pivotCache/pivotCacheDefinition51.xml><?xml version="1.0" encoding="utf-8"?>
<pivotCacheDefinition xmlns="http://schemas.openxmlformats.org/spreadsheetml/2006/main" xmlns:r="http://schemas.openxmlformats.org/officeDocument/2006/relationships" saveData="0" refreshedBy="Roland Montenegro" refreshedDate="42688.434288425924" createdVersion="3" refreshedVersion="6" minRefreshableVersion="3" recordCount="60">
  <cacheSource type="worksheet">
    <worksheetSource ref="B1:E61" sheet="co2hhsum_yr" r:id="rId1"/>
  </cacheSource>
  <cacheFields count="4">
    <cacheField name="fossil energy" numFmtId="0">
      <sharedItems count="4">
        <s v="oil"/>
        <s v="gas"/>
        <s v="COL"/>
        <s v="total"/>
      </sharedItems>
    </cacheField>
    <cacheField name="region" numFmtId="0">
      <sharedItems count="3">
        <s v="DEU"/>
        <s v="World"/>
        <s v="EU28"/>
      </sharedItems>
    </cacheField>
    <cacheField name="year" numFmtId="0">
      <sharedItems count="5">
        <s v="2011"/>
        <s v="2015"/>
        <s v="2020"/>
        <s v="2025"/>
        <s v="2030"/>
      </sharedItems>
    </cacheField>
    <cacheField name="co2hh_yr" numFmtId="0">
      <sharedItems containsSemiMixedTypes="0" containsString="0" containsNumber="1" minValue="1.3618673735402089E-3" maxValue="0.19560486901609722" count="20">
        <n v="0.14226092544810995"/>
        <n v="0.13157185328879767"/>
        <n v="0.11834850058770913"/>
        <n v="0.10981366999207483"/>
        <n v="0.10271625175996073"/>
        <n v="5.1380411174257741E-2"/>
        <n v="4.8206114954859727E-2"/>
        <n v="4.3608990447226811E-2"/>
        <n v="3.9593510179832501E-2"/>
        <n v="3.6214255961443884E-2"/>
        <n v="1.9635323937295468E-3"/>
        <n v="1.8351761455781968E-3"/>
        <n v="1.6536758881538916E-3"/>
        <n v="1.5033705257093259E-3"/>
        <n v="1.3618673735402089E-3"/>
        <n v="0.19560486901609722"/>
        <n v="0.18161314438923559"/>
        <n v="0.16361116692308986"/>
        <n v="0.15091055069761664"/>
        <n v="0.14029237509494483"/>
      </sharedItems>
    </cacheField>
  </cacheFields>
  <extLst>
    <ext xmlns:x14="http://schemas.microsoft.com/office/spreadsheetml/2009/9/main" uri="{725AE2AE-9491-48be-B2B4-4EB974FC3084}">
      <x14:pivotCacheDefinition pivotCacheId="482"/>
    </ext>
  </extLst>
</pivotCacheDefinition>
</file>

<file path=xl/pivotCache/pivotCacheDefinition52.xml><?xml version="1.0" encoding="utf-8"?>
<pivotCacheDefinition xmlns="http://schemas.openxmlformats.org/spreadsheetml/2006/main" xmlns:r="http://schemas.openxmlformats.org/officeDocument/2006/relationships" saveData="0" refreshedBy="Roland Montenegro" refreshedDate="42688.434288657409" createdVersion="3" refreshedVersion="6" minRefreshableVersion="3" recordCount="55">
  <cacheSource type="worksheet">
    <worksheetSource ref="B1:D56" sheet="co2_yr_2" r:id="rId1"/>
  </cacheSource>
  <cacheFields count="3">
    <cacheField name="region" numFmtId="0">
      <sharedItems count="11">
        <s v="FRA"/>
        <s v="DEU"/>
        <s v="ITA"/>
        <s v="POL"/>
        <s v="ESP"/>
        <s v="UKI"/>
        <s v="BNL"/>
        <s v="EUN"/>
        <s v="EUS"/>
        <s v="World"/>
        <s v="EU28"/>
      </sharedItems>
    </cacheField>
    <cacheField name="year" numFmtId="0">
      <sharedItems count="5">
        <s v="2011"/>
        <s v="2015"/>
        <s v="2020"/>
        <s v="2025"/>
        <s v="2030"/>
      </sharedItems>
    </cacheField>
    <cacheField name="co2_yr_2" numFmtId="0">
      <sharedItems containsSemiMixedTypes="0" containsString="0" containsNumber="1" minValue="0.17932347300162016" maxValue="3.6350050079623459"/>
    </cacheField>
  </cacheFields>
  <extLst>
    <ext xmlns:x14="http://schemas.microsoft.com/office/spreadsheetml/2009/9/main" uri="{725AE2AE-9491-48be-B2B4-4EB974FC3084}">
      <x14:pivotCacheDefinition pivotCacheId="483"/>
    </ext>
  </extLst>
</pivotCacheDefinition>
</file>

<file path=xl/pivotCache/pivotCacheDefinition53.xml><?xml version="1.0" encoding="utf-8"?>
<pivotCacheDefinition xmlns="http://schemas.openxmlformats.org/spreadsheetml/2006/main" xmlns:r="http://schemas.openxmlformats.org/officeDocument/2006/relationships" saveData="0" refreshedBy="Roland Montenegro" refreshedDate="42688.434289004632" createdVersion="3" refreshedVersion="6" minRefreshableVersion="3" recordCount="400">
  <cacheSource type="worksheet">
    <worksheetSource ref="B1:E401" sheet="co2_yr" r:id="rId1"/>
  </cacheSource>
  <cacheFields count="4">
    <cacheField name="sector" numFmtId="0">
      <sharedItems count="4">
        <s v="oil"/>
        <s v="gas"/>
        <s v="COL"/>
        <s v="total"/>
      </sharedItems>
    </cacheField>
    <cacheField name="region" numFmtId="0">
      <sharedItems count="20">
        <s v="IND"/>
        <s v="USA"/>
        <s v="FRA"/>
        <s v="DEU"/>
        <s v="ITA"/>
        <s v="POL"/>
        <s v="ESP"/>
        <s v="RUS"/>
        <s v="UKI"/>
        <s v="BNL"/>
        <s v="EUN"/>
        <s v="EUS"/>
        <s v="OEC"/>
        <s v="BRZ"/>
        <s v="CHI"/>
        <s v="RSA"/>
        <s v="OPA"/>
        <s v="ROW"/>
        <s v="World"/>
        <s v="EU28"/>
      </sharedItems>
    </cacheField>
    <cacheField name="year" numFmtId="0">
      <sharedItems count="5">
        <s v="2011"/>
        <s v="2015"/>
        <s v="2020"/>
        <s v="2025"/>
        <s v="2030"/>
      </sharedItems>
    </cacheField>
    <cacheField name="co2_yr" numFmtId="0">
      <sharedItems containsSemiMixedTypes="0" containsString="0" containsNumber="1" minValue="3.3542590028120189E-3" maxValue="33.958091891973474"/>
    </cacheField>
  </cacheFields>
  <extLst>
    <ext xmlns:x14="http://schemas.microsoft.com/office/spreadsheetml/2009/9/main" uri="{725AE2AE-9491-48be-B2B4-4EB974FC3084}">
      <x14:pivotCacheDefinition pivotCacheId="484"/>
    </ext>
  </extLst>
</pivotCacheDefinition>
</file>

<file path=xl/pivotCache/pivotCacheDefinition54.xml><?xml version="1.0" encoding="utf-8"?>
<pivotCacheDefinition xmlns="http://schemas.openxmlformats.org/spreadsheetml/2006/main" xmlns:r="http://schemas.openxmlformats.org/officeDocument/2006/relationships" saveData="0" refreshedBy="Roland Montenegro" refreshedDate="42688.434289351855" createdVersion="3" refreshedVersion="6" minRefreshableVersion="3" recordCount="2190">
  <cacheSource type="worksheet">
    <worksheetSource ref="B1:E2191" sheet="co2all_yr" r:id="rId1"/>
  </cacheSource>
  <cacheFields count="4">
    <cacheField name="region" numFmtId="0">
      <sharedItems count="20">
        <s v="IND"/>
        <s v="USA"/>
        <s v="FRA"/>
        <s v="DEU"/>
        <s v="ITA"/>
        <s v="POL"/>
        <s v="ESP"/>
        <s v="RUS"/>
        <s v="UKI"/>
        <s v="BNL"/>
        <s v="EUN"/>
        <s v="EUS"/>
        <s v="OEC"/>
        <s v="BRZ"/>
        <s v="CHI"/>
        <s v="RSA"/>
        <s v="OPA"/>
        <s v="ROW"/>
        <s v="World"/>
        <s v="EU28"/>
      </sharedItems>
    </cacheField>
    <cacheField name="sector" numFmtId="0">
      <sharedItems count="22">
        <s v="oil"/>
        <s v="ppp"/>
        <s v="nmm"/>
        <s v="nfm"/>
        <s v="mvh"/>
        <s v="c"/>
        <s v="CHM"/>
        <s v="IRS"/>
        <s v="MAC"/>
        <s v="FOT"/>
        <s v="ROI"/>
        <s v="BUI"/>
        <s v="TRN"/>
        <s v="AGR"/>
        <s v="SER"/>
        <s v="ELEx+n"/>
        <s v="Y"/>
        <s v="ETS"/>
        <s v="EII"/>
        <s v="nonETS"/>
        <s v="TOTAL1"/>
        <s v="TOTAL2"/>
      </sharedItems>
    </cacheField>
    <cacheField name="year" numFmtId="0">
      <sharedItems count="5">
        <s v="2011"/>
        <s v="2015"/>
        <s v="2020"/>
        <s v="2025"/>
        <s v="2030"/>
      </sharedItems>
    </cacheField>
    <cacheField name="co2all_yr" numFmtId="0">
      <sharedItems containsSemiMixedTypes="0" containsString="0" containsNumber="1" minValue="1.9772559601603417E-6" maxValue="33.958091891973474"/>
    </cacheField>
  </cacheFields>
  <extLst>
    <ext xmlns:x14="http://schemas.microsoft.com/office/spreadsheetml/2009/9/main" uri="{725AE2AE-9491-48be-B2B4-4EB974FC3084}">
      <x14:pivotCacheDefinition pivotCacheId="485"/>
    </ext>
  </extLst>
</pivotCacheDefinition>
</file>

<file path=xl/pivotCache/pivotCacheDefinition55.xml><?xml version="1.0" encoding="utf-8"?>
<pivotCacheDefinition xmlns="http://schemas.openxmlformats.org/spreadsheetml/2006/main" xmlns:r="http://schemas.openxmlformats.org/officeDocument/2006/relationships" saveData="0" refreshedBy="Roland Montenegro" refreshedDate="42688.434289699071" createdVersion="3" refreshedVersion="6" minRefreshableVersion="3" recordCount="400">
  <cacheSource type="worksheet">
    <worksheetSource ref="B1:E401" sheet="co2_yr" r:id="rId1"/>
  </cacheSource>
  <cacheFields count="4">
    <cacheField name="sector" numFmtId="0">
      <sharedItems count="4">
        <s v="oil"/>
        <s v="gas"/>
        <s v="COL"/>
        <s v="total"/>
      </sharedItems>
    </cacheField>
    <cacheField name="region" numFmtId="0">
      <sharedItems count="20">
        <s v="IND"/>
        <s v="USA"/>
        <s v="FRA"/>
        <s v="DEU"/>
        <s v="ITA"/>
        <s v="POL"/>
        <s v="ESP"/>
        <s v="RUS"/>
        <s v="UKI"/>
        <s v="BNL"/>
        <s v="EUN"/>
        <s v="EUS"/>
        <s v="OEC"/>
        <s v="BRZ"/>
        <s v="CHI"/>
        <s v="RSA"/>
        <s v="OPA"/>
        <s v="ROW"/>
        <s v="World"/>
        <s v="EU28"/>
      </sharedItems>
    </cacheField>
    <cacheField name="year" numFmtId="0">
      <sharedItems count="5">
        <s v="2011"/>
        <s v="2015"/>
        <s v="2020"/>
        <s v="2025"/>
        <s v="2030"/>
      </sharedItems>
    </cacheField>
    <cacheField name="co2_yr" numFmtId="0">
      <sharedItems containsSemiMixedTypes="0" containsString="0" containsNumber="1" minValue="3.3542590028120189E-3" maxValue="33.958091891973474"/>
    </cacheField>
  </cacheFields>
  <extLst>
    <ext xmlns:x14="http://schemas.microsoft.com/office/spreadsheetml/2009/9/main" uri="{725AE2AE-9491-48be-B2B4-4EB974FC3084}">
      <x14:pivotCacheDefinition pivotCacheId="486"/>
    </ext>
  </extLst>
</pivotCacheDefinition>
</file>

<file path=xl/pivotCache/pivotCacheDefinition56.xml><?xml version="1.0" encoding="utf-8"?>
<pivotCacheDefinition xmlns="http://schemas.openxmlformats.org/spreadsheetml/2006/main" xmlns:r="http://schemas.openxmlformats.org/officeDocument/2006/relationships" saveData="0" refreshedBy="Roland Montenegro" refreshedDate="42688.43429016204" createdVersion="3" refreshedVersion="6" minRefreshableVersion="3" recordCount="95">
  <cacheSource type="worksheet">
    <worksheetSource ref="B1:D96" sheet="carblim_yr" r:id="rId1"/>
  </cacheSource>
  <cacheFields count="3">
    <cacheField name="region" numFmtId="0">
      <sharedItems count="19">
        <s v="IND"/>
        <s v="USA"/>
        <s v="FRA"/>
        <s v="DEU"/>
        <s v="ITA"/>
        <s v="POL"/>
        <s v="ESP"/>
        <s v="RUS"/>
        <s v="UKI"/>
        <s v="BNL"/>
        <s v="EUN"/>
        <s v="EUS"/>
        <s v="OEC"/>
        <s v="BRZ"/>
        <s v="CHI"/>
        <s v="RSA"/>
        <s v="OPA"/>
        <s v="ROW"/>
        <s v="EU28"/>
      </sharedItems>
    </cacheField>
    <cacheField name="year" numFmtId="0">
      <sharedItems count="5">
        <s v="2011"/>
        <s v="2015"/>
        <s v="2020"/>
        <s v="2025"/>
        <s v="2030"/>
      </sharedItems>
    </cacheField>
    <cacheField name="carblim_yr" numFmtId="0">
      <sharedItems containsSemiMixedTypes="0" containsString="0" containsNumber="1" minValue="0.17932347262969309" maxValue="6.9160794521363389"/>
    </cacheField>
  </cacheFields>
  <extLst>
    <ext xmlns:x14="http://schemas.microsoft.com/office/spreadsheetml/2009/9/main" uri="{725AE2AE-9491-48be-B2B4-4EB974FC3084}">
      <x14:pivotCacheDefinition pivotCacheId="487"/>
    </ext>
  </extLst>
</pivotCacheDefinition>
</file>

<file path=xl/pivotCache/pivotCacheDefinition57.xml><?xml version="1.0" encoding="utf-8"?>
<pivotCacheDefinition xmlns="http://schemas.openxmlformats.org/spreadsheetml/2006/main" xmlns:r="http://schemas.openxmlformats.org/officeDocument/2006/relationships" saveData="0" refreshedBy="Roland Montenegro" refreshedDate="42688.434290625002" createdVersion="3" refreshedVersion="6" minRefreshableVersion="3" recordCount="2365">
  <cacheSource type="worksheet">
    <worksheetSource ref="B1:E2366" sheet="abschreibung_bmk" r:id="rId1"/>
  </cacheSource>
  <cacheFields count="4">
    <cacheField name="region" numFmtId="0">
      <sharedItems count="18">
        <s v="IND"/>
        <s v="USA"/>
        <s v="FRA"/>
        <s v="DEU"/>
        <s v="ITA"/>
        <s v="POL"/>
        <s v="ESP"/>
        <s v="RUS"/>
        <s v="UKI"/>
        <s v="BNL"/>
        <s v="EUN"/>
        <s v="EUS"/>
        <s v="OEC"/>
        <s v="BRZ"/>
        <s v="CHI"/>
        <s v="RSA"/>
        <s v="OPA"/>
        <s v="ROW"/>
      </sharedItems>
    </cacheField>
    <cacheField name="technology" numFmtId="0">
      <sharedItems count="18">
        <s v="bNUC"/>
        <s v="bBC"/>
        <s v="bBIO"/>
        <s v="bGEO"/>
        <s v="bHYDRO"/>
        <s v="bHC"/>
        <s v="bGAS"/>
        <s v="bOIL"/>
        <s v="bCCS"/>
        <s v="mHC"/>
        <s v="mGAS"/>
        <s v="mWIND"/>
        <s v="mSOLAR"/>
        <s v="mOIL"/>
        <s v="mCCS"/>
        <s v="pOIL"/>
        <s v="pGAS"/>
        <s v="pHYDRO"/>
      </sharedItems>
    </cacheField>
    <cacheField name="year" numFmtId="0">
      <sharedItems count="9">
        <s v="2011"/>
        <s v="2015"/>
        <s v="2020"/>
        <s v="2025"/>
        <s v="2030"/>
        <s v="2035"/>
        <s v="2040"/>
        <s v="2045"/>
        <s v="2050"/>
      </sharedItems>
    </cacheField>
    <cacheField name="abschreibung_bmk" numFmtId="0">
      <sharedItems containsSemiMixedTypes="0" containsString="0" containsNumber="1" minValue="2.1050510052350798E-18" maxValue="1.6666666666666765"/>
    </cacheField>
  </cacheFields>
  <extLst>
    <ext xmlns:x14="http://schemas.microsoft.com/office/spreadsheetml/2009/9/main" uri="{725AE2AE-9491-48be-B2B4-4EB974FC3084}">
      <x14:pivotCacheDefinition/>
    </ext>
  </extLst>
</pivotCacheDefinition>
</file>

<file path=xl/pivotCache/pivotCacheDefinition58.xml><?xml version="1.0" encoding="utf-8"?>
<pivotCacheDefinition xmlns="http://schemas.openxmlformats.org/spreadsheetml/2006/main" xmlns:r="http://schemas.openxmlformats.org/officeDocument/2006/relationships" saveData="0" refreshedBy="Roland Montenegro" refreshedDate="42688.434292129627" createdVersion="3" refreshedVersion="6" minRefreshableVersion="3" recordCount="61236">
  <cacheSource type="worksheet">
    <worksheetSource ref="B1:F61237" sheet="aeei_yr" r:id="rId1"/>
  </cacheSource>
  <cacheFields count="5">
    <cacheField name="region" numFmtId="0">
      <sharedItems count="18">
        <s v="IND"/>
        <s v="USA"/>
        <s v="FRA"/>
        <s v="DEU"/>
        <s v="ITA"/>
        <s v="POL"/>
        <s v="ESP"/>
        <s v="RUS"/>
        <s v="UKI"/>
        <s v="BNL"/>
        <s v="EUN"/>
        <s v="EUS"/>
        <s v="OEC"/>
        <s v="BRZ"/>
        <s v="CHI"/>
        <s v="RSA"/>
        <s v="OPA"/>
        <s v="ROW"/>
      </sharedItems>
    </cacheField>
    <cacheField name="energy production" numFmtId="0">
      <sharedItems count="18">
        <s v="oil"/>
        <s v="gas"/>
        <s v="ppp"/>
        <s v="nmm"/>
        <s v="nfm"/>
        <s v="mvh"/>
        <s v="ele"/>
        <s v="COL"/>
        <s v="CRU"/>
        <s v="CHM"/>
        <s v="IRS"/>
        <s v="MAC"/>
        <s v="FOT"/>
        <s v="ROI"/>
        <s v="BUI"/>
        <s v="TRN"/>
        <s v="AGR"/>
        <s v="SER"/>
      </sharedItems>
    </cacheField>
    <cacheField name="energy usage" numFmtId="0">
      <sharedItems count="21">
        <s v="oil"/>
        <s v="gas"/>
        <s v="ppp"/>
        <s v="nmm"/>
        <s v="nfm"/>
        <s v="mvh"/>
        <s v="ele"/>
        <s v="c"/>
        <s v="g"/>
        <s v="i"/>
        <s v="COL"/>
        <s v="CRU"/>
        <s v="CHM"/>
        <s v="IRS"/>
        <s v="MAC"/>
        <s v="FOT"/>
        <s v="ROI"/>
        <s v="BUI"/>
        <s v="TRN"/>
        <s v="AGR"/>
        <s v="SER"/>
      </sharedItems>
    </cacheField>
    <cacheField name="year" numFmtId="0">
      <sharedItems count="9">
        <s v="2011"/>
        <s v="2015"/>
        <s v="2020"/>
        <s v="2025"/>
        <s v="2030"/>
        <s v="2035"/>
        <s v="2040"/>
        <s v="2045"/>
        <s v="2050"/>
      </sharedItems>
    </cacheField>
    <cacheField name="aeei_yr" numFmtId="0">
      <sharedItems containsSemiMixedTypes="0" containsString="0" containsNumber="1" minValue="0.46854862260293972" maxValue="1.0014627921806791"/>
    </cacheField>
  </cacheFields>
  <extLst>
    <ext xmlns:x14="http://schemas.microsoft.com/office/spreadsheetml/2009/9/main" uri="{725AE2AE-9491-48be-B2B4-4EB974FC3084}">
      <x14:pivotCacheDefinition pivotCacheId="488"/>
    </ext>
  </extLst>
</pivotCacheDefinition>
</file>

<file path=xl/pivotCache/pivotCacheDefinition59.xml><?xml version="1.0" encoding="utf-8"?>
<pivotCacheDefinition xmlns="http://schemas.openxmlformats.org/spreadsheetml/2006/main" xmlns:r="http://schemas.openxmlformats.org/officeDocument/2006/relationships" saveData="0" refreshedBy="Roland Montenegro" refreshedDate="42688.43429351852" createdVersion="3" refreshedVersion="6" minRefreshableVersion="3" recordCount="556">
  <cacheSource type="worksheet">
    <worksheetSource ref="B1:E557" sheet="genlimit_twh_yr" r:id="rId1"/>
  </cacheSource>
  <cacheFields count="4">
    <cacheField name="region" numFmtId="0">
      <sharedItems count="18">
        <s v="IND"/>
        <s v="USA"/>
        <s v="FRA"/>
        <s v="DEU"/>
        <s v="ITA"/>
        <s v="POL"/>
        <s v="ESP"/>
        <s v="RUS"/>
        <s v="UKI"/>
        <s v="BNL"/>
        <s v="EUN"/>
        <s v="EUS"/>
        <s v="OEC"/>
        <s v="BRZ"/>
        <s v="CHI"/>
        <s v="RSA"/>
        <s v="OPA"/>
        <s v="ROW"/>
      </sharedItems>
    </cacheField>
    <cacheField name="technology" numFmtId="0">
      <sharedItems count="8">
        <s v="bNUC"/>
        <s v="bBC"/>
        <s v="bBIO"/>
        <s v="bHYDRO"/>
        <s v="mWIND"/>
        <s v="pHYDRO"/>
        <s v="mOIL"/>
        <s v="bOIL"/>
      </sharedItems>
    </cacheField>
    <cacheField name="year" numFmtId="0">
      <sharedItems count="5">
        <s v="2011"/>
        <s v="2015"/>
        <s v="2020"/>
        <s v="2025"/>
        <s v="2030"/>
      </sharedItems>
    </cacheField>
    <cacheField name="genlimit_twh_yr" numFmtId="0">
      <sharedItems containsSemiMixedTypes="0" containsString="0" containsNumber="1" minValue="6.0000000000000056E-5" maxValue="1396.8454943772126"/>
    </cacheField>
  </cacheFields>
  <extLst>
    <ext xmlns:x14="http://schemas.microsoft.com/office/spreadsheetml/2009/9/main" uri="{725AE2AE-9491-48be-B2B4-4EB974FC3084}">
      <x14:pivotCacheDefinition pivotCacheId="489"/>
    </ext>
  </extLst>
</pivotCacheDefinition>
</file>

<file path=xl/pivotCache/pivotCacheRecords1.xml><?xml version="1.0" encoding="utf-8"?>
<pivotCacheRecords xmlns="http://schemas.openxmlformats.org/spreadsheetml/2006/main" xmlns:r="http://schemas.openxmlformats.org/officeDocument/2006/relationships" count="3100">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pivotCacheRecords>
</file>

<file path=xl/pivotCache/pivotCacheRecords2.xml><?xml version="1.0" encoding="utf-8"?>
<pivotCacheRecords xmlns="http://schemas.openxmlformats.org/spreadsheetml/2006/main" xmlns:r="http://schemas.openxmlformats.org/officeDocument/2006/relationships" count="734">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pivotCacheRecords>
</file>

<file path=xl/pivotCache/pivotCacheRecords3.xml><?xml version="1.0" encoding="utf-8"?>
<pivotCacheRecords xmlns="http://schemas.openxmlformats.org/spreadsheetml/2006/main" xmlns:r="http://schemas.openxmlformats.org/officeDocument/2006/relationships" count="14999">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pivotCacheRecords>
</file>

<file path=xl/pivotCache/pivotCacheRecords4.xml><?xml version="1.0" encoding="utf-8"?>
<pivotCacheRecords xmlns="http://schemas.openxmlformats.org/spreadsheetml/2006/main" xmlns:r="http://schemas.openxmlformats.org/officeDocument/2006/relationships" count="14999">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r>
    <x v="0"/>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49.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0.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2.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4.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8.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9.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5" cacheId="61"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1">
  <location ref="A3:F11" firstHeaderRow="1" firstDataRow="2" firstDataCol="1"/>
  <pivotFields count="3">
    <pivotField axis="axisCol" showAll="0">
      <items count="5">
        <item x="2"/>
        <item x="3"/>
        <item x="0"/>
        <item x="1"/>
        <item t="default"/>
      </items>
    </pivotField>
    <pivotField axis="axisRow" showAll="0">
      <items count="7">
        <item x="1"/>
        <item x="2"/>
        <item x="3"/>
        <item x="4"/>
        <item x="5"/>
        <item x="0"/>
        <item t="default"/>
      </items>
    </pivotField>
    <pivotField dataField="1" showAll="0" defaultSubtotal="0"/>
  </pivotFields>
  <rowFields count="1">
    <field x="1"/>
  </rowFields>
  <rowItems count="7">
    <i>
      <x/>
    </i>
    <i>
      <x v="1"/>
    </i>
    <i>
      <x v="2"/>
    </i>
    <i>
      <x v="3"/>
    </i>
    <i>
      <x v="4"/>
    </i>
    <i>
      <x v="5"/>
    </i>
    <i t="grand">
      <x/>
    </i>
  </rowItems>
  <colFields count="1">
    <field x="0"/>
  </colFields>
  <colItems count="5">
    <i>
      <x/>
    </i>
    <i>
      <x v="1"/>
    </i>
    <i>
      <x v="2"/>
    </i>
    <i>
      <x v="3"/>
    </i>
    <i t="grand">
      <x/>
    </i>
  </colItems>
  <dataFields count="1">
    <dataField name="Summe von status" fld="2" baseField="1" baseItem="7"/>
  </dataFields>
  <chartFormats count="5">
    <chartFormat chart="0" format="16" series="1">
      <pivotArea type="data" outline="0" fieldPosition="0">
        <references count="1">
          <reference field="0" count="1" selected="0">
            <x v="2"/>
          </reference>
        </references>
      </pivotArea>
    </chartFormat>
    <chartFormat chart="0" format="17" series="1">
      <pivotArea type="data" outline="0" fieldPosition="0">
        <references count="1">
          <reference field="0" count="1" selected="0">
            <x v="0"/>
          </reference>
        </references>
      </pivotArea>
    </chartFormat>
    <chartFormat chart="0" format="18" series="1">
      <pivotArea type="data" outline="0" fieldPosition="0">
        <references count="1">
          <reference field="0" count="1" selected="0">
            <x v="3"/>
          </reference>
        </references>
      </pivotArea>
    </chartFormat>
    <chartFormat chart="0" format="20" series="1">
      <pivotArea type="data" outline="0" fieldPosition="0">
        <references count="2">
          <reference field="4294967294" count="1" selected="0">
            <x v="0"/>
          </reference>
          <reference field="0" count="1" selected="0">
            <x v="1"/>
          </reference>
        </references>
      </pivotArea>
    </chartFormat>
    <chartFormat chart="0" format="22"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captionNotEqual" evalOrder="-1" id="2" stringValue1="(leer)">
      <autoFilter ref="A1">
        <filterColumn colId="0">
          <customFilters>
            <customFilter operator="notEqual" val="(leer)"/>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62"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J9" firstHeaderRow="1" firstDataRow="2" firstDataCol="1"/>
  <pivotFields count="3">
    <pivotField axis="axisCol" showAll="0">
      <items count="19">
        <item x="3"/>
        <item x="10"/>
        <item x="11"/>
        <item x="2"/>
        <item h="1" x="0"/>
        <item h="1" x="1"/>
        <item h="1" x="7"/>
        <item h="1" x="12"/>
        <item x="13"/>
        <item x="14"/>
        <item h="1" x="15"/>
        <item h="1" x="17"/>
        <item h="1" x="4"/>
        <item h="1" x="5"/>
        <item x="6"/>
        <item h="1" x="8"/>
        <item x="9"/>
        <item h="1" x="16"/>
        <item t="default"/>
      </items>
    </pivotField>
    <pivotField axis="axisRow" showAll="0">
      <items count="6">
        <item x="1"/>
        <item x="2"/>
        <item x="3"/>
        <item x="4"/>
        <item h="1" x="0"/>
        <item t="default"/>
      </items>
    </pivotField>
    <pivotField dataField="1" showAll="0" defaultSubtotal="0"/>
  </pivotFields>
  <rowFields count="1">
    <field x="1"/>
  </rowFields>
  <rowItems count="5">
    <i>
      <x/>
    </i>
    <i>
      <x v="1"/>
    </i>
    <i>
      <x v="2"/>
    </i>
    <i>
      <x v="3"/>
    </i>
    <i t="grand">
      <x/>
    </i>
  </rowItems>
  <colFields count="1">
    <field x="0"/>
  </colFields>
  <colItems count="9">
    <i>
      <x/>
    </i>
    <i>
      <x v="1"/>
    </i>
    <i>
      <x v="2"/>
    </i>
    <i>
      <x v="3"/>
    </i>
    <i>
      <x v="8"/>
    </i>
    <i>
      <x v="9"/>
    </i>
    <i>
      <x v="14"/>
    </i>
    <i>
      <x v="16"/>
    </i>
    <i t="grand">
      <x/>
    </i>
  </colItems>
  <dataFields count="1">
    <dataField name="Summe von WELF" fld="2" baseField="1" baseItem="0"/>
  </dataFields>
  <chartFormats count="17">
    <chartFormat chart="2" format="27" series="1">
      <pivotArea type="data" outline="0" fieldPosition="0">
        <references count="1">
          <reference field="0" count="1" selected="0">
            <x v="6"/>
          </reference>
        </references>
      </pivotArea>
    </chartFormat>
    <chartFormat chart="2" format="29" series="1">
      <pivotArea type="data" outline="0" fieldPosition="0">
        <references count="1">
          <reference field="0" count="1" selected="0">
            <x v="7"/>
          </reference>
        </references>
      </pivotArea>
    </chartFormat>
    <chartFormat chart="2" format="30" series="1">
      <pivotArea type="data" outline="0" fieldPosition="0">
        <references count="1">
          <reference field="0" count="1" selected="0">
            <x v="8"/>
          </reference>
        </references>
      </pivotArea>
    </chartFormat>
    <chartFormat chart="2" format="31" series="1">
      <pivotArea type="data" outline="0" fieldPosition="0">
        <references count="1">
          <reference field="0" count="1" selected="0">
            <x v="9"/>
          </reference>
        </references>
      </pivotArea>
    </chartFormat>
    <chartFormat chart="2" format="32" series="1">
      <pivotArea type="data" outline="0" fieldPosition="0">
        <references count="1">
          <reference field="0" count="1" selected="0">
            <x v="10"/>
          </reference>
        </references>
      </pivotArea>
    </chartFormat>
    <chartFormat chart="2" format="35" series="1">
      <pivotArea type="data" outline="0" fieldPosition="0">
        <references count="1">
          <reference field="0" count="1" selected="0">
            <x v="11"/>
          </reference>
        </references>
      </pivotArea>
    </chartFormat>
    <chartFormat chart="2" format="37" series="1">
      <pivotArea type="data" outline="0" fieldPosition="0">
        <references count="2">
          <reference field="4294967294" count="1" selected="0">
            <x v="0"/>
          </reference>
          <reference field="0" count="1" selected="0">
            <x v="0"/>
          </reference>
        </references>
      </pivotArea>
    </chartFormat>
    <chartFormat chart="2" format="39" series="1">
      <pivotArea type="data" outline="0" fieldPosition="0">
        <references count="2">
          <reference field="4294967294" count="1" selected="0">
            <x v="0"/>
          </reference>
          <reference field="0" count="1" selected="0">
            <x v="1"/>
          </reference>
        </references>
      </pivotArea>
    </chartFormat>
    <chartFormat chart="2" format="40" series="1">
      <pivotArea type="data" outline="0" fieldPosition="0">
        <references count="2">
          <reference field="4294967294" count="1" selected="0">
            <x v="0"/>
          </reference>
          <reference field="0" count="1" selected="0">
            <x v="2"/>
          </reference>
        </references>
      </pivotArea>
    </chartFormat>
    <chartFormat chart="2" format="41" series="1">
      <pivotArea type="data" outline="0" fieldPosition="0">
        <references count="2">
          <reference field="4294967294" count="1" selected="0">
            <x v="0"/>
          </reference>
          <reference field="0" count="1" selected="0">
            <x v="3"/>
          </reference>
        </references>
      </pivotArea>
    </chartFormat>
    <chartFormat chart="2" format="42" series="1">
      <pivotArea type="data" outline="0" fieldPosition="0">
        <references count="2">
          <reference field="4294967294" count="1" selected="0">
            <x v="0"/>
          </reference>
          <reference field="0" count="1" selected="0">
            <x v="4"/>
          </reference>
        </references>
      </pivotArea>
    </chartFormat>
    <chartFormat chart="2" format="43" series="1">
      <pivotArea type="data" outline="0" fieldPosition="0">
        <references count="2">
          <reference field="4294967294" count="1" selected="0">
            <x v="0"/>
          </reference>
          <reference field="0" count="1" selected="0">
            <x v="5"/>
          </reference>
        </references>
      </pivotArea>
    </chartFormat>
    <chartFormat chart="2" format="46" series="1">
      <pivotArea type="data" outline="0" fieldPosition="0">
        <references count="2">
          <reference field="4294967294" count="1" selected="0">
            <x v="0"/>
          </reference>
          <reference field="0" count="1" selected="0">
            <x v="7"/>
          </reference>
        </references>
      </pivotArea>
    </chartFormat>
    <chartFormat chart="2" format="47" series="1">
      <pivotArea type="data" outline="0" fieldPosition="0">
        <references count="2">
          <reference field="4294967294" count="1" selected="0">
            <x v="0"/>
          </reference>
          <reference field="0" count="1" selected="0">
            <x v="9"/>
          </reference>
        </references>
      </pivotArea>
    </chartFormat>
    <chartFormat chart="2" format="48" series="1">
      <pivotArea type="data" outline="0" fieldPosition="0">
        <references count="2">
          <reference field="4294967294" count="1" selected="0">
            <x v="0"/>
          </reference>
          <reference field="0" count="1" selected="0">
            <x v="16"/>
          </reference>
        </references>
      </pivotArea>
    </chartFormat>
    <chartFormat chart="2" format="49" series="1">
      <pivotArea type="data" outline="0" fieldPosition="0">
        <references count="2">
          <reference field="4294967294" count="1" selected="0">
            <x v="0"/>
          </reference>
          <reference field="0" count="1" selected="0">
            <x v="8"/>
          </reference>
        </references>
      </pivotArea>
    </chartFormat>
    <chartFormat chart="2" format="50" series="1">
      <pivotArea type="data" outline="0" fieldPosition="0">
        <references count="2">
          <reference field="4294967294" count="1" selected="0">
            <x v="0"/>
          </reference>
          <reference field="0"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63"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V10" firstHeaderRow="1" firstDataRow="2" firstDataCol="1"/>
  <pivotFields count="3">
    <pivotField axis="axisCol" showAll="0">
      <items count="21">
        <item x="13"/>
        <item x="14"/>
        <item x="3"/>
        <item x="10"/>
        <item x="11"/>
        <item x="2"/>
        <item x="0"/>
        <item x="12"/>
        <item x="17"/>
        <item x="15"/>
        <item x="7"/>
        <item x="1"/>
        <item x="19"/>
        <item x="18"/>
        <item x="4"/>
        <item x="5"/>
        <item x="6"/>
        <item x="8"/>
        <item x="9"/>
        <item x="1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21">
    <i>
      <x/>
    </i>
    <i>
      <x v="1"/>
    </i>
    <i>
      <x v="2"/>
    </i>
    <i>
      <x v="3"/>
    </i>
    <i>
      <x v="4"/>
    </i>
    <i>
      <x v="5"/>
    </i>
    <i>
      <x v="6"/>
    </i>
    <i>
      <x v="7"/>
    </i>
    <i>
      <x v="8"/>
    </i>
    <i>
      <x v="9"/>
    </i>
    <i>
      <x v="10"/>
    </i>
    <i>
      <x v="11"/>
    </i>
    <i>
      <x v="12"/>
    </i>
    <i>
      <x v="13"/>
    </i>
    <i>
      <x v="14"/>
    </i>
    <i>
      <x v="15"/>
    </i>
    <i>
      <x v="16"/>
    </i>
    <i>
      <x v="17"/>
    </i>
    <i>
      <x v="18"/>
    </i>
    <i>
      <x v="19"/>
    </i>
    <i t="grand">
      <x/>
    </i>
  </colItems>
  <dataFields count="1">
    <dataField name="Summe von GDPreal" fld="2" baseField="0" baseItem="0"/>
  </dataFields>
  <chartFormats count="20">
    <chartFormat chart="1" format="66" series="1">
      <pivotArea type="data" outline="0" fieldPosition="0">
        <references count="2">
          <reference field="4294967294" count="1" selected="0">
            <x v="0"/>
          </reference>
          <reference field="0" count="1" selected="0">
            <x v="2"/>
          </reference>
        </references>
      </pivotArea>
    </chartFormat>
    <chartFormat chart="1" format="68" series="1">
      <pivotArea type="data" outline="0" fieldPosition="0">
        <references count="2">
          <reference field="4294967294" count="1" selected="0">
            <x v="0"/>
          </reference>
          <reference field="0" count="1" selected="0">
            <x v="3"/>
          </reference>
        </references>
      </pivotArea>
    </chartFormat>
    <chartFormat chart="1" format="69" series="1">
      <pivotArea type="data" outline="0" fieldPosition="0">
        <references count="2">
          <reference field="4294967294" count="1" selected="0">
            <x v="0"/>
          </reference>
          <reference field="0" count="1" selected="0">
            <x v="4"/>
          </reference>
        </references>
      </pivotArea>
    </chartFormat>
    <chartFormat chart="1" format="70" series="1">
      <pivotArea type="data" outline="0" fieldPosition="0">
        <references count="2">
          <reference field="4294967294" count="1" selected="0">
            <x v="0"/>
          </reference>
          <reference field="0" count="1" selected="0">
            <x v="5"/>
          </reference>
        </references>
      </pivotArea>
    </chartFormat>
    <chartFormat chart="1" format="71" series="1">
      <pivotArea type="data" outline="0" fieldPosition="0">
        <references count="2">
          <reference field="4294967294" count="1" selected="0">
            <x v="0"/>
          </reference>
          <reference field="0" count="1" selected="0">
            <x v="6"/>
          </reference>
        </references>
      </pivotArea>
    </chartFormat>
    <chartFormat chart="1" format="73" series="1">
      <pivotArea type="data" outline="0" fieldPosition="0">
        <references count="2">
          <reference field="4294967294" count="1" selected="0">
            <x v="0"/>
          </reference>
          <reference field="0" count="1" selected="0">
            <x v="12"/>
          </reference>
        </references>
      </pivotArea>
    </chartFormat>
    <chartFormat chart="1" format="76" series="1">
      <pivotArea type="data" outline="0" fieldPosition="0">
        <references count="2">
          <reference field="4294967294" count="1" selected="0">
            <x v="0"/>
          </reference>
          <reference field="0" count="1" selected="0">
            <x v="11"/>
          </reference>
        </references>
      </pivotArea>
    </chartFormat>
    <chartFormat chart="1" format="77" series="1">
      <pivotArea type="data" outline="0" fieldPosition="0">
        <references count="2">
          <reference field="4294967294" count="1" selected="0">
            <x v="0"/>
          </reference>
          <reference field="0" count="1" selected="0">
            <x v="1"/>
          </reference>
        </references>
      </pivotArea>
    </chartFormat>
    <chartFormat chart="1" format="78" series="1">
      <pivotArea type="data" outline="0" fieldPosition="0">
        <references count="2">
          <reference field="4294967294" count="1" selected="0">
            <x v="0"/>
          </reference>
          <reference field="0" count="1" selected="0">
            <x v="13"/>
          </reference>
        </references>
      </pivotArea>
    </chartFormat>
    <chartFormat chart="1" format="80" series="1">
      <pivotArea type="data" outline="0" fieldPosition="0">
        <references count="2">
          <reference field="4294967294" count="1" selected="0">
            <x v="0"/>
          </reference>
          <reference field="0" count="1" selected="0">
            <x v="0"/>
          </reference>
        </references>
      </pivotArea>
    </chartFormat>
    <chartFormat chart="1" format="81" series="1">
      <pivotArea type="data" outline="0" fieldPosition="0">
        <references count="2">
          <reference field="4294967294" count="1" selected="0">
            <x v="0"/>
          </reference>
          <reference field="0" count="1" selected="0">
            <x v="7"/>
          </reference>
        </references>
      </pivotArea>
    </chartFormat>
    <chartFormat chart="1" format="83" series="1">
      <pivotArea type="data" outline="0" fieldPosition="0">
        <references count="2">
          <reference field="4294967294" count="1" selected="0">
            <x v="0"/>
          </reference>
          <reference field="0" count="1" selected="0">
            <x v="8"/>
          </reference>
        </references>
      </pivotArea>
    </chartFormat>
    <chartFormat chart="1" format="84" series="1">
      <pivotArea type="data" outline="0" fieldPosition="0">
        <references count="2">
          <reference field="4294967294" count="1" selected="0">
            <x v="0"/>
          </reference>
          <reference field="0" count="1" selected="0">
            <x v="9"/>
          </reference>
        </references>
      </pivotArea>
    </chartFormat>
    <chartFormat chart="1" format="85" series="1">
      <pivotArea type="data" outline="0" fieldPosition="0">
        <references count="2">
          <reference field="4294967294" count="1" selected="0">
            <x v="0"/>
          </reference>
          <reference field="0" count="1" selected="0">
            <x v="10"/>
          </reference>
        </references>
      </pivotArea>
    </chartFormat>
    <chartFormat chart="1" format="86" series="1">
      <pivotArea type="data" outline="0" fieldPosition="0">
        <references count="2">
          <reference field="4294967294" count="1" selected="0">
            <x v="0"/>
          </reference>
          <reference field="0" count="1" selected="0">
            <x v="14"/>
          </reference>
        </references>
      </pivotArea>
    </chartFormat>
    <chartFormat chart="1" format="87" series="1">
      <pivotArea type="data" outline="0" fieldPosition="0">
        <references count="2">
          <reference field="4294967294" count="1" selected="0">
            <x v="0"/>
          </reference>
          <reference field="0" count="1" selected="0">
            <x v="15"/>
          </reference>
        </references>
      </pivotArea>
    </chartFormat>
    <chartFormat chart="1" format="88" series="1">
      <pivotArea type="data" outline="0" fieldPosition="0">
        <references count="2">
          <reference field="4294967294" count="1" selected="0">
            <x v="0"/>
          </reference>
          <reference field="0" count="1" selected="0">
            <x v="16"/>
          </reference>
        </references>
      </pivotArea>
    </chartFormat>
    <chartFormat chart="1" format="89" series="1">
      <pivotArea type="data" outline="0" fieldPosition="0">
        <references count="2">
          <reference field="4294967294" count="1" selected="0">
            <x v="0"/>
          </reference>
          <reference field="0" count="1" selected="0">
            <x v="17"/>
          </reference>
        </references>
      </pivotArea>
    </chartFormat>
    <chartFormat chart="1" format="90" series="1">
      <pivotArea type="data" outline="0" fieldPosition="0">
        <references count="2">
          <reference field="4294967294" count="1" selected="0">
            <x v="0"/>
          </reference>
          <reference field="0" count="1" selected="0">
            <x v="18"/>
          </reference>
        </references>
      </pivotArea>
    </chartFormat>
    <chartFormat chart="1" format="91" series="1">
      <pivotArea type="data" outline="0" fieldPosition="0">
        <references count="2">
          <reference field="4294967294" count="1" selected="0">
            <x v="0"/>
          </reference>
          <reference field="0"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64"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4">
  <location ref="A3:E9" firstHeaderRow="1" firstDataRow="2" firstDataCol="1"/>
  <pivotFields count="4">
    <pivotField axis="axisRow" showAll="0">
      <items count="20">
        <item h="1" x="13"/>
        <item h="1" x="14"/>
        <item x="3"/>
        <item h="1" x="10"/>
        <item h="1" x="11"/>
        <item h="1" x="2"/>
        <item h="1" x="0"/>
        <item h="1" x="12"/>
        <item h="1" x="17"/>
        <item h="1" x="15"/>
        <item h="1" x="7"/>
        <item h="1" x="1"/>
        <item x="18"/>
        <item h="1" x="4"/>
        <item h="1" x="5"/>
        <item h="1" x="6"/>
        <item h="1" x="8"/>
        <item h="1" x="9"/>
        <item h="1" x="16"/>
        <item t="default"/>
      </items>
    </pivotField>
    <pivotField axis="axisCol" showAll="0" defaultSubtotal="0">
      <items count="3">
        <item x="1"/>
        <item x="2"/>
        <item x="0"/>
      </items>
    </pivotField>
    <pivotField axis="axisRow" showAll="0" defaultSubtotal="0">
      <items count="5">
        <item h="1" x="1"/>
        <item h="1" x="2"/>
        <item h="1" x="3"/>
        <item x="4"/>
        <item h="1" x="0"/>
      </items>
    </pivotField>
    <pivotField dataField="1" showAll="0" defaultSubtotal="0"/>
  </pivotFields>
  <rowFields count="2">
    <field x="0"/>
    <field x="2"/>
  </rowFields>
  <rowItems count="5">
    <i>
      <x v="2"/>
    </i>
    <i r="1">
      <x v="3"/>
    </i>
    <i>
      <x v="12"/>
    </i>
    <i r="1">
      <x v="3"/>
    </i>
    <i t="grand">
      <x/>
    </i>
  </rowItems>
  <colFields count="1">
    <field x="1"/>
  </colFields>
  <colItems count="4">
    <i>
      <x/>
    </i>
    <i>
      <x v="1"/>
    </i>
    <i>
      <x v="2"/>
    </i>
    <i t="grand">
      <x/>
    </i>
  </colItems>
  <dataFields count="1">
    <dataField name="Summe von emplmtno_yr" fld="3" baseField="0" baseItem="0"/>
  </dataFields>
  <chartFormats count="14">
    <chartFormat chart="3" format="64" series="1">
      <pivotArea type="data" outline="0" fieldPosition="0">
        <references count="1">
          <reference field="4294967294" count="1" selected="0">
            <x v="0"/>
          </reference>
        </references>
      </pivotArea>
    </chartFormat>
    <chartFormat chart="3" format="68" series="1">
      <pivotArea type="data" outline="0" fieldPosition="0">
        <references count="2">
          <reference field="4294967294" count="1" selected="0">
            <x v="0"/>
          </reference>
          <reference field="0" count="1" selected="0">
            <x v="0"/>
          </reference>
        </references>
      </pivotArea>
    </chartFormat>
    <chartFormat chart="3" format="69" series="1">
      <pivotArea type="data" outline="0" fieldPosition="0">
        <references count="2">
          <reference field="4294967294" count="1" selected="0">
            <x v="0"/>
          </reference>
          <reference field="0" count="1" selected="0">
            <x v="1"/>
          </reference>
        </references>
      </pivotArea>
    </chartFormat>
    <chartFormat chart="3" format="70" series="1">
      <pivotArea type="data" outline="0" fieldPosition="0">
        <references count="2">
          <reference field="4294967294" count="1" selected="0">
            <x v="0"/>
          </reference>
          <reference field="0" count="1" selected="0">
            <x v="2"/>
          </reference>
        </references>
      </pivotArea>
    </chartFormat>
    <chartFormat chart="3" format="72" series="1">
      <pivotArea type="data" outline="0" fieldPosition="0">
        <references count="2">
          <reference field="4294967294" count="1" selected="0">
            <x v="0"/>
          </reference>
          <reference field="0" count="1" selected="0">
            <x v="3"/>
          </reference>
        </references>
      </pivotArea>
    </chartFormat>
    <chartFormat chart="3" format="73" series="1">
      <pivotArea type="data" outline="0" fieldPosition="0">
        <references count="2">
          <reference field="4294967294" count="1" selected="0">
            <x v="0"/>
          </reference>
          <reference field="0" count="1" selected="0">
            <x v="4"/>
          </reference>
        </references>
      </pivotArea>
    </chartFormat>
    <chartFormat chart="3" format="74" series="1">
      <pivotArea type="data" outline="0" fieldPosition="0">
        <references count="2">
          <reference field="4294967294" count="1" selected="0">
            <x v="0"/>
          </reference>
          <reference field="0" count="1" selected="0">
            <x v="5"/>
          </reference>
        </references>
      </pivotArea>
    </chartFormat>
    <chartFormat chart="3" format="75" series="1">
      <pivotArea type="data" outline="0" fieldPosition="0">
        <references count="2">
          <reference field="4294967294" count="1" selected="0">
            <x v="0"/>
          </reference>
          <reference field="0" count="1" selected="0">
            <x v="6"/>
          </reference>
        </references>
      </pivotArea>
    </chartFormat>
    <chartFormat chart="3" format="76" series="1">
      <pivotArea type="data" outline="0" fieldPosition="0">
        <references count="2">
          <reference field="4294967294" count="1" selected="0">
            <x v="0"/>
          </reference>
          <reference field="0" count="1" selected="0">
            <x v="7"/>
          </reference>
        </references>
      </pivotArea>
    </chartFormat>
    <chartFormat chart="3" format="78" series="1">
      <pivotArea type="data" outline="0" fieldPosition="0">
        <references count="2">
          <reference field="4294967294" count="1" selected="0">
            <x v="0"/>
          </reference>
          <reference field="0" count="1" selected="0">
            <x v="8"/>
          </reference>
        </references>
      </pivotArea>
    </chartFormat>
    <chartFormat chart="3" format="79" series="1">
      <pivotArea type="data" outline="0" fieldPosition="0">
        <references count="2">
          <reference field="4294967294" count="1" selected="0">
            <x v="0"/>
          </reference>
          <reference field="0" count="1" selected="0">
            <x v="9"/>
          </reference>
        </references>
      </pivotArea>
    </chartFormat>
    <chartFormat chart="3" format="80" series="1">
      <pivotArea type="data" outline="0" fieldPosition="0">
        <references count="2">
          <reference field="4294967294" count="1" selected="0">
            <x v="0"/>
          </reference>
          <reference field="0" count="1" selected="0">
            <x v="10"/>
          </reference>
        </references>
      </pivotArea>
    </chartFormat>
    <chartFormat chart="3" format="82" series="1">
      <pivotArea type="data" outline="0" fieldPosition="0">
        <references count="2">
          <reference field="4294967294" count="1" selected="0">
            <x v="0"/>
          </reference>
          <reference field="0" count="1" selected="0">
            <x v="11"/>
          </reference>
        </references>
      </pivotArea>
    </chartFormat>
    <chartFormat chart="3" format="83" series="1">
      <pivotArea type="data" outline="0" fieldPosition="0">
        <references count="2">
          <reference field="4294967294" count="1" selected="0">
            <x v="0"/>
          </reference>
          <reference field="0"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5"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G21" firstHeaderRow="1" firstDataRow="2" firstDataCol="1"/>
  <pivotFields count="5">
    <pivotField showAll="0"/>
    <pivotField axis="axisRow" showAll="0">
      <items count="4">
        <item x="2"/>
        <item x="1"/>
        <item x="0"/>
        <item t="default"/>
      </items>
    </pivotField>
    <pivotField axis="axisCol" showAll="0">
      <items count="6">
        <item x="2"/>
        <item x="3"/>
        <item x="1"/>
        <item x="0"/>
        <item x="4"/>
        <item t="default"/>
      </items>
    </pivotField>
    <pivotField axis="axisRow" showAll="0">
      <items count="6">
        <item x="1"/>
        <item x="2"/>
        <item x="3"/>
        <item x="4"/>
        <item h="1" x="0"/>
        <item t="default"/>
      </items>
    </pivotField>
    <pivotField dataField="1" showAll="0"/>
  </pivotFields>
  <rowFields count="2">
    <field x="3"/>
    <field x="1"/>
  </rowFields>
  <rowItems count="17">
    <i>
      <x/>
    </i>
    <i r="1">
      <x/>
    </i>
    <i r="1">
      <x v="1"/>
    </i>
    <i r="1">
      <x v="2"/>
    </i>
    <i>
      <x v="1"/>
    </i>
    <i r="1">
      <x/>
    </i>
    <i r="1">
      <x v="1"/>
    </i>
    <i r="1">
      <x v="2"/>
    </i>
    <i>
      <x v="2"/>
    </i>
    <i r="1">
      <x/>
    </i>
    <i r="1">
      <x v="1"/>
    </i>
    <i r="1">
      <x v="2"/>
    </i>
    <i>
      <x v="3"/>
    </i>
    <i r="1">
      <x/>
    </i>
    <i r="1">
      <x v="1"/>
    </i>
    <i r="1">
      <x v="2"/>
    </i>
    <i t="grand">
      <x/>
    </i>
  </rowItems>
  <colFields count="1">
    <field x="2"/>
  </colFields>
  <colItems count="6">
    <i>
      <x/>
    </i>
    <i>
      <x v="1"/>
    </i>
    <i>
      <x v="2"/>
    </i>
    <i>
      <x v="3"/>
    </i>
    <i>
      <x v="4"/>
    </i>
    <i t="grand">
      <x/>
    </i>
  </colItems>
  <dataFields count="1">
    <dataField name="Summe von vnc_newcar_yr" fld="4" baseField="3" baseItem="0"/>
  </dataFields>
  <chartFormats count="8">
    <chartFormat chart="1" format="1" series="1">
      <pivotArea type="data" outline="0" fieldPosition="0">
        <references count="2">
          <reference field="4294967294" count="1" selected="0">
            <x v="0"/>
          </reference>
          <reference field="1" count="1" selected="0">
            <x v="0"/>
          </reference>
        </references>
      </pivotArea>
    </chartFormat>
    <chartFormat chart="1" format="2" series="1">
      <pivotArea type="data" outline="0" fieldPosition="0">
        <references count="2">
          <reference field="4294967294" count="1" selected="0">
            <x v="0"/>
          </reference>
          <reference field="1" count="1" selected="0">
            <x v="1"/>
          </reference>
        </references>
      </pivotArea>
    </chartFormat>
    <chartFormat chart="1" format="3" series="1">
      <pivotArea type="data" outline="0" fieldPosition="0">
        <references count="2">
          <reference field="4294967294" count="1" selected="0">
            <x v="0"/>
          </reference>
          <reference field="1" count="1" selected="0">
            <x v="2"/>
          </reference>
        </references>
      </pivotArea>
    </chartFormat>
    <chartFormat chart="1" format="4" series="1">
      <pivotArea type="data" outline="0" fieldPosition="0">
        <references count="2">
          <reference field="4294967294" count="1" selected="0">
            <x v="0"/>
          </reference>
          <reference field="2" count="1" selected="0">
            <x v="0"/>
          </reference>
        </references>
      </pivotArea>
    </chartFormat>
    <chartFormat chart="1" format="5" series="1">
      <pivotArea type="data" outline="0" fieldPosition="0">
        <references count="2">
          <reference field="4294967294" count="1" selected="0">
            <x v="0"/>
          </reference>
          <reference field="2" count="1" selected="0">
            <x v="1"/>
          </reference>
        </references>
      </pivotArea>
    </chartFormat>
    <chartFormat chart="1" format="6" series="1">
      <pivotArea type="data" outline="0" fieldPosition="0">
        <references count="2">
          <reference field="4294967294" count="1" selected="0">
            <x v="0"/>
          </reference>
          <reference field="2" count="1" selected="0">
            <x v="2"/>
          </reference>
        </references>
      </pivotArea>
    </chartFormat>
    <chartFormat chart="1" format="7" series="1">
      <pivotArea type="data" outline="0" fieldPosition="0">
        <references count="2">
          <reference field="4294967294" count="1" selected="0">
            <x v="0"/>
          </reference>
          <reference field="2" count="1" selected="0">
            <x v="3"/>
          </reference>
        </references>
      </pivotArea>
    </chartFormat>
    <chartFormat chart="1" format="8"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66"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E13" firstHeaderRow="1" firstDataRow="2" firstDataCol="1"/>
  <pivotFields count="5">
    <pivotField showAll="0"/>
    <pivotField axis="axisRow" showAll="0" defaultSubtotal="0">
      <items count="3">
        <item n="Sanierter Altbau" x="0"/>
        <item n="Neubau (EnEV)" h="1" x="1"/>
        <item n="Neubau (Passivhaus)" h="1" x="2"/>
      </items>
    </pivotField>
    <pivotField axis="axisCol" showAll="0" sortType="ascending" defaultSubtotal="0">
      <items count="4">
        <item n="Biomasse" x="2"/>
        <item n="Erdgas" x="0"/>
        <item n="Heizöl" h="1" x="3"/>
        <item n="Strom" x="1"/>
      </items>
    </pivotField>
    <pivotField axis="axisRow" showAll="0" defaultSubtotal="0">
      <items count="5">
        <item x="1"/>
        <item x="2"/>
        <item x="3"/>
        <item x="4"/>
        <item h="1" x="0"/>
      </items>
    </pivotField>
    <pivotField dataField="1" showAll="0" defaultSubtotal="0"/>
  </pivotFields>
  <rowFields count="2">
    <field x="3"/>
    <field x="1"/>
  </rowFields>
  <rowItems count="9">
    <i>
      <x/>
    </i>
    <i r="1">
      <x/>
    </i>
    <i>
      <x v="1"/>
    </i>
    <i r="1">
      <x/>
    </i>
    <i>
      <x v="2"/>
    </i>
    <i r="1">
      <x/>
    </i>
    <i>
      <x v="3"/>
    </i>
    <i r="1">
      <x/>
    </i>
    <i t="grand">
      <x/>
    </i>
  </rowItems>
  <colFields count="1">
    <field x="2"/>
  </colFields>
  <colItems count="4">
    <i>
      <x/>
    </i>
    <i>
      <x v="1"/>
    </i>
    <i>
      <x v="3"/>
    </i>
    <i t="grand">
      <x/>
    </i>
  </colItems>
  <dataFields count="1">
    <dataField name="Summe von vnh_newhouse_yr" fld="4" baseField="3" baseItem="0"/>
  </dataField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67"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5">
  <location ref="A3:B9" firstHeaderRow="1" firstDataRow="1" firstDataCol="1"/>
  <pivotFields count="2">
    <pivotField axis="axisRow" showAll="0">
      <items count="6">
        <item x="2"/>
        <item x="3"/>
        <item x="4"/>
        <item x="1"/>
        <item x="0"/>
        <item t="default"/>
      </items>
    </pivotField>
    <pivotField dataField="1" showAll="0" defaultSubtotal="0"/>
  </pivotFields>
  <rowFields count="1">
    <field x="0"/>
  </rowFields>
  <rowItems count="6">
    <i>
      <x/>
    </i>
    <i>
      <x v="1"/>
    </i>
    <i>
      <x v="2"/>
    </i>
    <i>
      <x v="3"/>
    </i>
    <i>
      <x v="4"/>
    </i>
    <i t="grand">
      <x/>
    </i>
  </rowItems>
  <colItems count="1">
    <i/>
  </colItems>
  <dataFields count="1">
    <dataField name="Summe von PCO2_ETS_yr" fld="1" baseField="0" baseItem="0"/>
  </dataFields>
  <chartFormats count="1">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68"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6">
  <location ref="A3:B8" firstHeaderRow="1" firstDataRow="1" firstDataCol="1"/>
  <pivotFields count="2">
    <pivotField axis="axisRow" showAll="0" defaultSubtotal="0">
      <items count="5">
        <item x="1"/>
        <item x="2"/>
        <item x="3"/>
        <item x="4"/>
        <item h="1" x="0"/>
      </items>
    </pivotField>
    <pivotField dataField="1" showAll="0" defaultSubtotal="0"/>
  </pivotFields>
  <rowFields count="1">
    <field x="0"/>
  </rowFields>
  <rowItems count="5">
    <i>
      <x/>
    </i>
    <i>
      <x v="1"/>
    </i>
    <i>
      <x v="2"/>
    </i>
    <i>
      <x v="3"/>
    </i>
    <i t="grand">
      <x/>
    </i>
  </rowItems>
  <colItems count="1">
    <i/>
  </colItems>
  <dataFields count="1">
    <dataField name="Summe von pco2_nets_yr" fld="1"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69"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7">
  <location ref="A3:B9" firstHeaderRow="1" firstDataRow="1" firstDataCol="1"/>
  <pivotFields count="2">
    <pivotField axis="axisRow" showAll="0" defaultSubtotal="0">
      <items count="5">
        <item x="1"/>
        <item x="2"/>
        <item x="3"/>
        <item x="4"/>
        <item x="0"/>
      </items>
    </pivotField>
    <pivotField dataField="1" showAll="0" defaultSubtotal="0">
      <items count="1">
        <item x="0"/>
      </items>
    </pivotField>
  </pivotFields>
  <rowFields count="1">
    <field x="0"/>
  </rowFields>
  <rowItems count="6">
    <i>
      <x/>
    </i>
    <i>
      <x v="1"/>
    </i>
    <i>
      <x v="2"/>
    </i>
    <i>
      <x v="3"/>
    </i>
    <i>
      <x v="4"/>
    </i>
    <i t="grand">
      <x/>
    </i>
  </rowItems>
  <colItems count="1">
    <i/>
  </colItems>
  <dataFields count="1">
    <dataField name="Summe von pco2w_yr" fld="1"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70"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8">
  <location ref="A3:T119" firstHeaderRow="1" firstDataRow="2" firstDataCol="1"/>
  <pivotFields count="4">
    <pivotField axis="axisRow" showAll="0" nonAutoSortDefault="1">
      <items count="20">
        <item x="13"/>
        <item x="14"/>
        <item x="3"/>
        <item x="18"/>
        <item x="10"/>
        <item x="11"/>
        <item x="2"/>
        <item x="0"/>
        <item x="12"/>
        <item x="17"/>
        <item x="15"/>
        <item x="7"/>
        <item x="1"/>
        <item x="4"/>
        <item x="5"/>
        <item x="6"/>
        <item x="8"/>
        <item x="9"/>
        <item x="16"/>
        <item t="default"/>
      </items>
    </pivotField>
    <pivotField axis="axisCol" showAll="0" nonAutoSortDefault="1">
      <items count="20">
        <item x="1"/>
        <item x="18"/>
        <item x="0"/>
        <item x="5"/>
        <item x="8"/>
        <item x="13"/>
        <item x="6"/>
        <item x="9"/>
        <item x="15"/>
        <item x="7"/>
        <item x="12"/>
        <item x="14"/>
        <item x="4"/>
        <item x="16"/>
        <item x="2"/>
        <item x="10"/>
        <item x="11"/>
        <item x="3"/>
        <item h="1" x="17"/>
        <item t="default"/>
      </items>
    </pivotField>
    <pivotField axis="axisRow" showAll="0">
      <items count="6">
        <item x="1"/>
        <item x="2"/>
        <item x="3"/>
        <item x="4"/>
        <item x="0"/>
        <item t="default"/>
      </items>
    </pivotField>
    <pivotField dataField="1" showAll="0" defaultSubtotal="0"/>
  </pivotFields>
  <rowFields count="2">
    <field x="0"/>
    <field x="2"/>
  </rowFields>
  <rowItems count="115">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x v="5"/>
    </i>
    <i r="1">
      <x/>
    </i>
    <i r="1">
      <x v="1"/>
    </i>
    <i r="1">
      <x v="2"/>
    </i>
    <i r="1">
      <x v="3"/>
    </i>
    <i r="1">
      <x v="4"/>
    </i>
    <i>
      <x v="6"/>
    </i>
    <i r="1">
      <x/>
    </i>
    <i r="1">
      <x v="1"/>
    </i>
    <i r="1">
      <x v="2"/>
    </i>
    <i r="1">
      <x v="3"/>
    </i>
    <i r="1">
      <x v="4"/>
    </i>
    <i>
      <x v="7"/>
    </i>
    <i r="1">
      <x/>
    </i>
    <i r="1">
      <x v="1"/>
    </i>
    <i r="1">
      <x v="2"/>
    </i>
    <i r="1">
      <x v="3"/>
    </i>
    <i r="1">
      <x v="4"/>
    </i>
    <i>
      <x v="8"/>
    </i>
    <i r="1">
      <x/>
    </i>
    <i r="1">
      <x v="1"/>
    </i>
    <i r="1">
      <x v="2"/>
    </i>
    <i r="1">
      <x v="3"/>
    </i>
    <i r="1">
      <x v="4"/>
    </i>
    <i>
      <x v="9"/>
    </i>
    <i r="1">
      <x/>
    </i>
    <i r="1">
      <x v="1"/>
    </i>
    <i r="1">
      <x v="2"/>
    </i>
    <i r="1">
      <x v="3"/>
    </i>
    <i r="1">
      <x v="4"/>
    </i>
    <i>
      <x v="10"/>
    </i>
    <i r="1">
      <x/>
    </i>
    <i r="1">
      <x v="1"/>
    </i>
    <i r="1">
      <x v="2"/>
    </i>
    <i r="1">
      <x v="3"/>
    </i>
    <i r="1">
      <x v="4"/>
    </i>
    <i>
      <x v="11"/>
    </i>
    <i r="1">
      <x/>
    </i>
    <i r="1">
      <x v="1"/>
    </i>
    <i r="1">
      <x v="2"/>
    </i>
    <i r="1">
      <x v="3"/>
    </i>
    <i r="1">
      <x v="4"/>
    </i>
    <i>
      <x v="12"/>
    </i>
    <i r="1">
      <x/>
    </i>
    <i r="1">
      <x v="1"/>
    </i>
    <i r="1">
      <x v="2"/>
    </i>
    <i r="1">
      <x v="3"/>
    </i>
    <i r="1">
      <x v="4"/>
    </i>
    <i>
      <x v="13"/>
    </i>
    <i r="1">
      <x/>
    </i>
    <i r="1">
      <x v="1"/>
    </i>
    <i r="1">
      <x v="2"/>
    </i>
    <i r="1">
      <x v="3"/>
    </i>
    <i r="1">
      <x v="4"/>
    </i>
    <i>
      <x v="14"/>
    </i>
    <i r="1">
      <x/>
    </i>
    <i r="1">
      <x v="1"/>
    </i>
    <i r="1">
      <x v="2"/>
    </i>
    <i r="1">
      <x v="3"/>
    </i>
    <i r="1">
      <x v="4"/>
    </i>
    <i>
      <x v="15"/>
    </i>
    <i r="1">
      <x/>
    </i>
    <i r="1">
      <x v="1"/>
    </i>
    <i r="1">
      <x v="2"/>
    </i>
    <i r="1">
      <x v="3"/>
    </i>
    <i r="1">
      <x v="4"/>
    </i>
    <i>
      <x v="16"/>
    </i>
    <i r="1">
      <x/>
    </i>
    <i r="1">
      <x v="1"/>
    </i>
    <i r="1">
      <x v="2"/>
    </i>
    <i r="1">
      <x v="3"/>
    </i>
    <i r="1">
      <x v="4"/>
    </i>
    <i>
      <x v="17"/>
    </i>
    <i r="1">
      <x/>
    </i>
    <i r="1">
      <x v="1"/>
    </i>
    <i r="1">
      <x v="2"/>
    </i>
    <i r="1">
      <x v="3"/>
    </i>
    <i r="1">
      <x v="4"/>
    </i>
    <i>
      <x v="18"/>
    </i>
    <i r="1">
      <x/>
    </i>
    <i r="1">
      <x v="1"/>
    </i>
    <i r="1">
      <x v="2"/>
    </i>
    <i r="1">
      <x v="3"/>
    </i>
    <i r="1">
      <x v="4"/>
    </i>
    <i t="grand">
      <x/>
    </i>
  </rowItems>
  <colFields count="1">
    <field x="1"/>
  </colFields>
  <colItems count="19">
    <i>
      <x/>
    </i>
    <i>
      <x v="1"/>
    </i>
    <i>
      <x v="2"/>
    </i>
    <i>
      <x v="3"/>
    </i>
    <i>
      <x v="4"/>
    </i>
    <i>
      <x v="5"/>
    </i>
    <i>
      <x v="6"/>
    </i>
    <i>
      <x v="7"/>
    </i>
    <i>
      <x v="8"/>
    </i>
    <i>
      <x v="9"/>
    </i>
    <i>
      <x v="10"/>
    </i>
    <i>
      <x v="11"/>
    </i>
    <i>
      <x v="12"/>
    </i>
    <i>
      <x v="13"/>
    </i>
    <i>
      <x v="14"/>
    </i>
    <i>
      <x v="15"/>
    </i>
    <i>
      <x v="16"/>
    </i>
    <i>
      <x v="17"/>
    </i>
    <i t="grand">
      <x/>
    </i>
  </colItems>
  <dataFields count="1">
    <dataField name="Summe von ELE_TWh" fld="3" baseField="2" baseItem="1"/>
  </dataFields>
  <chartFormats count="19">
    <chartFormat chart="7" format="93" series="1">
      <pivotArea type="data" outline="0" fieldPosition="0">
        <references count="2">
          <reference field="4294967294" count="1" selected="0">
            <x v="0"/>
          </reference>
          <reference field="1" count="1" selected="0">
            <x v="0"/>
          </reference>
        </references>
      </pivotArea>
    </chartFormat>
    <chartFormat chart="7" format="94" series="1">
      <pivotArea type="data" outline="0" fieldPosition="0">
        <references count="2">
          <reference field="4294967294" count="1" selected="0">
            <x v="0"/>
          </reference>
          <reference field="1" count="1" selected="0">
            <x v="2"/>
          </reference>
        </references>
      </pivotArea>
    </chartFormat>
    <chartFormat chart="7" format="95" series="1">
      <pivotArea type="data" outline="0" fieldPosition="0">
        <references count="2">
          <reference field="4294967294" count="1" selected="0">
            <x v="0"/>
          </reference>
          <reference field="1" count="1" selected="0">
            <x v="3"/>
          </reference>
        </references>
      </pivotArea>
    </chartFormat>
    <chartFormat chart="7" format="96" series="1">
      <pivotArea type="data" outline="0" fieldPosition="0">
        <references count="2">
          <reference field="4294967294" count="1" selected="0">
            <x v="0"/>
          </reference>
          <reference field="1" count="1" selected="0">
            <x v="4"/>
          </reference>
        </references>
      </pivotArea>
    </chartFormat>
    <chartFormat chart="7" format="97" series="1">
      <pivotArea type="data" outline="0" fieldPosition="0">
        <references count="2">
          <reference field="4294967294" count="1" selected="0">
            <x v="0"/>
          </reference>
          <reference field="1" count="1" selected="0">
            <x v="1"/>
          </reference>
        </references>
      </pivotArea>
    </chartFormat>
    <chartFormat chart="7" format="98" series="1">
      <pivotArea type="data" outline="0" fieldPosition="0">
        <references count="2">
          <reference field="4294967294" count="1" selected="0">
            <x v="0"/>
          </reference>
          <reference field="1" count="1" selected="0">
            <x v="5"/>
          </reference>
        </references>
      </pivotArea>
    </chartFormat>
    <chartFormat chart="7" format="99" series="1">
      <pivotArea type="data" outline="0" fieldPosition="0">
        <references count="2">
          <reference field="4294967294" count="1" selected="0">
            <x v="0"/>
          </reference>
          <reference field="1" count="1" selected="0">
            <x v="6"/>
          </reference>
        </references>
      </pivotArea>
    </chartFormat>
    <chartFormat chart="7" format="100" series="1">
      <pivotArea type="data" outline="0" fieldPosition="0">
        <references count="2">
          <reference field="4294967294" count="1" selected="0">
            <x v="0"/>
          </reference>
          <reference field="1" count="1" selected="0">
            <x v="7"/>
          </reference>
        </references>
      </pivotArea>
    </chartFormat>
    <chartFormat chart="7" format="101" series="1">
      <pivotArea type="data" outline="0" fieldPosition="0">
        <references count="2">
          <reference field="4294967294" count="1" selected="0">
            <x v="0"/>
          </reference>
          <reference field="1" count="1" selected="0">
            <x v="8"/>
          </reference>
        </references>
      </pivotArea>
    </chartFormat>
    <chartFormat chart="7" format="102" series="1">
      <pivotArea type="data" outline="0" fieldPosition="0">
        <references count="2">
          <reference field="4294967294" count="1" selected="0">
            <x v="0"/>
          </reference>
          <reference field="1" count="1" selected="0">
            <x v="9"/>
          </reference>
        </references>
      </pivotArea>
    </chartFormat>
    <chartFormat chart="7" format="103" series="1">
      <pivotArea type="data" outline="0" fieldPosition="0">
        <references count="2">
          <reference field="4294967294" count="1" selected="0">
            <x v="0"/>
          </reference>
          <reference field="1" count="1" selected="0">
            <x v="10"/>
          </reference>
        </references>
      </pivotArea>
    </chartFormat>
    <chartFormat chart="7" format="104" series="1">
      <pivotArea type="data" outline="0" fieldPosition="0">
        <references count="2">
          <reference field="4294967294" count="1" selected="0">
            <x v="0"/>
          </reference>
          <reference field="1" count="1" selected="0">
            <x v="11"/>
          </reference>
        </references>
      </pivotArea>
    </chartFormat>
    <chartFormat chart="7" format="105" series="1">
      <pivotArea type="data" outline="0" fieldPosition="0">
        <references count="2">
          <reference field="4294967294" count="1" selected="0">
            <x v="0"/>
          </reference>
          <reference field="1" count="1" selected="0">
            <x v="12"/>
          </reference>
        </references>
      </pivotArea>
    </chartFormat>
    <chartFormat chart="7" format="106" series="1">
      <pivotArea type="data" outline="0" fieldPosition="0">
        <references count="2">
          <reference field="4294967294" count="1" selected="0">
            <x v="0"/>
          </reference>
          <reference field="1" count="1" selected="0">
            <x v="13"/>
          </reference>
        </references>
      </pivotArea>
    </chartFormat>
    <chartFormat chart="7" format="107" series="1">
      <pivotArea type="data" outline="0" fieldPosition="0">
        <references count="2">
          <reference field="4294967294" count="1" selected="0">
            <x v="0"/>
          </reference>
          <reference field="1" count="1" selected="0">
            <x v="14"/>
          </reference>
        </references>
      </pivotArea>
    </chartFormat>
    <chartFormat chart="7" format="108" series="1">
      <pivotArea type="data" outline="0" fieldPosition="0">
        <references count="2">
          <reference field="4294967294" count="1" selected="0">
            <x v="0"/>
          </reference>
          <reference field="1" count="1" selected="0">
            <x v="15"/>
          </reference>
        </references>
      </pivotArea>
    </chartFormat>
    <chartFormat chart="7" format="109" series="1">
      <pivotArea type="data" outline="0" fieldPosition="0">
        <references count="2">
          <reference field="4294967294" count="1" selected="0">
            <x v="0"/>
          </reference>
          <reference field="1" count="1" selected="0">
            <x v="16"/>
          </reference>
        </references>
      </pivotArea>
    </chartFormat>
    <chartFormat chart="7" format="110" series="1">
      <pivotArea type="data" outline="0" fieldPosition="0">
        <references count="2">
          <reference field="4294967294" count="1" selected="0">
            <x v="0"/>
          </reference>
          <reference field="1" count="1" selected="0">
            <x v="17"/>
          </reference>
        </references>
      </pivotArea>
    </chartFormat>
    <chartFormat chart="7" format="111" series="1">
      <pivotArea type="data" outline="0" fieldPosition="0">
        <references count="2">
          <reference field="4294967294" count="1" selected="0">
            <x v="0"/>
          </reference>
          <reference field="1"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71"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9">
  <location ref="A3:U11" firstHeaderRow="1" firstDataRow="2" firstDataCol="1"/>
  <pivotFields count="4">
    <pivotField axis="axisRow" showAll="0" nonAutoSortDefault="1">
      <items count="20">
        <item h="1" x="13"/>
        <item h="1" x="14"/>
        <item x="3"/>
        <item h="1" x="18"/>
        <item h="1" x="10"/>
        <item h="1" x="11"/>
        <item h="1" x="2"/>
        <item h="1" x="0"/>
        <item h="1" x="12"/>
        <item h="1" x="17"/>
        <item h="1" x="15"/>
        <item h="1" x="7"/>
        <item h="1" x="1"/>
        <item h="1" x="4"/>
        <item h="1" x="5"/>
        <item h="1" x="6"/>
        <item h="1" x="8"/>
        <item h="1" x="9"/>
        <item h="1" x="16"/>
        <item t="default"/>
      </items>
    </pivotField>
    <pivotField axis="axisCol" showAll="0" nonAutoSortDefault="1">
      <items count="21">
        <item x="1"/>
        <item x="19"/>
        <item x="5"/>
        <item x="8"/>
        <item x="13"/>
        <item x="0"/>
        <item x="6"/>
        <item x="9"/>
        <item x="15"/>
        <item x="7"/>
        <item x="12"/>
        <item x="14"/>
        <item x="4"/>
        <item x="2"/>
        <item x="3"/>
        <item x="10"/>
        <item x="11"/>
        <item h="1" x="17"/>
        <item x="16"/>
        <item x="18"/>
        <item t="default"/>
      </items>
    </pivotField>
    <pivotField axis="axisRow" showAll="0">
      <items count="6">
        <item x="1"/>
        <item x="2"/>
        <item x="3"/>
        <item x="4"/>
        <item x="0"/>
        <item t="default"/>
      </items>
    </pivotField>
    <pivotField dataField="1" showAll="0" defaultSubtotal="0"/>
  </pivotFields>
  <rowFields count="2">
    <field x="0"/>
    <field x="2"/>
  </rowFields>
  <rowItems count="7">
    <i>
      <x v="2"/>
    </i>
    <i r="1">
      <x/>
    </i>
    <i r="1">
      <x v="1"/>
    </i>
    <i r="1">
      <x v="2"/>
    </i>
    <i r="1">
      <x v="3"/>
    </i>
    <i r="1">
      <x v="4"/>
    </i>
    <i t="grand">
      <x/>
    </i>
  </rowItems>
  <colFields count="1">
    <field x="1"/>
  </colFields>
  <colItems count="20">
    <i>
      <x/>
    </i>
    <i>
      <x v="1"/>
    </i>
    <i>
      <x v="2"/>
    </i>
    <i>
      <x v="3"/>
    </i>
    <i>
      <x v="4"/>
    </i>
    <i>
      <x v="5"/>
    </i>
    <i>
      <x v="6"/>
    </i>
    <i>
      <x v="7"/>
    </i>
    <i>
      <x v="8"/>
    </i>
    <i>
      <x v="9"/>
    </i>
    <i>
      <x v="10"/>
    </i>
    <i>
      <x v="11"/>
    </i>
    <i>
      <x v="12"/>
    </i>
    <i>
      <x v="13"/>
    </i>
    <i>
      <x v="14"/>
    </i>
    <i>
      <x v="15"/>
    </i>
    <i>
      <x v="16"/>
    </i>
    <i>
      <x v="18"/>
    </i>
    <i>
      <x v="19"/>
    </i>
    <i t="grand">
      <x/>
    </i>
  </colItems>
  <dataFields count="1">
    <dataField name="Summe von ELEconTWh" fld="3" baseField="0" baseItem="0"/>
  </dataFields>
  <chartFormats count="21">
    <chartFormat chart="8" format="114" series="1">
      <pivotArea type="data" outline="0" fieldPosition="0">
        <references count="2">
          <reference field="4294967294" count="1" selected="0">
            <x v="0"/>
          </reference>
          <reference field="1" count="1" selected="0">
            <x v="0"/>
          </reference>
        </references>
      </pivotArea>
    </chartFormat>
    <chartFormat chart="8" format="115" series="1">
      <pivotArea type="data" outline="0" fieldPosition="0">
        <references count="2">
          <reference field="4294967294" count="1" selected="0">
            <x v="0"/>
          </reference>
          <reference field="1" count="1" selected="0">
            <x v="1"/>
          </reference>
        </references>
      </pivotArea>
    </chartFormat>
    <chartFormat chart="8" format="116" series="1">
      <pivotArea type="data" outline="0" fieldPosition="0">
        <references count="2">
          <reference field="4294967294" count="1" selected="0">
            <x v="0"/>
          </reference>
          <reference field="1" count="1" selected="0">
            <x v="2"/>
          </reference>
        </references>
      </pivotArea>
    </chartFormat>
    <chartFormat chart="8" format="117" series="1">
      <pivotArea type="data" outline="0" fieldPosition="0">
        <references count="2">
          <reference field="4294967294" count="1" selected="0">
            <x v="0"/>
          </reference>
          <reference field="1" count="1" selected="0">
            <x v="3"/>
          </reference>
        </references>
      </pivotArea>
    </chartFormat>
    <chartFormat chart="8" format="118" series="1">
      <pivotArea type="data" outline="0" fieldPosition="0">
        <references count="2">
          <reference field="4294967294" count="1" selected="0">
            <x v="0"/>
          </reference>
          <reference field="1" count="1" selected="0">
            <x v="4"/>
          </reference>
        </references>
      </pivotArea>
    </chartFormat>
    <chartFormat chart="8" format="119" series="1">
      <pivotArea type="data" outline="0" fieldPosition="0">
        <references count="2">
          <reference field="4294967294" count="1" selected="0">
            <x v="0"/>
          </reference>
          <reference field="1" count="1" selected="0">
            <x v="5"/>
          </reference>
        </references>
      </pivotArea>
    </chartFormat>
    <chartFormat chart="8" format="120" series="1">
      <pivotArea type="data" outline="0" fieldPosition="0">
        <references count="2">
          <reference field="4294967294" count="1" selected="0">
            <x v="0"/>
          </reference>
          <reference field="1" count="1" selected="0">
            <x v="6"/>
          </reference>
        </references>
      </pivotArea>
    </chartFormat>
    <chartFormat chart="8" format="121" series="1">
      <pivotArea type="data" outline="0" fieldPosition="0">
        <references count="2">
          <reference field="4294967294" count="1" selected="0">
            <x v="0"/>
          </reference>
          <reference field="1" count="1" selected="0">
            <x v="7"/>
          </reference>
        </references>
      </pivotArea>
    </chartFormat>
    <chartFormat chart="8" format="122" series="1">
      <pivotArea type="data" outline="0" fieldPosition="0">
        <references count="2">
          <reference field="4294967294" count="1" selected="0">
            <x v="0"/>
          </reference>
          <reference field="1" count="1" selected="0">
            <x v="8"/>
          </reference>
        </references>
      </pivotArea>
    </chartFormat>
    <chartFormat chart="8" format="123" series="1">
      <pivotArea type="data" outline="0" fieldPosition="0">
        <references count="2">
          <reference field="4294967294" count="1" selected="0">
            <x v="0"/>
          </reference>
          <reference field="1" count="1" selected="0">
            <x v="9"/>
          </reference>
        </references>
      </pivotArea>
    </chartFormat>
    <chartFormat chart="8" format="124" series="1">
      <pivotArea type="data" outline="0" fieldPosition="0">
        <references count="2">
          <reference field="4294967294" count="1" selected="0">
            <x v="0"/>
          </reference>
          <reference field="1" count="1" selected="0">
            <x v="10"/>
          </reference>
        </references>
      </pivotArea>
    </chartFormat>
    <chartFormat chart="8" format="125" series="1">
      <pivotArea type="data" outline="0" fieldPosition="0">
        <references count="2">
          <reference field="4294967294" count="1" selected="0">
            <x v="0"/>
          </reference>
          <reference field="1" count="1" selected="0">
            <x v="11"/>
          </reference>
        </references>
      </pivotArea>
    </chartFormat>
    <chartFormat chart="8" format="126" series="1">
      <pivotArea type="data" outline="0" fieldPosition="0">
        <references count="2">
          <reference field="4294967294" count="1" selected="0">
            <x v="0"/>
          </reference>
          <reference field="1" count="1" selected="0">
            <x v="12"/>
          </reference>
        </references>
      </pivotArea>
    </chartFormat>
    <chartFormat chart="8" format="127" series="1">
      <pivotArea type="data" outline="0" fieldPosition="0">
        <references count="2">
          <reference field="4294967294" count="1" selected="0">
            <x v="0"/>
          </reference>
          <reference field="1" count="1" selected="0">
            <x v="13"/>
          </reference>
        </references>
      </pivotArea>
    </chartFormat>
    <chartFormat chart="8" format="128" series="1">
      <pivotArea type="data" outline="0" fieldPosition="0">
        <references count="2">
          <reference field="4294967294" count="1" selected="0">
            <x v="0"/>
          </reference>
          <reference field="1" count="1" selected="0">
            <x v="14"/>
          </reference>
        </references>
      </pivotArea>
    </chartFormat>
    <chartFormat chart="8" format="129" series="1">
      <pivotArea type="data" outline="0" fieldPosition="0">
        <references count="2">
          <reference field="4294967294" count="1" selected="0">
            <x v="0"/>
          </reference>
          <reference field="1" count="1" selected="0">
            <x v="15"/>
          </reference>
        </references>
      </pivotArea>
    </chartFormat>
    <chartFormat chart="8" format="130" series="1">
      <pivotArea type="data" outline="0" fieldPosition="0">
        <references count="2">
          <reference field="4294967294" count="1" selected="0">
            <x v="0"/>
          </reference>
          <reference field="1" count="1" selected="0">
            <x v="16"/>
          </reference>
        </references>
      </pivotArea>
    </chartFormat>
    <chartFormat chart="8" format="131" series="1">
      <pivotArea type="data" outline="0" fieldPosition="0">
        <references count="2">
          <reference field="4294967294" count="1" selected="0">
            <x v="0"/>
          </reference>
          <reference field="1" count="1" selected="0">
            <x v="17"/>
          </reference>
        </references>
      </pivotArea>
    </chartFormat>
    <chartFormat chart="8" format="132" series="1">
      <pivotArea type="data" outline="0" fieldPosition="0">
        <references count="2">
          <reference field="4294967294" count="1" selected="0">
            <x v="0"/>
          </reference>
          <reference field="1" count="1" selected="0">
            <x v="18"/>
          </reference>
        </references>
      </pivotArea>
    </chartFormat>
    <chartFormat chart="8" format="133" series="1">
      <pivotArea type="data" outline="0" fieldPosition="0">
        <references count="2">
          <reference field="4294967294" count="1" selected="0">
            <x v="0"/>
          </reference>
          <reference field="1" count="1" selected="0">
            <x v="19"/>
          </reference>
        </references>
      </pivotArea>
    </chartFormat>
    <chartFormat chart="8" format="1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72"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6">
  <location ref="A3:N119" firstHeaderRow="1" firstDataRow="2" firstDataCol="1"/>
  <pivotFields count="4">
    <pivotField axis="axisRow" showAll="0" nonAutoSortDefault="1">
      <items count="20">
        <item x="13"/>
        <item x="14"/>
        <item x="3"/>
        <item x="18"/>
        <item x="10"/>
        <item x="11"/>
        <item x="2"/>
        <item x="0"/>
        <item x="12"/>
        <item x="17"/>
        <item x="15"/>
        <item x="7"/>
        <item x="1"/>
        <item x="4"/>
        <item x="5"/>
        <item x="6"/>
        <item x="8"/>
        <item x="9"/>
        <item x="16"/>
        <item t="default"/>
      </items>
    </pivotField>
    <pivotField axis="axisCol" showAll="0" nonAutoSortDefault="1">
      <items count="14">
        <item x="7"/>
        <item x="8"/>
        <item x="5"/>
        <item x="3"/>
        <item x="1"/>
        <item x="0"/>
        <item x="6"/>
        <item x="11"/>
        <item x="9"/>
        <item x="10"/>
        <item x="12"/>
        <item x="4"/>
        <item h="1" x="2"/>
        <item t="default"/>
      </items>
    </pivotField>
    <pivotField axis="axisRow" showAll="0">
      <items count="6">
        <item x="1"/>
        <item x="2"/>
        <item x="3"/>
        <item x="4"/>
        <item x="0"/>
        <item t="default"/>
      </items>
    </pivotField>
    <pivotField dataField="1" showAll="0" defaultSubtotal="0"/>
  </pivotFields>
  <rowFields count="2">
    <field x="0"/>
    <field x="2"/>
  </rowFields>
  <rowItems count="115">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x v="5"/>
    </i>
    <i r="1">
      <x/>
    </i>
    <i r="1">
      <x v="1"/>
    </i>
    <i r="1">
      <x v="2"/>
    </i>
    <i r="1">
      <x v="3"/>
    </i>
    <i r="1">
      <x v="4"/>
    </i>
    <i>
      <x v="6"/>
    </i>
    <i r="1">
      <x/>
    </i>
    <i r="1">
      <x v="1"/>
    </i>
    <i r="1">
      <x v="2"/>
    </i>
    <i r="1">
      <x v="3"/>
    </i>
    <i r="1">
      <x v="4"/>
    </i>
    <i>
      <x v="7"/>
    </i>
    <i r="1">
      <x/>
    </i>
    <i r="1">
      <x v="1"/>
    </i>
    <i r="1">
      <x v="2"/>
    </i>
    <i r="1">
      <x v="3"/>
    </i>
    <i r="1">
      <x v="4"/>
    </i>
    <i>
      <x v="8"/>
    </i>
    <i r="1">
      <x/>
    </i>
    <i r="1">
      <x v="1"/>
    </i>
    <i r="1">
      <x v="2"/>
    </i>
    <i r="1">
      <x v="3"/>
    </i>
    <i r="1">
      <x v="4"/>
    </i>
    <i>
      <x v="9"/>
    </i>
    <i r="1">
      <x/>
    </i>
    <i r="1">
      <x v="1"/>
    </i>
    <i r="1">
      <x v="2"/>
    </i>
    <i r="1">
      <x v="3"/>
    </i>
    <i r="1">
      <x v="4"/>
    </i>
    <i>
      <x v="10"/>
    </i>
    <i r="1">
      <x/>
    </i>
    <i r="1">
      <x v="1"/>
    </i>
    <i r="1">
      <x v="2"/>
    </i>
    <i r="1">
      <x v="3"/>
    </i>
    <i r="1">
      <x v="4"/>
    </i>
    <i>
      <x v="11"/>
    </i>
    <i r="1">
      <x/>
    </i>
    <i r="1">
      <x v="1"/>
    </i>
    <i r="1">
      <x v="2"/>
    </i>
    <i r="1">
      <x v="3"/>
    </i>
    <i r="1">
      <x v="4"/>
    </i>
    <i>
      <x v="12"/>
    </i>
    <i r="1">
      <x/>
    </i>
    <i r="1">
      <x v="1"/>
    </i>
    <i r="1">
      <x v="2"/>
    </i>
    <i r="1">
      <x v="3"/>
    </i>
    <i r="1">
      <x v="4"/>
    </i>
    <i>
      <x v="13"/>
    </i>
    <i r="1">
      <x/>
    </i>
    <i r="1">
      <x v="1"/>
    </i>
    <i r="1">
      <x v="2"/>
    </i>
    <i r="1">
      <x v="3"/>
    </i>
    <i r="1">
      <x v="4"/>
    </i>
    <i>
      <x v="14"/>
    </i>
    <i r="1">
      <x/>
    </i>
    <i r="1">
      <x v="1"/>
    </i>
    <i r="1">
      <x v="2"/>
    </i>
    <i r="1">
      <x v="3"/>
    </i>
    <i r="1">
      <x v="4"/>
    </i>
    <i>
      <x v="15"/>
    </i>
    <i r="1">
      <x/>
    </i>
    <i r="1">
      <x v="1"/>
    </i>
    <i r="1">
      <x v="2"/>
    </i>
    <i r="1">
      <x v="3"/>
    </i>
    <i r="1">
      <x v="4"/>
    </i>
    <i>
      <x v="16"/>
    </i>
    <i r="1">
      <x/>
    </i>
    <i r="1">
      <x v="1"/>
    </i>
    <i r="1">
      <x v="2"/>
    </i>
    <i r="1">
      <x v="3"/>
    </i>
    <i r="1">
      <x v="4"/>
    </i>
    <i>
      <x v="17"/>
    </i>
    <i r="1">
      <x/>
    </i>
    <i r="1">
      <x v="1"/>
    </i>
    <i r="1">
      <x v="2"/>
    </i>
    <i r="1">
      <x v="3"/>
    </i>
    <i r="1">
      <x v="4"/>
    </i>
    <i>
      <x v="18"/>
    </i>
    <i r="1">
      <x/>
    </i>
    <i r="1">
      <x v="1"/>
    </i>
    <i r="1">
      <x v="2"/>
    </i>
    <i r="1">
      <x v="3"/>
    </i>
    <i r="1">
      <x v="4"/>
    </i>
    <i t="grand">
      <x/>
    </i>
  </rowItems>
  <colFields count="1">
    <field x="1"/>
  </colFields>
  <colItems count="13">
    <i>
      <x/>
    </i>
    <i>
      <x v="1"/>
    </i>
    <i>
      <x v="2"/>
    </i>
    <i>
      <x v="3"/>
    </i>
    <i>
      <x v="4"/>
    </i>
    <i>
      <x v="5"/>
    </i>
    <i>
      <x v="6"/>
    </i>
    <i>
      <x v="7"/>
    </i>
    <i>
      <x v="8"/>
    </i>
    <i>
      <x v="9"/>
    </i>
    <i>
      <x v="10"/>
    </i>
    <i>
      <x v="11"/>
    </i>
    <i t="grand">
      <x/>
    </i>
  </colItems>
  <dataFields count="1">
    <dataField name="Summe von elecontwh2_yr" fld="3" baseField="0" baseItem="0"/>
  </dataFields>
  <chartFormats count="13">
    <chartFormat chart="5" format="0" series="1">
      <pivotArea type="data" outline="0" fieldPosition="0">
        <references count="2">
          <reference field="4294967294" count="1" selected="0">
            <x v="0"/>
          </reference>
          <reference field="1" count="1" selected="0">
            <x v="11"/>
          </reference>
        </references>
      </pivotArea>
    </chartFormat>
    <chartFormat chart="5" format="1" series="1">
      <pivotArea type="data" outline="0" fieldPosition="0">
        <references count="2">
          <reference field="4294967294" count="1" selected="0">
            <x v="0"/>
          </reference>
          <reference field="1" count="1" selected="0">
            <x v="12"/>
          </reference>
        </references>
      </pivotArea>
    </chartFormat>
    <chartFormat chart="5" format="2" series="1">
      <pivotArea type="data" outline="0" fieldPosition="0">
        <references count="2">
          <reference field="4294967294" count="1" selected="0">
            <x v="0"/>
          </reference>
          <reference field="1" count="1" selected="0">
            <x v="5"/>
          </reference>
        </references>
      </pivotArea>
    </chartFormat>
    <chartFormat chart="5" format="3" series="1">
      <pivotArea type="data" outline="0" fieldPosition="0">
        <references count="2">
          <reference field="4294967294" count="1" selected="0">
            <x v="0"/>
          </reference>
          <reference field="1" count="1" selected="0">
            <x v="4"/>
          </reference>
        </references>
      </pivotArea>
    </chartFormat>
    <chartFormat chart="5" format="4" series="1">
      <pivotArea type="data" outline="0" fieldPosition="0">
        <references count="2">
          <reference field="4294967294" count="1" selected="0">
            <x v="0"/>
          </reference>
          <reference field="1" count="1" selected="0">
            <x v="3"/>
          </reference>
        </references>
      </pivotArea>
    </chartFormat>
    <chartFormat chart="5" format="5" series="1">
      <pivotArea type="data" outline="0" fieldPosition="0">
        <references count="2">
          <reference field="4294967294" count="1" selected="0">
            <x v="0"/>
          </reference>
          <reference field="1" count="1" selected="0">
            <x v="2"/>
          </reference>
        </references>
      </pivotArea>
    </chartFormat>
    <chartFormat chart="5" format="6" series="1">
      <pivotArea type="data" outline="0" fieldPosition="0">
        <references count="2">
          <reference field="4294967294" count="1" selected="0">
            <x v="0"/>
          </reference>
          <reference field="1" count="1" selected="0">
            <x v="6"/>
          </reference>
        </references>
      </pivotArea>
    </chartFormat>
    <chartFormat chart="5" format="7" series="1">
      <pivotArea type="data" outline="0" fieldPosition="0">
        <references count="2">
          <reference field="4294967294" count="1" selected="0">
            <x v="0"/>
          </reference>
          <reference field="1" count="1" selected="0">
            <x v="0"/>
          </reference>
        </references>
      </pivotArea>
    </chartFormat>
    <chartFormat chart="5" format="8" series="1">
      <pivotArea type="data" outline="0" fieldPosition="0">
        <references count="2">
          <reference field="4294967294" count="1" selected="0">
            <x v="0"/>
          </reference>
          <reference field="1" count="1" selected="0">
            <x v="1"/>
          </reference>
        </references>
      </pivotArea>
    </chartFormat>
    <chartFormat chart="5" format="9" series="1">
      <pivotArea type="data" outline="0" fieldPosition="0">
        <references count="2">
          <reference field="4294967294" count="1" selected="0">
            <x v="0"/>
          </reference>
          <reference field="1" count="1" selected="0">
            <x v="8"/>
          </reference>
        </references>
      </pivotArea>
    </chartFormat>
    <chartFormat chart="5" format="10" series="1">
      <pivotArea type="data" outline="0" fieldPosition="0">
        <references count="2">
          <reference field="4294967294" count="1" selected="0">
            <x v="0"/>
          </reference>
          <reference field="1" count="1" selected="0">
            <x v="9"/>
          </reference>
        </references>
      </pivotArea>
    </chartFormat>
    <chartFormat chart="5" format="11" series="1">
      <pivotArea type="data" outline="0" fieldPosition="0">
        <references count="2">
          <reference field="4294967294" count="1" selected="0">
            <x v="0"/>
          </reference>
          <reference field="1" count="1" selected="0">
            <x v="7"/>
          </reference>
        </references>
      </pivotArea>
    </chartFormat>
    <chartFormat chart="5" format="12" series="1">
      <pivotArea type="data" outline="0" fieldPosition="0">
        <references count="2">
          <reference field="4294967294" count="1" selected="0">
            <x v="0"/>
          </reference>
          <reference field="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73"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H138" firstHeaderRow="1" firstDataRow="2" firstDataCol="1"/>
  <pivotFields count="5">
    <pivotField axis="axisCol" showAll="0">
      <items count="7">
        <item x="2"/>
        <item x="4"/>
        <item x="0"/>
        <item x="5"/>
        <item x="3"/>
        <item x="1"/>
        <item t="default"/>
      </items>
    </pivotField>
    <pivotField axis="axisRow" showAll="0">
      <items count="20">
        <item x="13"/>
        <item x="14"/>
        <item x="3"/>
        <item x="18"/>
        <item x="10"/>
        <item x="11"/>
        <item x="2"/>
        <item x="0"/>
        <item x="12"/>
        <item x="17"/>
        <item x="15"/>
        <item x="7"/>
        <item x="1"/>
        <item x="4"/>
        <item x="5"/>
        <item x="6"/>
        <item x="8"/>
        <item x="9"/>
        <item x="16"/>
        <item t="default"/>
      </items>
    </pivotField>
    <pivotField axis="axisRow" showAll="0">
      <items count="20">
        <item h="1" x="1"/>
        <item h="1" x="0"/>
        <item h="1" x="4"/>
        <item h="1" x="8"/>
        <item h="1" x="5"/>
        <item h="1" x="9"/>
        <item h="1" x="15"/>
        <item h="1" x="6"/>
        <item h="1" x="12"/>
        <item h="1" x="14"/>
        <item h="1" x="7"/>
        <item h="1" x="13"/>
        <item h="1" x="3"/>
        <item h="1" x="2"/>
        <item h="1" x="10"/>
        <item x="11"/>
        <item h="1" x="18"/>
        <item h="1" x="17"/>
        <item h="1" x="16"/>
        <item t="default"/>
      </items>
    </pivotField>
    <pivotField axis="axisRow" showAll="0">
      <items count="6">
        <item x="1"/>
        <item x="2"/>
        <item x="3"/>
        <item x="4"/>
        <item x="0"/>
        <item t="default"/>
      </items>
    </pivotField>
    <pivotField dataField="1" showAll="0"/>
  </pivotFields>
  <rowFields count="3">
    <field x="1"/>
    <field x="2"/>
    <field x="3"/>
  </rowFields>
  <rowItems count="134">
    <i>
      <x/>
    </i>
    <i r="1">
      <x v="15"/>
    </i>
    <i r="2">
      <x/>
    </i>
    <i r="2">
      <x v="1"/>
    </i>
    <i r="2">
      <x v="2"/>
    </i>
    <i r="2">
      <x v="3"/>
    </i>
    <i r="2">
      <x v="4"/>
    </i>
    <i>
      <x v="1"/>
    </i>
    <i r="1">
      <x v="15"/>
    </i>
    <i r="2">
      <x/>
    </i>
    <i r="2">
      <x v="1"/>
    </i>
    <i r="2">
      <x v="2"/>
    </i>
    <i r="2">
      <x v="3"/>
    </i>
    <i r="2">
      <x v="4"/>
    </i>
    <i>
      <x v="2"/>
    </i>
    <i r="1">
      <x v="15"/>
    </i>
    <i r="2">
      <x/>
    </i>
    <i r="2">
      <x v="1"/>
    </i>
    <i r="2">
      <x v="2"/>
    </i>
    <i r="2">
      <x v="3"/>
    </i>
    <i r="2">
      <x v="4"/>
    </i>
    <i>
      <x v="3"/>
    </i>
    <i r="1">
      <x v="15"/>
    </i>
    <i r="2">
      <x/>
    </i>
    <i r="2">
      <x v="1"/>
    </i>
    <i r="2">
      <x v="2"/>
    </i>
    <i r="2">
      <x v="3"/>
    </i>
    <i r="2">
      <x v="4"/>
    </i>
    <i>
      <x v="4"/>
    </i>
    <i r="1">
      <x v="15"/>
    </i>
    <i r="2">
      <x/>
    </i>
    <i r="2">
      <x v="1"/>
    </i>
    <i r="2">
      <x v="2"/>
    </i>
    <i r="2">
      <x v="3"/>
    </i>
    <i r="2">
      <x v="4"/>
    </i>
    <i>
      <x v="5"/>
    </i>
    <i r="1">
      <x v="15"/>
    </i>
    <i r="2">
      <x/>
    </i>
    <i r="2">
      <x v="1"/>
    </i>
    <i r="2">
      <x v="2"/>
    </i>
    <i r="2">
      <x v="3"/>
    </i>
    <i r="2">
      <x v="4"/>
    </i>
    <i>
      <x v="6"/>
    </i>
    <i r="1">
      <x v="15"/>
    </i>
    <i r="2">
      <x/>
    </i>
    <i r="2">
      <x v="1"/>
    </i>
    <i r="2">
      <x v="2"/>
    </i>
    <i r="2">
      <x v="3"/>
    </i>
    <i r="2">
      <x v="4"/>
    </i>
    <i>
      <x v="7"/>
    </i>
    <i r="1">
      <x v="15"/>
    </i>
    <i r="2">
      <x/>
    </i>
    <i r="2">
      <x v="1"/>
    </i>
    <i r="2">
      <x v="2"/>
    </i>
    <i r="2">
      <x v="3"/>
    </i>
    <i r="2">
      <x v="4"/>
    </i>
    <i>
      <x v="8"/>
    </i>
    <i r="1">
      <x v="15"/>
    </i>
    <i r="2">
      <x/>
    </i>
    <i r="2">
      <x v="1"/>
    </i>
    <i r="2">
      <x v="2"/>
    </i>
    <i r="2">
      <x v="3"/>
    </i>
    <i r="2">
      <x v="4"/>
    </i>
    <i>
      <x v="9"/>
    </i>
    <i r="1">
      <x v="15"/>
    </i>
    <i r="2">
      <x/>
    </i>
    <i r="2">
      <x v="1"/>
    </i>
    <i r="2">
      <x v="2"/>
    </i>
    <i r="2">
      <x v="3"/>
    </i>
    <i r="2">
      <x v="4"/>
    </i>
    <i>
      <x v="10"/>
    </i>
    <i r="1">
      <x v="15"/>
    </i>
    <i r="2">
      <x/>
    </i>
    <i r="2">
      <x v="1"/>
    </i>
    <i r="2">
      <x v="2"/>
    </i>
    <i r="2">
      <x v="3"/>
    </i>
    <i r="2">
      <x v="4"/>
    </i>
    <i>
      <x v="11"/>
    </i>
    <i r="1">
      <x v="15"/>
    </i>
    <i r="2">
      <x/>
    </i>
    <i r="2">
      <x v="1"/>
    </i>
    <i r="2">
      <x v="2"/>
    </i>
    <i r="2">
      <x v="3"/>
    </i>
    <i r="2">
      <x v="4"/>
    </i>
    <i>
      <x v="12"/>
    </i>
    <i r="1">
      <x v="15"/>
    </i>
    <i r="2">
      <x/>
    </i>
    <i r="2">
      <x v="1"/>
    </i>
    <i r="2">
      <x v="2"/>
    </i>
    <i r="2">
      <x v="3"/>
    </i>
    <i r="2">
      <x v="4"/>
    </i>
    <i>
      <x v="13"/>
    </i>
    <i r="1">
      <x v="15"/>
    </i>
    <i r="2">
      <x/>
    </i>
    <i r="2">
      <x v="1"/>
    </i>
    <i r="2">
      <x v="2"/>
    </i>
    <i r="2">
      <x v="3"/>
    </i>
    <i r="2">
      <x v="4"/>
    </i>
    <i>
      <x v="14"/>
    </i>
    <i r="1">
      <x v="15"/>
    </i>
    <i r="2">
      <x/>
    </i>
    <i r="2">
      <x v="1"/>
    </i>
    <i r="2">
      <x v="2"/>
    </i>
    <i r="2">
      <x v="3"/>
    </i>
    <i r="2">
      <x v="4"/>
    </i>
    <i>
      <x v="15"/>
    </i>
    <i r="1">
      <x v="15"/>
    </i>
    <i r="2">
      <x/>
    </i>
    <i r="2">
      <x v="1"/>
    </i>
    <i r="2">
      <x v="2"/>
    </i>
    <i r="2">
      <x v="3"/>
    </i>
    <i r="2">
      <x v="4"/>
    </i>
    <i>
      <x v="16"/>
    </i>
    <i r="1">
      <x v="15"/>
    </i>
    <i r="2">
      <x/>
    </i>
    <i r="2">
      <x v="1"/>
    </i>
    <i r="2">
      <x v="2"/>
    </i>
    <i r="2">
      <x v="3"/>
    </i>
    <i r="2">
      <x v="4"/>
    </i>
    <i>
      <x v="17"/>
    </i>
    <i r="1">
      <x v="15"/>
    </i>
    <i r="2">
      <x/>
    </i>
    <i r="2">
      <x v="1"/>
    </i>
    <i r="2">
      <x v="2"/>
    </i>
    <i r="2">
      <x v="3"/>
    </i>
    <i r="2">
      <x v="4"/>
    </i>
    <i>
      <x v="18"/>
    </i>
    <i r="1">
      <x v="15"/>
    </i>
    <i r="2">
      <x/>
    </i>
    <i r="2">
      <x v="1"/>
    </i>
    <i r="2">
      <x v="2"/>
    </i>
    <i r="2">
      <x v="3"/>
    </i>
    <i r="2">
      <x v="4"/>
    </i>
    <i t="grand">
      <x/>
    </i>
  </rowItems>
  <colFields count="1">
    <field x="0"/>
  </colFields>
  <colItems count="7">
    <i>
      <x/>
    </i>
    <i>
      <x v="1"/>
    </i>
    <i>
      <x v="2"/>
    </i>
    <i>
      <x v="3"/>
    </i>
    <i>
      <x v="4"/>
    </i>
    <i>
      <x v="5"/>
    </i>
    <i t="grand">
      <x/>
    </i>
  </colItems>
  <dataFields count="1">
    <dataField name="Summe von eletwhyr" fld="4" baseField="3" baseItem="0"/>
  </dataFields>
  <chartFormats count="6">
    <chartFormat chart="1" format="81" series="1">
      <pivotArea type="data" outline="0" fieldPosition="0">
        <references count="2">
          <reference field="4294967294" count="1" selected="0">
            <x v="0"/>
          </reference>
          <reference field="0" count="1" selected="0">
            <x v="3"/>
          </reference>
        </references>
      </pivotArea>
    </chartFormat>
    <chartFormat chart="1" format="82" series="1">
      <pivotArea type="data" outline="0" fieldPosition="0">
        <references count="2">
          <reference field="4294967294" count="1" selected="0">
            <x v="0"/>
          </reference>
          <reference field="0" count="1" selected="0">
            <x v="2"/>
          </reference>
        </references>
      </pivotArea>
    </chartFormat>
    <chartFormat chart="1" format="84" series="1">
      <pivotArea type="data" outline="0" fieldPosition="0">
        <references count="2">
          <reference field="4294967294" count="1" selected="0">
            <x v="0"/>
          </reference>
          <reference field="0" count="1" selected="0">
            <x v="0"/>
          </reference>
        </references>
      </pivotArea>
    </chartFormat>
    <chartFormat chart="1" format="85" series="1">
      <pivotArea type="data" outline="0" fieldPosition="0">
        <references count="2">
          <reference field="4294967294" count="1" selected="0">
            <x v="0"/>
          </reference>
          <reference field="0" count="1" selected="0">
            <x v="1"/>
          </reference>
        </references>
      </pivotArea>
    </chartFormat>
    <chartFormat chart="1" format="86" series="1">
      <pivotArea type="data" outline="0" fieldPosition="0">
        <references count="2">
          <reference field="4294967294" count="1" selected="0">
            <x v="0"/>
          </reference>
          <reference field="0" count="1" selected="0">
            <x v="4"/>
          </reference>
        </references>
      </pivotArea>
    </chartFormat>
    <chartFormat chart="1" format="88"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 cacheId="74"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16">
  <location ref="A3:D15" firstHeaderRow="1" firstDataRow="3" firstDataCol="1"/>
  <pivotFields count="4">
    <pivotField axis="axisCol" showAll="0" sortType="descending">
      <items count="20">
        <item h="1" x="13"/>
        <item h="1" x="14"/>
        <item x="3"/>
        <item h="1" x="10"/>
        <item h="1" x="11"/>
        <item h="1" x="2"/>
        <item h="1" x="0"/>
        <item h="1" x="12"/>
        <item h="1" x="17"/>
        <item h="1" x="15"/>
        <item h="1" x="7"/>
        <item h="1" x="1"/>
        <item h="1" x="18"/>
        <item h="1" x="4"/>
        <item h="1" x="5"/>
        <item h="1" x="6"/>
        <item h="1" x="8"/>
        <item h="1" x="9"/>
        <item h="1" x="16"/>
        <item t="default"/>
      </items>
      <autoSortScope>
        <pivotArea dataOnly="0" outline="0" fieldPosition="0">
          <references count="1">
            <reference field="4294967294" count="1" selected="0">
              <x v="0"/>
            </reference>
          </references>
        </pivotArea>
      </autoSortScope>
    </pivotField>
    <pivotField axis="axisRow" showAll="0" nonAutoSortDefault="1">
      <items count="19">
        <item n="Mineralöl" x="0"/>
        <item n="NE-Metalle" x="3"/>
        <item n="Eisen &amp; Stahl" x="6"/>
        <item n="Restl. Verarb. Gew." x="9"/>
        <item n="Chemie" x="5"/>
        <item n="Baustoffe" x="2"/>
        <item n="Maschinenbau" x="7"/>
        <item n="Papier" x="1"/>
        <item n="Fahrzeuge" x="4"/>
        <item n="Strom" h="1" x="15"/>
        <item h="1" x="12"/>
        <item h="1" x="10"/>
        <item h="1" x="16"/>
        <item h="1" x="17"/>
        <item h="1" x="8"/>
        <item h="1" x="14"/>
        <item h="1" x="13"/>
        <item h="1" x="11"/>
        <item t="default"/>
      </items>
    </pivotField>
    <pivotField axis="axisCol" showAll="0">
      <items count="6">
        <item h="1" x="1"/>
        <item h="1" x="2"/>
        <item h="1" x="3"/>
        <item x="4"/>
        <item h="1" x="0"/>
        <item t="default"/>
      </items>
    </pivotField>
    <pivotField dataField="1" showAll="0"/>
  </pivotFields>
  <rowFields count="1">
    <field x="1"/>
  </rowFields>
  <rowItems count="10">
    <i>
      <x/>
    </i>
    <i>
      <x v="1"/>
    </i>
    <i>
      <x v="2"/>
    </i>
    <i>
      <x v="3"/>
    </i>
    <i>
      <x v="4"/>
    </i>
    <i>
      <x v="5"/>
    </i>
    <i>
      <x v="6"/>
    </i>
    <i>
      <x v="7"/>
    </i>
    <i>
      <x v="8"/>
    </i>
    <i t="grand">
      <x/>
    </i>
  </rowItems>
  <colFields count="2">
    <field x="0"/>
    <field x="2"/>
  </colFields>
  <colItems count="3">
    <i>
      <x v="2"/>
      <x v="3"/>
    </i>
    <i t="default">
      <x v="2"/>
    </i>
    <i t="grand">
      <x/>
    </i>
  </colItems>
  <dataFields count="1">
    <dataField name="Summe von RCA" fld="3" baseField="2" baseItem="0"/>
  </dataFields>
  <chartFormats count="77">
    <chartFormat chart="0" format="0" series="1">
      <pivotArea type="data" outline="0" fieldPosition="0">
        <references count="2">
          <reference field="4294967294" count="1" selected="0">
            <x v="0"/>
          </reference>
          <reference field="1" count="1" selected="0">
            <x v="10"/>
          </reference>
        </references>
      </pivotArea>
    </chartFormat>
    <chartFormat chart="0" format="1" series="1">
      <pivotArea type="data" outline="0" fieldPosition="0">
        <references count="2">
          <reference field="4294967294" count="1" selected="0">
            <x v="0"/>
          </reference>
          <reference field="1" count="1" selected="0">
            <x v="11"/>
          </reference>
        </references>
      </pivotArea>
    </chartFormat>
    <chartFormat chart="0" format="2" series="1">
      <pivotArea type="data" outline="0" fieldPosition="0">
        <references count="2">
          <reference field="4294967294" count="1" selected="0">
            <x v="0"/>
          </reference>
          <reference field="1" count="1" selected="0">
            <x v="4"/>
          </reference>
        </references>
      </pivotArea>
    </chartFormat>
    <chartFormat chart="0" format="3" series="1">
      <pivotArea type="data" outline="0" fieldPosition="0">
        <references count="2">
          <reference field="4294967294" count="1" selected="0">
            <x v="0"/>
          </reference>
          <reference field="1" count="1" selected="0">
            <x v="12"/>
          </reference>
        </references>
      </pivotArea>
    </chartFormat>
    <chartFormat chart="0" format="4" series="1">
      <pivotArea type="data" outline="0" fieldPosition="0">
        <references count="2">
          <reference field="4294967294" count="1" selected="0">
            <x v="0"/>
          </reference>
          <reference field="1" count="1" selected="0">
            <x v="13"/>
          </reference>
        </references>
      </pivotArea>
    </chartFormat>
    <chartFormat chart="0" format="5" series="1">
      <pivotArea type="data" outline="0" fieldPosition="0">
        <references count="2">
          <reference field="4294967294" count="1" selected="0">
            <x v="0"/>
          </reference>
          <reference field="1" count="1" selected="0">
            <x v="9"/>
          </reference>
        </references>
      </pivotArea>
    </chartFormat>
    <chartFormat chart="0" format="6" series="1">
      <pivotArea type="data" outline="0" fieldPosition="0">
        <references count="2">
          <reference field="4294967294" count="1" selected="0">
            <x v="0"/>
          </reference>
          <reference field="1" count="1" selected="0">
            <x v="14"/>
          </reference>
        </references>
      </pivotArea>
    </chartFormat>
    <chartFormat chart="0" format="7" series="1">
      <pivotArea type="data" outline="0" fieldPosition="0">
        <references count="2">
          <reference field="4294967294" count="1" selected="0">
            <x v="0"/>
          </reference>
          <reference field="1" count="1" selected="0">
            <x v="15"/>
          </reference>
        </references>
      </pivotArea>
    </chartFormat>
    <chartFormat chart="0" format="8" series="1">
      <pivotArea type="data" outline="0" fieldPosition="0">
        <references count="2">
          <reference field="4294967294" count="1" selected="0">
            <x v="0"/>
          </reference>
          <reference field="1" count="1" selected="0">
            <x v="2"/>
          </reference>
        </references>
      </pivotArea>
    </chartFormat>
    <chartFormat chart="0" format="9" series="1">
      <pivotArea type="data" outline="0" fieldPosition="0">
        <references count="2">
          <reference field="4294967294" count="1" selected="0">
            <x v="0"/>
          </reference>
          <reference field="1" count="1" selected="0">
            <x v="6"/>
          </reference>
        </references>
      </pivotArea>
    </chartFormat>
    <chartFormat chart="0" format="10" series="1">
      <pivotArea type="data" outline="0" fieldPosition="0">
        <references count="2">
          <reference field="4294967294" count="1" selected="0">
            <x v="0"/>
          </reference>
          <reference field="1" count="1" selected="0">
            <x v="8"/>
          </reference>
        </references>
      </pivotArea>
    </chartFormat>
    <chartFormat chart="0" format="11" series="1">
      <pivotArea type="data" outline="0" fieldPosition="0">
        <references count="2">
          <reference field="4294967294" count="1" selected="0">
            <x v="0"/>
          </reference>
          <reference field="1" count="1" selected="0">
            <x v="1"/>
          </reference>
        </references>
      </pivotArea>
    </chartFormat>
    <chartFormat chart="0" format="12" series="1">
      <pivotArea type="data" outline="0" fieldPosition="0">
        <references count="2">
          <reference field="4294967294" count="1" selected="0">
            <x v="0"/>
          </reference>
          <reference field="1" count="1" selected="0">
            <x v="5"/>
          </reference>
        </references>
      </pivotArea>
    </chartFormat>
    <chartFormat chart="0" format="13" series="1">
      <pivotArea type="data" outline="0" fieldPosition="0">
        <references count="2">
          <reference field="4294967294" count="1" selected="0">
            <x v="0"/>
          </reference>
          <reference field="1" count="1" selected="0">
            <x v="0"/>
          </reference>
        </references>
      </pivotArea>
    </chartFormat>
    <chartFormat chart="0" format="14" series="1">
      <pivotArea type="data" outline="0" fieldPosition="0">
        <references count="2">
          <reference field="4294967294" count="1" selected="0">
            <x v="0"/>
          </reference>
          <reference field="1" count="1" selected="0">
            <x v="7"/>
          </reference>
        </references>
      </pivotArea>
    </chartFormat>
    <chartFormat chart="0" format="15" series="1">
      <pivotArea type="data" outline="0" fieldPosition="0">
        <references count="2">
          <reference field="4294967294" count="1" selected="0">
            <x v="0"/>
          </reference>
          <reference field="1" count="1" selected="0">
            <x v="3"/>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2">
          <reference field="4294967294" count="1" selected="0">
            <x v="0"/>
          </reference>
          <reference field="1" count="1" selected="0">
            <x v="17"/>
          </reference>
        </references>
      </pivotArea>
    </chartFormat>
    <chartFormat chart="1" format="0" series="1">
      <pivotArea type="data" outline="0" fieldPosition="0">
        <references count="2">
          <reference field="4294967294" count="1" selected="0">
            <x v="0"/>
          </reference>
          <reference field="1" count="1" selected="0">
            <x v="10"/>
          </reference>
        </references>
      </pivotArea>
    </chartFormat>
    <chartFormat chart="1" format="1" series="1">
      <pivotArea type="data" outline="0" fieldPosition="0">
        <references count="2">
          <reference field="4294967294" count="1" selected="0">
            <x v="0"/>
          </reference>
          <reference field="1" count="1" selected="0">
            <x v="11"/>
          </reference>
        </references>
      </pivotArea>
    </chartFormat>
    <chartFormat chart="1" format="2" series="1">
      <pivotArea type="data" outline="0" fieldPosition="0">
        <references count="2">
          <reference field="4294967294" count="1" selected="0">
            <x v="0"/>
          </reference>
          <reference field="1" count="1" selected="0">
            <x v="4"/>
          </reference>
        </references>
      </pivotArea>
    </chartFormat>
    <chartFormat chart="1" format="3" series="1">
      <pivotArea type="data" outline="0" fieldPosition="0">
        <references count="2">
          <reference field="4294967294" count="1" selected="0">
            <x v="0"/>
          </reference>
          <reference field="1" count="1" selected="0">
            <x v="9"/>
          </reference>
        </references>
      </pivotArea>
    </chartFormat>
    <chartFormat chart="1" format="4" series="1">
      <pivotArea type="data" outline="0" fieldPosition="0">
        <references count="2">
          <reference field="4294967294" count="1" selected="0">
            <x v="0"/>
          </reference>
          <reference field="1" count="1" selected="0">
            <x v="14"/>
          </reference>
        </references>
      </pivotArea>
    </chartFormat>
    <chartFormat chart="1" format="5" series="1">
      <pivotArea type="data" outline="0" fieldPosition="0">
        <references count="2">
          <reference field="4294967294" count="1" selected="0">
            <x v="0"/>
          </reference>
          <reference field="1" count="1" selected="0">
            <x v="2"/>
          </reference>
        </references>
      </pivotArea>
    </chartFormat>
    <chartFormat chart="1" format="6" series="1">
      <pivotArea type="data" outline="0" fieldPosition="0">
        <references count="2">
          <reference field="4294967294" count="1" selected="0">
            <x v="0"/>
          </reference>
          <reference field="1" count="1" selected="0">
            <x v="6"/>
          </reference>
        </references>
      </pivotArea>
    </chartFormat>
    <chartFormat chart="1" format="7" series="1">
      <pivotArea type="data" outline="0" fieldPosition="0">
        <references count="2">
          <reference field="4294967294" count="1" selected="0">
            <x v="0"/>
          </reference>
          <reference field="1" count="1" selected="0">
            <x v="8"/>
          </reference>
        </references>
      </pivotArea>
    </chartFormat>
    <chartFormat chart="1" format="8" series="1">
      <pivotArea type="data" outline="0" fieldPosition="0">
        <references count="2">
          <reference field="4294967294" count="1" selected="0">
            <x v="0"/>
          </reference>
          <reference field="1" count="1" selected="0">
            <x v="1"/>
          </reference>
        </references>
      </pivotArea>
    </chartFormat>
    <chartFormat chart="1" format="9" series="1">
      <pivotArea type="data" outline="0" fieldPosition="0">
        <references count="2">
          <reference field="4294967294" count="1" selected="0">
            <x v="0"/>
          </reference>
          <reference field="1" count="1" selected="0">
            <x v="5"/>
          </reference>
        </references>
      </pivotArea>
    </chartFormat>
    <chartFormat chart="1" format="10" series="1">
      <pivotArea type="data" outline="0" fieldPosition="0">
        <references count="2">
          <reference field="4294967294" count="1" selected="0">
            <x v="0"/>
          </reference>
          <reference field="1" count="1" selected="0">
            <x v="0"/>
          </reference>
        </references>
      </pivotArea>
    </chartFormat>
    <chartFormat chart="1" format="11" series="1">
      <pivotArea type="data" outline="0" fieldPosition="0">
        <references count="2">
          <reference field="4294967294" count="1" selected="0">
            <x v="0"/>
          </reference>
          <reference field="1" count="1" selected="0">
            <x v="7"/>
          </reference>
        </references>
      </pivotArea>
    </chartFormat>
    <chartFormat chart="1" format="12" series="1">
      <pivotArea type="data" outline="0" fieldPosition="0">
        <references count="2">
          <reference field="4294967294" count="1" selected="0">
            <x v="0"/>
          </reference>
          <reference field="1" count="1" selected="0">
            <x v="3"/>
          </reference>
        </references>
      </pivotArea>
    </chartFormat>
    <chartFormat chart="1" format="13" series="1">
      <pivotArea type="data" outline="0" fieldPosition="0">
        <references count="2">
          <reference field="4294967294" count="1" selected="0">
            <x v="0"/>
          </reference>
          <reference field="1" count="1" selected="0">
            <x v="16"/>
          </reference>
        </references>
      </pivotArea>
    </chartFormat>
    <chartFormat chart="1" format="14" series="1">
      <pivotArea type="data" outline="0" fieldPosition="0">
        <references count="2">
          <reference field="4294967294" count="1" selected="0">
            <x v="0"/>
          </reference>
          <reference field="1" count="1" selected="0">
            <x v="17"/>
          </reference>
        </references>
      </pivotArea>
    </chartFormat>
    <chartFormat chart="2" format="15" series="1">
      <pivotArea type="data" outline="0" fieldPosition="0">
        <references count="2">
          <reference field="4294967294" count="1" selected="0">
            <x v="0"/>
          </reference>
          <reference field="1" count="1" selected="0">
            <x v="4"/>
          </reference>
        </references>
      </pivotArea>
    </chartFormat>
    <chartFormat chart="2" format="16" series="1">
      <pivotArea type="data" outline="0" fieldPosition="0">
        <references count="2">
          <reference field="4294967294" count="1" selected="0">
            <x v="0"/>
          </reference>
          <reference field="1" count="1" selected="0">
            <x v="9"/>
          </reference>
        </references>
      </pivotArea>
    </chartFormat>
    <chartFormat chart="2" format="17" series="1">
      <pivotArea type="data" outline="0" fieldPosition="0">
        <references count="2">
          <reference field="4294967294" count="1" selected="0">
            <x v="0"/>
          </reference>
          <reference field="1" count="1" selected="0">
            <x v="14"/>
          </reference>
        </references>
      </pivotArea>
    </chartFormat>
    <chartFormat chart="2" format="18" series="1">
      <pivotArea type="data" outline="0" fieldPosition="0">
        <references count="2">
          <reference field="4294967294" count="1" selected="0">
            <x v="0"/>
          </reference>
          <reference field="1" count="1" selected="0">
            <x v="2"/>
          </reference>
        </references>
      </pivotArea>
    </chartFormat>
    <chartFormat chart="2" format="19" series="1">
      <pivotArea type="data" outline="0" fieldPosition="0">
        <references count="2">
          <reference field="4294967294" count="1" selected="0">
            <x v="0"/>
          </reference>
          <reference field="1" count="1" selected="0">
            <x v="6"/>
          </reference>
        </references>
      </pivotArea>
    </chartFormat>
    <chartFormat chart="2" format="20" series="1">
      <pivotArea type="data" outline="0" fieldPosition="0">
        <references count="2">
          <reference field="4294967294" count="1" selected="0">
            <x v="0"/>
          </reference>
          <reference field="1" count="1" selected="0">
            <x v="8"/>
          </reference>
        </references>
      </pivotArea>
    </chartFormat>
    <chartFormat chart="2" format="21" series="1">
      <pivotArea type="data" outline="0" fieldPosition="0">
        <references count="2">
          <reference field="4294967294" count="1" selected="0">
            <x v="0"/>
          </reference>
          <reference field="1" count="1" selected="0">
            <x v="1"/>
          </reference>
        </references>
      </pivotArea>
    </chartFormat>
    <chartFormat chart="2" format="22" series="1">
      <pivotArea type="data" outline="0" fieldPosition="0">
        <references count="2">
          <reference field="4294967294" count="1" selected="0">
            <x v="0"/>
          </reference>
          <reference field="1" count="1" selected="0">
            <x v="5"/>
          </reference>
        </references>
      </pivotArea>
    </chartFormat>
    <chartFormat chart="2" format="23" series="1">
      <pivotArea type="data" outline="0" fieldPosition="0">
        <references count="2">
          <reference field="4294967294" count="1" selected="0">
            <x v="0"/>
          </reference>
          <reference field="1" count="1" selected="0">
            <x v="7"/>
          </reference>
        </references>
      </pivotArea>
    </chartFormat>
    <chartFormat chart="2" format="24" series="1">
      <pivotArea type="data" outline="0" fieldPosition="0">
        <references count="2">
          <reference field="4294967294" count="1" selected="0">
            <x v="0"/>
          </reference>
          <reference field="1" count="1" selected="0">
            <x v="3"/>
          </reference>
        </references>
      </pivotArea>
    </chartFormat>
    <chartFormat chart="2" format="25" series="1">
      <pivotArea type="data" outline="0" fieldPosition="0">
        <references count="2">
          <reference field="4294967294" count="1" selected="0">
            <x v="0"/>
          </reference>
          <reference field="1" count="1" selected="0">
            <x v="0"/>
          </reference>
        </references>
      </pivotArea>
    </chartFormat>
    <chartFormat chart="2" format="26" series="1">
      <pivotArea type="data" outline="0" fieldPosition="0">
        <references count="2">
          <reference field="4294967294" count="1" selected="0">
            <x v="0"/>
          </reference>
          <reference field="1" count="1" selected="0">
            <x v="16"/>
          </reference>
        </references>
      </pivotArea>
    </chartFormat>
    <chartFormat chart="2" format="27" series="1">
      <pivotArea type="data" outline="0" fieldPosition="0">
        <references count="2">
          <reference field="4294967294" count="1" selected="0">
            <x v="0"/>
          </reference>
          <reference field="1" count="1" selected="0">
            <x v="17"/>
          </reference>
        </references>
      </pivotArea>
    </chartFormat>
    <chartFormat chart="2" format="28" series="1">
      <pivotArea type="data" outline="0" fieldPosition="0">
        <references count="2">
          <reference field="4294967294" count="1" selected="0">
            <x v="0"/>
          </reference>
          <reference field="1" count="1" selected="0">
            <x v="10"/>
          </reference>
        </references>
      </pivotArea>
    </chartFormat>
    <chartFormat chart="2" format="29" series="1">
      <pivotArea type="data" outline="0" fieldPosition="0">
        <references count="2">
          <reference field="4294967294" count="1" selected="0">
            <x v="0"/>
          </reference>
          <reference field="1" count="1" selected="0">
            <x v="11"/>
          </reference>
        </references>
      </pivotArea>
    </chartFormat>
    <chartFormat chart="2" format="30" series="1">
      <pivotArea type="data" outline="0" fieldPosition="0">
        <references count="2">
          <reference field="4294967294" count="1" selected="0">
            <x v="0"/>
          </reference>
          <reference field="1" count="1" selected="0">
            <x v="12"/>
          </reference>
        </references>
      </pivotArea>
    </chartFormat>
    <chartFormat chart="2" format="31" series="1">
      <pivotArea type="data" outline="0" fieldPosition="0">
        <references count="2">
          <reference field="4294967294" count="1" selected="0">
            <x v="0"/>
          </reference>
          <reference field="1" count="1" selected="0">
            <x v="15"/>
          </reference>
        </references>
      </pivotArea>
    </chartFormat>
    <chartFormat chart="2" format="34" series="1">
      <pivotArea type="data" outline="0" fieldPosition="0">
        <references count="3">
          <reference field="4294967294" count="1" selected="0">
            <x v="0"/>
          </reference>
          <reference field="0" count="1" selected="0">
            <x v="0"/>
          </reference>
          <reference field="1" count="1" selected="0">
            <x v="4"/>
          </reference>
        </references>
      </pivotArea>
    </chartFormat>
    <chartFormat chart="2" format="35" series="1">
      <pivotArea type="data" outline="0" fieldPosition="0">
        <references count="3">
          <reference field="4294967294" count="1" selected="0">
            <x v="0"/>
          </reference>
          <reference field="0" count="1" selected="0">
            <x v="1"/>
          </reference>
          <reference field="1" count="1" selected="0">
            <x v="4"/>
          </reference>
        </references>
      </pivotArea>
    </chartFormat>
    <chartFormat chart="2" format="36" series="1">
      <pivotArea type="data" outline="0" fieldPosition="0">
        <references count="3">
          <reference field="4294967294" count="1" selected="0">
            <x v="0"/>
          </reference>
          <reference field="0" count="1" selected="0">
            <x v="2"/>
          </reference>
          <reference field="1" count="1" selected="0">
            <x v="4"/>
          </reference>
        </references>
      </pivotArea>
    </chartFormat>
    <chartFormat chart="2" format="38" series="1">
      <pivotArea type="data" outline="0" fieldPosition="0">
        <references count="3">
          <reference field="4294967294" count="1" selected="0">
            <x v="0"/>
          </reference>
          <reference field="0" count="1" selected="0">
            <x v="3"/>
          </reference>
          <reference field="1" count="1" selected="0">
            <x v="4"/>
          </reference>
        </references>
      </pivotArea>
    </chartFormat>
    <chartFormat chart="2" format="39" series="1">
      <pivotArea type="data" outline="0" fieldPosition="0">
        <references count="3">
          <reference field="4294967294" count="1" selected="0">
            <x v="0"/>
          </reference>
          <reference field="0" count="1" selected="0">
            <x v="4"/>
          </reference>
          <reference field="1" count="1" selected="0">
            <x v="4"/>
          </reference>
        </references>
      </pivotArea>
    </chartFormat>
    <chartFormat chart="2" format="40" series="1">
      <pivotArea type="data" outline="0" fieldPosition="0">
        <references count="3">
          <reference field="4294967294" count="1" selected="0">
            <x v="0"/>
          </reference>
          <reference field="0" count="1" selected="0">
            <x v="5"/>
          </reference>
          <reference field="1" count="1" selected="0">
            <x v="4"/>
          </reference>
        </references>
      </pivotArea>
    </chartFormat>
    <chartFormat chart="2" format="41" series="1">
      <pivotArea type="data" outline="0" fieldPosition="0">
        <references count="3">
          <reference field="4294967294" count="1" selected="0">
            <x v="0"/>
          </reference>
          <reference field="0" count="1" selected="0">
            <x v="6"/>
          </reference>
          <reference field="1" count="1" selected="0">
            <x v="4"/>
          </reference>
        </references>
      </pivotArea>
    </chartFormat>
    <chartFormat chart="2" format="42" series="1">
      <pivotArea type="data" outline="0" fieldPosition="0">
        <references count="3">
          <reference field="4294967294" count="1" selected="0">
            <x v="0"/>
          </reference>
          <reference field="0" count="1" selected="0">
            <x v="7"/>
          </reference>
          <reference field="1" count="1" selected="0">
            <x v="4"/>
          </reference>
        </references>
      </pivotArea>
    </chartFormat>
    <chartFormat chart="2" format="44" series="1">
      <pivotArea type="data" outline="0" fieldPosition="0">
        <references count="3">
          <reference field="4294967294" count="1" selected="0">
            <x v="0"/>
          </reference>
          <reference field="0" count="1" selected="0">
            <x v="8"/>
          </reference>
          <reference field="1" count="1" selected="0">
            <x v="4"/>
          </reference>
        </references>
      </pivotArea>
    </chartFormat>
    <chartFormat chart="2" format="45" series="1">
      <pivotArea type="data" outline="0" fieldPosition="0">
        <references count="3">
          <reference field="4294967294" count="1" selected="0">
            <x v="0"/>
          </reference>
          <reference field="0" count="1" selected="0">
            <x v="9"/>
          </reference>
          <reference field="1" count="1" selected="0">
            <x v="4"/>
          </reference>
        </references>
      </pivotArea>
    </chartFormat>
    <chartFormat chart="2" format="46" series="1">
      <pivotArea type="data" outline="0" fieldPosition="0">
        <references count="3">
          <reference field="4294967294" count="1" selected="0">
            <x v="0"/>
          </reference>
          <reference field="0" count="1" selected="0">
            <x v="10"/>
          </reference>
          <reference field="1" count="1" selected="0">
            <x v="4"/>
          </reference>
        </references>
      </pivotArea>
    </chartFormat>
    <chartFormat chart="2" format="48" series="1">
      <pivotArea type="data" outline="0" fieldPosition="0">
        <references count="3">
          <reference field="4294967294" count="1" selected="0">
            <x v="0"/>
          </reference>
          <reference field="0" count="1" selected="0">
            <x v="11"/>
          </reference>
          <reference field="1" count="1" selected="0">
            <x v="4"/>
          </reference>
        </references>
      </pivotArea>
    </chartFormat>
    <chartFormat chart="2" format="49" series="1">
      <pivotArea type="data" outline="0" fieldPosition="0">
        <references count="3">
          <reference field="4294967294" count="1" selected="0">
            <x v="0"/>
          </reference>
          <reference field="0" count="1" selected="0">
            <x v="11"/>
          </reference>
          <reference field="1" count="1" selected="0">
            <x v="14"/>
          </reference>
        </references>
      </pivotArea>
    </chartFormat>
    <chartFormat chart="2" format="51" series="1">
      <pivotArea type="data" outline="0" fieldPosition="0">
        <references count="3">
          <reference field="4294967294" count="1" selected="0">
            <x v="0"/>
          </reference>
          <reference field="0" count="1" selected="0">
            <x v="0"/>
          </reference>
          <reference field="1" count="1" selected="0">
            <x v="8"/>
          </reference>
        </references>
      </pivotArea>
    </chartFormat>
    <chartFormat chart="2" format="52" series="1">
      <pivotArea type="data" outline="0" fieldPosition="0">
        <references count="3">
          <reference field="4294967294" count="1" selected="0">
            <x v="0"/>
          </reference>
          <reference field="0" count="1" selected="0">
            <x v="1"/>
          </reference>
          <reference field="1" count="1" selected="0">
            <x v="8"/>
          </reference>
        </references>
      </pivotArea>
    </chartFormat>
    <chartFormat chart="2" format="53" series="1">
      <pivotArea type="data" outline="0" fieldPosition="0">
        <references count="3">
          <reference field="4294967294" count="1" selected="0">
            <x v="0"/>
          </reference>
          <reference field="0" count="1" selected="0">
            <x v="2"/>
          </reference>
          <reference field="1" count="1" selected="0">
            <x v="8"/>
          </reference>
        </references>
      </pivotArea>
    </chartFormat>
    <chartFormat chart="2" format="55" series="1">
      <pivotArea type="data" outline="0" fieldPosition="0">
        <references count="3">
          <reference field="4294967294" count="1" selected="0">
            <x v="0"/>
          </reference>
          <reference field="0" count="1" selected="0">
            <x v="3"/>
          </reference>
          <reference field="1" count="1" selected="0">
            <x v="8"/>
          </reference>
        </references>
      </pivotArea>
    </chartFormat>
    <chartFormat chart="2" format="56" series="1">
      <pivotArea type="data" outline="0" fieldPosition="0">
        <references count="3">
          <reference field="4294967294" count="1" selected="0">
            <x v="0"/>
          </reference>
          <reference field="0" count="1" selected="0">
            <x v="4"/>
          </reference>
          <reference field="1" count="1" selected="0">
            <x v="8"/>
          </reference>
        </references>
      </pivotArea>
    </chartFormat>
    <chartFormat chart="2" format="57" series="1">
      <pivotArea type="data" outline="0" fieldPosition="0">
        <references count="3">
          <reference field="4294967294" count="1" selected="0">
            <x v="0"/>
          </reference>
          <reference field="0" count="1" selected="0">
            <x v="5"/>
          </reference>
          <reference field="1" count="1" selected="0">
            <x v="8"/>
          </reference>
        </references>
      </pivotArea>
    </chartFormat>
    <chartFormat chart="2" format="58" series="1">
      <pivotArea type="data" outline="0" fieldPosition="0">
        <references count="3">
          <reference field="4294967294" count="1" selected="0">
            <x v="0"/>
          </reference>
          <reference field="0" count="1" selected="0">
            <x v="6"/>
          </reference>
          <reference field="1" count="1" selected="0">
            <x v="8"/>
          </reference>
        </references>
      </pivotArea>
    </chartFormat>
    <chartFormat chart="2" format="59" series="1">
      <pivotArea type="data" outline="0" fieldPosition="0">
        <references count="3">
          <reference field="4294967294" count="1" selected="0">
            <x v="0"/>
          </reference>
          <reference field="0" count="1" selected="0">
            <x v="7"/>
          </reference>
          <reference field="1" count="1" selected="0">
            <x v="8"/>
          </reference>
        </references>
      </pivotArea>
    </chartFormat>
    <chartFormat chart="2" format="61" series="1">
      <pivotArea type="data" outline="0" fieldPosition="0">
        <references count="3">
          <reference field="4294967294" count="1" selected="0">
            <x v="0"/>
          </reference>
          <reference field="0" count="1" selected="0">
            <x v="8"/>
          </reference>
          <reference field="1" count="1" selected="0">
            <x v="8"/>
          </reference>
        </references>
      </pivotArea>
    </chartFormat>
    <chartFormat chart="2" format="62" series="1">
      <pivotArea type="data" outline="0" fieldPosition="0">
        <references count="3">
          <reference field="4294967294" count="1" selected="0">
            <x v="0"/>
          </reference>
          <reference field="0" count="1" selected="0">
            <x v="9"/>
          </reference>
          <reference field="1" count="1" selected="0">
            <x v="8"/>
          </reference>
        </references>
      </pivotArea>
    </chartFormat>
    <chartFormat chart="2" format="63" series="1">
      <pivotArea type="data" outline="0" fieldPosition="0">
        <references count="3">
          <reference field="4294967294" count="1" selected="0">
            <x v="0"/>
          </reference>
          <reference field="0" count="1" selected="0">
            <x v="10"/>
          </reference>
          <reference field="1" count="1" selected="0">
            <x v="8"/>
          </reference>
        </references>
      </pivotArea>
    </chartFormat>
    <chartFormat chart="2" format="65" series="1">
      <pivotArea type="data" outline="0" fieldPosition="0">
        <references count="3">
          <reference field="4294967294" count="1" selected="0">
            <x v="0"/>
          </reference>
          <reference field="0" count="1" selected="0">
            <x v="11"/>
          </reference>
          <reference field="1" count="1" selected="0">
            <x v="8"/>
          </reference>
        </references>
      </pivotArea>
    </chartFormat>
    <chartFormat chart="2" format="68" series="1">
      <pivotArea type="data" outline="0" fieldPosition="0">
        <references count="3">
          <reference field="4294967294" count="1" selected="0">
            <x v="0"/>
          </reference>
          <reference field="0" count="1" selected="0">
            <x v="12"/>
          </reference>
          <reference field="1" count="1" selected="0">
            <x v="8"/>
          </reference>
        </references>
      </pivotArea>
    </chartFormat>
    <chartFormat chart="2" format="6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2" cacheId="75"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12">
  <location ref="A3:AN15" firstHeaderRow="1" firstDataRow="3" firstDataCol="1"/>
  <pivotFields count="4">
    <pivotField axis="axisCol" showAll="0">
      <items count="20">
        <item x="13"/>
        <item x="14"/>
        <item x="3"/>
        <item x="10"/>
        <item x="11"/>
        <item x="2"/>
        <item x="0"/>
        <item x="12"/>
        <item x="17"/>
        <item x="15"/>
        <item x="7"/>
        <item x="1"/>
        <item x="18"/>
        <item x="4"/>
        <item x="5"/>
        <item x="6"/>
        <item x="8"/>
        <item x="9"/>
        <item x="16"/>
        <item t="default"/>
      </items>
    </pivotField>
    <pivotField axis="axisRow" showAll="0" nonAutoSortDefault="1">
      <items count="19">
        <item n="Mineralöl" x="0"/>
        <item n="NE-Metalle" x="3"/>
        <item n="Eisen &amp; Stahl" x="6"/>
        <item n="Restl. Verarb. Gew." x="9"/>
        <item n="Chemie" x="5"/>
        <item n="Baustoffe" x="2"/>
        <item n="Maschinenbau" x="7"/>
        <item n="Papier" x="1"/>
        <item n="Fahrzeuge" x="4"/>
        <item n="Strom" h="1" x="15"/>
        <item h="1" x="12"/>
        <item h="1" x="10"/>
        <item h="1" x="16"/>
        <item h="1" x="17"/>
        <item h="1" x="8"/>
        <item h="1" x="14"/>
        <item h="1" x="13"/>
        <item h="1" x="11"/>
        <item t="default"/>
      </items>
    </pivotField>
    <pivotField axis="axisCol" showAll="0">
      <items count="6">
        <item h="1" x="1"/>
        <item h="1" x="2"/>
        <item h="1" x="3"/>
        <item x="4"/>
        <item h="1" x="0"/>
        <item t="default"/>
      </items>
    </pivotField>
    <pivotField dataField="1" showAll="0" defaultSubtotal="0"/>
  </pivotFields>
  <rowFields count="1">
    <field x="1"/>
  </rowFields>
  <rowItems count="10">
    <i>
      <x/>
    </i>
    <i>
      <x v="1"/>
    </i>
    <i>
      <x v="2"/>
    </i>
    <i>
      <x v="3"/>
    </i>
    <i>
      <x v="4"/>
    </i>
    <i>
      <x v="5"/>
    </i>
    <i>
      <x v="6"/>
    </i>
    <i>
      <x v="7"/>
    </i>
    <i>
      <x v="8"/>
    </i>
    <i t="grand">
      <x/>
    </i>
  </rowItems>
  <colFields count="2">
    <field x="0"/>
    <field x="2"/>
  </colFields>
  <colItems count="39">
    <i>
      <x/>
      <x v="3"/>
    </i>
    <i t="default">
      <x/>
    </i>
    <i>
      <x v="1"/>
      <x v="3"/>
    </i>
    <i t="default">
      <x v="1"/>
    </i>
    <i>
      <x v="2"/>
      <x v="3"/>
    </i>
    <i t="default">
      <x v="2"/>
    </i>
    <i>
      <x v="3"/>
      <x v="3"/>
    </i>
    <i t="default">
      <x v="3"/>
    </i>
    <i>
      <x v="4"/>
      <x v="3"/>
    </i>
    <i t="default">
      <x v="4"/>
    </i>
    <i>
      <x v="5"/>
      <x v="3"/>
    </i>
    <i t="default">
      <x v="5"/>
    </i>
    <i>
      <x v="6"/>
      <x v="3"/>
    </i>
    <i t="default">
      <x v="6"/>
    </i>
    <i>
      <x v="7"/>
      <x v="3"/>
    </i>
    <i t="default">
      <x v="7"/>
    </i>
    <i>
      <x v="8"/>
      <x v="3"/>
    </i>
    <i t="default">
      <x v="8"/>
    </i>
    <i>
      <x v="9"/>
      <x v="3"/>
    </i>
    <i t="default">
      <x v="9"/>
    </i>
    <i>
      <x v="10"/>
      <x v="3"/>
    </i>
    <i t="default">
      <x v="10"/>
    </i>
    <i>
      <x v="11"/>
      <x v="3"/>
    </i>
    <i t="default">
      <x v="11"/>
    </i>
    <i>
      <x v="12"/>
      <x v="3"/>
    </i>
    <i t="default">
      <x v="12"/>
    </i>
    <i>
      <x v="13"/>
      <x v="3"/>
    </i>
    <i t="default">
      <x v="13"/>
    </i>
    <i>
      <x v="14"/>
      <x v="3"/>
    </i>
    <i t="default">
      <x v="14"/>
    </i>
    <i>
      <x v="15"/>
      <x v="3"/>
    </i>
    <i t="default">
      <x v="15"/>
    </i>
    <i>
      <x v="16"/>
      <x v="3"/>
    </i>
    <i t="default">
      <x v="16"/>
    </i>
    <i>
      <x v="17"/>
      <x v="3"/>
    </i>
    <i t="default">
      <x v="17"/>
    </i>
    <i>
      <x v="18"/>
      <x v="3"/>
    </i>
    <i t="default">
      <x v="18"/>
    </i>
    <i t="grand">
      <x/>
    </i>
  </colItems>
  <dataFields count="1">
    <dataField name="Summe von RWA" fld="3" baseField="0" baseItem="0"/>
  </dataFields>
  <chartFormats count="1">
    <chartFormat chart="3" format="7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2" cacheId="76"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6">
  <location ref="A3:AF11" firstHeaderRow="1" firstDataRow="3" firstDataCol="1"/>
  <pivotFields count="4">
    <pivotField axis="axisCol" showAll="0" sortType="descending">
      <items count="20">
        <item h="1" x="13"/>
        <item h="1" x="14"/>
        <item x="3"/>
        <item h="1" x="10"/>
        <item h="1" x="11"/>
        <item h="1" x="2"/>
        <item h="1" x="0"/>
        <item h="1" x="12"/>
        <item h="1" x="17"/>
        <item h="1" x="15"/>
        <item h="1" x="7"/>
        <item h="1" x="1"/>
        <item h="1" x="18"/>
        <item h="1" x="4"/>
        <item h="1" x="5"/>
        <item h="1" x="6"/>
        <item h="1" x="8"/>
        <item h="1" x="9"/>
        <item h="1" x="16"/>
        <item t="default"/>
      </items>
      <autoSortScope>
        <pivotArea dataOnly="0" outline="0" fieldPosition="0">
          <references count="1">
            <reference field="4294967294" count="1" selected="0">
              <x v="0"/>
            </reference>
          </references>
        </pivotArea>
      </autoSortScope>
    </pivotField>
    <pivotField axis="axisCol" showAll="0">
      <items count="19">
        <item x="12"/>
        <item x="10"/>
        <item x="5"/>
        <item x="16"/>
        <item x="17"/>
        <item x="15"/>
        <item x="8"/>
        <item x="14"/>
        <item x="6"/>
        <item x="7"/>
        <item x="4"/>
        <item x="3"/>
        <item x="2"/>
        <item x="0"/>
        <item x="1"/>
        <item x="9"/>
        <item x="13"/>
        <item x="11"/>
        <item t="default"/>
      </items>
    </pivotField>
    <pivotField axis="axisRow" showAll="0">
      <items count="6">
        <item x="1"/>
        <item x="2"/>
        <item x="3"/>
        <item x="4"/>
        <item x="0"/>
        <item t="default"/>
      </items>
    </pivotField>
    <pivotField dataField="1" showAll="0" defaultSubtotal="0"/>
  </pivotFields>
  <rowFields count="1">
    <field x="2"/>
  </rowFields>
  <rowItems count="6">
    <i>
      <x/>
    </i>
    <i>
      <x v="1"/>
    </i>
    <i>
      <x v="2"/>
    </i>
    <i>
      <x v="3"/>
    </i>
    <i>
      <x v="4"/>
    </i>
    <i t="grand">
      <x/>
    </i>
  </rowItems>
  <colFields count="2">
    <field x="1"/>
    <field x="0"/>
  </colFields>
  <colItems count="31">
    <i>
      <x/>
      <x v="2"/>
    </i>
    <i t="default">
      <x/>
    </i>
    <i>
      <x v="1"/>
      <x v="2"/>
    </i>
    <i t="default">
      <x v="1"/>
    </i>
    <i>
      <x v="2"/>
      <x v="2"/>
    </i>
    <i t="default">
      <x v="2"/>
    </i>
    <i>
      <x v="5"/>
      <x v="2"/>
    </i>
    <i t="default">
      <x v="5"/>
    </i>
    <i>
      <x v="6"/>
      <x v="2"/>
    </i>
    <i t="default">
      <x v="6"/>
    </i>
    <i>
      <x v="8"/>
      <x v="2"/>
    </i>
    <i t="default">
      <x v="8"/>
    </i>
    <i>
      <x v="9"/>
      <x v="2"/>
    </i>
    <i t="default">
      <x v="9"/>
    </i>
    <i>
      <x v="10"/>
      <x v="2"/>
    </i>
    <i t="default">
      <x v="10"/>
    </i>
    <i>
      <x v="11"/>
      <x v="2"/>
    </i>
    <i t="default">
      <x v="11"/>
    </i>
    <i>
      <x v="12"/>
      <x v="2"/>
    </i>
    <i t="default">
      <x v="12"/>
    </i>
    <i>
      <x v="13"/>
      <x v="2"/>
    </i>
    <i t="default">
      <x v="13"/>
    </i>
    <i>
      <x v="14"/>
      <x v="2"/>
    </i>
    <i t="default">
      <x v="14"/>
    </i>
    <i>
      <x v="15"/>
      <x v="2"/>
    </i>
    <i t="default">
      <x v="15"/>
    </i>
    <i>
      <x v="16"/>
      <x v="2"/>
    </i>
    <i t="default">
      <x v="16"/>
    </i>
    <i>
      <x v="17"/>
      <x v="2"/>
    </i>
    <i t="default">
      <x v="17"/>
    </i>
    <i t="grand">
      <x/>
    </i>
  </colItems>
  <dataFields count="1">
    <dataField name="Summe von RWA" fld="3" baseField="0" baseItem="0"/>
  </dataFields>
  <chartFormats count="74">
    <chartFormat chart="2" format="25" series="1">
      <pivotArea type="data" outline="0" fieldPosition="0">
        <references count="1">
          <reference field="1" count="1" selected="0">
            <x v="2"/>
          </reference>
        </references>
      </pivotArea>
    </chartFormat>
    <chartFormat chart="2" format="26" series="1">
      <pivotArea type="data" outline="0" fieldPosition="0">
        <references count="1">
          <reference field="1" count="1" selected="0">
            <x v="5"/>
          </reference>
        </references>
      </pivotArea>
    </chartFormat>
    <chartFormat chart="2" format="27" series="1">
      <pivotArea type="data" outline="0" fieldPosition="0">
        <references count="1">
          <reference field="1" count="1" selected="0">
            <x v="6"/>
          </reference>
        </references>
      </pivotArea>
    </chartFormat>
    <chartFormat chart="2" format="28" series="1">
      <pivotArea type="data" outline="0" fieldPosition="0">
        <references count="1">
          <reference field="1" count="1" selected="0">
            <x v="8"/>
          </reference>
        </references>
      </pivotArea>
    </chartFormat>
    <chartFormat chart="2" format="29" series="1">
      <pivotArea type="data" outline="0" fieldPosition="0">
        <references count="1">
          <reference field="1" count="1" selected="0">
            <x v="9"/>
          </reference>
        </references>
      </pivotArea>
    </chartFormat>
    <chartFormat chart="2" format="30" series="1">
      <pivotArea type="data" outline="0" fieldPosition="0">
        <references count="1">
          <reference field="1" count="1" selected="0">
            <x v="10"/>
          </reference>
        </references>
      </pivotArea>
    </chartFormat>
    <chartFormat chart="2" format="31" series="1">
      <pivotArea type="data" outline="0" fieldPosition="0">
        <references count="1">
          <reference field="1" count="1" selected="0">
            <x v="11"/>
          </reference>
        </references>
      </pivotArea>
    </chartFormat>
    <chartFormat chart="2" format="32" series="1">
      <pivotArea type="data" outline="0" fieldPosition="0">
        <references count="1">
          <reference field="1" count="1" selected="0">
            <x v="12"/>
          </reference>
        </references>
      </pivotArea>
    </chartFormat>
    <chartFormat chart="2" format="33" series="1">
      <pivotArea type="data" outline="0" fieldPosition="0">
        <references count="1">
          <reference field="1" count="1" selected="0">
            <x v="14"/>
          </reference>
        </references>
      </pivotArea>
    </chartFormat>
    <chartFormat chart="2" format="34" series="1">
      <pivotArea type="data" outline="0" fieldPosition="0">
        <references count="1">
          <reference field="1" count="1" selected="0">
            <x v="15"/>
          </reference>
        </references>
      </pivotArea>
    </chartFormat>
    <chartFormat chart="3" format="35" series="1">
      <pivotArea type="data" outline="0" fieldPosition="0">
        <references count="2">
          <reference field="4294967294" count="1" selected="0">
            <x v="0"/>
          </reference>
          <reference field="1" count="1" selected="0">
            <x v="2"/>
          </reference>
        </references>
      </pivotArea>
    </chartFormat>
    <chartFormat chart="3" format="36" series="1">
      <pivotArea type="data" outline="0" fieldPosition="0">
        <references count="2">
          <reference field="4294967294" count="1" selected="0">
            <x v="0"/>
          </reference>
          <reference field="1" count="1" selected="0">
            <x v="5"/>
          </reference>
        </references>
      </pivotArea>
    </chartFormat>
    <chartFormat chart="3" format="37" series="1">
      <pivotArea type="data" outline="0" fieldPosition="0">
        <references count="2">
          <reference field="4294967294" count="1" selected="0">
            <x v="0"/>
          </reference>
          <reference field="1" count="1" selected="0">
            <x v="6"/>
          </reference>
        </references>
      </pivotArea>
    </chartFormat>
    <chartFormat chart="3" format="38" series="1">
      <pivotArea type="data" outline="0" fieldPosition="0">
        <references count="2">
          <reference field="4294967294" count="1" selected="0">
            <x v="0"/>
          </reference>
          <reference field="1" count="1" selected="0">
            <x v="8"/>
          </reference>
        </references>
      </pivotArea>
    </chartFormat>
    <chartFormat chart="3" format="39" series="1">
      <pivotArea type="data" outline="0" fieldPosition="0">
        <references count="2">
          <reference field="4294967294" count="1" selected="0">
            <x v="0"/>
          </reference>
          <reference field="1" count="1" selected="0">
            <x v="9"/>
          </reference>
        </references>
      </pivotArea>
    </chartFormat>
    <chartFormat chart="3" format="40" series="1">
      <pivotArea type="data" outline="0" fieldPosition="0">
        <references count="2">
          <reference field="4294967294" count="1" selected="0">
            <x v="0"/>
          </reference>
          <reference field="1" count="1" selected="0">
            <x v="10"/>
          </reference>
        </references>
      </pivotArea>
    </chartFormat>
    <chartFormat chart="3" format="41" series="1">
      <pivotArea type="data" outline="0" fieldPosition="0">
        <references count="2">
          <reference field="4294967294" count="1" selected="0">
            <x v="0"/>
          </reference>
          <reference field="1" count="1" selected="0">
            <x v="11"/>
          </reference>
        </references>
      </pivotArea>
    </chartFormat>
    <chartFormat chart="3" format="42" series="1">
      <pivotArea type="data" outline="0" fieldPosition="0">
        <references count="2">
          <reference field="4294967294" count="1" selected="0">
            <x v="0"/>
          </reference>
          <reference field="1" count="1" selected="0">
            <x v="12"/>
          </reference>
        </references>
      </pivotArea>
    </chartFormat>
    <chartFormat chart="3" format="43" series="1">
      <pivotArea type="data" outline="0" fieldPosition="0">
        <references count="2">
          <reference field="4294967294" count="1" selected="0">
            <x v="0"/>
          </reference>
          <reference field="1" count="1" selected="0">
            <x v="14"/>
          </reference>
        </references>
      </pivotArea>
    </chartFormat>
    <chartFormat chart="3" format="44" series="1">
      <pivotArea type="data" outline="0" fieldPosition="0">
        <references count="2">
          <reference field="4294967294" count="1" selected="0">
            <x v="0"/>
          </reference>
          <reference field="1" count="1" selected="0">
            <x v="15"/>
          </reference>
        </references>
      </pivotArea>
    </chartFormat>
    <chartFormat chart="3" format="45" series="1">
      <pivotArea type="data" outline="0" fieldPosition="0">
        <references count="2">
          <reference field="4294967294" count="1" selected="0">
            <x v="0"/>
          </reference>
          <reference field="1" count="1" selected="0">
            <x v="13"/>
          </reference>
        </references>
      </pivotArea>
    </chartFormat>
    <chartFormat chart="3" format="46" series="1">
      <pivotArea type="data" outline="0" fieldPosition="0">
        <references count="2">
          <reference field="4294967294" count="1" selected="0">
            <x v="0"/>
          </reference>
          <reference field="1" count="1" selected="0">
            <x v="16"/>
          </reference>
        </references>
      </pivotArea>
    </chartFormat>
    <chartFormat chart="3" format="47" series="1">
      <pivotArea type="data" outline="0" fieldPosition="0">
        <references count="2">
          <reference field="4294967294" count="1" selected="0">
            <x v="0"/>
          </reference>
          <reference field="1" count="1" selected="0">
            <x v="17"/>
          </reference>
        </references>
      </pivotArea>
    </chartFormat>
    <chartFormat chart="3" format="50" series="1">
      <pivotArea type="data" outline="0" fieldPosition="0">
        <references count="3">
          <reference field="4294967294" count="1" selected="0">
            <x v="0"/>
          </reference>
          <reference field="0" count="1" selected="0">
            <x v="0"/>
          </reference>
          <reference field="1" count="1" selected="0">
            <x v="10"/>
          </reference>
        </references>
      </pivotArea>
    </chartFormat>
    <chartFormat chart="3" format="51" series="1">
      <pivotArea type="data" outline="0" fieldPosition="0">
        <references count="3">
          <reference field="4294967294" count="1" selected="0">
            <x v="0"/>
          </reference>
          <reference field="0" count="1" selected="0">
            <x v="1"/>
          </reference>
          <reference field="1" count="1" selected="0">
            <x v="10"/>
          </reference>
        </references>
      </pivotArea>
    </chartFormat>
    <chartFormat chart="3" format="52" series="1">
      <pivotArea type="data" outline="0" fieldPosition="0">
        <references count="3">
          <reference field="4294967294" count="1" selected="0">
            <x v="0"/>
          </reference>
          <reference field="0" count="1" selected="0">
            <x v="2"/>
          </reference>
          <reference field="1" count="1" selected="0">
            <x v="10"/>
          </reference>
        </references>
      </pivotArea>
    </chartFormat>
    <chartFormat chart="3" format="54" series="1">
      <pivotArea type="data" outline="0" fieldPosition="0">
        <references count="3">
          <reference field="4294967294" count="1" selected="0">
            <x v="0"/>
          </reference>
          <reference field="0" count="1" selected="0">
            <x v="3"/>
          </reference>
          <reference field="1" count="1" selected="0">
            <x v="10"/>
          </reference>
        </references>
      </pivotArea>
    </chartFormat>
    <chartFormat chart="3" format="55" series="1">
      <pivotArea type="data" outline="0" fieldPosition="0">
        <references count="3">
          <reference field="4294967294" count="1" selected="0">
            <x v="0"/>
          </reference>
          <reference field="0" count="1" selected="0">
            <x v="4"/>
          </reference>
          <reference field="1" count="1" selected="0">
            <x v="10"/>
          </reference>
        </references>
      </pivotArea>
    </chartFormat>
    <chartFormat chart="3" format="56" series="1">
      <pivotArea type="data" outline="0" fieldPosition="0">
        <references count="3">
          <reference field="4294967294" count="1" selected="0">
            <x v="0"/>
          </reference>
          <reference field="0" count="1" selected="0">
            <x v="5"/>
          </reference>
          <reference field="1" count="1" selected="0">
            <x v="10"/>
          </reference>
        </references>
      </pivotArea>
    </chartFormat>
    <chartFormat chart="3" format="57" series="1">
      <pivotArea type="data" outline="0" fieldPosition="0">
        <references count="3">
          <reference field="4294967294" count="1" selected="0">
            <x v="0"/>
          </reference>
          <reference field="0" count="1" selected="0">
            <x v="6"/>
          </reference>
          <reference field="1" count="1" selected="0">
            <x v="10"/>
          </reference>
        </references>
      </pivotArea>
    </chartFormat>
    <chartFormat chart="3" format="58" series="1">
      <pivotArea type="data" outline="0" fieldPosition="0">
        <references count="3">
          <reference field="4294967294" count="1" selected="0">
            <x v="0"/>
          </reference>
          <reference field="0" count="1" selected="0">
            <x v="7"/>
          </reference>
          <reference field="1" count="1" selected="0">
            <x v="10"/>
          </reference>
        </references>
      </pivotArea>
    </chartFormat>
    <chartFormat chart="3" format="60" series="1">
      <pivotArea type="data" outline="0" fieldPosition="0">
        <references count="3">
          <reference field="4294967294" count="1" selected="0">
            <x v="0"/>
          </reference>
          <reference field="0" count="1" selected="0">
            <x v="8"/>
          </reference>
          <reference field="1" count="1" selected="0">
            <x v="10"/>
          </reference>
        </references>
      </pivotArea>
    </chartFormat>
    <chartFormat chart="3" format="61" series="1">
      <pivotArea type="data" outline="0" fieldPosition="0">
        <references count="3">
          <reference field="4294967294" count="1" selected="0">
            <x v="0"/>
          </reference>
          <reference field="0" count="1" selected="0">
            <x v="9"/>
          </reference>
          <reference field="1" count="1" selected="0">
            <x v="10"/>
          </reference>
        </references>
      </pivotArea>
    </chartFormat>
    <chartFormat chart="3" format="62" series="1">
      <pivotArea type="data" outline="0" fieldPosition="0">
        <references count="3">
          <reference field="4294967294" count="1" selected="0">
            <x v="0"/>
          </reference>
          <reference field="0" count="1" selected="0">
            <x v="10"/>
          </reference>
          <reference field="1" count="1" selected="0">
            <x v="10"/>
          </reference>
        </references>
      </pivotArea>
    </chartFormat>
    <chartFormat chart="3" format="64" series="1">
      <pivotArea type="data" outline="0" fieldPosition="0">
        <references count="3">
          <reference field="4294967294" count="1" selected="0">
            <x v="0"/>
          </reference>
          <reference field="0" count="1" selected="0">
            <x v="11"/>
          </reference>
          <reference field="1" count="1" selected="0">
            <x v="10"/>
          </reference>
        </references>
      </pivotArea>
    </chartFormat>
    <chartFormat chart="4" format="67" series="1">
      <pivotArea type="data" outline="0" fieldPosition="0">
        <references count="3">
          <reference field="4294967294" count="1" selected="0">
            <x v="0"/>
          </reference>
          <reference field="0" count="1" selected="0">
            <x v="2"/>
          </reference>
          <reference field="1" count="1" selected="0">
            <x v="10"/>
          </reference>
        </references>
      </pivotArea>
    </chartFormat>
    <chartFormat chart="4" format="68" series="1">
      <pivotArea type="data" outline="0" fieldPosition="0">
        <references count="3">
          <reference field="4294967294" count="1" selected="0">
            <x v="0"/>
          </reference>
          <reference field="0" count="1" selected="0">
            <x v="7"/>
          </reference>
          <reference field="1" count="1" selected="0">
            <x v="10"/>
          </reference>
        </references>
      </pivotArea>
    </chartFormat>
    <chartFormat chart="4" format="70" series="1">
      <pivotArea type="data" outline="0" fieldPosition="0">
        <references count="3">
          <reference field="4294967294" count="1" selected="0">
            <x v="0"/>
          </reference>
          <reference field="0" count="1" selected="0">
            <x v="5"/>
          </reference>
          <reference field="1" count="1" selected="0">
            <x v="10"/>
          </reference>
        </references>
      </pivotArea>
    </chartFormat>
    <chartFormat chart="4" format="71" series="1">
      <pivotArea type="data" outline="0" fieldPosition="0">
        <references count="3">
          <reference field="4294967294" count="1" selected="0">
            <x v="0"/>
          </reference>
          <reference field="0" count="1" selected="0">
            <x v="4"/>
          </reference>
          <reference field="1" count="1" selected="0">
            <x v="10"/>
          </reference>
        </references>
      </pivotArea>
    </chartFormat>
    <chartFormat chart="4" format="72" series="1">
      <pivotArea type="data" outline="0" fieldPosition="0">
        <references count="3">
          <reference field="4294967294" count="1" selected="0">
            <x v="0"/>
          </reference>
          <reference field="0" count="1" selected="0">
            <x v="0"/>
          </reference>
          <reference field="1" count="1" selected="0">
            <x v="10"/>
          </reference>
        </references>
      </pivotArea>
    </chartFormat>
    <chartFormat chart="4" format="73" series="1">
      <pivotArea type="data" outline="0" fieldPosition="0">
        <references count="3">
          <reference field="4294967294" count="1" selected="0">
            <x v="0"/>
          </reference>
          <reference field="0" count="1" selected="0">
            <x v="11"/>
          </reference>
          <reference field="1" count="1" selected="0">
            <x v="10"/>
          </reference>
        </references>
      </pivotArea>
    </chartFormat>
    <chartFormat chart="4" format="74" series="1">
      <pivotArea type="data" outline="0" fieldPosition="0">
        <references count="3">
          <reference field="4294967294" count="1" selected="0">
            <x v="0"/>
          </reference>
          <reference field="0" count="1" selected="0">
            <x v="9"/>
          </reference>
          <reference field="1" count="1" selected="0">
            <x v="10"/>
          </reference>
        </references>
      </pivotArea>
    </chartFormat>
    <chartFormat chart="4" format="75" series="1">
      <pivotArea type="data" outline="0" fieldPosition="0">
        <references count="3">
          <reference field="4294967294" count="1" selected="0">
            <x v="0"/>
          </reference>
          <reference field="0" count="1" selected="0">
            <x v="3"/>
          </reference>
          <reference field="1" count="1" selected="0">
            <x v="10"/>
          </reference>
        </references>
      </pivotArea>
    </chartFormat>
    <chartFormat chart="4" format="76" series="1">
      <pivotArea type="data" outline="0" fieldPosition="0">
        <references count="3">
          <reference field="4294967294" count="1" selected="0">
            <x v="0"/>
          </reference>
          <reference field="0" count="1" selected="0">
            <x v="8"/>
          </reference>
          <reference field="1" count="1" selected="0">
            <x v="10"/>
          </reference>
        </references>
      </pivotArea>
    </chartFormat>
    <chartFormat chart="4" format="78" series="1">
      <pivotArea type="data" outline="0" fieldPosition="0">
        <references count="3">
          <reference field="4294967294" count="1" selected="0">
            <x v="0"/>
          </reference>
          <reference field="0" count="1" selected="0">
            <x v="6"/>
          </reference>
          <reference field="1" count="1" selected="0">
            <x v="10"/>
          </reference>
        </references>
      </pivotArea>
    </chartFormat>
    <chartFormat chart="4" format="79" series="1">
      <pivotArea type="data" outline="0" fieldPosition="0">
        <references count="3">
          <reference field="4294967294" count="1" selected="0">
            <x v="0"/>
          </reference>
          <reference field="0" count="1" selected="0">
            <x v="1"/>
          </reference>
          <reference field="1" count="1" selected="0">
            <x v="10"/>
          </reference>
        </references>
      </pivotArea>
    </chartFormat>
    <chartFormat chart="4" format="80" series="1">
      <pivotArea type="data" outline="0" fieldPosition="0">
        <references count="3">
          <reference field="4294967294" count="1" selected="0">
            <x v="0"/>
          </reference>
          <reference field="0" count="1" selected="0">
            <x v="10"/>
          </reference>
          <reference field="1" count="1" selected="0">
            <x v="10"/>
          </reference>
        </references>
      </pivotArea>
    </chartFormat>
    <chartFormat chart="3" format="79" series="1">
      <pivotArea type="data" outline="0" fieldPosition="0">
        <references count="3">
          <reference field="4294967294" count="1" selected="0">
            <x v="0"/>
          </reference>
          <reference field="0" count="1" selected="0">
            <x v="2"/>
          </reference>
          <reference field="1" count="1" selected="0">
            <x v="0"/>
          </reference>
        </references>
      </pivotArea>
    </chartFormat>
    <chartFormat chart="3" format="80" series="1">
      <pivotArea type="data" outline="0" fieldPosition="0">
        <references count="3">
          <reference field="4294967294" count="1" selected="0">
            <x v="0"/>
          </reference>
          <reference field="0" count="1" selected="0">
            <x v="2"/>
          </reference>
          <reference field="1" count="1" selected="0">
            <x v="1"/>
          </reference>
        </references>
      </pivotArea>
    </chartFormat>
    <chartFormat chart="3" format="81" series="1">
      <pivotArea type="data" outline="0" fieldPosition="0">
        <references count="3">
          <reference field="4294967294" count="1" selected="0">
            <x v="0"/>
          </reference>
          <reference field="0" count="1" selected="0">
            <x v="2"/>
          </reference>
          <reference field="1" count="1" selected="0">
            <x v="3"/>
          </reference>
        </references>
      </pivotArea>
    </chartFormat>
    <chartFormat chart="3" format="82" series="1">
      <pivotArea type="data" outline="0" fieldPosition="0">
        <references count="3">
          <reference field="4294967294" count="1" selected="0">
            <x v="0"/>
          </reference>
          <reference field="0" count="1" selected="0">
            <x v="2"/>
          </reference>
          <reference field="1" count="1" selected="0">
            <x v="7"/>
          </reference>
        </references>
      </pivotArea>
    </chartFormat>
    <chartFormat chart="3" format="83" series="1">
      <pivotArea type="data" outline="0" fieldPosition="0">
        <references count="3">
          <reference field="4294967294" count="1" selected="0">
            <x v="0"/>
          </reference>
          <reference field="0" count="1" selected="0">
            <x v="11"/>
          </reference>
          <reference field="1" count="1" selected="0">
            <x v="2"/>
          </reference>
        </references>
      </pivotArea>
    </chartFormat>
    <chartFormat chart="3" format="84" series="1">
      <pivotArea type="data" outline="0" fieldPosition="0">
        <references count="3">
          <reference field="4294967294" count="1" selected="0">
            <x v="0"/>
          </reference>
          <reference field="0" count="1" selected="0">
            <x v="3"/>
          </reference>
          <reference field="1" count="1" selected="0">
            <x v="2"/>
          </reference>
        </references>
      </pivotArea>
    </chartFormat>
    <chartFormat chart="3" format="85" series="1">
      <pivotArea type="data" outline="0" fieldPosition="0">
        <references count="3">
          <reference field="4294967294" count="1" selected="0">
            <x v="0"/>
          </reference>
          <reference field="0" count="1" selected="0">
            <x v="5"/>
          </reference>
          <reference field="1" count="1" selected="0">
            <x v="2"/>
          </reference>
        </references>
      </pivotArea>
    </chartFormat>
    <chartFormat chart="3" format="86" series="1">
      <pivotArea type="data" outline="0" fieldPosition="0">
        <references count="3">
          <reference field="4294967294" count="1" selected="0">
            <x v="0"/>
          </reference>
          <reference field="0" count="1" selected="0">
            <x v="6"/>
          </reference>
          <reference field="1" count="1" selected="0">
            <x v="2"/>
          </reference>
        </references>
      </pivotArea>
    </chartFormat>
    <chartFormat chart="3" format="87" series="1">
      <pivotArea type="data" outline="0" fieldPosition="0">
        <references count="3">
          <reference field="4294967294" count="1" selected="0">
            <x v="0"/>
          </reference>
          <reference field="0" count="1" selected="0">
            <x v="10"/>
          </reference>
          <reference field="1" count="1" selected="0">
            <x v="2"/>
          </reference>
        </references>
      </pivotArea>
    </chartFormat>
    <chartFormat chart="3" format="88" series="1">
      <pivotArea type="data" outline="0" fieldPosition="0">
        <references count="3">
          <reference field="4294967294" count="1" selected="0">
            <x v="0"/>
          </reference>
          <reference field="0" count="1" selected="0">
            <x v="1"/>
          </reference>
          <reference field="1" count="1" selected="0">
            <x v="2"/>
          </reference>
        </references>
      </pivotArea>
    </chartFormat>
    <chartFormat chart="3" format="89" series="1">
      <pivotArea type="data" outline="0" fieldPosition="0">
        <references count="3">
          <reference field="4294967294" count="1" selected="0">
            <x v="0"/>
          </reference>
          <reference field="0" count="1" selected="0">
            <x v="2"/>
          </reference>
          <reference field="1" count="1" selected="0">
            <x v="2"/>
          </reference>
        </references>
      </pivotArea>
    </chartFormat>
    <chartFormat chart="3" format="91" series="1">
      <pivotArea type="data" outline="0" fieldPosition="0">
        <references count="3">
          <reference field="4294967294" count="1" selected="0">
            <x v="0"/>
          </reference>
          <reference field="0" count="1" selected="0">
            <x v="4"/>
          </reference>
          <reference field="1" count="1" selected="0">
            <x v="2"/>
          </reference>
        </references>
      </pivotArea>
    </chartFormat>
    <chartFormat chart="3" format="93" series="1">
      <pivotArea type="data" outline="0" fieldPosition="0">
        <references count="3">
          <reference field="4294967294" count="1" selected="0">
            <x v="0"/>
          </reference>
          <reference field="0" count="1" selected="0">
            <x v="9"/>
          </reference>
          <reference field="1" count="1" selected="0">
            <x v="2"/>
          </reference>
        </references>
      </pivotArea>
    </chartFormat>
    <chartFormat chart="3" format="94" series="1">
      <pivotArea type="data" outline="0" fieldPosition="0">
        <references count="3">
          <reference field="4294967294" count="1" selected="0">
            <x v="0"/>
          </reference>
          <reference field="0" count="1" selected="0">
            <x v="8"/>
          </reference>
          <reference field="1" count="1" selected="0">
            <x v="2"/>
          </reference>
        </references>
      </pivotArea>
    </chartFormat>
    <chartFormat chart="3" format="95" series="1">
      <pivotArea type="data" outline="0" fieldPosition="0">
        <references count="3">
          <reference field="4294967294" count="1" selected="0">
            <x v="0"/>
          </reference>
          <reference field="0" count="1" selected="0">
            <x v="7"/>
          </reference>
          <reference field="1" count="1" selected="0">
            <x v="2"/>
          </reference>
        </references>
      </pivotArea>
    </chartFormat>
    <chartFormat chart="3" format="97" series="1">
      <pivotArea type="data" outline="0" fieldPosition="0">
        <references count="3">
          <reference field="4294967294" count="1" selected="0">
            <x v="0"/>
          </reference>
          <reference field="0" count="1" selected="0">
            <x v="0"/>
          </reference>
          <reference field="1" count="1" selected="0">
            <x v="2"/>
          </reference>
        </references>
      </pivotArea>
    </chartFormat>
    <chartFormat chart="3" format="99" series="1">
      <pivotArea type="data" outline="0" fieldPosition="0">
        <references count="3">
          <reference field="4294967294" count="1" selected="0">
            <x v="0"/>
          </reference>
          <reference field="0" count="1" selected="0">
            <x v="2"/>
          </reference>
          <reference field="1" count="1" selected="0">
            <x v="5"/>
          </reference>
        </references>
      </pivotArea>
    </chartFormat>
    <chartFormat chart="3" format="100" series="1">
      <pivotArea type="data" outline="0" fieldPosition="0">
        <references count="3">
          <reference field="4294967294" count="1" selected="0">
            <x v="0"/>
          </reference>
          <reference field="0" count="1" selected="0">
            <x v="2"/>
          </reference>
          <reference field="1" count="1" selected="0">
            <x v="6"/>
          </reference>
        </references>
      </pivotArea>
    </chartFormat>
    <chartFormat chart="3" format="101" series="1">
      <pivotArea type="data" outline="0" fieldPosition="0">
        <references count="3">
          <reference field="4294967294" count="1" selected="0">
            <x v="0"/>
          </reference>
          <reference field="0" count="1" selected="0">
            <x v="2"/>
          </reference>
          <reference field="1" count="1" selected="0">
            <x v="8"/>
          </reference>
        </references>
      </pivotArea>
    </chartFormat>
    <chartFormat chart="3" format="102" series="1">
      <pivotArea type="data" outline="0" fieldPosition="0">
        <references count="3">
          <reference field="4294967294" count="1" selected="0">
            <x v="0"/>
          </reference>
          <reference field="0" count="1" selected="0">
            <x v="2"/>
          </reference>
          <reference field="1" count="1" selected="0">
            <x v="9"/>
          </reference>
        </references>
      </pivotArea>
    </chartFormat>
    <chartFormat chart="3" format="103" series="1">
      <pivotArea type="data" outline="0" fieldPosition="0">
        <references count="3">
          <reference field="4294967294" count="1" selected="0">
            <x v="0"/>
          </reference>
          <reference field="0" count="1" selected="0">
            <x v="2"/>
          </reference>
          <reference field="1" count="1" selected="0">
            <x v="11"/>
          </reference>
        </references>
      </pivotArea>
    </chartFormat>
    <chartFormat chart="3" format="104" series="1">
      <pivotArea type="data" outline="0" fieldPosition="0">
        <references count="3">
          <reference field="4294967294" count="1" selected="0">
            <x v="0"/>
          </reference>
          <reference field="0" count="1" selected="0">
            <x v="2"/>
          </reference>
          <reference field="1" count="1" selected="0">
            <x v="12"/>
          </reference>
        </references>
      </pivotArea>
    </chartFormat>
    <chartFormat chart="3" format="105" series="1">
      <pivotArea type="data" outline="0" fieldPosition="0">
        <references count="3">
          <reference field="4294967294" count="1" selected="0">
            <x v="0"/>
          </reference>
          <reference field="0" count="1" selected="0">
            <x v="2"/>
          </reference>
          <reference field="1" count="1" selected="0">
            <x v="13"/>
          </reference>
        </references>
      </pivotArea>
    </chartFormat>
    <chartFormat chart="3" format="106" series="1">
      <pivotArea type="data" outline="0" fieldPosition="0">
        <references count="3">
          <reference field="4294967294" count="1" selected="0">
            <x v="0"/>
          </reference>
          <reference field="0" count="1" selected="0">
            <x v="2"/>
          </reference>
          <reference field="1" count="1" selected="0">
            <x v="14"/>
          </reference>
        </references>
      </pivotArea>
    </chartFormat>
    <chartFormat chart="3" format="107" series="1">
      <pivotArea type="data" outline="0" fieldPosition="0">
        <references count="3">
          <reference field="4294967294" count="1" selected="0">
            <x v="0"/>
          </reference>
          <reference field="0" count="1" selected="0">
            <x v="2"/>
          </reference>
          <reference field="1" count="1" selected="0">
            <x v="15"/>
          </reference>
        </references>
      </pivotArea>
    </chartFormat>
    <chartFormat chart="3" format="108" series="1">
      <pivotArea type="data" outline="0" fieldPosition="0">
        <references count="3">
          <reference field="4294967294" count="1" selected="0">
            <x v="0"/>
          </reference>
          <reference field="0" count="1" selected="0">
            <x v="2"/>
          </reference>
          <reference field="1" count="1" selected="0">
            <x v="16"/>
          </reference>
        </references>
      </pivotArea>
    </chartFormat>
    <chartFormat chart="3" format="109" series="1">
      <pivotArea type="data" outline="0" fieldPosition="0">
        <references count="3">
          <reference field="4294967294" count="1" selected="0">
            <x v="0"/>
          </reference>
          <reference field="0" count="1" selected="0">
            <x v="2"/>
          </reference>
          <reference field="1"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57"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C7" firstHeaderRow="1" firstDataRow="2" firstDataCol="1"/>
  <pivotFields count="4">
    <pivotField axis="axisRow" showAll="0">
      <items count="20">
        <item m="1" x="3"/>
        <item m="1" x="5"/>
        <item m="1" x="8"/>
        <item m="1" x="7"/>
        <item m="1" x="17"/>
        <item m="1" x="4"/>
        <item m="1" x="12"/>
        <item m="1" x="14"/>
        <item m="1" x="16"/>
        <item m="1" x="6"/>
        <item m="1" x="13"/>
        <item m="1" x="9"/>
        <item m="1" x="2"/>
        <item m="1" x="10"/>
        <item m="1" x="15"/>
        <item m="1" x="11"/>
        <item m="1" x="18"/>
        <item m="1" x="1"/>
        <item x="0"/>
        <item t="default"/>
      </items>
    </pivotField>
    <pivotField axis="axisCol" showAll="0" nonAutoSortDefault="1" defaultSubtotal="0">
      <items count="23">
        <item m="1" x="10"/>
        <item m="1" x="3"/>
        <item m="1" x="1"/>
        <item m="1" x="21"/>
        <item m="1" x="14"/>
        <item m="1" x="11"/>
        <item m="1" x="8"/>
        <item m="1" x="18"/>
        <item m="1" x="12"/>
        <item m="1" x="19"/>
        <item m="1" x="20"/>
        <item m="1" x="7"/>
        <item m="1" x="6"/>
        <item m="1" x="4"/>
        <item m="1" x="13"/>
        <item m="1" x="17"/>
        <item m="1" x="22"/>
        <item m="1" x="16"/>
        <item x="0"/>
        <item m="1" x="9"/>
        <item m="1" x="2"/>
        <item m="1" x="15"/>
        <item m="1" x="5"/>
      </items>
    </pivotField>
    <pivotField axis="axisRow" showAll="0">
      <items count="8">
        <item m="1" x="2"/>
        <item m="1" x="6"/>
        <item m="1" x="4"/>
        <item m="1" x="1"/>
        <item m="1" x="5"/>
        <item m="1" x="3"/>
        <item x="0"/>
        <item t="default"/>
      </items>
    </pivotField>
    <pivotField dataField="1" showAll="0" defaultSubtotal="0"/>
  </pivotFields>
  <rowFields count="2">
    <field x="0"/>
    <field x="2"/>
  </rowFields>
  <rowItems count="3">
    <i>
      <x v="18"/>
    </i>
    <i r="1">
      <x v="6"/>
    </i>
    <i t="grand">
      <x/>
    </i>
  </rowItems>
  <colFields count="1">
    <field x="1"/>
  </colFields>
  <colItems count="2">
    <i>
      <x v="18"/>
    </i>
    <i t="grand">
      <x/>
    </i>
  </colItems>
  <dataFields count="1">
    <dataField name="Summe von shareC_yr" fld="3" baseField="0" baseItem="0"/>
  </dataFields>
  <chartFormats count="3">
    <chartFormat chart="2" format="213" series="1">
      <pivotArea type="data" outline="0" fieldPosition="0">
        <references count="1">
          <reference field="4294967294" count="1" selected="0">
            <x v="0"/>
          </reference>
        </references>
      </pivotArea>
    </chartFormat>
    <chartFormat chart="2" format="215" series="1">
      <pivotArea type="data" outline="0" fieldPosition="0">
        <references count="2">
          <reference field="4294967294" count="1" selected="0">
            <x v="0"/>
          </reference>
          <reference field="1" count="1" selected="0">
            <x v="8"/>
          </reference>
        </references>
      </pivotArea>
    </chartFormat>
    <chartFormat chart="2" format="216"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 cacheId="77"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4">
  <location ref="A3:X12" firstHeaderRow="1" firstDataRow="2" firstDataCol="1"/>
  <pivotFields count="5">
    <pivotField axis="axisRow" showAll="0">
      <items count="19">
        <item h="1" x="13"/>
        <item h="1" x="14"/>
        <item x="3"/>
        <item h="1" x="10"/>
        <item h="1" x="11"/>
        <item h="1" x="2"/>
        <item h="1" x="0"/>
        <item h="1" x="12"/>
        <item h="1" x="17"/>
        <item h="1" x="15"/>
        <item h="1" x="7"/>
        <item h="1" x="1"/>
        <item h="1" x="4"/>
        <item h="1" x="5"/>
        <item h="1" x="6"/>
        <item h="1" x="8"/>
        <item h="1" x="9"/>
        <item h="1" x="16"/>
        <item t="default"/>
      </items>
    </pivotField>
    <pivotField axis="axisCol" showAll="0" defaultSubtotal="0">
      <items count="23">
        <item x="10"/>
        <item x="18"/>
        <item x="6"/>
        <item x="17"/>
        <item x="0"/>
        <item x="15"/>
        <item x="20"/>
        <item x="19"/>
        <item x="13"/>
        <item x="4"/>
        <item x="14"/>
        <item x="11"/>
        <item x="3"/>
        <item x="9"/>
        <item x="1"/>
        <item x="2"/>
        <item x="5"/>
        <item x="7"/>
        <item x="12"/>
        <item x="16"/>
        <item x="8"/>
        <item x="21"/>
        <item x="22"/>
      </items>
    </pivotField>
    <pivotField axis="axisRow" showAll="0" defaultSubtotal="0">
      <items count="17">
        <item h="1" x="15"/>
        <item h="1" x="13"/>
        <item h="1" x="8"/>
        <item h="1" x="6"/>
        <item h="1" x="7"/>
        <item h="1" x="11"/>
        <item h="1" x="1"/>
        <item x="9"/>
        <item h="1" x="10"/>
        <item h="1" x="5"/>
        <item h="1" x="4"/>
        <item h="1" x="3"/>
        <item h="1" x="0"/>
        <item h="1" x="2"/>
        <item h="1" x="12"/>
        <item h="1" x="16"/>
        <item h="1" x="14"/>
      </items>
    </pivotField>
    <pivotField axis="axisRow" showAll="0">
      <items count="6">
        <item x="1"/>
        <item x="2"/>
        <item x="3"/>
        <item x="4"/>
        <item x="0"/>
        <item t="default"/>
      </items>
    </pivotField>
    <pivotField dataField="1" showAll="0" defaultSubtotal="0"/>
  </pivotFields>
  <rowFields count="3">
    <field x="2"/>
    <field x="0"/>
    <field x="3"/>
  </rowFields>
  <rowItems count="8">
    <i>
      <x v="7"/>
    </i>
    <i r="1">
      <x v="2"/>
    </i>
    <i r="2">
      <x/>
    </i>
    <i r="2">
      <x v="1"/>
    </i>
    <i r="2">
      <x v="2"/>
    </i>
    <i r="2">
      <x v="3"/>
    </i>
    <i r="2">
      <x v="4"/>
    </i>
    <i t="grand">
      <x/>
    </i>
  </rowItems>
  <colFields count="1">
    <field x="1"/>
  </colFields>
  <colItems count="23">
    <i>
      <x/>
    </i>
    <i>
      <x v="1"/>
    </i>
    <i>
      <x v="2"/>
    </i>
    <i>
      <x v="3"/>
    </i>
    <i>
      <x v="4"/>
    </i>
    <i>
      <x v="5"/>
    </i>
    <i>
      <x v="6"/>
    </i>
    <i>
      <x v="7"/>
    </i>
    <i>
      <x v="8"/>
    </i>
    <i>
      <x v="9"/>
    </i>
    <i>
      <x v="10"/>
    </i>
    <i>
      <x v="11"/>
    </i>
    <i>
      <x v="12"/>
    </i>
    <i>
      <x v="13"/>
    </i>
    <i>
      <x v="14"/>
    </i>
    <i>
      <x v="15"/>
    </i>
    <i>
      <x v="16"/>
    </i>
    <i>
      <x v="17"/>
    </i>
    <i>
      <x v="18"/>
    </i>
    <i>
      <x v="19"/>
    </i>
    <i>
      <x v="20"/>
    </i>
    <i>
      <x v="22"/>
    </i>
    <i t="grand">
      <x/>
    </i>
  </colItems>
  <dataFields count="1">
    <dataField name="Summe von shareY_yr" fld="4" baseField="0" baseItem="0"/>
  </dataFields>
  <chartFormats count="30">
    <chartFormat chart="3" format="234" series="1">
      <pivotArea type="data" outline="0" fieldPosition="0">
        <references count="1">
          <reference field="1" count="1" selected="0">
            <x v="0"/>
          </reference>
        </references>
      </pivotArea>
    </chartFormat>
    <chartFormat chart="3" format="235" series="1">
      <pivotArea type="data" outline="0" fieldPosition="0">
        <references count="1">
          <reference field="1" count="1" selected="0">
            <x v="9"/>
          </reference>
        </references>
      </pivotArea>
    </chartFormat>
    <chartFormat chart="3" format="236" series="1">
      <pivotArea type="data" outline="0" fieldPosition="0">
        <references count="1">
          <reference field="1" count="1" selected="0">
            <x v="1"/>
          </reference>
        </references>
      </pivotArea>
    </chartFormat>
    <chartFormat chart="3" format="237" series="1">
      <pivotArea type="data" outline="0" fieldPosition="0">
        <references count="1">
          <reference field="1" count="1" selected="0">
            <x v="7"/>
          </reference>
        </references>
      </pivotArea>
    </chartFormat>
    <chartFormat chart="3" format="238" series="1">
      <pivotArea type="data" outline="0" fieldPosition="0">
        <references count="1">
          <reference field="1" count="1" selected="0">
            <x v="6"/>
          </reference>
        </references>
      </pivotArea>
    </chartFormat>
    <chartFormat chart="3" format="239" series="1">
      <pivotArea type="data" outline="0" fieldPosition="0">
        <references count="1">
          <reference field="1" count="1" selected="0">
            <x v="21"/>
          </reference>
        </references>
      </pivotArea>
    </chartFormat>
    <chartFormat chart="3" format="241" series="1">
      <pivotArea type="data" outline="0" fieldPosition="0">
        <references count="1">
          <reference field="1" count="1" selected="0">
            <x v="3"/>
          </reference>
        </references>
      </pivotArea>
    </chartFormat>
    <chartFormat chart="3" format="242" series="1">
      <pivotArea type="data" outline="0" fieldPosition="0">
        <references count="1">
          <reference field="1" count="1" selected="0">
            <x v="18"/>
          </reference>
        </references>
      </pivotArea>
    </chartFormat>
    <chartFormat chart="3" format="243" series="1">
      <pivotArea type="data" outline="0" fieldPosition="0">
        <references count="1">
          <reference field="1" count="1" selected="0">
            <x v="13"/>
          </reference>
        </references>
      </pivotArea>
    </chartFormat>
    <chartFormat chart="3" format="244" series="1">
      <pivotArea type="data" outline="0" fieldPosition="0">
        <references count="1">
          <reference field="1" count="1" selected="0">
            <x v="8"/>
          </reference>
        </references>
      </pivotArea>
    </chartFormat>
    <chartFormat chart="3" format="245" series="1">
      <pivotArea type="data" outline="0" fieldPosition="0">
        <references count="1">
          <reference field="1" count="1" selected="0">
            <x v="4"/>
          </reference>
        </references>
      </pivotArea>
    </chartFormat>
    <chartFormat chart="3" format="246" series="1">
      <pivotArea type="data" outline="0" fieldPosition="0">
        <references count="1">
          <reference field="1" count="1" selected="0">
            <x v="16"/>
          </reference>
        </references>
      </pivotArea>
    </chartFormat>
    <chartFormat chart="3" format="247" series="1">
      <pivotArea type="data" outline="0" fieldPosition="0">
        <references count="1">
          <reference field="1" count="1" selected="0">
            <x v="11"/>
          </reference>
        </references>
      </pivotArea>
    </chartFormat>
    <chartFormat chart="3" format="248" series="1">
      <pivotArea type="data" outline="0" fieldPosition="0">
        <references count="1">
          <reference field="1" count="1" selected="0">
            <x v="2"/>
          </reference>
        </references>
      </pivotArea>
    </chartFormat>
    <chartFormat chart="3" format="250" series="1">
      <pivotArea type="data" outline="0" fieldPosition="0">
        <references count="1">
          <reference field="1" count="1" selected="0">
            <x v="5"/>
          </reference>
        </references>
      </pivotArea>
    </chartFormat>
    <chartFormat chart="3" format="251" series="1">
      <pivotArea type="data" outline="0" fieldPosition="0">
        <references count="1">
          <reference field="1" count="1" selected="0">
            <x v="15"/>
          </reference>
        </references>
      </pivotArea>
    </chartFormat>
    <chartFormat chart="3" format="252" series="1">
      <pivotArea type="data" outline="0" fieldPosition="0">
        <references count="1">
          <reference field="1" count="1" selected="0">
            <x v="19"/>
          </reference>
        </references>
      </pivotArea>
    </chartFormat>
    <chartFormat chart="3" format="253" series="1">
      <pivotArea type="data" outline="0" fieldPosition="0">
        <references count="1">
          <reference field="1" count="1" selected="0">
            <x v="12"/>
          </reference>
        </references>
      </pivotArea>
    </chartFormat>
    <chartFormat chart="3" format="254" series="1">
      <pivotArea type="data" outline="0" fieldPosition="0">
        <references count="1">
          <reference field="1" count="1" selected="0">
            <x v="10"/>
          </reference>
        </references>
      </pivotArea>
    </chartFormat>
    <chartFormat chart="3" format="255" series="1">
      <pivotArea type="data" outline="0" fieldPosition="0">
        <references count="1">
          <reference field="1" count="1" selected="0">
            <x v="14"/>
          </reference>
        </references>
      </pivotArea>
    </chartFormat>
    <chartFormat chart="3" format="256" series="1">
      <pivotArea type="data" outline="0" fieldPosition="0">
        <references count="1">
          <reference field="1" count="1" selected="0">
            <x v="20"/>
          </reference>
        </references>
      </pivotArea>
    </chartFormat>
    <chartFormat chart="3" format="257" series="1">
      <pivotArea type="data" outline="0" fieldPosition="0">
        <references count="1">
          <reference field="1" count="1" selected="0">
            <x v="17"/>
          </reference>
        </references>
      </pivotArea>
    </chartFormat>
    <chartFormat chart="3" format="258" series="1">
      <pivotArea type="data" outline="0" fieldPosition="0">
        <references count="3">
          <reference field="4294967294" count="1" selected="0">
            <x v="0"/>
          </reference>
          <reference field="1" count="1" selected="0">
            <x v="6"/>
          </reference>
          <reference field="2" count="1" selected="0">
            <x v="7"/>
          </reference>
        </references>
      </pivotArea>
    </chartFormat>
    <chartFormat chart="3" format="260" series="1">
      <pivotArea type="data" outline="0" fieldPosition="0">
        <references count="3">
          <reference field="4294967294" count="1" selected="0">
            <x v="0"/>
          </reference>
          <reference field="1" count="1" selected="0">
            <x v="2"/>
          </reference>
          <reference field="2" count="1" selected="0">
            <x v="7"/>
          </reference>
        </references>
      </pivotArea>
    </chartFormat>
    <chartFormat chart="3" format="261" series="1">
      <pivotArea type="data" outline="0" fieldPosition="0">
        <references count="3">
          <reference field="4294967294" count="1" selected="0">
            <x v="0"/>
          </reference>
          <reference field="1" count="1" selected="0">
            <x v="21"/>
          </reference>
          <reference field="2" count="1" selected="0">
            <x v="3"/>
          </reference>
        </references>
      </pivotArea>
    </chartFormat>
    <chartFormat chart="3" format="282" series="1">
      <pivotArea type="data" outline="0" fieldPosition="0">
        <references count="2">
          <reference field="4294967294" count="1" selected="0">
            <x v="0"/>
          </reference>
          <reference field="1" count="1" selected="0">
            <x v="2"/>
          </reference>
        </references>
      </pivotArea>
    </chartFormat>
    <chartFormat chart="3" format="285" series="1">
      <pivotArea type="data" outline="0" fieldPosition="0">
        <references count="2">
          <reference field="4294967294" count="1" selected="0">
            <x v="0"/>
          </reference>
          <reference field="1" count="1" selected="0">
            <x v="22"/>
          </reference>
        </references>
      </pivotArea>
    </chartFormat>
    <chartFormat chart="3" format="289" series="1">
      <pivotArea type="data" outline="0" fieldPosition="0">
        <references count="2">
          <reference field="4294967294" count="1" selected="0">
            <x v="0"/>
          </reference>
          <reference field="1" count="1" selected="0">
            <x v="7"/>
          </reference>
        </references>
      </pivotArea>
    </chartFormat>
    <chartFormat chart="3" format="290" series="1">
      <pivotArea type="data" outline="0" fieldPosition="0">
        <references count="2">
          <reference field="4294967294" count="1" selected="0">
            <x v="0"/>
          </reference>
          <reference field="1" count="1" selected="0">
            <x v="9"/>
          </reference>
        </references>
      </pivotArea>
    </chartFormat>
    <chartFormat chart="3" format="291" series="1">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 cacheId="78"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5">
  <location ref="A3:F12" firstHeaderRow="1" firstDataRow="2" firstDataCol="1"/>
  <pivotFields count="5">
    <pivotField axis="axisRow" showAll="0">
      <items count="19">
        <item h="1" x="13"/>
        <item h="1" x="14"/>
        <item x="3"/>
        <item h="1" x="10"/>
        <item h="1" x="11"/>
        <item h="1" x="2"/>
        <item h="1" x="0"/>
        <item h="1" x="12"/>
        <item h="1" x="17"/>
        <item h="1" x="15"/>
        <item h="1" x="7"/>
        <item h="1" x="1"/>
        <item h="1" x="4"/>
        <item h="1" x="5"/>
        <item h="1" x="6"/>
        <item h="1" x="8"/>
        <item h="1" x="9"/>
        <item h="1" x="16"/>
        <item t="default"/>
      </items>
    </pivotField>
    <pivotField axis="axisCol" showAll="0" nonAutoSortDefault="1" defaultSubtotal="0">
      <items count="5">
        <item x="0"/>
        <item x="2"/>
        <item x="1"/>
        <item x="3"/>
        <item x="4"/>
      </items>
    </pivotField>
    <pivotField axis="axisRow" showAll="0" defaultSubtotal="0">
      <items count="17">
        <item h="1" x="15"/>
        <item h="1" x="13"/>
        <item h="1" x="8"/>
        <item h="1" x="6"/>
        <item h="1" x="7"/>
        <item h="1" x="11"/>
        <item h="1" x="1"/>
        <item h="1" x="9"/>
        <item h="1" x="10"/>
        <item h="1" x="5"/>
        <item h="1" x="4"/>
        <item x="3"/>
        <item h="1" x="0"/>
        <item h="1" x="2"/>
        <item h="1" x="12"/>
        <item h="1" x="16"/>
        <item h="1" x="14"/>
      </items>
    </pivotField>
    <pivotField axis="axisRow" showAll="0">
      <items count="6">
        <item x="1"/>
        <item x="2"/>
        <item x="3"/>
        <item x="4"/>
        <item x="0"/>
        <item t="default"/>
      </items>
    </pivotField>
    <pivotField dataField="1" showAll="0" defaultSubtotal="0"/>
  </pivotFields>
  <rowFields count="3">
    <field x="0"/>
    <field x="2"/>
    <field x="3"/>
  </rowFields>
  <rowItems count="8">
    <i>
      <x v="2"/>
    </i>
    <i r="1">
      <x v="11"/>
    </i>
    <i r="2">
      <x/>
    </i>
    <i r="2">
      <x v="1"/>
    </i>
    <i r="2">
      <x v="2"/>
    </i>
    <i r="2">
      <x v="3"/>
    </i>
    <i r="2">
      <x v="4"/>
    </i>
    <i t="grand">
      <x/>
    </i>
  </rowItems>
  <colFields count="1">
    <field x="1"/>
  </colFields>
  <colItems count="5">
    <i>
      <x/>
    </i>
    <i>
      <x v="1"/>
    </i>
    <i>
      <x v="2"/>
    </i>
    <i>
      <x v="4"/>
    </i>
    <i t="grand">
      <x/>
    </i>
  </colItems>
  <dataFields count="1">
    <dataField name="Summe von shareYgva_yr" fld="4" baseField="0" baseItem="0"/>
  </dataFields>
  <chartFormats count="9">
    <chartFormat chart="3" format="236" series="1">
      <pivotArea type="data" outline="0" fieldPosition="0">
        <references count="1">
          <reference field="1" count="1" selected="0">
            <x v="0"/>
          </reference>
        </references>
      </pivotArea>
    </chartFormat>
    <chartFormat chart="3" format="237" series="1">
      <pivotArea type="data" outline="0" fieldPosition="0">
        <references count="1">
          <reference field="1" count="1" selected="0">
            <x v="2"/>
          </reference>
        </references>
      </pivotArea>
    </chartFormat>
    <chartFormat chart="3" format="238" series="1">
      <pivotArea type="data" outline="0" fieldPosition="0">
        <references count="1">
          <reference field="1" count="1" selected="0">
            <x v="1"/>
          </reference>
        </references>
      </pivotArea>
    </chartFormat>
    <chartFormat chart="3" format="239" series="1">
      <pivotArea type="data" outline="0" fieldPosition="0">
        <references count="1">
          <reference field="1" count="1" selected="0">
            <x v="3"/>
          </reference>
        </references>
      </pivotArea>
    </chartFormat>
    <chartFormat chart="4" format="305" series="1">
      <pivotArea type="data" outline="0" fieldPosition="0">
        <references count="2">
          <reference field="4294967294" count="1" selected="0">
            <x v="0"/>
          </reference>
          <reference field="1" count="1" selected="0">
            <x v="0"/>
          </reference>
        </references>
      </pivotArea>
    </chartFormat>
    <chartFormat chart="4" format="307" series="1">
      <pivotArea type="data" outline="0" fieldPosition="0">
        <references count="2">
          <reference field="4294967294" count="1" selected="0">
            <x v="0"/>
          </reference>
          <reference field="1" count="1" selected="0">
            <x v="1"/>
          </reference>
        </references>
      </pivotArea>
    </chartFormat>
    <chartFormat chart="4" format="308" series="1">
      <pivotArea type="data" outline="0" fieldPosition="0">
        <references count="2">
          <reference field="4294967294" count="1" selected="0">
            <x v="0"/>
          </reference>
          <reference field="1" count="1" selected="0">
            <x v="2"/>
          </reference>
        </references>
      </pivotArea>
    </chartFormat>
    <chartFormat chart="4" format="310" series="1">
      <pivotArea type="data" outline="0" fieldPosition="0">
        <references count="2">
          <reference field="4294967294" count="1" selected="0">
            <x v="0"/>
          </reference>
          <reference field="1" count="1" selected="0">
            <x v="3"/>
          </reference>
        </references>
      </pivotArea>
    </chartFormat>
    <chartFormat chart="4" format="3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3" cacheId="79"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AP11" firstHeaderRow="1" firstDataRow="3" firstDataCol="1"/>
  <pivotFields count="4">
    <pivotField axis="axisCol" showAll="0">
      <items count="21">
        <item x="13"/>
        <item x="14"/>
        <item x="3"/>
        <item x="19"/>
        <item x="10"/>
        <item x="11"/>
        <item x="2"/>
        <item x="0"/>
        <item x="12"/>
        <item x="17"/>
        <item x="15"/>
        <item x="7"/>
        <item x="1"/>
        <item x="18"/>
        <item x="4"/>
        <item x="5"/>
        <item x="6"/>
        <item x="8"/>
        <item x="9"/>
        <item x="16"/>
        <item t="default"/>
      </items>
    </pivotField>
    <pivotField axis="axisCol" showAll="0">
      <items count="20">
        <item h="1" x="16"/>
        <item h="1" x="14"/>
        <item h="1" x="9"/>
        <item h="1" x="7"/>
        <item h="1" x="8"/>
        <item h="1" x="6"/>
        <item h="1" x="12"/>
        <item h="1" x="1"/>
        <item h="1" x="10"/>
        <item h="1" x="11"/>
        <item h="1" x="5"/>
        <item h="1" x="4"/>
        <item h="1" x="3"/>
        <item h="1" x="0"/>
        <item h="1" x="2"/>
        <item h="1" x="13"/>
        <item h="1" x="17"/>
        <item x="18"/>
        <item h="1" x="15"/>
        <item t="default"/>
      </items>
    </pivotField>
    <pivotField axis="axisRow" showAll="0">
      <items count="6">
        <item x="1"/>
        <item x="2"/>
        <item x="3"/>
        <item x="4"/>
        <item x="0"/>
        <item t="default"/>
      </items>
    </pivotField>
    <pivotField dataField="1" showAll="0"/>
  </pivotFields>
  <rowFields count="1">
    <field x="2"/>
  </rowFields>
  <rowItems count="6">
    <i>
      <x/>
    </i>
    <i>
      <x v="1"/>
    </i>
    <i>
      <x v="2"/>
    </i>
    <i>
      <x v="3"/>
    </i>
    <i>
      <x v="4"/>
    </i>
    <i t="grand">
      <x/>
    </i>
  </rowItems>
  <colFields count="2">
    <field x="0"/>
    <field x="1"/>
  </colFields>
  <colItems count="41">
    <i>
      <x/>
      <x v="17"/>
    </i>
    <i t="default">
      <x/>
    </i>
    <i>
      <x v="1"/>
      <x v="17"/>
    </i>
    <i t="default">
      <x v="1"/>
    </i>
    <i>
      <x v="2"/>
      <x v="17"/>
    </i>
    <i t="default">
      <x v="2"/>
    </i>
    <i>
      <x v="3"/>
      <x v="17"/>
    </i>
    <i t="default">
      <x v="3"/>
    </i>
    <i>
      <x v="4"/>
      <x v="17"/>
    </i>
    <i t="default">
      <x v="4"/>
    </i>
    <i>
      <x v="5"/>
      <x v="17"/>
    </i>
    <i t="default">
      <x v="5"/>
    </i>
    <i>
      <x v="6"/>
      <x v="17"/>
    </i>
    <i t="default">
      <x v="6"/>
    </i>
    <i>
      <x v="7"/>
      <x v="17"/>
    </i>
    <i t="default">
      <x v="7"/>
    </i>
    <i>
      <x v="8"/>
      <x v="17"/>
    </i>
    <i t="default">
      <x v="8"/>
    </i>
    <i>
      <x v="9"/>
      <x v="17"/>
    </i>
    <i t="default">
      <x v="9"/>
    </i>
    <i>
      <x v="10"/>
      <x v="17"/>
    </i>
    <i t="default">
      <x v="10"/>
    </i>
    <i>
      <x v="11"/>
      <x v="17"/>
    </i>
    <i t="default">
      <x v="11"/>
    </i>
    <i>
      <x v="12"/>
      <x v="17"/>
    </i>
    <i t="default">
      <x v="12"/>
    </i>
    <i>
      <x v="13"/>
      <x v="17"/>
    </i>
    <i t="default">
      <x v="13"/>
    </i>
    <i>
      <x v="14"/>
      <x v="17"/>
    </i>
    <i t="default">
      <x v="14"/>
    </i>
    <i>
      <x v="15"/>
      <x v="17"/>
    </i>
    <i t="default">
      <x v="15"/>
    </i>
    <i>
      <x v="16"/>
      <x v="17"/>
    </i>
    <i t="default">
      <x v="16"/>
    </i>
    <i>
      <x v="17"/>
      <x v="17"/>
    </i>
    <i t="default">
      <x v="17"/>
    </i>
    <i>
      <x v="18"/>
      <x v="17"/>
    </i>
    <i t="default">
      <x v="18"/>
    </i>
    <i>
      <x v="19"/>
      <x v="17"/>
    </i>
    <i t="default">
      <x v="19"/>
    </i>
    <i t="grand">
      <x/>
    </i>
  </colItems>
  <dataFields count="1">
    <dataField name="Summe von Trdblnc" fld="3" baseField="2" baseItem="0"/>
  </dataFields>
  <chartFormats count="20">
    <chartFormat chart="1" format="39" series="1">
      <pivotArea type="data" outline="0" fieldPosition="0">
        <references count="3">
          <reference field="4294967294" count="1" selected="0">
            <x v="0"/>
          </reference>
          <reference field="0" count="1" selected="0">
            <x v="0"/>
          </reference>
          <reference field="1" count="1" selected="0">
            <x v="17"/>
          </reference>
        </references>
      </pivotArea>
    </chartFormat>
    <chartFormat chart="1" format="40" series="1">
      <pivotArea type="data" outline="0" fieldPosition="0">
        <references count="3">
          <reference field="4294967294" count="1" selected="0">
            <x v="0"/>
          </reference>
          <reference field="0" count="1" selected="0">
            <x v="1"/>
          </reference>
          <reference field="1" count="1" selected="0">
            <x v="17"/>
          </reference>
        </references>
      </pivotArea>
    </chartFormat>
    <chartFormat chart="1" format="41" series="1">
      <pivotArea type="data" outline="0" fieldPosition="0">
        <references count="3">
          <reference field="4294967294" count="1" selected="0">
            <x v="0"/>
          </reference>
          <reference field="0" count="1" selected="0">
            <x v="2"/>
          </reference>
          <reference field="1" count="1" selected="0">
            <x v="17"/>
          </reference>
        </references>
      </pivotArea>
    </chartFormat>
    <chartFormat chart="1" format="42" series="1">
      <pivotArea type="data" outline="0" fieldPosition="0">
        <references count="3">
          <reference field="4294967294" count="1" selected="0">
            <x v="0"/>
          </reference>
          <reference field="0" count="1" selected="0">
            <x v="3"/>
          </reference>
          <reference field="1" count="1" selected="0">
            <x v="17"/>
          </reference>
        </references>
      </pivotArea>
    </chartFormat>
    <chartFormat chart="1" format="44" series="1">
      <pivotArea type="data" outline="0" fieldPosition="0">
        <references count="3">
          <reference field="4294967294" count="1" selected="0">
            <x v="0"/>
          </reference>
          <reference field="0" count="1" selected="0">
            <x v="4"/>
          </reference>
          <reference field="1" count="1" selected="0">
            <x v="17"/>
          </reference>
        </references>
      </pivotArea>
    </chartFormat>
    <chartFormat chart="1" format="45" series="1">
      <pivotArea type="data" outline="0" fieldPosition="0">
        <references count="3">
          <reference field="4294967294" count="1" selected="0">
            <x v="0"/>
          </reference>
          <reference field="0" count="1" selected="0">
            <x v="5"/>
          </reference>
          <reference field="1" count="1" selected="0">
            <x v="17"/>
          </reference>
        </references>
      </pivotArea>
    </chartFormat>
    <chartFormat chart="1" format="46" series="1">
      <pivotArea type="data" outline="0" fieldPosition="0">
        <references count="3">
          <reference field="4294967294" count="1" selected="0">
            <x v="0"/>
          </reference>
          <reference field="0" count="1" selected="0">
            <x v="6"/>
          </reference>
          <reference field="1" count="1" selected="0">
            <x v="17"/>
          </reference>
        </references>
      </pivotArea>
    </chartFormat>
    <chartFormat chart="1" format="47" series="1">
      <pivotArea type="data" outline="0" fieldPosition="0">
        <references count="3">
          <reference field="4294967294" count="1" selected="0">
            <x v="0"/>
          </reference>
          <reference field="0" count="1" selected="0">
            <x v="7"/>
          </reference>
          <reference field="1" count="1" selected="0">
            <x v="17"/>
          </reference>
        </references>
      </pivotArea>
    </chartFormat>
    <chartFormat chart="1" format="48" series="1">
      <pivotArea type="data" outline="0" fieldPosition="0">
        <references count="3">
          <reference field="4294967294" count="1" selected="0">
            <x v="0"/>
          </reference>
          <reference field="0" count="1" selected="0">
            <x v="8"/>
          </reference>
          <reference field="1" count="1" selected="0">
            <x v="17"/>
          </reference>
        </references>
      </pivotArea>
    </chartFormat>
    <chartFormat chart="1" format="50" series="1">
      <pivotArea type="data" outline="0" fieldPosition="0">
        <references count="3">
          <reference field="4294967294" count="1" selected="0">
            <x v="0"/>
          </reference>
          <reference field="0" count="1" selected="0">
            <x v="9"/>
          </reference>
          <reference field="1" count="1" selected="0">
            <x v="17"/>
          </reference>
        </references>
      </pivotArea>
    </chartFormat>
    <chartFormat chart="1" format="51" series="1">
      <pivotArea type="data" outline="0" fieldPosition="0">
        <references count="3">
          <reference field="4294967294" count="1" selected="0">
            <x v="0"/>
          </reference>
          <reference field="0" count="1" selected="0">
            <x v="10"/>
          </reference>
          <reference field="1" count="1" selected="0">
            <x v="17"/>
          </reference>
        </references>
      </pivotArea>
    </chartFormat>
    <chartFormat chart="1" format="52" series="1">
      <pivotArea type="data" outline="0" fieldPosition="0">
        <references count="3">
          <reference field="4294967294" count="1" selected="0">
            <x v="0"/>
          </reference>
          <reference field="0" count="1" selected="0">
            <x v="11"/>
          </reference>
          <reference field="1" count="1" selected="0">
            <x v="17"/>
          </reference>
        </references>
      </pivotArea>
    </chartFormat>
    <chartFormat chart="1" format="54" series="1">
      <pivotArea type="data" outline="0" fieldPosition="0">
        <references count="3">
          <reference field="4294967294" count="1" selected="0">
            <x v="0"/>
          </reference>
          <reference field="0" count="1" selected="0">
            <x v="12"/>
          </reference>
          <reference field="1" count="1" selected="0">
            <x v="17"/>
          </reference>
        </references>
      </pivotArea>
    </chartFormat>
    <chartFormat chart="1" format="57" series="1">
      <pivotArea type="data" outline="0" fieldPosition="0">
        <references count="3">
          <reference field="4294967294" count="1" selected="0">
            <x v="0"/>
          </reference>
          <reference field="0" count="1" selected="0">
            <x v="13"/>
          </reference>
          <reference field="1" count="1" selected="0">
            <x v="17"/>
          </reference>
        </references>
      </pivotArea>
    </chartFormat>
    <chartFormat chart="1" format="65" series="1">
      <pivotArea type="data" outline="0" fieldPosition="0">
        <references count="3">
          <reference field="4294967294" count="1" selected="0">
            <x v="0"/>
          </reference>
          <reference field="0" count="1" selected="0">
            <x v="14"/>
          </reference>
          <reference field="1" count="1" selected="0">
            <x v="17"/>
          </reference>
        </references>
      </pivotArea>
    </chartFormat>
    <chartFormat chart="1" format="66" series="1">
      <pivotArea type="data" outline="0" fieldPosition="0">
        <references count="3">
          <reference field="4294967294" count="1" selected="0">
            <x v="0"/>
          </reference>
          <reference field="0" count="1" selected="0">
            <x v="15"/>
          </reference>
          <reference field="1" count="1" selected="0">
            <x v="17"/>
          </reference>
        </references>
      </pivotArea>
    </chartFormat>
    <chartFormat chart="1" format="67" series="1">
      <pivotArea type="data" outline="0" fieldPosition="0">
        <references count="3">
          <reference field="4294967294" count="1" selected="0">
            <x v="0"/>
          </reference>
          <reference field="0" count="1" selected="0">
            <x v="16"/>
          </reference>
          <reference field="1" count="1" selected="0">
            <x v="17"/>
          </reference>
        </references>
      </pivotArea>
    </chartFormat>
    <chartFormat chart="1" format="68" series="1">
      <pivotArea type="data" outline="0" fieldPosition="0">
        <references count="3">
          <reference field="4294967294" count="1" selected="0">
            <x v="0"/>
          </reference>
          <reference field="0" count="1" selected="0">
            <x v="17"/>
          </reference>
          <reference field="1" count="1" selected="0">
            <x v="17"/>
          </reference>
        </references>
      </pivotArea>
    </chartFormat>
    <chartFormat chart="1" format="69" series="1">
      <pivotArea type="data" outline="0" fieldPosition="0">
        <references count="3">
          <reference field="4294967294" count="1" selected="0">
            <x v="0"/>
          </reference>
          <reference field="0" count="1" selected="0">
            <x v="18"/>
          </reference>
          <reference field="1" count="1" selected="0">
            <x v="17"/>
          </reference>
        </references>
      </pivotArea>
    </chartFormat>
    <chartFormat chart="1" format="70" series="1">
      <pivotArea type="data" outline="0" fieldPosition="0">
        <references count="3">
          <reference field="4294967294" count="1" selected="0">
            <x v="0"/>
          </reference>
          <reference field="0" count="1" selected="0">
            <x v="19"/>
          </reference>
          <reference field="1"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3" cacheId="80"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R11" firstHeaderRow="1" firstDataRow="3" firstDataCol="1"/>
  <pivotFields count="4">
    <pivotField axis="axisCol" showAll="0">
      <items count="20">
        <item x="13"/>
        <item h="1" x="14"/>
        <item h="1" x="3"/>
        <item h="1" x="10"/>
        <item h="1" x="11"/>
        <item h="1" x="2"/>
        <item h="1" x="0"/>
        <item h="1" x="12"/>
        <item h="1" x="17"/>
        <item h="1" x="15"/>
        <item h="1" x="7"/>
        <item h="1" x="1"/>
        <item h="1" x="18"/>
        <item h="1" x="4"/>
        <item h="1" x="5"/>
        <item h="1" x="6"/>
        <item h="1" x="8"/>
        <item h="1" x="9"/>
        <item h="1" x="16"/>
        <item t="default"/>
      </items>
    </pivotField>
    <pivotField axis="axisCol" showAll="0">
      <items count="20">
        <item x="12"/>
        <item x="10"/>
        <item x="5"/>
        <item x="17"/>
        <item x="18"/>
        <item x="16"/>
        <item x="8"/>
        <item x="15"/>
        <item x="6"/>
        <item x="7"/>
        <item x="4"/>
        <item x="3"/>
        <item x="2"/>
        <item x="0"/>
        <item x="1"/>
        <item x="9"/>
        <item x="13"/>
        <item h="1" x="14"/>
        <item x="11"/>
        <item t="default"/>
      </items>
    </pivotField>
    <pivotField axis="axisRow" showAll="0">
      <items count="6">
        <item x="1"/>
        <item x="2"/>
        <item x="3"/>
        <item x="4"/>
        <item x="0"/>
        <item t="default"/>
      </items>
    </pivotField>
    <pivotField dataField="1" showAll="0" defaultSubtotal="0"/>
  </pivotFields>
  <rowFields count="1">
    <field x="2"/>
  </rowFields>
  <rowItems count="6">
    <i>
      <x/>
    </i>
    <i>
      <x v="1"/>
    </i>
    <i>
      <x v="2"/>
    </i>
    <i>
      <x v="3"/>
    </i>
    <i>
      <x v="4"/>
    </i>
    <i t="grand">
      <x/>
    </i>
  </rowItems>
  <colFields count="2">
    <field x="0"/>
    <field x="1"/>
  </colFields>
  <colItems count="17">
    <i>
      <x/>
      <x/>
    </i>
    <i r="1">
      <x v="2"/>
    </i>
    <i r="1">
      <x v="4"/>
    </i>
    <i r="1">
      <x v="5"/>
    </i>
    <i r="1">
      <x v="6"/>
    </i>
    <i r="1">
      <x v="8"/>
    </i>
    <i r="1">
      <x v="9"/>
    </i>
    <i r="1">
      <x v="10"/>
    </i>
    <i r="1">
      <x v="11"/>
    </i>
    <i r="1">
      <x v="12"/>
    </i>
    <i r="1">
      <x v="13"/>
    </i>
    <i r="1">
      <x v="14"/>
    </i>
    <i r="1">
      <x v="15"/>
    </i>
    <i r="1">
      <x v="16"/>
    </i>
    <i r="1">
      <x v="18"/>
    </i>
    <i t="default">
      <x/>
    </i>
    <i t="grand">
      <x/>
    </i>
  </colItems>
  <dataFields count="1">
    <dataField name="Summe von EX" fld="3" baseField="0" baseItem="0"/>
  </dataFields>
  <chartFormats count="1">
    <chartFormat chart="1" format="6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3" cacheId="81"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3">
  <location ref="A3:U11" firstHeaderRow="1" firstDataRow="3" firstDataCol="1"/>
  <pivotFields count="4">
    <pivotField axis="axisCol" showAll="0">
      <items count="20">
        <item x="13"/>
        <item h="1" x="14"/>
        <item h="1" x="3"/>
        <item h="1" x="10"/>
        <item h="1" x="11"/>
        <item h="1" x="2"/>
        <item h="1" x="0"/>
        <item h="1" x="12"/>
        <item h="1" x="17"/>
        <item h="1" x="15"/>
        <item h="1" x="7"/>
        <item h="1" x="1"/>
        <item h="1" x="18"/>
        <item h="1" x="4"/>
        <item h="1" x="5"/>
        <item h="1" x="6"/>
        <item h="1" x="8"/>
        <item h="1" x="9"/>
        <item h="1" x="16"/>
        <item t="default"/>
      </items>
    </pivotField>
    <pivotField axis="axisCol" showAll="0">
      <items count="20">
        <item x="16"/>
        <item x="14"/>
        <item x="9"/>
        <item x="7"/>
        <item x="8"/>
        <item x="6"/>
        <item x="12"/>
        <item x="1"/>
        <item x="10"/>
        <item x="11"/>
        <item x="5"/>
        <item x="4"/>
        <item x="3"/>
        <item x="0"/>
        <item x="2"/>
        <item x="13"/>
        <item x="17"/>
        <item h="1" x="18"/>
        <item x="15"/>
        <item t="default"/>
      </items>
    </pivotField>
    <pivotField axis="axisRow" showAll="0">
      <items count="6">
        <item x="1"/>
        <item x="2"/>
        <item x="3"/>
        <item x="4"/>
        <item x="0"/>
        <item t="default"/>
      </items>
    </pivotField>
    <pivotField dataField="1" showAll="0" defaultSubtotal="0"/>
  </pivotFields>
  <rowFields count="1">
    <field x="2"/>
  </rowFields>
  <rowItems count="6">
    <i>
      <x/>
    </i>
    <i>
      <x v="1"/>
    </i>
    <i>
      <x v="2"/>
    </i>
    <i>
      <x v="3"/>
    </i>
    <i>
      <x v="4"/>
    </i>
    <i t="grand">
      <x/>
    </i>
  </rowItems>
  <colFields count="2">
    <field x="0"/>
    <field x="1"/>
  </colFields>
  <colItems count="20">
    <i>
      <x/>
      <x/>
    </i>
    <i r="1">
      <x v="1"/>
    </i>
    <i r="1">
      <x v="2"/>
    </i>
    <i r="1">
      <x v="3"/>
    </i>
    <i r="1">
      <x v="4"/>
    </i>
    <i r="1">
      <x v="5"/>
    </i>
    <i r="1">
      <x v="6"/>
    </i>
    <i r="1">
      <x v="7"/>
    </i>
    <i r="1">
      <x v="8"/>
    </i>
    <i r="1">
      <x v="9"/>
    </i>
    <i r="1">
      <x v="10"/>
    </i>
    <i r="1">
      <x v="11"/>
    </i>
    <i r="1">
      <x v="12"/>
    </i>
    <i r="1">
      <x v="13"/>
    </i>
    <i r="1">
      <x v="14"/>
    </i>
    <i r="1">
      <x v="15"/>
    </i>
    <i r="1">
      <x v="16"/>
    </i>
    <i r="1">
      <x v="18"/>
    </i>
    <i t="default">
      <x/>
    </i>
    <i t="grand">
      <x/>
    </i>
  </colItems>
  <dataFields count="1">
    <dataField name="Summe von IM" fld="3" baseField="2" baseItem="1"/>
  </dataFields>
  <chartFormats count="1">
    <chartFormat chart="2" format="8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 cacheId="82"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B19754" firstHeaderRow="1" firstDataRow="1" firstDataCol="1"/>
  <pivotFields count="5">
    <pivotField axis="axisRow" showAll="0">
      <items count="20">
        <item x="16"/>
        <item x="14"/>
        <item x="9"/>
        <item x="7"/>
        <item x="8"/>
        <item x="6"/>
        <item x="12"/>
        <item x="1"/>
        <item x="10"/>
        <item x="11"/>
        <item x="5"/>
        <item x="4"/>
        <item x="3"/>
        <item x="0"/>
        <item x="2"/>
        <item x="13"/>
        <item x="17"/>
        <item x="15"/>
        <item x="18"/>
        <item t="default"/>
      </items>
    </pivotField>
    <pivotField axis="axisRow" showAll="0">
      <items count="21">
        <item x="3"/>
        <item x="2"/>
        <item x="10"/>
        <item x="11"/>
        <item x="19"/>
        <item x="1"/>
        <item x="12"/>
        <item x="13"/>
        <item x="7"/>
        <item x="0"/>
        <item x="14"/>
        <item x="15"/>
        <item x="17"/>
        <item x="18"/>
        <item x="4"/>
        <item x="5"/>
        <item x="6"/>
        <item x="8"/>
        <item x="9"/>
        <item x="16"/>
        <item t="default"/>
      </items>
    </pivotField>
    <pivotField axis="axisRow" showAll="0" nonAutoSortDefault="1">
      <items count="21">
        <item x="12"/>
        <item x="14"/>
        <item x="6"/>
        <item h="1" x="2"/>
        <item x="1"/>
        <item x="9"/>
        <item x="10"/>
        <item x="0"/>
        <item x="19"/>
        <item x="13"/>
        <item x="16"/>
        <item x="11"/>
        <item h="1" x="18"/>
        <item h="1" x="17"/>
        <item h="1" x="3"/>
        <item h="1" x="4"/>
        <item h="1" x="5"/>
        <item h="1" x="7"/>
        <item h="1" x="8"/>
        <item h="1" x="15"/>
        <item t="default"/>
      </items>
    </pivotField>
    <pivotField axis="axisRow" showAll="0">
      <items count="6">
        <item x="1"/>
        <item x="2"/>
        <item x="3"/>
        <item x="4"/>
        <item x="0"/>
        <item t="default"/>
      </items>
    </pivotField>
    <pivotField dataField="1" showAll="0"/>
  </pivotFields>
  <rowFields count="4">
    <field x="3"/>
    <field x="1"/>
    <field x="0"/>
    <field x="2"/>
  </rowFields>
  <rowItems count="19751">
    <i>
      <x/>
    </i>
    <i r="1">
      <x/>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
    </i>
    <i r="2">
      <x/>
    </i>
    <i r="3">
      <x/>
    </i>
    <i r="3">
      <x v="1"/>
    </i>
    <i r="3">
      <x v="2"/>
    </i>
    <i r="3">
      <x v="5"/>
    </i>
    <i r="3">
      <x v="6"/>
    </i>
    <i r="3">
      <x v="7"/>
    </i>
    <i r="3">
      <x v="8"/>
    </i>
    <i r="3">
      <x v="9"/>
    </i>
    <i r="3">
      <x v="10"/>
    </i>
    <i r="3">
      <x v="11"/>
    </i>
    <i r="2">
      <x v="1"/>
    </i>
    <i r="3">
      <x/>
    </i>
    <i r="3">
      <x v="2"/>
    </i>
    <i r="3">
      <x v="5"/>
    </i>
    <i r="3">
      <x v="6"/>
    </i>
    <i r="3">
      <x v="7"/>
    </i>
    <i r="3">
      <x v="8"/>
    </i>
    <i r="3">
      <x v="9"/>
    </i>
    <i r="3">
      <x v="10"/>
    </i>
    <i r="3">
      <x v="11"/>
    </i>
    <i r="2">
      <x v="2"/>
    </i>
    <i r="3">
      <x/>
    </i>
    <i r="3">
      <x v="1"/>
    </i>
    <i r="3">
      <x v="2"/>
    </i>
    <i r="3">
      <x v="5"/>
    </i>
    <i r="3">
      <x v="6"/>
    </i>
    <i r="3">
      <x v="7"/>
    </i>
    <i r="3">
      <x v="8"/>
    </i>
    <i r="3">
      <x v="9"/>
    </i>
    <i r="3">
      <x v="10"/>
    </i>
    <i r="3">
      <x v="11"/>
    </i>
    <i r="2">
      <x v="5"/>
    </i>
    <i r="3">
      <x/>
    </i>
    <i r="3">
      <x v="1"/>
    </i>
    <i r="3">
      <x v="2"/>
    </i>
    <i r="3">
      <x v="5"/>
    </i>
    <i r="3">
      <x v="6"/>
    </i>
    <i r="3">
      <x v="7"/>
    </i>
    <i r="3">
      <x v="8"/>
    </i>
    <i r="3">
      <x v="9"/>
    </i>
    <i r="3">
      <x v="10"/>
    </i>
    <i r="3">
      <x v="11"/>
    </i>
    <i r="2">
      <x v="6"/>
    </i>
    <i r="3">
      <x/>
    </i>
    <i r="3">
      <x v="1"/>
    </i>
    <i r="3">
      <x v="2"/>
    </i>
    <i r="3">
      <x v="5"/>
    </i>
    <i r="3">
      <x v="6"/>
    </i>
    <i r="3">
      <x v="7"/>
    </i>
    <i r="3">
      <x v="8"/>
    </i>
    <i r="3">
      <x v="9"/>
    </i>
    <i r="3">
      <x v="10"/>
    </i>
    <i r="3">
      <x v="11"/>
    </i>
    <i r="2">
      <x v="8"/>
    </i>
    <i r="3">
      <x/>
    </i>
    <i r="3">
      <x v="1"/>
    </i>
    <i r="3">
      <x v="2"/>
    </i>
    <i r="3">
      <x v="5"/>
    </i>
    <i r="3">
      <x v="6"/>
    </i>
    <i r="3">
      <x v="7"/>
    </i>
    <i r="3">
      <x v="8"/>
    </i>
    <i r="3">
      <x v="9"/>
    </i>
    <i r="3">
      <x v="10"/>
    </i>
    <i r="3">
      <x v="11"/>
    </i>
    <i r="2">
      <x v="9"/>
    </i>
    <i r="3">
      <x/>
    </i>
    <i r="3">
      <x v="1"/>
    </i>
    <i r="3">
      <x v="2"/>
    </i>
    <i r="3">
      <x v="5"/>
    </i>
    <i r="3">
      <x v="6"/>
    </i>
    <i r="3">
      <x v="7"/>
    </i>
    <i r="3">
      <x v="8"/>
    </i>
    <i r="3">
      <x v="9"/>
    </i>
    <i r="3">
      <x v="10"/>
    </i>
    <i r="3">
      <x v="11"/>
    </i>
    <i r="2">
      <x v="10"/>
    </i>
    <i r="3">
      <x/>
    </i>
    <i r="3">
      <x v="1"/>
    </i>
    <i r="3">
      <x v="2"/>
    </i>
    <i r="3">
      <x v="5"/>
    </i>
    <i r="3">
      <x v="6"/>
    </i>
    <i r="3">
      <x v="7"/>
    </i>
    <i r="3">
      <x v="8"/>
    </i>
    <i r="3">
      <x v="9"/>
    </i>
    <i r="3">
      <x v="10"/>
    </i>
    <i r="3">
      <x v="11"/>
    </i>
    <i r="2">
      <x v="11"/>
    </i>
    <i r="3">
      <x/>
    </i>
    <i r="3">
      <x v="1"/>
    </i>
    <i r="3">
      <x v="2"/>
    </i>
    <i r="3">
      <x v="5"/>
    </i>
    <i r="3">
      <x v="6"/>
    </i>
    <i r="3">
      <x v="7"/>
    </i>
    <i r="3">
      <x v="8"/>
    </i>
    <i r="3">
      <x v="9"/>
    </i>
    <i r="3">
      <x v="10"/>
    </i>
    <i r="3">
      <x v="11"/>
    </i>
    <i r="2">
      <x v="12"/>
    </i>
    <i r="3">
      <x/>
    </i>
    <i r="3">
      <x v="1"/>
    </i>
    <i r="3">
      <x v="2"/>
    </i>
    <i r="3">
      <x v="5"/>
    </i>
    <i r="3">
      <x v="6"/>
    </i>
    <i r="3">
      <x v="7"/>
    </i>
    <i r="3">
      <x v="8"/>
    </i>
    <i r="3">
      <x v="9"/>
    </i>
    <i r="3">
      <x v="10"/>
    </i>
    <i r="3">
      <x v="11"/>
    </i>
    <i r="2">
      <x v="13"/>
    </i>
    <i r="3">
      <x/>
    </i>
    <i r="3">
      <x v="1"/>
    </i>
    <i r="3">
      <x v="2"/>
    </i>
    <i r="3">
      <x v="5"/>
    </i>
    <i r="3">
      <x v="6"/>
    </i>
    <i r="3">
      <x v="7"/>
    </i>
    <i r="3">
      <x v="8"/>
    </i>
    <i r="3">
      <x v="9"/>
    </i>
    <i r="3">
      <x v="10"/>
    </i>
    <i r="3">
      <x v="11"/>
    </i>
    <i r="2">
      <x v="14"/>
    </i>
    <i r="3">
      <x/>
    </i>
    <i r="3">
      <x v="1"/>
    </i>
    <i r="3">
      <x v="2"/>
    </i>
    <i r="3">
      <x v="5"/>
    </i>
    <i r="3">
      <x v="6"/>
    </i>
    <i r="3">
      <x v="7"/>
    </i>
    <i r="3">
      <x v="8"/>
    </i>
    <i r="3">
      <x v="9"/>
    </i>
    <i r="3">
      <x v="10"/>
    </i>
    <i r="3">
      <x v="11"/>
    </i>
    <i r="2">
      <x v="15"/>
    </i>
    <i r="3">
      <x/>
    </i>
    <i r="3">
      <x v="1"/>
    </i>
    <i r="3">
      <x v="2"/>
    </i>
    <i r="3">
      <x v="5"/>
    </i>
    <i r="3">
      <x v="6"/>
    </i>
    <i r="3">
      <x v="7"/>
    </i>
    <i r="3">
      <x v="8"/>
    </i>
    <i r="3">
      <x v="9"/>
    </i>
    <i r="3">
      <x v="10"/>
    </i>
    <i r="3">
      <x v="11"/>
    </i>
    <i r="2">
      <x v="16"/>
    </i>
    <i r="3">
      <x/>
    </i>
    <i r="3">
      <x v="1"/>
    </i>
    <i r="3">
      <x v="2"/>
    </i>
    <i r="3">
      <x v="5"/>
    </i>
    <i r="3">
      <x v="6"/>
    </i>
    <i r="3">
      <x v="7"/>
    </i>
    <i r="3">
      <x v="8"/>
    </i>
    <i r="3">
      <x v="9"/>
    </i>
    <i r="3">
      <x v="10"/>
    </i>
    <i r="3">
      <x v="11"/>
    </i>
    <i r="2">
      <x v="17"/>
    </i>
    <i r="3">
      <x/>
    </i>
    <i r="3">
      <x v="1"/>
    </i>
    <i r="3">
      <x v="2"/>
    </i>
    <i r="3">
      <x v="5"/>
    </i>
    <i r="3">
      <x v="6"/>
    </i>
    <i r="3">
      <x v="7"/>
    </i>
    <i r="3">
      <x v="8"/>
    </i>
    <i r="3">
      <x v="9"/>
    </i>
    <i r="3">
      <x v="10"/>
    </i>
    <i r="3">
      <x v="11"/>
    </i>
    <i r="2">
      <x v="18"/>
    </i>
    <i r="3">
      <x/>
    </i>
    <i r="3">
      <x v="1"/>
    </i>
    <i r="3">
      <x v="2"/>
    </i>
    <i r="3">
      <x v="5"/>
    </i>
    <i r="3">
      <x v="6"/>
    </i>
    <i r="3">
      <x v="7"/>
    </i>
    <i r="3">
      <x v="8"/>
    </i>
    <i r="3">
      <x v="9"/>
    </i>
    <i r="3">
      <x v="10"/>
    </i>
    <i r="3">
      <x v="11"/>
    </i>
    <i r="1">
      <x v="2"/>
    </i>
    <i r="2">
      <x/>
    </i>
    <i r="3">
      <x/>
    </i>
    <i r="3">
      <x v="1"/>
    </i>
    <i r="3">
      <x v="2"/>
    </i>
    <i r="3">
      <x v="4"/>
    </i>
    <i r="3">
      <x v="6"/>
    </i>
    <i r="3">
      <x v="7"/>
    </i>
    <i r="3">
      <x v="8"/>
    </i>
    <i r="3">
      <x v="9"/>
    </i>
    <i r="3">
      <x v="10"/>
    </i>
    <i r="3">
      <x v="11"/>
    </i>
    <i r="2">
      <x v="1"/>
    </i>
    <i r="3">
      <x/>
    </i>
    <i r="3">
      <x v="2"/>
    </i>
    <i r="3">
      <x v="4"/>
    </i>
    <i r="3">
      <x v="6"/>
    </i>
    <i r="3">
      <x v="7"/>
    </i>
    <i r="3">
      <x v="8"/>
    </i>
    <i r="3">
      <x v="9"/>
    </i>
    <i r="3">
      <x v="10"/>
    </i>
    <i r="3">
      <x v="11"/>
    </i>
    <i r="2">
      <x v="2"/>
    </i>
    <i r="3">
      <x/>
    </i>
    <i r="3">
      <x v="1"/>
    </i>
    <i r="3">
      <x v="2"/>
    </i>
    <i r="3">
      <x v="4"/>
    </i>
    <i r="3">
      <x v="6"/>
    </i>
    <i r="3">
      <x v="7"/>
    </i>
    <i r="3">
      <x v="8"/>
    </i>
    <i r="3">
      <x v="9"/>
    </i>
    <i r="3">
      <x v="10"/>
    </i>
    <i r="3">
      <x v="11"/>
    </i>
    <i r="2">
      <x v="4"/>
    </i>
    <i r="3">
      <x/>
    </i>
    <i r="3">
      <x v="1"/>
    </i>
    <i r="3">
      <x v="4"/>
    </i>
    <i r="3">
      <x v="6"/>
    </i>
    <i r="3">
      <x v="7"/>
    </i>
    <i r="3">
      <x v="8"/>
    </i>
    <i r="3">
      <x v="9"/>
    </i>
    <i r="3">
      <x v="10"/>
    </i>
    <i r="3">
      <x v="11"/>
    </i>
    <i r="2">
      <x v="5"/>
    </i>
    <i r="3">
      <x/>
    </i>
    <i r="3">
      <x v="1"/>
    </i>
    <i r="3">
      <x v="2"/>
    </i>
    <i r="3">
      <x v="4"/>
    </i>
    <i r="3">
      <x v="6"/>
    </i>
    <i r="3">
      <x v="7"/>
    </i>
    <i r="3">
      <x v="8"/>
    </i>
    <i r="3">
      <x v="9"/>
    </i>
    <i r="3">
      <x v="10"/>
    </i>
    <i r="3">
      <x v="11"/>
    </i>
    <i r="2">
      <x v="6"/>
    </i>
    <i r="3">
      <x/>
    </i>
    <i r="3">
      <x v="1"/>
    </i>
    <i r="3">
      <x v="2"/>
    </i>
    <i r="3">
      <x v="4"/>
    </i>
    <i r="3">
      <x v="6"/>
    </i>
    <i r="3">
      <x v="7"/>
    </i>
    <i r="3">
      <x v="8"/>
    </i>
    <i r="3">
      <x v="9"/>
    </i>
    <i r="3">
      <x v="10"/>
    </i>
    <i r="3">
      <x v="11"/>
    </i>
    <i r="2">
      <x v="7"/>
    </i>
    <i r="3">
      <x/>
    </i>
    <i r="3">
      <x v="1"/>
    </i>
    <i r="3">
      <x v="2"/>
    </i>
    <i r="3">
      <x v="4"/>
    </i>
    <i r="3">
      <x v="6"/>
    </i>
    <i r="3">
      <x v="7"/>
    </i>
    <i r="3">
      <x v="8"/>
    </i>
    <i r="3">
      <x v="9"/>
    </i>
    <i r="3">
      <x v="10"/>
    </i>
    <i r="3">
      <x v="11"/>
    </i>
    <i r="2">
      <x v="8"/>
    </i>
    <i r="3">
      <x/>
    </i>
    <i r="3">
      <x v="1"/>
    </i>
    <i r="3">
      <x v="2"/>
    </i>
    <i r="3">
      <x v="4"/>
    </i>
    <i r="3">
      <x v="6"/>
    </i>
    <i r="3">
      <x v="7"/>
    </i>
    <i r="3">
      <x v="8"/>
    </i>
    <i r="3">
      <x v="9"/>
    </i>
    <i r="3">
      <x v="10"/>
    </i>
    <i r="3">
      <x v="11"/>
    </i>
    <i r="2">
      <x v="9"/>
    </i>
    <i r="3">
      <x/>
    </i>
    <i r="3">
      <x v="1"/>
    </i>
    <i r="3">
      <x v="2"/>
    </i>
    <i r="3">
      <x v="4"/>
    </i>
    <i r="3">
      <x v="6"/>
    </i>
    <i r="3">
      <x v="7"/>
    </i>
    <i r="3">
      <x v="8"/>
    </i>
    <i r="3">
      <x v="9"/>
    </i>
    <i r="3">
      <x v="10"/>
    </i>
    <i r="3">
      <x v="11"/>
    </i>
    <i r="2">
      <x v="10"/>
    </i>
    <i r="3">
      <x/>
    </i>
    <i r="3">
      <x v="1"/>
    </i>
    <i r="3">
      <x v="2"/>
    </i>
    <i r="3">
      <x v="4"/>
    </i>
    <i r="3">
      <x v="6"/>
    </i>
    <i r="3">
      <x v="7"/>
    </i>
    <i r="3">
      <x v="8"/>
    </i>
    <i r="3">
      <x v="9"/>
    </i>
    <i r="3">
      <x v="10"/>
    </i>
    <i r="3">
      <x v="11"/>
    </i>
    <i r="2">
      <x v="11"/>
    </i>
    <i r="3">
      <x/>
    </i>
    <i r="3">
      <x v="1"/>
    </i>
    <i r="3">
      <x v="2"/>
    </i>
    <i r="3">
      <x v="4"/>
    </i>
    <i r="3">
      <x v="6"/>
    </i>
    <i r="3">
      <x v="7"/>
    </i>
    <i r="3">
      <x v="8"/>
    </i>
    <i r="3">
      <x v="9"/>
    </i>
    <i r="3">
      <x v="10"/>
    </i>
    <i r="3">
      <x v="11"/>
    </i>
    <i r="2">
      <x v="12"/>
    </i>
    <i r="3">
      <x/>
    </i>
    <i r="3">
      <x v="1"/>
    </i>
    <i r="3">
      <x v="2"/>
    </i>
    <i r="3">
      <x v="4"/>
    </i>
    <i r="3">
      <x v="6"/>
    </i>
    <i r="3">
      <x v="7"/>
    </i>
    <i r="3">
      <x v="8"/>
    </i>
    <i r="3">
      <x v="9"/>
    </i>
    <i r="3">
      <x v="10"/>
    </i>
    <i r="3">
      <x v="11"/>
    </i>
    <i r="2">
      <x v="13"/>
    </i>
    <i r="3">
      <x/>
    </i>
    <i r="3">
      <x v="1"/>
    </i>
    <i r="3">
      <x v="2"/>
    </i>
    <i r="3">
      <x v="4"/>
    </i>
    <i r="3">
      <x v="6"/>
    </i>
    <i r="3">
      <x v="7"/>
    </i>
    <i r="3">
      <x v="8"/>
    </i>
    <i r="3">
      <x v="9"/>
    </i>
    <i r="3">
      <x v="10"/>
    </i>
    <i r="3">
      <x v="11"/>
    </i>
    <i r="2">
      <x v="14"/>
    </i>
    <i r="3">
      <x/>
    </i>
    <i r="3">
      <x v="1"/>
    </i>
    <i r="3">
      <x v="2"/>
    </i>
    <i r="3">
      <x v="4"/>
    </i>
    <i r="3">
      <x v="6"/>
    </i>
    <i r="3">
      <x v="7"/>
    </i>
    <i r="3">
      <x v="8"/>
    </i>
    <i r="3">
      <x v="9"/>
    </i>
    <i r="3">
      <x v="10"/>
    </i>
    <i r="3">
      <x v="11"/>
    </i>
    <i r="2">
      <x v="15"/>
    </i>
    <i r="3">
      <x/>
    </i>
    <i r="3">
      <x v="1"/>
    </i>
    <i r="3">
      <x v="2"/>
    </i>
    <i r="3">
      <x v="4"/>
    </i>
    <i r="3">
      <x v="6"/>
    </i>
    <i r="3">
      <x v="7"/>
    </i>
    <i r="3">
      <x v="8"/>
    </i>
    <i r="3">
      <x v="9"/>
    </i>
    <i r="3">
      <x v="10"/>
    </i>
    <i r="3">
      <x v="11"/>
    </i>
    <i r="2">
      <x v="16"/>
    </i>
    <i r="3">
      <x/>
    </i>
    <i r="3">
      <x v="1"/>
    </i>
    <i r="3">
      <x v="2"/>
    </i>
    <i r="3">
      <x v="4"/>
    </i>
    <i r="3">
      <x v="6"/>
    </i>
    <i r="3">
      <x v="7"/>
    </i>
    <i r="3">
      <x v="8"/>
    </i>
    <i r="3">
      <x v="9"/>
    </i>
    <i r="3">
      <x v="10"/>
    </i>
    <i r="3">
      <x v="11"/>
    </i>
    <i r="2">
      <x v="17"/>
    </i>
    <i r="3">
      <x/>
    </i>
    <i r="3">
      <x v="1"/>
    </i>
    <i r="3">
      <x v="2"/>
    </i>
    <i r="3">
      <x v="4"/>
    </i>
    <i r="3">
      <x v="6"/>
    </i>
    <i r="3">
      <x v="7"/>
    </i>
    <i r="3">
      <x v="8"/>
    </i>
    <i r="3">
      <x v="9"/>
    </i>
    <i r="3">
      <x v="10"/>
    </i>
    <i r="3">
      <x v="11"/>
    </i>
    <i r="2">
      <x v="18"/>
    </i>
    <i r="3">
      <x/>
    </i>
    <i r="3">
      <x v="1"/>
    </i>
    <i r="3">
      <x v="2"/>
    </i>
    <i r="3">
      <x v="4"/>
    </i>
    <i r="3">
      <x v="6"/>
    </i>
    <i r="3">
      <x v="7"/>
    </i>
    <i r="3">
      <x v="8"/>
    </i>
    <i r="3">
      <x v="9"/>
    </i>
    <i r="3">
      <x v="10"/>
    </i>
    <i r="3">
      <x v="11"/>
    </i>
    <i r="1">
      <x v="3"/>
    </i>
    <i r="2">
      <x/>
    </i>
    <i r="3">
      <x/>
    </i>
    <i r="3">
      <x v="1"/>
    </i>
    <i r="3">
      <x v="2"/>
    </i>
    <i r="3">
      <x v="4"/>
    </i>
    <i r="3">
      <x v="5"/>
    </i>
    <i r="3">
      <x v="7"/>
    </i>
    <i r="3">
      <x v="8"/>
    </i>
    <i r="3">
      <x v="9"/>
    </i>
    <i r="3">
      <x v="10"/>
    </i>
    <i r="3">
      <x v="11"/>
    </i>
    <i r="2">
      <x v="1"/>
    </i>
    <i r="3">
      <x/>
    </i>
    <i r="3">
      <x v="2"/>
    </i>
    <i r="3">
      <x v="4"/>
    </i>
    <i r="3">
      <x v="5"/>
    </i>
    <i r="3">
      <x v="7"/>
    </i>
    <i r="3">
      <x v="8"/>
    </i>
    <i r="3">
      <x v="9"/>
    </i>
    <i r="3">
      <x v="10"/>
    </i>
    <i r="3">
      <x v="11"/>
    </i>
    <i r="2">
      <x v="2"/>
    </i>
    <i r="3">
      <x/>
    </i>
    <i r="3">
      <x v="1"/>
    </i>
    <i r="3">
      <x v="2"/>
    </i>
    <i r="3">
      <x v="4"/>
    </i>
    <i r="3">
      <x v="5"/>
    </i>
    <i r="3">
      <x v="7"/>
    </i>
    <i r="3">
      <x v="8"/>
    </i>
    <i r="3">
      <x v="9"/>
    </i>
    <i r="3">
      <x v="10"/>
    </i>
    <i r="3">
      <x v="11"/>
    </i>
    <i r="2">
      <x v="3"/>
    </i>
    <i r="3">
      <x/>
    </i>
    <i r="3">
      <x v="1"/>
    </i>
    <i r="3">
      <x v="2"/>
    </i>
    <i r="3">
      <x v="4"/>
    </i>
    <i r="3">
      <x v="5"/>
    </i>
    <i r="3">
      <x v="8"/>
    </i>
    <i r="3">
      <x v="9"/>
    </i>
    <i r="3">
      <x v="10"/>
    </i>
    <i r="3">
      <x v="11"/>
    </i>
    <i r="2">
      <x v="5"/>
    </i>
    <i r="3">
      <x/>
    </i>
    <i r="3">
      <x v="1"/>
    </i>
    <i r="3">
      <x v="2"/>
    </i>
    <i r="3">
      <x v="4"/>
    </i>
    <i r="3">
      <x v="5"/>
    </i>
    <i r="3">
      <x v="7"/>
    </i>
    <i r="3">
      <x v="8"/>
    </i>
    <i r="3">
      <x v="9"/>
    </i>
    <i r="3">
      <x v="10"/>
    </i>
    <i r="3">
      <x v="11"/>
    </i>
    <i r="2">
      <x v="6"/>
    </i>
    <i r="3">
      <x/>
    </i>
    <i r="3">
      <x v="1"/>
    </i>
    <i r="3">
      <x v="2"/>
    </i>
    <i r="3">
      <x v="4"/>
    </i>
    <i r="3">
      <x v="5"/>
    </i>
    <i r="3">
      <x v="7"/>
    </i>
    <i r="3">
      <x v="8"/>
    </i>
    <i r="3">
      <x v="9"/>
    </i>
    <i r="3">
      <x v="10"/>
    </i>
    <i r="3">
      <x v="11"/>
    </i>
    <i r="2">
      <x v="7"/>
    </i>
    <i r="3">
      <x/>
    </i>
    <i r="3">
      <x v="1"/>
    </i>
    <i r="3">
      <x v="2"/>
    </i>
    <i r="3">
      <x v="4"/>
    </i>
    <i r="3">
      <x v="5"/>
    </i>
    <i r="3">
      <x v="7"/>
    </i>
    <i r="3">
      <x v="8"/>
    </i>
    <i r="3">
      <x v="9"/>
    </i>
    <i r="3">
      <x v="10"/>
    </i>
    <i r="3">
      <x v="11"/>
    </i>
    <i r="2">
      <x v="8"/>
    </i>
    <i r="3">
      <x/>
    </i>
    <i r="3">
      <x v="1"/>
    </i>
    <i r="3">
      <x v="2"/>
    </i>
    <i r="3">
      <x v="4"/>
    </i>
    <i r="3">
      <x v="5"/>
    </i>
    <i r="3">
      <x v="7"/>
    </i>
    <i r="3">
      <x v="8"/>
    </i>
    <i r="3">
      <x v="9"/>
    </i>
    <i r="3">
      <x v="10"/>
    </i>
    <i r="3">
      <x v="11"/>
    </i>
    <i r="2">
      <x v="9"/>
    </i>
    <i r="3">
      <x/>
    </i>
    <i r="3">
      <x v="1"/>
    </i>
    <i r="3">
      <x v="2"/>
    </i>
    <i r="3">
      <x v="4"/>
    </i>
    <i r="3">
      <x v="5"/>
    </i>
    <i r="3">
      <x v="7"/>
    </i>
    <i r="3">
      <x v="8"/>
    </i>
    <i r="3">
      <x v="9"/>
    </i>
    <i r="3">
      <x v="10"/>
    </i>
    <i r="3">
      <x v="11"/>
    </i>
    <i r="2">
      <x v="10"/>
    </i>
    <i r="3">
      <x/>
    </i>
    <i r="3">
      <x v="1"/>
    </i>
    <i r="3">
      <x v="2"/>
    </i>
    <i r="3">
      <x v="4"/>
    </i>
    <i r="3">
      <x v="5"/>
    </i>
    <i r="3">
      <x v="7"/>
    </i>
    <i r="3">
      <x v="8"/>
    </i>
    <i r="3">
      <x v="9"/>
    </i>
    <i r="3">
      <x v="10"/>
    </i>
    <i r="3">
      <x v="11"/>
    </i>
    <i r="2">
      <x v="11"/>
    </i>
    <i r="3">
      <x/>
    </i>
    <i r="3">
      <x v="1"/>
    </i>
    <i r="3">
      <x v="2"/>
    </i>
    <i r="3">
      <x v="4"/>
    </i>
    <i r="3">
      <x v="5"/>
    </i>
    <i r="3">
      <x v="7"/>
    </i>
    <i r="3">
      <x v="8"/>
    </i>
    <i r="3">
      <x v="9"/>
    </i>
    <i r="3">
      <x v="10"/>
    </i>
    <i r="3">
      <x v="11"/>
    </i>
    <i r="2">
      <x v="12"/>
    </i>
    <i r="3">
      <x/>
    </i>
    <i r="3">
      <x v="1"/>
    </i>
    <i r="3">
      <x v="2"/>
    </i>
    <i r="3">
      <x v="4"/>
    </i>
    <i r="3">
      <x v="5"/>
    </i>
    <i r="3">
      <x v="7"/>
    </i>
    <i r="3">
      <x v="8"/>
    </i>
    <i r="3">
      <x v="9"/>
    </i>
    <i r="3">
      <x v="10"/>
    </i>
    <i r="3">
      <x v="11"/>
    </i>
    <i r="2">
      <x v="13"/>
    </i>
    <i r="3">
      <x/>
    </i>
    <i r="3">
      <x v="1"/>
    </i>
    <i r="3">
      <x v="2"/>
    </i>
    <i r="3">
      <x v="4"/>
    </i>
    <i r="3">
      <x v="5"/>
    </i>
    <i r="3">
      <x v="7"/>
    </i>
    <i r="3">
      <x v="8"/>
    </i>
    <i r="3">
      <x v="9"/>
    </i>
    <i r="3">
      <x v="10"/>
    </i>
    <i r="3">
      <x v="11"/>
    </i>
    <i r="2">
      <x v="14"/>
    </i>
    <i r="3">
      <x/>
    </i>
    <i r="3">
      <x v="1"/>
    </i>
    <i r="3">
      <x v="2"/>
    </i>
    <i r="3">
      <x v="4"/>
    </i>
    <i r="3">
      <x v="5"/>
    </i>
    <i r="3">
      <x v="7"/>
    </i>
    <i r="3">
      <x v="8"/>
    </i>
    <i r="3">
      <x v="9"/>
    </i>
    <i r="3">
      <x v="10"/>
    </i>
    <i r="3">
      <x v="11"/>
    </i>
    <i r="2">
      <x v="15"/>
    </i>
    <i r="3">
      <x/>
    </i>
    <i r="3">
      <x v="1"/>
    </i>
    <i r="3">
      <x v="2"/>
    </i>
    <i r="3">
      <x v="4"/>
    </i>
    <i r="3">
      <x v="5"/>
    </i>
    <i r="3">
      <x v="7"/>
    </i>
    <i r="3">
      <x v="8"/>
    </i>
    <i r="3">
      <x v="9"/>
    </i>
    <i r="3">
      <x v="10"/>
    </i>
    <i r="3">
      <x v="11"/>
    </i>
    <i r="2">
      <x v="16"/>
    </i>
    <i r="3">
      <x/>
    </i>
    <i r="3">
      <x v="1"/>
    </i>
    <i r="3">
      <x v="2"/>
    </i>
    <i r="3">
      <x v="4"/>
    </i>
    <i r="3">
      <x v="5"/>
    </i>
    <i r="3">
      <x v="7"/>
    </i>
    <i r="3">
      <x v="8"/>
    </i>
    <i r="3">
      <x v="9"/>
    </i>
    <i r="3">
      <x v="10"/>
    </i>
    <i r="3">
      <x v="11"/>
    </i>
    <i r="2">
      <x v="17"/>
    </i>
    <i r="3">
      <x/>
    </i>
    <i r="3">
      <x v="1"/>
    </i>
    <i r="3">
      <x v="2"/>
    </i>
    <i r="3">
      <x v="4"/>
    </i>
    <i r="3">
      <x v="5"/>
    </i>
    <i r="3">
      <x v="7"/>
    </i>
    <i r="3">
      <x v="8"/>
    </i>
    <i r="3">
      <x v="9"/>
    </i>
    <i r="3">
      <x v="10"/>
    </i>
    <i r="3">
      <x v="11"/>
    </i>
    <i r="2">
      <x v="18"/>
    </i>
    <i r="3">
      <x/>
    </i>
    <i r="3">
      <x v="1"/>
    </i>
    <i r="3">
      <x v="2"/>
    </i>
    <i r="3">
      <x v="4"/>
    </i>
    <i r="3">
      <x v="5"/>
    </i>
    <i r="3">
      <x v="7"/>
    </i>
    <i r="3">
      <x v="8"/>
    </i>
    <i r="3">
      <x v="9"/>
    </i>
    <i r="3">
      <x v="10"/>
    </i>
    <i r="3">
      <x v="11"/>
    </i>
    <i r="1">
      <x v="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5"/>
    </i>
    <i r="2">
      <x/>
    </i>
    <i r="3">
      <x/>
    </i>
    <i r="3">
      <x v="1"/>
    </i>
    <i r="3">
      <x v="2"/>
    </i>
    <i r="3">
      <x v="4"/>
    </i>
    <i r="3">
      <x v="5"/>
    </i>
    <i r="3">
      <x v="6"/>
    </i>
    <i r="3">
      <x v="8"/>
    </i>
    <i r="3">
      <x v="9"/>
    </i>
    <i r="3">
      <x v="10"/>
    </i>
    <i r="3">
      <x v="11"/>
    </i>
    <i r="2">
      <x v="1"/>
    </i>
    <i r="3">
      <x v="2"/>
    </i>
    <i r="3">
      <x v="4"/>
    </i>
    <i r="3">
      <x v="5"/>
    </i>
    <i r="3">
      <x v="6"/>
    </i>
    <i r="3">
      <x v="8"/>
    </i>
    <i r="3">
      <x v="9"/>
    </i>
    <i r="3">
      <x v="10"/>
    </i>
    <i r="3">
      <x v="11"/>
    </i>
    <i r="2">
      <x v="2"/>
    </i>
    <i r="3">
      <x/>
    </i>
    <i r="3">
      <x v="1"/>
    </i>
    <i r="3">
      <x v="2"/>
    </i>
    <i r="3">
      <x v="4"/>
    </i>
    <i r="3">
      <x v="5"/>
    </i>
    <i r="3">
      <x v="6"/>
    </i>
    <i r="3">
      <x v="8"/>
    </i>
    <i r="3">
      <x v="9"/>
    </i>
    <i r="3">
      <x v="10"/>
    </i>
    <i r="3">
      <x v="11"/>
    </i>
    <i r="2">
      <x v="3"/>
    </i>
    <i r="3">
      <x/>
    </i>
    <i r="3">
      <x v="1"/>
    </i>
    <i r="3">
      <x v="2"/>
    </i>
    <i r="3">
      <x v="4"/>
    </i>
    <i r="3">
      <x v="5"/>
    </i>
    <i r="3">
      <x v="6"/>
    </i>
    <i r="3">
      <x v="8"/>
    </i>
    <i r="3">
      <x v="9"/>
    </i>
    <i r="3">
      <x v="10"/>
    </i>
    <i r="3">
      <x v="11"/>
    </i>
    <i r="2">
      <x v="5"/>
    </i>
    <i r="3">
      <x/>
    </i>
    <i r="3">
      <x v="1"/>
    </i>
    <i r="3">
      <x v="2"/>
    </i>
    <i r="3">
      <x v="4"/>
    </i>
    <i r="3">
      <x v="5"/>
    </i>
    <i r="3">
      <x v="6"/>
    </i>
    <i r="3">
      <x v="8"/>
    </i>
    <i r="3">
      <x v="9"/>
    </i>
    <i r="3">
      <x v="10"/>
    </i>
    <i r="3">
      <x v="11"/>
    </i>
    <i r="2">
      <x v="6"/>
    </i>
    <i r="3">
      <x/>
    </i>
    <i r="3">
      <x v="1"/>
    </i>
    <i r="3">
      <x v="2"/>
    </i>
    <i r="3">
      <x v="4"/>
    </i>
    <i r="3">
      <x v="5"/>
    </i>
    <i r="3">
      <x v="6"/>
    </i>
    <i r="3">
      <x v="8"/>
    </i>
    <i r="3">
      <x v="9"/>
    </i>
    <i r="3">
      <x v="10"/>
    </i>
    <i r="3">
      <x v="11"/>
    </i>
    <i r="2">
      <x v="7"/>
    </i>
    <i r="3">
      <x/>
    </i>
    <i r="3">
      <x v="1"/>
    </i>
    <i r="3">
      <x v="2"/>
    </i>
    <i r="3">
      <x v="4"/>
    </i>
    <i r="3">
      <x v="5"/>
    </i>
    <i r="3">
      <x v="6"/>
    </i>
    <i r="3">
      <x v="8"/>
    </i>
    <i r="3">
      <x v="9"/>
    </i>
    <i r="3">
      <x v="10"/>
    </i>
    <i r="3">
      <x v="11"/>
    </i>
    <i r="2">
      <x v="8"/>
    </i>
    <i r="3">
      <x/>
    </i>
    <i r="3">
      <x v="1"/>
    </i>
    <i r="3">
      <x v="2"/>
    </i>
    <i r="3">
      <x v="4"/>
    </i>
    <i r="3">
      <x v="5"/>
    </i>
    <i r="3">
      <x v="6"/>
    </i>
    <i r="3">
      <x v="8"/>
    </i>
    <i r="3">
      <x v="9"/>
    </i>
    <i r="3">
      <x v="10"/>
    </i>
    <i r="3">
      <x v="11"/>
    </i>
    <i r="2">
      <x v="9"/>
    </i>
    <i r="3">
      <x/>
    </i>
    <i r="3">
      <x v="1"/>
    </i>
    <i r="3">
      <x v="2"/>
    </i>
    <i r="3">
      <x v="4"/>
    </i>
    <i r="3">
      <x v="5"/>
    </i>
    <i r="3">
      <x v="6"/>
    </i>
    <i r="3">
      <x v="8"/>
    </i>
    <i r="3">
      <x v="9"/>
    </i>
    <i r="3">
      <x v="10"/>
    </i>
    <i r="3">
      <x v="11"/>
    </i>
    <i r="2">
      <x v="10"/>
    </i>
    <i r="3">
      <x/>
    </i>
    <i r="3">
      <x v="1"/>
    </i>
    <i r="3">
      <x v="2"/>
    </i>
    <i r="3">
      <x v="4"/>
    </i>
    <i r="3">
      <x v="5"/>
    </i>
    <i r="3">
      <x v="6"/>
    </i>
    <i r="3">
      <x v="8"/>
    </i>
    <i r="3">
      <x v="9"/>
    </i>
    <i r="3">
      <x v="10"/>
    </i>
    <i r="3">
      <x v="11"/>
    </i>
    <i r="2">
      <x v="11"/>
    </i>
    <i r="3">
      <x/>
    </i>
    <i r="3">
      <x v="1"/>
    </i>
    <i r="3">
      <x v="2"/>
    </i>
    <i r="3">
      <x v="4"/>
    </i>
    <i r="3">
      <x v="5"/>
    </i>
    <i r="3">
      <x v="6"/>
    </i>
    <i r="3">
      <x v="8"/>
    </i>
    <i r="3">
      <x v="9"/>
    </i>
    <i r="3">
      <x v="10"/>
    </i>
    <i r="3">
      <x v="11"/>
    </i>
    <i r="2">
      <x v="12"/>
    </i>
    <i r="3">
      <x/>
    </i>
    <i r="3">
      <x v="1"/>
    </i>
    <i r="3">
      <x v="2"/>
    </i>
    <i r="3">
      <x v="4"/>
    </i>
    <i r="3">
      <x v="5"/>
    </i>
    <i r="3">
      <x v="6"/>
    </i>
    <i r="3">
      <x v="8"/>
    </i>
    <i r="3">
      <x v="9"/>
    </i>
    <i r="3">
      <x v="10"/>
    </i>
    <i r="3">
      <x v="11"/>
    </i>
    <i r="2">
      <x v="13"/>
    </i>
    <i r="3">
      <x/>
    </i>
    <i r="3">
      <x v="1"/>
    </i>
    <i r="3">
      <x v="2"/>
    </i>
    <i r="3">
      <x v="4"/>
    </i>
    <i r="3">
      <x v="5"/>
    </i>
    <i r="3">
      <x v="6"/>
    </i>
    <i r="3">
      <x v="8"/>
    </i>
    <i r="3">
      <x v="9"/>
    </i>
    <i r="3">
      <x v="10"/>
    </i>
    <i r="3">
      <x v="11"/>
    </i>
    <i r="2">
      <x v="14"/>
    </i>
    <i r="3">
      <x/>
    </i>
    <i r="3">
      <x v="1"/>
    </i>
    <i r="3">
      <x v="2"/>
    </i>
    <i r="3">
      <x v="4"/>
    </i>
    <i r="3">
      <x v="5"/>
    </i>
    <i r="3">
      <x v="6"/>
    </i>
    <i r="3">
      <x v="8"/>
    </i>
    <i r="3">
      <x v="9"/>
    </i>
    <i r="3">
      <x v="10"/>
    </i>
    <i r="3">
      <x v="11"/>
    </i>
    <i r="2">
      <x v="15"/>
    </i>
    <i r="3">
      <x/>
    </i>
    <i r="3">
      <x v="1"/>
    </i>
    <i r="3">
      <x v="2"/>
    </i>
    <i r="3">
      <x v="4"/>
    </i>
    <i r="3">
      <x v="5"/>
    </i>
    <i r="3">
      <x v="6"/>
    </i>
    <i r="3">
      <x v="8"/>
    </i>
    <i r="3">
      <x v="9"/>
    </i>
    <i r="3">
      <x v="10"/>
    </i>
    <i r="3">
      <x v="11"/>
    </i>
    <i r="2">
      <x v="16"/>
    </i>
    <i r="3">
      <x/>
    </i>
    <i r="3">
      <x v="1"/>
    </i>
    <i r="3">
      <x v="2"/>
    </i>
    <i r="3">
      <x v="4"/>
    </i>
    <i r="3">
      <x v="5"/>
    </i>
    <i r="3">
      <x v="6"/>
    </i>
    <i r="3">
      <x v="8"/>
    </i>
    <i r="3">
      <x v="9"/>
    </i>
    <i r="3">
      <x v="10"/>
    </i>
    <i r="3">
      <x v="11"/>
    </i>
    <i r="2">
      <x v="17"/>
    </i>
    <i r="3">
      <x/>
    </i>
    <i r="3">
      <x v="1"/>
    </i>
    <i r="3">
      <x v="2"/>
    </i>
    <i r="3">
      <x v="4"/>
    </i>
    <i r="3">
      <x v="5"/>
    </i>
    <i r="3">
      <x v="6"/>
    </i>
    <i r="3">
      <x v="8"/>
    </i>
    <i r="3">
      <x v="9"/>
    </i>
    <i r="3">
      <x v="10"/>
    </i>
    <i r="3">
      <x v="11"/>
    </i>
    <i r="2">
      <x v="18"/>
    </i>
    <i r="3">
      <x/>
    </i>
    <i r="3">
      <x v="1"/>
    </i>
    <i r="3">
      <x v="2"/>
    </i>
    <i r="3">
      <x v="4"/>
    </i>
    <i r="3">
      <x v="5"/>
    </i>
    <i r="3">
      <x v="6"/>
    </i>
    <i r="3">
      <x v="8"/>
    </i>
    <i r="3">
      <x v="9"/>
    </i>
    <i r="3">
      <x v="10"/>
    </i>
    <i r="3">
      <x v="11"/>
    </i>
    <i r="1">
      <x v="6"/>
    </i>
    <i r="2">
      <x/>
    </i>
    <i r="3">
      <x/>
    </i>
    <i r="3">
      <x v="1"/>
    </i>
    <i r="3">
      <x v="2"/>
    </i>
    <i r="3">
      <x v="4"/>
    </i>
    <i r="3">
      <x v="5"/>
    </i>
    <i r="3">
      <x v="6"/>
    </i>
    <i r="3">
      <x v="7"/>
    </i>
    <i r="3">
      <x v="8"/>
    </i>
    <i r="3">
      <x v="9"/>
    </i>
    <i r="3">
      <x v="10"/>
    </i>
    <i r="2">
      <x v="1"/>
    </i>
    <i r="3">
      <x v="2"/>
    </i>
    <i r="3">
      <x v="4"/>
    </i>
    <i r="3">
      <x v="5"/>
    </i>
    <i r="3">
      <x v="6"/>
    </i>
    <i r="3">
      <x v="7"/>
    </i>
    <i r="3">
      <x v="8"/>
    </i>
    <i r="3">
      <x v="9"/>
    </i>
    <i r="3">
      <x v="10"/>
    </i>
    <i r="2">
      <x v="2"/>
    </i>
    <i r="3">
      <x/>
    </i>
    <i r="3">
      <x v="1"/>
    </i>
    <i r="3">
      <x v="2"/>
    </i>
    <i r="3">
      <x v="4"/>
    </i>
    <i r="3">
      <x v="5"/>
    </i>
    <i r="3">
      <x v="6"/>
    </i>
    <i r="3">
      <x v="7"/>
    </i>
    <i r="3">
      <x v="8"/>
    </i>
    <i r="3">
      <x v="9"/>
    </i>
    <i r="3">
      <x v="10"/>
    </i>
    <i r="2">
      <x v="3"/>
    </i>
    <i r="3">
      <x/>
    </i>
    <i r="3">
      <x v="1"/>
    </i>
    <i r="3">
      <x v="2"/>
    </i>
    <i r="3">
      <x v="4"/>
    </i>
    <i r="3">
      <x v="5"/>
    </i>
    <i r="3">
      <x v="6"/>
    </i>
    <i r="3">
      <x v="8"/>
    </i>
    <i r="3">
      <x v="9"/>
    </i>
    <i r="3">
      <x v="10"/>
    </i>
    <i r="2">
      <x v="4"/>
    </i>
    <i r="3">
      <x/>
    </i>
    <i r="3">
      <x v="1"/>
    </i>
    <i r="3">
      <x v="4"/>
    </i>
    <i r="3">
      <x v="5"/>
    </i>
    <i r="3">
      <x v="6"/>
    </i>
    <i r="3">
      <x v="7"/>
    </i>
    <i r="3">
      <x v="8"/>
    </i>
    <i r="3">
      <x v="9"/>
    </i>
    <i r="3">
      <x v="10"/>
    </i>
    <i r="2">
      <x v="5"/>
    </i>
    <i r="3">
      <x/>
    </i>
    <i r="3">
      <x v="1"/>
    </i>
    <i r="3">
      <x v="2"/>
    </i>
    <i r="3">
      <x v="4"/>
    </i>
    <i r="3">
      <x v="5"/>
    </i>
    <i r="3">
      <x v="6"/>
    </i>
    <i r="3">
      <x v="7"/>
    </i>
    <i r="3">
      <x v="8"/>
    </i>
    <i r="3">
      <x v="9"/>
    </i>
    <i r="3">
      <x v="10"/>
    </i>
    <i r="2">
      <x v="6"/>
    </i>
    <i r="3">
      <x/>
    </i>
    <i r="3">
      <x v="1"/>
    </i>
    <i r="3">
      <x v="2"/>
    </i>
    <i r="3">
      <x v="4"/>
    </i>
    <i r="3">
      <x v="5"/>
    </i>
    <i r="3">
      <x v="6"/>
    </i>
    <i r="3">
      <x v="7"/>
    </i>
    <i r="3">
      <x v="8"/>
    </i>
    <i r="3">
      <x v="9"/>
    </i>
    <i r="3">
      <x v="10"/>
    </i>
    <i r="2">
      <x v="7"/>
    </i>
    <i r="3">
      <x/>
    </i>
    <i r="3">
      <x v="1"/>
    </i>
    <i r="3">
      <x v="2"/>
    </i>
    <i r="3">
      <x v="4"/>
    </i>
    <i r="3">
      <x v="5"/>
    </i>
    <i r="3">
      <x v="6"/>
    </i>
    <i r="3">
      <x v="7"/>
    </i>
    <i r="3">
      <x v="8"/>
    </i>
    <i r="3">
      <x v="9"/>
    </i>
    <i r="3">
      <x v="10"/>
    </i>
    <i r="2">
      <x v="8"/>
    </i>
    <i r="3">
      <x/>
    </i>
    <i r="3">
      <x v="1"/>
    </i>
    <i r="3">
      <x v="2"/>
    </i>
    <i r="3">
      <x v="4"/>
    </i>
    <i r="3">
      <x v="5"/>
    </i>
    <i r="3">
      <x v="6"/>
    </i>
    <i r="3">
      <x v="7"/>
    </i>
    <i r="3">
      <x v="8"/>
    </i>
    <i r="3">
      <x v="9"/>
    </i>
    <i r="3">
      <x v="10"/>
    </i>
    <i r="2">
      <x v="9"/>
    </i>
    <i r="3">
      <x/>
    </i>
    <i r="3">
      <x v="1"/>
    </i>
    <i r="3">
      <x v="2"/>
    </i>
    <i r="3">
      <x v="4"/>
    </i>
    <i r="3">
      <x v="5"/>
    </i>
    <i r="3">
      <x v="6"/>
    </i>
    <i r="3">
      <x v="7"/>
    </i>
    <i r="3">
      <x v="8"/>
    </i>
    <i r="3">
      <x v="9"/>
    </i>
    <i r="3">
      <x v="10"/>
    </i>
    <i r="2">
      <x v="10"/>
    </i>
    <i r="3">
      <x/>
    </i>
    <i r="3">
      <x v="1"/>
    </i>
    <i r="3">
      <x v="2"/>
    </i>
    <i r="3">
      <x v="4"/>
    </i>
    <i r="3">
      <x v="5"/>
    </i>
    <i r="3">
      <x v="6"/>
    </i>
    <i r="3">
      <x v="7"/>
    </i>
    <i r="3">
      <x v="8"/>
    </i>
    <i r="3">
      <x v="9"/>
    </i>
    <i r="3">
      <x v="10"/>
    </i>
    <i r="2">
      <x v="11"/>
    </i>
    <i r="3">
      <x/>
    </i>
    <i r="3">
      <x v="1"/>
    </i>
    <i r="3">
      <x v="2"/>
    </i>
    <i r="3">
      <x v="4"/>
    </i>
    <i r="3">
      <x v="5"/>
    </i>
    <i r="3">
      <x v="6"/>
    </i>
    <i r="3">
      <x v="7"/>
    </i>
    <i r="3">
      <x v="8"/>
    </i>
    <i r="3">
      <x v="9"/>
    </i>
    <i r="3">
      <x v="10"/>
    </i>
    <i r="2">
      <x v="12"/>
    </i>
    <i r="3">
      <x/>
    </i>
    <i r="3">
      <x v="1"/>
    </i>
    <i r="3">
      <x v="2"/>
    </i>
    <i r="3">
      <x v="4"/>
    </i>
    <i r="3">
      <x v="5"/>
    </i>
    <i r="3">
      <x v="6"/>
    </i>
    <i r="3">
      <x v="7"/>
    </i>
    <i r="3">
      <x v="8"/>
    </i>
    <i r="3">
      <x v="9"/>
    </i>
    <i r="3">
      <x v="10"/>
    </i>
    <i r="2">
      <x v="13"/>
    </i>
    <i r="3">
      <x/>
    </i>
    <i r="3">
      <x v="1"/>
    </i>
    <i r="3">
      <x v="2"/>
    </i>
    <i r="3">
      <x v="4"/>
    </i>
    <i r="3">
      <x v="5"/>
    </i>
    <i r="3">
      <x v="6"/>
    </i>
    <i r="3">
      <x v="7"/>
    </i>
    <i r="3">
      <x v="8"/>
    </i>
    <i r="3">
      <x v="9"/>
    </i>
    <i r="3">
      <x v="10"/>
    </i>
    <i r="2">
      <x v="14"/>
    </i>
    <i r="3">
      <x/>
    </i>
    <i r="3">
      <x v="1"/>
    </i>
    <i r="3">
      <x v="2"/>
    </i>
    <i r="3">
      <x v="4"/>
    </i>
    <i r="3">
      <x v="5"/>
    </i>
    <i r="3">
      <x v="6"/>
    </i>
    <i r="3">
      <x v="7"/>
    </i>
    <i r="3">
      <x v="8"/>
    </i>
    <i r="3">
      <x v="9"/>
    </i>
    <i r="3">
      <x v="10"/>
    </i>
    <i r="2">
      <x v="15"/>
    </i>
    <i r="3">
      <x/>
    </i>
    <i r="3">
      <x v="1"/>
    </i>
    <i r="3">
      <x v="2"/>
    </i>
    <i r="3">
      <x v="4"/>
    </i>
    <i r="3">
      <x v="5"/>
    </i>
    <i r="3">
      <x v="6"/>
    </i>
    <i r="3">
      <x v="7"/>
    </i>
    <i r="3">
      <x v="8"/>
    </i>
    <i r="3">
      <x v="9"/>
    </i>
    <i r="3">
      <x v="10"/>
    </i>
    <i r="2">
      <x v="16"/>
    </i>
    <i r="3">
      <x/>
    </i>
    <i r="3">
      <x v="1"/>
    </i>
    <i r="3">
      <x v="2"/>
    </i>
    <i r="3">
      <x v="4"/>
    </i>
    <i r="3">
      <x v="5"/>
    </i>
    <i r="3">
      <x v="6"/>
    </i>
    <i r="3">
      <x v="7"/>
    </i>
    <i r="3">
      <x v="8"/>
    </i>
    <i r="3">
      <x v="9"/>
    </i>
    <i r="3">
      <x v="10"/>
    </i>
    <i r="2">
      <x v="17"/>
    </i>
    <i r="3">
      <x/>
    </i>
    <i r="3">
      <x v="1"/>
    </i>
    <i r="3">
      <x v="2"/>
    </i>
    <i r="3">
      <x v="4"/>
    </i>
    <i r="3">
      <x v="5"/>
    </i>
    <i r="3">
      <x v="6"/>
    </i>
    <i r="3">
      <x v="7"/>
    </i>
    <i r="3">
      <x v="8"/>
    </i>
    <i r="3">
      <x v="9"/>
    </i>
    <i r="3">
      <x v="10"/>
    </i>
    <i r="2">
      <x v="18"/>
    </i>
    <i r="3">
      <x/>
    </i>
    <i r="3">
      <x v="1"/>
    </i>
    <i r="3">
      <x v="2"/>
    </i>
    <i r="3">
      <x v="4"/>
    </i>
    <i r="3">
      <x v="5"/>
    </i>
    <i r="3">
      <x v="6"/>
    </i>
    <i r="3">
      <x v="7"/>
    </i>
    <i r="3">
      <x v="8"/>
    </i>
    <i r="3">
      <x v="9"/>
    </i>
    <i r="3">
      <x v="10"/>
    </i>
    <i r="1">
      <x v="7"/>
    </i>
    <i r="2">
      <x/>
    </i>
    <i r="3">
      <x v="1"/>
    </i>
    <i r="3">
      <x v="2"/>
    </i>
    <i r="3">
      <x v="4"/>
    </i>
    <i r="3">
      <x v="5"/>
    </i>
    <i r="3">
      <x v="6"/>
    </i>
    <i r="3">
      <x v="7"/>
    </i>
    <i r="3">
      <x v="8"/>
    </i>
    <i r="3">
      <x v="9"/>
    </i>
    <i r="3">
      <x v="10"/>
    </i>
    <i r="3">
      <x v="11"/>
    </i>
    <i r="2">
      <x v="2"/>
    </i>
    <i r="3">
      <x v="1"/>
    </i>
    <i r="3">
      <x v="2"/>
    </i>
    <i r="3">
      <x v="4"/>
    </i>
    <i r="3">
      <x v="5"/>
    </i>
    <i r="3">
      <x v="6"/>
    </i>
    <i r="3">
      <x v="7"/>
    </i>
    <i r="3">
      <x v="8"/>
    </i>
    <i r="3">
      <x v="9"/>
    </i>
    <i r="3">
      <x v="10"/>
    </i>
    <i r="3">
      <x v="11"/>
    </i>
    <i r="2">
      <x v="4"/>
    </i>
    <i r="3">
      <x v="1"/>
    </i>
    <i r="3">
      <x v="4"/>
    </i>
    <i r="3">
      <x v="5"/>
    </i>
    <i r="3">
      <x v="6"/>
    </i>
    <i r="3">
      <x v="7"/>
    </i>
    <i r="3">
      <x v="8"/>
    </i>
    <i r="3">
      <x v="9"/>
    </i>
    <i r="3">
      <x v="10"/>
    </i>
    <i r="3">
      <x v="11"/>
    </i>
    <i r="2">
      <x v="5"/>
    </i>
    <i r="3">
      <x v="1"/>
    </i>
    <i r="3">
      <x v="2"/>
    </i>
    <i r="3">
      <x v="4"/>
    </i>
    <i r="3">
      <x v="5"/>
    </i>
    <i r="3">
      <x v="6"/>
    </i>
    <i r="3">
      <x v="7"/>
    </i>
    <i r="3">
      <x v="8"/>
    </i>
    <i r="3">
      <x v="9"/>
    </i>
    <i r="3">
      <x v="10"/>
    </i>
    <i r="3">
      <x v="11"/>
    </i>
    <i r="2">
      <x v="6"/>
    </i>
    <i r="3">
      <x v="1"/>
    </i>
    <i r="3">
      <x v="2"/>
    </i>
    <i r="3">
      <x v="4"/>
    </i>
    <i r="3">
      <x v="5"/>
    </i>
    <i r="3">
      <x v="6"/>
    </i>
    <i r="3">
      <x v="7"/>
    </i>
    <i r="3">
      <x v="8"/>
    </i>
    <i r="3">
      <x v="9"/>
    </i>
    <i r="3">
      <x v="10"/>
    </i>
    <i r="3">
      <x v="11"/>
    </i>
    <i r="2">
      <x v="8"/>
    </i>
    <i r="3">
      <x v="1"/>
    </i>
    <i r="3">
      <x v="4"/>
    </i>
    <i r="3">
      <x v="5"/>
    </i>
    <i r="3">
      <x v="6"/>
    </i>
    <i r="3">
      <x v="7"/>
    </i>
    <i r="3">
      <x v="8"/>
    </i>
    <i r="3">
      <x v="9"/>
    </i>
    <i r="3">
      <x v="10"/>
    </i>
    <i r="3">
      <x v="11"/>
    </i>
    <i r="2">
      <x v="9"/>
    </i>
    <i r="3">
      <x v="1"/>
    </i>
    <i r="3">
      <x v="2"/>
    </i>
    <i r="3">
      <x v="4"/>
    </i>
    <i r="3">
      <x v="5"/>
    </i>
    <i r="3">
      <x v="6"/>
    </i>
    <i r="3">
      <x v="7"/>
    </i>
    <i r="3">
      <x v="8"/>
    </i>
    <i r="3">
      <x v="9"/>
    </i>
    <i r="3">
      <x v="10"/>
    </i>
    <i r="3">
      <x v="11"/>
    </i>
    <i r="2">
      <x v="10"/>
    </i>
    <i r="3">
      <x v="1"/>
    </i>
    <i r="3">
      <x v="4"/>
    </i>
    <i r="3">
      <x v="5"/>
    </i>
    <i r="3">
      <x v="6"/>
    </i>
    <i r="3">
      <x v="7"/>
    </i>
    <i r="3">
      <x v="8"/>
    </i>
    <i r="3">
      <x v="9"/>
    </i>
    <i r="3">
      <x v="10"/>
    </i>
    <i r="3">
      <x v="11"/>
    </i>
    <i r="2">
      <x v="11"/>
    </i>
    <i r="3">
      <x v="1"/>
    </i>
    <i r="3">
      <x v="4"/>
    </i>
    <i r="3">
      <x v="5"/>
    </i>
    <i r="3">
      <x v="6"/>
    </i>
    <i r="3">
      <x v="7"/>
    </i>
    <i r="3">
      <x v="8"/>
    </i>
    <i r="3">
      <x v="9"/>
    </i>
    <i r="3">
      <x v="10"/>
    </i>
    <i r="3">
      <x v="11"/>
    </i>
    <i r="2">
      <x v="12"/>
    </i>
    <i r="3">
      <x v="1"/>
    </i>
    <i r="3">
      <x v="2"/>
    </i>
    <i r="3">
      <x v="4"/>
    </i>
    <i r="3">
      <x v="5"/>
    </i>
    <i r="3">
      <x v="6"/>
    </i>
    <i r="3">
      <x v="7"/>
    </i>
    <i r="3">
      <x v="8"/>
    </i>
    <i r="3">
      <x v="9"/>
    </i>
    <i r="3">
      <x v="10"/>
    </i>
    <i r="3">
      <x v="11"/>
    </i>
    <i r="2">
      <x v="13"/>
    </i>
    <i r="3">
      <x v="1"/>
    </i>
    <i r="3">
      <x v="2"/>
    </i>
    <i r="3">
      <x v="4"/>
    </i>
    <i r="3">
      <x v="5"/>
    </i>
    <i r="3">
      <x v="6"/>
    </i>
    <i r="3">
      <x v="7"/>
    </i>
    <i r="3">
      <x v="8"/>
    </i>
    <i r="3">
      <x v="9"/>
    </i>
    <i r="3">
      <x v="10"/>
    </i>
    <i r="3">
      <x v="11"/>
    </i>
    <i r="2">
      <x v="14"/>
    </i>
    <i r="3">
      <x v="1"/>
    </i>
    <i r="3">
      <x v="4"/>
    </i>
    <i r="3">
      <x v="5"/>
    </i>
    <i r="3">
      <x v="6"/>
    </i>
    <i r="3">
      <x v="7"/>
    </i>
    <i r="3">
      <x v="8"/>
    </i>
    <i r="3">
      <x v="9"/>
    </i>
    <i r="3">
      <x v="10"/>
    </i>
    <i r="3">
      <x v="11"/>
    </i>
    <i r="2">
      <x v="15"/>
    </i>
    <i r="3">
      <x v="1"/>
    </i>
    <i r="3">
      <x v="2"/>
    </i>
    <i r="3">
      <x v="4"/>
    </i>
    <i r="3">
      <x v="5"/>
    </i>
    <i r="3">
      <x v="6"/>
    </i>
    <i r="3">
      <x v="7"/>
    </i>
    <i r="3">
      <x v="8"/>
    </i>
    <i r="3">
      <x v="9"/>
    </i>
    <i r="3">
      <x v="10"/>
    </i>
    <i r="3">
      <x v="11"/>
    </i>
    <i r="2">
      <x v="16"/>
    </i>
    <i r="3">
      <x v="1"/>
    </i>
    <i r="3">
      <x v="2"/>
    </i>
    <i r="3">
      <x v="4"/>
    </i>
    <i r="3">
      <x v="5"/>
    </i>
    <i r="3">
      <x v="6"/>
    </i>
    <i r="3">
      <x v="7"/>
    </i>
    <i r="3">
      <x v="8"/>
    </i>
    <i r="3">
      <x v="9"/>
    </i>
    <i r="3">
      <x v="10"/>
    </i>
    <i r="3">
      <x v="11"/>
    </i>
    <i r="2">
      <x v="17"/>
    </i>
    <i r="3">
      <x v="1"/>
    </i>
    <i r="3">
      <x v="2"/>
    </i>
    <i r="3">
      <x v="4"/>
    </i>
    <i r="3">
      <x v="5"/>
    </i>
    <i r="3">
      <x v="6"/>
    </i>
    <i r="3">
      <x v="7"/>
    </i>
    <i r="3">
      <x v="8"/>
    </i>
    <i r="3">
      <x v="9"/>
    </i>
    <i r="3">
      <x v="10"/>
    </i>
    <i r="3">
      <x v="11"/>
    </i>
    <i r="2">
      <x v="18"/>
    </i>
    <i r="3">
      <x v="1"/>
    </i>
    <i r="3">
      <x v="2"/>
    </i>
    <i r="3">
      <x v="4"/>
    </i>
    <i r="3">
      <x v="5"/>
    </i>
    <i r="3">
      <x v="6"/>
    </i>
    <i r="3">
      <x v="7"/>
    </i>
    <i r="3">
      <x v="8"/>
    </i>
    <i r="3">
      <x v="9"/>
    </i>
    <i r="3">
      <x v="10"/>
    </i>
    <i r="3">
      <x v="11"/>
    </i>
    <i r="1">
      <x v="8"/>
    </i>
    <i r="2">
      <x/>
    </i>
    <i r="3">
      <x/>
    </i>
    <i r="3">
      <x v="1"/>
    </i>
    <i r="3">
      <x v="4"/>
    </i>
    <i r="3">
      <x v="5"/>
    </i>
    <i r="3">
      <x v="6"/>
    </i>
    <i r="3">
      <x v="7"/>
    </i>
    <i r="3">
      <x v="8"/>
    </i>
    <i r="3">
      <x v="9"/>
    </i>
    <i r="3">
      <x v="10"/>
    </i>
    <i r="3">
      <x v="11"/>
    </i>
    <i r="2">
      <x v="1"/>
    </i>
    <i r="3">
      <x/>
    </i>
    <i r="3">
      <x v="4"/>
    </i>
    <i r="3">
      <x v="5"/>
    </i>
    <i r="3">
      <x v="6"/>
    </i>
    <i r="3">
      <x v="7"/>
    </i>
    <i r="3">
      <x v="8"/>
    </i>
    <i r="3">
      <x v="9"/>
    </i>
    <i r="3">
      <x v="10"/>
    </i>
    <i r="3">
      <x v="11"/>
    </i>
    <i r="2">
      <x v="2"/>
    </i>
    <i r="3">
      <x/>
    </i>
    <i r="3">
      <x v="1"/>
    </i>
    <i r="3">
      <x v="4"/>
    </i>
    <i r="3">
      <x v="5"/>
    </i>
    <i r="3">
      <x v="6"/>
    </i>
    <i r="3">
      <x v="7"/>
    </i>
    <i r="3">
      <x v="8"/>
    </i>
    <i r="3">
      <x v="9"/>
    </i>
    <i r="3">
      <x v="10"/>
    </i>
    <i r="3">
      <x v="11"/>
    </i>
    <i r="2">
      <x v="3"/>
    </i>
    <i r="3">
      <x/>
    </i>
    <i r="3">
      <x v="1"/>
    </i>
    <i r="3">
      <x v="4"/>
    </i>
    <i r="3">
      <x v="5"/>
    </i>
    <i r="3">
      <x v="6"/>
    </i>
    <i r="3">
      <x v="8"/>
    </i>
    <i r="3">
      <x v="9"/>
    </i>
    <i r="3">
      <x v="10"/>
    </i>
    <i r="3">
      <x v="11"/>
    </i>
    <i r="2">
      <x v="4"/>
    </i>
    <i r="3">
      <x/>
    </i>
    <i r="3">
      <x v="1"/>
    </i>
    <i r="3">
      <x v="4"/>
    </i>
    <i r="3">
      <x v="5"/>
    </i>
    <i r="3">
      <x v="6"/>
    </i>
    <i r="3">
      <x v="7"/>
    </i>
    <i r="3">
      <x v="8"/>
    </i>
    <i r="3">
      <x v="9"/>
    </i>
    <i r="3">
      <x v="10"/>
    </i>
    <i r="3">
      <x v="11"/>
    </i>
    <i r="2">
      <x v="5"/>
    </i>
    <i r="3">
      <x/>
    </i>
    <i r="3">
      <x v="1"/>
    </i>
    <i r="3">
      <x v="4"/>
    </i>
    <i r="3">
      <x v="5"/>
    </i>
    <i r="3">
      <x v="6"/>
    </i>
    <i r="3">
      <x v="7"/>
    </i>
    <i r="3">
      <x v="8"/>
    </i>
    <i r="3">
      <x v="9"/>
    </i>
    <i r="3">
      <x v="10"/>
    </i>
    <i r="3">
      <x v="11"/>
    </i>
    <i r="2">
      <x v="6"/>
    </i>
    <i r="3">
      <x/>
    </i>
    <i r="3">
      <x v="1"/>
    </i>
    <i r="3">
      <x v="4"/>
    </i>
    <i r="3">
      <x v="5"/>
    </i>
    <i r="3">
      <x v="6"/>
    </i>
    <i r="3">
      <x v="7"/>
    </i>
    <i r="3">
      <x v="9"/>
    </i>
    <i r="3">
      <x v="10"/>
    </i>
    <i r="3">
      <x v="11"/>
    </i>
    <i r="2">
      <x v="7"/>
    </i>
    <i r="3">
      <x/>
    </i>
    <i r="3">
      <x v="1"/>
    </i>
    <i r="3">
      <x v="4"/>
    </i>
    <i r="3">
      <x v="5"/>
    </i>
    <i r="3">
      <x v="6"/>
    </i>
    <i r="3">
      <x v="7"/>
    </i>
    <i r="3">
      <x v="8"/>
    </i>
    <i r="3">
      <x v="9"/>
    </i>
    <i r="3">
      <x v="10"/>
    </i>
    <i r="3">
      <x v="11"/>
    </i>
    <i r="2">
      <x v="8"/>
    </i>
    <i r="3">
      <x/>
    </i>
    <i r="3">
      <x v="4"/>
    </i>
    <i r="3">
      <x v="5"/>
    </i>
    <i r="3">
      <x v="6"/>
    </i>
    <i r="3">
      <x v="7"/>
    </i>
    <i r="3">
      <x v="8"/>
    </i>
    <i r="3">
      <x v="9"/>
    </i>
    <i r="3">
      <x v="10"/>
    </i>
    <i r="3">
      <x v="11"/>
    </i>
    <i r="2">
      <x v="9"/>
    </i>
    <i r="3">
      <x/>
    </i>
    <i r="3">
      <x v="1"/>
    </i>
    <i r="3">
      <x v="4"/>
    </i>
    <i r="3">
      <x v="5"/>
    </i>
    <i r="3">
      <x v="6"/>
    </i>
    <i r="3">
      <x v="7"/>
    </i>
    <i r="3">
      <x v="8"/>
    </i>
    <i r="3">
      <x v="9"/>
    </i>
    <i r="3">
      <x v="10"/>
    </i>
    <i r="3">
      <x v="11"/>
    </i>
    <i r="2">
      <x v="11"/>
    </i>
    <i r="3">
      <x/>
    </i>
    <i r="3">
      <x v="1"/>
    </i>
    <i r="3">
      <x v="4"/>
    </i>
    <i r="3">
      <x v="5"/>
    </i>
    <i r="3">
      <x v="6"/>
    </i>
    <i r="3">
      <x v="7"/>
    </i>
    <i r="3">
      <x v="8"/>
    </i>
    <i r="3">
      <x v="9"/>
    </i>
    <i r="3">
      <x v="10"/>
    </i>
    <i r="3">
      <x v="11"/>
    </i>
    <i r="2">
      <x v="12"/>
    </i>
    <i r="3">
      <x v="1"/>
    </i>
    <i r="3">
      <x v="4"/>
    </i>
    <i r="3">
      <x v="5"/>
    </i>
    <i r="3">
      <x v="6"/>
    </i>
    <i r="3">
      <x v="7"/>
    </i>
    <i r="3">
      <x v="8"/>
    </i>
    <i r="3">
      <x v="9"/>
    </i>
    <i r="3">
      <x v="10"/>
    </i>
    <i r="3">
      <x v="11"/>
    </i>
    <i r="2">
      <x v="13"/>
    </i>
    <i r="3">
      <x/>
    </i>
    <i r="3">
      <x v="1"/>
    </i>
    <i r="3">
      <x v="4"/>
    </i>
    <i r="3">
      <x v="5"/>
    </i>
    <i r="3">
      <x v="6"/>
    </i>
    <i r="3">
      <x v="7"/>
    </i>
    <i r="3">
      <x v="8"/>
    </i>
    <i r="3">
      <x v="9"/>
    </i>
    <i r="3">
      <x v="10"/>
    </i>
    <i r="3">
      <x v="11"/>
    </i>
    <i r="2">
      <x v="14"/>
    </i>
    <i r="3">
      <x/>
    </i>
    <i r="3">
      <x v="1"/>
    </i>
    <i r="3">
      <x v="4"/>
    </i>
    <i r="3">
      <x v="5"/>
    </i>
    <i r="3">
      <x v="6"/>
    </i>
    <i r="3">
      <x v="7"/>
    </i>
    <i r="3">
      <x v="8"/>
    </i>
    <i r="3">
      <x v="9"/>
    </i>
    <i r="3">
      <x v="10"/>
    </i>
    <i r="3">
      <x v="11"/>
    </i>
    <i r="2">
      <x v="15"/>
    </i>
    <i r="3">
      <x/>
    </i>
    <i r="3">
      <x v="1"/>
    </i>
    <i r="3">
      <x v="4"/>
    </i>
    <i r="3">
      <x v="5"/>
    </i>
    <i r="3">
      <x v="6"/>
    </i>
    <i r="3">
      <x v="7"/>
    </i>
    <i r="3">
      <x v="8"/>
    </i>
    <i r="3">
      <x v="9"/>
    </i>
    <i r="3">
      <x v="10"/>
    </i>
    <i r="3">
      <x v="11"/>
    </i>
    <i r="2">
      <x v="16"/>
    </i>
    <i r="3">
      <x/>
    </i>
    <i r="3">
      <x v="1"/>
    </i>
    <i r="3">
      <x v="4"/>
    </i>
    <i r="3">
      <x v="5"/>
    </i>
    <i r="3">
      <x v="6"/>
    </i>
    <i r="3">
      <x v="7"/>
    </i>
    <i r="3">
      <x v="8"/>
    </i>
    <i r="3">
      <x v="9"/>
    </i>
    <i r="3">
      <x v="10"/>
    </i>
    <i r="3">
      <x v="11"/>
    </i>
    <i r="2">
      <x v="17"/>
    </i>
    <i r="3">
      <x/>
    </i>
    <i r="3">
      <x v="1"/>
    </i>
    <i r="3">
      <x v="4"/>
    </i>
    <i r="3">
      <x v="5"/>
    </i>
    <i r="3">
      <x v="6"/>
    </i>
    <i r="3">
      <x v="7"/>
    </i>
    <i r="3">
      <x v="8"/>
    </i>
    <i r="3">
      <x v="9"/>
    </i>
    <i r="3">
      <x v="10"/>
    </i>
    <i r="3">
      <x v="11"/>
    </i>
    <i r="2">
      <x v="18"/>
    </i>
    <i r="3">
      <x/>
    </i>
    <i r="3">
      <x v="1"/>
    </i>
    <i r="3">
      <x v="4"/>
    </i>
    <i r="3">
      <x v="5"/>
    </i>
    <i r="3">
      <x v="6"/>
    </i>
    <i r="3">
      <x v="7"/>
    </i>
    <i r="3">
      <x v="8"/>
    </i>
    <i r="3">
      <x v="9"/>
    </i>
    <i r="3">
      <x v="10"/>
    </i>
    <i r="3">
      <x v="11"/>
    </i>
    <i r="1">
      <x v="9"/>
    </i>
    <i r="2">
      <x/>
    </i>
    <i r="3">
      <x/>
    </i>
    <i r="3">
      <x v="1"/>
    </i>
    <i r="3">
      <x v="2"/>
    </i>
    <i r="3">
      <x v="4"/>
    </i>
    <i r="3">
      <x v="5"/>
    </i>
    <i r="3">
      <x v="6"/>
    </i>
    <i r="3">
      <x v="7"/>
    </i>
    <i r="3">
      <x v="9"/>
    </i>
    <i r="3">
      <x v="10"/>
    </i>
    <i r="3">
      <x v="11"/>
    </i>
    <i r="2">
      <x v="1"/>
    </i>
    <i r="3">
      <x v="2"/>
    </i>
    <i r="3">
      <x v="4"/>
    </i>
    <i r="3">
      <x v="5"/>
    </i>
    <i r="3">
      <x v="6"/>
    </i>
    <i r="3">
      <x v="7"/>
    </i>
    <i r="3">
      <x v="9"/>
    </i>
    <i r="3">
      <x v="10"/>
    </i>
    <i r="3">
      <x v="11"/>
    </i>
    <i r="2">
      <x v="2"/>
    </i>
    <i r="3">
      <x/>
    </i>
    <i r="3">
      <x v="1"/>
    </i>
    <i r="3">
      <x v="2"/>
    </i>
    <i r="3">
      <x v="4"/>
    </i>
    <i r="3">
      <x v="5"/>
    </i>
    <i r="3">
      <x v="6"/>
    </i>
    <i r="3">
      <x v="7"/>
    </i>
    <i r="3">
      <x v="9"/>
    </i>
    <i r="3">
      <x v="10"/>
    </i>
    <i r="3">
      <x v="11"/>
    </i>
    <i r="2">
      <x v="6"/>
    </i>
    <i r="3">
      <x/>
    </i>
    <i r="3">
      <x v="1"/>
    </i>
    <i r="3">
      <x v="2"/>
    </i>
    <i r="3">
      <x v="4"/>
    </i>
    <i r="3">
      <x v="5"/>
    </i>
    <i r="3">
      <x v="6"/>
    </i>
    <i r="3">
      <x v="7"/>
    </i>
    <i r="3">
      <x v="9"/>
    </i>
    <i r="3">
      <x v="10"/>
    </i>
    <i r="3">
      <x v="11"/>
    </i>
    <i r="2">
      <x v="8"/>
    </i>
    <i r="3">
      <x/>
    </i>
    <i r="3">
      <x v="1"/>
    </i>
    <i r="3">
      <x v="2"/>
    </i>
    <i r="3">
      <x v="4"/>
    </i>
    <i r="3">
      <x v="5"/>
    </i>
    <i r="3">
      <x v="6"/>
    </i>
    <i r="3">
      <x v="7"/>
    </i>
    <i r="3">
      <x v="9"/>
    </i>
    <i r="3">
      <x v="10"/>
    </i>
    <i r="3">
      <x v="11"/>
    </i>
    <i r="2">
      <x v="9"/>
    </i>
    <i r="3">
      <x/>
    </i>
    <i r="3">
      <x v="1"/>
    </i>
    <i r="3">
      <x v="2"/>
    </i>
    <i r="3">
      <x v="4"/>
    </i>
    <i r="3">
      <x v="5"/>
    </i>
    <i r="3">
      <x v="6"/>
    </i>
    <i r="3">
      <x v="7"/>
    </i>
    <i r="3">
      <x v="9"/>
    </i>
    <i r="3">
      <x v="10"/>
    </i>
    <i r="3">
      <x v="11"/>
    </i>
    <i r="2">
      <x v="10"/>
    </i>
    <i r="3">
      <x/>
    </i>
    <i r="3">
      <x v="1"/>
    </i>
    <i r="3">
      <x v="2"/>
    </i>
    <i r="3">
      <x v="4"/>
    </i>
    <i r="3">
      <x v="5"/>
    </i>
    <i r="3">
      <x v="6"/>
    </i>
    <i r="3">
      <x v="7"/>
    </i>
    <i r="3">
      <x v="9"/>
    </i>
    <i r="3">
      <x v="10"/>
    </i>
    <i r="3">
      <x v="11"/>
    </i>
    <i r="2">
      <x v="11"/>
    </i>
    <i r="3">
      <x/>
    </i>
    <i r="3">
      <x v="1"/>
    </i>
    <i r="3">
      <x v="4"/>
    </i>
    <i r="3">
      <x v="5"/>
    </i>
    <i r="3">
      <x v="6"/>
    </i>
    <i r="3">
      <x v="7"/>
    </i>
    <i r="3">
      <x v="9"/>
    </i>
    <i r="3">
      <x v="10"/>
    </i>
    <i r="3">
      <x v="11"/>
    </i>
    <i r="2">
      <x v="12"/>
    </i>
    <i r="3">
      <x/>
    </i>
    <i r="3">
      <x v="1"/>
    </i>
    <i r="3">
      <x v="2"/>
    </i>
    <i r="3">
      <x v="4"/>
    </i>
    <i r="3">
      <x v="5"/>
    </i>
    <i r="3">
      <x v="6"/>
    </i>
    <i r="3">
      <x v="7"/>
    </i>
    <i r="3">
      <x v="9"/>
    </i>
    <i r="3">
      <x v="10"/>
    </i>
    <i r="3">
      <x v="11"/>
    </i>
    <i r="2">
      <x v="13"/>
    </i>
    <i r="3">
      <x/>
    </i>
    <i r="3">
      <x v="1"/>
    </i>
    <i r="3">
      <x v="2"/>
    </i>
    <i r="3">
      <x v="4"/>
    </i>
    <i r="3">
      <x v="5"/>
    </i>
    <i r="3">
      <x v="6"/>
    </i>
    <i r="3">
      <x v="7"/>
    </i>
    <i r="3">
      <x v="9"/>
    </i>
    <i r="3">
      <x v="10"/>
    </i>
    <i r="3">
      <x v="11"/>
    </i>
    <i r="2">
      <x v="14"/>
    </i>
    <i r="3">
      <x/>
    </i>
    <i r="3">
      <x v="1"/>
    </i>
    <i r="3">
      <x v="2"/>
    </i>
    <i r="3">
      <x v="4"/>
    </i>
    <i r="3">
      <x v="5"/>
    </i>
    <i r="3">
      <x v="6"/>
    </i>
    <i r="3">
      <x v="7"/>
    </i>
    <i r="3">
      <x v="9"/>
    </i>
    <i r="3">
      <x v="10"/>
    </i>
    <i r="3">
      <x v="11"/>
    </i>
    <i r="2">
      <x v="15"/>
    </i>
    <i r="3">
      <x/>
    </i>
    <i r="3">
      <x v="1"/>
    </i>
    <i r="3">
      <x v="2"/>
    </i>
    <i r="3">
      <x v="4"/>
    </i>
    <i r="3">
      <x v="5"/>
    </i>
    <i r="3">
      <x v="6"/>
    </i>
    <i r="3">
      <x v="7"/>
    </i>
    <i r="3">
      <x v="9"/>
    </i>
    <i r="3">
      <x v="10"/>
    </i>
    <i r="3">
      <x v="11"/>
    </i>
    <i r="2">
      <x v="16"/>
    </i>
    <i r="3">
      <x/>
    </i>
    <i r="3">
      <x v="1"/>
    </i>
    <i r="3">
      <x v="2"/>
    </i>
    <i r="3">
      <x v="4"/>
    </i>
    <i r="3">
      <x v="5"/>
    </i>
    <i r="3">
      <x v="6"/>
    </i>
    <i r="3">
      <x v="7"/>
    </i>
    <i r="3">
      <x v="9"/>
    </i>
    <i r="3">
      <x v="10"/>
    </i>
    <i r="3">
      <x v="11"/>
    </i>
    <i r="2">
      <x v="17"/>
    </i>
    <i r="3">
      <x/>
    </i>
    <i r="3">
      <x v="1"/>
    </i>
    <i r="3">
      <x v="2"/>
    </i>
    <i r="3">
      <x v="4"/>
    </i>
    <i r="3">
      <x v="5"/>
    </i>
    <i r="3">
      <x v="6"/>
    </i>
    <i r="3">
      <x v="7"/>
    </i>
    <i r="3">
      <x v="9"/>
    </i>
    <i r="3">
      <x v="10"/>
    </i>
    <i r="3">
      <x v="11"/>
    </i>
    <i r="2">
      <x v="18"/>
    </i>
    <i r="3">
      <x/>
    </i>
    <i r="3">
      <x v="1"/>
    </i>
    <i r="3">
      <x v="2"/>
    </i>
    <i r="3">
      <x v="4"/>
    </i>
    <i r="3">
      <x v="5"/>
    </i>
    <i r="3">
      <x v="6"/>
    </i>
    <i r="3">
      <x v="7"/>
    </i>
    <i r="3">
      <x v="9"/>
    </i>
    <i r="3">
      <x v="10"/>
    </i>
    <i r="3">
      <x v="11"/>
    </i>
    <i r="1">
      <x v="10"/>
    </i>
    <i r="2">
      <x/>
    </i>
    <i r="3">
      <x/>
    </i>
    <i r="3">
      <x v="1"/>
    </i>
    <i r="3">
      <x v="2"/>
    </i>
    <i r="3">
      <x v="4"/>
    </i>
    <i r="3">
      <x v="5"/>
    </i>
    <i r="3">
      <x v="6"/>
    </i>
    <i r="3">
      <x v="7"/>
    </i>
    <i r="3">
      <x v="8"/>
    </i>
    <i r="3">
      <x v="10"/>
    </i>
    <i r="3">
      <x v="11"/>
    </i>
    <i r="2">
      <x v="1"/>
    </i>
    <i r="3">
      <x/>
    </i>
    <i r="3">
      <x v="2"/>
    </i>
    <i r="3">
      <x v="4"/>
    </i>
    <i r="3">
      <x v="5"/>
    </i>
    <i r="3">
      <x v="6"/>
    </i>
    <i r="3">
      <x v="7"/>
    </i>
    <i r="3">
      <x v="8"/>
    </i>
    <i r="3">
      <x v="10"/>
    </i>
    <i r="3">
      <x v="11"/>
    </i>
    <i r="2">
      <x v="2"/>
    </i>
    <i r="3">
      <x/>
    </i>
    <i r="3">
      <x v="1"/>
    </i>
    <i r="3">
      <x v="2"/>
    </i>
    <i r="3">
      <x v="4"/>
    </i>
    <i r="3">
      <x v="5"/>
    </i>
    <i r="3">
      <x v="6"/>
    </i>
    <i r="3">
      <x v="7"/>
    </i>
    <i r="3">
      <x v="8"/>
    </i>
    <i r="3">
      <x v="10"/>
    </i>
    <i r="3">
      <x v="11"/>
    </i>
    <i r="2">
      <x v="3"/>
    </i>
    <i r="3">
      <x/>
    </i>
    <i r="3">
      <x v="1"/>
    </i>
    <i r="3">
      <x v="2"/>
    </i>
    <i r="3">
      <x v="4"/>
    </i>
    <i r="3">
      <x v="5"/>
    </i>
    <i r="3">
      <x v="6"/>
    </i>
    <i r="3">
      <x v="8"/>
    </i>
    <i r="3">
      <x v="10"/>
    </i>
    <i r="3">
      <x v="11"/>
    </i>
    <i r="2">
      <x v="5"/>
    </i>
    <i r="3">
      <x/>
    </i>
    <i r="3">
      <x v="1"/>
    </i>
    <i r="3">
      <x v="2"/>
    </i>
    <i r="3">
      <x v="4"/>
    </i>
    <i r="3">
      <x v="5"/>
    </i>
    <i r="3">
      <x v="6"/>
    </i>
    <i r="3">
      <x v="7"/>
    </i>
    <i r="3">
      <x v="8"/>
    </i>
    <i r="3">
      <x v="10"/>
    </i>
    <i r="3">
      <x v="11"/>
    </i>
    <i r="2">
      <x v="6"/>
    </i>
    <i r="3">
      <x/>
    </i>
    <i r="3">
      <x v="1"/>
    </i>
    <i r="3">
      <x v="2"/>
    </i>
    <i r="3">
      <x v="4"/>
    </i>
    <i r="3">
      <x v="5"/>
    </i>
    <i r="3">
      <x v="6"/>
    </i>
    <i r="3">
      <x v="7"/>
    </i>
    <i r="3">
      <x v="8"/>
    </i>
    <i r="3">
      <x v="10"/>
    </i>
    <i r="3">
      <x v="11"/>
    </i>
    <i r="2">
      <x v="8"/>
    </i>
    <i r="3">
      <x/>
    </i>
    <i r="3">
      <x v="1"/>
    </i>
    <i r="3">
      <x v="2"/>
    </i>
    <i r="3">
      <x v="4"/>
    </i>
    <i r="3">
      <x v="5"/>
    </i>
    <i r="3">
      <x v="6"/>
    </i>
    <i r="3">
      <x v="7"/>
    </i>
    <i r="3">
      <x v="8"/>
    </i>
    <i r="3">
      <x v="10"/>
    </i>
    <i r="3">
      <x v="11"/>
    </i>
    <i r="2">
      <x v="9"/>
    </i>
    <i r="3">
      <x/>
    </i>
    <i r="3">
      <x v="1"/>
    </i>
    <i r="3">
      <x v="2"/>
    </i>
    <i r="3">
      <x v="4"/>
    </i>
    <i r="3">
      <x v="5"/>
    </i>
    <i r="3">
      <x v="6"/>
    </i>
    <i r="3">
      <x v="7"/>
    </i>
    <i r="3">
      <x v="8"/>
    </i>
    <i r="3">
      <x v="10"/>
    </i>
    <i r="3">
      <x v="11"/>
    </i>
    <i r="2">
      <x v="10"/>
    </i>
    <i r="3">
      <x/>
    </i>
    <i r="3">
      <x v="1"/>
    </i>
    <i r="3">
      <x v="2"/>
    </i>
    <i r="3">
      <x v="4"/>
    </i>
    <i r="3">
      <x v="5"/>
    </i>
    <i r="3">
      <x v="6"/>
    </i>
    <i r="3">
      <x v="7"/>
    </i>
    <i r="3">
      <x v="8"/>
    </i>
    <i r="3">
      <x v="10"/>
    </i>
    <i r="3">
      <x v="11"/>
    </i>
    <i r="2">
      <x v="11"/>
    </i>
    <i r="3">
      <x/>
    </i>
    <i r="3">
      <x v="1"/>
    </i>
    <i r="3">
      <x v="2"/>
    </i>
    <i r="3">
      <x v="4"/>
    </i>
    <i r="3">
      <x v="5"/>
    </i>
    <i r="3">
      <x v="6"/>
    </i>
    <i r="3">
      <x v="7"/>
    </i>
    <i r="3">
      <x v="8"/>
    </i>
    <i r="3">
      <x v="10"/>
    </i>
    <i r="3">
      <x v="11"/>
    </i>
    <i r="2">
      <x v="12"/>
    </i>
    <i r="3">
      <x/>
    </i>
    <i r="3">
      <x v="1"/>
    </i>
    <i r="3">
      <x v="2"/>
    </i>
    <i r="3">
      <x v="4"/>
    </i>
    <i r="3">
      <x v="5"/>
    </i>
    <i r="3">
      <x v="6"/>
    </i>
    <i r="3">
      <x v="7"/>
    </i>
    <i r="3">
      <x v="8"/>
    </i>
    <i r="3">
      <x v="10"/>
    </i>
    <i r="3">
      <x v="11"/>
    </i>
    <i r="2">
      <x v="13"/>
    </i>
    <i r="3">
      <x/>
    </i>
    <i r="3">
      <x v="1"/>
    </i>
    <i r="3">
      <x v="2"/>
    </i>
    <i r="3">
      <x v="4"/>
    </i>
    <i r="3">
      <x v="5"/>
    </i>
    <i r="3">
      <x v="6"/>
    </i>
    <i r="3">
      <x v="7"/>
    </i>
    <i r="3">
      <x v="8"/>
    </i>
    <i r="3">
      <x v="10"/>
    </i>
    <i r="3">
      <x v="11"/>
    </i>
    <i r="2">
      <x v="14"/>
    </i>
    <i r="3">
      <x/>
    </i>
    <i r="3">
      <x v="1"/>
    </i>
    <i r="3">
      <x v="2"/>
    </i>
    <i r="3">
      <x v="4"/>
    </i>
    <i r="3">
      <x v="5"/>
    </i>
    <i r="3">
      <x v="6"/>
    </i>
    <i r="3">
      <x v="7"/>
    </i>
    <i r="3">
      <x v="8"/>
    </i>
    <i r="3">
      <x v="10"/>
    </i>
    <i r="3">
      <x v="11"/>
    </i>
    <i r="2">
      <x v="15"/>
    </i>
    <i r="3">
      <x/>
    </i>
    <i r="3">
      <x v="1"/>
    </i>
    <i r="3">
      <x v="2"/>
    </i>
    <i r="3">
      <x v="4"/>
    </i>
    <i r="3">
      <x v="5"/>
    </i>
    <i r="3">
      <x v="6"/>
    </i>
    <i r="3">
      <x v="7"/>
    </i>
    <i r="3">
      <x v="8"/>
    </i>
    <i r="3">
      <x v="10"/>
    </i>
    <i r="3">
      <x v="11"/>
    </i>
    <i r="2">
      <x v="16"/>
    </i>
    <i r="3">
      <x/>
    </i>
    <i r="3">
      <x v="1"/>
    </i>
    <i r="3">
      <x v="2"/>
    </i>
    <i r="3">
      <x v="4"/>
    </i>
    <i r="3">
      <x v="5"/>
    </i>
    <i r="3">
      <x v="6"/>
    </i>
    <i r="3">
      <x v="7"/>
    </i>
    <i r="3">
      <x v="8"/>
    </i>
    <i r="3">
      <x v="10"/>
    </i>
    <i r="3">
      <x v="11"/>
    </i>
    <i r="2">
      <x v="17"/>
    </i>
    <i r="3">
      <x/>
    </i>
    <i r="3">
      <x v="1"/>
    </i>
    <i r="3">
      <x v="2"/>
    </i>
    <i r="3">
      <x v="4"/>
    </i>
    <i r="3">
      <x v="5"/>
    </i>
    <i r="3">
      <x v="6"/>
    </i>
    <i r="3">
      <x v="7"/>
    </i>
    <i r="3">
      <x v="8"/>
    </i>
    <i r="3">
      <x v="10"/>
    </i>
    <i r="3">
      <x v="11"/>
    </i>
    <i r="2">
      <x v="18"/>
    </i>
    <i r="3">
      <x/>
    </i>
    <i r="3">
      <x v="1"/>
    </i>
    <i r="3">
      <x v="2"/>
    </i>
    <i r="3">
      <x v="4"/>
    </i>
    <i r="3">
      <x v="5"/>
    </i>
    <i r="3">
      <x v="6"/>
    </i>
    <i r="3">
      <x v="7"/>
    </i>
    <i r="3">
      <x v="8"/>
    </i>
    <i r="3">
      <x v="10"/>
    </i>
    <i r="3">
      <x v="11"/>
    </i>
    <i r="1">
      <x v="11"/>
    </i>
    <i r="2">
      <x/>
    </i>
    <i r="3">
      <x/>
    </i>
    <i r="3">
      <x v="2"/>
    </i>
    <i r="3">
      <x v="4"/>
    </i>
    <i r="3">
      <x v="5"/>
    </i>
    <i r="3">
      <x v="6"/>
    </i>
    <i r="3">
      <x v="7"/>
    </i>
    <i r="3">
      <x v="8"/>
    </i>
    <i r="3">
      <x v="9"/>
    </i>
    <i r="3">
      <x v="10"/>
    </i>
    <i r="3">
      <x v="11"/>
    </i>
    <i r="2">
      <x v="1"/>
    </i>
    <i r="3">
      <x v="2"/>
    </i>
    <i r="3">
      <x v="4"/>
    </i>
    <i r="3">
      <x v="5"/>
    </i>
    <i r="3">
      <x v="7"/>
    </i>
    <i r="3">
      <x v="9"/>
    </i>
    <i r="3">
      <x v="10"/>
    </i>
    <i r="3">
      <x v="11"/>
    </i>
    <i r="2">
      <x v="2"/>
    </i>
    <i r="3">
      <x/>
    </i>
    <i r="3">
      <x v="2"/>
    </i>
    <i r="3">
      <x v="4"/>
    </i>
    <i r="3">
      <x v="5"/>
    </i>
    <i r="3">
      <x v="6"/>
    </i>
    <i r="3">
      <x v="7"/>
    </i>
    <i r="3">
      <x v="8"/>
    </i>
    <i r="3">
      <x v="9"/>
    </i>
    <i r="3">
      <x v="10"/>
    </i>
    <i r="3">
      <x v="11"/>
    </i>
    <i r="2">
      <x v="3"/>
    </i>
    <i r="3">
      <x/>
    </i>
    <i r="3">
      <x v="2"/>
    </i>
    <i r="3">
      <x v="4"/>
    </i>
    <i r="3">
      <x v="5"/>
    </i>
    <i r="3">
      <x v="6"/>
    </i>
    <i r="3">
      <x v="8"/>
    </i>
    <i r="3">
      <x v="9"/>
    </i>
    <i r="3">
      <x v="10"/>
    </i>
    <i r="3">
      <x v="11"/>
    </i>
    <i r="2">
      <x v="5"/>
    </i>
    <i r="3">
      <x/>
    </i>
    <i r="3">
      <x v="2"/>
    </i>
    <i r="3">
      <x v="4"/>
    </i>
    <i r="3">
      <x v="5"/>
    </i>
    <i r="3">
      <x v="6"/>
    </i>
    <i r="3">
      <x v="7"/>
    </i>
    <i r="3">
      <x v="8"/>
    </i>
    <i r="3">
      <x v="9"/>
    </i>
    <i r="3">
      <x v="10"/>
    </i>
    <i r="3">
      <x v="11"/>
    </i>
    <i r="2">
      <x v="6"/>
    </i>
    <i r="3">
      <x/>
    </i>
    <i r="3">
      <x v="2"/>
    </i>
    <i r="3">
      <x v="4"/>
    </i>
    <i r="3">
      <x v="5"/>
    </i>
    <i r="3">
      <x v="6"/>
    </i>
    <i r="3">
      <x v="7"/>
    </i>
    <i r="3">
      <x v="8"/>
    </i>
    <i r="3">
      <x v="9"/>
    </i>
    <i r="3">
      <x v="10"/>
    </i>
    <i r="3">
      <x v="11"/>
    </i>
    <i r="2">
      <x v="8"/>
    </i>
    <i r="3">
      <x/>
    </i>
    <i r="3">
      <x v="2"/>
    </i>
    <i r="3">
      <x v="4"/>
    </i>
    <i r="3">
      <x v="5"/>
    </i>
    <i r="3">
      <x v="6"/>
    </i>
    <i r="3">
      <x v="7"/>
    </i>
    <i r="3">
      <x v="8"/>
    </i>
    <i r="3">
      <x v="9"/>
    </i>
    <i r="3">
      <x v="10"/>
    </i>
    <i r="3">
      <x v="11"/>
    </i>
    <i r="2">
      <x v="9"/>
    </i>
    <i r="3">
      <x/>
    </i>
    <i r="3">
      <x v="2"/>
    </i>
    <i r="3">
      <x v="4"/>
    </i>
    <i r="3">
      <x v="5"/>
    </i>
    <i r="3">
      <x v="6"/>
    </i>
    <i r="3">
      <x v="7"/>
    </i>
    <i r="3">
      <x v="8"/>
    </i>
    <i r="3">
      <x v="9"/>
    </i>
    <i r="3">
      <x v="10"/>
    </i>
    <i r="3">
      <x v="11"/>
    </i>
    <i r="2">
      <x v="10"/>
    </i>
    <i r="3">
      <x/>
    </i>
    <i r="3">
      <x v="2"/>
    </i>
    <i r="3">
      <x v="4"/>
    </i>
    <i r="3">
      <x v="5"/>
    </i>
    <i r="3">
      <x v="6"/>
    </i>
    <i r="3">
      <x v="7"/>
    </i>
    <i r="3">
      <x v="8"/>
    </i>
    <i r="3">
      <x v="9"/>
    </i>
    <i r="3">
      <x v="10"/>
    </i>
    <i r="3">
      <x v="11"/>
    </i>
    <i r="2">
      <x v="11"/>
    </i>
    <i r="3">
      <x/>
    </i>
    <i r="3">
      <x v="2"/>
    </i>
    <i r="3">
      <x v="4"/>
    </i>
    <i r="3">
      <x v="5"/>
    </i>
    <i r="3">
      <x v="6"/>
    </i>
    <i r="3">
      <x v="7"/>
    </i>
    <i r="3">
      <x v="8"/>
    </i>
    <i r="3">
      <x v="9"/>
    </i>
    <i r="3">
      <x v="10"/>
    </i>
    <i r="3">
      <x v="11"/>
    </i>
    <i r="2">
      <x v="12"/>
    </i>
    <i r="3">
      <x/>
    </i>
    <i r="3">
      <x v="4"/>
    </i>
    <i r="3">
      <x v="5"/>
    </i>
    <i r="3">
      <x v="6"/>
    </i>
    <i r="3">
      <x v="7"/>
    </i>
    <i r="3">
      <x v="8"/>
    </i>
    <i r="3">
      <x v="9"/>
    </i>
    <i r="3">
      <x v="10"/>
    </i>
    <i r="3">
      <x v="11"/>
    </i>
    <i r="2">
      <x v="13"/>
    </i>
    <i r="3">
      <x/>
    </i>
    <i r="3">
      <x v="2"/>
    </i>
    <i r="3">
      <x v="4"/>
    </i>
    <i r="3">
      <x v="5"/>
    </i>
    <i r="3">
      <x v="6"/>
    </i>
    <i r="3">
      <x v="7"/>
    </i>
    <i r="3">
      <x v="8"/>
    </i>
    <i r="3">
      <x v="9"/>
    </i>
    <i r="3">
      <x v="10"/>
    </i>
    <i r="3">
      <x v="11"/>
    </i>
    <i r="2">
      <x v="14"/>
    </i>
    <i r="3">
      <x/>
    </i>
    <i r="3">
      <x v="4"/>
    </i>
    <i r="3">
      <x v="5"/>
    </i>
    <i r="3">
      <x v="7"/>
    </i>
    <i r="3">
      <x v="8"/>
    </i>
    <i r="3">
      <x v="9"/>
    </i>
    <i r="3">
      <x v="10"/>
    </i>
    <i r="3">
      <x v="11"/>
    </i>
    <i r="2">
      <x v="15"/>
    </i>
    <i r="3">
      <x/>
    </i>
    <i r="3">
      <x v="2"/>
    </i>
    <i r="3">
      <x v="4"/>
    </i>
    <i r="3">
      <x v="5"/>
    </i>
    <i r="3">
      <x v="6"/>
    </i>
    <i r="3">
      <x v="7"/>
    </i>
    <i r="3">
      <x v="8"/>
    </i>
    <i r="3">
      <x v="9"/>
    </i>
    <i r="3">
      <x v="10"/>
    </i>
    <i r="3">
      <x v="11"/>
    </i>
    <i r="2">
      <x v="16"/>
    </i>
    <i r="3">
      <x/>
    </i>
    <i r="3">
      <x v="2"/>
    </i>
    <i r="3">
      <x v="4"/>
    </i>
    <i r="3">
      <x v="5"/>
    </i>
    <i r="3">
      <x v="6"/>
    </i>
    <i r="3">
      <x v="7"/>
    </i>
    <i r="3">
      <x v="8"/>
    </i>
    <i r="3">
      <x v="9"/>
    </i>
    <i r="3">
      <x v="10"/>
    </i>
    <i r="3">
      <x v="11"/>
    </i>
    <i r="2">
      <x v="17"/>
    </i>
    <i r="3">
      <x/>
    </i>
    <i r="3">
      <x v="2"/>
    </i>
    <i r="3">
      <x v="4"/>
    </i>
    <i r="3">
      <x v="5"/>
    </i>
    <i r="3">
      <x v="6"/>
    </i>
    <i r="3">
      <x v="7"/>
    </i>
    <i r="3">
      <x v="8"/>
    </i>
    <i r="3">
      <x v="9"/>
    </i>
    <i r="3">
      <x v="10"/>
    </i>
    <i r="3">
      <x v="11"/>
    </i>
    <i r="2">
      <x v="18"/>
    </i>
    <i r="3">
      <x/>
    </i>
    <i r="3">
      <x v="2"/>
    </i>
    <i r="3">
      <x v="4"/>
    </i>
    <i r="3">
      <x v="5"/>
    </i>
    <i r="3">
      <x v="6"/>
    </i>
    <i r="3">
      <x v="7"/>
    </i>
    <i r="3">
      <x v="8"/>
    </i>
    <i r="3">
      <x v="9"/>
    </i>
    <i r="3">
      <x v="10"/>
    </i>
    <i r="3">
      <x v="11"/>
    </i>
    <i r="1">
      <x v="12"/>
    </i>
    <i r="2">
      <x/>
    </i>
    <i r="3">
      <x/>
    </i>
    <i r="3">
      <x v="1"/>
    </i>
    <i r="3">
      <x v="2"/>
    </i>
    <i r="3">
      <x v="4"/>
    </i>
    <i r="3">
      <x v="5"/>
    </i>
    <i r="3">
      <x v="6"/>
    </i>
    <i r="3">
      <x v="7"/>
    </i>
    <i r="3">
      <x v="8"/>
    </i>
    <i r="3">
      <x v="9"/>
    </i>
    <i r="3">
      <x v="11"/>
    </i>
    <i r="2">
      <x v="1"/>
    </i>
    <i r="3">
      <x/>
    </i>
    <i r="3">
      <x v="2"/>
    </i>
    <i r="3">
      <x v="4"/>
    </i>
    <i r="3">
      <x v="5"/>
    </i>
    <i r="3">
      <x v="6"/>
    </i>
    <i r="3">
      <x v="7"/>
    </i>
    <i r="3">
      <x v="8"/>
    </i>
    <i r="3">
      <x v="9"/>
    </i>
    <i r="3">
      <x v="11"/>
    </i>
    <i r="2">
      <x v="2"/>
    </i>
    <i r="3">
      <x/>
    </i>
    <i r="3">
      <x v="1"/>
    </i>
    <i r="3">
      <x v="2"/>
    </i>
    <i r="3">
      <x v="4"/>
    </i>
    <i r="3">
      <x v="5"/>
    </i>
    <i r="3">
      <x v="6"/>
    </i>
    <i r="3">
      <x v="7"/>
    </i>
    <i r="3">
      <x v="8"/>
    </i>
    <i r="3">
      <x v="9"/>
    </i>
    <i r="3">
      <x v="11"/>
    </i>
    <i r="2">
      <x v="3"/>
    </i>
    <i r="3">
      <x/>
    </i>
    <i r="3">
      <x v="1"/>
    </i>
    <i r="3">
      <x v="2"/>
    </i>
    <i r="3">
      <x v="4"/>
    </i>
    <i r="3">
      <x v="5"/>
    </i>
    <i r="3">
      <x v="6"/>
    </i>
    <i r="3">
      <x v="8"/>
    </i>
    <i r="3">
      <x v="9"/>
    </i>
    <i r="3">
      <x v="11"/>
    </i>
    <i r="2">
      <x v="4"/>
    </i>
    <i r="3">
      <x/>
    </i>
    <i r="3">
      <x v="1"/>
    </i>
    <i r="3">
      <x v="4"/>
    </i>
    <i r="3">
      <x v="5"/>
    </i>
    <i r="3">
      <x v="6"/>
    </i>
    <i r="3">
      <x v="7"/>
    </i>
    <i r="3">
      <x v="8"/>
    </i>
    <i r="3">
      <x v="9"/>
    </i>
    <i r="3">
      <x v="11"/>
    </i>
    <i r="2">
      <x v="5"/>
    </i>
    <i r="3">
      <x/>
    </i>
    <i r="3">
      <x v="1"/>
    </i>
    <i r="3">
      <x v="2"/>
    </i>
    <i r="3">
      <x v="4"/>
    </i>
    <i r="3">
      <x v="5"/>
    </i>
    <i r="3">
      <x v="6"/>
    </i>
    <i r="3">
      <x v="7"/>
    </i>
    <i r="3">
      <x v="8"/>
    </i>
    <i r="3">
      <x v="9"/>
    </i>
    <i r="3">
      <x v="11"/>
    </i>
    <i r="2">
      <x v="6"/>
    </i>
    <i r="3">
      <x/>
    </i>
    <i r="3">
      <x v="1"/>
    </i>
    <i r="3">
      <x v="2"/>
    </i>
    <i r="3">
      <x v="4"/>
    </i>
    <i r="3">
      <x v="5"/>
    </i>
    <i r="3">
      <x v="6"/>
    </i>
    <i r="3">
      <x v="7"/>
    </i>
    <i r="3">
      <x v="8"/>
    </i>
    <i r="3">
      <x v="9"/>
    </i>
    <i r="3">
      <x v="11"/>
    </i>
    <i r="2">
      <x v="7"/>
    </i>
    <i r="3">
      <x/>
    </i>
    <i r="3">
      <x v="1"/>
    </i>
    <i r="3">
      <x v="2"/>
    </i>
    <i r="3">
      <x v="4"/>
    </i>
    <i r="3">
      <x v="5"/>
    </i>
    <i r="3">
      <x v="6"/>
    </i>
    <i r="3">
      <x v="7"/>
    </i>
    <i r="3">
      <x v="8"/>
    </i>
    <i r="3">
      <x v="9"/>
    </i>
    <i r="3">
      <x v="11"/>
    </i>
    <i r="2">
      <x v="8"/>
    </i>
    <i r="3">
      <x/>
    </i>
    <i r="3">
      <x v="1"/>
    </i>
    <i r="3">
      <x v="2"/>
    </i>
    <i r="3">
      <x v="4"/>
    </i>
    <i r="3">
      <x v="5"/>
    </i>
    <i r="3">
      <x v="6"/>
    </i>
    <i r="3">
      <x v="7"/>
    </i>
    <i r="3">
      <x v="8"/>
    </i>
    <i r="3">
      <x v="9"/>
    </i>
    <i r="3">
      <x v="11"/>
    </i>
    <i r="2">
      <x v="9"/>
    </i>
    <i r="3">
      <x/>
    </i>
    <i r="3">
      <x v="1"/>
    </i>
    <i r="3">
      <x v="2"/>
    </i>
    <i r="3">
      <x v="4"/>
    </i>
    <i r="3">
      <x v="5"/>
    </i>
    <i r="3">
      <x v="6"/>
    </i>
    <i r="3">
      <x v="7"/>
    </i>
    <i r="3">
      <x v="8"/>
    </i>
    <i r="3">
      <x v="9"/>
    </i>
    <i r="3">
      <x v="11"/>
    </i>
    <i r="2">
      <x v="10"/>
    </i>
    <i r="3">
      <x/>
    </i>
    <i r="3">
      <x v="1"/>
    </i>
    <i r="3">
      <x v="2"/>
    </i>
    <i r="3">
      <x v="4"/>
    </i>
    <i r="3">
      <x v="5"/>
    </i>
    <i r="3">
      <x v="6"/>
    </i>
    <i r="3">
      <x v="7"/>
    </i>
    <i r="3">
      <x v="8"/>
    </i>
    <i r="3">
      <x v="9"/>
    </i>
    <i r="3">
      <x v="11"/>
    </i>
    <i r="2">
      <x v="11"/>
    </i>
    <i r="3">
      <x/>
    </i>
    <i r="3">
      <x v="1"/>
    </i>
    <i r="3">
      <x v="2"/>
    </i>
    <i r="3">
      <x v="4"/>
    </i>
    <i r="3">
      <x v="5"/>
    </i>
    <i r="3">
      <x v="6"/>
    </i>
    <i r="3">
      <x v="7"/>
    </i>
    <i r="3">
      <x v="8"/>
    </i>
    <i r="3">
      <x v="9"/>
    </i>
    <i r="3">
      <x v="11"/>
    </i>
    <i r="2">
      <x v="12"/>
    </i>
    <i r="3">
      <x/>
    </i>
    <i r="3">
      <x v="1"/>
    </i>
    <i r="3">
      <x v="2"/>
    </i>
    <i r="3">
      <x v="4"/>
    </i>
    <i r="3">
      <x v="5"/>
    </i>
    <i r="3">
      <x v="6"/>
    </i>
    <i r="3">
      <x v="7"/>
    </i>
    <i r="3">
      <x v="8"/>
    </i>
    <i r="3">
      <x v="9"/>
    </i>
    <i r="3">
      <x v="11"/>
    </i>
    <i r="2">
      <x v="13"/>
    </i>
    <i r="3">
      <x/>
    </i>
    <i r="3">
      <x v="1"/>
    </i>
    <i r="3">
      <x v="2"/>
    </i>
    <i r="3">
      <x v="4"/>
    </i>
    <i r="3">
      <x v="5"/>
    </i>
    <i r="3">
      <x v="6"/>
    </i>
    <i r="3">
      <x v="7"/>
    </i>
    <i r="3">
      <x v="8"/>
    </i>
    <i r="3">
      <x v="9"/>
    </i>
    <i r="3">
      <x v="11"/>
    </i>
    <i r="2">
      <x v="14"/>
    </i>
    <i r="3">
      <x/>
    </i>
    <i r="3">
      <x v="1"/>
    </i>
    <i r="3">
      <x v="2"/>
    </i>
    <i r="3">
      <x v="4"/>
    </i>
    <i r="3">
      <x v="5"/>
    </i>
    <i r="3">
      <x v="6"/>
    </i>
    <i r="3">
      <x v="7"/>
    </i>
    <i r="3">
      <x v="8"/>
    </i>
    <i r="3">
      <x v="9"/>
    </i>
    <i r="3">
      <x v="11"/>
    </i>
    <i r="2">
      <x v="15"/>
    </i>
    <i r="3">
      <x/>
    </i>
    <i r="3">
      <x v="1"/>
    </i>
    <i r="3">
      <x v="2"/>
    </i>
    <i r="3">
      <x v="4"/>
    </i>
    <i r="3">
      <x v="5"/>
    </i>
    <i r="3">
      <x v="6"/>
    </i>
    <i r="3">
      <x v="7"/>
    </i>
    <i r="3">
      <x v="8"/>
    </i>
    <i r="3">
      <x v="9"/>
    </i>
    <i r="3">
      <x v="11"/>
    </i>
    <i r="2">
      <x v="16"/>
    </i>
    <i r="3">
      <x/>
    </i>
    <i r="3">
      <x v="1"/>
    </i>
    <i r="3">
      <x v="2"/>
    </i>
    <i r="3">
      <x v="4"/>
    </i>
    <i r="3">
      <x v="5"/>
    </i>
    <i r="3">
      <x v="6"/>
    </i>
    <i r="3">
      <x v="7"/>
    </i>
    <i r="3">
      <x v="8"/>
    </i>
    <i r="3">
      <x v="9"/>
    </i>
    <i r="3">
      <x v="11"/>
    </i>
    <i r="2">
      <x v="17"/>
    </i>
    <i r="3">
      <x/>
    </i>
    <i r="3">
      <x v="1"/>
    </i>
    <i r="3">
      <x v="2"/>
    </i>
    <i r="3">
      <x v="4"/>
    </i>
    <i r="3">
      <x v="5"/>
    </i>
    <i r="3">
      <x v="6"/>
    </i>
    <i r="3">
      <x v="7"/>
    </i>
    <i r="3">
      <x v="8"/>
    </i>
    <i r="3">
      <x v="9"/>
    </i>
    <i r="3">
      <x v="11"/>
    </i>
    <i r="2">
      <x v="18"/>
    </i>
    <i r="3">
      <x/>
    </i>
    <i r="3">
      <x v="1"/>
    </i>
    <i r="3">
      <x v="2"/>
    </i>
    <i r="3">
      <x v="4"/>
    </i>
    <i r="3">
      <x v="5"/>
    </i>
    <i r="3">
      <x v="6"/>
    </i>
    <i r="3">
      <x v="7"/>
    </i>
    <i r="3">
      <x v="8"/>
    </i>
    <i r="3">
      <x v="9"/>
    </i>
    <i r="3">
      <x v="11"/>
    </i>
    <i r="1">
      <x v="13"/>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5"/>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6"/>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7"/>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8"/>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9"/>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x v="1"/>
    </i>
    <i r="1">
      <x/>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
    </i>
    <i r="2">
      <x/>
    </i>
    <i r="3">
      <x/>
    </i>
    <i r="3">
      <x v="1"/>
    </i>
    <i r="3">
      <x v="2"/>
    </i>
    <i r="3">
      <x v="5"/>
    </i>
    <i r="3">
      <x v="6"/>
    </i>
    <i r="3">
      <x v="7"/>
    </i>
    <i r="3">
      <x v="8"/>
    </i>
    <i r="3">
      <x v="9"/>
    </i>
    <i r="3">
      <x v="10"/>
    </i>
    <i r="3">
      <x v="11"/>
    </i>
    <i r="2">
      <x v="1"/>
    </i>
    <i r="3">
      <x/>
    </i>
    <i r="3">
      <x v="2"/>
    </i>
    <i r="3">
      <x v="5"/>
    </i>
    <i r="3">
      <x v="6"/>
    </i>
    <i r="3">
      <x v="7"/>
    </i>
    <i r="3">
      <x v="8"/>
    </i>
    <i r="3">
      <x v="9"/>
    </i>
    <i r="3">
      <x v="10"/>
    </i>
    <i r="3">
      <x v="11"/>
    </i>
    <i r="2">
      <x v="2"/>
    </i>
    <i r="3">
      <x/>
    </i>
    <i r="3">
      <x v="1"/>
    </i>
    <i r="3">
      <x v="2"/>
    </i>
    <i r="3">
      <x v="5"/>
    </i>
    <i r="3">
      <x v="6"/>
    </i>
    <i r="3">
      <x v="7"/>
    </i>
    <i r="3">
      <x v="8"/>
    </i>
    <i r="3">
      <x v="9"/>
    </i>
    <i r="3">
      <x v="10"/>
    </i>
    <i r="3">
      <x v="11"/>
    </i>
    <i r="2">
      <x v="5"/>
    </i>
    <i r="3">
      <x/>
    </i>
    <i r="3">
      <x v="1"/>
    </i>
    <i r="3">
      <x v="2"/>
    </i>
    <i r="3">
      <x v="5"/>
    </i>
    <i r="3">
      <x v="6"/>
    </i>
    <i r="3">
      <x v="7"/>
    </i>
    <i r="3">
      <x v="8"/>
    </i>
    <i r="3">
      <x v="9"/>
    </i>
    <i r="3">
      <x v="10"/>
    </i>
    <i r="3">
      <x v="11"/>
    </i>
    <i r="2">
      <x v="6"/>
    </i>
    <i r="3">
      <x/>
    </i>
    <i r="3">
      <x v="1"/>
    </i>
    <i r="3">
      <x v="2"/>
    </i>
    <i r="3">
      <x v="5"/>
    </i>
    <i r="3">
      <x v="6"/>
    </i>
    <i r="3">
      <x v="7"/>
    </i>
    <i r="3">
      <x v="8"/>
    </i>
    <i r="3">
      <x v="9"/>
    </i>
    <i r="3">
      <x v="10"/>
    </i>
    <i r="3">
      <x v="11"/>
    </i>
    <i r="2">
      <x v="8"/>
    </i>
    <i r="3">
      <x/>
    </i>
    <i r="3">
      <x v="1"/>
    </i>
    <i r="3">
      <x v="2"/>
    </i>
    <i r="3">
      <x v="5"/>
    </i>
    <i r="3">
      <x v="6"/>
    </i>
    <i r="3">
      <x v="7"/>
    </i>
    <i r="3">
      <x v="8"/>
    </i>
    <i r="3">
      <x v="9"/>
    </i>
    <i r="3">
      <x v="10"/>
    </i>
    <i r="3">
      <x v="11"/>
    </i>
    <i r="2">
      <x v="9"/>
    </i>
    <i r="3">
      <x/>
    </i>
    <i r="3">
      <x v="1"/>
    </i>
    <i r="3">
      <x v="2"/>
    </i>
    <i r="3">
      <x v="5"/>
    </i>
    <i r="3">
      <x v="6"/>
    </i>
    <i r="3">
      <x v="7"/>
    </i>
    <i r="3">
      <x v="8"/>
    </i>
    <i r="3">
      <x v="9"/>
    </i>
    <i r="3">
      <x v="10"/>
    </i>
    <i r="3">
      <x v="11"/>
    </i>
    <i r="2">
      <x v="10"/>
    </i>
    <i r="3">
      <x/>
    </i>
    <i r="3">
      <x v="1"/>
    </i>
    <i r="3">
      <x v="2"/>
    </i>
    <i r="3">
      <x v="5"/>
    </i>
    <i r="3">
      <x v="6"/>
    </i>
    <i r="3">
      <x v="7"/>
    </i>
    <i r="3">
      <x v="8"/>
    </i>
    <i r="3">
      <x v="9"/>
    </i>
    <i r="3">
      <x v="10"/>
    </i>
    <i r="3">
      <x v="11"/>
    </i>
    <i r="2">
      <x v="11"/>
    </i>
    <i r="3">
      <x/>
    </i>
    <i r="3">
      <x v="1"/>
    </i>
    <i r="3">
      <x v="2"/>
    </i>
    <i r="3">
      <x v="5"/>
    </i>
    <i r="3">
      <x v="6"/>
    </i>
    <i r="3">
      <x v="7"/>
    </i>
    <i r="3">
      <x v="8"/>
    </i>
    <i r="3">
      <x v="9"/>
    </i>
    <i r="3">
      <x v="10"/>
    </i>
    <i r="3">
      <x v="11"/>
    </i>
    <i r="2">
      <x v="12"/>
    </i>
    <i r="3">
      <x/>
    </i>
    <i r="3">
      <x v="1"/>
    </i>
    <i r="3">
      <x v="2"/>
    </i>
    <i r="3">
      <x v="5"/>
    </i>
    <i r="3">
      <x v="6"/>
    </i>
    <i r="3">
      <x v="7"/>
    </i>
    <i r="3">
      <x v="8"/>
    </i>
    <i r="3">
      <x v="9"/>
    </i>
    <i r="3">
      <x v="10"/>
    </i>
    <i r="3">
      <x v="11"/>
    </i>
    <i r="2">
      <x v="13"/>
    </i>
    <i r="3">
      <x/>
    </i>
    <i r="3">
      <x v="1"/>
    </i>
    <i r="3">
      <x v="2"/>
    </i>
    <i r="3">
      <x v="5"/>
    </i>
    <i r="3">
      <x v="6"/>
    </i>
    <i r="3">
      <x v="7"/>
    </i>
    <i r="3">
      <x v="8"/>
    </i>
    <i r="3">
      <x v="9"/>
    </i>
    <i r="3">
      <x v="10"/>
    </i>
    <i r="3">
      <x v="11"/>
    </i>
    <i r="2">
      <x v="14"/>
    </i>
    <i r="3">
      <x/>
    </i>
    <i r="3">
      <x v="1"/>
    </i>
    <i r="3">
      <x v="2"/>
    </i>
    <i r="3">
      <x v="5"/>
    </i>
    <i r="3">
      <x v="6"/>
    </i>
    <i r="3">
      <x v="7"/>
    </i>
    <i r="3">
      <x v="8"/>
    </i>
    <i r="3">
      <x v="9"/>
    </i>
    <i r="3">
      <x v="10"/>
    </i>
    <i r="3">
      <x v="11"/>
    </i>
    <i r="2">
      <x v="15"/>
    </i>
    <i r="3">
      <x/>
    </i>
    <i r="3">
      <x v="1"/>
    </i>
    <i r="3">
      <x v="2"/>
    </i>
    <i r="3">
      <x v="5"/>
    </i>
    <i r="3">
      <x v="6"/>
    </i>
    <i r="3">
      <x v="7"/>
    </i>
    <i r="3">
      <x v="8"/>
    </i>
    <i r="3">
      <x v="9"/>
    </i>
    <i r="3">
      <x v="10"/>
    </i>
    <i r="3">
      <x v="11"/>
    </i>
    <i r="2">
      <x v="16"/>
    </i>
    <i r="3">
      <x/>
    </i>
    <i r="3">
      <x v="1"/>
    </i>
    <i r="3">
      <x v="2"/>
    </i>
    <i r="3">
      <x v="5"/>
    </i>
    <i r="3">
      <x v="6"/>
    </i>
    <i r="3">
      <x v="7"/>
    </i>
    <i r="3">
      <x v="8"/>
    </i>
    <i r="3">
      <x v="9"/>
    </i>
    <i r="3">
      <x v="10"/>
    </i>
    <i r="3">
      <x v="11"/>
    </i>
    <i r="2">
      <x v="17"/>
    </i>
    <i r="3">
      <x/>
    </i>
    <i r="3">
      <x v="1"/>
    </i>
    <i r="3">
      <x v="2"/>
    </i>
    <i r="3">
      <x v="5"/>
    </i>
    <i r="3">
      <x v="6"/>
    </i>
    <i r="3">
      <x v="7"/>
    </i>
    <i r="3">
      <x v="8"/>
    </i>
    <i r="3">
      <x v="9"/>
    </i>
    <i r="3">
      <x v="10"/>
    </i>
    <i r="3">
      <x v="11"/>
    </i>
    <i r="2">
      <x v="18"/>
    </i>
    <i r="3">
      <x/>
    </i>
    <i r="3">
      <x v="1"/>
    </i>
    <i r="3">
      <x v="2"/>
    </i>
    <i r="3">
      <x v="5"/>
    </i>
    <i r="3">
      <x v="6"/>
    </i>
    <i r="3">
      <x v="7"/>
    </i>
    <i r="3">
      <x v="8"/>
    </i>
    <i r="3">
      <x v="9"/>
    </i>
    <i r="3">
      <x v="10"/>
    </i>
    <i r="3">
      <x v="11"/>
    </i>
    <i r="1">
      <x v="2"/>
    </i>
    <i r="2">
      <x/>
    </i>
    <i r="3">
      <x/>
    </i>
    <i r="3">
      <x v="1"/>
    </i>
    <i r="3">
      <x v="2"/>
    </i>
    <i r="3">
      <x v="4"/>
    </i>
    <i r="3">
      <x v="6"/>
    </i>
    <i r="3">
      <x v="7"/>
    </i>
    <i r="3">
      <x v="8"/>
    </i>
    <i r="3">
      <x v="9"/>
    </i>
    <i r="3">
      <x v="10"/>
    </i>
    <i r="3">
      <x v="11"/>
    </i>
    <i r="2">
      <x v="1"/>
    </i>
    <i r="3">
      <x/>
    </i>
    <i r="3">
      <x v="2"/>
    </i>
    <i r="3">
      <x v="4"/>
    </i>
    <i r="3">
      <x v="6"/>
    </i>
    <i r="3">
      <x v="7"/>
    </i>
    <i r="3">
      <x v="8"/>
    </i>
    <i r="3">
      <x v="9"/>
    </i>
    <i r="3">
      <x v="10"/>
    </i>
    <i r="3">
      <x v="11"/>
    </i>
    <i r="2">
      <x v="2"/>
    </i>
    <i r="3">
      <x/>
    </i>
    <i r="3">
      <x v="1"/>
    </i>
    <i r="3">
      <x v="2"/>
    </i>
    <i r="3">
      <x v="4"/>
    </i>
    <i r="3">
      <x v="6"/>
    </i>
    <i r="3">
      <x v="7"/>
    </i>
    <i r="3">
      <x v="8"/>
    </i>
    <i r="3">
      <x v="9"/>
    </i>
    <i r="3">
      <x v="10"/>
    </i>
    <i r="3">
      <x v="11"/>
    </i>
    <i r="2">
      <x v="4"/>
    </i>
    <i r="3">
      <x/>
    </i>
    <i r="3">
      <x v="1"/>
    </i>
    <i r="3">
      <x v="4"/>
    </i>
    <i r="3">
      <x v="6"/>
    </i>
    <i r="3">
      <x v="7"/>
    </i>
    <i r="3">
      <x v="8"/>
    </i>
    <i r="3">
      <x v="9"/>
    </i>
    <i r="3">
      <x v="10"/>
    </i>
    <i r="3">
      <x v="11"/>
    </i>
    <i r="2">
      <x v="5"/>
    </i>
    <i r="3">
      <x/>
    </i>
    <i r="3">
      <x v="1"/>
    </i>
    <i r="3">
      <x v="2"/>
    </i>
    <i r="3">
      <x v="4"/>
    </i>
    <i r="3">
      <x v="6"/>
    </i>
    <i r="3">
      <x v="7"/>
    </i>
    <i r="3">
      <x v="8"/>
    </i>
    <i r="3">
      <x v="9"/>
    </i>
    <i r="3">
      <x v="10"/>
    </i>
    <i r="3">
      <x v="11"/>
    </i>
    <i r="2">
      <x v="6"/>
    </i>
    <i r="3">
      <x/>
    </i>
    <i r="3">
      <x v="1"/>
    </i>
    <i r="3">
      <x v="2"/>
    </i>
    <i r="3">
      <x v="4"/>
    </i>
    <i r="3">
      <x v="6"/>
    </i>
    <i r="3">
      <x v="7"/>
    </i>
    <i r="3">
      <x v="8"/>
    </i>
    <i r="3">
      <x v="9"/>
    </i>
    <i r="3">
      <x v="10"/>
    </i>
    <i r="3">
      <x v="11"/>
    </i>
    <i r="2">
      <x v="7"/>
    </i>
    <i r="3">
      <x/>
    </i>
    <i r="3">
      <x v="1"/>
    </i>
    <i r="3">
      <x v="2"/>
    </i>
    <i r="3">
      <x v="4"/>
    </i>
    <i r="3">
      <x v="6"/>
    </i>
    <i r="3">
      <x v="7"/>
    </i>
    <i r="3">
      <x v="8"/>
    </i>
    <i r="3">
      <x v="9"/>
    </i>
    <i r="3">
      <x v="10"/>
    </i>
    <i r="3">
      <x v="11"/>
    </i>
    <i r="2">
      <x v="8"/>
    </i>
    <i r="3">
      <x/>
    </i>
    <i r="3">
      <x v="1"/>
    </i>
    <i r="3">
      <x v="2"/>
    </i>
    <i r="3">
      <x v="4"/>
    </i>
    <i r="3">
      <x v="6"/>
    </i>
    <i r="3">
      <x v="7"/>
    </i>
    <i r="3">
      <x v="8"/>
    </i>
    <i r="3">
      <x v="9"/>
    </i>
    <i r="3">
      <x v="10"/>
    </i>
    <i r="3">
      <x v="11"/>
    </i>
    <i r="2">
      <x v="9"/>
    </i>
    <i r="3">
      <x/>
    </i>
    <i r="3">
      <x v="1"/>
    </i>
    <i r="3">
      <x v="2"/>
    </i>
    <i r="3">
      <x v="4"/>
    </i>
    <i r="3">
      <x v="6"/>
    </i>
    <i r="3">
      <x v="7"/>
    </i>
    <i r="3">
      <x v="8"/>
    </i>
    <i r="3">
      <x v="9"/>
    </i>
    <i r="3">
      <x v="10"/>
    </i>
    <i r="3">
      <x v="11"/>
    </i>
    <i r="2">
      <x v="10"/>
    </i>
    <i r="3">
      <x/>
    </i>
    <i r="3">
      <x v="1"/>
    </i>
    <i r="3">
      <x v="2"/>
    </i>
    <i r="3">
      <x v="4"/>
    </i>
    <i r="3">
      <x v="6"/>
    </i>
    <i r="3">
      <x v="7"/>
    </i>
    <i r="3">
      <x v="8"/>
    </i>
    <i r="3">
      <x v="9"/>
    </i>
    <i r="3">
      <x v="10"/>
    </i>
    <i r="3">
      <x v="11"/>
    </i>
    <i r="2">
      <x v="11"/>
    </i>
    <i r="3">
      <x/>
    </i>
    <i r="3">
      <x v="1"/>
    </i>
    <i r="3">
      <x v="2"/>
    </i>
    <i r="3">
      <x v="4"/>
    </i>
    <i r="3">
      <x v="6"/>
    </i>
    <i r="3">
      <x v="7"/>
    </i>
    <i r="3">
      <x v="8"/>
    </i>
    <i r="3">
      <x v="9"/>
    </i>
    <i r="3">
      <x v="10"/>
    </i>
    <i r="3">
      <x v="11"/>
    </i>
    <i r="2">
      <x v="12"/>
    </i>
    <i r="3">
      <x/>
    </i>
    <i r="3">
      <x v="1"/>
    </i>
    <i r="3">
      <x v="2"/>
    </i>
    <i r="3">
      <x v="4"/>
    </i>
    <i r="3">
      <x v="6"/>
    </i>
    <i r="3">
      <x v="7"/>
    </i>
    <i r="3">
      <x v="8"/>
    </i>
    <i r="3">
      <x v="9"/>
    </i>
    <i r="3">
      <x v="10"/>
    </i>
    <i r="3">
      <x v="11"/>
    </i>
    <i r="2">
      <x v="13"/>
    </i>
    <i r="3">
      <x/>
    </i>
    <i r="3">
      <x v="1"/>
    </i>
    <i r="3">
      <x v="2"/>
    </i>
    <i r="3">
      <x v="4"/>
    </i>
    <i r="3">
      <x v="6"/>
    </i>
    <i r="3">
      <x v="7"/>
    </i>
    <i r="3">
      <x v="8"/>
    </i>
    <i r="3">
      <x v="9"/>
    </i>
    <i r="3">
      <x v="10"/>
    </i>
    <i r="3">
      <x v="11"/>
    </i>
    <i r="2">
      <x v="14"/>
    </i>
    <i r="3">
      <x/>
    </i>
    <i r="3">
      <x v="1"/>
    </i>
    <i r="3">
      <x v="2"/>
    </i>
    <i r="3">
      <x v="4"/>
    </i>
    <i r="3">
      <x v="6"/>
    </i>
    <i r="3">
      <x v="7"/>
    </i>
    <i r="3">
      <x v="8"/>
    </i>
    <i r="3">
      <x v="9"/>
    </i>
    <i r="3">
      <x v="10"/>
    </i>
    <i r="3">
      <x v="11"/>
    </i>
    <i r="2">
      <x v="15"/>
    </i>
    <i r="3">
      <x/>
    </i>
    <i r="3">
      <x v="1"/>
    </i>
    <i r="3">
      <x v="2"/>
    </i>
    <i r="3">
      <x v="4"/>
    </i>
    <i r="3">
      <x v="6"/>
    </i>
    <i r="3">
      <x v="7"/>
    </i>
    <i r="3">
      <x v="8"/>
    </i>
    <i r="3">
      <x v="9"/>
    </i>
    <i r="3">
      <x v="10"/>
    </i>
    <i r="3">
      <x v="11"/>
    </i>
    <i r="2">
      <x v="16"/>
    </i>
    <i r="3">
      <x/>
    </i>
    <i r="3">
      <x v="1"/>
    </i>
    <i r="3">
      <x v="2"/>
    </i>
    <i r="3">
      <x v="4"/>
    </i>
    <i r="3">
      <x v="6"/>
    </i>
    <i r="3">
      <x v="7"/>
    </i>
    <i r="3">
      <x v="8"/>
    </i>
    <i r="3">
      <x v="9"/>
    </i>
    <i r="3">
      <x v="10"/>
    </i>
    <i r="3">
      <x v="11"/>
    </i>
    <i r="2">
      <x v="17"/>
    </i>
    <i r="3">
      <x/>
    </i>
    <i r="3">
      <x v="1"/>
    </i>
    <i r="3">
      <x v="2"/>
    </i>
    <i r="3">
      <x v="4"/>
    </i>
    <i r="3">
      <x v="6"/>
    </i>
    <i r="3">
      <x v="7"/>
    </i>
    <i r="3">
      <x v="8"/>
    </i>
    <i r="3">
      <x v="9"/>
    </i>
    <i r="3">
      <x v="10"/>
    </i>
    <i r="3">
      <x v="11"/>
    </i>
    <i r="2">
      <x v="18"/>
    </i>
    <i r="3">
      <x/>
    </i>
    <i r="3">
      <x v="1"/>
    </i>
    <i r="3">
      <x v="2"/>
    </i>
    <i r="3">
      <x v="4"/>
    </i>
    <i r="3">
      <x v="6"/>
    </i>
    <i r="3">
      <x v="7"/>
    </i>
    <i r="3">
      <x v="8"/>
    </i>
    <i r="3">
      <x v="9"/>
    </i>
    <i r="3">
      <x v="10"/>
    </i>
    <i r="3">
      <x v="11"/>
    </i>
    <i r="1">
      <x v="3"/>
    </i>
    <i r="2">
      <x/>
    </i>
    <i r="3">
      <x/>
    </i>
    <i r="3">
      <x v="1"/>
    </i>
    <i r="3">
      <x v="2"/>
    </i>
    <i r="3">
      <x v="4"/>
    </i>
    <i r="3">
      <x v="5"/>
    </i>
    <i r="3">
      <x v="7"/>
    </i>
    <i r="3">
      <x v="8"/>
    </i>
    <i r="3">
      <x v="9"/>
    </i>
    <i r="3">
      <x v="10"/>
    </i>
    <i r="3">
      <x v="11"/>
    </i>
    <i r="2">
      <x v="1"/>
    </i>
    <i r="3">
      <x/>
    </i>
    <i r="3">
      <x v="2"/>
    </i>
    <i r="3">
      <x v="4"/>
    </i>
    <i r="3">
      <x v="5"/>
    </i>
    <i r="3">
      <x v="7"/>
    </i>
    <i r="3">
      <x v="8"/>
    </i>
    <i r="3">
      <x v="9"/>
    </i>
    <i r="3">
      <x v="10"/>
    </i>
    <i r="3">
      <x v="11"/>
    </i>
    <i r="2">
      <x v="2"/>
    </i>
    <i r="3">
      <x/>
    </i>
    <i r="3">
      <x v="1"/>
    </i>
    <i r="3">
      <x v="2"/>
    </i>
    <i r="3">
      <x v="4"/>
    </i>
    <i r="3">
      <x v="5"/>
    </i>
    <i r="3">
      <x v="7"/>
    </i>
    <i r="3">
      <x v="8"/>
    </i>
    <i r="3">
      <x v="9"/>
    </i>
    <i r="3">
      <x v="10"/>
    </i>
    <i r="3">
      <x v="11"/>
    </i>
    <i r="2">
      <x v="3"/>
    </i>
    <i r="3">
      <x/>
    </i>
    <i r="3">
      <x v="1"/>
    </i>
    <i r="3">
      <x v="2"/>
    </i>
    <i r="3">
      <x v="4"/>
    </i>
    <i r="3">
      <x v="5"/>
    </i>
    <i r="3">
      <x v="8"/>
    </i>
    <i r="3">
      <x v="9"/>
    </i>
    <i r="3">
      <x v="10"/>
    </i>
    <i r="3">
      <x v="11"/>
    </i>
    <i r="2">
      <x v="5"/>
    </i>
    <i r="3">
      <x/>
    </i>
    <i r="3">
      <x v="1"/>
    </i>
    <i r="3">
      <x v="2"/>
    </i>
    <i r="3">
      <x v="4"/>
    </i>
    <i r="3">
      <x v="5"/>
    </i>
    <i r="3">
      <x v="7"/>
    </i>
    <i r="3">
      <x v="8"/>
    </i>
    <i r="3">
      <x v="9"/>
    </i>
    <i r="3">
      <x v="10"/>
    </i>
    <i r="3">
      <x v="11"/>
    </i>
    <i r="2">
      <x v="6"/>
    </i>
    <i r="3">
      <x/>
    </i>
    <i r="3">
      <x v="1"/>
    </i>
    <i r="3">
      <x v="2"/>
    </i>
    <i r="3">
      <x v="4"/>
    </i>
    <i r="3">
      <x v="5"/>
    </i>
    <i r="3">
      <x v="7"/>
    </i>
    <i r="3">
      <x v="8"/>
    </i>
    <i r="3">
      <x v="9"/>
    </i>
    <i r="3">
      <x v="10"/>
    </i>
    <i r="3">
      <x v="11"/>
    </i>
    <i r="2">
      <x v="7"/>
    </i>
    <i r="3">
      <x/>
    </i>
    <i r="3">
      <x v="1"/>
    </i>
    <i r="3">
      <x v="2"/>
    </i>
    <i r="3">
      <x v="4"/>
    </i>
    <i r="3">
      <x v="5"/>
    </i>
    <i r="3">
      <x v="7"/>
    </i>
    <i r="3">
      <x v="8"/>
    </i>
    <i r="3">
      <x v="9"/>
    </i>
    <i r="3">
      <x v="10"/>
    </i>
    <i r="3">
      <x v="11"/>
    </i>
    <i r="2">
      <x v="8"/>
    </i>
    <i r="3">
      <x/>
    </i>
    <i r="3">
      <x v="1"/>
    </i>
    <i r="3">
      <x v="2"/>
    </i>
    <i r="3">
      <x v="4"/>
    </i>
    <i r="3">
      <x v="5"/>
    </i>
    <i r="3">
      <x v="7"/>
    </i>
    <i r="3">
      <x v="8"/>
    </i>
    <i r="3">
      <x v="9"/>
    </i>
    <i r="3">
      <x v="10"/>
    </i>
    <i r="3">
      <x v="11"/>
    </i>
    <i r="2">
      <x v="9"/>
    </i>
    <i r="3">
      <x/>
    </i>
    <i r="3">
      <x v="1"/>
    </i>
    <i r="3">
      <x v="2"/>
    </i>
    <i r="3">
      <x v="4"/>
    </i>
    <i r="3">
      <x v="5"/>
    </i>
    <i r="3">
      <x v="7"/>
    </i>
    <i r="3">
      <x v="8"/>
    </i>
    <i r="3">
      <x v="9"/>
    </i>
    <i r="3">
      <x v="10"/>
    </i>
    <i r="3">
      <x v="11"/>
    </i>
    <i r="2">
      <x v="10"/>
    </i>
    <i r="3">
      <x/>
    </i>
    <i r="3">
      <x v="1"/>
    </i>
    <i r="3">
      <x v="2"/>
    </i>
    <i r="3">
      <x v="4"/>
    </i>
    <i r="3">
      <x v="5"/>
    </i>
    <i r="3">
      <x v="7"/>
    </i>
    <i r="3">
      <x v="8"/>
    </i>
    <i r="3">
      <x v="9"/>
    </i>
    <i r="3">
      <x v="10"/>
    </i>
    <i r="3">
      <x v="11"/>
    </i>
    <i r="2">
      <x v="11"/>
    </i>
    <i r="3">
      <x/>
    </i>
    <i r="3">
      <x v="1"/>
    </i>
    <i r="3">
      <x v="2"/>
    </i>
    <i r="3">
      <x v="4"/>
    </i>
    <i r="3">
      <x v="5"/>
    </i>
    <i r="3">
      <x v="7"/>
    </i>
    <i r="3">
      <x v="8"/>
    </i>
    <i r="3">
      <x v="9"/>
    </i>
    <i r="3">
      <x v="10"/>
    </i>
    <i r="3">
      <x v="11"/>
    </i>
    <i r="2">
      <x v="12"/>
    </i>
    <i r="3">
      <x/>
    </i>
    <i r="3">
      <x v="1"/>
    </i>
    <i r="3">
      <x v="2"/>
    </i>
    <i r="3">
      <x v="4"/>
    </i>
    <i r="3">
      <x v="5"/>
    </i>
    <i r="3">
      <x v="7"/>
    </i>
    <i r="3">
      <x v="8"/>
    </i>
    <i r="3">
      <x v="9"/>
    </i>
    <i r="3">
      <x v="10"/>
    </i>
    <i r="3">
      <x v="11"/>
    </i>
    <i r="2">
      <x v="13"/>
    </i>
    <i r="3">
      <x/>
    </i>
    <i r="3">
      <x v="1"/>
    </i>
    <i r="3">
      <x v="2"/>
    </i>
    <i r="3">
      <x v="4"/>
    </i>
    <i r="3">
      <x v="5"/>
    </i>
    <i r="3">
      <x v="7"/>
    </i>
    <i r="3">
      <x v="8"/>
    </i>
    <i r="3">
      <x v="9"/>
    </i>
    <i r="3">
      <x v="10"/>
    </i>
    <i r="3">
      <x v="11"/>
    </i>
    <i r="2">
      <x v="14"/>
    </i>
    <i r="3">
      <x/>
    </i>
    <i r="3">
      <x v="1"/>
    </i>
    <i r="3">
      <x v="2"/>
    </i>
    <i r="3">
      <x v="4"/>
    </i>
    <i r="3">
      <x v="5"/>
    </i>
    <i r="3">
      <x v="7"/>
    </i>
    <i r="3">
      <x v="8"/>
    </i>
    <i r="3">
      <x v="9"/>
    </i>
    <i r="3">
      <x v="10"/>
    </i>
    <i r="3">
      <x v="11"/>
    </i>
    <i r="2">
      <x v="15"/>
    </i>
    <i r="3">
      <x/>
    </i>
    <i r="3">
      <x v="1"/>
    </i>
    <i r="3">
      <x v="2"/>
    </i>
    <i r="3">
      <x v="4"/>
    </i>
    <i r="3">
      <x v="5"/>
    </i>
    <i r="3">
      <x v="7"/>
    </i>
    <i r="3">
      <x v="8"/>
    </i>
    <i r="3">
      <x v="9"/>
    </i>
    <i r="3">
      <x v="10"/>
    </i>
    <i r="3">
      <x v="11"/>
    </i>
    <i r="2">
      <x v="16"/>
    </i>
    <i r="3">
      <x/>
    </i>
    <i r="3">
      <x v="1"/>
    </i>
    <i r="3">
      <x v="2"/>
    </i>
    <i r="3">
      <x v="4"/>
    </i>
    <i r="3">
      <x v="5"/>
    </i>
    <i r="3">
      <x v="7"/>
    </i>
    <i r="3">
      <x v="8"/>
    </i>
    <i r="3">
      <x v="9"/>
    </i>
    <i r="3">
      <x v="10"/>
    </i>
    <i r="3">
      <x v="11"/>
    </i>
    <i r="2">
      <x v="17"/>
    </i>
    <i r="3">
      <x/>
    </i>
    <i r="3">
      <x v="1"/>
    </i>
    <i r="3">
      <x v="2"/>
    </i>
    <i r="3">
      <x v="4"/>
    </i>
    <i r="3">
      <x v="5"/>
    </i>
    <i r="3">
      <x v="7"/>
    </i>
    <i r="3">
      <x v="8"/>
    </i>
    <i r="3">
      <x v="9"/>
    </i>
    <i r="3">
      <x v="10"/>
    </i>
    <i r="3">
      <x v="11"/>
    </i>
    <i r="2">
      <x v="18"/>
    </i>
    <i r="3">
      <x/>
    </i>
    <i r="3">
      <x v="1"/>
    </i>
    <i r="3">
      <x v="2"/>
    </i>
    <i r="3">
      <x v="4"/>
    </i>
    <i r="3">
      <x v="5"/>
    </i>
    <i r="3">
      <x v="7"/>
    </i>
    <i r="3">
      <x v="8"/>
    </i>
    <i r="3">
      <x v="9"/>
    </i>
    <i r="3">
      <x v="10"/>
    </i>
    <i r="3">
      <x v="11"/>
    </i>
    <i r="1">
      <x v="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5"/>
    </i>
    <i r="2">
      <x/>
    </i>
    <i r="3">
      <x/>
    </i>
    <i r="3">
      <x v="1"/>
    </i>
    <i r="3">
      <x v="2"/>
    </i>
    <i r="3">
      <x v="4"/>
    </i>
    <i r="3">
      <x v="5"/>
    </i>
    <i r="3">
      <x v="6"/>
    </i>
    <i r="3">
      <x v="8"/>
    </i>
    <i r="3">
      <x v="9"/>
    </i>
    <i r="3">
      <x v="10"/>
    </i>
    <i r="3">
      <x v="11"/>
    </i>
    <i r="2">
      <x v="1"/>
    </i>
    <i r="3">
      <x v="2"/>
    </i>
    <i r="3">
      <x v="4"/>
    </i>
    <i r="3">
      <x v="5"/>
    </i>
    <i r="3">
      <x v="6"/>
    </i>
    <i r="3">
      <x v="8"/>
    </i>
    <i r="3">
      <x v="9"/>
    </i>
    <i r="3">
      <x v="10"/>
    </i>
    <i r="3">
      <x v="11"/>
    </i>
    <i r="2">
      <x v="2"/>
    </i>
    <i r="3">
      <x/>
    </i>
    <i r="3">
      <x v="1"/>
    </i>
    <i r="3">
      <x v="2"/>
    </i>
    <i r="3">
      <x v="4"/>
    </i>
    <i r="3">
      <x v="5"/>
    </i>
    <i r="3">
      <x v="6"/>
    </i>
    <i r="3">
      <x v="8"/>
    </i>
    <i r="3">
      <x v="9"/>
    </i>
    <i r="3">
      <x v="10"/>
    </i>
    <i r="3">
      <x v="11"/>
    </i>
    <i r="2">
      <x v="3"/>
    </i>
    <i r="3">
      <x/>
    </i>
    <i r="3">
      <x v="1"/>
    </i>
    <i r="3">
      <x v="2"/>
    </i>
    <i r="3">
      <x v="4"/>
    </i>
    <i r="3">
      <x v="5"/>
    </i>
    <i r="3">
      <x v="6"/>
    </i>
    <i r="3">
      <x v="8"/>
    </i>
    <i r="3">
      <x v="9"/>
    </i>
    <i r="3">
      <x v="10"/>
    </i>
    <i r="3">
      <x v="11"/>
    </i>
    <i r="2">
      <x v="5"/>
    </i>
    <i r="3">
      <x/>
    </i>
    <i r="3">
      <x v="1"/>
    </i>
    <i r="3">
      <x v="2"/>
    </i>
    <i r="3">
      <x v="4"/>
    </i>
    <i r="3">
      <x v="5"/>
    </i>
    <i r="3">
      <x v="6"/>
    </i>
    <i r="3">
      <x v="8"/>
    </i>
    <i r="3">
      <x v="9"/>
    </i>
    <i r="3">
      <x v="10"/>
    </i>
    <i r="3">
      <x v="11"/>
    </i>
    <i r="2">
      <x v="6"/>
    </i>
    <i r="3">
      <x/>
    </i>
    <i r="3">
      <x v="1"/>
    </i>
    <i r="3">
      <x v="2"/>
    </i>
    <i r="3">
      <x v="4"/>
    </i>
    <i r="3">
      <x v="5"/>
    </i>
    <i r="3">
      <x v="6"/>
    </i>
    <i r="3">
      <x v="8"/>
    </i>
    <i r="3">
      <x v="9"/>
    </i>
    <i r="3">
      <x v="10"/>
    </i>
    <i r="3">
      <x v="11"/>
    </i>
    <i r="2">
      <x v="7"/>
    </i>
    <i r="3">
      <x/>
    </i>
    <i r="3">
      <x v="1"/>
    </i>
    <i r="3">
      <x v="2"/>
    </i>
    <i r="3">
      <x v="4"/>
    </i>
    <i r="3">
      <x v="5"/>
    </i>
    <i r="3">
      <x v="6"/>
    </i>
    <i r="3">
      <x v="8"/>
    </i>
    <i r="3">
      <x v="9"/>
    </i>
    <i r="3">
      <x v="10"/>
    </i>
    <i r="3">
      <x v="11"/>
    </i>
    <i r="2">
      <x v="8"/>
    </i>
    <i r="3">
      <x/>
    </i>
    <i r="3">
      <x v="1"/>
    </i>
    <i r="3">
      <x v="2"/>
    </i>
    <i r="3">
      <x v="4"/>
    </i>
    <i r="3">
      <x v="5"/>
    </i>
    <i r="3">
      <x v="6"/>
    </i>
    <i r="3">
      <x v="8"/>
    </i>
    <i r="3">
      <x v="9"/>
    </i>
    <i r="3">
      <x v="10"/>
    </i>
    <i r="3">
      <x v="11"/>
    </i>
    <i r="2">
      <x v="9"/>
    </i>
    <i r="3">
      <x/>
    </i>
    <i r="3">
      <x v="1"/>
    </i>
    <i r="3">
      <x v="2"/>
    </i>
    <i r="3">
      <x v="4"/>
    </i>
    <i r="3">
      <x v="5"/>
    </i>
    <i r="3">
      <x v="6"/>
    </i>
    <i r="3">
      <x v="8"/>
    </i>
    <i r="3">
      <x v="9"/>
    </i>
    <i r="3">
      <x v="10"/>
    </i>
    <i r="3">
      <x v="11"/>
    </i>
    <i r="2">
      <x v="10"/>
    </i>
    <i r="3">
      <x/>
    </i>
    <i r="3">
      <x v="1"/>
    </i>
    <i r="3">
      <x v="2"/>
    </i>
    <i r="3">
      <x v="4"/>
    </i>
    <i r="3">
      <x v="5"/>
    </i>
    <i r="3">
      <x v="6"/>
    </i>
    <i r="3">
      <x v="8"/>
    </i>
    <i r="3">
      <x v="9"/>
    </i>
    <i r="3">
      <x v="10"/>
    </i>
    <i r="3">
      <x v="11"/>
    </i>
    <i r="2">
      <x v="11"/>
    </i>
    <i r="3">
      <x/>
    </i>
    <i r="3">
      <x v="1"/>
    </i>
    <i r="3">
      <x v="2"/>
    </i>
    <i r="3">
      <x v="4"/>
    </i>
    <i r="3">
      <x v="5"/>
    </i>
    <i r="3">
      <x v="6"/>
    </i>
    <i r="3">
      <x v="8"/>
    </i>
    <i r="3">
      <x v="9"/>
    </i>
    <i r="3">
      <x v="10"/>
    </i>
    <i r="3">
      <x v="11"/>
    </i>
    <i r="2">
      <x v="12"/>
    </i>
    <i r="3">
      <x/>
    </i>
    <i r="3">
      <x v="1"/>
    </i>
    <i r="3">
      <x v="2"/>
    </i>
    <i r="3">
      <x v="4"/>
    </i>
    <i r="3">
      <x v="5"/>
    </i>
    <i r="3">
      <x v="6"/>
    </i>
    <i r="3">
      <x v="8"/>
    </i>
    <i r="3">
      <x v="9"/>
    </i>
    <i r="3">
      <x v="10"/>
    </i>
    <i r="3">
      <x v="11"/>
    </i>
    <i r="2">
      <x v="13"/>
    </i>
    <i r="3">
      <x/>
    </i>
    <i r="3">
      <x v="1"/>
    </i>
    <i r="3">
      <x v="2"/>
    </i>
    <i r="3">
      <x v="4"/>
    </i>
    <i r="3">
      <x v="5"/>
    </i>
    <i r="3">
      <x v="6"/>
    </i>
    <i r="3">
      <x v="8"/>
    </i>
    <i r="3">
      <x v="9"/>
    </i>
    <i r="3">
      <x v="10"/>
    </i>
    <i r="3">
      <x v="11"/>
    </i>
    <i r="2">
      <x v="14"/>
    </i>
    <i r="3">
      <x/>
    </i>
    <i r="3">
      <x v="1"/>
    </i>
    <i r="3">
      <x v="2"/>
    </i>
    <i r="3">
      <x v="4"/>
    </i>
    <i r="3">
      <x v="5"/>
    </i>
    <i r="3">
      <x v="6"/>
    </i>
    <i r="3">
      <x v="8"/>
    </i>
    <i r="3">
      <x v="9"/>
    </i>
    <i r="3">
      <x v="10"/>
    </i>
    <i r="3">
      <x v="11"/>
    </i>
    <i r="2">
      <x v="15"/>
    </i>
    <i r="3">
      <x/>
    </i>
    <i r="3">
      <x v="1"/>
    </i>
    <i r="3">
      <x v="2"/>
    </i>
    <i r="3">
      <x v="4"/>
    </i>
    <i r="3">
      <x v="5"/>
    </i>
    <i r="3">
      <x v="6"/>
    </i>
    <i r="3">
      <x v="8"/>
    </i>
    <i r="3">
      <x v="9"/>
    </i>
    <i r="3">
      <x v="10"/>
    </i>
    <i r="3">
      <x v="11"/>
    </i>
    <i r="2">
      <x v="16"/>
    </i>
    <i r="3">
      <x/>
    </i>
    <i r="3">
      <x v="1"/>
    </i>
    <i r="3">
      <x v="2"/>
    </i>
    <i r="3">
      <x v="4"/>
    </i>
    <i r="3">
      <x v="5"/>
    </i>
    <i r="3">
      <x v="6"/>
    </i>
    <i r="3">
      <x v="8"/>
    </i>
    <i r="3">
      <x v="9"/>
    </i>
    <i r="3">
      <x v="10"/>
    </i>
    <i r="3">
      <x v="11"/>
    </i>
    <i r="2">
      <x v="17"/>
    </i>
    <i r="3">
      <x/>
    </i>
    <i r="3">
      <x v="1"/>
    </i>
    <i r="3">
      <x v="2"/>
    </i>
    <i r="3">
      <x v="4"/>
    </i>
    <i r="3">
      <x v="5"/>
    </i>
    <i r="3">
      <x v="6"/>
    </i>
    <i r="3">
      <x v="8"/>
    </i>
    <i r="3">
      <x v="9"/>
    </i>
    <i r="3">
      <x v="10"/>
    </i>
    <i r="3">
      <x v="11"/>
    </i>
    <i r="2">
      <x v="18"/>
    </i>
    <i r="3">
      <x/>
    </i>
    <i r="3">
      <x v="1"/>
    </i>
    <i r="3">
      <x v="2"/>
    </i>
    <i r="3">
      <x v="4"/>
    </i>
    <i r="3">
      <x v="5"/>
    </i>
    <i r="3">
      <x v="6"/>
    </i>
    <i r="3">
      <x v="8"/>
    </i>
    <i r="3">
      <x v="9"/>
    </i>
    <i r="3">
      <x v="10"/>
    </i>
    <i r="3">
      <x v="11"/>
    </i>
    <i r="1">
      <x v="6"/>
    </i>
    <i r="2">
      <x/>
    </i>
    <i r="3">
      <x/>
    </i>
    <i r="3">
      <x v="1"/>
    </i>
    <i r="3">
      <x v="2"/>
    </i>
    <i r="3">
      <x v="4"/>
    </i>
    <i r="3">
      <x v="5"/>
    </i>
    <i r="3">
      <x v="6"/>
    </i>
    <i r="3">
      <x v="7"/>
    </i>
    <i r="3">
      <x v="8"/>
    </i>
    <i r="3">
      <x v="9"/>
    </i>
    <i r="3">
      <x v="10"/>
    </i>
    <i r="2">
      <x v="1"/>
    </i>
    <i r="3">
      <x v="2"/>
    </i>
    <i r="3">
      <x v="4"/>
    </i>
    <i r="3">
      <x v="5"/>
    </i>
    <i r="3">
      <x v="6"/>
    </i>
    <i r="3">
      <x v="7"/>
    </i>
    <i r="3">
      <x v="8"/>
    </i>
    <i r="3">
      <x v="9"/>
    </i>
    <i r="3">
      <x v="10"/>
    </i>
    <i r="2">
      <x v="2"/>
    </i>
    <i r="3">
      <x/>
    </i>
    <i r="3">
      <x v="1"/>
    </i>
    <i r="3">
      <x v="2"/>
    </i>
    <i r="3">
      <x v="4"/>
    </i>
    <i r="3">
      <x v="5"/>
    </i>
    <i r="3">
      <x v="6"/>
    </i>
    <i r="3">
      <x v="7"/>
    </i>
    <i r="3">
      <x v="8"/>
    </i>
    <i r="3">
      <x v="9"/>
    </i>
    <i r="3">
      <x v="10"/>
    </i>
    <i r="2">
      <x v="3"/>
    </i>
    <i r="3">
      <x/>
    </i>
    <i r="3">
      <x v="1"/>
    </i>
    <i r="3">
      <x v="2"/>
    </i>
    <i r="3">
      <x v="4"/>
    </i>
    <i r="3">
      <x v="5"/>
    </i>
    <i r="3">
      <x v="6"/>
    </i>
    <i r="3">
      <x v="8"/>
    </i>
    <i r="3">
      <x v="9"/>
    </i>
    <i r="3">
      <x v="10"/>
    </i>
    <i r="2">
      <x v="4"/>
    </i>
    <i r="3">
      <x/>
    </i>
    <i r="3">
      <x v="1"/>
    </i>
    <i r="3">
      <x v="4"/>
    </i>
    <i r="3">
      <x v="5"/>
    </i>
    <i r="3">
      <x v="6"/>
    </i>
    <i r="3">
      <x v="7"/>
    </i>
    <i r="3">
      <x v="8"/>
    </i>
    <i r="3">
      <x v="9"/>
    </i>
    <i r="3">
      <x v="10"/>
    </i>
    <i r="2">
      <x v="5"/>
    </i>
    <i r="3">
      <x/>
    </i>
    <i r="3">
      <x v="1"/>
    </i>
    <i r="3">
      <x v="2"/>
    </i>
    <i r="3">
      <x v="4"/>
    </i>
    <i r="3">
      <x v="5"/>
    </i>
    <i r="3">
      <x v="6"/>
    </i>
    <i r="3">
      <x v="7"/>
    </i>
    <i r="3">
      <x v="8"/>
    </i>
    <i r="3">
      <x v="9"/>
    </i>
    <i r="3">
      <x v="10"/>
    </i>
    <i r="2">
      <x v="6"/>
    </i>
    <i r="3">
      <x/>
    </i>
    <i r="3">
      <x v="1"/>
    </i>
    <i r="3">
      <x v="2"/>
    </i>
    <i r="3">
      <x v="4"/>
    </i>
    <i r="3">
      <x v="5"/>
    </i>
    <i r="3">
      <x v="6"/>
    </i>
    <i r="3">
      <x v="7"/>
    </i>
    <i r="3">
      <x v="8"/>
    </i>
    <i r="3">
      <x v="9"/>
    </i>
    <i r="3">
      <x v="10"/>
    </i>
    <i r="2">
      <x v="7"/>
    </i>
    <i r="3">
      <x/>
    </i>
    <i r="3">
      <x v="1"/>
    </i>
    <i r="3">
      <x v="2"/>
    </i>
    <i r="3">
      <x v="4"/>
    </i>
    <i r="3">
      <x v="5"/>
    </i>
    <i r="3">
      <x v="6"/>
    </i>
    <i r="3">
      <x v="7"/>
    </i>
    <i r="3">
      <x v="8"/>
    </i>
    <i r="3">
      <x v="9"/>
    </i>
    <i r="3">
      <x v="10"/>
    </i>
    <i r="2">
      <x v="8"/>
    </i>
    <i r="3">
      <x/>
    </i>
    <i r="3">
      <x v="1"/>
    </i>
    <i r="3">
      <x v="2"/>
    </i>
    <i r="3">
      <x v="4"/>
    </i>
    <i r="3">
      <x v="5"/>
    </i>
    <i r="3">
      <x v="6"/>
    </i>
    <i r="3">
      <x v="7"/>
    </i>
    <i r="3">
      <x v="8"/>
    </i>
    <i r="3">
      <x v="9"/>
    </i>
    <i r="3">
      <x v="10"/>
    </i>
    <i r="2">
      <x v="9"/>
    </i>
    <i r="3">
      <x/>
    </i>
    <i r="3">
      <x v="1"/>
    </i>
    <i r="3">
      <x v="2"/>
    </i>
    <i r="3">
      <x v="4"/>
    </i>
    <i r="3">
      <x v="5"/>
    </i>
    <i r="3">
      <x v="6"/>
    </i>
    <i r="3">
      <x v="7"/>
    </i>
    <i r="3">
      <x v="8"/>
    </i>
    <i r="3">
      <x v="9"/>
    </i>
    <i r="3">
      <x v="10"/>
    </i>
    <i r="2">
      <x v="10"/>
    </i>
    <i r="3">
      <x/>
    </i>
    <i r="3">
      <x v="1"/>
    </i>
    <i r="3">
      <x v="2"/>
    </i>
    <i r="3">
      <x v="4"/>
    </i>
    <i r="3">
      <x v="5"/>
    </i>
    <i r="3">
      <x v="6"/>
    </i>
    <i r="3">
      <x v="7"/>
    </i>
    <i r="3">
      <x v="8"/>
    </i>
    <i r="3">
      <x v="9"/>
    </i>
    <i r="3">
      <x v="10"/>
    </i>
    <i r="2">
      <x v="11"/>
    </i>
    <i r="3">
      <x/>
    </i>
    <i r="3">
      <x v="1"/>
    </i>
    <i r="3">
      <x v="2"/>
    </i>
    <i r="3">
      <x v="4"/>
    </i>
    <i r="3">
      <x v="5"/>
    </i>
    <i r="3">
      <x v="6"/>
    </i>
    <i r="3">
      <x v="7"/>
    </i>
    <i r="3">
      <x v="8"/>
    </i>
    <i r="3">
      <x v="9"/>
    </i>
    <i r="3">
      <x v="10"/>
    </i>
    <i r="2">
      <x v="12"/>
    </i>
    <i r="3">
      <x/>
    </i>
    <i r="3">
      <x v="1"/>
    </i>
    <i r="3">
      <x v="2"/>
    </i>
    <i r="3">
      <x v="4"/>
    </i>
    <i r="3">
      <x v="5"/>
    </i>
    <i r="3">
      <x v="6"/>
    </i>
    <i r="3">
      <x v="7"/>
    </i>
    <i r="3">
      <x v="8"/>
    </i>
    <i r="3">
      <x v="9"/>
    </i>
    <i r="3">
      <x v="10"/>
    </i>
    <i r="2">
      <x v="13"/>
    </i>
    <i r="3">
      <x/>
    </i>
    <i r="3">
      <x v="1"/>
    </i>
    <i r="3">
      <x v="2"/>
    </i>
    <i r="3">
      <x v="4"/>
    </i>
    <i r="3">
      <x v="5"/>
    </i>
    <i r="3">
      <x v="6"/>
    </i>
    <i r="3">
      <x v="7"/>
    </i>
    <i r="3">
      <x v="8"/>
    </i>
    <i r="3">
      <x v="9"/>
    </i>
    <i r="3">
      <x v="10"/>
    </i>
    <i r="2">
      <x v="14"/>
    </i>
    <i r="3">
      <x/>
    </i>
    <i r="3">
      <x v="1"/>
    </i>
    <i r="3">
      <x v="2"/>
    </i>
    <i r="3">
      <x v="4"/>
    </i>
    <i r="3">
      <x v="5"/>
    </i>
    <i r="3">
      <x v="6"/>
    </i>
    <i r="3">
      <x v="7"/>
    </i>
    <i r="3">
      <x v="8"/>
    </i>
    <i r="3">
      <x v="9"/>
    </i>
    <i r="3">
      <x v="10"/>
    </i>
    <i r="2">
      <x v="15"/>
    </i>
    <i r="3">
      <x/>
    </i>
    <i r="3">
      <x v="1"/>
    </i>
    <i r="3">
      <x v="2"/>
    </i>
    <i r="3">
      <x v="4"/>
    </i>
    <i r="3">
      <x v="5"/>
    </i>
    <i r="3">
      <x v="6"/>
    </i>
    <i r="3">
      <x v="7"/>
    </i>
    <i r="3">
      <x v="8"/>
    </i>
    <i r="3">
      <x v="9"/>
    </i>
    <i r="3">
      <x v="10"/>
    </i>
    <i r="2">
      <x v="16"/>
    </i>
    <i r="3">
      <x/>
    </i>
    <i r="3">
      <x v="1"/>
    </i>
    <i r="3">
      <x v="2"/>
    </i>
    <i r="3">
      <x v="4"/>
    </i>
    <i r="3">
      <x v="5"/>
    </i>
    <i r="3">
      <x v="6"/>
    </i>
    <i r="3">
      <x v="7"/>
    </i>
    <i r="3">
      <x v="8"/>
    </i>
    <i r="3">
      <x v="9"/>
    </i>
    <i r="3">
      <x v="10"/>
    </i>
    <i r="2">
      <x v="17"/>
    </i>
    <i r="3">
      <x/>
    </i>
    <i r="3">
      <x v="1"/>
    </i>
    <i r="3">
      <x v="2"/>
    </i>
    <i r="3">
      <x v="4"/>
    </i>
    <i r="3">
      <x v="5"/>
    </i>
    <i r="3">
      <x v="6"/>
    </i>
    <i r="3">
      <x v="7"/>
    </i>
    <i r="3">
      <x v="8"/>
    </i>
    <i r="3">
      <x v="9"/>
    </i>
    <i r="3">
      <x v="10"/>
    </i>
    <i r="2">
      <x v="18"/>
    </i>
    <i r="3">
      <x/>
    </i>
    <i r="3">
      <x v="1"/>
    </i>
    <i r="3">
      <x v="2"/>
    </i>
    <i r="3">
      <x v="4"/>
    </i>
    <i r="3">
      <x v="5"/>
    </i>
    <i r="3">
      <x v="6"/>
    </i>
    <i r="3">
      <x v="7"/>
    </i>
    <i r="3">
      <x v="8"/>
    </i>
    <i r="3">
      <x v="9"/>
    </i>
    <i r="3">
      <x v="10"/>
    </i>
    <i r="1">
      <x v="7"/>
    </i>
    <i r="2">
      <x/>
    </i>
    <i r="3">
      <x v="1"/>
    </i>
    <i r="3">
      <x v="2"/>
    </i>
    <i r="3">
      <x v="4"/>
    </i>
    <i r="3">
      <x v="5"/>
    </i>
    <i r="3">
      <x v="6"/>
    </i>
    <i r="3">
      <x v="7"/>
    </i>
    <i r="3">
      <x v="8"/>
    </i>
    <i r="3">
      <x v="9"/>
    </i>
    <i r="3">
      <x v="10"/>
    </i>
    <i r="3">
      <x v="11"/>
    </i>
    <i r="2">
      <x v="2"/>
    </i>
    <i r="3">
      <x v="1"/>
    </i>
    <i r="3">
      <x v="2"/>
    </i>
    <i r="3">
      <x v="4"/>
    </i>
    <i r="3">
      <x v="5"/>
    </i>
    <i r="3">
      <x v="6"/>
    </i>
    <i r="3">
      <x v="7"/>
    </i>
    <i r="3">
      <x v="8"/>
    </i>
    <i r="3">
      <x v="9"/>
    </i>
    <i r="3">
      <x v="10"/>
    </i>
    <i r="3">
      <x v="11"/>
    </i>
    <i r="2">
      <x v="4"/>
    </i>
    <i r="3">
      <x v="1"/>
    </i>
    <i r="3">
      <x v="4"/>
    </i>
    <i r="3">
      <x v="5"/>
    </i>
    <i r="3">
      <x v="6"/>
    </i>
    <i r="3">
      <x v="7"/>
    </i>
    <i r="3">
      <x v="8"/>
    </i>
    <i r="3">
      <x v="9"/>
    </i>
    <i r="3">
      <x v="10"/>
    </i>
    <i r="3">
      <x v="11"/>
    </i>
    <i r="2">
      <x v="5"/>
    </i>
    <i r="3">
      <x v="1"/>
    </i>
    <i r="3">
      <x v="2"/>
    </i>
    <i r="3">
      <x v="4"/>
    </i>
    <i r="3">
      <x v="5"/>
    </i>
    <i r="3">
      <x v="6"/>
    </i>
    <i r="3">
      <x v="7"/>
    </i>
    <i r="3">
      <x v="8"/>
    </i>
    <i r="3">
      <x v="9"/>
    </i>
    <i r="3">
      <x v="10"/>
    </i>
    <i r="3">
      <x v="11"/>
    </i>
    <i r="2">
      <x v="6"/>
    </i>
    <i r="3">
      <x v="1"/>
    </i>
    <i r="3">
      <x v="2"/>
    </i>
    <i r="3">
      <x v="4"/>
    </i>
    <i r="3">
      <x v="5"/>
    </i>
    <i r="3">
      <x v="6"/>
    </i>
    <i r="3">
      <x v="7"/>
    </i>
    <i r="3">
      <x v="8"/>
    </i>
    <i r="3">
      <x v="9"/>
    </i>
    <i r="3">
      <x v="10"/>
    </i>
    <i r="3">
      <x v="11"/>
    </i>
    <i r="2">
      <x v="8"/>
    </i>
    <i r="3">
      <x v="1"/>
    </i>
    <i r="3">
      <x v="4"/>
    </i>
    <i r="3">
      <x v="5"/>
    </i>
    <i r="3">
      <x v="6"/>
    </i>
    <i r="3">
      <x v="7"/>
    </i>
    <i r="3">
      <x v="8"/>
    </i>
    <i r="3">
      <x v="9"/>
    </i>
    <i r="3">
      <x v="10"/>
    </i>
    <i r="3">
      <x v="11"/>
    </i>
    <i r="2">
      <x v="9"/>
    </i>
    <i r="3">
      <x v="1"/>
    </i>
    <i r="3">
      <x v="2"/>
    </i>
    <i r="3">
      <x v="4"/>
    </i>
    <i r="3">
      <x v="5"/>
    </i>
    <i r="3">
      <x v="6"/>
    </i>
    <i r="3">
      <x v="7"/>
    </i>
    <i r="3">
      <x v="8"/>
    </i>
    <i r="3">
      <x v="9"/>
    </i>
    <i r="3">
      <x v="10"/>
    </i>
    <i r="3">
      <x v="11"/>
    </i>
    <i r="2">
      <x v="10"/>
    </i>
    <i r="3">
      <x v="1"/>
    </i>
    <i r="3">
      <x v="4"/>
    </i>
    <i r="3">
      <x v="5"/>
    </i>
    <i r="3">
      <x v="6"/>
    </i>
    <i r="3">
      <x v="7"/>
    </i>
    <i r="3">
      <x v="8"/>
    </i>
    <i r="3">
      <x v="9"/>
    </i>
    <i r="3">
      <x v="10"/>
    </i>
    <i r="3">
      <x v="11"/>
    </i>
    <i r="2">
      <x v="11"/>
    </i>
    <i r="3">
      <x v="1"/>
    </i>
    <i r="3">
      <x v="4"/>
    </i>
    <i r="3">
      <x v="5"/>
    </i>
    <i r="3">
      <x v="6"/>
    </i>
    <i r="3">
      <x v="7"/>
    </i>
    <i r="3">
      <x v="8"/>
    </i>
    <i r="3">
      <x v="9"/>
    </i>
    <i r="3">
      <x v="10"/>
    </i>
    <i r="3">
      <x v="11"/>
    </i>
    <i r="2">
      <x v="12"/>
    </i>
    <i r="3">
      <x v="1"/>
    </i>
    <i r="3">
      <x v="2"/>
    </i>
    <i r="3">
      <x v="4"/>
    </i>
    <i r="3">
      <x v="5"/>
    </i>
    <i r="3">
      <x v="6"/>
    </i>
    <i r="3">
      <x v="7"/>
    </i>
    <i r="3">
      <x v="8"/>
    </i>
    <i r="3">
      <x v="9"/>
    </i>
    <i r="3">
      <x v="10"/>
    </i>
    <i r="3">
      <x v="11"/>
    </i>
    <i r="2">
      <x v="13"/>
    </i>
    <i r="3">
      <x v="1"/>
    </i>
    <i r="3">
      <x v="2"/>
    </i>
    <i r="3">
      <x v="4"/>
    </i>
    <i r="3">
      <x v="5"/>
    </i>
    <i r="3">
      <x v="6"/>
    </i>
    <i r="3">
      <x v="7"/>
    </i>
    <i r="3">
      <x v="8"/>
    </i>
    <i r="3">
      <x v="9"/>
    </i>
    <i r="3">
      <x v="10"/>
    </i>
    <i r="3">
      <x v="11"/>
    </i>
    <i r="2">
      <x v="14"/>
    </i>
    <i r="3">
      <x v="1"/>
    </i>
    <i r="3">
      <x v="4"/>
    </i>
    <i r="3">
      <x v="5"/>
    </i>
    <i r="3">
      <x v="6"/>
    </i>
    <i r="3">
      <x v="7"/>
    </i>
    <i r="3">
      <x v="8"/>
    </i>
    <i r="3">
      <x v="9"/>
    </i>
    <i r="3">
      <x v="10"/>
    </i>
    <i r="3">
      <x v="11"/>
    </i>
    <i r="2">
      <x v="15"/>
    </i>
    <i r="3">
      <x v="1"/>
    </i>
    <i r="3">
      <x v="2"/>
    </i>
    <i r="3">
      <x v="4"/>
    </i>
    <i r="3">
      <x v="5"/>
    </i>
    <i r="3">
      <x v="6"/>
    </i>
    <i r="3">
      <x v="7"/>
    </i>
    <i r="3">
      <x v="8"/>
    </i>
    <i r="3">
      <x v="9"/>
    </i>
    <i r="3">
      <x v="10"/>
    </i>
    <i r="3">
      <x v="11"/>
    </i>
    <i r="2">
      <x v="16"/>
    </i>
    <i r="3">
      <x v="1"/>
    </i>
    <i r="3">
      <x v="2"/>
    </i>
    <i r="3">
      <x v="4"/>
    </i>
    <i r="3">
      <x v="5"/>
    </i>
    <i r="3">
      <x v="6"/>
    </i>
    <i r="3">
      <x v="7"/>
    </i>
    <i r="3">
      <x v="8"/>
    </i>
    <i r="3">
      <x v="9"/>
    </i>
    <i r="3">
      <x v="10"/>
    </i>
    <i r="3">
      <x v="11"/>
    </i>
    <i r="2">
      <x v="17"/>
    </i>
    <i r="3">
      <x v="1"/>
    </i>
    <i r="3">
      <x v="2"/>
    </i>
    <i r="3">
      <x v="4"/>
    </i>
    <i r="3">
      <x v="5"/>
    </i>
    <i r="3">
      <x v="6"/>
    </i>
    <i r="3">
      <x v="7"/>
    </i>
    <i r="3">
      <x v="8"/>
    </i>
    <i r="3">
      <x v="9"/>
    </i>
    <i r="3">
      <x v="10"/>
    </i>
    <i r="3">
      <x v="11"/>
    </i>
    <i r="2">
      <x v="18"/>
    </i>
    <i r="3">
      <x v="1"/>
    </i>
    <i r="3">
      <x v="2"/>
    </i>
    <i r="3">
      <x v="4"/>
    </i>
    <i r="3">
      <x v="5"/>
    </i>
    <i r="3">
      <x v="6"/>
    </i>
    <i r="3">
      <x v="7"/>
    </i>
    <i r="3">
      <x v="8"/>
    </i>
    <i r="3">
      <x v="9"/>
    </i>
    <i r="3">
      <x v="10"/>
    </i>
    <i r="3">
      <x v="11"/>
    </i>
    <i r="1">
      <x v="8"/>
    </i>
    <i r="2">
      <x/>
    </i>
    <i r="3">
      <x/>
    </i>
    <i r="3">
      <x v="1"/>
    </i>
    <i r="3">
      <x v="4"/>
    </i>
    <i r="3">
      <x v="5"/>
    </i>
    <i r="3">
      <x v="6"/>
    </i>
    <i r="3">
      <x v="7"/>
    </i>
    <i r="3">
      <x v="8"/>
    </i>
    <i r="3">
      <x v="9"/>
    </i>
    <i r="3">
      <x v="10"/>
    </i>
    <i r="3">
      <x v="11"/>
    </i>
    <i r="2">
      <x v="1"/>
    </i>
    <i r="3">
      <x/>
    </i>
    <i r="3">
      <x v="4"/>
    </i>
    <i r="3">
      <x v="5"/>
    </i>
    <i r="3">
      <x v="6"/>
    </i>
    <i r="3">
      <x v="7"/>
    </i>
    <i r="3">
      <x v="8"/>
    </i>
    <i r="3">
      <x v="9"/>
    </i>
    <i r="3">
      <x v="10"/>
    </i>
    <i r="3">
      <x v="11"/>
    </i>
    <i r="2">
      <x v="2"/>
    </i>
    <i r="3">
      <x/>
    </i>
    <i r="3">
      <x v="1"/>
    </i>
    <i r="3">
      <x v="4"/>
    </i>
    <i r="3">
      <x v="5"/>
    </i>
    <i r="3">
      <x v="6"/>
    </i>
    <i r="3">
      <x v="7"/>
    </i>
    <i r="3">
      <x v="8"/>
    </i>
    <i r="3">
      <x v="9"/>
    </i>
    <i r="3">
      <x v="10"/>
    </i>
    <i r="3">
      <x v="11"/>
    </i>
    <i r="2">
      <x v="3"/>
    </i>
    <i r="3">
      <x/>
    </i>
    <i r="3">
      <x v="1"/>
    </i>
    <i r="3">
      <x v="4"/>
    </i>
    <i r="3">
      <x v="5"/>
    </i>
    <i r="3">
      <x v="6"/>
    </i>
    <i r="3">
      <x v="8"/>
    </i>
    <i r="3">
      <x v="9"/>
    </i>
    <i r="3">
      <x v="10"/>
    </i>
    <i r="3">
      <x v="11"/>
    </i>
    <i r="2">
      <x v="4"/>
    </i>
    <i r="3">
      <x/>
    </i>
    <i r="3">
      <x v="1"/>
    </i>
    <i r="3">
      <x v="4"/>
    </i>
    <i r="3">
      <x v="5"/>
    </i>
    <i r="3">
      <x v="6"/>
    </i>
    <i r="3">
      <x v="7"/>
    </i>
    <i r="3">
      <x v="8"/>
    </i>
    <i r="3">
      <x v="9"/>
    </i>
    <i r="3">
      <x v="10"/>
    </i>
    <i r="3">
      <x v="11"/>
    </i>
    <i r="2">
      <x v="5"/>
    </i>
    <i r="3">
      <x/>
    </i>
    <i r="3">
      <x v="1"/>
    </i>
    <i r="3">
      <x v="4"/>
    </i>
    <i r="3">
      <x v="5"/>
    </i>
    <i r="3">
      <x v="6"/>
    </i>
    <i r="3">
      <x v="7"/>
    </i>
    <i r="3">
      <x v="8"/>
    </i>
    <i r="3">
      <x v="9"/>
    </i>
    <i r="3">
      <x v="10"/>
    </i>
    <i r="3">
      <x v="11"/>
    </i>
    <i r="2">
      <x v="6"/>
    </i>
    <i r="3">
      <x/>
    </i>
    <i r="3">
      <x v="1"/>
    </i>
    <i r="3">
      <x v="4"/>
    </i>
    <i r="3">
      <x v="5"/>
    </i>
    <i r="3">
      <x v="6"/>
    </i>
    <i r="3">
      <x v="7"/>
    </i>
    <i r="3">
      <x v="9"/>
    </i>
    <i r="3">
      <x v="10"/>
    </i>
    <i r="3">
      <x v="11"/>
    </i>
    <i r="2">
      <x v="7"/>
    </i>
    <i r="3">
      <x/>
    </i>
    <i r="3">
      <x v="1"/>
    </i>
    <i r="3">
      <x v="4"/>
    </i>
    <i r="3">
      <x v="5"/>
    </i>
    <i r="3">
      <x v="6"/>
    </i>
    <i r="3">
      <x v="7"/>
    </i>
    <i r="3">
      <x v="8"/>
    </i>
    <i r="3">
      <x v="9"/>
    </i>
    <i r="3">
      <x v="10"/>
    </i>
    <i r="3">
      <x v="11"/>
    </i>
    <i r="2">
      <x v="8"/>
    </i>
    <i r="3">
      <x/>
    </i>
    <i r="3">
      <x v="4"/>
    </i>
    <i r="3">
      <x v="5"/>
    </i>
    <i r="3">
      <x v="6"/>
    </i>
    <i r="3">
      <x v="7"/>
    </i>
    <i r="3">
      <x v="8"/>
    </i>
    <i r="3">
      <x v="9"/>
    </i>
    <i r="3">
      <x v="10"/>
    </i>
    <i r="3">
      <x v="11"/>
    </i>
    <i r="2">
      <x v="9"/>
    </i>
    <i r="3">
      <x/>
    </i>
    <i r="3">
      <x v="1"/>
    </i>
    <i r="3">
      <x v="4"/>
    </i>
    <i r="3">
      <x v="5"/>
    </i>
    <i r="3">
      <x v="6"/>
    </i>
    <i r="3">
      <x v="7"/>
    </i>
    <i r="3">
      <x v="8"/>
    </i>
    <i r="3">
      <x v="9"/>
    </i>
    <i r="3">
      <x v="10"/>
    </i>
    <i r="3">
      <x v="11"/>
    </i>
    <i r="2">
      <x v="11"/>
    </i>
    <i r="3">
      <x/>
    </i>
    <i r="3">
      <x v="1"/>
    </i>
    <i r="3">
      <x v="4"/>
    </i>
    <i r="3">
      <x v="5"/>
    </i>
    <i r="3">
      <x v="6"/>
    </i>
    <i r="3">
      <x v="7"/>
    </i>
    <i r="3">
      <x v="8"/>
    </i>
    <i r="3">
      <x v="9"/>
    </i>
    <i r="3">
      <x v="10"/>
    </i>
    <i r="3">
      <x v="11"/>
    </i>
    <i r="2">
      <x v="12"/>
    </i>
    <i r="3">
      <x v="1"/>
    </i>
    <i r="3">
      <x v="4"/>
    </i>
    <i r="3">
      <x v="5"/>
    </i>
    <i r="3">
      <x v="6"/>
    </i>
    <i r="3">
      <x v="7"/>
    </i>
    <i r="3">
      <x v="8"/>
    </i>
    <i r="3">
      <x v="9"/>
    </i>
    <i r="3">
      <x v="10"/>
    </i>
    <i r="3">
      <x v="11"/>
    </i>
    <i r="2">
      <x v="13"/>
    </i>
    <i r="3">
      <x/>
    </i>
    <i r="3">
      <x v="1"/>
    </i>
    <i r="3">
      <x v="4"/>
    </i>
    <i r="3">
      <x v="5"/>
    </i>
    <i r="3">
      <x v="6"/>
    </i>
    <i r="3">
      <x v="7"/>
    </i>
    <i r="3">
      <x v="8"/>
    </i>
    <i r="3">
      <x v="9"/>
    </i>
    <i r="3">
      <x v="10"/>
    </i>
    <i r="3">
      <x v="11"/>
    </i>
    <i r="2">
      <x v="14"/>
    </i>
    <i r="3">
      <x/>
    </i>
    <i r="3">
      <x v="1"/>
    </i>
    <i r="3">
      <x v="4"/>
    </i>
    <i r="3">
      <x v="5"/>
    </i>
    <i r="3">
      <x v="6"/>
    </i>
    <i r="3">
      <x v="7"/>
    </i>
    <i r="3">
      <x v="8"/>
    </i>
    <i r="3">
      <x v="9"/>
    </i>
    <i r="3">
      <x v="10"/>
    </i>
    <i r="3">
      <x v="11"/>
    </i>
    <i r="2">
      <x v="15"/>
    </i>
    <i r="3">
      <x/>
    </i>
    <i r="3">
      <x v="1"/>
    </i>
    <i r="3">
      <x v="4"/>
    </i>
    <i r="3">
      <x v="5"/>
    </i>
    <i r="3">
      <x v="6"/>
    </i>
    <i r="3">
      <x v="7"/>
    </i>
    <i r="3">
      <x v="8"/>
    </i>
    <i r="3">
      <x v="9"/>
    </i>
    <i r="3">
      <x v="10"/>
    </i>
    <i r="3">
      <x v="11"/>
    </i>
    <i r="2">
      <x v="16"/>
    </i>
    <i r="3">
      <x/>
    </i>
    <i r="3">
      <x v="1"/>
    </i>
    <i r="3">
      <x v="4"/>
    </i>
    <i r="3">
      <x v="5"/>
    </i>
    <i r="3">
      <x v="6"/>
    </i>
    <i r="3">
      <x v="7"/>
    </i>
    <i r="3">
      <x v="8"/>
    </i>
    <i r="3">
      <x v="9"/>
    </i>
    <i r="3">
      <x v="10"/>
    </i>
    <i r="3">
      <x v="11"/>
    </i>
    <i r="2">
      <x v="17"/>
    </i>
    <i r="3">
      <x/>
    </i>
    <i r="3">
      <x v="1"/>
    </i>
    <i r="3">
      <x v="4"/>
    </i>
    <i r="3">
      <x v="5"/>
    </i>
    <i r="3">
      <x v="6"/>
    </i>
    <i r="3">
      <x v="7"/>
    </i>
    <i r="3">
      <x v="8"/>
    </i>
    <i r="3">
      <x v="9"/>
    </i>
    <i r="3">
      <x v="10"/>
    </i>
    <i r="3">
      <x v="11"/>
    </i>
    <i r="2">
      <x v="18"/>
    </i>
    <i r="3">
      <x/>
    </i>
    <i r="3">
      <x v="1"/>
    </i>
    <i r="3">
      <x v="4"/>
    </i>
    <i r="3">
      <x v="5"/>
    </i>
    <i r="3">
      <x v="6"/>
    </i>
    <i r="3">
      <x v="7"/>
    </i>
    <i r="3">
      <x v="8"/>
    </i>
    <i r="3">
      <x v="9"/>
    </i>
    <i r="3">
      <x v="10"/>
    </i>
    <i r="3">
      <x v="11"/>
    </i>
    <i r="1">
      <x v="9"/>
    </i>
    <i r="2">
      <x/>
    </i>
    <i r="3">
      <x/>
    </i>
    <i r="3">
      <x v="1"/>
    </i>
    <i r="3">
      <x v="2"/>
    </i>
    <i r="3">
      <x v="4"/>
    </i>
    <i r="3">
      <x v="5"/>
    </i>
    <i r="3">
      <x v="6"/>
    </i>
    <i r="3">
      <x v="7"/>
    </i>
    <i r="3">
      <x v="9"/>
    </i>
    <i r="3">
      <x v="10"/>
    </i>
    <i r="3">
      <x v="11"/>
    </i>
    <i r="2">
      <x v="1"/>
    </i>
    <i r="3">
      <x v="2"/>
    </i>
    <i r="3">
      <x v="4"/>
    </i>
    <i r="3">
      <x v="5"/>
    </i>
    <i r="3">
      <x v="6"/>
    </i>
    <i r="3">
      <x v="7"/>
    </i>
    <i r="3">
      <x v="9"/>
    </i>
    <i r="3">
      <x v="10"/>
    </i>
    <i r="3">
      <x v="11"/>
    </i>
    <i r="2">
      <x v="2"/>
    </i>
    <i r="3">
      <x/>
    </i>
    <i r="3">
      <x v="1"/>
    </i>
    <i r="3">
      <x v="2"/>
    </i>
    <i r="3">
      <x v="4"/>
    </i>
    <i r="3">
      <x v="5"/>
    </i>
    <i r="3">
      <x v="6"/>
    </i>
    <i r="3">
      <x v="7"/>
    </i>
    <i r="3">
      <x v="9"/>
    </i>
    <i r="3">
      <x v="10"/>
    </i>
    <i r="3">
      <x v="11"/>
    </i>
    <i r="2">
      <x v="6"/>
    </i>
    <i r="3">
      <x/>
    </i>
    <i r="3">
      <x v="1"/>
    </i>
    <i r="3">
      <x v="2"/>
    </i>
    <i r="3">
      <x v="4"/>
    </i>
    <i r="3">
      <x v="5"/>
    </i>
    <i r="3">
      <x v="6"/>
    </i>
    <i r="3">
      <x v="7"/>
    </i>
    <i r="3">
      <x v="9"/>
    </i>
    <i r="3">
      <x v="10"/>
    </i>
    <i r="3">
      <x v="11"/>
    </i>
    <i r="2">
      <x v="8"/>
    </i>
    <i r="3">
      <x/>
    </i>
    <i r="3">
      <x v="1"/>
    </i>
    <i r="3">
      <x v="2"/>
    </i>
    <i r="3">
      <x v="4"/>
    </i>
    <i r="3">
      <x v="5"/>
    </i>
    <i r="3">
      <x v="6"/>
    </i>
    <i r="3">
      <x v="7"/>
    </i>
    <i r="3">
      <x v="9"/>
    </i>
    <i r="3">
      <x v="10"/>
    </i>
    <i r="3">
      <x v="11"/>
    </i>
    <i r="2">
      <x v="9"/>
    </i>
    <i r="3">
      <x/>
    </i>
    <i r="3">
      <x v="1"/>
    </i>
    <i r="3">
      <x v="2"/>
    </i>
    <i r="3">
      <x v="4"/>
    </i>
    <i r="3">
      <x v="5"/>
    </i>
    <i r="3">
      <x v="6"/>
    </i>
    <i r="3">
      <x v="7"/>
    </i>
    <i r="3">
      <x v="9"/>
    </i>
    <i r="3">
      <x v="10"/>
    </i>
    <i r="3">
      <x v="11"/>
    </i>
    <i r="2">
      <x v="10"/>
    </i>
    <i r="3">
      <x/>
    </i>
    <i r="3">
      <x v="1"/>
    </i>
    <i r="3">
      <x v="2"/>
    </i>
    <i r="3">
      <x v="4"/>
    </i>
    <i r="3">
      <x v="5"/>
    </i>
    <i r="3">
      <x v="6"/>
    </i>
    <i r="3">
      <x v="7"/>
    </i>
    <i r="3">
      <x v="9"/>
    </i>
    <i r="3">
      <x v="10"/>
    </i>
    <i r="3">
      <x v="11"/>
    </i>
    <i r="2">
      <x v="11"/>
    </i>
    <i r="3">
      <x/>
    </i>
    <i r="3">
      <x v="1"/>
    </i>
    <i r="3">
      <x v="4"/>
    </i>
    <i r="3">
      <x v="5"/>
    </i>
    <i r="3">
      <x v="6"/>
    </i>
    <i r="3">
      <x v="7"/>
    </i>
    <i r="3">
      <x v="9"/>
    </i>
    <i r="3">
      <x v="10"/>
    </i>
    <i r="3">
      <x v="11"/>
    </i>
    <i r="2">
      <x v="12"/>
    </i>
    <i r="3">
      <x/>
    </i>
    <i r="3">
      <x v="1"/>
    </i>
    <i r="3">
      <x v="2"/>
    </i>
    <i r="3">
      <x v="4"/>
    </i>
    <i r="3">
      <x v="5"/>
    </i>
    <i r="3">
      <x v="6"/>
    </i>
    <i r="3">
      <x v="7"/>
    </i>
    <i r="3">
      <x v="9"/>
    </i>
    <i r="3">
      <x v="10"/>
    </i>
    <i r="3">
      <x v="11"/>
    </i>
    <i r="2">
      <x v="13"/>
    </i>
    <i r="3">
      <x/>
    </i>
    <i r="3">
      <x v="1"/>
    </i>
    <i r="3">
      <x v="2"/>
    </i>
    <i r="3">
      <x v="4"/>
    </i>
    <i r="3">
      <x v="5"/>
    </i>
    <i r="3">
      <x v="6"/>
    </i>
    <i r="3">
      <x v="7"/>
    </i>
    <i r="3">
      <x v="9"/>
    </i>
    <i r="3">
      <x v="10"/>
    </i>
    <i r="3">
      <x v="11"/>
    </i>
    <i r="2">
      <x v="14"/>
    </i>
    <i r="3">
      <x/>
    </i>
    <i r="3">
      <x v="1"/>
    </i>
    <i r="3">
      <x v="2"/>
    </i>
    <i r="3">
      <x v="4"/>
    </i>
    <i r="3">
      <x v="5"/>
    </i>
    <i r="3">
      <x v="6"/>
    </i>
    <i r="3">
      <x v="7"/>
    </i>
    <i r="3">
      <x v="9"/>
    </i>
    <i r="3">
      <x v="10"/>
    </i>
    <i r="3">
      <x v="11"/>
    </i>
    <i r="2">
      <x v="15"/>
    </i>
    <i r="3">
      <x/>
    </i>
    <i r="3">
      <x v="1"/>
    </i>
    <i r="3">
      <x v="2"/>
    </i>
    <i r="3">
      <x v="4"/>
    </i>
    <i r="3">
      <x v="5"/>
    </i>
    <i r="3">
      <x v="6"/>
    </i>
    <i r="3">
      <x v="7"/>
    </i>
    <i r="3">
      <x v="9"/>
    </i>
    <i r="3">
      <x v="10"/>
    </i>
    <i r="3">
      <x v="11"/>
    </i>
    <i r="2">
      <x v="16"/>
    </i>
    <i r="3">
      <x/>
    </i>
    <i r="3">
      <x v="1"/>
    </i>
    <i r="3">
      <x v="2"/>
    </i>
    <i r="3">
      <x v="4"/>
    </i>
    <i r="3">
      <x v="5"/>
    </i>
    <i r="3">
      <x v="6"/>
    </i>
    <i r="3">
      <x v="7"/>
    </i>
    <i r="3">
      <x v="9"/>
    </i>
    <i r="3">
      <x v="10"/>
    </i>
    <i r="3">
      <x v="11"/>
    </i>
    <i r="2">
      <x v="17"/>
    </i>
    <i r="3">
      <x/>
    </i>
    <i r="3">
      <x v="1"/>
    </i>
    <i r="3">
      <x v="2"/>
    </i>
    <i r="3">
      <x v="4"/>
    </i>
    <i r="3">
      <x v="5"/>
    </i>
    <i r="3">
      <x v="6"/>
    </i>
    <i r="3">
      <x v="7"/>
    </i>
    <i r="3">
      <x v="9"/>
    </i>
    <i r="3">
      <x v="10"/>
    </i>
    <i r="3">
      <x v="11"/>
    </i>
    <i r="2">
      <x v="18"/>
    </i>
    <i r="3">
      <x/>
    </i>
    <i r="3">
      <x v="1"/>
    </i>
    <i r="3">
      <x v="2"/>
    </i>
    <i r="3">
      <x v="4"/>
    </i>
    <i r="3">
      <x v="5"/>
    </i>
    <i r="3">
      <x v="6"/>
    </i>
    <i r="3">
      <x v="7"/>
    </i>
    <i r="3">
      <x v="9"/>
    </i>
    <i r="3">
      <x v="10"/>
    </i>
    <i r="3">
      <x v="11"/>
    </i>
    <i r="1">
      <x v="10"/>
    </i>
    <i r="2">
      <x/>
    </i>
    <i r="3">
      <x/>
    </i>
    <i r="3">
      <x v="1"/>
    </i>
    <i r="3">
      <x v="2"/>
    </i>
    <i r="3">
      <x v="4"/>
    </i>
    <i r="3">
      <x v="5"/>
    </i>
    <i r="3">
      <x v="6"/>
    </i>
    <i r="3">
      <x v="7"/>
    </i>
    <i r="3">
      <x v="8"/>
    </i>
    <i r="3">
      <x v="10"/>
    </i>
    <i r="3">
      <x v="11"/>
    </i>
    <i r="2">
      <x v="1"/>
    </i>
    <i r="3">
      <x/>
    </i>
    <i r="3">
      <x v="2"/>
    </i>
    <i r="3">
      <x v="4"/>
    </i>
    <i r="3">
      <x v="5"/>
    </i>
    <i r="3">
      <x v="6"/>
    </i>
    <i r="3">
      <x v="7"/>
    </i>
    <i r="3">
      <x v="8"/>
    </i>
    <i r="3">
      <x v="10"/>
    </i>
    <i r="3">
      <x v="11"/>
    </i>
    <i r="2">
      <x v="2"/>
    </i>
    <i r="3">
      <x/>
    </i>
    <i r="3">
      <x v="1"/>
    </i>
    <i r="3">
      <x v="2"/>
    </i>
    <i r="3">
      <x v="4"/>
    </i>
    <i r="3">
      <x v="5"/>
    </i>
    <i r="3">
      <x v="6"/>
    </i>
    <i r="3">
      <x v="7"/>
    </i>
    <i r="3">
      <x v="8"/>
    </i>
    <i r="3">
      <x v="10"/>
    </i>
    <i r="3">
      <x v="11"/>
    </i>
    <i r="2">
      <x v="3"/>
    </i>
    <i r="3">
      <x/>
    </i>
    <i r="3">
      <x v="1"/>
    </i>
    <i r="3">
      <x v="2"/>
    </i>
    <i r="3">
      <x v="4"/>
    </i>
    <i r="3">
      <x v="5"/>
    </i>
    <i r="3">
      <x v="6"/>
    </i>
    <i r="3">
      <x v="8"/>
    </i>
    <i r="3">
      <x v="10"/>
    </i>
    <i r="3">
      <x v="11"/>
    </i>
    <i r="2">
      <x v="5"/>
    </i>
    <i r="3">
      <x/>
    </i>
    <i r="3">
      <x v="1"/>
    </i>
    <i r="3">
      <x v="2"/>
    </i>
    <i r="3">
      <x v="4"/>
    </i>
    <i r="3">
      <x v="5"/>
    </i>
    <i r="3">
      <x v="6"/>
    </i>
    <i r="3">
      <x v="7"/>
    </i>
    <i r="3">
      <x v="8"/>
    </i>
    <i r="3">
      <x v="10"/>
    </i>
    <i r="3">
      <x v="11"/>
    </i>
    <i r="2">
      <x v="6"/>
    </i>
    <i r="3">
      <x/>
    </i>
    <i r="3">
      <x v="1"/>
    </i>
    <i r="3">
      <x v="2"/>
    </i>
    <i r="3">
      <x v="4"/>
    </i>
    <i r="3">
      <x v="5"/>
    </i>
    <i r="3">
      <x v="6"/>
    </i>
    <i r="3">
      <x v="7"/>
    </i>
    <i r="3">
      <x v="8"/>
    </i>
    <i r="3">
      <x v="10"/>
    </i>
    <i r="3">
      <x v="11"/>
    </i>
    <i r="2">
      <x v="8"/>
    </i>
    <i r="3">
      <x/>
    </i>
    <i r="3">
      <x v="1"/>
    </i>
    <i r="3">
      <x v="2"/>
    </i>
    <i r="3">
      <x v="4"/>
    </i>
    <i r="3">
      <x v="5"/>
    </i>
    <i r="3">
      <x v="6"/>
    </i>
    <i r="3">
      <x v="7"/>
    </i>
    <i r="3">
      <x v="8"/>
    </i>
    <i r="3">
      <x v="10"/>
    </i>
    <i r="3">
      <x v="11"/>
    </i>
    <i r="2">
      <x v="9"/>
    </i>
    <i r="3">
      <x/>
    </i>
    <i r="3">
      <x v="1"/>
    </i>
    <i r="3">
      <x v="2"/>
    </i>
    <i r="3">
      <x v="4"/>
    </i>
    <i r="3">
      <x v="5"/>
    </i>
    <i r="3">
      <x v="6"/>
    </i>
    <i r="3">
      <x v="7"/>
    </i>
    <i r="3">
      <x v="8"/>
    </i>
    <i r="3">
      <x v="10"/>
    </i>
    <i r="3">
      <x v="11"/>
    </i>
    <i r="2">
      <x v="10"/>
    </i>
    <i r="3">
      <x/>
    </i>
    <i r="3">
      <x v="1"/>
    </i>
    <i r="3">
      <x v="2"/>
    </i>
    <i r="3">
      <x v="4"/>
    </i>
    <i r="3">
      <x v="5"/>
    </i>
    <i r="3">
      <x v="6"/>
    </i>
    <i r="3">
      <x v="7"/>
    </i>
    <i r="3">
      <x v="8"/>
    </i>
    <i r="3">
      <x v="10"/>
    </i>
    <i r="3">
      <x v="11"/>
    </i>
    <i r="2">
      <x v="11"/>
    </i>
    <i r="3">
      <x/>
    </i>
    <i r="3">
      <x v="1"/>
    </i>
    <i r="3">
      <x v="2"/>
    </i>
    <i r="3">
      <x v="4"/>
    </i>
    <i r="3">
      <x v="5"/>
    </i>
    <i r="3">
      <x v="6"/>
    </i>
    <i r="3">
      <x v="7"/>
    </i>
    <i r="3">
      <x v="8"/>
    </i>
    <i r="3">
      <x v="10"/>
    </i>
    <i r="3">
      <x v="11"/>
    </i>
    <i r="2">
      <x v="12"/>
    </i>
    <i r="3">
      <x/>
    </i>
    <i r="3">
      <x v="1"/>
    </i>
    <i r="3">
      <x v="2"/>
    </i>
    <i r="3">
      <x v="4"/>
    </i>
    <i r="3">
      <x v="5"/>
    </i>
    <i r="3">
      <x v="6"/>
    </i>
    <i r="3">
      <x v="7"/>
    </i>
    <i r="3">
      <x v="8"/>
    </i>
    <i r="3">
      <x v="10"/>
    </i>
    <i r="3">
      <x v="11"/>
    </i>
    <i r="2">
      <x v="13"/>
    </i>
    <i r="3">
      <x/>
    </i>
    <i r="3">
      <x v="1"/>
    </i>
    <i r="3">
      <x v="2"/>
    </i>
    <i r="3">
      <x v="4"/>
    </i>
    <i r="3">
      <x v="5"/>
    </i>
    <i r="3">
      <x v="6"/>
    </i>
    <i r="3">
      <x v="7"/>
    </i>
    <i r="3">
      <x v="8"/>
    </i>
    <i r="3">
      <x v="10"/>
    </i>
    <i r="3">
      <x v="11"/>
    </i>
    <i r="2">
      <x v="14"/>
    </i>
    <i r="3">
      <x/>
    </i>
    <i r="3">
      <x v="1"/>
    </i>
    <i r="3">
      <x v="2"/>
    </i>
    <i r="3">
      <x v="4"/>
    </i>
    <i r="3">
      <x v="5"/>
    </i>
    <i r="3">
      <x v="6"/>
    </i>
    <i r="3">
      <x v="7"/>
    </i>
    <i r="3">
      <x v="8"/>
    </i>
    <i r="3">
      <x v="10"/>
    </i>
    <i r="3">
      <x v="11"/>
    </i>
    <i r="2">
      <x v="15"/>
    </i>
    <i r="3">
      <x/>
    </i>
    <i r="3">
      <x v="1"/>
    </i>
    <i r="3">
      <x v="2"/>
    </i>
    <i r="3">
      <x v="4"/>
    </i>
    <i r="3">
      <x v="5"/>
    </i>
    <i r="3">
      <x v="6"/>
    </i>
    <i r="3">
      <x v="7"/>
    </i>
    <i r="3">
      <x v="8"/>
    </i>
    <i r="3">
      <x v="10"/>
    </i>
    <i r="3">
      <x v="11"/>
    </i>
    <i r="2">
      <x v="16"/>
    </i>
    <i r="3">
      <x/>
    </i>
    <i r="3">
      <x v="1"/>
    </i>
    <i r="3">
      <x v="2"/>
    </i>
    <i r="3">
      <x v="4"/>
    </i>
    <i r="3">
      <x v="5"/>
    </i>
    <i r="3">
      <x v="6"/>
    </i>
    <i r="3">
      <x v="7"/>
    </i>
    <i r="3">
      <x v="8"/>
    </i>
    <i r="3">
      <x v="10"/>
    </i>
    <i r="3">
      <x v="11"/>
    </i>
    <i r="2">
      <x v="17"/>
    </i>
    <i r="3">
      <x/>
    </i>
    <i r="3">
      <x v="1"/>
    </i>
    <i r="3">
      <x v="2"/>
    </i>
    <i r="3">
      <x v="4"/>
    </i>
    <i r="3">
      <x v="5"/>
    </i>
    <i r="3">
      <x v="6"/>
    </i>
    <i r="3">
      <x v="7"/>
    </i>
    <i r="3">
      <x v="8"/>
    </i>
    <i r="3">
      <x v="10"/>
    </i>
    <i r="3">
      <x v="11"/>
    </i>
    <i r="2">
      <x v="18"/>
    </i>
    <i r="3">
      <x/>
    </i>
    <i r="3">
      <x v="1"/>
    </i>
    <i r="3">
      <x v="2"/>
    </i>
    <i r="3">
      <x v="4"/>
    </i>
    <i r="3">
      <x v="5"/>
    </i>
    <i r="3">
      <x v="6"/>
    </i>
    <i r="3">
      <x v="7"/>
    </i>
    <i r="3">
      <x v="8"/>
    </i>
    <i r="3">
      <x v="10"/>
    </i>
    <i r="3">
      <x v="11"/>
    </i>
    <i r="1">
      <x v="11"/>
    </i>
    <i r="2">
      <x/>
    </i>
    <i r="3">
      <x/>
    </i>
    <i r="3">
      <x v="2"/>
    </i>
    <i r="3">
      <x v="4"/>
    </i>
    <i r="3">
      <x v="5"/>
    </i>
    <i r="3">
      <x v="6"/>
    </i>
    <i r="3">
      <x v="7"/>
    </i>
    <i r="3">
      <x v="8"/>
    </i>
    <i r="3">
      <x v="9"/>
    </i>
    <i r="3">
      <x v="10"/>
    </i>
    <i r="3">
      <x v="11"/>
    </i>
    <i r="2">
      <x v="1"/>
    </i>
    <i r="3">
      <x v="2"/>
    </i>
    <i r="3">
      <x v="4"/>
    </i>
    <i r="3">
      <x v="5"/>
    </i>
    <i r="3">
      <x v="7"/>
    </i>
    <i r="3">
      <x v="9"/>
    </i>
    <i r="3">
      <x v="10"/>
    </i>
    <i r="3">
      <x v="11"/>
    </i>
    <i r="2">
      <x v="2"/>
    </i>
    <i r="3">
      <x/>
    </i>
    <i r="3">
      <x v="2"/>
    </i>
    <i r="3">
      <x v="4"/>
    </i>
    <i r="3">
      <x v="5"/>
    </i>
    <i r="3">
      <x v="6"/>
    </i>
    <i r="3">
      <x v="7"/>
    </i>
    <i r="3">
      <x v="8"/>
    </i>
    <i r="3">
      <x v="9"/>
    </i>
    <i r="3">
      <x v="10"/>
    </i>
    <i r="3">
      <x v="11"/>
    </i>
    <i r="2">
      <x v="3"/>
    </i>
    <i r="3">
      <x/>
    </i>
    <i r="3">
      <x v="2"/>
    </i>
    <i r="3">
      <x v="4"/>
    </i>
    <i r="3">
      <x v="5"/>
    </i>
    <i r="3">
      <x v="6"/>
    </i>
    <i r="3">
      <x v="8"/>
    </i>
    <i r="3">
      <x v="9"/>
    </i>
    <i r="3">
      <x v="10"/>
    </i>
    <i r="3">
      <x v="11"/>
    </i>
    <i r="2">
      <x v="5"/>
    </i>
    <i r="3">
      <x/>
    </i>
    <i r="3">
      <x v="2"/>
    </i>
    <i r="3">
      <x v="4"/>
    </i>
    <i r="3">
      <x v="5"/>
    </i>
    <i r="3">
      <x v="6"/>
    </i>
    <i r="3">
      <x v="7"/>
    </i>
    <i r="3">
      <x v="8"/>
    </i>
    <i r="3">
      <x v="9"/>
    </i>
    <i r="3">
      <x v="10"/>
    </i>
    <i r="3">
      <x v="11"/>
    </i>
    <i r="2">
      <x v="6"/>
    </i>
    <i r="3">
      <x/>
    </i>
    <i r="3">
      <x v="2"/>
    </i>
    <i r="3">
      <x v="4"/>
    </i>
    <i r="3">
      <x v="5"/>
    </i>
    <i r="3">
      <x v="6"/>
    </i>
    <i r="3">
      <x v="7"/>
    </i>
    <i r="3">
      <x v="8"/>
    </i>
    <i r="3">
      <x v="9"/>
    </i>
    <i r="3">
      <x v="10"/>
    </i>
    <i r="3">
      <x v="11"/>
    </i>
    <i r="2">
      <x v="8"/>
    </i>
    <i r="3">
      <x/>
    </i>
    <i r="3">
      <x v="2"/>
    </i>
    <i r="3">
      <x v="4"/>
    </i>
    <i r="3">
      <x v="5"/>
    </i>
    <i r="3">
      <x v="6"/>
    </i>
    <i r="3">
      <x v="7"/>
    </i>
    <i r="3">
      <x v="8"/>
    </i>
    <i r="3">
      <x v="9"/>
    </i>
    <i r="3">
      <x v="10"/>
    </i>
    <i r="3">
      <x v="11"/>
    </i>
    <i r="2">
      <x v="9"/>
    </i>
    <i r="3">
      <x/>
    </i>
    <i r="3">
      <x v="2"/>
    </i>
    <i r="3">
      <x v="4"/>
    </i>
    <i r="3">
      <x v="5"/>
    </i>
    <i r="3">
      <x v="6"/>
    </i>
    <i r="3">
      <x v="7"/>
    </i>
    <i r="3">
      <x v="8"/>
    </i>
    <i r="3">
      <x v="9"/>
    </i>
    <i r="3">
      <x v="10"/>
    </i>
    <i r="3">
      <x v="11"/>
    </i>
    <i r="2">
      <x v="10"/>
    </i>
    <i r="3">
      <x/>
    </i>
    <i r="3">
      <x v="2"/>
    </i>
    <i r="3">
      <x v="4"/>
    </i>
    <i r="3">
      <x v="5"/>
    </i>
    <i r="3">
      <x v="6"/>
    </i>
    <i r="3">
      <x v="7"/>
    </i>
    <i r="3">
      <x v="8"/>
    </i>
    <i r="3">
      <x v="9"/>
    </i>
    <i r="3">
      <x v="10"/>
    </i>
    <i r="3">
      <x v="11"/>
    </i>
    <i r="2">
      <x v="11"/>
    </i>
    <i r="3">
      <x/>
    </i>
    <i r="3">
      <x v="2"/>
    </i>
    <i r="3">
      <x v="4"/>
    </i>
    <i r="3">
      <x v="5"/>
    </i>
    <i r="3">
      <x v="6"/>
    </i>
    <i r="3">
      <x v="7"/>
    </i>
    <i r="3">
      <x v="8"/>
    </i>
    <i r="3">
      <x v="9"/>
    </i>
    <i r="3">
      <x v="10"/>
    </i>
    <i r="3">
      <x v="11"/>
    </i>
    <i r="2">
      <x v="12"/>
    </i>
    <i r="3">
      <x/>
    </i>
    <i r="3">
      <x v="4"/>
    </i>
    <i r="3">
      <x v="5"/>
    </i>
    <i r="3">
      <x v="6"/>
    </i>
    <i r="3">
      <x v="7"/>
    </i>
    <i r="3">
      <x v="8"/>
    </i>
    <i r="3">
      <x v="9"/>
    </i>
    <i r="3">
      <x v="10"/>
    </i>
    <i r="3">
      <x v="11"/>
    </i>
    <i r="2">
      <x v="13"/>
    </i>
    <i r="3">
      <x/>
    </i>
    <i r="3">
      <x v="2"/>
    </i>
    <i r="3">
      <x v="4"/>
    </i>
    <i r="3">
      <x v="5"/>
    </i>
    <i r="3">
      <x v="6"/>
    </i>
    <i r="3">
      <x v="7"/>
    </i>
    <i r="3">
      <x v="8"/>
    </i>
    <i r="3">
      <x v="9"/>
    </i>
    <i r="3">
      <x v="10"/>
    </i>
    <i r="3">
      <x v="11"/>
    </i>
    <i r="2">
      <x v="14"/>
    </i>
    <i r="3">
      <x/>
    </i>
    <i r="3">
      <x v="4"/>
    </i>
    <i r="3">
      <x v="5"/>
    </i>
    <i r="3">
      <x v="7"/>
    </i>
    <i r="3">
      <x v="8"/>
    </i>
    <i r="3">
      <x v="9"/>
    </i>
    <i r="3">
      <x v="10"/>
    </i>
    <i r="3">
      <x v="11"/>
    </i>
    <i r="2">
      <x v="15"/>
    </i>
    <i r="3">
      <x/>
    </i>
    <i r="3">
      <x v="2"/>
    </i>
    <i r="3">
      <x v="4"/>
    </i>
    <i r="3">
      <x v="5"/>
    </i>
    <i r="3">
      <x v="6"/>
    </i>
    <i r="3">
      <x v="7"/>
    </i>
    <i r="3">
      <x v="8"/>
    </i>
    <i r="3">
      <x v="9"/>
    </i>
    <i r="3">
      <x v="10"/>
    </i>
    <i r="3">
      <x v="11"/>
    </i>
    <i r="2">
      <x v="16"/>
    </i>
    <i r="3">
      <x/>
    </i>
    <i r="3">
      <x v="2"/>
    </i>
    <i r="3">
      <x v="4"/>
    </i>
    <i r="3">
      <x v="5"/>
    </i>
    <i r="3">
      <x v="6"/>
    </i>
    <i r="3">
      <x v="7"/>
    </i>
    <i r="3">
      <x v="8"/>
    </i>
    <i r="3">
      <x v="9"/>
    </i>
    <i r="3">
      <x v="10"/>
    </i>
    <i r="3">
      <x v="11"/>
    </i>
    <i r="2">
      <x v="17"/>
    </i>
    <i r="3">
      <x/>
    </i>
    <i r="3">
      <x v="2"/>
    </i>
    <i r="3">
      <x v="4"/>
    </i>
    <i r="3">
      <x v="5"/>
    </i>
    <i r="3">
      <x v="6"/>
    </i>
    <i r="3">
      <x v="7"/>
    </i>
    <i r="3">
      <x v="8"/>
    </i>
    <i r="3">
      <x v="9"/>
    </i>
    <i r="3">
      <x v="10"/>
    </i>
    <i r="3">
      <x v="11"/>
    </i>
    <i r="2">
      <x v="18"/>
    </i>
    <i r="3">
      <x/>
    </i>
    <i r="3">
      <x v="2"/>
    </i>
    <i r="3">
      <x v="4"/>
    </i>
    <i r="3">
      <x v="5"/>
    </i>
    <i r="3">
      <x v="6"/>
    </i>
    <i r="3">
      <x v="7"/>
    </i>
    <i r="3">
      <x v="8"/>
    </i>
    <i r="3">
      <x v="9"/>
    </i>
    <i r="3">
      <x v="10"/>
    </i>
    <i r="3">
      <x v="11"/>
    </i>
    <i r="1">
      <x v="12"/>
    </i>
    <i r="2">
      <x/>
    </i>
    <i r="3">
      <x/>
    </i>
    <i r="3">
      <x v="1"/>
    </i>
    <i r="3">
      <x v="2"/>
    </i>
    <i r="3">
      <x v="4"/>
    </i>
    <i r="3">
      <x v="5"/>
    </i>
    <i r="3">
      <x v="6"/>
    </i>
    <i r="3">
      <x v="7"/>
    </i>
    <i r="3">
      <x v="8"/>
    </i>
    <i r="3">
      <x v="9"/>
    </i>
    <i r="3">
      <x v="11"/>
    </i>
    <i r="2">
      <x v="1"/>
    </i>
    <i r="3">
      <x/>
    </i>
    <i r="3">
      <x v="2"/>
    </i>
    <i r="3">
      <x v="4"/>
    </i>
    <i r="3">
      <x v="5"/>
    </i>
    <i r="3">
      <x v="6"/>
    </i>
    <i r="3">
      <x v="7"/>
    </i>
    <i r="3">
      <x v="8"/>
    </i>
    <i r="3">
      <x v="9"/>
    </i>
    <i r="3">
      <x v="11"/>
    </i>
    <i r="2">
      <x v="2"/>
    </i>
    <i r="3">
      <x/>
    </i>
    <i r="3">
      <x v="1"/>
    </i>
    <i r="3">
      <x v="2"/>
    </i>
    <i r="3">
      <x v="4"/>
    </i>
    <i r="3">
      <x v="5"/>
    </i>
    <i r="3">
      <x v="6"/>
    </i>
    <i r="3">
      <x v="7"/>
    </i>
    <i r="3">
      <x v="8"/>
    </i>
    <i r="3">
      <x v="9"/>
    </i>
    <i r="3">
      <x v="11"/>
    </i>
    <i r="2">
      <x v="3"/>
    </i>
    <i r="3">
      <x/>
    </i>
    <i r="3">
      <x v="1"/>
    </i>
    <i r="3">
      <x v="2"/>
    </i>
    <i r="3">
      <x v="4"/>
    </i>
    <i r="3">
      <x v="5"/>
    </i>
    <i r="3">
      <x v="6"/>
    </i>
    <i r="3">
      <x v="8"/>
    </i>
    <i r="3">
      <x v="9"/>
    </i>
    <i r="3">
      <x v="11"/>
    </i>
    <i r="2">
      <x v="4"/>
    </i>
    <i r="3">
      <x/>
    </i>
    <i r="3">
      <x v="1"/>
    </i>
    <i r="3">
      <x v="4"/>
    </i>
    <i r="3">
      <x v="5"/>
    </i>
    <i r="3">
      <x v="6"/>
    </i>
    <i r="3">
      <x v="7"/>
    </i>
    <i r="3">
      <x v="8"/>
    </i>
    <i r="3">
      <x v="9"/>
    </i>
    <i r="3">
      <x v="11"/>
    </i>
    <i r="2">
      <x v="5"/>
    </i>
    <i r="3">
      <x/>
    </i>
    <i r="3">
      <x v="1"/>
    </i>
    <i r="3">
      <x v="2"/>
    </i>
    <i r="3">
      <x v="4"/>
    </i>
    <i r="3">
      <x v="5"/>
    </i>
    <i r="3">
      <x v="6"/>
    </i>
    <i r="3">
      <x v="7"/>
    </i>
    <i r="3">
      <x v="8"/>
    </i>
    <i r="3">
      <x v="9"/>
    </i>
    <i r="3">
      <x v="11"/>
    </i>
    <i r="2">
      <x v="6"/>
    </i>
    <i r="3">
      <x/>
    </i>
    <i r="3">
      <x v="1"/>
    </i>
    <i r="3">
      <x v="2"/>
    </i>
    <i r="3">
      <x v="4"/>
    </i>
    <i r="3">
      <x v="5"/>
    </i>
    <i r="3">
      <x v="6"/>
    </i>
    <i r="3">
      <x v="7"/>
    </i>
    <i r="3">
      <x v="8"/>
    </i>
    <i r="3">
      <x v="9"/>
    </i>
    <i r="3">
      <x v="11"/>
    </i>
    <i r="2">
      <x v="7"/>
    </i>
    <i r="3">
      <x/>
    </i>
    <i r="3">
      <x v="1"/>
    </i>
    <i r="3">
      <x v="2"/>
    </i>
    <i r="3">
      <x v="4"/>
    </i>
    <i r="3">
      <x v="5"/>
    </i>
    <i r="3">
      <x v="6"/>
    </i>
    <i r="3">
      <x v="7"/>
    </i>
    <i r="3">
      <x v="8"/>
    </i>
    <i r="3">
      <x v="9"/>
    </i>
    <i r="3">
      <x v="11"/>
    </i>
    <i r="2">
      <x v="8"/>
    </i>
    <i r="3">
      <x/>
    </i>
    <i r="3">
      <x v="1"/>
    </i>
    <i r="3">
      <x v="2"/>
    </i>
    <i r="3">
      <x v="4"/>
    </i>
    <i r="3">
      <x v="5"/>
    </i>
    <i r="3">
      <x v="6"/>
    </i>
    <i r="3">
      <x v="7"/>
    </i>
    <i r="3">
      <x v="8"/>
    </i>
    <i r="3">
      <x v="9"/>
    </i>
    <i r="3">
      <x v="11"/>
    </i>
    <i r="2">
      <x v="9"/>
    </i>
    <i r="3">
      <x/>
    </i>
    <i r="3">
      <x v="1"/>
    </i>
    <i r="3">
      <x v="2"/>
    </i>
    <i r="3">
      <x v="4"/>
    </i>
    <i r="3">
      <x v="5"/>
    </i>
    <i r="3">
      <x v="6"/>
    </i>
    <i r="3">
      <x v="7"/>
    </i>
    <i r="3">
      <x v="8"/>
    </i>
    <i r="3">
      <x v="9"/>
    </i>
    <i r="3">
      <x v="11"/>
    </i>
    <i r="2">
      <x v="10"/>
    </i>
    <i r="3">
      <x/>
    </i>
    <i r="3">
      <x v="1"/>
    </i>
    <i r="3">
      <x v="2"/>
    </i>
    <i r="3">
      <x v="4"/>
    </i>
    <i r="3">
      <x v="5"/>
    </i>
    <i r="3">
      <x v="6"/>
    </i>
    <i r="3">
      <x v="7"/>
    </i>
    <i r="3">
      <x v="8"/>
    </i>
    <i r="3">
      <x v="9"/>
    </i>
    <i r="3">
      <x v="11"/>
    </i>
    <i r="2">
      <x v="11"/>
    </i>
    <i r="3">
      <x/>
    </i>
    <i r="3">
      <x v="1"/>
    </i>
    <i r="3">
      <x v="2"/>
    </i>
    <i r="3">
      <x v="4"/>
    </i>
    <i r="3">
      <x v="5"/>
    </i>
    <i r="3">
      <x v="6"/>
    </i>
    <i r="3">
      <x v="7"/>
    </i>
    <i r="3">
      <x v="8"/>
    </i>
    <i r="3">
      <x v="9"/>
    </i>
    <i r="3">
      <x v="11"/>
    </i>
    <i r="2">
      <x v="12"/>
    </i>
    <i r="3">
      <x/>
    </i>
    <i r="3">
      <x v="1"/>
    </i>
    <i r="3">
      <x v="2"/>
    </i>
    <i r="3">
      <x v="4"/>
    </i>
    <i r="3">
      <x v="5"/>
    </i>
    <i r="3">
      <x v="6"/>
    </i>
    <i r="3">
      <x v="7"/>
    </i>
    <i r="3">
      <x v="8"/>
    </i>
    <i r="3">
      <x v="9"/>
    </i>
    <i r="3">
      <x v="11"/>
    </i>
    <i r="2">
      <x v="13"/>
    </i>
    <i r="3">
      <x/>
    </i>
    <i r="3">
      <x v="1"/>
    </i>
    <i r="3">
      <x v="2"/>
    </i>
    <i r="3">
      <x v="4"/>
    </i>
    <i r="3">
      <x v="5"/>
    </i>
    <i r="3">
      <x v="6"/>
    </i>
    <i r="3">
      <x v="7"/>
    </i>
    <i r="3">
      <x v="8"/>
    </i>
    <i r="3">
      <x v="9"/>
    </i>
    <i r="3">
      <x v="11"/>
    </i>
    <i r="2">
      <x v="14"/>
    </i>
    <i r="3">
      <x/>
    </i>
    <i r="3">
      <x v="1"/>
    </i>
    <i r="3">
      <x v="2"/>
    </i>
    <i r="3">
      <x v="4"/>
    </i>
    <i r="3">
      <x v="5"/>
    </i>
    <i r="3">
      <x v="6"/>
    </i>
    <i r="3">
      <x v="7"/>
    </i>
    <i r="3">
      <x v="8"/>
    </i>
    <i r="3">
      <x v="9"/>
    </i>
    <i r="3">
      <x v="11"/>
    </i>
    <i r="2">
      <x v="15"/>
    </i>
    <i r="3">
      <x/>
    </i>
    <i r="3">
      <x v="1"/>
    </i>
    <i r="3">
      <x v="2"/>
    </i>
    <i r="3">
      <x v="4"/>
    </i>
    <i r="3">
      <x v="5"/>
    </i>
    <i r="3">
      <x v="6"/>
    </i>
    <i r="3">
      <x v="7"/>
    </i>
    <i r="3">
      <x v="8"/>
    </i>
    <i r="3">
      <x v="9"/>
    </i>
    <i r="3">
      <x v="11"/>
    </i>
    <i r="2">
      <x v="16"/>
    </i>
    <i r="3">
      <x/>
    </i>
    <i r="3">
      <x v="1"/>
    </i>
    <i r="3">
      <x v="2"/>
    </i>
    <i r="3">
      <x v="4"/>
    </i>
    <i r="3">
      <x v="5"/>
    </i>
    <i r="3">
      <x v="6"/>
    </i>
    <i r="3">
      <x v="7"/>
    </i>
    <i r="3">
      <x v="8"/>
    </i>
    <i r="3">
      <x v="9"/>
    </i>
    <i r="3">
      <x v="11"/>
    </i>
    <i r="2">
      <x v="17"/>
    </i>
    <i r="3">
      <x/>
    </i>
    <i r="3">
      <x v="1"/>
    </i>
    <i r="3">
      <x v="2"/>
    </i>
    <i r="3">
      <x v="4"/>
    </i>
    <i r="3">
      <x v="5"/>
    </i>
    <i r="3">
      <x v="6"/>
    </i>
    <i r="3">
      <x v="7"/>
    </i>
    <i r="3">
      <x v="8"/>
    </i>
    <i r="3">
      <x v="9"/>
    </i>
    <i r="3">
      <x v="11"/>
    </i>
    <i r="2">
      <x v="18"/>
    </i>
    <i r="3">
      <x/>
    </i>
    <i r="3">
      <x v="1"/>
    </i>
    <i r="3">
      <x v="2"/>
    </i>
    <i r="3">
      <x v="4"/>
    </i>
    <i r="3">
      <x v="5"/>
    </i>
    <i r="3">
      <x v="6"/>
    </i>
    <i r="3">
      <x v="7"/>
    </i>
    <i r="3">
      <x v="8"/>
    </i>
    <i r="3">
      <x v="9"/>
    </i>
    <i r="3">
      <x v="11"/>
    </i>
    <i r="1">
      <x v="13"/>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5"/>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6"/>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7"/>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8"/>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9"/>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x v="2"/>
    </i>
    <i r="1">
      <x/>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
    </i>
    <i r="2">
      <x/>
    </i>
    <i r="3">
      <x/>
    </i>
    <i r="3">
      <x v="1"/>
    </i>
    <i r="3">
      <x v="2"/>
    </i>
    <i r="3">
      <x v="5"/>
    </i>
    <i r="3">
      <x v="6"/>
    </i>
    <i r="3">
      <x v="7"/>
    </i>
    <i r="3">
      <x v="8"/>
    </i>
    <i r="3">
      <x v="9"/>
    </i>
    <i r="3">
      <x v="10"/>
    </i>
    <i r="3">
      <x v="11"/>
    </i>
    <i r="2">
      <x v="1"/>
    </i>
    <i r="3">
      <x/>
    </i>
    <i r="3">
      <x v="2"/>
    </i>
    <i r="3">
      <x v="5"/>
    </i>
    <i r="3">
      <x v="6"/>
    </i>
    <i r="3">
      <x v="7"/>
    </i>
    <i r="3">
      <x v="8"/>
    </i>
    <i r="3">
      <x v="9"/>
    </i>
    <i r="3">
      <x v="10"/>
    </i>
    <i r="3">
      <x v="11"/>
    </i>
    <i r="2">
      <x v="2"/>
    </i>
    <i r="3">
      <x/>
    </i>
    <i r="3">
      <x v="1"/>
    </i>
    <i r="3">
      <x v="2"/>
    </i>
    <i r="3">
      <x v="5"/>
    </i>
    <i r="3">
      <x v="6"/>
    </i>
    <i r="3">
      <x v="7"/>
    </i>
    <i r="3">
      <x v="8"/>
    </i>
    <i r="3">
      <x v="9"/>
    </i>
    <i r="3">
      <x v="10"/>
    </i>
    <i r="3">
      <x v="11"/>
    </i>
    <i r="2">
      <x v="5"/>
    </i>
    <i r="3">
      <x/>
    </i>
    <i r="3">
      <x v="1"/>
    </i>
    <i r="3">
      <x v="2"/>
    </i>
    <i r="3">
      <x v="5"/>
    </i>
    <i r="3">
      <x v="6"/>
    </i>
    <i r="3">
      <x v="7"/>
    </i>
    <i r="3">
      <x v="8"/>
    </i>
    <i r="3">
      <x v="9"/>
    </i>
    <i r="3">
      <x v="10"/>
    </i>
    <i r="3">
      <x v="11"/>
    </i>
    <i r="2">
      <x v="6"/>
    </i>
    <i r="3">
      <x/>
    </i>
    <i r="3">
      <x v="1"/>
    </i>
    <i r="3">
      <x v="2"/>
    </i>
    <i r="3">
      <x v="5"/>
    </i>
    <i r="3">
      <x v="6"/>
    </i>
    <i r="3">
      <x v="7"/>
    </i>
    <i r="3">
      <x v="8"/>
    </i>
    <i r="3">
      <x v="9"/>
    </i>
    <i r="3">
      <x v="10"/>
    </i>
    <i r="3">
      <x v="11"/>
    </i>
    <i r="2">
      <x v="8"/>
    </i>
    <i r="3">
      <x/>
    </i>
    <i r="3">
      <x v="1"/>
    </i>
    <i r="3">
      <x v="2"/>
    </i>
    <i r="3">
      <x v="5"/>
    </i>
    <i r="3">
      <x v="6"/>
    </i>
    <i r="3">
      <x v="7"/>
    </i>
    <i r="3">
      <x v="8"/>
    </i>
    <i r="3">
      <x v="9"/>
    </i>
    <i r="3">
      <x v="10"/>
    </i>
    <i r="3">
      <x v="11"/>
    </i>
    <i r="2">
      <x v="9"/>
    </i>
    <i r="3">
      <x/>
    </i>
    <i r="3">
      <x v="1"/>
    </i>
    <i r="3">
      <x v="2"/>
    </i>
    <i r="3">
      <x v="5"/>
    </i>
    <i r="3">
      <x v="6"/>
    </i>
    <i r="3">
      <x v="7"/>
    </i>
    <i r="3">
      <x v="8"/>
    </i>
    <i r="3">
      <x v="9"/>
    </i>
    <i r="3">
      <x v="10"/>
    </i>
    <i r="3">
      <x v="11"/>
    </i>
    <i r="2">
      <x v="10"/>
    </i>
    <i r="3">
      <x/>
    </i>
    <i r="3">
      <x v="1"/>
    </i>
    <i r="3">
      <x v="2"/>
    </i>
    <i r="3">
      <x v="5"/>
    </i>
    <i r="3">
      <x v="6"/>
    </i>
    <i r="3">
      <x v="7"/>
    </i>
    <i r="3">
      <x v="8"/>
    </i>
    <i r="3">
      <x v="9"/>
    </i>
    <i r="3">
      <x v="10"/>
    </i>
    <i r="3">
      <x v="11"/>
    </i>
    <i r="2">
      <x v="11"/>
    </i>
    <i r="3">
      <x/>
    </i>
    <i r="3">
      <x v="1"/>
    </i>
    <i r="3">
      <x v="2"/>
    </i>
    <i r="3">
      <x v="5"/>
    </i>
    <i r="3">
      <x v="6"/>
    </i>
    <i r="3">
      <x v="7"/>
    </i>
    <i r="3">
      <x v="8"/>
    </i>
    <i r="3">
      <x v="9"/>
    </i>
    <i r="3">
      <x v="10"/>
    </i>
    <i r="3">
      <x v="11"/>
    </i>
    <i r="2">
      <x v="12"/>
    </i>
    <i r="3">
      <x/>
    </i>
    <i r="3">
      <x v="1"/>
    </i>
    <i r="3">
      <x v="2"/>
    </i>
    <i r="3">
      <x v="5"/>
    </i>
    <i r="3">
      <x v="6"/>
    </i>
    <i r="3">
      <x v="7"/>
    </i>
    <i r="3">
      <x v="8"/>
    </i>
    <i r="3">
      <x v="9"/>
    </i>
    <i r="3">
      <x v="10"/>
    </i>
    <i r="3">
      <x v="11"/>
    </i>
    <i r="2">
      <x v="13"/>
    </i>
    <i r="3">
      <x/>
    </i>
    <i r="3">
      <x v="1"/>
    </i>
    <i r="3">
      <x v="2"/>
    </i>
    <i r="3">
      <x v="5"/>
    </i>
    <i r="3">
      <x v="6"/>
    </i>
    <i r="3">
      <x v="7"/>
    </i>
    <i r="3">
      <x v="8"/>
    </i>
    <i r="3">
      <x v="9"/>
    </i>
    <i r="3">
      <x v="10"/>
    </i>
    <i r="3">
      <x v="11"/>
    </i>
    <i r="2">
      <x v="14"/>
    </i>
    <i r="3">
      <x/>
    </i>
    <i r="3">
      <x v="1"/>
    </i>
    <i r="3">
      <x v="2"/>
    </i>
    <i r="3">
      <x v="5"/>
    </i>
    <i r="3">
      <x v="6"/>
    </i>
    <i r="3">
      <x v="7"/>
    </i>
    <i r="3">
      <x v="8"/>
    </i>
    <i r="3">
      <x v="9"/>
    </i>
    <i r="3">
      <x v="10"/>
    </i>
    <i r="3">
      <x v="11"/>
    </i>
    <i r="2">
      <x v="15"/>
    </i>
    <i r="3">
      <x/>
    </i>
    <i r="3">
      <x v="1"/>
    </i>
    <i r="3">
      <x v="2"/>
    </i>
    <i r="3">
      <x v="5"/>
    </i>
    <i r="3">
      <x v="6"/>
    </i>
    <i r="3">
      <x v="7"/>
    </i>
    <i r="3">
      <x v="8"/>
    </i>
    <i r="3">
      <x v="9"/>
    </i>
    <i r="3">
      <x v="10"/>
    </i>
    <i r="3">
      <x v="11"/>
    </i>
    <i r="2">
      <x v="16"/>
    </i>
    <i r="3">
      <x/>
    </i>
    <i r="3">
      <x v="1"/>
    </i>
    <i r="3">
      <x v="2"/>
    </i>
    <i r="3">
      <x v="5"/>
    </i>
    <i r="3">
      <x v="6"/>
    </i>
    <i r="3">
      <x v="7"/>
    </i>
    <i r="3">
      <x v="8"/>
    </i>
    <i r="3">
      <x v="9"/>
    </i>
    <i r="3">
      <x v="10"/>
    </i>
    <i r="3">
      <x v="11"/>
    </i>
    <i r="2">
      <x v="17"/>
    </i>
    <i r="3">
      <x/>
    </i>
    <i r="3">
      <x v="1"/>
    </i>
    <i r="3">
      <x v="2"/>
    </i>
    <i r="3">
      <x v="5"/>
    </i>
    <i r="3">
      <x v="6"/>
    </i>
    <i r="3">
      <x v="7"/>
    </i>
    <i r="3">
      <x v="8"/>
    </i>
    <i r="3">
      <x v="9"/>
    </i>
    <i r="3">
      <x v="10"/>
    </i>
    <i r="3">
      <x v="11"/>
    </i>
    <i r="2">
      <x v="18"/>
    </i>
    <i r="3">
      <x/>
    </i>
    <i r="3">
      <x v="1"/>
    </i>
    <i r="3">
      <x v="2"/>
    </i>
    <i r="3">
      <x v="5"/>
    </i>
    <i r="3">
      <x v="6"/>
    </i>
    <i r="3">
      <x v="7"/>
    </i>
    <i r="3">
      <x v="8"/>
    </i>
    <i r="3">
      <x v="9"/>
    </i>
    <i r="3">
      <x v="10"/>
    </i>
    <i r="3">
      <x v="11"/>
    </i>
    <i r="1">
      <x v="2"/>
    </i>
    <i r="2">
      <x/>
    </i>
    <i r="3">
      <x/>
    </i>
    <i r="3">
      <x v="1"/>
    </i>
    <i r="3">
      <x v="2"/>
    </i>
    <i r="3">
      <x v="4"/>
    </i>
    <i r="3">
      <x v="6"/>
    </i>
    <i r="3">
      <x v="7"/>
    </i>
    <i r="3">
      <x v="8"/>
    </i>
    <i r="3">
      <x v="9"/>
    </i>
    <i r="3">
      <x v="10"/>
    </i>
    <i r="3">
      <x v="11"/>
    </i>
    <i r="2">
      <x v="1"/>
    </i>
    <i r="3">
      <x/>
    </i>
    <i r="3">
      <x v="2"/>
    </i>
    <i r="3">
      <x v="4"/>
    </i>
    <i r="3">
      <x v="6"/>
    </i>
    <i r="3">
      <x v="7"/>
    </i>
    <i r="3">
      <x v="8"/>
    </i>
    <i r="3">
      <x v="9"/>
    </i>
    <i r="3">
      <x v="10"/>
    </i>
    <i r="3">
      <x v="11"/>
    </i>
    <i r="2">
      <x v="2"/>
    </i>
    <i r="3">
      <x/>
    </i>
    <i r="3">
      <x v="1"/>
    </i>
    <i r="3">
      <x v="2"/>
    </i>
    <i r="3">
      <x v="4"/>
    </i>
    <i r="3">
      <x v="6"/>
    </i>
    <i r="3">
      <x v="7"/>
    </i>
    <i r="3">
      <x v="8"/>
    </i>
    <i r="3">
      <x v="9"/>
    </i>
    <i r="3">
      <x v="10"/>
    </i>
    <i r="3">
      <x v="11"/>
    </i>
    <i r="2">
      <x v="4"/>
    </i>
    <i r="3">
      <x/>
    </i>
    <i r="3">
      <x v="1"/>
    </i>
    <i r="3">
      <x v="4"/>
    </i>
    <i r="3">
      <x v="6"/>
    </i>
    <i r="3">
      <x v="7"/>
    </i>
    <i r="3">
      <x v="8"/>
    </i>
    <i r="3">
      <x v="9"/>
    </i>
    <i r="3">
      <x v="10"/>
    </i>
    <i r="3">
      <x v="11"/>
    </i>
    <i r="2">
      <x v="5"/>
    </i>
    <i r="3">
      <x/>
    </i>
    <i r="3">
      <x v="1"/>
    </i>
    <i r="3">
      <x v="2"/>
    </i>
    <i r="3">
      <x v="4"/>
    </i>
    <i r="3">
      <x v="6"/>
    </i>
    <i r="3">
      <x v="7"/>
    </i>
    <i r="3">
      <x v="8"/>
    </i>
    <i r="3">
      <x v="9"/>
    </i>
    <i r="3">
      <x v="10"/>
    </i>
    <i r="3">
      <x v="11"/>
    </i>
    <i r="2">
      <x v="6"/>
    </i>
    <i r="3">
      <x/>
    </i>
    <i r="3">
      <x v="1"/>
    </i>
    <i r="3">
      <x v="2"/>
    </i>
    <i r="3">
      <x v="4"/>
    </i>
    <i r="3">
      <x v="6"/>
    </i>
    <i r="3">
      <x v="7"/>
    </i>
    <i r="3">
      <x v="8"/>
    </i>
    <i r="3">
      <x v="9"/>
    </i>
    <i r="3">
      <x v="10"/>
    </i>
    <i r="3">
      <x v="11"/>
    </i>
    <i r="2">
      <x v="7"/>
    </i>
    <i r="3">
      <x/>
    </i>
    <i r="3">
      <x v="1"/>
    </i>
    <i r="3">
      <x v="2"/>
    </i>
    <i r="3">
      <x v="4"/>
    </i>
    <i r="3">
      <x v="6"/>
    </i>
    <i r="3">
      <x v="7"/>
    </i>
    <i r="3">
      <x v="8"/>
    </i>
    <i r="3">
      <x v="9"/>
    </i>
    <i r="3">
      <x v="10"/>
    </i>
    <i r="3">
      <x v="11"/>
    </i>
    <i r="2">
      <x v="8"/>
    </i>
    <i r="3">
      <x/>
    </i>
    <i r="3">
      <x v="1"/>
    </i>
    <i r="3">
      <x v="2"/>
    </i>
    <i r="3">
      <x v="4"/>
    </i>
    <i r="3">
      <x v="6"/>
    </i>
    <i r="3">
      <x v="7"/>
    </i>
    <i r="3">
      <x v="8"/>
    </i>
    <i r="3">
      <x v="9"/>
    </i>
    <i r="3">
      <x v="10"/>
    </i>
    <i r="3">
      <x v="11"/>
    </i>
    <i r="2">
      <x v="9"/>
    </i>
    <i r="3">
      <x/>
    </i>
    <i r="3">
      <x v="1"/>
    </i>
    <i r="3">
      <x v="2"/>
    </i>
    <i r="3">
      <x v="4"/>
    </i>
    <i r="3">
      <x v="6"/>
    </i>
    <i r="3">
      <x v="7"/>
    </i>
    <i r="3">
      <x v="8"/>
    </i>
    <i r="3">
      <x v="9"/>
    </i>
    <i r="3">
      <x v="10"/>
    </i>
    <i r="3">
      <x v="11"/>
    </i>
    <i r="2">
      <x v="10"/>
    </i>
    <i r="3">
      <x/>
    </i>
    <i r="3">
      <x v="1"/>
    </i>
    <i r="3">
      <x v="2"/>
    </i>
    <i r="3">
      <x v="4"/>
    </i>
    <i r="3">
      <x v="6"/>
    </i>
    <i r="3">
      <x v="7"/>
    </i>
    <i r="3">
      <x v="8"/>
    </i>
    <i r="3">
      <x v="9"/>
    </i>
    <i r="3">
      <x v="10"/>
    </i>
    <i r="3">
      <x v="11"/>
    </i>
    <i r="2">
      <x v="11"/>
    </i>
    <i r="3">
      <x/>
    </i>
    <i r="3">
      <x v="1"/>
    </i>
    <i r="3">
      <x v="2"/>
    </i>
    <i r="3">
      <x v="4"/>
    </i>
    <i r="3">
      <x v="6"/>
    </i>
    <i r="3">
      <x v="7"/>
    </i>
    <i r="3">
      <x v="8"/>
    </i>
    <i r="3">
      <x v="9"/>
    </i>
    <i r="3">
      <x v="10"/>
    </i>
    <i r="3">
      <x v="11"/>
    </i>
    <i r="2">
      <x v="12"/>
    </i>
    <i r="3">
      <x/>
    </i>
    <i r="3">
      <x v="1"/>
    </i>
    <i r="3">
      <x v="2"/>
    </i>
    <i r="3">
      <x v="4"/>
    </i>
    <i r="3">
      <x v="6"/>
    </i>
    <i r="3">
      <x v="7"/>
    </i>
    <i r="3">
      <x v="8"/>
    </i>
    <i r="3">
      <x v="9"/>
    </i>
    <i r="3">
      <x v="10"/>
    </i>
    <i r="3">
      <x v="11"/>
    </i>
    <i r="2">
      <x v="13"/>
    </i>
    <i r="3">
      <x/>
    </i>
    <i r="3">
      <x v="1"/>
    </i>
    <i r="3">
      <x v="2"/>
    </i>
    <i r="3">
      <x v="4"/>
    </i>
    <i r="3">
      <x v="6"/>
    </i>
    <i r="3">
      <x v="7"/>
    </i>
    <i r="3">
      <x v="8"/>
    </i>
    <i r="3">
      <x v="9"/>
    </i>
    <i r="3">
      <x v="10"/>
    </i>
    <i r="3">
      <x v="11"/>
    </i>
    <i r="2">
      <x v="14"/>
    </i>
    <i r="3">
      <x/>
    </i>
    <i r="3">
      <x v="1"/>
    </i>
    <i r="3">
      <x v="2"/>
    </i>
    <i r="3">
      <x v="4"/>
    </i>
    <i r="3">
      <x v="6"/>
    </i>
    <i r="3">
      <x v="7"/>
    </i>
    <i r="3">
      <x v="8"/>
    </i>
    <i r="3">
      <x v="9"/>
    </i>
    <i r="3">
      <x v="10"/>
    </i>
    <i r="3">
      <x v="11"/>
    </i>
    <i r="2">
      <x v="15"/>
    </i>
    <i r="3">
      <x/>
    </i>
    <i r="3">
      <x v="1"/>
    </i>
    <i r="3">
      <x v="2"/>
    </i>
    <i r="3">
      <x v="4"/>
    </i>
    <i r="3">
      <x v="6"/>
    </i>
    <i r="3">
      <x v="7"/>
    </i>
    <i r="3">
      <x v="8"/>
    </i>
    <i r="3">
      <x v="9"/>
    </i>
    <i r="3">
      <x v="10"/>
    </i>
    <i r="3">
      <x v="11"/>
    </i>
    <i r="2">
      <x v="16"/>
    </i>
    <i r="3">
      <x/>
    </i>
    <i r="3">
      <x v="1"/>
    </i>
    <i r="3">
      <x v="2"/>
    </i>
    <i r="3">
      <x v="4"/>
    </i>
    <i r="3">
      <x v="6"/>
    </i>
    <i r="3">
      <x v="7"/>
    </i>
    <i r="3">
      <x v="8"/>
    </i>
    <i r="3">
      <x v="9"/>
    </i>
    <i r="3">
      <x v="10"/>
    </i>
    <i r="3">
      <x v="11"/>
    </i>
    <i r="2">
      <x v="17"/>
    </i>
    <i r="3">
      <x/>
    </i>
    <i r="3">
      <x v="1"/>
    </i>
    <i r="3">
      <x v="2"/>
    </i>
    <i r="3">
      <x v="4"/>
    </i>
    <i r="3">
      <x v="6"/>
    </i>
    <i r="3">
      <x v="7"/>
    </i>
    <i r="3">
      <x v="8"/>
    </i>
    <i r="3">
      <x v="9"/>
    </i>
    <i r="3">
      <x v="10"/>
    </i>
    <i r="3">
      <x v="11"/>
    </i>
    <i r="2">
      <x v="18"/>
    </i>
    <i r="3">
      <x/>
    </i>
    <i r="3">
      <x v="1"/>
    </i>
    <i r="3">
      <x v="2"/>
    </i>
    <i r="3">
      <x v="4"/>
    </i>
    <i r="3">
      <x v="6"/>
    </i>
    <i r="3">
      <x v="7"/>
    </i>
    <i r="3">
      <x v="8"/>
    </i>
    <i r="3">
      <x v="9"/>
    </i>
    <i r="3">
      <x v="10"/>
    </i>
    <i r="3">
      <x v="11"/>
    </i>
    <i r="1">
      <x v="3"/>
    </i>
    <i r="2">
      <x/>
    </i>
    <i r="3">
      <x/>
    </i>
    <i r="3">
      <x v="1"/>
    </i>
    <i r="3">
      <x v="2"/>
    </i>
    <i r="3">
      <x v="4"/>
    </i>
    <i r="3">
      <x v="5"/>
    </i>
    <i r="3">
      <x v="7"/>
    </i>
    <i r="3">
      <x v="8"/>
    </i>
    <i r="3">
      <x v="9"/>
    </i>
    <i r="3">
      <x v="10"/>
    </i>
    <i r="3">
      <x v="11"/>
    </i>
    <i r="2">
      <x v="1"/>
    </i>
    <i r="3">
      <x/>
    </i>
    <i r="3">
      <x v="2"/>
    </i>
    <i r="3">
      <x v="4"/>
    </i>
    <i r="3">
      <x v="5"/>
    </i>
    <i r="3">
      <x v="7"/>
    </i>
    <i r="3">
      <x v="8"/>
    </i>
    <i r="3">
      <x v="9"/>
    </i>
    <i r="3">
      <x v="10"/>
    </i>
    <i r="3">
      <x v="11"/>
    </i>
    <i r="2">
      <x v="2"/>
    </i>
    <i r="3">
      <x/>
    </i>
    <i r="3">
      <x v="1"/>
    </i>
    <i r="3">
      <x v="2"/>
    </i>
    <i r="3">
      <x v="4"/>
    </i>
    <i r="3">
      <x v="5"/>
    </i>
    <i r="3">
      <x v="7"/>
    </i>
    <i r="3">
      <x v="8"/>
    </i>
    <i r="3">
      <x v="9"/>
    </i>
    <i r="3">
      <x v="10"/>
    </i>
    <i r="3">
      <x v="11"/>
    </i>
    <i r="2">
      <x v="3"/>
    </i>
    <i r="3">
      <x/>
    </i>
    <i r="3">
      <x v="1"/>
    </i>
    <i r="3">
      <x v="2"/>
    </i>
    <i r="3">
      <x v="4"/>
    </i>
    <i r="3">
      <x v="5"/>
    </i>
    <i r="3">
      <x v="8"/>
    </i>
    <i r="3">
      <x v="9"/>
    </i>
    <i r="3">
      <x v="10"/>
    </i>
    <i r="3">
      <x v="11"/>
    </i>
    <i r="2">
      <x v="5"/>
    </i>
    <i r="3">
      <x/>
    </i>
    <i r="3">
      <x v="1"/>
    </i>
    <i r="3">
      <x v="2"/>
    </i>
    <i r="3">
      <x v="4"/>
    </i>
    <i r="3">
      <x v="5"/>
    </i>
    <i r="3">
      <x v="7"/>
    </i>
    <i r="3">
      <x v="8"/>
    </i>
    <i r="3">
      <x v="9"/>
    </i>
    <i r="3">
      <x v="10"/>
    </i>
    <i r="3">
      <x v="11"/>
    </i>
    <i r="2">
      <x v="6"/>
    </i>
    <i r="3">
      <x/>
    </i>
    <i r="3">
      <x v="1"/>
    </i>
    <i r="3">
      <x v="2"/>
    </i>
    <i r="3">
      <x v="4"/>
    </i>
    <i r="3">
      <x v="5"/>
    </i>
    <i r="3">
      <x v="7"/>
    </i>
    <i r="3">
      <x v="8"/>
    </i>
    <i r="3">
      <x v="9"/>
    </i>
    <i r="3">
      <x v="10"/>
    </i>
    <i r="3">
      <x v="11"/>
    </i>
    <i r="2">
      <x v="7"/>
    </i>
    <i r="3">
      <x/>
    </i>
    <i r="3">
      <x v="1"/>
    </i>
    <i r="3">
      <x v="2"/>
    </i>
    <i r="3">
      <x v="4"/>
    </i>
    <i r="3">
      <x v="5"/>
    </i>
    <i r="3">
      <x v="7"/>
    </i>
    <i r="3">
      <x v="8"/>
    </i>
    <i r="3">
      <x v="9"/>
    </i>
    <i r="3">
      <x v="10"/>
    </i>
    <i r="3">
      <x v="11"/>
    </i>
    <i r="2">
      <x v="8"/>
    </i>
    <i r="3">
      <x/>
    </i>
    <i r="3">
      <x v="1"/>
    </i>
    <i r="3">
      <x v="2"/>
    </i>
    <i r="3">
      <x v="4"/>
    </i>
    <i r="3">
      <x v="5"/>
    </i>
    <i r="3">
      <x v="7"/>
    </i>
    <i r="3">
      <x v="8"/>
    </i>
    <i r="3">
      <x v="9"/>
    </i>
    <i r="3">
      <x v="10"/>
    </i>
    <i r="3">
      <x v="11"/>
    </i>
    <i r="2">
      <x v="9"/>
    </i>
    <i r="3">
      <x/>
    </i>
    <i r="3">
      <x v="1"/>
    </i>
    <i r="3">
      <x v="2"/>
    </i>
    <i r="3">
      <x v="4"/>
    </i>
    <i r="3">
      <x v="5"/>
    </i>
    <i r="3">
      <x v="7"/>
    </i>
    <i r="3">
      <x v="8"/>
    </i>
    <i r="3">
      <x v="9"/>
    </i>
    <i r="3">
      <x v="10"/>
    </i>
    <i r="3">
      <x v="11"/>
    </i>
    <i r="2">
      <x v="10"/>
    </i>
    <i r="3">
      <x/>
    </i>
    <i r="3">
      <x v="1"/>
    </i>
    <i r="3">
      <x v="2"/>
    </i>
    <i r="3">
      <x v="4"/>
    </i>
    <i r="3">
      <x v="5"/>
    </i>
    <i r="3">
      <x v="7"/>
    </i>
    <i r="3">
      <x v="8"/>
    </i>
    <i r="3">
      <x v="9"/>
    </i>
    <i r="3">
      <x v="10"/>
    </i>
    <i r="3">
      <x v="11"/>
    </i>
    <i r="2">
      <x v="11"/>
    </i>
    <i r="3">
      <x/>
    </i>
    <i r="3">
      <x v="1"/>
    </i>
    <i r="3">
      <x v="2"/>
    </i>
    <i r="3">
      <x v="4"/>
    </i>
    <i r="3">
      <x v="5"/>
    </i>
    <i r="3">
      <x v="7"/>
    </i>
    <i r="3">
      <x v="8"/>
    </i>
    <i r="3">
      <x v="9"/>
    </i>
    <i r="3">
      <x v="10"/>
    </i>
    <i r="3">
      <x v="11"/>
    </i>
    <i r="2">
      <x v="12"/>
    </i>
    <i r="3">
      <x/>
    </i>
    <i r="3">
      <x v="1"/>
    </i>
    <i r="3">
      <x v="2"/>
    </i>
    <i r="3">
      <x v="4"/>
    </i>
    <i r="3">
      <x v="5"/>
    </i>
    <i r="3">
      <x v="7"/>
    </i>
    <i r="3">
      <x v="8"/>
    </i>
    <i r="3">
      <x v="9"/>
    </i>
    <i r="3">
      <x v="10"/>
    </i>
    <i r="3">
      <x v="11"/>
    </i>
    <i r="2">
      <x v="13"/>
    </i>
    <i r="3">
      <x/>
    </i>
    <i r="3">
      <x v="1"/>
    </i>
    <i r="3">
      <x v="2"/>
    </i>
    <i r="3">
      <x v="4"/>
    </i>
    <i r="3">
      <x v="5"/>
    </i>
    <i r="3">
      <x v="7"/>
    </i>
    <i r="3">
      <x v="8"/>
    </i>
    <i r="3">
      <x v="9"/>
    </i>
    <i r="3">
      <x v="10"/>
    </i>
    <i r="3">
      <x v="11"/>
    </i>
    <i r="2">
      <x v="14"/>
    </i>
    <i r="3">
      <x/>
    </i>
    <i r="3">
      <x v="1"/>
    </i>
    <i r="3">
      <x v="2"/>
    </i>
    <i r="3">
      <x v="4"/>
    </i>
    <i r="3">
      <x v="5"/>
    </i>
    <i r="3">
      <x v="7"/>
    </i>
    <i r="3">
      <x v="8"/>
    </i>
    <i r="3">
      <x v="9"/>
    </i>
    <i r="3">
      <x v="10"/>
    </i>
    <i r="3">
      <x v="11"/>
    </i>
    <i r="2">
      <x v="15"/>
    </i>
    <i r="3">
      <x/>
    </i>
    <i r="3">
      <x v="1"/>
    </i>
    <i r="3">
      <x v="2"/>
    </i>
    <i r="3">
      <x v="4"/>
    </i>
    <i r="3">
      <x v="5"/>
    </i>
    <i r="3">
      <x v="7"/>
    </i>
    <i r="3">
      <x v="8"/>
    </i>
    <i r="3">
      <x v="9"/>
    </i>
    <i r="3">
      <x v="10"/>
    </i>
    <i r="3">
      <x v="11"/>
    </i>
    <i r="2">
      <x v="16"/>
    </i>
    <i r="3">
      <x/>
    </i>
    <i r="3">
      <x v="1"/>
    </i>
    <i r="3">
      <x v="2"/>
    </i>
    <i r="3">
      <x v="4"/>
    </i>
    <i r="3">
      <x v="5"/>
    </i>
    <i r="3">
      <x v="7"/>
    </i>
    <i r="3">
      <x v="8"/>
    </i>
    <i r="3">
      <x v="9"/>
    </i>
    <i r="3">
      <x v="10"/>
    </i>
    <i r="3">
      <x v="11"/>
    </i>
    <i r="2">
      <x v="17"/>
    </i>
    <i r="3">
      <x/>
    </i>
    <i r="3">
      <x v="1"/>
    </i>
    <i r="3">
      <x v="2"/>
    </i>
    <i r="3">
      <x v="4"/>
    </i>
    <i r="3">
      <x v="5"/>
    </i>
    <i r="3">
      <x v="7"/>
    </i>
    <i r="3">
      <x v="8"/>
    </i>
    <i r="3">
      <x v="9"/>
    </i>
    <i r="3">
      <x v="10"/>
    </i>
    <i r="3">
      <x v="11"/>
    </i>
    <i r="2">
      <x v="18"/>
    </i>
    <i r="3">
      <x/>
    </i>
    <i r="3">
      <x v="1"/>
    </i>
    <i r="3">
      <x v="2"/>
    </i>
    <i r="3">
      <x v="4"/>
    </i>
    <i r="3">
      <x v="5"/>
    </i>
    <i r="3">
      <x v="7"/>
    </i>
    <i r="3">
      <x v="8"/>
    </i>
    <i r="3">
      <x v="9"/>
    </i>
    <i r="3">
      <x v="10"/>
    </i>
    <i r="3">
      <x v="11"/>
    </i>
    <i r="1">
      <x v="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5"/>
    </i>
    <i r="2">
      <x/>
    </i>
    <i r="3">
      <x/>
    </i>
    <i r="3">
      <x v="1"/>
    </i>
    <i r="3">
      <x v="2"/>
    </i>
    <i r="3">
      <x v="4"/>
    </i>
    <i r="3">
      <x v="5"/>
    </i>
    <i r="3">
      <x v="6"/>
    </i>
    <i r="3">
      <x v="8"/>
    </i>
    <i r="3">
      <x v="9"/>
    </i>
    <i r="3">
      <x v="10"/>
    </i>
    <i r="3">
      <x v="11"/>
    </i>
    <i r="2">
      <x v="1"/>
    </i>
    <i r="3">
      <x v="2"/>
    </i>
    <i r="3">
      <x v="4"/>
    </i>
    <i r="3">
      <x v="5"/>
    </i>
    <i r="3">
      <x v="6"/>
    </i>
    <i r="3">
      <x v="8"/>
    </i>
    <i r="3">
      <x v="9"/>
    </i>
    <i r="3">
      <x v="10"/>
    </i>
    <i r="3">
      <x v="11"/>
    </i>
    <i r="2">
      <x v="2"/>
    </i>
    <i r="3">
      <x/>
    </i>
    <i r="3">
      <x v="1"/>
    </i>
    <i r="3">
      <x v="2"/>
    </i>
    <i r="3">
      <x v="4"/>
    </i>
    <i r="3">
      <x v="5"/>
    </i>
    <i r="3">
      <x v="6"/>
    </i>
    <i r="3">
      <x v="8"/>
    </i>
    <i r="3">
      <x v="9"/>
    </i>
    <i r="3">
      <x v="10"/>
    </i>
    <i r="3">
      <x v="11"/>
    </i>
    <i r="2">
      <x v="3"/>
    </i>
    <i r="3">
      <x/>
    </i>
    <i r="3">
      <x v="1"/>
    </i>
    <i r="3">
      <x v="2"/>
    </i>
    <i r="3">
      <x v="4"/>
    </i>
    <i r="3">
      <x v="5"/>
    </i>
    <i r="3">
      <x v="6"/>
    </i>
    <i r="3">
      <x v="8"/>
    </i>
    <i r="3">
      <x v="9"/>
    </i>
    <i r="3">
      <x v="10"/>
    </i>
    <i r="3">
      <x v="11"/>
    </i>
    <i r="2">
      <x v="5"/>
    </i>
    <i r="3">
      <x/>
    </i>
    <i r="3">
      <x v="1"/>
    </i>
    <i r="3">
      <x v="2"/>
    </i>
    <i r="3">
      <x v="4"/>
    </i>
    <i r="3">
      <x v="5"/>
    </i>
    <i r="3">
      <x v="6"/>
    </i>
    <i r="3">
      <x v="8"/>
    </i>
    <i r="3">
      <x v="9"/>
    </i>
    <i r="3">
      <x v="10"/>
    </i>
    <i r="3">
      <x v="11"/>
    </i>
    <i r="2">
      <x v="6"/>
    </i>
    <i r="3">
      <x/>
    </i>
    <i r="3">
      <x v="1"/>
    </i>
    <i r="3">
      <x v="2"/>
    </i>
    <i r="3">
      <x v="4"/>
    </i>
    <i r="3">
      <x v="5"/>
    </i>
    <i r="3">
      <x v="6"/>
    </i>
    <i r="3">
      <x v="8"/>
    </i>
    <i r="3">
      <x v="9"/>
    </i>
    <i r="3">
      <x v="10"/>
    </i>
    <i r="3">
      <x v="11"/>
    </i>
    <i r="2">
      <x v="7"/>
    </i>
    <i r="3">
      <x/>
    </i>
    <i r="3">
      <x v="1"/>
    </i>
    <i r="3">
      <x v="2"/>
    </i>
    <i r="3">
      <x v="4"/>
    </i>
    <i r="3">
      <x v="5"/>
    </i>
    <i r="3">
      <x v="6"/>
    </i>
    <i r="3">
      <x v="8"/>
    </i>
    <i r="3">
      <x v="9"/>
    </i>
    <i r="3">
      <x v="10"/>
    </i>
    <i r="3">
      <x v="11"/>
    </i>
    <i r="2">
      <x v="8"/>
    </i>
    <i r="3">
      <x/>
    </i>
    <i r="3">
      <x v="1"/>
    </i>
    <i r="3">
      <x v="2"/>
    </i>
    <i r="3">
      <x v="4"/>
    </i>
    <i r="3">
      <x v="5"/>
    </i>
    <i r="3">
      <x v="6"/>
    </i>
    <i r="3">
      <x v="8"/>
    </i>
    <i r="3">
      <x v="9"/>
    </i>
    <i r="3">
      <x v="10"/>
    </i>
    <i r="3">
      <x v="11"/>
    </i>
    <i r="2">
      <x v="9"/>
    </i>
    <i r="3">
      <x/>
    </i>
    <i r="3">
      <x v="1"/>
    </i>
    <i r="3">
      <x v="2"/>
    </i>
    <i r="3">
      <x v="4"/>
    </i>
    <i r="3">
      <x v="5"/>
    </i>
    <i r="3">
      <x v="6"/>
    </i>
    <i r="3">
      <x v="8"/>
    </i>
    <i r="3">
      <x v="9"/>
    </i>
    <i r="3">
      <x v="10"/>
    </i>
    <i r="3">
      <x v="11"/>
    </i>
    <i r="2">
      <x v="10"/>
    </i>
    <i r="3">
      <x/>
    </i>
    <i r="3">
      <x v="1"/>
    </i>
    <i r="3">
      <x v="2"/>
    </i>
    <i r="3">
      <x v="4"/>
    </i>
    <i r="3">
      <x v="5"/>
    </i>
    <i r="3">
      <x v="6"/>
    </i>
    <i r="3">
      <x v="8"/>
    </i>
    <i r="3">
      <x v="9"/>
    </i>
    <i r="3">
      <x v="10"/>
    </i>
    <i r="3">
      <x v="11"/>
    </i>
    <i r="2">
      <x v="11"/>
    </i>
    <i r="3">
      <x/>
    </i>
    <i r="3">
      <x v="1"/>
    </i>
    <i r="3">
      <x v="2"/>
    </i>
    <i r="3">
      <x v="4"/>
    </i>
    <i r="3">
      <x v="5"/>
    </i>
    <i r="3">
      <x v="6"/>
    </i>
    <i r="3">
      <x v="8"/>
    </i>
    <i r="3">
      <x v="9"/>
    </i>
    <i r="3">
      <x v="10"/>
    </i>
    <i r="3">
      <x v="11"/>
    </i>
    <i r="2">
      <x v="12"/>
    </i>
    <i r="3">
      <x/>
    </i>
    <i r="3">
      <x v="1"/>
    </i>
    <i r="3">
      <x v="2"/>
    </i>
    <i r="3">
      <x v="4"/>
    </i>
    <i r="3">
      <x v="5"/>
    </i>
    <i r="3">
      <x v="6"/>
    </i>
    <i r="3">
      <x v="8"/>
    </i>
    <i r="3">
      <x v="9"/>
    </i>
    <i r="3">
      <x v="10"/>
    </i>
    <i r="3">
      <x v="11"/>
    </i>
    <i r="2">
      <x v="13"/>
    </i>
    <i r="3">
      <x/>
    </i>
    <i r="3">
      <x v="1"/>
    </i>
    <i r="3">
      <x v="2"/>
    </i>
    <i r="3">
      <x v="4"/>
    </i>
    <i r="3">
      <x v="5"/>
    </i>
    <i r="3">
      <x v="6"/>
    </i>
    <i r="3">
      <x v="8"/>
    </i>
    <i r="3">
      <x v="9"/>
    </i>
    <i r="3">
      <x v="10"/>
    </i>
    <i r="3">
      <x v="11"/>
    </i>
    <i r="2">
      <x v="14"/>
    </i>
    <i r="3">
      <x/>
    </i>
    <i r="3">
      <x v="1"/>
    </i>
    <i r="3">
      <x v="2"/>
    </i>
    <i r="3">
      <x v="4"/>
    </i>
    <i r="3">
      <x v="5"/>
    </i>
    <i r="3">
      <x v="6"/>
    </i>
    <i r="3">
      <x v="8"/>
    </i>
    <i r="3">
      <x v="9"/>
    </i>
    <i r="3">
      <x v="10"/>
    </i>
    <i r="3">
      <x v="11"/>
    </i>
    <i r="2">
      <x v="15"/>
    </i>
    <i r="3">
      <x/>
    </i>
    <i r="3">
      <x v="1"/>
    </i>
    <i r="3">
      <x v="2"/>
    </i>
    <i r="3">
      <x v="4"/>
    </i>
    <i r="3">
      <x v="5"/>
    </i>
    <i r="3">
      <x v="6"/>
    </i>
    <i r="3">
      <x v="8"/>
    </i>
    <i r="3">
      <x v="9"/>
    </i>
    <i r="3">
      <x v="10"/>
    </i>
    <i r="3">
      <x v="11"/>
    </i>
    <i r="2">
      <x v="16"/>
    </i>
    <i r="3">
      <x/>
    </i>
    <i r="3">
      <x v="1"/>
    </i>
    <i r="3">
      <x v="2"/>
    </i>
    <i r="3">
      <x v="4"/>
    </i>
    <i r="3">
      <x v="5"/>
    </i>
    <i r="3">
      <x v="6"/>
    </i>
    <i r="3">
      <x v="8"/>
    </i>
    <i r="3">
      <x v="9"/>
    </i>
    <i r="3">
      <x v="10"/>
    </i>
    <i r="3">
      <x v="11"/>
    </i>
    <i r="2">
      <x v="17"/>
    </i>
    <i r="3">
      <x/>
    </i>
    <i r="3">
      <x v="1"/>
    </i>
    <i r="3">
      <x v="2"/>
    </i>
    <i r="3">
      <x v="4"/>
    </i>
    <i r="3">
      <x v="5"/>
    </i>
    <i r="3">
      <x v="6"/>
    </i>
    <i r="3">
      <x v="8"/>
    </i>
    <i r="3">
      <x v="9"/>
    </i>
    <i r="3">
      <x v="10"/>
    </i>
    <i r="3">
      <x v="11"/>
    </i>
    <i r="2">
      <x v="18"/>
    </i>
    <i r="3">
      <x/>
    </i>
    <i r="3">
      <x v="1"/>
    </i>
    <i r="3">
      <x v="2"/>
    </i>
    <i r="3">
      <x v="4"/>
    </i>
    <i r="3">
      <x v="5"/>
    </i>
    <i r="3">
      <x v="6"/>
    </i>
    <i r="3">
      <x v="8"/>
    </i>
    <i r="3">
      <x v="9"/>
    </i>
    <i r="3">
      <x v="10"/>
    </i>
    <i r="3">
      <x v="11"/>
    </i>
    <i r="1">
      <x v="6"/>
    </i>
    <i r="2">
      <x/>
    </i>
    <i r="3">
      <x/>
    </i>
    <i r="3">
      <x v="1"/>
    </i>
    <i r="3">
      <x v="2"/>
    </i>
    <i r="3">
      <x v="4"/>
    </i>
    <i r="3">
      <x v="5"/>
    </i>
    <i r="3">
      <x v="6"/>
    </i>
    <i r="3">
      <x v="7"/>
    </i>
    <i r="3">
      <x v="8"/>
    </i>
    <i r="3">
      <x v="9"/>
    </i>
    <i r="3">
      <x v="10"/>
    </i>
    <i r="2">
      <x v="1"/>
    </i>
    <i r="3">
      <x v="2"/>
    </i>
    <i r="3">
      <x v="4"/>
    </i>
    <i r="3">
      <x v="5"/>
    </i>
    <i r="3">
      <x v="6"/>
    </i>
    <i r="3">
      <x v="7"/>
    </i>
    <i r="3">
      <x v="8"/>
    </i>
    <i r="3">
      <x v="9"/>
    </i>
    <i r="3">
      <x v="10"/>
    </i>
    <i r="2">
      <x v="2"/>
    </i>
    <i r="3">
      <x/>
    </i>
    <i r="3">
      <x v="1"/>
    </i>
    <i r="3">
      <x v="2"/>
    </i>
    <i r="3">
      <x v="4"/>
    </i>
    <i r="3">
      <x v="5"/>
    </i>
    <i r="3">
      <x v="6"/>
    </i>
    <i r="3">
      <x v="7"/>
    </i>
    <i r="3">
      <x v="8"/>
    </i>
    <i r="3">
      <x v="9"/>
    </i>
    <i r="3">
      <x v="10"/>
    </i>
    <i r="2">
      <x v="3"/>
    </i>
    <i r="3">
      <x/>
    </i>
    <i r="3">
      <x v="1"/>
    </i>
    <i r="3">
      <x v="2"/>
    </i>
    <i r="3">
      <x v="4"/>
    </i>
    <i r="3">
      <x v="5"/>
    </i>
    <i r="3">
      <x v="6"/>
    </i>
    <i r="3">
      <x v="8"/>
    </i>
    <i r="3">
      <x v="9"/>
    </i>
    <i r="3">
      <x v="10"/>
    </i>
    <i r="2">
      <x v="4"/>
    </i>
    <i r="3">
      <x/>
    </i>
    <i r="3">
      <x v="1"/>
    </i>
    <i r="3">
      <x v="4"/>
    </i>
    <i r="3">
      <x v="5"/>
    </i>
    <i r="3">
      <x v="6"/>
    </i>
    <i r="3">
      <x v="7"/>
    </i>
    <i r="3">
      <x v="8"/>
    </i>
    <i r="3">
      <x v="9"/>
    </i>
    <i r="3">
      <x v="10"/>
    </i>
    <i r="2">
      <x v="5"/>
    </i>
    <i r="3">
      <x/>
    </i>
    <i r="3">
      <x v="1"/>
    </i>
    <i r="3">
      <x v="2"/>
    </i>
    <i r="3">
      <x v="4"/>
    </i>
    <i r="3">
      <x v="5"/>
    </i>
    <i r="3">
      <x v="6"/>
    </i>
    <i r="3">
      <x v="7"/>
    </i>
    <i r="3">
      <x v="8"/>
    </i>
    <i r="3">
      <x v="9"/>
    </i>
    <i r="3">
      <x v="10"/>
    </i>
    <i r="2">
      <x v="6"/>
    </i>
    <i r="3">
      <x/>
    </i>
    <i r="3">
      <x v="1"/>
    </i>
    <i r="3">
      <x v="2"/>
    </i>
    <i r="3">
      <x v="4"/>
    </i>
    <i r="3">
      <x v="5"/>
    </i>
    <i r="3">
      <x v="6"/>
    </i>
    <i r="3">
      <x v="7"/>
    </i>
    <i r="3">
      <x v="8"/>
    </i>
    <i r="3">
      <x v="9"/>
    </i>
    <i r="3">
      <x v="10"/>
    </i>
    <i r="2">
      <x v="7"/>
    </i>
    <i r="3">
      <x/>
    </i>
    <i r="3">
      <x v="1"/>
    </i>
    <i r="3">
      <x v="2"/>
    </i>
    <i r="3">
      <x v="4"/>
    </i>
    <i r="3">
      <x v="5"/>
    </i>
    <i r="3">
      <x v="6"/>
    </i>
    <i r="3">
      <x v="7"/>
    </i>
    <i r="3">
      <x v="8"/>
    </i>
    <i r="3">
      <x v="9"/>
    </i>
    <i r="3">
      <x v="10"/>
    </i>
    <i r="2">
      <x v="8"/>
    </i>
    <i r="3">
      <x/>
    </i>
    <i r="3">
      <x v="1"/>
    </i>
    <i r="3">
      <x v="2"/>
    </i>
    <i r="3">
      <x v="4"/>
    </i>
    <i r="3">
      <x v="5"/>
    </i>
    <i r="3">
      <x v="6"/>
    </i>
    <i r="3">
      <x v="7"/>
    </i>
    <i r="3">
      <x v="8"/>
    </i>
    <i r="3">
      <x v="9"/>
    </i>
    <i r="3">
      <x v="10"/>
    </i>
    <i r="2">
      <x v="9"/>
    </i>
    <i r="3">
      <x/>
    </i>
    <i r="3">
      <x v="1"/>
    </i>
    <i r="3">
      <x v="2"/>
    </i>
    <i r="3">
      <x v="4"/>
    </i>
    <i r="3">
      <x v="5"/>
    </i>
    <i r="3">
      <x v="6"/>
    </i>
    <i r="3">
      <x v="7"/>
    </i>
    <i r="3">
      <x v="8"/>
    </i>
    <i r="3">
      <x v="9"/>
    </i>
    <i r="3">
      <x v="10"/>
    </i>
    <i r="2">
      <x v="10"/>
    </i>
    <i r="3">
      <x/>
    </i>
    <i r="3">
      <x v="1"/>
    </i>
    <i r="3">
      <x v="2"/>
    </i>
    <i r="3">
      <x v="4"/>
    </i>
    <i r="3">
      <x v="5"/>
    </i>
    <i r="3">
      <x v="6"/>
    </i>
    <i r="3">
      <x v="7"/>
    </i>
    <i r="3">
      <x v="8"/>
    </i>
    <i r="3">
      <x v="9"/>
    </i>
    <i r="3">
      <x v="10"/>
    </i>
    <i r="2">
      <x v="11"/>
    </i>
    <i r="3">
      <x/>
    </i>
    <i r="3">
      <x v="1"/>
    </i>
    <i r="3">
      <x v="2"/>
    </i>
    <i r="3">
      <x v="4"/>
    </i>
    <i r="3">
      <x v="5"/>
    </i>
    <i r="3">
      <x v="6"/>
    </i>
    <i r="3">
      <x v="7"/>
    </i>
    <i r="3">
      <x v="8"/>
    </i>
    <i r="3">
      <x v="9"/>
    </i>
    <i r="3">
      <x v="10"/>
    </i>
    <i r="2">
      <x v="12"/>
    </i>
    <i r="3">
      <x/>
    </i>
    <i r="3">
      <x v="1"/>
    </i>
    <i r="3">
      <x v="2"/>
    </i>
    <i r="3">
      <x v="4"/>
    </i>
    <i r="3">
      <x v="5"/>
    </i>
    <i r="3">
      <x v="6"/>
    </i>
    <i r="3">
      <x v="7"/>
    </i>
    <i r="3">
      <x v="8"/>
    </i>
    <i r="3">
      <x v="9"/>
    </i>
    <i r="3">
      <x v="10"/>
    </i>
    <i r="2">
      <x v="13"/>
    </i>
    <i r="3">
      <x/>
    </i>
    <i r="3">
      <x v="1"/>
    </i>
    <i r="3">
      <x v="2"/>
    </i>
    <i r="3">
      <x v="4"/>
    </i>
    <i r="3">
      <x v="5"/>
    </i>
    <i r="3">
      <x v="6"/>
    </i>
    <i r="3">
      <x v="7"/>
    </i>
    <i r="3">
      <x v="8"/>
    </i>
    <i r="3">
      <x v="9"/>
    </i>
    <i r="3">
      <x v="10"/>
    </i>
    <i r="2">
      <x v="14"/>
    </i>
    <i r="3">
      <x/>
    </i>
    <i r="3">
      <x v="1"/>
    </i>
    <i r="3">
      <x v="2"/>
    </i>
    <i r="3">
      <x v="4"/>
    </i>
    <i r="3">
      <x v="5"/>
    </i>
    <i r="3">
      <x v="6"/>
    </i>
    <i r="3">
      <x v="7"/>
    </i>
    <i r="3">
      <x v="8"/>
    </i>
    <i r="3">
      <x v="9"/>
    </i>
    <i r="3">
      <x v="10"/>
    </i>
    <i r="2">
      <x v="15"/>
    </i>
    <i r="3">
      <x/>
    </i>
    <i r="3">
      <x v="1"/>
    </i>
    <i r="3">
      <x v="2"/>
    </i>
    <i r="3">
      <x v="4"/>
    </i>
    <i r="3">
      <x v="5"/>
    </i>
    <i r="3">
      <x v="6"/>
    </i>
    <i r="3">
      <x v="7"/>
    </i>
    <i r="3">
      <x v="8"/>
    </i>
    <i r="3">
      <x v="9"/>
    </i>
    <i r="3">
      <x v="10"/>
    </i>
    <i r="2">
      <x v="16"/>
    </i>
    <i r="3">
      <x/>
    </i>
    <i r="3">
      <x v="1"/>
    </i>
    <i r="3">
      <x v="2"/>
    </i>
    <i r="3">
      <x v="4"/>
    </i>
    <i r="3">
      <x v="5"/>
    </i>
    <i r="3">
      <x v="6"/>
    </i>
    <i r="3">
      <x v="7"/>
    </i>
    <i r="3">
      <x v="8"/>
    </i>
    <i r="3">
      <x v="9"/>
    </i>
    <i r="3">
      <x v="10"/>
    </i>
    <i r="2">
      <x v="17"/>
    </i>
    <i r="3">
      <x/>
    </i>
    <i r="3">
      <x v="1"/>
    </i>
    <i r="3">
      <x v="2"/>
    </i>
    <i r="3">
      <x v="4"/>
    </i>
    <i r="3">
      <x v="5"/>
    </i>
    <i r="3">
      <x v="6"/>
    </i>
    <i r="3">
      <x v="7"/>
    </i>
    <i r="3">
      <x v="8"/>
    </i>
    <i r="3">
      <x v="9"/>
    </i>
    <i r="3">
      <x v="10"/>
    </i>
    <i r="2">
      <x v="18"/>
    </i>
    <i r="3">
      <x/>
    </i>
    <i r="3">
      <x v="1"/>
    </i>
    <i r="3">
      <x v="2"/>
    </i>
    <i r="3">
      <x v="4"/>
    </i>
    <i r="3">
      <x v="5"/>
    </i>
    <i r="3">
      <x v="6"/>
    </i>
    <i r="3">
      <x v="7"/>
    </i>
    <i r="3">
      <x v="8"/>
    </i>
    <i r="3">
      <x v="9"/>
    </i>
    <i r="3">
      <x v="10"/>
    </i>
    <i r="1">
      <x v="7"/>
    </i>
    <i r="2">
      <x/>
    </i>
    <i r="3">
      <x v="1"/>
    </i>
    <i r="3">
      <x v="2"/>
    </i>
    <i r="3">
      <x v="4"/>
    </i>
    <i r="3">
      <x v="5"/>
    </i>
    <i r="3">
      <x v="6"/>
    </i>
    <i r="3">
      <x v="7"/>
    </i>
    <i r="3">
      <x v="8"/>
    </i>
    <i r="3">
      <x v="9"/>
    </i>
    <i r="3">
      <x v="10"/>
    </i>
    <i r="3">
      <x v="11"/>
    </i>
    <i r="2">
      <x v="2"/>
    </i>
    <i r="3">
      <x v="1"/>
    </i>
    <i r="3">
      <x v="2"/>
    </i>
    <i r="3">
      <x v="4"/>
    </i>
    <i r="3">
      <x v="5"/>
    </i>
    <i r="3">
      <x v="6"/>
    </i>
    <i r="3">
      <x v="7"/>
    </i>
    <i r="3">
      <x v="8"/>
    </i>
    <i r="3">
      <x v="9"/>
    </i>
    <i r="3">
      <x v="10"/>
    </i>
    <i r="3">
      <x v="11"/>
    </i>
    <i r="2">
      <x v="4"/>
    </i>
    <i r="3">
      <x v="1"/>
    </i>
    <i r="3">
      <x v="4"/>
    </i>
    <i r="3">
      <x v="5"/>
    </i>
    <i r="3">
      <x v="6"/>
    </i>
    <i r="3">
      <x v="7"/>
    </i>
    <i r="3">
      <x v="8"/>
    </i>
    <i r="3">
      <x v="9"/>
    </i>
    <i r="3">
      <x v="10"/>
    </i>
    <i r="3">
      <x v="11"/>
    </i>
    <i r="2">
      <x v="5"/>
    </i>
    <i r="3">
      <x v="1"/>
    </i>
    <i r="3">
      <x v="2"/>
    </i>
    <i r="3">
      <x v="4"/>
    </i>
    <i r="3">
      <x v="5"/>
    </i>
    <i r="3">
      <x v="6"/>
    </i>
    <i r="3">
      <x v="7"/>
    </i>
    <i r="3">
      <x v="8"/>
    </i>
    <i r="3">
      <x v="9"/>
    </i>
    <i r="3">
      <x v="10"/>
    </i>
    <i r="3">
      <x v="11"/>
    </i>
    <i r="2">
      <x v="6"/>
    </i>
    <i r="3">
      <x v="1"/>
    </i>
    <i r="3">
      <x v="2"/>
    </i>
    <i r="3">
      <x v="4"/>
    </i>
    <i r="3">
      <x v="5"/>
    </i>
    <i r="3">
      <x v="6"/>
    </i>
    <i r="3">
      <x v="7"/>
    </i>
    <i r="3">
      <x v="8"/>
    </i>
    <i r="3">
      <x v="9"/>
    </i>
    <i r="3">
      <x v="10"/>
    </i>
    <i r="3">
      <x v="11"/>
    </i>
    <i r="2">
      <x v="8"/>
    </i>
    <i r="3">
      <x v="1"/>
    </i>
    <i r="3">
      <x v="4"/>
    </i>
    <i r="3">
      <x v="5"/>
    </i>
    <i r="3">
      <x v="6"/>
    </i>
    <i r="3">
      <x v="7"/>
    </i>
    <i r="3">
      <x v="8"/>
    </i>
    <i r="3">
      <x v="9"/>
    </i>
    <i r="3">
      <x v="10"/>
    </i>
    <i r="3">
      <x v="11"/>
    </i>
    <i r="2">
      <x v="9"/>
    </i>
    <i r="3">
      <x v="1"/>
    </i>
    <i r="3">
      <x v="2"/>
    </i>
    <i r="3">
      <x v="4"/>
    </i>
    <i r="3">
      <x v="5"/>
    </i>
    <i r="3">
      <x v="6"/>
    </i>
    <i r="3">
      <x v="7"/>
    </i>
    <i r="3">
      <x v="8"/>
    </i>
    <i r="3">
      <x v="9"/>
    </i>
    <i r="3">
      <x v="10"/>
    </i>
    <i r="3">
      <x v="11"/>
    </i>
    <i r="2">
      <x v="10"/>
    </i>
    <i r="3">
      <x v="1"/>
    </i>
    <i r="3">
      <x v="4"/>
    </i>
    <i r="3">
      <x v="5"/>
    </i>
    <i r="3">
      <x v="6"/>
    </i>
    <i r="3">
      <x v="7"/>
    </i>
    <i r="3">
      <x v="8"/>
    </i>
    <i r="3">
      <x v="9"/>
    </i>
    <i r="3">
      <x v="10"/>
    </i>
    <i r="3">
      <x v="11"/>
    </i>
    <i r="2">
      <x v="11"/>
    </i>
    <i r="3">
      <x v="1"/>
    </i>
    <i r="3">
      <x v="4"/>
    </i>
    <i r="3">
      <x v="5"/>
    </i>
    <i r="3">
      <x v="6"/>
    </i>
    <i r="3">
      <x v="7"/>
    </i>
    <i r="3">
      <x v="8"/>
    </i>
    <i r="3">
      <x v="9"/>
    </i>
    <i r="3">
      <x v="10"/>
    </i>
    <i r="3">
      <x v="11"/>
    </i>
    <i r="2">
      <x v="12"/>
    </i>
    <i r="3">
      <x v="1"/>
    </i>
    <i r="3">
      <x v="2"/>
    </i>
    <i r="3">
      <x v="4"/>
    </i>
    <i r="3">
      <x v="5"/>
    </i>
    <i r="3">
      <x v="6"/>
    </i>
    <i r="3">
      <x v="7"/>
    </i>
    <i r="3">
      <x v="8"/>
    </i>
    <i r="3">
      <x v="9"/>
    </i>
    <i r="3">
      <x v="10"/>
    </i>
    <i r="3">
      <x v="11"/>
    </i>
    <i r="2">
      <x v="13"/>
    </i>
    <i r="3">
      <x v="1"/>
    </i>
    <i r="3">
      <x v="2"/>
    </i>
    <i r="3">
      <x v="4"/>
    </i>
    <i r="3">
      <x v="5"/>
    </i>
    <i r="3">
      <x v="6"/>
    </i>
    <i r="3">
      <x v="7"/>
    </i>
    <i r="3">
      <x v="8"/>
    </i>
    <i r="3">
      <x v="9"/>
    </i>
    <i r="3">
      <x v="10"/>
    </i>
    <i r="3">
      <x v="11"/>
    </i>
    <i r="2">
      <x v="14"/>
    </i>
    <i r="3">
      <x v="1"/>
    </i>
    <i r="3">
      <x v="4"/>
    </i>
    <i r="3">
      <x v="5"/>
    </i>
    <i r="3">
      <x v="6"/>
    </i>
    <i r="3">
      <x v="7"/>
    </i>
    <i r="3">
      <x v="8"/>
    </i>
    <i r="3">
      <x v="9"/>
    </i>
    <i r="3">
      <x v="10"/>
    </i>
    <i r="3">
      <x v="11"/>
    </i>
    <i r="2">
      <x v="15"/>
    </i>
    <i r="3">
      <x v="1"/>
    </i>
    <i r="3">
      <x v="2"/>
    </i>
    <i r="3">
      <x v="4"/>
    </i>
    <i r="3">
      <x v="5"/>
    </i>
    <i r="3">
      <x v="6"/>
    </i>
    <i r="3">
      <x v="7"/>
    </i>
    <i r="3">
      <x v="8"/>
    </i>
    <i r="3">
      <x v="9"/>
    </i>
    <i r="3">
      <x v="10"/>
    </i>
    <i r="3">
      <x v="11"/>
    </i>
    <i r="2">
      <x v="16"/>
    </i>
    <i r="3">
      <x v="1"/>
    </i>
    <i r="3">
      <x v="2"/>
    </i>
    <i r="3">
      <x v="4"/>
    </i>
    <i r="3">
      <x v="5"/>
    </i>
    <i r="3">
      <x v="6"/>
    </i>
    <i r="3">
      <x v="7"/>
    </i>
    <i r="3">
      <x v="8"/>
    </i>
    <i r="3">
      <x v="9"/>
    </i>
    <i r="3">
      <x v="10"/>
    </i>
    <i r="3">
      <x v="11"/>
    </i>
    <i r="2">
      <x v="17"/>
    </i>
    <i r="3">
      <x v="1"/>
    </i>
    <i r="3">
      <x v="2"/>
    </i>
    <i r="3">
      <x v="4"/>
    </i>
    <i r="3">
      <x v="5"/>
    </i>
    <i r="3">
      <x v="6"/>
    </i>
    <i r="3">
      <x v="7"/>
    </i>
    <i r="3">
      <x v="8"/>
    </i>
    <i r="3">
      <x v="9"/>
    </i>
    <i r="3">
      <x v="10"/>
    </i>
    <i r="3">
      <x v="11"/>
    </i>
    <i r="2">
      <x v="18"/>
    </i>
    <i r="3">
      <x v="1"/>
    </i>
    <i r="3">
      <x v="2"/>
    </i>
    <i r="3">
      <x v="4"/>
    </i>
    <i r="3">
      <x v="5"/>
    </i>
    <i r="3">
      <x v="6"/>
    </i>
    <i r="3">
      <x v="7"/>
    </i>
    <i r="3">
      <x v="8"/>
    </i>
    <i r="3">
      <x v="9"/>
    </i>
    <i r="3">
      <x v="10"/>
    </i>
    <i r="3">
      <x v="11"/>
    </i>
    <i r="1">
      <x v="8"/>
    </i>
    <i r="2">
      <x/>
    </i>
    <i r="3">
      <x/>
    </i>
    <i r="3">
      <x v="1"/>
    </i>
    <i r="3">
      <x v="4"/>
    </i>
    <i r="3">
      <x v="5"/>
    </i>
    <i r="3">
      <x v="6"/>
    </i>
    <i r="3">
      <x v="7"/>
    </i>
    <i r="3">
      <x v="8"/>
    </i>
    <i r="3">
      <x v="9"/>
    </i>
    <i r="3">
      <x v="10"/>
    </i>
    <i r="3">
      <x v="11"/>
    </i>
    <i r="2">
      <x v="1"/>
    </i>
    <i r="3">
      <x/>
    </i>
    <i r="3">
      <x v="4"/>
    </i>
    <i r="3">
      <x v="5"/>
    </i>
    <i r="3">
      <x v="6"/>
    </i>
    <i r="3">
      <x v="7"/>
    </i>
    <i r="3">
      <x v="8"/>
    </i>
    <i r="3">
      <x v="9"/>
    </i>
    <i r="3">
      <x v="10"/>
    </i>
    <i r="3">
      <x v="11"/>
    </i>
    <i r="2">
      <x v="2"/>
    </i>
    <i r="3">
      <x/>
    </i>
    <i r="3">
      <x v="1"/>
    </i>
    <i r="3">
      <x v="4"/>
    </i>
    <i r="3">
      <x v="5"/>
    </i>
    <i r="3">
      <x v="6"/>
    </i>
    <i r="3">
      <x v="7"/>
    </i>
    <i r="3">
      <x v="8"/>
    </i>
    <i r="3">
      <x v="9"/>
    </i>
    <i r="3">
      <x v="10"/>
    </i>
    <i r="3">
      <x v="11"/>
    </i>
    <i r="2">
      <x v="3"/>
    </i>
    <i r="3">
      <x/>
    </i>
    <i r="3">
      <x v="1"/>
    </i>
    <i r="3">
      <x v="4"/>
    </i>
    <i r="3">
      <x v="5"/>
    </i>
    <i r="3">
      <x v="6"/>
    </i>
    <i r="3">
      <x v="8"/>
    </i>
    <i r="3">
      <x v="9"/>
    </i>
    <i r="3">
      <x v="10"/>
    </i>
    <i r="3">
      <x v="11"/>
    </i>
    <i r="2">
      <x v="4"/>
    </i>
    <i r="3">
      <x/>
    </i>
    <i r="3">
      <x v="1"/>
    </i>
    <i r="3">
      <x v="4"/>
    </i>
    <i r="3">
      <x v="5"/>
    </i>
    <i r="3">
      <x v="6"/>
    </i>
    <i r="3">
      <x v="7"/>
    </i>
    <i r="3">
      <x v="8"/>
    </i>
    <i r="3">
      <x v="9"/>
    </i>
    <i r="3">
      <x v="10"/>
    </i>
    <i r="3">
      <x v="11"/>
    </i>
    <i r="2">
      <x v="5"/>
    </i>
    <i r="3">
      <x/>
    </i>
    <i r="3">
      <x v="1"/>
    </i>
    <i r="3">
      <x v="4"/>
    </i>
    <i r="3">
      <x v="5"/>
    </i>
    <i r="3">
      <x v="6"/>
    </i>
    <i r="3">
      <x v="7"/>
    </i>
    <i r="3">
      <x v="8"/>
    </i>
    <i r="3">
      <x v="9"/>
    </i>
    <i r="3">
      <x v="10"/>
    </i>
    <i r="3">
      <x v="11"/>
    </i>
    <i r="2">
      <x v="6"/>
    </i>
    <i r="3">
      <x/>
    </i>
    <i r="3">
      <x v="1"/>
    </i>
    <i r="3">
      <x v="4"/>
    </i>
    <i r="3">
      <x v="5"/>
    </i>
    <i r="3">
      <x v="6"/>
    </i>
    <i r="3">
      <x v="7"/>
    </i>
    <i r="3">
      <x v="9"/>
    </i>
    <i r="3">
      <x v="10"/>
    </i>
    <i r="3">
      <x v="11"/>
    </i>
    <i r="2">
      <x v="7"/>
    </i>
    <i r="3">
      <x/>
    </i>
    <i r="3">
      <x v="1"/>
    </i>
    <i r="3">
      <x v="4"/>
    </i>
    <i r="3">
      <x v="5"/>
    </i>
    <i r="3">
      <x v="6"/>
    </i>
    <i r="3">
      <x v="7"/>
    </i>
    <i r="3">
      <x v="8"/>
    </i>
    <i r="3">
      <x v="9"/>
    </i>
    <i r="3">
      <x v="10"/>
    </i>
    <i r="3">
      <x v="11"/>
    </i>
    <i r="2">
      <x v="8"/>
    </i>
    <i r="3">
      <x/>
    </i>
    <i r="3">
      <x v="4"/>
    </i>
    <i r="3">
      <x v="5"/>
    </i>
    <i r="3">
      <x v="6"/>
    </i>
    <i r="3">
      <x v="7"/>
    </i>
    <i r="3">
      <x v="8"/>
    </i>
    <i r="3">
      <x v="9"/>
    </i>
    <i r="3">
      <x v="10"/>
    </i>
    <i r="3">
      <x v="11"/>
    </i>
    <i r="2">
      <x v="9"/>
    </i>
    <i r="3">
      <x/>
    </i>
    <i r="3">
      <x v="1"/>
    </i>
    <i r="3">
      <x v="4"/>
    </i>
    <i r="3">
      <x v="5"/>
    </i>
    <i r="3">
      <x v="6"/>
    </i>
    <i r="3">
      <x v="7"/>
    </i>
    <i r="3">
      <x v="8"/>
    </i>
    <i r="3">
      <x v="9"/>
    </i>
    <i r="3">
      <x v="10"/>
    </i>
    <i r="3">
      <x v="11"/>
    </i>
    <i r="2">
      <x v="11"/>
    </i>
    <i r="3">
      <x/>
    </i>
    <i r="3">
      <x v="1"/>
    </i>
    <i r="3">
      <x v="4"/>
    </i>
    <i r="3">
      <x v="5"/>
    </i>
    <i r="3">
      <x v="6"/>
    </i>
    <i r="3">
      <x v="7"/>
    </i>
    <i r="3">
      <x v="8"/>
    </i>
    <i r="3">
      <x v="9"/>
    </i>
    <i r="3">
      <x v="10"/>
    </i>
    <i r="3">
      <x v="11"/>
    </i>
    <i r="2">
      <x v="12"/>
    </i>
    <i r="3">
      <x v="1"/>
    </i>
    <i r="3">
      <x v="4"/>
    </i>
    <i r="3">
      <x v="5"/>
    </i>
    <i r="3">
      <x v="6"/>
    </i>
    <i r="3">
      <x v="7"/>
    </i>
    <i r="3">
      <x v="8"/>
    </i>
    <i r="3">
      <x v="9"/>
    </i>
    <i r="3">
      <x v="10"/>
    </i>
    <i r="3">
      <x v="11"/>
    </i>
    <i r="2">
      <x v="13"/>
    </i>
    <i r="3">
      <x/>
    </i>
    <i r="3">
      <x v="1"/>
    </i>
    <i r="3">
      <x v="4"/>
    </i>
    <i r="3">
      <x v="5"/>
    </i>
    <i r="3">
      <x v="6"/>
    </i>
    <i r="3">
      <x v="7"/>
    </i>
    <i r="3">
      <x v="8"/>
    </i>
    <i r="3">
      <x v="9"/>
    </i>
    <i r="3">
      <x v="10"/>
    </i>
    <i r="3">
      <x v="11"/>
    </i>
    <i r="2">
      <x v="14"/>
    </i>
    <i r="3">
      <x/>
    </i>
    <i r="3">
      <x v="1"/>
    </i>
    <i r="3">
      <x v="4"/>
    </i>
    <i r="3">
      <x v="5"/>
    </i>
    <i r="3">
      <x v="6"/>
    </i>
    <i r="3">
      <x v="7"/>
    </i>
    <i r="3">
      <x v="8"/>
    </i>
    <i r="3">
      <x v="9"/>
    </i>
    <i r="3">
      <x v="10"/>
    </i>
    <i r="3">
      <x v="11"/>
    </i>
    <i r="2">
      <x v="15"/>
    </i>
    <i r="3">
      <x/>
    </i>
    <i r="3">
      <x v="1"/>
    </i>
    <i r="3">
      <x v="4"/>
    </i>
    <i r="3">
      <x v="5"/>
    </i>
    <i r="3">
      <x v="6"/>
    </i>
    <i r="3">
      <x v="7"/>
    </i>
    <i r="3">
      <x v="8"/>
    </i>
    <i r="3">
      <x v="9"/>
    </i>
    <i r="3">
      <x v="10"/>
    </i>
    <i r="3">
      <x v="11"/>
    </i>
    <i r="2">
      <x v="16"/>
    </i>
    <i r="3">
      <x/>
    </i>
    <i r="3">
      <x v="1"/>
    </i>
    <i r="3">
      <x v="4"/>
    </i>
    <i r="3">
      <x v="5"/>
    </i>
    <i r="3">
      <x v="6"/>
    </i>
    <i r="3">
      <x v="7"/>
    </i>
    <i r="3">
      <x v="8"/>
    </i>
    <i r="3">
      <x v="9"/>
    </i>
    <i r="3">
      <x v="10"/>
    </i>
    <i r="3">
      <x v="11"/>
    </i>
    <i r="2">
      <x v="17"/>
    </i>
    <i r="3">
      <x/>
    </i>
    <i r="3">
      <x v="1"/>
    </i>
    <i r="3">
      <x v="4"/>
    </i>
    <i r="3">
      <x v="5"/>
    </i>
    <i r="3">
      <x v="6"/>
    </i>
    <i r="3">
      <x v="7"/>
    </i>
    <i r="3">
      <x v="8"/>
    </i>
    <i r="3">
      <x v="9"/>
    </i>
    <i r="3">
      <x v="10"/>
    </i>
    <i r="3">
      <x v="11"/>
    </i>
    <i r="2">
      <x v="18"/>
    </i>
    <i r="3">
      <x/>
    </i>
    <i r="3">
      <x v="1"/>
    </i>
    <i r="3">
      <x v="4"/>
    </i>
    <i r="3">
      <x v="5"/>
    </i>
    <i r="3">
      <x v="6"/>
    </i>
    <i r="3">
      <x v="7"/>
    </i>
    <i r="3">
      <x v="8"/>
    </i>
    <i r="3">
      <x v="9"/>
    </i>
    <i r="3">
      <x v="10"/>
    </i>
    <i r="3">
      <x v="11"/>
    </i>
    <i r="1">
      <x v="9"/>
    </i>
    <i r="2">
      <x/>
    </i>
    <i r="3">
      <x/>
    </i>
    <i r="3">
      <x v="1"/>
    </i>
    <i r="3">
      <x v="2"/>
    </i>
    <i r="3">
      <x v="4"/>
    </i>
    <i r="3">
      <x v="5"/>
    </i>
    <i r="3">
      <x v="6"/>
    </i>
    <i r="3">
      <x v="7"/>
    </i>
    <i r="3">
      <x v="9"/>
    </i>
    <i r="3">
      <x v="10"/>
    </i>
    <i r="3">
      <x v="11"/>
    </i>
    <i r="2">
      <x v="1"/>
    </i>
    <i r="3">
      <x v="2"/>
    </i>
    <i r="3">
      <x v="4"/>
    </i>
    <i r="3">
      <x v="5"/>
    </i>
    <i r="3">
      <x v="6"/>
    </i>
    <i r="3">
      <x v="7"/>
    </i>
    <i r="3">
      <x v="9"/>
    </i>
    <i r="3">
      <x v="10"/>
    </i>
    <i r="3">
      <x v="11"/>
    </i>
    <i r="2">
      <x v="2"/>
    </i>
    <i r="3">
      <x/>
    </i>
    <i r="3">
      <x v="1"/>
    </i>
    <i r="3">
      <x v="2"/>
    </i>
    <i r="3">
      <x v="4"/>
    </i>
    <i r="3">
      <x v="5"/>
    </i>
    <i r="3">
      <x v="6"/>
    </i>
    <i r="3">
      <x v="7"/>
    </i>
    <i r="3">
      <x v="9"/>
    </i>
    <i r="3">
      <x v="10"/>
    </i>
    <i r="3">
      <x v="11"/>
    </i>
    <i r="2">
      <x v="6"/>
    </i>
    <i r="3">
      <x/>
    </i>
    <i r="3">
      <x v="1"/>
    </i>
    <i r="3">
      <x v="2"/>
    </i>
    <i r="3">
      <x v="4"/>
    </i>
    <i r="3">
      <x v="5"/>
    </i>
    <i r="3">
      <x v="6"/>
    </i>
    <i r="3">
      <x v="7"/>
    </i>
    <i r="3">
      <x v="9"/>
    </i>
    <i r="3">
      <x v="10"/>
    </i>
    <i r="3">
      <x v="11"/>
    </i>
    <i r="2">
      <x v="8"/>
    </i>
    <i r="3">
      <x/>
    </i>
    <i r="3">
      <x v="1"/>
    </i>
    <i r="3">
      <x v="2"/>
    </i>
    <i r="3">
      <x v="4"/>
    </i>
    <i r="3">
      <x v="5"/>
    </i>
    <i r="3">
      <x v="6"/>
    </i>
    <i r="3">
      <x v="7"/>
    </i>
    <i r="3">
      <x v="9"/>
    </i>
    <i r="3">
      <x v="10"/>
    </i>
    <i r="3">
      <x v="11"/>
    </i>
    <i r="2">
      <x v="9"/>
    </i>
    <i r="3">
      <x/>
    </i>
    <i r="3">
      <x v="1"/>
    </i>
    <i r="3">
      <x v="2"/>
    </i>
    <i r="3">
      <x v="4"/>
    </i>
    <i r="3">
      <x v="5"/>
    </i>
    <i r="3">
      <x v="6"/>
    </i>
    <i r="3">
      <x v="7"/>
    </i>
    <i r="3">
      <x v="9"/>
    </i>
    <i r="3">
      <x v="10"/>
    </i>
    <i r="3">
      <x v="11"/>
    </i>
    <i r="2">
      <x v="10"/>
    </i>
    <i r="3">
      <x/>
    </i>
    <i r="3">
      <x v="1"/>
    </i>
    <i r="3">
      <x v="2"/>
    </i>
    <i r="3">
      <x v="4"/>
    </i>
    <i r="3">
      <x v="5"/>
    </i>
    <i r="3">
      <x v="6"/>
    </i>
    <i r="3">
      <x v="7"/>
    </i>
    <i r="3">
      <x v="9"/>
    </i>
    <i r="3">
      <x v="10"/>
    </i>
    <i r="3">
      <x v="11"/>
    </i>
    <i r="2">
      <x v="11"/>
    </i>
    <i r="3">
      <x/>
    </i>
    <i r="3">
      <x v="1"/>
    </i>
    <i r="3">
      <x v="4"/>
    </i>
    <i r="3">
      <x v="5"/>
    </i>
    <i r="3">
      <x v="6"/>
    </i>
    <i r="3">
      <x v="7"/>
    </i>
    <i r="3">
      <x v="9"/>
    </i>
    <i r="3">
      <x v="10"/>
    </i>
    <i r="3">
      <x v="11"/>
    </i>
    <i r="2">
      <x v="12"/>
    </i>
    <i r="3">
      <x/>
    </i>
    <i r="3">
      <x v="1"/>
    </i>
    <i r="3">
      <x v="2"/>
    </i>
    <i r="3">
      <x v="4"/>
    </i>
    <i r="3">
      <x v="5"/>
    </i>
    <i r="3">
      <x v="6"/>
    </i>
    <i r="3">
      <x v="7"/>
    </i>
    <i r="3">
      <x v="9"/>
    </i>
    <i r="3">
      <x v="10"/>
    </i>
    <i r="3">
      <x v="11"/>
    </i>
    <i r="2">
      <x v="13"/>
    </i>
    <i r="3">
      <x/>
    </i>
    <i r="3">
      <x v="1"/>
    </i>
    <i r="3">
      <x v="2"/>
    </i>
    <i r="3">
      <x v="4"/>
    </i>
    <i r="3">
      <x v="5"/>
    </i>
    <i r="3">
      <x v="6"/>
    </i>
    <i r="3">
      <x v="7"/>
    </i>
    <i r="3">
      <x v="9"/>
    </i>
    <i r="3">
      <x v="10"/>
    </i>
    <i r="3">
      <x v="11"/>
    </i>
    <i r="2">
      <x v="14"/>
    </i>
    <i r="3">
      <x/>
    </i>
    <i r="3">
      <x v="1"/>
    </i>
    <i r="3">
      <x v="2"/>
    </i>
    <i r="3">
      <x v="4"/>
    </i>
    <i r="3">
      <x v="5"/>
    </i>
    <i r="3">
      <x v="6"/>
    </i>
    <i r="3">
      <x v="7"/>
    </i>
    <i r="3">
      <x v="9"/>
    </i>
    <i r="3">
      <x v="10"/>
    </i>
    <i r="3">
      <x v="11"/>
    </i>
    <i r="2">
      <x v="15"/>
    </i>
    <i r="3">
      <x/>
    </i>
    <i r="3">
      <x v="1"/>
    </i>
    <i r="3">
      <x v="2"/>
    </i>
    <i r="3">
      <x v="4"/>
    </i>
    <i r="3">
      <x v="5"/>
    </i>
    <i r="3">
      <x v="6"/>
    </i>
    <i r="3">
      <x v="7"/>
    </i>
    <i r="3">
      <x v="9"/>
    </i>
    <i r="3">
      <x v="10"/>
    </i>
    <i r="3">
      <x v="11"/>
    </i>
    <i r="2">
      <x v="16"/>
    </i>
    <i r="3">
      <x/>
    </i>
    <i r="3">
      <x v="1"/>
    </i>
    <i r="3">
      <x v="2"/>
    </i>
    <i r="3">
      <x v="4"/>
    </i>
    <i r="3">
      <x v="5"/>
    </i>
    <i r="3">
      <x v="6"/>
    </i>
    <i r="3">
      <x v="7"/>
    </i>
    <i r="3">
      <x v="9"/>
    </i>
    <i r="3">
      <x v="10"/>
    </i>
    <i r="3">
      <x v="11"/>
    </i>
    <i r="2">
      <x v="17"/>
    </i>
    <i r="3">
      <x/>
    </i>
    <i r="3">
      <x v="1"/>
    </i>
    <i r="3">
      <x v="2"/>
    </i>
    <i r="3">
      <x v="4"/>
    </i>
    <i r="3">
      <x v="5"/>
    </i>
    <i r="3">
      <x v="6"/>
    </i>
    <i r="3">
      <x v="7"/>
    </i>
    <i r="3">
      <x v="9"/>
    </i>
    <i r="3">
      <x v="10"/>
    </i>
    <i r="3">
      <x v="11"/>
    </i>
    <i r="2">
      <x v="18"/>
    </i>
    <i r="3">
      <x/>
    </i>
    <i r="3">
      <x v="1"/>
    </i>
    <i r="3">
      <x v="2"/>
    </i>
    <i r="3">
      <x v="4"/>
    </i>
    <i r="3">
      <x v="5"/>
    </i>
    <i r="3">
      <x v="6"/>
    </i>
    <i r="3">
      <x v="7"/>
    </i>
    <i r="3">
      <x v="9"/>
    </i>
    <i r="3">
      <x v="10"/>
    </i>
    <i r="3">
      <x v="11"/>
    </i>
    <i r="1">
      <x v="10"/>
    </i>
    <i r="2">
      <x/>
    </i>
    <i r="3">
      <x/>
    </i>
    <i r="3">
      <x v="1"/>
    </i>
    <i r="3">
      <x v="2"/>
    </i>
    <i r="3">
      <x v="4"/>
    </i>
    <i r="3">
      <x v="5"/>
    </i>
    <i r="3">
      <x v="6"/>
    </i>
    <i r="3">
      <x v="7"/>
    </i>
    <i r="3">
      <x v="8"/>
    </i>
    <i r="3">
      <x v="10"/>
    </i>
    <i r="3">
      <x v="11"/>
    </i>
    <i r="2">
      <x v="1"/>
    </i>
    <i r="3">
      <x/>
    </i>
    <i r="3">
      <x v="2"/>
    </i>
    <i r="3">
      <x v="4"/>
    </i>
    <i r="3">
      <x v="5"/>
    </i>
    <i r="3">
      <x v="6"/>
    </i>
    <i r="3">
      <x v="7"/>
    </i>
    <i r="3">
      <x v="8"/>
    </i>
    <i r="3">
      <x v="10"/>
    </i>
    <i r="3">
      <x v="11"/>
    </i>
    <i r="2">
      <x v="2"/>
    </i>
    <i r="3">
      <x/>
    </i>
    <i r="3">
      <x v="1"/>
    </i>
    <i r="3">
      <x v="2"/>
    </i>
    <i r="3">
      <x v="4"/>
    </i>
    <i r="3">
      <x v="5"/>
    </i>
    <i r="3">
      <x v="6"/>
    </i>
    <i r="3">
      <x v="7"/>
    </i>
    <i r="3">
      <x v="8"/>
    </i>
    <i r="3">
      <x v="10"/>
    </i>
    <i r="3">
      <x v="11"/>
    </i>
    <i r="2">
      <x v="3"/>
    </i>
    <i r="3">
      <x/>
    </i>
    <i r="3">
      <x v="1"/>
    </i>
    <i r="3">
      <x v="2"/>
    </i>
    <i r="3">
      <x v="4"/>
    </i>
    <i r="3">
      <x v="5"/>
    </i>
    <i r="3">
      <x v="6"/>
    </i>
    <i r="3">
      <x v="8"/>
    </i>
    <i r="3">
      <x v="10"/>
    </i>
    <i r="3">
      <x v="11"/>
    </i>
    <i r="2">
      <x v="5"/>
    </i>
    <i r="3">
      <x/>
    </i>
    <i r="3">
      <x v="1"/>
    </i>
    <i r="3">
      <x v="2"/>
    </i>
    <i r="3">
      <x v="4"/>
    </i>
    <i r="3">
      <x v="5"/>
    </i>
    <i r="3">
      <x v="6"/>
    </i>
    <i r="3">
      <x v="7"/>
    </i>
    <i r="3">
      <x v="8"/>
    </i>
    <i r="3">
      <x v="10"/>
    </i>
    <i r="3">
      <x v="11"/>
    </i>
    <i r="2">
      <x v="6"/>
    </i>
    <i r="3">
      <x/>
    </i>
    <i r="3">
      <x v="1"/>
    </i>
    <i r="3">
      <x v="2"/>
    </i>
    <i r="3">
      <x v="4"/>
    </i>
    <i r="3">
      <x v="5"/>
    </i>
    <i r="3">
      <x v="6"/>
    </i>
    <i r="3">
      <x v="7"/>
    </i>
    <i r="3">
      <x v="8"/>
    </i>
    <i r="3">
      <x v="10"/>
    </i>
    <i r="3">
      <x v="11"/>
    </i>
    <i r="2">
      <x v="8"/>
    </i>
    <i r="3">
      <x/>
    </i>
    <i r="3">
      <x v="1"/>
    </i>
    <i r="3">
      <x v="2"/>
    </i>
    <i r="3">
      <x v="4"/>
    </i>
    <i r="3">
      <x v="5"/>
    </i>
    <i r="3">
      <x v="6"/>
    </i>
    <i r="3">
      <x v="7"/>
    </i>
    <i r="3">
      <x v="8"/>
    </i>
    <i r="3">
      <x v="10"/>
    </i>
    <i r="3">
      <x v="11"/>
    </i>
    <i r="2">
      <x v="9"/>
    </i>
    <i r="3">
      <x/>
    </i>
    <i r="3">
      <x v="1"/>
    </i>
    <i r="3">
      <x v="2"/>
    </i>
    <i r="3">
      <x v="4"/>
    </i>
    <i r="3">
      <x v="5"/>
    </i>
    <i r="3">
      <x v="6"/>
    </i>
    <i r="3">
      <x v="7"/>
    </i>
    <i r="3">
      <x v="8"/>
    </i>
    <i r="3">
      <x v="10"/>
    </i>
    <i r="3">
      <x v="11"/>
    </i>
    <i r="2">
      <x v="10"/>
    </i>
    <i r="3">
      <x/>
    </i>
    <i r="3">
      <x v="1"/>
    </i>
    <i r="3">
      <x v="2"/>
    </i>
    <i r="3">
      <x v="4"/>
    </i>
    <i r="3">
      <x v="5"/>
    </i>
    <i r="3">
      <x v="6"/>
    </i>
    <i r="3">
      <x v="7"/>
    </i>
    <i r="3">
      <x v="8"/>
    </i>
    <i r="3">
      <x v="10"/>
    </i>
    <i r="3">
      <x v="11"/>
    </i>
    <i r="2">
      <x v="11"/>
    </i>
    <i r="3">
      <x/>
    </i>
    <i r="3">
      <x v="1"/>
    </i>
    <i r="3">
      <x v="2"/>
    </i>
    <i r="3">
      <x v="4"/>
    </i>
    <i r="3">
      <x v="5"/>
    </i>
    <i r="3">
      <x v="6"/>
    </i>
    <i r="3">
      <x v="7"/>
    </i>
    <i r="3">
      <x v="8"/>
    </i>
    <i r="3">
      <x v="10"/>
    </i>
    <i r="3">
      <x v="11"/>
    </i>
    <i r="2">
      <x v="12"/>
    </i>
    <i r="3">
      <x/>
    </i>
    <i r="3">
      <x v="1"/>
    </i>
    <i r="3">
      <x v="2"/>
    </i>
    <i r="3">
      <x v="4"/>
    </i>
    <i r="3">
      <x v="5"/>
    </i>
    <i r="3">
      <x v="6"/>
    </i>
    <i r="3">
      <x v="7"/>
    </i>
    <i r="3">
      <x v="8"/>
    </i>
    <i r="3">
      <x v="10"/>
    </i>
    <i r="3">
      <x v="11"/>
    </i>
    <i r="2">
      <x v="13"/>
    </i>
    <i r="3">
      <x/>
    </i>
    <i r="3">
      <x v="1"/>
    </i>
    <i r="3">
      <x v="2"/>
    </i>
    <i r="3">
      <x v="4"/>
    </i>
    <i r="3">
      <x v="5"/>
    </i>
    <i r="3">
      <x v="6"/>
    </i>
    <i r="3">
      <x v="7"/>
    </i>
    <i r="3">
      <x v="8"/>
    </i>
    <i r="3">
      <x v="10"/>
    </i>
    <i r="3">
      <x v="11"/>
    </i>
    <i r="2">
      <x v="14"/>
    </i>
    <i r="3">
      <x/>
    </i>
    <i r="3">
      <x v="1"/>
    </i>
    <i r="3">
      <x v="2"/>
    </i>
    <i r="3">
      <x v="4"/>
    </i>
    <i r="3">
      <x v="5"/>
    </i>
    <i r="3">
      <x v="6"/>
    </i>
    <i r="3">
      <x v="7"/>
    </i>
    <i r="3">
      <x v="8"/>
    </i>
    <i r="3">
      <x v="10"/>
    </i>
    <i r="3">
      <x v="11"/>
    </i>
    <i r="2">
      <x v="15"/>
    </i>
    <i r="3">
      <x/>
    </i>
    <i r="3">
      <x v="1"/>
    </i>
    <i r="3">
      <x v="2"/>
    </i>
    <i r="3">
      <x v="4"/>
    </i>
    <i r="3">
      <x v="5"/>
    </i>
    <i r="3">
      <x v="6"/>
    </i>
    <i r="3">
      <x v="7"/>
    </i>
    <i r="3">
      <x v="8"/>
    </i>
    <i r="3">
      <x v="10"/>
    </i>
    <i r="3">
      <x v="11"/>
    </i>
    <i r="2">
      <x v="16"/>
    </i>
    <i r="3">
      <x/>
    </i>
    <i r="3">
      <x v="1"/>
    </i>
    <i r="3">
      <x v="2"/>
    </i>
    <i r="3">
      <x v="4"/>
    </i>
    <i r="3">
      <x v="5"/>
    </i>
    <i r="3">
      <x v="6"/>
    </i>
    <i r="3">
      <x v="7"/>
    </i>
    <i r="3">
      <x v="8"/>
    </i>
    <i r="3">
      <x v="10"/>
    </i>
    <i r="3">
      <x v="11"/>
    </i>
    <i r="2">
      <x v="17"/>
    </i>
    <i r="3">
      <x/>
    </i>
    <i r="3">
      <x v="1"/>
    </i>
    <i r="3">
      <x v="2"/>
    </i>
    <i r="3">
      <x v="4"/>
    </i>
    <i r="3">
      <x v="5"/>
    </i>
    <i r="3">
      <x v="6"/>
    </i>
    <i r="3">
      <x v="7"/>
    </i>
    <i r="3">
      <x v="8"/>
    </i>
    <i r="3">
      <x v="10"/>
    </i>
    <i r="3">
      <x v="11"/>
    </i>
    <i r="2">
      <x v="18"/>
    </i>
    <i r="3">
      <x/>
    </i>
    <i r="3">
      <x v="1"/>
    </i>
    <i r="3">
      <x v="2"/>
    </i>
    <i r="3">
      <x v="4"/>
    </i>
    <i r="3">
      <x v="5"/>
    </i>
    <i r="3">
      <x v="6"/>
    </i>
    <i r="3">
      <x v="7"/>
    </i>
    <i r="3">
      <x v="8"/>
    </i>
    <i r="3">
      <x v="10"/>
    </i>
    <i r="3">
      <x v="11"/>
    </i>
    <i r="1">
      <x v="11"/>
    </i>
    <i r="2">
      <x/>
    </i>
    <i r="3">
      <x/>
    </i>
    <i r="3">
      <x v="2"/>
    </i>
    <i r="3">
      <x v="4"/>
    </i>
    <i r="3">
      <x v="5"/>
    </i>
    <i r="3">
      <x v="6"/>
    </i>
    <i r="3">
      <x v="7"/>
    </i>
    <i r="3">
      <x v="8"/>
    </i>
    <i r="3">
      <x v="9"/>
    </i>
    <i r="3">
      <x v="10"/>
    </i>
    <i r="3">
      <x v="11"/>
    </i>
    <i r="2">
      <x v="1"/>
    </i>
    <i r="3">
      <x v="2"/>
    </i>
    <i r="3">
      <x v="4"/>
    </i>
    <i r="3">
      <x v="5"/>
    </i>
    <i r="3">
      <x v="7"/>
    </i>
    <i r="3">
      <x v="9"/>
    </i>
    <i r="3">
      <x v="10"/>
    </i>
    <i r="3">
      <x v="11"/>
    </i>
    <i r="2">
      <x v="2"/>
    </i>
    <i r="3">
      <x/>
    </i>
    <i r="3">
      <x v="2"/>
    </i>
    <i r="3">
      <x v="4"/>
    </i>
    <i r="3">
      <x v="5"/>
    </i>
    <i r="3">
      <x v="6"/>
    </i>
    <i r="3">
      <x v="7"/>
    </i>
    <i r="3">
      <x v="8"/>
    </i>
    <i r="3">
      <x v="9"/>
    </i>
    <i r="3">
      <x v="10"/>
    </i>
    <i r="3">
      <x v="11"/>
    </i>
    <i r="2">
      <x v="3"/>
    </i>
    <i r="3">
      <x/>
    </i>
    <i r="3">
      <x v="2"/>
    </i>
    <i r="3">
      <x v="4"/>
    </i>
    <i r="3">
      <x v="5"/>
    </i>
    <i r="3">
      <x v="6"/>
    </i>
    <i r="3">
      <x v="8"/>
    </i>
    <i r="3">
      <x v="9"/>
    </i>
    <i r="3">
      <x v="10"/>
    </i>
    <i r="3">
      <x v="11"/>
    </i>
    <i r="2">
      <x v="5"/>
    </i>
    <i r="3">
      <x/>
    </i>
    <i r="3">
      <x v="2"/>
    </i>
    <i r="3">
      <x v="4"/>
    </i>
    <i r="3">
      <x v="5"/>
    </i>
    <i r="3">
      <x v="6"/>
    </i>
    <i r="3">
      <x v="7"/>
    </i>
    <i r="3">
      <x v="8"/>
    </i>
    <i r="3">
      <x v="9"/>
    </i>
    <i r="3">
      <x v="10"/>
    </i>
    <i r="3">
      <x v="11"/>
    </i>
    <i r="2">
      <x v="6"/>
    </i>
    <i r="3">
      <x/>
    </i>
    <i r="3">
      <x v="2"/>
    </i>
    <i r="3">
      <x v="4"/>
    </i>
    <i r="3">
      <x v="5"/>
    </i>
    <i r="3">
      <x v="6"/>
    </i>
    <i r="3">
      <x v="7"/>
    </i>
    <i r="3">
      <x v="8"/>
    </i>
    <i r="3">
      <x v="9"/>
    </i>
    <i r="3">
      <x v="10"/>
    </i>
    <i r="3">
      <x v="11"/>
    </i>
    <i r="2">
      <x v="8"/>
    </i>
    <i r="3">
      <x/>
    </i>
    <i r="3">
      <x v="2"/>
    </i>
    <i r="3">
      <x v="4"/>
    </i>
    <i r="3">
      <x v="5"/>
    </i>
    <i r="3">
      <x v="6"/>
    </i>
    <i r="3">
      <x v="7"/>
    </i>
    <i r="3">
      <x v="8"/>
    </i>
    <i r="3">
      <x v="9"/>
    </i>
    <i r="3">
      <x v="10"/>
    </i>
    <i r="3">
      <x v="11"/>
    </i>
    <i r="2">
      <x v="9"/>
    </i>
    <i r="3">
      <x/>
    </i>
    <i r="3">
      <x v="2"/>
    </i>
    <i r="3">
      <x v="4"/>
    </i>
    <i r="3">
      <x v="5"/>
    </i>
    <i r="3">
      <x v="6"/>
    </i>
    <i r="3">
      <x v="7"/>
    </i>
    <i r="3">
      <x v="8"/>
    </i>
    <i r="3">
      <x v="9"/>
    </i>
    <i r="3">
      <x v="10"/>
    </i>
    <i r="3">
      <x v="11"/>
    </i>
    <i r="2">
      <x v="10"/>
    </i>
    <i r="3">
      <x/>
    </i>
    <i r="3">
      <x v="2"/>
    </i>
    <i r="3">
      <x v="4"/>
    </i>
    <i r="3">
      <x v="5"/>
    </i>
    <i r="3">
      <x v="6"/>
    </i>
    <i r="3">
      <x v="7"/>
    </i>
    <i r="3">
      <x v="8"/>
    </i>
    <i r="3">
      <x v="9"/>
    </i>
    <i r="3">
      <x v="10"/>
    </i>
    <i r="3">
      <x v="11"/>
    </i>
    <i r="2">
      <x v="11"/>
    </i>
    <i r="3">
      <x/>
    </i>
    <i r="3">
      <x v="2"/>
    </i>
    <i r="3">
      <x v="4"/>
    </i>
    <i r="3">
      <x v="5"/>
    </i>
    <i r="3">
      <x v="6"/>
    </i>
    <i r="3">
      <x v="7"/>
    </i>
    <i r="3">
      <x v="8"/>
    </i>
    <i r="3">
      <x v="9"/>
    </i>
    <i r="3">
      <x v="10"/>
    </i>
    <i r="3">
      <x v="11"/>
    </i>
    <i r="2">
      <x v="12"/>
    </i>
    <i r="3">
      <x/>
    </i>
    <i r="3">
      <x v="4"/>
    </i>
    <i r="3">
      <x v="5"/>
    </i>
    <i r="3">
      <x v="6"/>
    </i>
    <i r="3">
      <x v="7"/>
    </i>
    <i r="3">
      <x v="8"/>
    </i>
    <i r="3">
      <x v="9"/>
    </i>
    <i r="3">
      <x v="10"/>
    </i>
    <i r="3">
      <x v="11"/>
    </i>
    <i r="2">
      <x v="13"/>
    </i>
    <i r="3">
      <x/>
    </i>
    <i r="3">
      <x v="2"/>
    </i>
    <i r="3">
      <x v="4"/>
    </i>
    <i r="3">
      <x v="5"/>
    </i>
    <i r="3">
      <x v="6"/>
    </i>
    <i r="3">
      <x v="7"/>
    </i>
    <i r="3">
      <x v="8"/>
    </i>
    <i r="3">
      <x v="9"/>
    </i>
    <i r="3">
      <x v="10"/>
    </i>
    <i r="3">
      <x v="11"/>
    </i>
    <i r="2">
      <x v="14"/>
    </i>
    <i r="3">
      <x/>
    </i>
    <i r="3">
      <x v="4"/>
    </i>
    <i r="3">
      <x v="5"/>
    </i>
    <i r="3">
      <x v="7"/>
    </i>
    <i r="3">
      <x v="8"/>
    </i>
    <i r="3">
      <x v="9"/>
    </i>
    <i r="3">
      <x v="10"/>
    </i>
    <i r="3">
      <x v="11"/>
    </i>
    <i r="2">
      <x v="15"/>
    </i>
    <i r="3">
      <x/>
    </i>
    <i r="3">
      <x v="2"/>
    </i>
    <i r="3">
      <x v="4"/>
    </i>
    <i r="3">
      <x v="5"/>
    </i>
    <i r="3">
      <x v="6"/>
    </i>
    <i r="3">
      <x v="7"/>
    </i>
    <i r="3">
      <x v="8"/>
    </i>
    <i r="3">
      <x v="9"/>
    </i>
    <i r="3">
      <x v="10"/>
    </i>
    <i r="3">
      <x v="11"/>
    </i>
    <i r="2">
      <x v="16"/>
    </i>
    <i r="3">
      <x/>
    </i>
    <i r="3">
      <x v="2"/>
    </i>
    <i r="3">
      <x v="4"/>
    </i>
    <i r="3">
      <x v="5"/>
    </i>
    <i r="3">
      <x v="6"/>
    </i>
    <i r="3">
      <x v="7"/>
    </i>
    <i r="3">
      <x v="8"/>
    </i>
    <i r="3">
      <x v="9"/>
    </i>
    <i r="3">
      <x v="10"/>
    </i>
    <i r="3">
      <x v="11"/>
    </i>
    <i r="2">
      <x v="17"/>
    </i>
    <i r="3">
      <x/>
    </i>
    <i r="3">
      <x v="2"/>
    </i>
    <i r="3">
      <x v="4"/>
    </i>
    <i r="3">
      <x v="5"/>
    </i>
    <i r="3">
      <x v="6"/>
    </i>
    <i r="3">
      <x v="7"/>
    </i>
    <i r="3">
      <x v="8"/>
    </i>
    <i r="3">
      <x v="9"/>
    </i>
    <i r="3">
      <x v="10"/>
    </i>
    <i r="3">
      <x v="11"/>
    </i>
    <i r="2">
      <x v="18"/>
    </i>
    <i r="3">
      <x/>
    </i>
    <i r="3">
      <x v="2"/>
    </i>
    <i r="3">
      <x v="4"/>
    </i>
    <i r="3">
      <x v="5"/>
    </i>
    <i r="3">
      <x v="6"/>
    </i>
    <i r="3">
      <x v="7"/>
    </i>
    <i r="3">
      <x v="8"/>
    </i>
    <i r="3">
      <x v="9"/>
    </i>
    <i r="3">
      <x v="10"/>
    </i>
    <i r="3">
      <x v="11"/>
    </i>
    <i r="1">
      <x v="12"/>
    </i>
    <i r="2">
      <x/>
    </i>
    <i r="3">
      <x/>
    </i>
    <i r="3">
      <x v="1"/>
    </i>
    <i r="3">
      <x v="2"/>
    </i>
    <i r="3">
      <x v="4"/>
    </i>
    <i r="3">
      <x v="5"/>
    </i>
    <i r="3">
      <x v="6"/>
    </i>
    <i r="3">
      <x v="7"/>
    </i>
    <i r="3">
      <x v="8"/>
    </i>
    <i r="3">
      <x v="9"/>
    </i>
    <i r="3">
      <x v="11"/>
    </i>
    <i r="2">
      <x v="1"/>
    </i>
    <i r="3">
      <x/>
    </i>
    <i r="3">
      <x v="2"/>
    </i>
    <i r="3">
      <x v="4"/>
    </i>
    <i r="3">
      <x v="5"/>
    </i>
    <i r="3">
      <x v="6"/>
    </i>
    <i r="3">
      <x v="7"/>
    </i>
    <i r="3">
      <x v="8"/>
    </i>
    <i r="3">
      <x v="9"/>
    </i>
    <i r="3">
      <x v="11"/>
    </i>
    <i r="2">
      <x v="2"/>
    </i>
    <i r="3">
      <x/>
    </i>
    <i r="3">
      <x v="1"/>
    </i>
    <i r="3">
      <x v="2"/>
    </i>
    <i r="3">
      <x v="4"/>
    </i>
    <i r="3">
      <x v="5"/>
    </i>
    <i r="3">
      <x v="6"/>
    </i>
    <i r="3">
      <x v="7"/>
    </i>
    <i r="3">
      <x v="8"/>
    </i>
    <i r="3">
      <x v="9"/>
    </i>
    <i r="3">
      <x v="11"/>
    </i>
    <i r="2">
      <x v="3"/>
    </i>
    <i r="3">
      <x/>
    </i>
    <i r="3">
      <x v="1"/>
    </i>
    <i r="3">
      <x v="2"/>
    </i>
    <i r="3">
      <x v="4"/>
    </i>
    <i r="3">
      <x v="5"/>
    </i>
    <i r="3">
      <x v="6"/>
    </i>
    <i r="3">
      <x v="8"/>
    </i>
    <i r="3">
      <x v="9"/>
    </i>
    <i r="3">
      <x v="11"/>
    </i>
    <i r="2">
      <x v="4"/>
    </i>
    <i r="3">
      <x/>
    </i>
    <i r="3">
      <x v="1"/>
    </i>
    <i r="3">
      <x v="4"/>
    </i>
    <i r="3">
      <x v="5"/>
    </i>
    <i r="3">
      <x v="6"/>
    </i>
    <i r="3">
      <x v="7"/>
    </i>
    <i r="3">
      <x v="8"/>
    </i>
    <i r="3">
      <x v="9"/>
    </i>
    <i r="3">
      <x v="11"/>
    </i>
    <i r="2">
      <x v="5"/>
    </i>
    <i r="3">
      <x/>
    </i>
    <i r="3">
      <x v="1"/>
    </i>
    <i r="3">
      <x v="2"/>
    </i>
    <i r="3">
      <x v="4"/>
    </i>
    <i r="3">
      <x v="5"/>
    </i>
    <i r="3">
      <x v="6"/>
    </i>
    <i r="3">
      <x v="7"/>
    </i>
    <i r="3">
      <x v="8"/>
    </i>
    <i r="3">
      <x v="9"/>
    </i>
    <i r="3">
      <x v="11"/>
    </i>
    <i r="2">
      <x v="6"/>
    </i>
    <i r="3">
      <x/>
    </i>
    <i r="3">
      <x v="1"/>
    </i>
    <i r="3">
      <x v="2"/>
    </i>
    <i r="3">
      <x v="4"/>
    </i>
    <i r="3">
      <x v="5"/>
    </i>
    <i r="3">
      <x v="6"/>
    </i>
    <i r="3">
      <x v="7"/>
    </i>
    <i r="3">
      <x v="8"/>
    </i>
    <i r="3">
      <x v="9"/>
    </i>
    <i r="3">
      <x v="11"/>
    </i>
    <i r="2">
      <x v="7"/>
    </i>
    <i r="3">
      <x/>
    </i>
    <i r="3">
      <x v="1"/>
    </i>
    <i r="3">
      <x v="2"/>
    </i>
    <i r="3">
      <x v="4"/>
    </i>
    <i r="3">
      <x v="5"/>
    </i>
    <i r="3">
      <x v="6"/>
    </i>
    <i r="3">
      <x v="7"/>
    </i>
    <i r="3">
      <x v="8"/>
    </i>
    <i r="3">
      <x v="9"/>
    </i>
    <i r="3">
      <x v="11"/>
    </i>
    <i r="2">
      <x v="8"/>
    </i>
    <i r="3">
      <x/>
    </i>
    <i r="3">
      <x v="1"/>
    </i>
    <i r="3">
      <x v="2"/>
    </i>
    <i r="3">
      <x v="4"/>
    </i>
    <i r="3">
      <x v="5"/>
    </i>
    <i r="3">
      <x v="6"/>
    </i>
    <i r="3">
      <x v="7"/>
    </i>
    <i r="3">
      <x v="8"/>
    </i>
    <i r="3">
      <x v="9"/>
    </i>
    <i r="3">
      <x v="11"/>
    </i>
    <i r="2">
      <x v="9"/>
    </i>
    <i r="3">
      <x/>
    </i>
    <i r="3">
      <x v="1"/>
    </i>
    <i r="3">
      <x v="2"/>
    </i>
    <i r="3">
      <x v="4"/>
    </i>
    <i r="3">
      <x v="5"/>
    </i>
    <i r="3">
      <x v="6"/>
    </i>
    <i r="3">
      <x v="7"/>
    </i>
    <i r="3">
      <x v="8"/>
    </i>
    <i r="3">
      <x v="9"/>
    </i>
    <i r="3">
      <x v="11"/>
    </i>
    <i r="2">
      <x v="10"/>
    </i>
    <i r="3">
      <x/>
    </i>
    <i r="3">
      <x v="1"/>
    </i>
    <i r="3">
      <x v="2"/>
    </i>
    <i r="3">
      <x v="4"/>
    </i>
    <i r="3">
      <x v="5"/>
    </i>
    <i r="3">
      <x v="6"/>
    </i>
    <i r="3">
      <x v="7"/>
    </i>
    <i r="3">
      <x v="8"/>
    </i>
    <i r="3">
      <x v="9"/>
    </i>
    <i r="3">
      <x v="11"/>
    </i>
    <i r="2">
      <x v="11"/>
    </i>
    <i r="3">
      <x/>
    </i>
    <i r="3">
      <x v="1"/>
    </i>
    <i r="3">
      <x v="2"/>
    </i>
    <i r="3">
      <x v="4"/>
    </i>
    <i r="3">
      <x v="5"/>
    </i>
    <i r="3">
      <x v="6"/>
    </i>
    <i r="3">
      <x v="7"/>
    </i>
    <i r="3">
      <x v="8"/>
    </i>
    <i r="3">
      <x v="9"/>
    </i>
    <i r="3">
      <x v="11"/>
    </i>
    <i r="2">
      <x v="12"/>
    </i>
    <i r="3">
      <x/>
    </i>
    <i r="3">
      <x v="1"/>
    </i>
    <i r="3">
      <x v="2"/>
    </i>
    <i r="3">
      <x v="4"/>
    </i>
    <i r="3">
      <x v="5"/>
    </i>
    <i r="3">
      <x v="6"/>
    </i>
    <i r="3">
      <x v="7"/>
    </i>
    <i r="3">
      <x v="8"/>
    </i>
    <i r="3">
      <x v="9"/>
    </i>
    <i r="3">
      <x v="11"/>
    </i>
    <i r="2">
      <x v="13"/>
    </i>
    <i r="3">
      <x/>
    </i>
    <i r="3">
      <x v="1"/>
    </i>
    <i r="3">
      <x v="2"/>
    </i>
    <i r="3">
      <x v="4"/>
    </i>
    <i r="3">
      <x v="5"/>
    </i>
    <i r="3">
      <x v="6"/>
    </i>
    <i r="3">
      <x v="7"/>
    </i>
    <i r="3">
      <x v="8"/>
    </i>
    <i r="3">
      <x v="9"/>
    </i>
    <i r="3">
      <x v="11"/>
    </i>
    <i r="2">
      <x v="14"/>
    </i>
    <i r="3">
      <x/>
    </i>
    <i r="3">
      <x v="1"/>
    </i>
    <i r="3">
      <x v="2"/>
    </i>
    <i r="3">
      <x v="4"/>
    </i>
    <i r="3">
      <x v="5"/>
    </i>
    <i r="3">
      <x v="6"/>
    </i>
    <i r="3">
      <x v="7"/>
    </i>
    <i r="3">
      <x v="8"/>
    </i>
    <i r="3">
      <x v="9"/>
    </i>
    <i r="3">
      <x v="11"/>
    </i>
    <i r="2">
      <x v="15"/>
    </i>
    <i r="3">
      <x/>
    </i>
    <i r="3">
      <x v="1"/>
    </i>
    <i r="3">
      <x v="2"/>
    </i>
    <i r="3">
      <x v="4"/>
    </i>
    <i r="3">
      <x v="5"/>
    </i>
    <i r="3">
      <x v="6"/>
    </i>
    <i r="3">
      <x v="7"/>
    </i>
    <i r="3">
      <x v="8"/>
    </i>
    <i r="3">
      <x v="9"/>
    </i>
    <i r="3">
      <x v="11"/>
    </i>
    <i r="2">
      <x v="16"/>
    </i>
    <i r="3">
      <x/>
    </i>
    <i r="3">
      <x v="1"/>
    </i>
    <i r="3">
      <x v="2"/>
    </i>
    <i r="3">
      <x v="4"/>
    </i>
    <i r="3">
      <x v="5"/>
    </i>
    <i r="3">
      <x v="6"/>
    </i>
    <i r="3">
      <x v="7"/>
    </i>
    <i r="3">
      <x v="8"/>
    </i>
    <i r="3">
      <x v="9"/>
    </i>
    <i r="3">
      <x v="11"/>
    </i>
    <i r="2">
      <x v="17"/>
    </i>
    <i r="3">
      <x/>
    </i>
    <i r="3">
      <x v="1"/>
    </i>
    <i r="3">
      <x v="2"/>
    </i>
    <i r="3">
      <x v="4"/>
    </i>
    <i r="3">
      <x v="5"/>
    </i>
    <i r="3">
      <x v="6"/>
    </i>
    <i r="3">
      <x v="7"/>
    </i>
    <i r="3">
      <x v="8"/>
    </i>
    <i r="3">
      <x v="9"/>
    </i>
    <i r="3">
      <x v="11"/>
    </i>
    <i r="2">
      <x v="18"/>
    </i>
    <i r="3">
      <x/>
    </i>
    <i r="3">
      <x v="1"/>
    </i>
    <i r="3">
      <x v="2"/>
    </i>
    <i r="3">
      <x v="4"/>
    </i>
    <i r="3">
      <x v="5"/>
    </i>
    <i r="3">
      <x v="6"/>
    </i>
    <i r="3">
      <x v="7"/>
    </i>
    <i r="3">
      <x v="8"/>
    </i>
    <i r="3">
      <x v="9"/>
    </i>
    <i r="3">
      <x v="11"/>
    </i>
    <i r="1">
      <x v="13"/>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5"/>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6"/>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7"/>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8"/>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9"/>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x v="3"/>
    </i>
    <i r="1">
      <x/>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
    </i>
    <i r="2">
      <x/>
    </i>
    <i r="3">
      <x/>
    </i>
    <i r="3">
      <x v="1"/>
    </i>
    <i r="3">
      <x v="2"/>
    </i>
    <i r="3">
      <x v="5"/>
    </i>
    <i r="3">
      <x v="6"/>
    </i>
    <i r="3">
      <x v="7"/>
    </i>
    <i r="3">
      <x v="8"/>
    </i>
    <i r="3">
      <x v="9"/>
    </i>
    <i r="3">
      <x v="10"/>
    </i>
    <i r="3">
      <x v="11"/>
    </i>
    <i r="2">
      <x v="1"/>
    </i>
    <i r="3">
      <x/>
    </i>
    <i r="3">
      <x v="2"/>
    </i>
    <i r="3">
      <x v="5"/>
    </i>
    <i r="3">
      <x v="6"/>
    </i>
    <i r="3">
      <x v="7"/>
    </i>
    <i r="3">
      <x v="8"/>
    </i>
    <i r="3">
      <x v="9"/>
    </i>
    <i r="3">
      <x v="10"/>
    </i>
    <i r="3">
      <x v="11"/>
    </i>
    <i r="2">
      <x v="2"/>
    </i>
    <i r="3">
      <x/>
    </i>
    <i r="3">
      <x v="1"/>
    </i>
    <i r="3">
      <x v="2"/>
    </i>
    <i r="3">
      <x v="5"/>
    </i>
    <i r="3">
      <x v="6"/>
    </i>
    <i r="3">
      <x v="7"/>
    </i>
    <i r="3">
      <x v="8"/>
    </i>
    <i r="3">
      <x v="9"/>
    </i>
    <i r="3">
      <x v="10"/>
    </i>
    <i r="3">
      <x v="11"/>
    </i>
    <i r="2">
      <x v="5"/>
    </i>
    <i r="3">
      <x/>
    </i>
    <i r="3">
      <x v="1"/>
    </i>
    <i r="3">
      <x v="2"/>
    </i>
    <i r="3">
      <x v="5"/>
    </i>
    <i r="3">
      <x v="6"/>
    </i>
    <i r="3">
      <x v="7"/>
    </i>
    <i r="3">
      <x v="8"/>
    </i>
    <i r="3">
      <x v="9"/>
    </i>
    <i r="3">
      <x v="10"/>
    </i>
    <i r="3">
      <x v="11"/>
    </i>
    <i r="2">
      <x v="6"/>
    </i>
    <i r="3">
      <x/>
    </i>
    <i r="3">
      <x v="1"/>
    </i>
    <i r="3">
      <x v="2"/>
    </i>
    <i r="3">
      <x v="5"/>
    </i>
    <i r="3">
      <x v="6"/>
    </i>
    <i r="3">
      <x v="7"/>
    </i>
    <i r="3">
      <x v="8"/>
    </i>
    <i r="3">
      <x v="9"/>
    </i>
    <i r="3">
      <x v="10"/>
    </i>
    <i r="3">
      <x v="11"/>
    </i>
    <i r="2">
      <x v="8"/>
    </i>
    <i r="3">
      <x/>
    </i>
    <i r="3">
      <x v="1"/>
    </i>
    <i r="3">
      <x v="2"/>
    </i>
    <i r="3">
      <x v="5"/>
    </i>
    <i r="3">
      <x v="6"/>
    </i>
    <i r="3">
      <x v="7"/>
    </i>
    <i r="3">
      <x v="8"/>
    </i>
    <i r="3">
      <x v="9"/>
    </i>
    <i r="3">
      <x v="10"/>
    </i>
    <i r="3">
      <x v="11"/>
    </i>
    <i r="2">
      <x v="9"/>
    </i>
    <i r="3">
      <x/>
    </i>
    <i r="3">
      <x v="1"/>
    </i>
    <i r="3">
      <x v="2"/>
    </i>
    <i r="3">
      <x v="5"/>
    </i>
    <i r="3">
      <x v="6"/>
    </i>
    <i r="3">
      <x v="7"/>
    </i>
    <i r="3">
      <x v="8"/>
    </i>
    <i r="3">
      <x v="9"/>
    </i>
    <i r="3">
      <x v="10"/>
    </i>
    <i r="3">
      <x v="11"/>
    </i>
    <i r="2">
      <x v="10"/>
    </i>
    <i r="3">
      <x/>
    </i>
    <i r="3">
      <x v="1"/>
    </i>
    <i r="3">
      <x v="2"/>
    </i>
    <i r="3">
      <x v="5"/>
    </i>
    <i r="3">
      <x v="6"/>
    </i>
    <i r="3">
      <x v="7"/>
    </i>
    <i r="3">
      <x v="8"/>
    </i>
    <i r="3">
      <x v="9"/>
    </i>
    <i r="3">
      <x v="10"/>
    </i>
    <i r="3">
      <x v="11"/>
    </i>
    <i r="2">
      <x v="11"/>
    </i>
    <i r="3">
      <x/>
    </i>
    <i r="3">
      <x v="1"/>
    </i>
    <i r="3">
      <x v="2"/>
    </i>
    <i r="3">
      <x v="5"/>
    </i>
    <i r="3">
      <x v="6"/>
    </i>
    <i r="3">
      <x v="7"/>
    </i>
    <i r="3">
      <x v="8"/>
    </i>
    <i r="3">
      <x v="9"/>
    </i>
    <i r="3">
      <x v="10"/>
    </i>
    <i r="3">
      <x v="11"/>
    </i>
    <i r="2">
      <x v="12"/>
    </i>
    <i r="3">
      <x/>
    </i>
    <i r="3">
      <x v="1"/>
    </i>
    <i r="3">
      <x v="2"/>
    </i>
    <i r="3">
      <x v="5"/>
    </i>
    <i r="3">
      <x v="6"/>
    </i>
    <i r="3">
      <x v="7"/>
    </i>
    <i r="3">
      <x v="8"/>
    </i>
    <i r="3">
      <x v="9"/>
    </i>
    <i r="3">
      <x v="10"/>
    </i>
    <i r="3">
      <x v="11"/>
    </i>
    <i r="2">
      <x v="13"/>
    </i>
    <i r="3">
      <x/>
    </i>
    <i r="3">
      <x v="1"/>
    </i>
    <i r="3">
      <x v="2"/>
    </i>
    <i r="3">
      <x v="5"/>
    </i>
    <i r="3">
      <x v="6"/>
    </i>
    <i r="3">
      <x v="7"/>
    </i>
    <i r="3">
      <x v="8"/>
    </i>
    <i r="3">
      <x v="9"/>
    </i>
    <i r="3">
      <x v="10"/>
    </i>
    <i r="3">
      <x v="11"/>
    </i>
    <i r="2">
      <x v="14"/>
    </i>
    <i r="3">
      <x/>
    </i>
    <i r="3">
      <x v="1"/>
    </i>
    <i r="3">
      <x v="2"/>
    </i>
    <i r="3">
      <x v="5"/>
    </i>
    <i r="3">
      <x v="6"/>
    </i>
    <i r="3">
      <x v="7"/>
    </i>
    <i r="3">
      <x v="8"/>
    </i>
    <i r="3">
      <x v="9"/>
    </i>
    <i r="3">
      <x v="10"/>
    </i>
    <i r="3">
      <x v="11"/>
    </i>
    <i r="2">
      <x v="15"/>
    </i>
    <i r="3">
      <x/>
    </i>
    <i r="3">
      <x v="1"/>
    </i>
    <i r="3">
      <x v="2"/>
    </i>
    <i r="3">
      <x v="5"/>
    </i>
    <i r="3">
      <x v="6"/>
    </i>
    <i r="3">
      <x v="7"/>
    </i>
    <i r="3">
      <x v="8"/>
    </i>
    <i r="3">
      <x v="9"/>
    </i>
    <i r="3">
      <x v="10"/>
    </i>
    <i r="3">
      <x v="11"/>
    </i>
    <i r="2">
      <x v="16"/>
    </i>
    <i r="3">
      <x/>
    </i>
    <i r="3">
      <x v="1"/>
    </i>
    <i r="3">
      <x v="2"/>
    </i>
    <i r="3">
      <x v="5"/>
    </i>
    <i r="3">
      <x v="6"/>
    </i>
    <i r="3">
      <x v="7"/>
    </i>
    <i r="3">
      <x v="8"/>
    </i>
    <i r="3">
      <x v="9"/>
    </i>
    <i r="3">
      <x v="10"/>
    </i>
    <i r="3">
      <x v="11"/>
    </i>
    <i r="2">
      <x v="17"/>
    </i>
    <i r="3">
      <x/>
    </i>
    <i r="3">
      <x v="1"/>
    </i>
    <i r="3">
      <x v="2"/>
    </i>
    <i r="3">
      <x v="5"/>
    </i>
    <i r="3">
      <x v="6"/>
    </i>
    <i r="3">
      <x v="7"/>
    </i>
    <i r="3">
      <x v="8"/>
    </i>
    <i r="3">
      <x v="9"/>
    </i>
    <i r="3">
      <x v="10"/>
    </i>
    <i r="3">
      <x v="11"/>
    </i>
    <i r="2">
      <x v="18"/>
    </i>
    <i r="3">
      <x/>
    </i>
    <i r="3">
      <x v="1"/>
    </i>
    <i r="3">
      <x v="2"/>
    </i>
    <i r="3">
      <x v="5"/>
    </i>
    <i r="3">
      <x v="6"/>
    </i>
    <i r="3">
      <x v="7"/>
    </i>
    <i r="3">
      <x v="8"/>
    </i>
    <i r="3">
      <x v="9"/>
    </i>
    <i r="3">
      <x v="10"/>
    </i>
    <i r="3">
      <x v="11"/>
    </i>
    <i r="1">
      <x v="2"/>
    </i>
    <i r="2">
      <x/>
    </i>
    <i r="3">
      <x/>
    </i>
    <i r="3">
      <x v="1"/>
    </i>
    <i r="3">
      <x v="2"/>
    </i>
    <i r="3">
      <x v="4"/>
    </i>
    <i r="3">
      <x v="6"/>
    </i>
    <i r="3">
      <x v="7"/>
    </i>
    <i r="3">
      <x v="8"/>
    </i>
    <i r="3">
      <x v="9"/>
    </i>
    <i r="3">
      <x v="10"/>
    </i>
    <i r="3">
      <x v="11"/>
    </i>
    <i r="2">
      <x v="1"/>
    </i>
    <i r="3">
      <x/>
    </i>
    <i r="3">
      <x v="2"/>
    </i>
    <i r="3">
      <x v="4"/>
    </i>
    <i r="3">
      <x v="6"/>
    </i>
    <i r="3">
      <x v="7"/>
    </i>
    <i r="3">
      <x v="8"/>
    </i>
    <i r="3">
      <x v="9"/>
    </i>
    <i r="3">
      <x v="10"/>
    </i>
    <i r="3">
      <x v="11"/>
    </i>
    <i r="2">
      <x v="2"/>
    </i>
    <i r="3">
      <x/>
    </i>
    <i r="3">
      <x v="1"/>
    </i>
    <i r="3">
      <x v="2"/>
    </i>
    <i r="3">
      <x v="4"/>
    </i>
    <i r="3">
      <x v="6"/>
    </i>
    <i r="3">
      <x v="7"/>
    </i>
    <i r="3">
      <x v="8"/>
    </i>
    <i r="3">
      <x v="9"/>
    </i>
    <i r="3">
      <x v="10"/>
    </i>
    <i r="3">
      <x v="11"/>
    </i>
    <i r="2">
      <x v="4"/>
    </i>
    <i r="3">
      <x/>
    </i>
    <i r="3">
      <x v="1"/>
    </i>
    <i r="3">
      <x v="4"/>
    </i>
    <i r="3">
      <x v="6"/>
    </i>
    <i r="3">
      <x v="7"/>
    </i>
    <i r="3">
      <x v="8"/>
    </i>
    <i r="3">
      <x v="9"/>
    </i>
    <i r="3">
      <x v="10"/>
    </i>
    <i r="3">
      <x v="11"/>
    </i>
    <i r="2">
      <x v="5"/>
    </i>
    <i r="3">
      <x/>
    </i>
    <i r="3">
      <x v="1"/>
    </i>
    <i r="3">
      <x v="2"/>
    </i>
    <i r="3">
      <x v="4"/>
    </i>
    <i r="3">
      <x v="6"/>
    </i>
    <i r="3">
      <x v="7"/>
    </i>
    <i r="3">
      <x v="8"/>
    </i>
    <i r="3">
      <x v="9"/>
    </i>
    <i r="3">
      <x v="10"/>
    </i>
    <i r="3">
      <x v="11"/>
    </i>
    <i r="2">
      <x v="6"/>
    </i>
    <i r="3">
      <x/>
    </i>
    <i r="3">
      <x v="1"/>
    </i>
    <i r="3">
      <x v="2"/>
    </i>
    <i r="3">
      <x v="4"/>
    </i>
    <i r="3">
      <x v="6"/>
    </i>
    <i r="3">
      <x v="7"/>
    </i>
    <i r="3">
      <x v="8"/>
    </i>
    <i r="3">
      <x v="9"/>
    </i>
    <i r="3">
      <x v="10"/>
    </i>
    <i r="3">
      <x v="11"/>
    </i>
    <i r="2">
      <x v="7"/>
    </i>
    <i r="3">
      <x/>
    </i>
    <i r="3">
      <x v="1"/>
    </i>
    <i r="3">
      <x v="2"/>
    </i>
    <i r="3">
      <x v="4"/>
    </i>
    <i r="3">
      <x v="6"/>
    </i>
    <i r="3">
      <x v="7"/>
    </i>
    <i r="3">
      <x v="8"/>
    </i>
    <i r="3">
      <x v="9"/>
    </i>
    <i r="3">
      <x v="10"/>
    </i>
    <i r="3">
      <x v="11"/>
    </i>
    <i r="2">
      <x v="8"/>
    </i>
    <i r="3">
      <x/>
    </i>
    <i r="3">
      <x v="1"/>
    </i>
    <i r="3">
      <x v="2"/>
    </i>
    <i r="3">
      <x v="4"/>
    </i>
    <i r="3">
      <x v="6"/>
    </i>
    <i r="3">
      <x v="7"/>
    </i>
    <i r="3">
      <x v="8"/>
    </i>
    <i r="3">
      <x v="9"/>
    </i>
    <i r="3">
      <x v="10"/>
    </i>
    <i r="3">
      <x v="11"/>
    </i>
    <i r="2">
      <x v="9"/>
    </i>
    <i r="3">
      <x/>
    </i>
    <i r="3">
      <x v="1"/>
    </i>
    <i r="3">
      <x v="2"/>
    </i>
    <i r="3">
      <x v="4"/>
    </i>
    <i r="3">
      <x v="6"/>
    </i>
    <i r="3">
      <x v="7"/>
    </i>
    <i r="3">
      <x v="8"/>
    </i>
    <i r="3">
      <x v="9"/>
    </i>
    <i r="3">
      <x v="10"/>
    </i>
    <i r="3">
      <x v="11"/>
    </i>
    <i r="2">
      <x v="10"/>
    </i>
    <i r="3">
      <x/>
    </i>
    <i r="3">
      <x v="1"/>
    </i>
    <i r="3">
      <x v="2"/>
    </i>
    <i r="3">
      <x v="4"/>
    </i>
    <i r="3">
      <x v="6"/>
    </i>
    <i r="3">
      <x v="7"/>
    </i>
    <i r="3">
      <x v="8"/>
    </i>
    <i r="3">
      <x v="9"/>
    </i>
    <i r="3">
      <x v="10"/>
    </i>
    <i r="3">
      <x v="11"/>
    </i>
    <i r="2">
      <x v="11"/>
    </i>
    <i r="3">
      <x/>
    </i>
    <i r="3">
      <x v="1"/>
    </i>
    <i r="3">
      <x v="2"/>
    </i>
    <i r="3">
      <x v="4"/>
    </i>
    <i r="3">
      <x v="6"/>
    </i>
    <i r="3">
      <x v="7"/>
    </i>
    <i r="3">
      <x v="8"/>
    </i>
    <i r="3">
      <x v="9"/>
    </i>
    <i r="3">
      <x v="10"/>
    </i>
    <i r="3">
      <x v="11"/>
    </i>
    <i r="2">
      <x v="12"/>
    </i>
    <i r="3">
      <x/>
    </i>
    <i r="3">
      <x v="1"/>
    </i>
    <i r="3">
      <x v="2"/>
    </i>
    <i r="3">
      <x v="4"/>
    </i>
    <i r="3">
      <x v="6"/>
    </i>
    <i r="3">
      <x v="7"/>
    </i>
    <i r="3">
      <x v="8"/>
    </i>
    <i r="3">
      <x v="9"/>
    </i>
    <i r="3">
      <x v="10"/>
    </i>
    <i r="3">
      <x v="11"/>
    </i>
    <i r="2">
      <x v="13"/>
    </i>
    <i r="3">
      <x/>
    </i>
    <i r="3">
      <x v="1"/>
    </i>
    <i r="3">
      <x v="2"/>
    </i>
    <i r="3">
      <x v="4"/>
    </i>
    <i r="3">
      <x v="6"/>
    </i>
    <i r="3">
      <x v="7"/>
    </i>
    <i r="3">
      <x v="8"/>
    </i>
    <i r="3">
      <x v="9"/>
    </i>
    <i r="3">
      <x v="10"/>
    </i>
    <i r="3">
      <x v="11"/>
    </i>
    <i r="2">
      <x v="14"/>
    </i>
    <i r="3">
      <x/>
    </i>
    <i r="3">
      <x v="1"/>
    </i>
    <i r="3">
      <x v="2"/>
    </i>
    <i r="3">
      <x v="4"/>
    </i>
    <i r="3">
      <x v="6"/>
    </i>
    <i r="3">
      <x v="7"/>
    </i>
    <i r="3">
      <x v="8"/>
    </i>
    <i r="3">
      <x v="9"/>
    </i>
    <i r="3">
      <x v="10"/>
    </i>
    <i r="3">
      <x v="11"/>
    </i>
    <i r="2">
      <x v="15"/>
    </i>
    <i r="3">
      <x/>
    </i>
    <i r="3">
      <x v="1"/>
    </i>
    <i r="3">
      <x v="2"/>
    </i>
    <i r="3">
      <x v="4"/>
    </i>
    <i r="3">
      <x v="6"/>
    </i>
    <i r="3">
      <x v="7"/>
    </i>
    <i r="3">
      <x v="8"/>
    </i>
    <i r="3">
      <x v="9"/>
    </i>
    <i r="3">
      <x v="10"/>
    </i>
    <i r="3">
      <x v="11"/>
    </i>
    <i r="2">
      <x v="16"/>
    </i>
    <i r="3">
      <x/>
    </i>
    <i r="3">
      <x v="1"/>
    </i>
    <i r="3">
      <x v="2"/>
    </i>
    <i r="3">
      <x v="4"/>
    </i>
    <i r="3">
      <x v="6"/>
    </i>
    <i r="3">
      <x v="7"/>
    </i>
    <i r="3">
      <x v="8"/>
    </i>
    <i r="3">
      <x v="9"/>
    </i>
    <i r="3">
      <x v="10"/>
    </i>
    <i r="3">
      <x v="11"/>
    </i>
    <i r="2">
      <x v="17"/>
    </i>
    <i r="3">
      <x/>
    </i>
    <i r="3">
      <x v="1"/>
    </i>
    <i r="3">
      <x v="2"/>
    </i>
    <i r="3">
      <x v="4"/>
    </i>
    <i r="3">
      <x v="6"/>
    </i>
    <i r="3">
      <x v="7"/>
    </i>
    <i r="3">
      <x v="8"/>
    </i>
    <i r="3">
      <x v="9"/>
    </i>
    <i r="3">
      <x v="10"/>
    </i>
    <i r="3">
      <x v="11"/>
    </i>
    <i r="2">
      <x v="18"/>
    </i>
    <i r="3">
      <x/>
    </i>
    <i r="3">
      <x v="1"/>
    </i>
    <i r="3">
      <x v="2"/>
    </i>
    <i r="3">
      <x v="4"/>
    </i>
    <i r="3">
      <x v="6"/>
    </i>
    <i r="3">
      <x v="7"/>
    </i>
    <i r="3">
      <x v="8"/>
    </i>
    <i r="3">
      <x v="9"/>
    </i>
    <i r="3">
      <x v="10"/>
    </i>
    <i r="3">
      <x v="11"/>
    </i>
    <i r="1">
      <x v="3"/>
    </i>
    <i r="2">
      <x/>
    </i>
    <i r="3">
      <x/>
    </i>
    <i r="3">
      <x v="1"/>
    </i>
    <i r="3">
      <x v="2"/>
    </i>
    <i r="3">
      <x v="4"/>
    </i>
    <i r="3">
      <x v="5"/>
    </i>
    <i r="3">
      <x v="7"/>
    </i>
    <i r="3">
      <x v="8"/>
    </i>
    <i r="3">
      <x v="9"/>
    </i>
    <i r="3">
      <x v="10"/>
    </i>
    <i r="3">
      <x v="11"/>
    </i>
    <i r="2">
      <x v="1"/>
    </i>
    <i r="3">
      <x/>
    </i>
    <i r="3">
      <x v="2"/>
    </i>
    <i r="3">
      <x v="4"/>
    </i>
    <i r="3">
      <x v="5"/>
    </i>
    <i r="3">
      <x v="7"/>
    </i>
    <i r="3">
      <x v="8"/>
    </i>
    <i r="3">
      <x v="9"/>
    </i>
    <i r="3">
      <x v="10"/>
    </i>
    <i r="3">
      <x v="11"/>
    </i>
    <i r="2">
      <x v="2"/>
    </i>
    <i r="3">
      <x/>
    </i>
    <i r="3">
      <x v="1"/>
    </i>
    <i r="3">
      <x v="2"/>
    </i>
    <i r="3">
      <x v="4"/>
    </i>
    <i r="3">
      <x v="5"/>
    </i>
    <i r="3">
      <x v="7"/>
    </i>
    <i r="3">
      <x v="8"/>
    </i>
    <i r="3">
      <x v="9"/>
    </i>
    <i r="3">
      <x v="10"/>
    </i>
    <i r="3">
      <x v="11"/>
    </i>
    <i r="2">
      <x v="3"/>
    </i>
    <i r="3">
      <x/>
    </i>
    <i r="3">
      <x v="1"/>
    </i>
    <i r="3">
      <x v="2"/>
    </i>
    <i r="3">
      <x v="4"/>
    </i>
    <i r="3">
      <x v="5"/>
    </i>
    <i r="3">
      <x v="8"/>
    </i>
    <i r="3">
      <x v="9"/>
    </i>
    <i r="3">
      <x v="10"/>
    </i>
    <i r="3">
      <x v="11"/>
    </i>
    <i r="2">
      <x v="5"/>
    </i>
    <i r="3">
      <x/>
    </i>
    <i r="3">
      <x v="1"/>
    </i>
    <i r="3">
      <x v="2"/>
    </i>
    <i r="3">
      <x v="4"/>
    </i>
    <i r="3">
      <x v="5"/>
    </i>
    <i r="3">
      <x v="7"/>
    </i>
    <i r="3">
      <x v="8"/>
    </i>
    <i r="3">
      <x v="9"/>
    </i>
    <i r="3">
      <x v="10"/>
    </i>
    <i r="3">
      <x v="11"/>
    </i>
    <i r="2">
      <x v="6"/>
    </i>
    <i r="3">
      <x/>
    </i>
    <i r="3">
      <x v="1"/>
    </i>
    <i r="3">
      <x v="2"/>
    </i>
    <i r="3">
      <x v="4"/>
    </i>
    <i r="3">
      <x v="5"/>
    </i>
    <i r="3">
      <x v="7"/>
    </i>
    <i r="3">
      <x v="8"/>
    </i>
    <i r="3">
      <x v="9"/>
    </i>
    <i r="3">
      <x v="10"/>
    </i>
    <i r="3">
      <x v="11"/>
    </i>
    <i r="2">
      <x v="7"/>
    </i>
    <i r="3">
      <x/>
    </i>
    <i r="3">
      <x v="1"/>
    </i>
    <i r="3">
      <x v="2"/>
    </i>
    <i r="3">
      <x v="4"/>
    </i>
    <i r="3">
      <x v="5"/>
    </i>
    <i r="3">
      <x v="7"/>
    </i>
    <i r="3">
      <x v="8"/>
    </i>
    <i r="3">
      <x v="9"/>
    </i>
    <i r="3">
      <x v="10"/>
    </i>
    <i r="3">
      <x v="11"/>
    </i>
    <i r="2">
      <x v="8"/>
    </i>
    <i r="3">
      <x/>
    </i>
    <i r="3">
      <x v="1"/>
    </i>
    <i r="3">
      <x v="2"/>
    </i>
    <i r="3">
      <x v="4"/>
    </i>
    <i r="3">
      <x v="5"/>
    </i>
    <i r="3">
      <x v="7"/>
    </i>
    <i r="3">
      <x v="8"/>
    </i>
    <i r="3">
      <x v="9"/>
    </i>
    <i r="3">
      <x v="10"/>
    </i>
    <i r="3">
      <x v="11"/>
    </i>
    <i r="2">
      <x v="9"/>
    </i>
    <i r="3">
      <x/>
    </i>
    <i r="3">
      <x v="1"/>
    </i>
    <i r="3">
      <x v="2"/>
    </i>
    <i r="3">
      <x v="4"/>
    </i>
    <i r="3">
      <x v="5"/>
    </i>
    <i r="3">
      <x v="7"/>
    </i>
    <i r="3">
      <x v="8"/>
    </i>
    <i r="3">
      <x v="9"/>
    </i>
    <i r="3">
      <x v="10"/>
    </i>
    <i r="3">
      <x v="11"/>
    </i>
    <i r="2">
      <x v="10"/>
    </i>
    <i r="3">
      <x/>
    </i>
    <i r="3">
      <x v="1"/>
    </i>
    <i r="3">
      <x v="2"/>
    </i>
    <i r="3">
      <x v="4"/>
    </i>
    <i r="3">
      <x v="5"/>
    </i>
    <i r="3">
      <x v="7"/>
    </i>
    <i r="3">
      <x v="8"/>
    </i>
    <i r="3">
      <x v="9"/>
    </i>
    <i r="3">
      <x v="10"/>
    </i>
    <i r="3">
      <x v="11"/>
    </i>
    <i r="2">
      <x v="11"/>
    </i>
    <i r="3">
      <x/>
    </i>
    <i r="3">
      <x v="1"/>
    </i>
    <i r="3">
      <x v="2"/>
    </i>
    <i r="3">
      <x v="4"/>
    </i>
    <i r="3">
      <x v="5"/>
    </i>
    <i r="3">
      <x v="7"/>
    </i>
    <i r="3">
      <x v="8"/>
    </i>
    <i r="3">
      <x v="9"/>
    </i>
    <i r="3">
      <x v="10"/>
    </i>
    <i r="3">
      <x v="11"/>
    </i>
    <i r="2">
      <x v="12"/>
    </i>
    <i r="3">
      <x/>
    </i>
    <i r="3">
      <x v="1"/>
    </i>
    <i r="3">
      <x v="2"/>
    </i>
    <i r="3">
      <x v="4"/>
    </i>
    <i r="3">
      <x v="5"/>
    </i>
    <i r="3">
      <x v="7"/>
    </i>
    <i r="3">
      <x v="8"/>
    </i>
    <i r="3">
      <x v="9"/>
    </i>
    <i r="3">
      <x v="10"/>
    </i>
    <i r="3">
      <x v="11"/>
    </i>
    <i r="2">
      <x v="13"/>
    </i>
    <i r="3">
      <x/>
    </i>
    <i r="3">
      <x v="1"/>
    </i>
    <i r="3">
      <x v="2"/>
    </i>
    <i r="3">
      <x v="4"/>
    </i>
    <i r="3">
      <x v="5"/>
    </i>
    <i r="3">
      <x v="7"/>
    </i>
    <i r="3">
      <x v="8"/>
    </i>
    <i r="3">
      <x v="9"/>
    </i>
    <i r="3">
      <x v="10"/>
    </i>
    <i r="3">
      <x v="11"/>
    </i>
    <i r="2">
      <x v="14"/>
    </i>
    <i r="3">
      <x/>
    </i>
    <i r="3">
      <x v="1"/>
    </i>
    <i r="3">
      <x v="2"/>
    </i>
    <i r="3">
      <x v="4"/>
    </i>
    <i r="3">
      <x v="5"/>
    </i>
    <i r="3">
      <x v="7"/>
    </i>
    <i r="3">
      <x v="8"/>
    </i>
    <i r="3">
      <x v="9"/>
    </i>
    <i r="3">
      <x v="10"/>
    </i>
    <i r="3">
      <x v="11"/>
    </i>
    <i r="2">
      <x v="15"/>
    </i>
    <i r="3">
      <x/>
    </i>
    <i r="3">
      <x v="1"/>
    </i>
    <i r="3">
      <x v="2"/>
    </i>
    <i r="3">
      <x v="4"/>
    </i>
    <i r="3">
      <x v="5"/>
    </i>
    <i r="3">
      <x v="7"/>
    </i>
    <i r="3">
      <x v="8"/>
    </i>
    <i r="3">
      <x v="9"/>
    </i>
    <i r="3">
      <x v="10"/>
    </i>
    <i r="3">
      <x v="11"/>
    </i>
    <i r="2">
      <x v="16"/>
    </i>
    <i r="3">
      <x/>
    </i>
    <i r="3">
      <x v="1"/>
    </i>
    <i r="3">
      <x v="2"/>
    </i>
    <i r="3">
      <x v="4"/>
    </i>
    <i r="3">
      <x v="5"/>
    </i>
    <i r="3">
      <x v="7"/>
    </i>
    <i r="3">
      <x v="8"/>
    </i>
    <i r="3">
      <x v="9"/>
    </i>
    <i r="3">
      <x v="10"/>
    </i>
    <i r="3">
      <x v="11"/>
    </i>
    <i r="2">
      <x v="17"/>
    </i>
    <i r="3">
      <x/>
    </i>
    <i r="3">
      <x v="1"/>
    </i>
    <i r="3">
      <x v="2"/>
    </i>
    <i r="3">
      <x v="4"/>
    </i>
    <i r="3">
      <x v="5"/>
    </i>
    <i r="3">
      <x v="7"/>
    </i>
    <i r="3">
      <x v="8"/>
    </i>
    <i r="3">
      <x v="9"/>
    </i>
    <i r="3">
      <x v="10"/>
    </i>
    <i r="3">
      <x v="11"/>
    </i>
    <i r="2">
      <x v="18"/>
    </i>
    <i r="3">
      <x/>
    </i>
    <i r="3">
      <x v="1"/>
    </i>
    <i r="3">
      <x v="2"/>
    </i>
    <i r="3">
      <x v="4"/>
    </i>
    <i r="3">
      <x v="5"/>
    </i>
    <i r="3">
      <x v="7"/>
    </i>
    <i r="3">
      <x v="8"/>
    </i>
    <i r="3">
      <x v="9"/>
    </i>
    <i r="3">
      <x v="10"/>
    </i>
    <i r="3">
      <x v="11"/>
    </i>
    <i r="1">
      <x v="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5"/>
    </i>
    <i r="2">
      <x/>
    </i>
    <i r="3">
      <x/>
    </i>
    <i r="3">
      <x v="1"/>
    </i>
    <i r="3">
      <x v="2"/>
    </i>
    <i r="3">
      <x v="4"/>
    </i>
    <i r="3">
      <x v="5"/>
    </i>
    <i r="3">
      <x v="6"/>
    </i>
    <i r="3">
      <x v="8"/>
    </i>
    <i r="3">
      <x v="9"/>
    </i>
    <i r="3">
      <x v="10"/>
    </i>
    <i r="3">
      <x v="11"/>
    </i>
    <i r="2">
      <x v="1"/>
    </i>
    <i r="3">
      <x v="2"/>
    </i>
    <i r="3">
      <x v="4"/>
    </i>
    <i r="3">
      <x v="5"/>
    </i>
    <i r="3">
      <x v="6"/>
    </i>
    <i r="3">
      <x v="8"/>
    </i>
    <i r="3">
      <x v="9"/>
    </i>
    <i r="3">
      <x v="10"/>
    </i>
    <i r="3">
      <x v="11"/>
    </i>
    <i r="2">
      <x v="2"/>
    </i>
    <i r="3">
      <x/>
    </i>
    <i r="3">
      <x v="1"/>
    </i>
    <i r="3">
      <x v="2"/>
    </i>
    <i r="3">
      <x v="4"/>
    </i>
    <i r="3">
      <x v="5"/>
    </i>
    <i r="3">
      <x v="6"/>
    </i>
    <i r="3">
      <x v="8"/>
    </i>
    <i r="3">
      <x v="9"/>
    </i>
    <i r="3">
      <x v="10"/>
    </i>
    <i r="3">
      <x v="11"/>
    </i>
    <i r="2">
      <x v="3"/>
    </i>
    <i r="3">
      <x/>
    </i>
    <i r="3">
      <x v="1"/>
    </i>
    <i r="3">
      <x v="2"/>
    </i>
    <i r="3">
      <x v="4"/>
    </i>
    <i r="3">
      <x v="5"/>
    </i>
    <i r="3">
      <x v="6"/>
    </i>
    <i r="3">
      <x v="8"/>
    </i>
    <i r="3">
      <x v="9"/>
    </i>
    <i r="3">
      <x v="10"/>
    </i>
    <i r="3">
      <x v="11"/>
    </i>
    <i r="2">
      <x v="5"/>
    </i>
    <i r="3">
      <x/>
    </i>
    <i r="3">
      <x v="1"/>
    </i>
    <i r="3">
      <x v="2"/>
    </i>
    <i r="3">
      <x v="4"/>
    </i>
    <i r="3">
      <x v="5"/>
    </i>
    <i r="3">
      <x v="6"/>
    </i>
    <i r="3">
      <x v="8"/>
    </i>
    <i r="3">
      <x v="9"/>
    </i>
    <i r="3">
      <x v="10"/>
    </i>
    <i r="3">
      <x v="11"/>
    </i>
    <i r="2">
      <x v="6"/>
    </i>
    <i r="3">
      <x/>
    </i>
    <i r="3">
      <x v="1"/>
    </i>
    <i r="3">
      <x v="2"/>
    </i>
    <i r="3">
      <x v="4"/>
    </i>
    <i r="3">
      <x v="5"/>
    </i>
    <i r="3">
      <x v="6"/>
    </i>
    <i r="3">
      <x v="8"/>
    </i>
    <i r="3">
      <x v="9"/>
    </i>
    <i r="3">
      <x v="10"/>
    </i>
    <i r="3">
      <x v="11"/>
    </i>
    <i r="2">
      <x v="7"/>
    </i>
    <i r="3">
      <x/>
    </i>
    <i r="3">
      <x v="1"/>
    </i>
    <i r="3">
      <x v="2"/>
    </i>
    <i r="3">
      <x v="4"/>
    </i>
    <i r="3">
      <x v="5"/>
    </i>
    <i r="3">
      <x v="6"/>
    </i>
    <i r="3">
      <x v="8"/>
    </i>
    <i r="3">
      <x v="9"/>
    </i>
    <i r="3">
      <x v="10"/>
    </i>
    <i r="3">
      <x v="11"/>
    </i>
    <i r="2">
      <x v="8"/>
    </i>
    <i r="3">
      <x/>
    </i>
    <i r="3">
      <x v="1"/>
    </i>
    <i r="3">
      <x v="2"/>
    </i>
    <i r="3">
      <x v="4"/>
    </i>
    <i r="3">
      <x v="5"/>
    </i>
    <i r="3">
      <x v="6"/>
    </i>
    <i r="3">
      <x v="8"/>
    </i>
    <i r="3">
      <x v="9"/>
    </i>
    <i r="3">
      <x v="10"/>
    </i>
    <i r="3">
      <x v="11"/>
    </i>
    <i r="2">
      <x v="9"/>
    </i>
    <i r="3">
      <x/>
    </i>
    <i r="3">
      <x v="1"/>
    </i>
    <i r="3">
      <x v="2"/>
    </i>
    <i r="3">
      <x v="4"/>
    </i>
    <i r="3">
      <x v="5"/>
    </i>
    <i r="3">
      <x v="6"/>
    </i>
    <i r="3">
      <x v="8"/>
    </i>
    <i r="3">
      <x v="9"/>
    </i>
    <i r="3">
      <x v="10"/>
    </i>
    <i r="3">
      <x v="11"/>
    </i>
    <i r="2">
      <x v="10"/>
    </i>
    <i r="3">
      <x/>
    </i>
    <i r="3">
      <x v="1"/>
    </i>
    <i r="3">
      <x v="2"/>
    </i>
    <i r="3">
      <x v="4"/>
    </i>
    <i r="3">
      <x v="5"/>
    </i>
    <i r="3">
      <x v="6"/>
    </i>
    <i r="3">
      <x v="8"/>
    </i>
    <i r="3">
      <x v="9"/>
    </i>
    <i r="3">
      <x v="10"/>
    </i>
    <i r="3">
      <x v="11"/>
    </i>
    <i r="2">
      <x v="11"/>
    </i>
    <i r="3">
      <x/>
    </i>
    <i r="3">
      <x v="1"/>
    </i>
    <i r="3">
      <x v="2"/>
    </i>
    <i r="3">
      <x v="4"/>
    </i>
    <i r="3">
      <x v="5"/>
    </i>
    <i r="3">
      <x v="6"/>
    </i>
    <i r="3">
      <x v="8"/>
    </i>
    <i r="3">
      <x v="9"/>
    </i>
    <i r="3">
      <x v="10"/>
    </i>
    <i r="3">
      <x v="11"/>
    </i>
    <i r="2">
      <x v="12"/>
    </i>
    <i r="3">
      <x/>
    </i>
    <i r="3">
      <x v="1"/>
    </i>
    <i r="3">
      <x v="2"/>
    </i>
    <i r="3">
      <x v="4"/>
    </i>
    <i r="3">
      <x v="5"/>
    </i>
    <i r="3">
      <x v="6"/>
    </i>
    <i r="3">
      <x v="8"/>
    </i>
    <i r="3">
      <x v="9"/>
    </i>
    <i r="3">
      <x v="10"/>
    </i>
    <i r="3">
      <x v="11"/>
    </i>
    <i r="2">
      <x v="13"/>
    </i>
    <i r="3">
      <x/>
    </i>
    <i r="3">
      <x v="1"/>
    </i>
    <i r="3">
      <x v="2"/>
    </i>
    <i r="3">
      <x v="4"/>
    </i>
    <i r="3">
      <x v="5"/>
    </i>
    <i r="3">
      <x v="6"/>
    </i>
    <i r="3">
      <x v="8"/>
    </i>
    <i r="3">
      <x v="9"/>
    </i>
    <i r="3">
      <x v="10"/>
    </i>
    <i r="3">
      <x v="11"/>
    </i>
    <i r="2">
      <x v="14"/>
    </i>
    <i r="3">
      <x/>
    </i>
    <i r="3">
      <x v="1"/>
    </i>
    <i r="3">
      <x v="2"/>
    </i>
    <i r="3">
      <x v="4"/>
    </i>
    <i r="3">
      <x v="5"/>
    </i>
    <i r="3">
      <x v="6"/>
    </i>
    <i r="3">
      <x v="8"/>
    </i>
    <i r="3">
      <x v="9"/>
    </i>
    <i r="3">
      <x v="10"/>
    </i>
    <i r="3">
      <x v="11"/>
    </i>
    <i r="2">
      <x v="15"/>
    </i>
    <i r="3">
      <x/>
    </i>
    <i r="3">
      <x v="1"/>
    </i>
    <i r="3">
      <x v="2"/>
    </i>
    <i r="3">
      <x v="4"/>
    </i>
    <i r="3">
      <x v="5"/>
    </i>
    <i r="3">
      <x v="6"/>
    </i>
    <i r="3">
      <x v="8"/>
    </i>
    <i r="3">
      <x v="9"/>
    </i>
    <i r="3">
      <x v="10"/>
    </i>
    <i r="3">
      <x v="11"/>
    </i>
    <i r="2">
      <x v="16"/>
    </i>
    <i r="3">
      <x/>
    </i>
    <i r="3">
      <x v="1"/>
    </i>
    <i r="3">
      <x v="2"/>
    </i>
    <i r="3">
      <x v="4"/>
    </i>
    <i r="3">
      <x v="5"/>
    </i>
    <i r="3">
      <x v="6"/>
    </i>
    <i r="3">
      <x v="8"/>
    </i>
    <i r="3">
      <x v="9"/>
    </i>
    <i r="3">
      <x v="10"/>
    </i>
    <i r="3">
      <x v="11"/>
    </i>
    <i r="2">
      <x v="17"/>
    </i>
    <i r="3">
      <x/>
    </i>
    <i r="3">
      <x v="1"/>
    </i>
    <i r="3">
      <x v="2"/>
    </i>
    <i r="3">
      <x v="4"/>
    </i>
    <i r="3">
      <x v="5"/>
    </i>
    <i r="3">
      <x v="6"/>
    </i>
    <i r="3">
      <x v="8"/>
    </i>
    <i r="3">
      <x v="9"/>
    </i>
    <i r="3">
      <x v="10"/>
    </i>
    <i r="3">
      <x v="11"/>
    </i>
    <i r="2">
      <x v="18"/>
    </i>
    <i r="3">
      <x/>
    </i>
    <i r="3">
      <x v="1"/>
    </i>
    <i r="3">
      <x v="2"/>
    </i>
    <i r="3">
      <x v="4"/>
    </i>
    <i r="3">
      <x v="5"/>
    </i>
    <i r="3">
      <x v="6"/>
    </i>
    <i r="3">
      <x v="8"/>
    </i>
    <i r="3">
      <x v="9"/>
    </i>
    <i r="3">
      <x v="10"/>
    </i>
    <i r="3">
      <x v="11"/>
    </i>
    <i r="1">
      <x v="6"/>
    </i>
    <i r="2">
      <x/>
    </i>
    <i r="3">
      <x/>
    </i>
    <i r="3">
      <x v="1"/>
    </i>
    <i r="3">
      <x v="2"/>
    </i>
    <i r="3">
      <x v="4"/>
    </i>
    <i r="3">
      <x v="5"/>
    </i>
    <i r="3">
      <x v="6"/>
    </i>
    <i r="3">
      <x v="7"/>
    </i>
    <i r="3">
      <x v="8"/>
    </i>
    <i r="3">
      <x v="9"/>
    </i>
    <i r="3">
      <x v="10"/>
    </i>
    <i r="2">
      <x v="1"/>
    </i>
    <i r="3">
      <x v="2"/>
    </i>
    <i r="3">
      <x v="4"/>
    </i>
    <i r="3">
      <x v="5"/>
    </i>
    <i r="3">
      <x v="6"/>
    </i>
    <i r="3">
      <x v="7"/>
    </i>
    <i r="3">
      <x v="8"/>
    </i>
    <i r="3">
      <x v="9"/>
    </i>
    <i r="3">
      <x v="10"/>
    </i>
    <i r="2">
      <x v="2"/>
    </i>
    <i r="3">
      <x/>
    </i>
    <i r="3">
      <x v="1"/>
    </i>
    <i r="3">
      <x v="2"/>
    </i>
    <i r="3">
      <x v="4"/>
    </i>
    <i r="3">
      <x v="5"/>
    </i>
    <i r="3">
      <x v="6"/>
    </i>
    <i r="3">
      <x v="7"/>
    </i>
    <i r="3">
      <x v="8"/>
    </i>
    <i r="3">
      <x v="9"/>
    </i>
    <i r="3">
      <x v="10"/>
    </i>
    <i r="2">
      <x v="3"/>
    </i>
    <i r="3">
      <x/>
    </i>
    <i r="3">
      <x v="1"/>
    </i>
    <i r="3">
      <x v="2"/>
    </i>
    <i r="3">
      <x v="4"/>
    </i>
    <i r="3">
      <x v="5"/>
    </i>
    <i r="3">
      <x v="6"/>
    </i>
    <i r="3">
      <x v="8"/>
    </i>
    <i r="3">
      <x v="9"/>
    </i>
    <i r="3">
      <x v="10"/>
    </i>
    <i r="2">
      <x v="4"/>
    </i>
    <i r="3">
      <x/>
    </i>
    <i r="3">
      <x v="1"/>
    </i>
    <i r="3">
      <x v="4"/>
    </i>
    <i r="3">
      <x v="5"/>
    </i>
    <i r="3">
      <x v="6"/>
    </i>
    <i r="3">
      <x v="7"/>
    </i>
    <i r="3">
      <x v="8"/>
    </i>
    <i r="3">
      <x v="9"/>
    </i>
    <i r="3">
      <x v="10"/>
    </i>
    <i r="2">
      <x v="5"/>
    </i>
    <i r="3">
      <x/>
    </i>
    <i r="3">
      <x v="1"/>
    </i>
    <i r="3">
      <x v="2"/>
    </i>
    <i r="3">
      <x v="4"/>
    </i>
    <i r="3">
      <x v="5"/>
    </i>
    <i r="3">
      <x v="6"/>
    </i>
    <i r="3">
      <x v="7"/>
    </i>
    <i r="3">
      <x v="8"/>
    </i>
    <i r="3">
      <x v="9"/>
    </i>
    <i r="3">
      <x v="10"/>
    </i>
    <i r="2">
      <x v="6"/>
    </i>
    <i r="3">
      <x/>
    </i>
    <i r="3">
      <x v="1"/>
    </i>
    <i r="3">
      <x v="2"/>
    </i>
    <i r="3">
      <x v="4"/>
    </i>
    <i r="3">
      <x v="5"/>
    </i>
    <i r="3">
      <x v="6"/>
    </i>
    <i r="3">
      <x v="7"/>
    </i>
    <i r="3">
      <x v="8"/>
    </i>
    <i r="3">
      <x v="9"/>
    </i>
    <i r="3">
      <x v="10"/>
    </i>
    <i r="2">
      <x v="7"/>
    </i>
    <i r="3">
      <x/>
    </i>
    <i r="3">
      <x v="1"/>
    </i>
    <i r="3">
      <x v="2"/>
    </i>
    <i r="3">
      <x v="4"/>
    </i>
    <i r="3">
      <x v="5"/>
    </i>
    <i r="3">
      <x v="6"/>
    </i>
    <i r="3">
      <x v="7"/>
    </i>
    <i r="3">
      <x v="8"/>
    </i>
    <i r="3">
      <x v="9"/>
    </i>
    <i r="3">
      <x v="10"/>
    </i>
    <i r="2">
      <x v="8"/>
    </i>
    <i r="3">
      <x/>
    </i>
    <i r="3">
      <x v="1"/>
    </i>
    <i r="3">
      <x v="2"/>
    </i>
    <i r="3">
      <x v="4"/>
    </i>
    <i r="3">
      <x v="5"/>
    </i>
    <i r="3">
      <x v="6"/>
    </i>
    <i r="3">
      <x v="7"/>
    </i>
    <i r="3">
      <x v="8"/>
    </i>
    <i r="3">
      <x v="9"/>
    </i>
    <i r="3">
      <x v="10"/>
    </i>
    <i r="2">
      <x v="9"/>
    </i>
    <i r="3">
      <x/>
    </i>
    <i r="3">
      <x v="1"/>
    </i>
    <i r="3">
      <x v="2"/>
    </i>
    <i r="3">
      <x v="4"/>
    </i>
    <i r="3">
      <x v="5"/>
    </i>
    <i r="3">
      <x v="6"/>
    </i>
    <i r="3">
      <x v="7"/>
    </i>
    <i r="3">
      <x v="8"/>
    </i>
    <i r="3">
      <x v="9"/>
    </i>
    <i r="3">
      <x v="10"/>
    </i>
    <i r="2">
      <x v="10"/>
    </i>
    <i r="3">
      <x/>
    </i>
    <i r="3">
      <x v="1"/>
    </i>
    <i r="3">
      <x v="2"/>
    </i>
    <i r="3">
      <x v="4"/>
    </i>
    <i r="3">
      <x v="5"/>
    </i>
    <i r="3">
      <x v="6"/>
    </i>
    <i r="3">
      <x v="7"/>
    </i>
    <i r="3">
      <x v="8"/>
    </i>
    <i r="3">
      <x v="9"/>
    </i>
    <i r="3">
      <x v="10"/>
    </i>
    <i r="2">
      <x v="11"/>
    </i>
    <i r="3">
      <x/>
    </i>
    <i r="3">
      <x v="1"/>
    </i>
    <i r="3">
      <x v="2"/>
    </i>
    <i r="3">
      <x v="4"/>
    </i>
    <i r="3">
      <x v="5"/>
    </i>
    <i r="3">
      <x v="6"/>
    </i>
    <i r="3">
      <x v="7"/>
    </i>
    <i r="3">
      <x v="8"/>
    </i>
    <i r="3">
      <x v="9"/>
    </i>
    <i r="3">
      <x v="10"/>
    </i>
    <i r="2">
      <x v="12"/>
    </i>
    <i r="3">
      <x/>
    </i>
    <i r="3">
      <x v="1"/>
    </i>
    <i r="3">
      <x v="2"/>
    </i>
    <i r="3">
      <x v="4"/>
    </i>
    <i r="3">
      <x v="5"/>
    </i>
    <i r="3">
      <x v="6"/>
    </i>
    <i r="3">
      <x v="7"/>
    </i>
    <i r="3">
      <x v="8"/>
    </i>
    <i r="3">
      <x v="9"/>
    </i>
    <i r="3">
      <x v="10"/>
    </i>
    <i r="2">
      <x v="13"/>
    </i>
    <i r="3">
      <x/>
    </i>
    <i r="3">
      <x v="1"/>
    </i>
    <i r="3">
      <x v="2"/>
    </i>
    <i r="3">
      <x v="4"/>
    </i>
    <i r="3">
      <x v="5"/>
    </i>
    <i r="3">
      <x v="6"/>
    </i>
    <i r="3">
      <x v="7"/>
    </i>
    <i r="3">
      <x v="8"/>
    </i>
    <i r="3">
      <x v="9"/>
    </i>
    <i r="3">
      <x v="10"/>
    </i>
    <i r="2">
      <x v="14"/>
    </i>
    <i r="3">
      <x/>
    </i>
    <i r="3">
      <x v="1"/>
    </i>
    <i r="3">
      <x v="2"/>
    </i>
    <i r="3">
      <x v="4"/>
    </i>
    <i r="3">
      <x v="5"/>
    </i>
    <i r="3">
      <x v="6"/>
    </i>
    <i r="3">
      <x v="7"/>
    </i>
    <i r="3">
      <x v="8"/>
    </i>
    <i r="3">
      <x v="9"/>
    </i>
    <i r="3">
      <x v="10"/>
    </i>
    <i r="2">
      <x v="15"/>
    </i>
    <i r="3">
      <x/>
    </i>
    <i r="3">
      <x v="1"/>
    </i>
    <i r="3">
      <x v="2"/>
    </i>
    <i r="3">
      <x v="4"/>
    </i>
    <i r="3">
      <x v="5"/>
    </i>
    <i r="3">
      <x v="6"/>
    </i>
    <i r="3">
      <x v="7"/>
    </i>
    <i r="3">
      <x v="8"/>
    </i>
    <i r="3">
      <x v="9"/>
    </i>
    <i r="3">
      <x v="10"/>
    </i>
    <i r="2">
      <x v="16"/>
    </i>
    <i r="3">
      <x/>
    </i>
    <i r="3">
      <x v="1"/>
    </i>
    <i r="3">
      <x v="2"/>
    </i>
    <i r="3">
      <x v="4"/>
    </i>
    <i r="3">
      <x v="5"/>
    </i>
    <i r="3">
      <x v="6"/>
    </i>
    <i r="3">
      <x v="7"/>
    </i>
    <i r="3">
      <x v="8"/>
    </i>
    <i r="3">
      <x v="9"/>
    </i>
    <i r="3">
      <x v="10"/>
    </i>
    <i r="2">
      <x v="17"/>
    </i>
    <i r="3">
      <x/>
    </i>
    <i r="3">
      <x v="1"/>
    </i>
    <i r="3">
      <x v="2"/>
    </i>
    <i r="3">
      <x v="4"/>
    </i>
    <i r="3">
      <x v="5"/>
    </i>
    <i r="3">
      <x v="6"/>
    </i>
    <i r="3">
      <x v="7"/>
    </i>
    <i r="3">
      <x v="8"/>
    </i>
    <i r="3">
      <x v="9"/>
    </i>
    <i r="3">
      <x v="10"/>
    </i>
    <i r="2">
      <x v="18"/>
    </i>
    <i r="3">
      <x/>
    </i>
    <i r="3">
      <x v="1"/>
    </i>
    <i r="3">
      <x v="2"/>
    </i>
    <i r="3">
      <x v="4"/>
    </i>
    <i r="3">
      <x v="5"/>
    </i>
    <i r="3">
      <x v="6"/>
    </i>
    <i r="3">
      <x v="7"/>
    </i>
    <i r="3">
      <x v="8"/>
    </i>
    <i r="3">
      <x v="9"/>
    </i>
    <i r="3">
      <x v="10"/>
    </i>
    <i r="1">
      <x v="7"/>
    </i>
    <i r="2">
      <x/>
    </i>
    <i r="3">
      <x v="1"/>
    </i>
    <i r="3">
      <x v="2"/>
    </i>
    <i r="3">
      <x v="4"/>
    </i>
    <i r="3">
      <x v="5"/>
    </i>
    <i r="3">
      <x v="6"/>
    </i>
    <i r="3">
      <x v="7"/>
    </i>
    <i r="3">
      <x v="8"/>
    </i>
    <i r="3">
      <x v="9"/>
    </i>
    <i r="3">
      <x v="10"/>
    </i>
    <i r="3">
      <x v="11"/>
    </i>
    <i r="2">
      <x v="2"/>
    </i>
    <i r="3">
      <x v="1"/>
    </i>
    <i r="3">
      <x v="2"/>
    </i>
    <i r="3">
      <x v="4"/>
    </i>
    <i r="3">
      <x v="5"/>
    </i>
    <i r="3">
      <x v="6"/>
    </i>
    <i r="3">
      <x v="7"/>
    </i>
    <i r="3">
      <x v="8"/>
    </i>
    <i r="3">
      <x v="9"/>
    </i>
    <i r="3">
      <x v="10"/>
    </i>
    <i r="3">
      <x v="11"/>
    </i>
    <i r="2">
      <x v="4"/>
    </i>
    <i r="3">
      <x v="1"/>
    </i>
    <i r="3">
      <x v="4"/>
    </i>
    <i r="3">
      <x v="5"/>
    </i>
    <i r="3">
      <x v="6"/>
    </i>
    <i r="3">
      <x v="7"/>
    </i>
    <i r="3">
      <x v="8"/>
    </i>
    <i r="3">
      <x v="9"/>
    </i>
    <i r="3">
      <x v="10"/>
    </i>
    <i r="3">
      <x v="11"/>
    </i>
    <i r="2">
      <x v="5"/>
    </i>
    <i r="3">
      <x v="1"/>
    </i>
    <i r="3">
      <x v="2"/>
    </i>
    <i r="3">
      <x v="4"/>
    </i>
    <i r="3">
      <x v="5"/>
    </i>
    <i r="3">
      <x v="6"/>
    </i>
    <i r="3">
      <x v="7"/>
    </i>
    <i r="3">
      <x v="8"/>
    </i>
    <i r="3">
      <x v="9"/>
    </i>
    <i r="3">
      <x v="10"/>
    </i>
    <i r="3">
      <x v="11"/>
    </i>
    <i r="2">
      <x v="6"/>
    </i>
    <i r="3">
      <x v="1"/>
    </i>
    <i r="3">
      <x v="2"/>
    </i>
    <i r="3">
      <x v="4"/>
    </i>
    <i r="3">
      <x v="5"/>
    </i>
    <i r="3">
      <x v="6"/>
    </i>
    <i r="3">
      <x v="7"/>
    </i>
    <i r="3">
      <x v="8"/>
    </i>
    <i r="3">
      <x v="9"/>
    </i>
    <i r="3">
      <x v="10"/>
    </i>
    <i r="3">
      <x v="11"/>
    </i>
    <i r="2">
      <x v="8"/>
    </i>
    <i r="3">
      <x v="1"/>
    </i>
    <i r="3">
      <x v="4"/>
    </i>
    <i r="3">
      <x v="5"/>
    </i>
    <i r="3">
      <x v="6"/>
    </i>
    <i r="3">
      <x v="7"/>
    </i>
    <i r="3">
      <x v="8"/>
    </i>
    <i r="3">
      <x v="9"/>
    </i>
    <i r="3">
      <x v="10"/>
    </i>
    <i r="3">
      <x v="11"/>
    </i>
    <i r="2">
      <x v="9"/>
    </i>
    <i r="3">
      <x v="1"/>
    </i>
    <i r="3">
      <x v="2"/>
    </i>
    <i r="3">
      <x v="4"/>
    </i>
    <i r="3">
      <x v="5"/>
    </i>
    <i r="3">
      <x v="6"/>
    </i>
    <i r="3">
      <x v="7"/>
    </i>
    <i r="3">
      <x v="8"/>
    </i>
    <i r="3">
      <x v="9"/>
    </i>
    <i r="3">
      <x v="10"/>
    </i>
    <i r="3">
      <x v="11"/>
    </i>
    <i r="2">
      <x v="10"/>
    </i>
    <i r="3">
      <x v="1"/>
    </i>
    <i r="3">
      <x v="4"/>
    </i>
    <i r="3">
      <x v="5"/>
    </i>
    <i r="3">
      <x v="6"/>
    </i>
    <i r="3">
      <x v="7"/>
    </i>
    <i r="3">
      <x v="8"/>
    </i>
    <i r="3">
      <x v="9"/>
    </i>
    <i r="3">
      <x v="10"/>
    </i>
    <i r="3">
      <x v="11"/>
    </i>
    <i r="2">
      <x v="11"/>
    </i>
    <i r="3">
      <x v="1"/>
    </i>
    <i r="3">
      <x v="4"/>
    </i>
    <i r="3">
      <x v="5"/>
    </i>
    <i r="3">
      <x v="6"/>
    </i>
    <i r="3">
      <x v="7"/>
    </i>
    <i r="3">
      <x v="8"/>
    </i>
    <i r="3">
      <x v="9"/>
    </i>
    <i r="3">
      <x v="10"/>
    </i>
    <i r="3">
      <x v="11"/>
    </i>
    <i r="2">
      <x v="12"/>
    </i>
    <i r="3">
      <x v="1"/>
    </i>
    <i r="3">
      <x v="2"/>
    </i>
    <i r="3">
      <x v="4"/>
    </i>
    <i r="3">
      <x v="5"/>
    </i>
    <i r="3">
      <x v="6"/>
    </i>
    <i r="3">
      <x v="7"/>
    </i>
    <i r="3">
      <x v="8"/>
    </i>
    <i r="3">
      <x v="9"/>
    </i>
    <i r="3">
      <x v="10"/>
    </i>
    <i r="3">
      <x v="11"/>
    </i>
    <i r="2">
      <x v="13"/>
    </i>
    <i r="3">
      <x v="1"/>
    </i>
    <i r="3">
      <x v="2"/>
    </i>
    <i r="3">
      <x v="4"/>
    </i>
    <i r="3">
      <x v="5"/>
    </i>
    <i r="3">
      <x v="6"/>
    </i>
    <i r="3">
      <x v="7"/>
    </i>
    <i r="3">
      <x v="8"/>
    </i>
    <i r="3">
      <x v="9"/>
    </i>
    <i r="3">
      <x v="10"/>
    </i>
    <i r="3">
      <x v="11"/>
    </i>
    <i r="2">
      <x v="14"/>
    </i>
    <i r="3">
      <x v="1"/>
    </i>
    <i r="3">
      <x v="4"/>
    </i>
    <i r="3">
      <x v="5"/>
    </i>
    <i r="3">
      <x v="6"/>
    </i>
    <i r="3">
      <x v="7"/>
    </i>
    <i r="3">
      <x v="8"/>
    </i>
    <i r="3">
      <x v="9"/>
    </i>
    <i r="3">
      <x v="10"/>
    </i>
    <i r="3">
      <x v="11"/>
    </i>
    <i r="2">
      <x v="15"/>
    </i>
    <i r="3">
      <x v="1"/>
    </i>
    <i r="3">
      <x v="2"/>
    </i>
    <i r="3">
      <x v="4"/>
    </i>
    <i r="3">
      <x v="5"/>
    </i>
    <i r="3">
      <x v="6"/>
    </i>
    <i r="3">
      <x v="7"/>
    </i>
    <i r="3">
      <x v="8"/>
    </i>
    <i r="3">
      <x v="9"/>
    </i>
    <i r="3">
      <x v="10"/>
    </i>
    <i r="3">
      <x v="11"/>
    </i>
    <i r="2">
      <x v="16"/>
    </i>
    <i r="3">
      <x v="1"/>
    </i>
    <i r="3">
      <x v="2"/>
    </i>
    <i r="3">
      <x v="4"/>
    </i>
    <i r="3">
      <x v="5"/>
    </i>
    <i r="3">
      <x v="6"/>
    </i>
    <i r="3">
      <x v="7"/>
    </i>
    <i r="3">
      <x v="8"/>
    </i>
    <i r="3">
      <x v="9"/>
    </i>
    <i r="3">
      <x v="10"/>
    </i>
    <i r="3">
      <x v="11"/>
    </i>
    <i r="2">
      <x v="17"/>
    </i>
    <i r="3">
      <x v="1"/>
    </i>
    <i r="3">
      <x v="2"/>
    </i>
    <i r="3">
      <x v="4"/>
    </i>
    <i r="3">
      <x v="5"/>
    </i>
    <i r="3">
      <x v="6"/>
    </i>
    <i r="3">
      <x v="7"/>
    </i>
    <i r="3">
      <x v="8"/>
    </i>
    <i r="3">
      <x v="9"/>
    </i>
    <i r="3">
      <x v="10"/>
    </i>
    <i r="3">
      <x v="11"/>
    </i>
    <i r="2">
      <x v="18"/>
    </i>
    <i r="3">
      <x v="1"/>
    </i>
    <i r="3">
      <x v="2"/>
    </i>
    <i r="3">
      <x v="4"/>
    </i>
    <i r="3">
      <x v="5"/>
    </i>
    <i r="3">
      <x v="6"/>
    </i>
    <i r="3">
      <x v="7"/>
    </i>
    <i r="3">
      <x v="8"/>
    </i>
    <i r="3">
      <x v="9"/>
    </i>
    <i r="3">
      <x v="10"/>
    </i>
    <i r="3">
      <x v="11"/>
    </i>
    <i r="1">
      <x v="8"/>
    </i>
    <i r="2">
      <x/>
    </i>
    <i r="3">
      <x/>
    </i>
    <i r="3">
      <x v="1"/>
    </i>
    <i r="3">
      <x v="4"/>
    </i>
    <i r="3">
      <x v="5"/>
    </i>
    <i r="3">
      <x v="6"/>
    </i>
    <i r="3">
      <x v="7"/>
    </i>
    <i r="3">
      <x v="8"/>
    </i>
    <i r="3">
      <x v="9"/>
    </i>
    <i r="3">
      <x v="10"/>
    </i>
    <i r="3">
      <x v="11"/>
    </i>
    <i r="2">
      <x v="1"/>
    </i>
    <i r="3">
      <x/>
    </i>
    <i r="3">
      <x v="4"/>
    </i>
    <i r="3">
      <x v="5"/>
    </i>
    <i r="3">
      <x v="6"/>
    </i>
    <i r="3">
      <x v="7"/>
    </i>
    <i r="3">
      <x v="8"/>
    </i>
    <i r="3">
      <x v="9"/>
    </i>
    <i r="3">
      <x v="10"/>
    </i>
    <i r="3">
      <x v="11"/>
    </i>
    <i r="2">
      <x v="2"/>
    </i>
    <i r="3">
      <x/>
    </i>
    <i r="3">
      <x v="1"/>
    </i>
    <i r="3">
      <x v="4"/>
    </i>
    <i r="3">
      <x v="5"/>
    </i>
    <i r="3">
      <x v="6"/>
    </i>
    <i r="3">
      <x v="7"/>
    </i>
    <i r="3">
      <x v="8"/>
    </i>
    <i r="3">
      <x v="9"/>
    </i>
    <i r="3">
      <x v="10"/>
    </i>
    <i r="3">
      <x v="11"/>
    </i>
    <i r="2">
      <x v="3"/>
    </i>
    <i r="3">
      <x/>
    </i>
    <i r="3">
      <x v="1"/>
    </i>
    <i r="3">
      <x v="4"/>
    </i>
    <i r="3">
      <x v="5"/>
    </i>
    <i r="3">
      <x v="6"/>
    </i>
    <i r="3">
      <x v="8"/>
    </i>
    <i r="3">
      <x v="9"/>
    </i>
    <i r="3">
      <x v="10"/>
    </i>
    <i r="3">
      <x v="11"/>
    </i>
    <i r="2">
      <x v="4"/>
    </i>
    <i r="3">
      <x/>
    </i>
    <i r="3">
      <x v="1"/>
    </i>
    <i r="3">
      <x v="4"/>
    </i>
    <i r="3">
      <x v="5"/>
    </i>
    <i r="3">
      <x v="6"/>
    </i>
    <i r="3">
      <x v="7"/>
    </i>
    <i r="3">
      <x v="8"/>
    </i>
    <i r="3">
      <x v="9"/>
    </i>
    <i r="3">
      <x v="10"/>
    </i>
    <i r="3">
      <x v="11"/>
    </i>
    <i r="2">
      <x v="5"/>
    </i>
    <i r="3">
      <x/>
    </i>
    <i r="3">
      <x v="1"/>
    </i>
    <i r="3">
      <x v="4"/>
    </i>
    <i r="3">
      <x v="5"/>
    </i>
    <i r="3">
      <x v="6"/>
    </i>
    <i r="3">
      <x v="7"/>
    </i>
    <i r="3">
      <x v="8"/>
    </i>
    <i r="3">
      <x v="9"/>
    </i>
    <i r="3">
      <x v="10"/>
    </i>
    <i r="3">
      <x v="11"/>
    </i>
    <i r="2">
      <x v="6"/>
    </i>
    <i r="3">
      <x/>
    </i>
    <i r="3">
      <x v="1"/>
    </i>
    <i r="3">
      <x v="4"/>
    </i>
    <i r="3">
      <x v="5"/>
    </i>
    <i r="3">
      <x v="6"/>
    </i>
    <i r="3">
      <x v="7"/>
    </i>
    <i r="3">
      <x v="9"/>
    </i>
    <i r="3">
      <x v="10"/>
    </i>
    <i r="3">
      <x v="11"/>
    </i>
    <i r="2">
      <x v="7"/>
    </i>
    <i r="3">
      <x/>
    </i>
    <i r="3">
      <x v="1"/>
    </i>
    <i r="3">
      <x v="4"/>
    </i>
    <i r="3">
      <x v="5"/>
    </i>
    <i r="3">
      <x v="6"/>
    </i>
    <i r="3">
      <x v="7"/>
    </i>
    <i r="3">
      <x v="8"/>
    </i>
    <i r="3">
      <x v="9"/>
    </i>
    <i r="3">
      <x v="10"/>
    </i>
    <i r="3">
      <x v="11"/>
    </i>
    <i r="2">
      <x v="8"/>
    </i>
    <i r="3">
      <x/>
    </i>
    <i r="3">
      <x v="4"/>
    </i>
    <i r="3">
      <x v="5"/>
    </i>
    <i r="3">
      <x v="6"/>
    </i>
    <i r="3">
      <x v="7"/>
    </i>
    <i r="3">
      <x v="8"/>
    </i>
    <i r="3">
      <x v="9"/>
    </i>
    <i r="3">
      <x v="10"/>
    </i>
    <i r="3">
      <x v="11"/>
    </i>
    <i r="2">
      <x v="9"/>
    </i>
    <i r="3">
      <x/>
    </i>
    <i r="3">
      <x v="1"/>
    </i>
    <i r="3">
      <x v="4"/>
    </i>
    <i r="3">
      <x v="5"/>
    </i>
    <i r="3">
      <x v="6"/>
    </i>
    <i r="3">
      <x v="7"/>
    </i>
    <i r="3">
      <x v="8"/>
    </i>
    <i r="3">
      <x v="9"/>
    </i>
    <i r="3">
      <x v="10"/>
    </i>
    <i r="3">
      <x v="11"/>
    </i>
    <i r="2">
      <x v="11"/>
    </i>
    <i r="3">
      <x/>
    </i>
    <i r="3">
      <x v="1"/>
    </i>
    <i r="3">
      <x v="4"/>
    </i>
    <i r="3">
      <x v="5"/>
    </i>
    <i r="3">
      <x v="6"/>
    </i>
    <i r="3">
      <x v="7"/>
    </i>
    <i r="3">
      <x v="8"/>
    </i>
    <i r="3">
      <x v="9"/>
    </i>
    <i r="3">
      <x v="10"/>
    </i>
    <i r="3">
      <x v="11"/>
    </i>
    <i r="2">
      <x v="12"/>
    </i>
    <i r="3">
      <x v="1"/>
    </i>
    <i r="3">
      <x v="4"/>
    </i>
    <i r="3">
      <x v="5"/>
    </i>
    <i r="3">
      <x v="6"/>
    </i>
    <i r="3">
      <x v="7"/>
    </i>
    <i r="3">
      <x v="8"/>
    </i>
    <i r="3">
      <x v="9"/>
    </i>
    <i r="3">
      <x v="10"/>
    </i>
    <i r="3">
      <x v="11"/>
    </i>
    <i r="2">
      <x v="13"/>
    </i>
    <i r="3">
      <x/>
    </i>
    <i r="3">
      <x v="1"/>
    </i>
    <i r="3">
      <x v="4"/>
    </i>
    <i r="3">
      <x v="5"/>
    </i>
    <i r="3">
      <x v="6"/>
    </i>
    <i r="3">
      <x v="7"/>
    </i>
    <i r="3">
      <x v="8"/>
    </i>
    <i r="3">
      <x v="9"/>
    </i>
    <i r="3">
      <x v="10"/>
    </i>
    <i r="3">
      <x v="11"/>
    </i>
    <i r="2">
      <x v="14"/>
    </i>
    <i r="3">
      <x/>
    </i>
    <i r="3">
      <x v="1"/>
    </i>
    <i r="3">
      <x v="4"/>
    </i>
    <i r="3">
      <x v="5"/>
    </i>
    <i r="3">
      <x v="6"/>
    </i>
    <i r="3">
      <x v="7"/>
    </i>
    <i r="3">
      <x v="8"/>
    </i>
    <i r="3">
      <x v="9"/>
    </i>
    <i r="3">
      <x v="10"/>
    </i>
    <i r="3">
      <x v="11"/>
    </i>
    <i r="2">
      <x v="15"/>
    </i>
    <i r="3">
      <x/>
    </i>
    <i r="3">
      <x v="1"/>
    </i>
    <i r="3">
      <x v="4"/>
    </i>
    <i r="3">
      <x v="5"/>
    </i>
    <i r="3">
      <x v="6"/>
    </i>
    <i r="3">
      <x v="7"/>
    </i>
    <i r="3">
      <x v="8"/>
    </i>
    <i r="3">
      <x v="9"/>
    </i>
    <i r="3">
      <x v="10"/>
    </i>
    <i r="3">
      <x v="11"/>
    </i>
    <i r="2">
      <x v="16"/>
    </i>
    <i r="3">
      <x/>
    </i>
    <i r="3">
      <x v="1"/>
    </i>
    <i r="3">
      <x v="4"/>
    </i>
    <i r="3">
      <x v="5"/>
    </i>
    <i r="3">
      <x v="6"/>
    </i>
    <i r="3">
      <x v="7"/>
    </i>
    <i r="3">
      <x v="8"/>
    </i>
    <i r="3">
      <x v="9"/>
    </i>
    <i r="3">
      <x v="10"/>
    </i>
    <i r="3">
      <x v="11"/>
    </i>
    <i r="2">
      <x v="17"/>
    </i>
    <i r="3">
      <x/>
    </i>
    <i r="3">
      <x v="1"/>
    </i>
    <i r="3">
      <x v="4"/>
    </i>
    <i r="3">
      <x v="5"/>
    </i>
    <i r="3">
      <x v="6"/>
    </i>
    <i r="3">
      <x v="7"/>
    </i>
    <i r="3">
      <x v="8"/>
    </i>
    <i r="3">
      <x v="9"/>
    </i>
    <i r="3">
      <x v="10"/>
    </i>
    <i r="3">
      <x v="11"/>
    </i>
    <i r="2">
      <x v="18"/>
    </i>
    <i r="3">
      <x/>
    </i>
    <i r="3">
      <x v="1"/>
    </i>
    <i r="3">
      <x v="4"/>
    </i>
    <i r="3">
      <x v="5"/>
    </i>
    <i r="3">
      <x v="6"/>
    </i>
    <i r="3">
      <x v="7"/>
    </i>
    <i r="3">
      <x v="8"/>
    </i>
    <i r="3">
      <x v="9"/>
    </i>
    <i r="3">
      <x v="10"/>
    </i>
    <i r="3">
      <x v="11"/>
    </i>
    <i r="1">
      <x v="9"/>
    </i>
    <i r="2">
      <x/>
    </i>
    <i r="3">
      <x/>
    </i>
    <i r="3">
      <x v="1"/>
    </i>
    <i r="3">
      <x v="2"/>
    </i>
    <i r="3">
      <x v="4"/>
    </i>
    <i r="3">
      <x v="5"/>
    </i>
    <i r="3">
      <x v="6"/>
    </i>
    <i r="3">
      <x v="7"/>
    </i>
    <i r="3">
      <x v="9"/>
    </i>
    <i r="3">
      <x v="10"/>
    </i>
    <i r="3">
      <x v="11"/>
    </i>
    <i r="2">
      <x v="1"/>
    </i>
    <i r="3">
      <x v="2"/>
    </i>
    <i r="3">
      <x v="4"/>
    </i>
    <i r="3">
      <x v="5"/>
    </i>
    <i r="3">
      <x v="6"/>
    </i>
    <i r="3">
      <x v="7"/>
    </i>
    <i r="3">
      <x v="9"/>
    </i>
    <i r="3">
      <x v="10"/>
    </i>
    <i r="3">
      <x v="11"/>
    </i>
    <i r="2">
      <x v="2"/>
    </i>
    <i r="3">
      <x/>
    </i>
    <i r="3">
      <x v="1"/>
    </i>
    <i r="3">
      <x v="2"/>
    </i>
    <i r="3">
      <x v="4"/>
    </i>
    <i r="3">
      <x v="5"/>
    </i>
    <i r="3">
      <x v="6"/>
    </i>
    <i r="3">
      <x v="7"/>
    </i>
    <i r="3">
      <x v="9"/>
    </i>
    <i r="3">
      <x v="10"/>
    </i>
    <i r="3">
      <x v="11"/>
    </i>
    <i r="2">
      <x v="6"/>
    </i>
    <i r="3">
      <x/>
    </i>
    <i r="3">
      <x v="1"/>
    </i>
    <i r="3">
      <x v="2"/>
    </i>
    <i r="3">
      <x v="4"/>
    </i>
    <i r="3">
      <x v="5"/>
    </i>
    <i r="3">
      <x v="6"/>
    </i>
    <i r="3">
      <x v="7"/>
    </i>
    <i r="3">
      <x v="9"/>
    </i>
    <i r="3">
      <x v="10"/>
    </i>
    <i r="3">
      <x v="11"/>
    </i>
    <i r="2">
      <x v="8"/>
    </i>
    <i r="3">
      <x/>
    </i>
    <i r="3">
      <x v="1"/>
    </i>
    <i r="3">
      <x v="2"/>
    </i>
    <i r="3">
      <x v="4"/>
    </i>
    <i r="3">
      <x v="5"/>
    </i>
    <i r="3">
      <x v="6"/>
    </i>
    <i r="3">
      <x v="7"/>
    </i>
    <i r="3">
      <x v="9"/>
    </i>
    <i r="3">
      <x v="10"/>
    </i>
    <i r="3">
      <x v="11"/>
    </i>
    <i r="2">
      <x v="9"/>
    </i>
    <i r="3">
      <x/>
    </i>
    <i r="3">
      <x v="1"/>
    </i>
    <i r="3">
      <x v="2"/>
    </i>
    <i r="3">
      <x v="4"/>
    </i>
    <i r="3">
      <x v="5"/>
    </i>
    <i r="3">
      <x v="6"/>
    </i>
    <i r="3">
      <x v="7"/>
    </i>
    <i r="3">
      <x v="9"/>
    </i>
    <i r="3">
      <x v="10"/>
    </i>
    <i r="3">
      <x v="11"/>
    </i>
    <i r="2">
      <x v="10"/>
    </i>
    <i r="3">
      <x/>
    </i>
    <i r="3">
      <x v="1"/>
    </i>
    <i r="3">
      <x v="2"/>
    </i>
    <i r="3">
      <x v="4"/>
    </i>
    <i r="3">
      <x v="5"/>
    </i>
    <i r="3">
      <x v="6"/>
    </i>
    <i r="3">
      <x v="7"/>
    </i>
    <i r="3">
      <x v="9"/>
    </i>
    <i r="3">
      <x v="10"/>
    </i>
    <i r="3">
      <x v="11"/>
    </i>
    <i r="2">
      <x v="11"/>
    </i>
    <i r="3">
      <x/>
    </i>
    <i r="3">
      <x v="1"/>
    </i>
    <i r="3">
      <x v="4"/>
    </i>
    <i r="3">
      <x v="5"/>
    </i>
    <i r="3">
      <x v="6"/>
    </i>
    <i r="3">
      <x v="7"/>
    </i>
    <i r="3">
      <x v="9"/>
    </i>
    <i r="3">
      <x v="10"/>
    </i>
    <i r="3">
      <x v="11"/>
    </i>
    <i r="2">
      <x v="12"/>
    </i>
    <i r="3">
      <x/>
    </i>
    <i r="3">
      <x v="1"/>
    </i>
    <i r="3">
      <x v="2"/>
    </i>
    <i r="3">
      <x v="4"/>
    </i>
    <i r="3">
      <x v="5"/>
    </i>
    <i r="3">
      <x v="6"/>
    </i>
    <i r="3">
      <x v="7"/>
    </i>
    <i r="3">
      <x v="9"/>
    </i>
    <i r="3">
      <x v="10"/>
    </i>
    <i r="3">
      <x v="11"/>
    </i>
    <i r="2">
      <x v="13"/>
    </i>
    <i r="3">
      <x/>
    </i>
    <i r="3">
      <x v="1"/>
    </i>
    <i r="3">
      <x v="2"/>
    </i>
    <i r="3">
      <x v="4"/>
    </i>
    <i r="3">
      <x v="5"/>
    </i>
    <i r="3">
      <x v="6"/>
    </i>
    <i r="3">
      <x v="7"/>
    </i>
    <i r="3">
      <x v="9"/>
    </i>
    <i r="3">
      <x v="10"/>
    </i>
    <i r="3">
      <x v="11"/>
    </i>
    <i r="2">
      <x v="14"/>
    </i>
    <i r="3">
      <x/>
    </i>
    <i r="3">
      <x v="1"/>
    </i>
    <i r="3">
      <x v="2"/>
    </i>
    <i r="3">
      <x v="4"/>
    </i>
    <i r="3">
      <x v="5"/>
    </i>
    <i r="3">
      <x v="6"/>
    </i>
    <i r="3">
      <x v="7"/>
    </i>
    <i r="3">
      <x v="9"/>
    </i>
    <i r="3">
      <x v="10"/>
    </i>
    <i r="3">
      <x v="11"/>
    </i>
    <i r="2">
      <x v="15"/>
    </i>
    <i r="3">
      <x/>
    </i>
    <i r="3">
      <x v="1"/>
    </i>
    <i r="3">
      <x v="2"/>
    </i>
    <i r="3">
      <x v="4"/>
    </i>
    <i r="3">
      <x v="5"/>
    </i>
    <i r="3">
      <x v="6"/>
    </i>
    <i r="3">
      <x v="7"/>
    </i>
    <i r="3">
      <x v="9"/>
    </i>
    <i r="3">
      <x v="10"/>
    </i>
    <i r="3">
      <x v="11"/>
    </i>
    <i r="2">
      <x v="16"/>
    </i>
    <i r="3">
      <x/>
    </i>
    <i r="3">
      <x v="1"/>
    </i>
    <i r="3">
      <x v="2"/>
    </i>
    <i r="3">
      <x v="4"/>
    </i>
    <i r="3">
      <x v="5"/>
    </i>
    <i r="3">
      <x v="6"/>
    </i>
    <i r="3">
      <x v="7"/>
    </i>
    <i r="3">
      <x v="9"/>
    </i>
    <i r="3">
      <x v="10"/>
    </i>
    <i r="3">
      <x v="11"/>
    </i>
    <i r="2">
      <x v="17"/>
    </i>
    <i r="3">
      <x/>
    </i>
    <i r="3">
      <x v="1"/>
    </i>
    <i r="3">
      <x v="2"/>
    </i>
    <i r="3">
      <x v="4"/>
    </i>
    <i r="3">
      <x v="5"/>
    </i>
    <i r="3">
      <x v="6"/>
    </i>
    <i r="3">
      <x v="7"/>
    </i>
    <i r="3">
      <x v="9"/>
    </i>
    <i r="3">
      <x v="10"/>
    </i>
    <i r="3">
      <x v="11"/>
    </i>
    <i r="2">
      <x v="18"/>
    </i>
    <i r="3">
      <x/>
    </i>
    <i r="3">
      <x v="1"/>
    </i>
    <i r="3">
      <x v="2"/>
    </i>
    <i r="3">
      <x v="4"/>
    </i>
    <i r="3">
      <x v="5"/>
    </i>
    <i r="3">
      <x v="6"/>
    </i>
    <i r="3">
      <x v="7"/>
    </i>
    <i r="3">
      <x v="9"/>
    </i>
    <i r="3">
      <x v="10"/>
    </i>
    <i r="3">
      <x v="11"/>
    </i>
    <i r="1">
      <x v="10"/>
    </i>
    <i r="2">
      <x/>
    </i>
    <i r="3">
      <x/>
    </i>
    <i r="3">
      <x v="1"/>
    </i>
    <i r="3">
      <x v="2"/>
    </i>
    <i r="3">
      <x v="4"/>
    </i>
    <i r="3">
      <x v="5"/>
    </i>
    <i r="3">
      <x v="6"/>
    </i>
    <i r="3">
      <x v="7"/>
    </i>
    <i r="3">
      <x v="8"/>
    </i>
    <i r="3">
      <x v="10"/>
    </i>
    <i r="3">
      <x v="11"/>
    </i>
    <i r="2">
      <x v="1"/>
    </i>
    <i r="3">
      <x/>
    </i>
    <i r="3">
      <x v="2"/>
    </i>
    <i r="3">
      <x v="4"/>
    </i>
    <i r="3">
      <x v="5"/>
    </i>
    <i r="3">
      <x v="6"/>
    </i>
    <i r="3">
      <x v="7"/>
    </i>
    <i r="3">
      <x v="8"/>
    </i>
    <i r="3">
      <x v="10"/>
    </i>
    <i r="3">
      <x v="11"/>
    </i>
    <i r="2">
      <x v="2"/>
    </i>
    <i r="3">
      <x/>
    </i>
    <i r="3">
      <x v="1"/>
    </i>
    <i r="3">
      <x v="2"/>
    </i>
    <i r="3">
      <x v="4"/>
    </i>
    <i r="3">
      <x v="5"/>
    </i>
    <i r="3">
      <x v="6"/>
    </i>
    <i r="3">
      <x v="7"/>
    </i>
    <i r="3">
      <x v="8"/>
    </i>
    <i r="3">
      <x v="10"/>
    </i>
    <i r="3">
      <x v="11"/>
    </i>
    <i r="2">
      <x v="3"/>
    </i>
    <i r="3">
      <x/>
    </i>
    <i r="3">
      <x v="1"/>
    </i>
    <i r="3">
      <x v="2"/>
    </i>
    <i r="3">
      <x v="4"/>
    </i>
    <i r="3">
      <x v="5"/>
    </i>
    <i r="3">
      <x v="6"/>
    </i>
    <i r="3">
      <x v="8"/>
    </i>
    <i r="3">
      <x v="10"/>
    </i>
    <i r="3">
      <x v="11"/>
    </i>
    <i r="2">
      <x v="5"/>
    </i>
    <i r="3">
      <x/>
    </i>
    <i r="3">
      <x v="1"/>
    </i>
    <i r="3">
      <x v="2"/>
    </i>
    <i r="3">
      <x v="4"/>
    </i>
    <i r="3">
      <x v="5"/>
    </i>
    <i r="3">
      <x v="6"/>
    </i>
    <i r="3">
      <x v="7"/>
    </i>
    <i r="3">
      <x v="8"/>
    </i>
    <i r="3">
      <x v="10"/>
    </i>
    <i r="3">
      <x v="11"/>
    </i>
    <i r="2">
      <x v="6"/>
    </i>
    <i r="3">
      <x/>
    </i>
    <i r="3">
      <x v="1"/>
    </i>
    <i r="3">
      <x v="2"/>
    </i>
    <i r="3">
      <x v="4"/>
    </i>
    <i r="3">
      <x v="5"/>
    </i>
    <i r="3">
      <x v="6"/>
    </i>
    <i r="3">
      <x v="7"/>
    </i>
    <i r="3">
      <x v="8"/>
    </i>
    <i r="3">
      <x v="10"/>
    </i>
    <i r="3">
      <x v="11"/>
    </i>
    <i r="2">
      <x v="8"/>
    </i>
    <i r="3">
      <x/>
    </i>
    <i r="3">
      <x v="1"/>
    </i>
    <i r="3">
      <x v="2"/>
    </i>
    <i r="3">
      <x v="4"/>
    </i>
    <i r="3">
      <x v="5"/>
    </i>
    <i r="3">
      <x v="6"/>
    </i>
    <i r="3">
      <x v="7"/>
    </i>
    <i r="3">
      <x v="8"/>
    </i>
    <i r="3">
      <x v="10"/>
    </i>
    <i r="3">
      <x v="11"/>
    </i>
    <i r="2">
      <x v="9"/>
    </i>
    <i r="3">
      <x/>
    </i>
    <i r="3">
      <x v="1"/>
    </i>
    <i r="3">
      <x v="2"/>
    </i>
    <i r="3">
      <x v="4"/>
    </i>
    <i r="3">
      <x v="5"/>
    </i>
    <i r="3">
      <x v="6"/>
    </i>
    <i r="3">
      <x v="7"/>
    </i>
    <i r="3">
      <x v="8"/>
    </i>
    <i r="3">
      <x v="10"/>
    </i>
    <i r="3">
      <x v="11"/>
    </i>
    <i r="2">
      <x v="10"/>
    </i>
    <i r="3">
      <x/>
    </i>
    <i r="3">
      <x v="1"/>
    </i>
    <i r="3">
      <x v="2"/>
    </i>
    <i r="3">
      <x v="4"/>
    </i>
    <i r="3">
      <x v="5"/>
    </i>
    <i r="3">
      <x v="6"/>
    </i>
    <i r="3">
      <x v="7"/>
    </i>
    <i r="3">
      <x v="8"/>
    </i>
    <i r="3">
      <x v="10"/>
    </i>
    <i r="3">
      <x v="11"/>
    </i>
    <i r="2">
      <x v="11"/>
    </i>
    <i r="3">
      <x/>
    </i>
    <i r="3">
      <x v="1"/>
    </i>
    <i r="3">
      <x v="2"/>
    </i>
    <i r="3">
      <x v="4"/>
    </i>
    <i r="3">
      <x v="5"/>
    </i>
    <i r="3">
      <x v="6"/>
    </i>
    <i r="3">
      <x v="7"/>
    </i>
    <i r="3">
      <x v="8"/>
    </i>
    <i r="3">
      <x v="10"/>
    </i>
    <i r="3">
      <x v="11"/>
    </i>
    <i r="2">
      <x v="12"/>
    </i>
    <i r="3">
      <x/>
    </i>
    <i r="3">
      <x v="1"/>
    </i>
    <i r="3">
      <x v="2"/>
    </i>
    <i r="3">
      <x v="4"/>
    </i>
    <i r="3">
      <x v="5"/>
    </i>
    <i r="3">
      <x v="6"/>
    </i>
    <i r="3">
      <x v="7"/>
    </i>
    <i r="3">
      <x v="8"/>
    </i>
    <i r="3">
      <x v="10"/>
    </i>
    <i r="3">
      <x v="11"/>
    </i>
    <i r="2">
      <x v="13"/>
    </i>
    <i r="3">
      <x/>
    </i>
    <i r="3">
      <x v="1"/>
    </i>
    <i r="3">
      <x v="2"/>
    </i>
    <i r="3">
      <x v="4"/>
    </i>
    <i r="3">
      <x v="5"/>
    </i>
    <i r="3">
      <x v="6"/>
    </i>
    <i r="3">
      <x v="7"/>
    </i>
    <i r="3">
      <x v="8"/>
    </i>
    <i r="3">
      <x v="10"/>
    </i>
    <i r="3">
      <x v="11"/>
    </i>
    <i r="2">
      <x v="14"/>
    </i>
    <i r="3">
      <x/>
    </i>
    <i r="3">
      <x v="1"/>
    </i>
    <i r="3">
      <x v="2"/>
    </i>
    <i r="3">
      <x v="4"/>
    </i>
    <i r="3">
      <x v="5"/>
    </i>
    <i r="3">
      <x v="6"/>
    </i>
    <i r="3">
      <x v="7"/>
    </i>
    <i r="3">
      <x v="8"/>
    </i>
    <i r="3">
      <x v="10"/>
    </i>
    <i r="3">
      <x v="11"/>
    </i>
    <i r="2">
      <x v="15"/>
    </i>
    <i r="3">
      <x/>
    </i>
    <i r="3">
      <x v="1"/>
    </i>
    <i r="3">
      <x v="2"/>
    </i>
    <i r="3">
      <x v="4"/>
    </i>
    <i r="3">
      <x v="5"/>
    </i>
    <i r="3">
      <x v="6"/>
    </i>
    <i r="3">
      <x v="7"/>
    </i>
    <i r="3">
      <x v="8"/>
    </i>
    <i r="3">
      <x v="10"/>
    </i>
    <i r="3">
      <x v="11"/>
    </i>
    <i r="2">
      <x v="16"/>
    </i>
    <i r="3">
      <x/>
    </i>
    <i r="3">
      <x v="1"/>
    </i>
    <i r="3">
      <x v="2"/>
    </i>
    <i r="3">
      <x v="4"/>
    </i>
    <i r="3">
      <x v="5"/>
    </i>
    <i r="3">
      <x v="6"/>
    </i>
    <i r="3">
      <x v="7"/>
    </i>
    <i r="3">
      <x v="8"/>
    </i>
    <i r="3">
      <x v="10"/>
    </i>
    <i r="3">
      <x v="11"/>
    </i>
    <i r="2">
      <x v="17"/>
    </i>
    <i r="3">
      <x/>
    </i>
    <i r="3">
      <x v="1"/>
    </i>
    <i r="3">
      <x v="2"/>
    </i>
    <i r="3">
      <x v="4"/>
    </i>
    <i r="3">
      <x v="5"/>
    </i>
    <i r="3">
      <x v="6"/>
    </i>
    <i r="3">
      <x v="7"/>
    </i>
    <i r="3">
      <x v="8"/>
    </i>
    <i r="3">
      <x v="10"/>
    </i>
    <i r="3">
      <x v="11"/>
    </i>
    <i r="2">
      <x v="18"/>
    </i>
    <i r="3">
      <x/>
    </i>
    <i r="3">
      <x v="1"/>
    </i>
    <i r="3">
      <x v="2"/>
    </i>
    <i r="3">
      <x v="4"/>
    </i>
    <i r="3">
      <x v="5"/>
    </i>
    <i r="3">
      <x v="6"/>
    </i>
    <i r="3">
      <x v="7"/>
    </i>
    <i r="3">
      <x v="8"/>
    </i>
    <i r="3">
      <x v="10"/>
    </i>
    <i r="3">
      <x v="11"/>
    </i>
    <i r="1">
      <x v="11"/>
    </i>
    <i r="2">
      <x/>
    </i>
    <i r="3">
      <x/>
    </i>
    <i r="3">
      <x v="2"/>
    </i>
    <i r="3">
      <x v="4"/>
    </i>
    <i r="3">
      <x v="5"/>
    </i>
    <i r="3">
      <x v="6"/>
    </i>
    <i r="3">
      <x v="7"/>
    </i>
    <i r="3">
      <x v="8"/>
    </i>
    <i r="3">
      <x v="9"/>
    </i>
    <i r="3">
      <x v="10"/>
    </i>
    <i r="3">
      <x v="11"/>
    </i>
    <i r="2">
      <x v="1"/>
    </i>
    <i r="3">
      <x v="2"/>
    </i>
    <i r="3">
      <x v="4"/>
    </i>
    <i r="3">
      <x v="5"/>
    </i>
    <i r="3">
      <x v="7"/>
    </i>
    <i r="3">
      <x v="9"/>
    </i>
    <i r="3">
      <x v="10"/>
    </i>
    <i r="3">
      <x v="11"/>
    </i>
    <i r="2">
      <x v="2"/>
    </i>
    <i r="3">
      <x/>
    </i>
    <i r="3">
      <x v="2"/>
    </i>
    <i r="3">
      <x v="4"/>
    </i>
    <i r="3">
      <x v="5"/>
    </i>
    <i r="3">
      <x v="6"/>
    </i>
    <i r="3">
      <x v="7"/>
    </i>
    <i r="3">
      <x v="8"/>
    </i>
    <i r="3">
      <x v="9"/>
    </i>
    <i r="3">
      <x v="10"/>
    </i>
    <i r="3">
      <x v="11"/>
    </i>
    <i r="2">
      <x v="3"/>
    </i>
    <i r="3">
      <x/>
    </i>
    <i r="3">
      <x v="2"/>
    </i>
    <i r="3">
      <x v="4"/>
    </i>
    <i r="3">
      <x v="5"/>
    </i>
    <i r="3">
      <x v="6"/>
    </i>
    <i r="3">
      <x v="8"/>
    </i>
    <i r="3">
      <x v="9"/>
    </i>
    <i r="3">
      <x v="10"/>
    </i>
    <i r="3">
      <x v="11"/>
    </i>
    <i r="2">
      <x v="5"/>
    </i>
    <i r="3">
      <x/>
    </i>
    <i r="3">
      <x v="2"/>
    </i>
    <i r="3">
      <x v="4"/>
    </i>
    <i r="3">
      <x v="5"/>
    </i>
    <i r="3">
      <x v="6"/>
    </i>
    <i r="3">
      <x v="7"/>
    </i>
    <i r="3">
      <x v="8"/>
    </i>
    <i r="3">
      <x v="9"/>
    </i>
    <i r="3">
      <x v="10"/>
    </i>
    <i r="3">
      <x v="11"/>
    </i>
    <i r="2">
      <x v="6"/>
    </i>
    <i r="3">
      <x/>
    </i>
    <i r="3">
      <x v="2"/>
    </i>
    <i r="3">
      <x v="4"/>
    </i>
    <i r="3">
      <x v="5"/>
    </i>
    <i r="3">
      <x v="6"/>
    </i>
    <i r="3">
      <x v="7"/>
    </i>
    <i r="3">
      <x v="8"/>
    </i>
    <i r="3">
      <x v="9"/>
    </i>
    <i r="3">
      <x v="10"/>
    </i>
    <i r="3">
      <x v="11"/>
    </i>
    <i r="2">
      <x v="8"/>
    </i>
    <i r="3">
      <x/>
    </i>
    <i r="3">
      <x v="2"/>
    </i>
    <i r="3">
      <x v="4"/>
    </i>
    <i r="3">
      <x v="5"/>
    </i>
    <i r="3">
      <x v="6"/>
    </i>
    <i r="3">
      <x v="7"/>
    </i>
    <i r="3">
      <x v="8"/>
    </i>
    <i r="3">
      <x v="9"/>
    </i>
    <i r="3">
      <x v="10"/>
    </i>
    <i r="3">
      <x v="11"/>
    </i>
    <i r="2">
      <x v="9"/>
    </i>
    <i r="3">
      <x/>
    </i>
    <i r="3">
      <x v="2"/>
    </i>
    <i r="3">
      <x v="4"/>
    </i>
    <i r="3">
      <x v="5"/>
    </i>
    <i r="3">
      <x v="6"/>
    </i>
    <i r="3">
      <x v="7"/>
    </i>
    <i r="3">
      <x v="8"/>
    </i>
    <i r="3">
      <x v="9"/>
    </i>
    <i r="3">
      <x v="10"/>
    </i>
    <i r="3">
      <x v="11"/>
    </i>
    <i r="2">
      <x v="10"/>
    </i>
    <i r="3">
      <x/>
    </i>
    <i r="3">
      <x v="2"/>
    </i>
    <i r="3">
      <x v="4"/>
    </i>
    <i r="3">
      <x v="5"/>
    </i>
    <i r="3">
      <x v="6"/>
    </i>
    <i r="3">
      <x v="7"/>
    </i>
    <i r="3">
      <x v="8"/>
    </i>
    <i r="3">
      <x v="9"/>
    </i>
    <i r="3">
      <x v="10"/>
    </i>
    <i r="3">
      <x v="11"/>
    </i>
    <i r="2">
      <x v="11"/>
    </i>
    <i r="3">
      <x/>
    </i>
    <i r="3">
      <x v="2"/>
    </i>
    <i r="3">
      <x v="4"/>
    </i>
    <i r="3">
      <x v="5"/>
    </i>
    <i r="3">
      <x v="6"/>
    </i>
    <i r="3">
      <x v="7"/>
    </i>
    <i r="3">
      <x v="8"/>
    </i>
    <i r="3">
      <x v="9"/>
    </i>
    <i r="3">
      <x v="10"/>
    </i>
    <i r="3">
      <x v="11"/>
    </i>
    <i r="2">
      <x v="12"/>
    </i>
    <i r="3">
      <x/>
    </i>
    <i r="3">
      <x v="4"/>
    </i>
    <i r="3">
      <x v="5"/>
    </i>
    <i r="3">
      <x v="6"/>
    </i>
    <i r="3">
      <x v="7"/>
    </i>
    <i r="3">
      <x v="8"/>
    </i>
    <i r="3">
      <x v="9"/>
    </i>
    <i r="3">
      <x v="10"/>
    </i>
    <i r="3">
      <x v="11"/>
    </i>
    <i r="2">
      <x v="13"/>
    </i>
    <i r="3">
      <x/>
    </i>
    <i r="3">
      <x v="2"/>
    </i>
    <i r="3">
      <x v="4"/>
    </i>
    <i r="3">
      <x v="5"/>
    </i>
    <i r="3">
      <x v="6"/>
    </i>
    <i r="3">
      <x v="7"/>
    </i>
    <i r="3">
      <x v="8"/>
    </i>
    <i r="3">
      <x v="9"/>
    </i>
    <i r="3">
      <x v="10"/>
    </i>
    <i r="3">
      <x v="11"/>
    </i>
    <i r="2">
      <x v="14"/>
    </i>
    <i r="3">
      <x/>
    </i>
    <i r="3">
      <x v="4"/>
    </i>
    <i r="3">
      <x v="5"/>
    </i>
    <i r="3">
      <x v="7"/>
    </i>
    <i r="3">
      <x v="8"/>
    </i>
    <i r="3">
      <x v="9"/>
    </i>
    <i r="3">
      <x v="10"/>
    </i>
    <i r="3">
      <x v="11"/>
    </i>
    <i r="2">
      <x v="15"/>
    </i>
    <i r="3">
      <x/>
    </i>
    <i r="3">
      <x v="2"/>
    </i>
    <i r="3">
      <x v="4"/>
    </i>
    <i r="3">
      <x v="5"/>
    </i>
    <i r="3">
      <x v="6"/>
    </i>
    <i r="3">
      <x v="7"/>
    </i>
    <i r="3">
      <x v="8"/>
    </i>
    <i r="3">
      <x v="9"/>
    </i>
    <i r="3">
      <x v="10"/>
    </i>
    <i r="3">
      <x v="11"/>
    </i>
    <i r="2">
      <x v="16"/>
    </i>
    <i r="3">
      <x/>
    </i>
    <i r="3">
      <x v="2"/>
    </i>
    <i r="3">
      <x v="4"/>
    </i>
    <i r="3">
      <x v="5"/>
    </i>
    <i r="3">
      <x v="6"/>
    </i>
    <i r="3">
      <x v="7"/>
    </i>
    <i r="3">
      <x v="8"/>
    </i>
    <i r="3">
      <x v="9"/>
    </i>
    <i r="3">
      <x v="10"/>
    </i>
    <i r="3">
      <x v="11"/>
    </i>
    <i r="2">
      <x v="17"/>
    </i>
    <i r="3">
      <x/>
    </i>
    <i r="3">
      <x v="2"/>
    </i>
    <i r="3">
      <x v="4"/>
    </i>
    <i r="3">
      <x v="5"/>
    </i>
    <i r="3">
      <x v="6"/>
    </i>
    <i r="3">
      <x v="7"/>
    </i>
    <i r="3">
      <x v="8"/>
    </i>
    <i r="3">
      <x v="9"/>
    </i>
    <i r="3">
      <x v="10"/>
    </i>
    <i r="3">
      <x v="11"/>
    </i>
    <i r="2">
      <x v="18"/>
    </i>
    <i r="3">
      <x/>
    </i>
    <i r="3">
      <x v="2"/>
    </i>
    <i r="3">
      <x v="4"/>
    </i>
    <i r="3">
      <x v="5"/>
    </i>
    <i r="3">
      <x v="6"/>
    </i>
    <i r="3">
      <x v="7"/>
    </i>
    <i r="3">
      <x v="8"/>
    </i>
    <i r="3">
      <x v="9"/>
    </i>
    <i r="3">
      <x v="10"/>
    </i>
    <i r="3">
      <x v="11"/>
    </i>
    <i r="1">
      <x v="12"/>
    </i>
    <i r="2">
      <x/>
    </i>
    <i r="3">
      <x/>
    </i>
    <i r="3">
      <x v="1"/>
    </i>
    <i r="3">
      <x v="2"/>
    </i>
    <i r="3">
      <x v="4"/>
    </i>
    <i r="3">
      <x v="5"/>
    </i>
    <i r="3">
      <x v="6"/>
    </i>
    <i r="3">
      <x v="7"/>
    </i>
    <i r="3">
      <x v="8"/>
    </i>
    <i r="3">
      <x v="9"/>
    </i>
    <i r="3">
      <x v="11"/>
    </i>
    <i r="2">
      <x v="1"/>
    </i>
    <i r="3">
      <x/>
    </i>
    <i r="3">
      <x v="2"/>
    </i>
    <i r="3">
      <x v="4"/>
    </i>
    <i r="3">
      <x v="5"/>
    </i>
    <i r="3">
      <x v="6"/>
    </i>
    <i r="3">
      <x v="7"/>
    </i>
    <i r="3">
      <x v="8"/>
    </i>
    <i r="3">
      <x v="9"/>
    </i>
    <i r="3">
      <x v="11"/>
    </i>
    <i r="2">
      <x v="2"/>
    </i>
    <i r="3">
      <x/>
    </i>
    <i r="3">
      <x v="1"/>
    </i>
    <i r="3">
      <x v="2"/>
    </i>
    <i r="3">
      <x v="4"/>
    </i>
    <i r="3">
      <x v="5"/>
    </i>
    <i r="3">
      <x v="6"/>
    </i>
    <i r="3">
      <x v="7"/>
    </i>
    <i r="3">
      <x v="8"/>
    </i>
    <i r="3">
      <x v="9"/>
    </i>
    <i r="3">
      <x v="11"/>
    </i>
    <i r="2">
      <x v="3"/>
    </i>
    <i r="3">
      <x/>
    </i>
    <i r="3">
      <x v="1"/>
    </i>
    <i r="3">
      <x v="2"/>
    </i>
    <i r="3">
      <x v="4"/>
    </i>
    <i r="3">
      <x v="5"/>
    </i>
    <i r="3">
      <x v="6"/>
    </i>
    <i r="3">
      <x v="8"/>
    </i>
    <i r="3">
      <x v="9"/>
    </i>
    <i r="3">
      <x v="11"/>
    </i>
    <i r="2">
      <x v="4"/>
    </i>
    <i r="3">
      <x/>
    </i>
    <i r="3">
      <x v="1"/>
    </i>
    <i r="3">
      <x v="4"/>
    </i>
    <i r="3">
      <x v="5"/>
    </i>
    <i r="3">
      <x v="6"/>
    </i>
    <i r="3">
      <x v="7"/>
    </i>
    <i r="3">
      <x v="8"/>
    </i>
    <i r="3">
      <x v="9"/>
    </i>
    <i r="3">
      <x v="11"/>
    </i>
    <i r="2">
      <x v="5"/>
    </i>
    <i r="3">
      <x/>
    </i>
    <i r="3">
      <x v="1"/>
    </i>
    <i r="3">
      <x v="2"/>
    </i>
    <i r="3">
      <x v="4"/>
    </i>
    <i r="3">
      <x v="5"/>
    </i>
    <i r="3">
      <x v="6"/>
    </i>
    <i r="3">
      <x v="7"/>
    </i>
    <i r="3">
      <x v="8"/>
    </i>
    <i r="3">
      <x v="9"/>
    </i>
    <i r="3">
      <x v="11"/>
    </i>
    <i r="2">
      <x v="6"/>
    </i>
    <i r="3">
      <x/>
    </i>
    <i r="3">
      <x v="1"/>
    </i>
    <i r="3">
      <x v="2"/>
    </i>
    <i r="3">
      <x v="4"/>
    </i>
    <i r="3">
      <x v="5"/>
    </i>
    <i r="3">
      <x v="6"/>
    </i>
    <i r="3">
      <x v="7"/>
    </i>
    <i r="3">
      <x v="8"/>
    </i>
    <i r="3">
      <x v="9"/>
    </i>
    <i r="3">
      <x v="11"/>
    </i>
    <i r="2">
      <x v="7"/>
    </i>
    <i r="3">
      <x/>
    </i>
    <i r="3">
      <x v="1"/>
    </i>
    <i r="3">
      <x v="2"/>
    </i>
    <i r="3">
      <x v="4"/>
    </i>
    <i r="3">
      <x v="5"/>
    </i>
    <i r="3">
      <x v="6"/>
    </i>
    <i r="3">
      <x v="7"/>
    </i>
    <i r="3">
      <x v="8"/>
    </i>
    <i r="3">
      <x v="9"/>
    </i>
    <i r="3">
      <x v="11"/>
    </i>
    <i r="2">
      <x v="8"/>
    </i>
    <i r="3">
      <x/>
    </i>
    <i r="3">
      <x v="1"/>
    </i>
    <i r="3">
      <x v="2"/>
    </i>
    <i r="3">
      <x v="4"/>
    </i>
    <i r="3">
      <x v="5"/>
    </i>
    <i r="3">
      <x v="6"/>
    </i>
    <i r="3">
      <x v="7"/>
    </i>
    <i r="3">
      <x v="8"/>
    </i>
    <i r="3">
      <x v="9"/>
    </i>
    <i r="3">
      <x v="11"/>
    </i>
    <i r="2">
      <x v="9"/>
    </i>
    <i r="3">
      <x/>
    </i>
    <i r="3">
      <x v="1"/>
    </i>
    <i r="3">
      <x v="2"/>
    </i>
    <i r="3">
      <x v="4"/>
    </i>
    <i r="3">
      <x v="5"/>
    </i>
    <i r="3">
      <x v="6"/>
    </i>
    <i r="3">
      <x v="7"/>
    </i>
    <i r="3">
      <x v="8"/>
    </i>
    <i r="3">
      <x v="9"/>
    </i>
    <i r="3">
      <x v="11"/>
    </i>
    <i r="2">
      <x v="10"/>
    </i>
    <i r="3">
      <x/>
    </i>
    <i r="3">
      <x v="1"/>
    </i>
    <i r="3">
      <x v="2"/>
    </i>
    <i r="3">
      <x v="4"/>
    </i>
    <i r="3">
      <x v="5"/>
    </i>
    <i r="3">
      <x v="6"/>
    </i>
    <i r="3">
      <x v="7"/>
    </i>
    <i r="3">
      <x v="8"/>
    </i>
    <i r="3">
      <x v="9"/>
    </i>
    <i r="3">
      <x v="11"/>
    </i>
    <i r="2">
      <x v="11"/>
    </i>
    <i r="3">
      <x/>
    </i>
    <i r="3">
      <x v="1"/>
    </i>
    <i r="3">
      <x v="2"/>
    </i>
    <i r="3">
      <x v="4"/>
    </i>
    <i r="3">
      <x v="5"/>
    </i>
    <i r="3">
      <x v="6"/>
    </i>
    <i r="3">
      <x v="7"/>
    </i>
    <i r="3">
      <x v="8"/>
    </i>
    <i r="3">
      <x v="9"/>
    </i>
    <i r="3">
      <x v="11"/>
    </i>
    <i r="2">
      <x v="12"/>
    </i>
    <i r="3">
      <x/>
    </i>
    <i r="3">
      <x v="1"/>
    </i>
    <i r="3">
      <x v="2"/>
    </i>
    <i r="3">
      <x v="4"/>
    </i>
    <i r="3">
      <x v="5"/>
    </i>
    <i r="3">
      <x v="6"/>
    </i>
    <i r="3">
      <x v="7"/>
    </i>
    <i r="3">
      <x v="8"/>
    </i>
    <i r="3">
      <x v="9"/>
    </i>
    <i r="3">
      <x v="11"/>
    </i>
    <i r="2">
      <x v="13"/>
    </i>
    <i r="3">
      <x/>
    </i>
    <i r="3">
      <x v="1"/>
    </i>
    <i r="3">
      <x v="2"/>
    </i>
    <i r="3">
      <x v="4"/>
    </i>
    <i r="3">
      <x v="5"/>
    </i>
    <i r="3">
      <x v="6"/>
    </i>
    <i r="3">
      <x v="7"/>
    </i>
    <i r="3">
      <x v="8"/>
    </i>
    <i r="3">
      <x v="9"/>
    </i>
    <i r="3">
      <x v="11"/>
    </i>
    <i r="2">
      <x v="14"/>
    </i>
    <i r="3">
      <x/>
    </i>
    <i r="3">
      <x v="1"/>
    </i>
    <i r="3">
      <x v="2"/>
    </i>
    <i r="3">
      <x v="4"/>
    </i>
    <i r="3">
      <x v="5"/>
    </i>
    <i r="3">
      <x v="6"/>
    </i>
    <i r="3">
      <x v="7"/>
    </i>
    <i r="3">
      <x v="8"/>
    </i>
    <i r="3">
      <x v="9"/>
    </i>
    <i r="3">
      <x v="11"/>
    </i>
    <i r="2">
      <x v="15"/>
    </i>
    <i r="3">
      <x/>
    </i>
    <i r="3">
      <x v="1"/>
    </i>
    <i r="3">
      <x v="2"/>
    </i>
    <i r="3">
      <x v="4"/>
    </i>
    <i r="3">
      <x v="5"/>
    </i>
    <i r="3">
      <x v="6"/>
    </i>
    <i r="3">
      <x v="7"/>
    </i>
    <i r="3">
      <x v="8"/>
    </i>
    <i r="3">
      <x v="9"/>
    </i>
    <i r="3">
      <x v="11"/>
    </i>
    <i r="2">
      <x v="16"/>
    </i>
    <i r="3">
      <x/>
    </i>
    <i r="3">
      <x v="1"/>
    </i>
    <i r="3">
      <x v="2"/>
    </i>
    <i r="3">
      <x v="4"/>
    </i>
    <i r="3">
      <x v="5"/>
    </i>
    <i r="3">
      <x v="6"/>
    </i>
    <i r="3">
      <x v="7"/>
    </i>
    <i r="3">
      <x v="8"/>
    </i>
    <i r="3">
      <x v="9"/>
    </i>
    <i r="3">
      <x v="11"/>
    </i>
    <i r="2">
      <x v="17"/>
    </i>
    <i r="3">
      <x/>
    </i>
    <i r="3">
      <x v="1"/>
    </i>
    <i r="3">
      <x v="2"/>
    </i>
    <i r="3">
      <x v="4"/>
    </i>
    <i r="3">
      <x v="5"/>
    </i>
    <i r="3">
      <x v="6"/>
    </i>
    <i r="3">
      <x v="7"/>
    </i>
    <i r="3">
      <x v="8"/>
    </i>
    <i r="3">
      <x v="9"/>
    </i>
    <i r="3">
      <x v="11"/>
    </i>
    <i r="2">
      <x v="18"/>
    </i>
    <i r="3">
      <x/>
    </i>
    <i r="3">
      <x v="1"/>
    </i>
    <i r="3">
      <x v="2"/>
    </i>
    <i r="3">
      <x v="4"/>
    </i>
    <i r="3">
      <x v="5"/>
    </i>
    <i r="3">
      <x v="6"/>
    </i>
    <i r="3">
      <x v="7"/>
    </i>
    <i r="3">
      <x v="8"/>
    </i>
    <i r="3">
      <x v="9"/>
    </i>
    <i r="3">
      <x v="11"/>
    </i>
    <i r="1">
      <x v="13"/>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5"/>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6"/>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7"/>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8"/>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9"/>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x v="4"/>
    </i>
    <i r="1">
      <x/>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
    </i>
    <i r="2">
      <x/>
    </i>
    <i r="3">
      <x/>
    </i>
    <i r="3">
      <x v="1"/>
    </i>
    <i r="3">
      <x v="2"/>
    </i>
    <i r="3">
      <x v="5"/>
    </i>
    <i r="3">
      <x v="6"/>
    </i>
    <i r="3">
      <x v="7"/>
    </i>
    <i r="3">
      <x v="8"/>
    </i>
    <i r="3">
      <x v="9"/>
    </i>
    <i r="3">
      <x v="10"/>
    </i>
    <i r="3">
      <x v="11"/>
    </i>
    <i r="2">
      <x v="1"/>
    </i>
    <i r="3">
      <x/>
    </i>
    <i r="3">
      <x v="2"/>
    </i>
    <i r="3">
      <x v="5"/>
    </i>
    <i r="3">
      <x v="6"/>
    </i>
    <i r="3">
      <x v="7"/>
    </i>
    <i r="3">
      <x v="8"/>
    </i>
    <i r="3">
      <x v="9"/>
    </i>
    <i r="3">
      <x v="10"/>
    </i>
    <i r="3">
      <x v="11"/>
    </i>
    <i r="2">
      <x v="2"/>
    </i>
    <i r="3">
      <x/>
    </i>
    <i r="3">
      <x v="1"/>
    </i>
    <i r="3">
      <x v="2"/>
    </i>
    <i r="3">
      <x v="5"/>
    </i>
    <i r="3">
      <x v="6"/>
    </i>
    <i r="3">
      <x v="7"/>
    </i>
    <i r="3">
      <x v="8"/>
    </i>
    <i r="3">
      <x v="9"/>
    </i>
    <i r="3">
      <x v="10"/>
    </i>
    <i r="3">
      <x v="11"/>
    </i>
    <i r="2">
      <x v="5"/>
    </i>
    <i r="3">
      <x/>
    </i>
    <i r="3">
      <x v="1"/>
    </i>
    <i r="3">
      <x v="2"/>
    </i>
    <i r="3">
      <x v="5"/>
    </i>
    <i r="3">
      <x v="6"/>
    </i>
    <i r="3">
      <x v="7"/>
    </i>
    <i r="3">
      <x v="8"/>
    </i>
    <i r="3">
      <x v="9"/>
    </i>
    <i r="3">
      <x v="10"/>
    </i>
    <i r="3">
      <x v="11"/>
    </i>
    <i r="2">
      <x v="6"/>
    </i>
    <i r="3">
      <x/>
    </i>
    <i r="3">
      <x v="1"/>
    </i>
    <i r="3">
      <x v="2"/>
    </i>
    <i r="3">
      <x v="5"/>
    </i>
    <i r="3">
      <x v="6"/>
    </i>
    <i r="3">
      <x v="7"/>
    </i>
    <i r="3">
      <x v="8"/>
    </i>
    <i r="3">
      <x v="9"/>
    </i>
    <i r="3">
      <x v="10"/>
    </i>
    <i r="3">
      <x v="11"/>
    </i>
    <i r="2">
      <x v="8"/>
    </i>
    <i r="3">
      <x/>
    </i>
    <i r="3">
      <x v="1"/>
    </i>
    <i r="3">
      <x v="2"/>
    </i>
    <i r="3">
      <x v="5"/>
    </i>
    <i r="3">
      <x v="6"/>
    </i>
    <i r="3">
      <x v="7"/>
    </i>
    <i r="3">
      <x v="8"/>
    </i>
    <i r="3">
      <x v="9"/>
    </i>
    <i r="3">
      <x v="10"/>
    </i>
    <i r="3">
      <x v="11"/>
    </i>
    <i r="2">
      <x v="9"/>
    </i>
    <i r="3">
      <x/>
    </i>
    <i r="3">
      <x v="1"/>
    </i>
    <i r="3">
      <x v="2"/>
    </i>
    <i r="3">
      <x v="5"/>
    </i>
    <i r="3">
      <x v="6"/>
    </i>
    <i r="3">
      <x v="7"/>
    </i>
    <i r="3">
      <x v="8"/>
    </i>
    <i r="3">
      <x v="9"/>
    </i>
    <i r="3">
      <x v="10"/>
    </i>
    <i r="3">
      <x v="11"/>
    </i>
    <i r="2">
      <x v="10"/>
    </i>
    <i r="3">
      <x/>
    </i>
    <i r="3">
      <x v="1"/>
    </i>
    <i r="3">
      <x v="2"/>
    </i>
    <i r="3">
      <x v="5"/>
    </i>
    <i r="3">
      <x v="6"/>
    </i>
    <i r="3">
      <x v="7"/>
    </i>
    <i r="3">
      <x v="8"/>
    </i>
    <i r="3">
      <x v="9"/>
    </i>
    <i r="3">
      <x v="10"/>
    </i>
    <i r="3">
      <x v="11"/>
    </i>
    <i r="2">
      <x v="11"/>
    </i>
    <i r="3">
      <x/>
    </i>
    <i r="3">
      <x v="1"/>
    </i>
    <i r="3">
      <x v="2"/>
    </i>
    <i r="3">
      <x v="5"/>
    </i>
    <i r="3">
      <x v="6"/>
    </i>
    <i r="3">
      <x v="7"/>
    </i>
    <i r="3">
      <x v="8"/>
    </i>
    <i r="3">
      <x v="9"/>
    </i>
    <i r="3">
      <x v="10"/>
    </i>
    <i r="3">
      <x v="11"/>
    </i>
    <i r="2">
      <x v="12"/>
    </i>
    <i r="3">
      <x/>
    </i>
    <i r="3">
      <x v="1"/>
    </i>
    <i r="3">
      <x v="2"/>
    </i>
    <i r="3">
      <x v="5"/>
    </i>
    <i r="3">
      <x v="6"/>
    </i>
    <i r="3">
      <x v="7"/>
    </i>
    <i r="3">
      <x v="8"/>
    </i>
    <i r="3">
      <x v="9"/>
    </i>
    <i r="3">
      <x v="10"/>
    </i>
    <i r="3">
      <x v="11"/>
    </i>
    <i r="2">
      <x v="13"/>
    </i>
    <i r="3">
      <x/>
    </i>
    <i r="3">
      <x v="1"/>
    </i>
    <i r="3">
      <x v="2"/>
    </i>
    <i r="3">
      <x v="5"/>
    </i>
    <i r="3">
      <x v="6"/>
    </i>
    <i r="3">
      <x v="7"/>
    </i>
    <i r="3">
      <x v="8"/>
    </i>
    <i r="3">
      <x v="9"/>
    </i>
    <i r="3">
      <x v="10"/>
    </i>
    <i r="3">
      <x v="11"/>
    </i>
    <i r="2">
      <x v="14"/>
    </i>
    <i r="3">
      <x/>
    </i>
    <i r="3">
      <x v="1"/>
    </i>
    <i r="3">
      <x v="2"/>
    </i>
    <i r="3">
      <x v="5"/>
    </i>
    <i r="3">
      <x v="6"/>
    </i>
    <i r="3">
      <x v="7"/>
    </i>
    <i r="3">
      <x v="8"/>
    </i>
    <i r="3">
      <x v="9"/>
    </i>
    <i r="3">
      <x v="10"/>
    </i>
    <i r="3">
      <x v="11"/>
    </i>
    <i r="2">
      <x v="15"/>
    </i>
    <i r="3">
      <x/>
    </i>
    <i r="3">
      <x v="1"/>
    </i>
    <i r="3">
      <x v="2"/>
    </i>
    <i r="3">
      <x v="5"/>
    </i>
    <i r="3">
      <x v="6"/>
    </i>
    <i r="3">
      <x v="7"/>
    </i>
    <i r="3">
      <x v="8"/>
    </i>
    <i r="3">
      <x v="9"/>
    </i>
    <i r="3">
      <x v="10"/>
    </i>
    <i r="3">
      <x v="11"/>
    </i>
    <i r="2">
      <x v="16"/>
    </i>
    <i r="3">
      <x/>
    </i>
    <i r="3">
      <x v="1"/>
    </i>
    <i r="3">
      <x v="2"/>
    </i>
    <i r="3">
      <x v="5"/>
    </i>
    <i r="3">
      <x v="6"/>
    </i>
    <i r="3">
      <x v="7"/>
    </i>
    <i r="3">
      <x v="8"/>
    </i>
    <i r="3">
      <x v="9"/>
    </i>
    <i r="3">
      <x v="10"/>
    </i>
    <i r="3">
      <x v="11"/>
    </i>
    <i r="2">
      <x v="17"/>
    </i>
    <i r="3">
      <x/>
    </i>
    <i r="3">
      <x v="1"/>
    </i>
    <i r="3">
      <x v="2"/>
    </i>
    <i r="3">
      <x v="5"/>
    </i>
    <i r="3">
      <x v="6"/>
    </i>
    <i r="3">
      <x v="7"/>
    </i>
    <i r="3">
      <x v="8"/>
    </i>
    <i r="3">
      <x v="9"/>
    </i>
    <i r="3">
      <x v="10"/>
    </i>
    <i r="3">
      <x v="11"/>
    </i>
    <i r="2">
      <x v="18"/>
    </i>
    <i r="3">
      <x/>
    </i>
    <i r="3">
      <x v="1"/>
    </i>
    <i r="3">
      <x v="2"/>
    </i>
    <i r="3">
      <x v="5"/>
    </i>
    <i r="3">
      <x v="6"/>
    </i>
    <i r="3">
      <x v="7"/>
    </i>
    <i r="3">
      <x v="8"/>
    </i>
    <i r="3">
      <x v="9"/>
    </i>
    <i r="3">
      <x v="10"/>
    </i>
    <i r="3">
      <x v="11"/>
    </i>
    <i r="1">
      <x v="2"/>
    </i>
    <i r="2">
      <x/>
    </i>
    <i r="3">
      <x/>
    </i>
    <i r="3">
      <x v="1"/>
    </i>
    <i r="3">
      <x v="2"/>
    </i>
    <i r="3">
      <x v="4"/>
    </i>
    <i r="3">
      <x v="6"/>
    </i>
    <i r="3">
      <x v="7"/>
    </i>
    <i r="3">
      <x v="8"/>
    </i>
    <i r="3">
      <x v="9"/>
    </i>
    <i r="3">
      <x v="10"/>
    </i>
    <i r="3">
      <x v="11"/>
    </i>
    <i r="2">
      <x v="1"/>
    </i>
    <i r="3">
      <x/>
    </i>
    <i r="3">
      <x v="2"/>
    </i>
    <i r="3">
      <x v="4"/>
    </i>
    <i r="3">
      <x v="6"/>
    </i>
    <i r="3">
      <x v="7"/>
    </i>
    <i r="3">
      <x v="8"/>
    </i>
    <i r="3">
      <x v="9"/>
    </i>
    <i r="3">
      <x v="10"/>
    </i>
    <i r="3">
      <x v="11"/>
    </i>
    <i r="2">
      <x v="2"/>
    </i>
    <i r="3">
      <x/>
    </i>
    <i r="3">
      <x v="1"/>
    </i>
    <i r="3">
      <x v="2"/>
    </i>
    <i r="3">
      <x v="4"/>
    </i>
    <i r="3">
      <x v="6"/>
    </i>
    <i r="3">
      <x v="7"/>
    </i>
    <i r="3">
      <x v="8"/>
    </i>
    <i r="3">
      <x v="9"/>
    </i>
    <i r="3">
      <x v="10"/>
    </i>
    <i r="3">
      <x v="11"/>
    </i>
    <i r="2">
      <x v="4"/>
    </i>
    <i r="3">
      <x/>
    </i>
    <i r="3">
      <x v="1"/>
    </i>
    <i r="3">
      <x v="4"/>
    </i>
    <i r="3">
      <x v="6"/>
    </i>
    <i r="3">
      <x v="7"/>
    </i>
    <i r="3">
      <x v="8"/>
    </i>
    <i r="3">
      <x v="9"/>
    </i>
    <i r="3">
      <x v="10"/>
    </i>
    <i r="3">
      <x v="11"/>
    </i>
    <i r="2">
      <x v="5"/>
    </i>
    <i r="3">
      <x/>
    </i>
    <i r="3">
      <x v="1"/>
    </i>
    <i r="3">
      <x v="2"/>
    </i>
    <i r="3">
      <x v="4"/>
    </i>
    <i r="3">
      <x v="6"/>
    </i>
    <i r="3">
      <x v="7"/>
    </i>
    <i r="3">
      <x v="8"/>
    </i>
    <i r="3">
      <x v="9"/>
    </i>
    <i r="3">
      <x v="10"/>
    </i>
    <i r="3">
      <x v="11"/>
    </i>
    <i r="2">
      <x v="6"/>
    </i>
    <i r="3">
      <x/>
    </i>
    <i r="3">
      <x v="1"/>
    </i>
    <i r="3">
      <x v="2"/>
    </i>
    <i r="3">
      <x v="4"/>
    </i>
    <i r="3">
      <x v="6"/>
    </i>
    <i r="3">
      <x v="7"/>
    </i>
    <i r="3">
      <x v="8"/>
    </i>
    <i r="3">
      <x v="9"/>
    </i>
    <i r="3">
      <x v="10"/>
    </i>
    <i r="3">
      <x v="11"/>
    </i>
    <i r="2">
      <x v="7"/>
    </i>
    <i r="3">
      <x/>
    </i>
    <i r="3">
      <x v="1"/>
    </i>
    <i r="3">
      <x v="2"/>
    </i>
    <i r="3">
      <x v="4"/>
    </i>
    <i r="3">
      <x v="6"/>
    </i>
    <i r="3">
      <x v="7"/>
    </i>
    <i r="3">
      <x v="8"/>
    </i>
    <i r="3">
      <x v="9"/>
    </i>
    <i r="3">
      <x v="10"/>
    </i>
    <i r="3">
      <x v="11"/>
    </i>
    <i r="2">
      <x v="8"/>
    </i>
    <i r="3">
      <x/>
    </i>
    <i r="3">
      <x v="1"/>
    </i>
    <i r="3">
      <x v="2"/>
    </i>
    <i r="3">
      <x v="4"/>
    </i>
    <i r="3">
      <x v="6"/>
    </i>
    <i r="3">
      <x v="7"/>
    </i>
    <i r="3">
      <x v="8"/>
    </i>
    <i r="3">
      <x v="9"/>
    </i>
    <i r="3">
      <x v="10"/>
    </i>
    <i r="3">
      <x v="11"/>
    </i>
    <i r="2">
      <x v="9"/>
    </i>
    <i r="3">
      <x/>
    </i>
    <i r="3">
      <x v="1"/>
    </i>
    <i r="3">
      <x v="2"/>
    </i>
    <i r="3">
      <x v="4"/>
    </i>
    <i r="3">
      <x v="6"/>
    </i>
    <i r="3">
      <x v="7"/>
    </i>
    <i r="3">
      <x v="8"/>
    </i>
    <i r="3">
      <x v="9"/>
    </i>
    <i r="3">
      <x v="10"/>
    </i>
    <i r="3">
      <x v="11"/>
    </i>
    <i r="2">
      <x v="10"/>
    </i>
    <i r="3">
      <x/>
    </i>
    <i r="3">
      <x v="1"/>
    </i>
    <i r="3">
      <x v="2"/>
    </i>
    <i r="3">
      <x v="4"/>
    </i>
    <i r="3">
      <x v="6"/>
    </i>
    <i r="3">
      <x v="7"/>
    </i>
    <i r="3">
      <x v="8"/>
    </i>
    <i r="3">
      <x v="9"/>
    </i>
    <i r="3">
      <x v="10"/>
    </i>
    <i r="3">
      <x v="11"/>
    </i>
    <i r="2">
      <x v="11"/>
    </i>
    <i r="3">
      <x/>
    </i>
    <i r="3">
      <x v="1"/>
    </i>
    <i r="3">
      <x v="2"/>
    </i>
    <i r="3">
      <x v="4"/>
    </i>
    <i r="3">
      <x v="6"/>
    </i>
    <i r="3">
      <x v="7"/>
    </i>
    <i r="3">
      <x v="8"/>
    </i>
    <i r="3">
      <x v="9"/>
    </i>
    <i r="3">
      <x v="10"/>
    </i>
    <i r="3">
      <x v="11"/>
    </i>
    <i r="2">
      <x v="12"/>
    </i>
    <i r="3">
      <x/>
    </i>
    <i r="3">
      <x v="1"/>
    </i>
    <i r="3">
      <x v="2"/>
    </i>
    <i r="3">
      <x v="4"/>
    </i>
    <i r="3">
      <x v="6"/>
    </i>
    <i r="3">
      <x v="7"/>
    </i>
    <i r="3">
      <x v="8"/>
    </i>
    <i r="3">
      <x v="9"/>
    </i>
    <i r="3">
      <x v="10"/>
    </i>
    <i r="3">
      <x v="11"/>
    </i>
    <i r="2">
      <x v="13"/>
    </i>
    <i r="3">
      <x/>
    </i>
    <i r="3">
      <x v="1"/>
    </i>
    <i r="3">
      <x v="2"/>
    </i>
    <i r="3">
      <x v="4"/>
    </i>
    <i r="3">
      <x v="6"/>
    </i>
    <i r="3">
      <x v="7"/>
    </i>
    <i r="3">
      <x v="8"/>
    </i>
    <i r="3">
      <x v="9"/>
    </i>
    <i r="3">
      <x v="10"/>
    </i>
    <i r="3">
      <x v="11"/>
    </i>
    <i r="2">
      <x v="14"/>
    </i>
    <i r="3">
      <x/>
    </i>
    <i r="3">
      <x v="1"/>
    </i>
    <i r="3">
      <x v="2"/>
    </i>
    <i r="3">
      <x v="4"/>
    </i>
    <i r="3">
      <x v="6"/>
    </i>
    <i r="3">
      <x v="7"/>
    </i>
    <i r="3">
      <x v="8"/>
    </i>
    <i r="3">
      <x v="9"/>
    </i>
    <i r="3">
      <x v="10"/>
    </i>
    <i r="3">
      <x v="11"/>
    </i>
    <i r="2">
      <x v="15"/>
    </i>
    <i r="3">
      <x/>
    </i>
    <i r="3">
      <x v="1"/>
    </i>
    <i r="3">
      <x v="2"/>
    </i>
    <i r="3">
      <x v="4"/>
    </i>
    <i r="3">
      <x v="6"/>
    </i>
    <i r="3">
      <x v="7"/>
    </i>
    <i r="3">
      <x v="8"/>
    </i>
    <i r="3">
      <x v="9"/>
    </i>
    <i r="3">
      <x v="10"/>
    </i>
    <i r="3">
      <x v="11"/>
    </i>
    <i r="2">
      <x v="16"/>
    </i>
    <i r="3">
      <x/>
    </i>
    <i r="3">
      <x v="1"/>
    </i>
    <i r="3">
      <x v="2"/>
    </i>
    <i r="3">
      <x v="4"/>
    </i>
    <i r="3">
      <x v="6"/>
    </i>
    <i r="3">
      <x v="7"/>
    </i>
    <i r="3">
      <x v="8"/>
    </i>
    <i r="3">
      <x v="9"/>
    </i>
    <i r="3">
      <x v="10"/>
    </i>
    <i r="3">
      <x v="11"/>
    </i>
    <i r="2">
      <x v="17"/>
    </i>
    <i r="3">
      <x/>
    </i>
    <i r="3">
      <x v="1"/>
    </i>
    <i r="3">
      <x v="2"/>
    </i>
    <i r="3">
      <x v="4"/>
    </i>
    <i r="3">
      <x v="6"/>
    </i>
    <i r="3">
      <x v="7"/>
    </i>
    <i r="3">
      <x v="8"/>
    </i>
    <i r="3">
      <x v="9"/>
    </i>
    <i r="3">
      <x v="10"/>
    </i>
    <i r="3">
      <x v="11"/>
    </i>
    <i r="2">
      <x v="18"/>
    </i>
    <i r="3">
      <x/>
    </i>
    <i r="3">
      <x v="1"/>
    </i>
    <i r="3">
      <x v="2"/>
    </i>
    <i r="3">
      <x v="4"/>
    </i>
    <i r="3">
      <x v="6"/>
    </i>
    <i r="3">
      <x v="7"/>
    </i>
    <i r="3">
      <x v="8"/>
    </i>
    <i r="3">
      <x v="9"/>
    </i>
    <i r="3">
      <x v="10"/>
    </i>
    <i r="3">
      <x v="11"/>
    </i>
    <i r="1">
      <x v="3"/>
    </i>
    <i r="2">
      <x/>
    </i>
    <i r="3">
      <x/>
    </i>
    <i r="3">
      <x v="1"/>
    </i>
    <i r="3">
      <x v="2"/>
    </i>
    <i r="3">
      <x v="4"/>
    </i>
    <i r="3">
      <x v="5"/>
    </i>
    <i r="3">
      <x v="7"/>
    </i>
    <i r="3">
      <x v="8"/>
    </i>
    <i r="3">
      <x v="9"/>
    </i>
    <i r="3">
      <x v="10"/>
    </i>
    <i r="3">
      <x v="11"/>
    </i>
    <i r="2">
      <x v="1"/>
    </i>
    <i r="3">
      <x/>
    </i>
    <i r="3">
      <x v="2"/>
    </i>
    <i r="3">
      <x v="4"/>
    </i>
    <i r="3">
      <x v="5"/>
    </i>
    <i r="3">
      <x v="7"/>
    </i>
    <i r="3">
      <x v="8"/>
    </i>
    <i r="3">
      <x v="9"/>
    </i>
    <i r="3">
      <x v="10"/>
    </i>
    <i r="3">
      <x v="11"/>
    </i>
    <i r="2">
      <x v="2"/>
    </i>
    <i r="3">
      <x/>
    </i>
    <i r="3">
      <x v="1"/>
    </i>
    <i r="3">
      <x v="2"/>
    </i>
    <i r="3">
      <x v="4"/>
    </i>
    <i r="3">
      <x v="5"/>
    </i>
    <i r="3">
      <x v="7"/>
    </i>
    <i r="3">
      <x v="8"/>
    </i>
    <i r="3">
      <x v="9"/>
    </i>
    <i r="3">
      <x v="10"/>
    </i>
    <i r="3">
      <x v="11"/>
    </i>
    <i r="2">
      <x v="3"/>
    </i>
    <i r="3">
      <x/>
    </i>
    <i r="3">
      <x v="1"/>
    </i>
    <i r="3">
      <x v="2"/>
    </i>
    <i r="3">
      <x v="4"/>
    </i>
    <i r="3">
      <x v="5"/>
    </i>
    <i r="3">
      <x v="8"/>
    </i>
    <i r="3">
      <x v="9"/>
    </i>
    <i r="3">
      <x v="10"/>
    </i>
    <i r="3">
      <x v="11"/>
    </i>
    <i r="2">
      <x v="5"/>
    </i>
    <i r="3">
      <x/>
    </i>
    <i r="3">
      <x v="1"/>
    </i>
    <i r="3">
      <x v="2"/>
    </i>
    <i r="3">
      <x v="4"/>
    </i>
    <i r="3">
      <x v="5"/>
    </i>
    <i r="3">
      <x v="7"/>
    </i>
    <i r="3">
      <x v="8"/>
    </i>
    <i r="3">
      <x v="9"/>
    </i>
    <i r="3">
      <x v="10"/>
    </i>
    <i r="3">
      <x v="11"/>
    </i>
    <i r="2">
      <x v="6"/>
    </i>
    <i r="3">
      <x/>
    </i>
    <i r="3">
      <x v="1"/>
    </i>
    <i r="3">
      <x v="2"/>
    </i>
    <i r="3">
      <x v="4"/>
    </i>
    <i r="3">
      <x v="5"/>
    </i>
    <i r="3">
      <x v="7"/>
    </i>
    <i r="3">
      <x v="8"/>
    </i>
    <i r="3">
      <x v="9"/>
    </i>
    <i r="3">
      <x v="10"/>
    </i>
    <i r="3">
      <x v="11"/>
    </i>
    <i r="2">
      <x v="7"/>
    </i>
    <i r="3">
      <x/>
    </i>
    <i r="3">
      <x v="1"/>
    </i>
    <i r="3">
      <x v="2"/>
    </i>
    <i r="3">
      <x v="4"/>
    </i>
    <i r="3">
      <x v="5"/>
    </i>
    <i r="3">
      <x v="7"/>
    </i>
    <i r="3">
      <x v="8"/>
    </i>
    <i r="3">
      <x v="9"/>
    </i>
    <i r="3">
      <x v="10"/>
    </i>
    <i r="3">
      <x v="11"/>
    </i>
    <i r="2">
      <x v="8"/>
    </i>
    <i r="3">
      <x/>
    </i>
    <i r="3">
      <x v="1"/>
    </i>
    <i r="3">
      <x v="2"/>
    </i>
    <i r="3">
      <x v="4"/>
    </i>
    <i r="3">
      <x v="5"/>
    </i>
    <i r="3">
      <x v="7"/>
    </i>
    <i r="3">
      <x v="8"/>
    </i>
    <i r="3">
      <x v="9"/>
    </i>
    <i r="3">
      <x v="10"/>
    </i>
    <i r="3">
      <x v="11"/>
    </i>
    <i r="2">
      <x v="9"/>
    </i>
    <i r="3">
      <x/>
    </i>
    <i r="3">
      <x v="1"/>
    </i>
    <i r="3">
      <x v="2"/>
    </i>
    <i r="3">
      <x v="4"/>
    </i>
    <i r="3">
      <x v="5"/>
    </i>
    <i r="3">
      <x v="7"/>
    </i>
    <i r="3">
      <x v="8"/>
    </i>
    <i r="3">
      <x v="9"/>
    </i>
    <i r="3">
      <x v="10"/>
    </i>
    <i r="3">
      <x v="11"/>
    </i>
    <i r="2">
      <x v="10"/>
    </i>
    <i r="3">
      <x/>
    </i>
    <i r="3">
      <x v="1"/>
    </i>
    <i r="3">
      <x v="2"/>
    </i>
    <i r="3">
      <x v="4"/>
    </i>
    <i r="3">
      <x v="5"/>
    </i>
    <i r="3">
      <x v="7"/>
    </i>
    <i r="3">
      <x v="8"/>
    </i>
    <i r="3">
      <x v="9"/>
    </i>
    <i r="3">
      <x v="10"/>
    </i>
    <i r="3">
      <x v="11"/>
    </i>
    <i r="2">
      <x v="11"/>
    </i>
    <i r="3">
      <x/>
    </i>
    <i r="3">
      <x v="1"/>
    </i>
    <i r="3">
      <x v="2"/>
    </i>
    <i r="3">
      <x v="4"/>
    </i>
    <i r="3">
      <x v="5"/>
    </i>
    <i r="3">
      <x v="7"/>
    </i>
    <i r="3">
      <x v="8"/>
    </i>
    <i r="3">
      <x v="9"/>
    </i>
    <i r="3">
      <x v="10"/>
    </i>
    <i r="3">
      <x v="11"/>
    </i>
    <i r="2">
      <x v="12"/>
    </i>
    <i r="3">
      <x/>
    </i>
    <i r="3">
      <x v="1"/>
    </i>
    <i r="3">
      <x v="2"/>
    </i>
    <i r="3">
      <x v="4"/>
    </i>
    <i r="3">
      <x v="5"/>
    </i>
    <i r="3">
      <x v="7"/>
    </i>
    <i r="3">
      <x v="8"/>
    </i>
    <i r="3">
      <x v="9"/>
    </i>
    <i r="3">
      <x v="10"/>
    </i>
    <i r="3">
      <x v="11"/>
    </i>
    <i r="2">
      <x v="13"/>
    </i>
    <i r="3">
      <x/>
    </i>
    <i r="3">
      <x v="1"/>
    </i>
    <i r="3">
      <x v="2"/>
    </i>
    <i r="3">
      <x v="4"/>
    </i>
    <i r="3">
      <x v="5"/>
    </i>
    <i r="3">
      <x v="7"/>
    </i>
    <i r="3">
      <x v="8"/>
    </i>
    <i r="3">
      <x v="9"/>
    </i>
    <i r="3">
      <x v="10"/>
    </i>
    <i r="3">
      <x v="11"/>
    </i>
    <i r="2">
      <x v="14"/>
    </i>
    <i r="3">
      <x/>
    </i>
    <i r="3">
      <x v="1"/>
    </i>
    <i r="3">
      <x v="2"/>
    </i>
    <i r="3">
      <x v="4"/>
    </i>
    <i r="3">
      <x v="5"/>
    </i>
    <i r="3">
      <x v="7"/>
    </i>
    <i r="3">
      <x v="8"/>
    </i>
    <i r="3">
      <x v="9"/>
    </i>
    <i r="3">
      <x v="10"/>
    </i>
    <i r="3">
      <x v="11"/>
    </i>
    <i r="2">
      <x v="15"/>
    </i>
    <i r="3">
      <x/>
    </i>
    <i r="3">
      <x v="1"/>
    </i>
    <i r="3">
      <x v="2"/>
    </i>
    <i r="3">
      <x v="4"/>
    </i>
    <i r="3">
      <x v="5"/>
    </i>
    <i r="3">
      <x v="7"/>
    </i>
    <i r="3">
      <x v="8"/>
    </i>
    <i r="3">
      <x v="9"/>
    </i>
    <i r="3">
      <x v="10"/>
    </i>
    <i r="3">
      <x v="11"/>
    </i>
    <i r="2">
      <x v="16"/>
    </i>
    <i r="3">
      <x/>
    </i>
    <i r="3">
      <x v="1"/>
    </i>
    <i r="3">
      <x v="2"/>
    </i>
    <i r="3">
      <x v="4"/>
    </i>
    <i r="3">
      <x v="5"/>
    </i>
    <i r="3">
      <x v="7"/>
    </i>
    <i r="3">
      <x v="8"/>
    </i>
    <i r="3">
      <x v="9"/>
    </i>
    <i r="3">
      <x v="10"/>
    </i>
    <i r="3">
      <x v="11"/>
    </i>
    <i r="2">
      <x v="17"/>
    </i>
    <i r="3">
      <x/>
    </i>
    <i r="3">
      <x v="1"/>
    </i>
    <i r="3">
      <x v="2"/>
    </i>
    <i r="3">
      <x v="4"/>
    </i>
    <i r="3">
      <x v="5"/>
    </i>
    <i r="3">
      <x v="7"/>
    </i>
    <i r="3">
      <x v="8"/>
    </i>
    <i r="3">
      <x v="9"/>
    </i>
    <i r="3">
      <x v="10"/>
    </i>
    <i r="3">
      <x v="11"/>
    </i>
    <i r="2">
      <x v="18"/>
    </i>
    <i r="3">
      <x/>
    </i>
    <i r="3">
      <x v="1"/>
    </i>
    <i r="3">
      <x v="2"/>
    </i>
    <i r="3">
      <x v="4"/>
    </i>
    <i r="3">
      <x v="5"/>
    </i>
    <i r="3">
      <x v="7"/>
    </i>
    <i r="3">
      <x v="8"/>
    </i>
    <i r="3">
      <x v="9"/>
    </i>
    <i r="3">
      <x v="10"/>
    </i>
    <i r="3">
      <x v="11"/>
    </i>
    <i r="1">
      <x v="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5"/>
    </i>
    <i r="2">
      <x/>
    </i>
    <i r="3">
      <x/>
    </i>
    <i r="3">
      <x v="1"/>
    </i>
    <i r="3">
      <x v="2"/>
    </i>
    <i r="3">
      <x v="4"/>
    </i>
    <i r="3">
      <x v="5"/>
    </i>
    <i r="3">
      <x v="6"/>
    </i>
    <i r="3">
      <x v="8"/>
    </i>
    <i r="3">
      <x v="9"/>
    </i>
    <i r="3">
      <x v="10"/>
    </i>
    <i r="3">
      <x v="11"/>
    </i>
    <i r="2">
      <x v="1"/>
    </i>
    <i r="3">
      <x v="2"/>
    </i>
    <i r="3">
      <x v="4"/>
    </i>
    <i r="3">
      <x v="5"/>
    </i>
    <i r="3">
      <x v="6"/>
    </i>
    <i r="3">
      <x v="8"/>
    </i>
    <i r="3">
      <x v="9"/>
    </i>
    <i r="3">
      <x v="10"/>
    </i>
    <i r="3">
      <x v="11"/>
    </i>
    <i r="2">
      <x v="2"/>
    </i>
    <i r="3">
      <x/>
    </i>
    <i r="3">
      <x v="1"/>
    </i>
    <i r="3">
      <x v="2"/>
    </i>
    <i r="3">
      <x v="4"/>
    </i>
    <i r="3">
      <x v="5"/>
    </i>
    <i r="3">
      <x v="6"/>
    </i>
    <i r="3">
      <x v="8"/>
    </i>
    <i r="3">
      <x v="9"/>
    </i>
    <i r="3">
      <x v="10"/>
    </i>
    <i r="3">
      <x v="11"/>
    </i>
    <i r="2">
      <x v="3"/>
    </i>
    <i r="3">
      <x/>
    </i>
    <i r="3">
      <x v="1"/>
    </i>
    <i r="3">
      <x v="2"/>
    </i>
    <i r="3">
      <x v="4"/>
    </i>
    <i r="3">
      <x v="5"/>
    </i>
    <i r="3">
      <x v="6"/>
    </i>
    <i r="3">
      <x v="8"/>
    </i>
    <i r="3">
      <x v="9"/>
    </i>
    <i r="3">
      <x v="10"/>
    </i>
    <i r="3">
      <x v="11"/>
    </i>
    <i r="2">
      <x v="5"/>
    </i>
    <i r="3">
      <x/>
    </i>
    <i r="3">
      <x v="1"/>
    </i>
    <i r="3">
      <x v="2"/>
    </i>
    <i r="3">
      <x v="4"/>
    </i>
    <i r="3">
      <x v="5"/>
    </i>
    <i r="3">
      <x v="6"/>
    </i>
    <i r="3">
      <x v="8"/>
    </i>
    <i r="3">
      <x v="9"/>
    </i>
    <i r="3">
      <x v="10"/>
    </i>
    <i r="3">
      <x v="11"/>
    </i>
    <i r="2">
      <x v="6"/>
    </i>
    <i r="3">
      <x/>
    </i>
    <i r="3">
      <x v="1"/>
    </i>
    <i r="3">
      <x v="2"/>
    </i>
    <i r="3">
      <x v="4"/>
    </i>
    <i r="3">
      <x v="5"/>
    </i>
    <i r="3">
      <x v="6"/>
    </i>
    <i r="3">
      <x v="8"/>
    </i>
    <i r="3">
      <x v="9"/>
    </i>
    <i r="3">
      <x v="10"/>
    </i>
    <i r="3">
      <x v="11"/>
    </i>
    <i r="2">
      <x v="7"/>
    </i>
    <i r="3">
      <x/>
    </i>
    <i r="3">
      <x v="1"/>
    </i>
    <i r="3">
      <x v="2"/>
    </i>
    <i r="3">
      <x v="4"/>
    </i>
    <i r="3">
      <x v="5"/>
    </i>
    <i r="3">
      <x v="6"/>
    </i>
    <i r="3">
      <x v="8"/>
    </i>
    <i r="3">
      <x v="9"/>
    </i>
    <i r="3">
      <x v="10"/>
    </i>
    <i r="3">
      <x v="11"/>
    </i>
    <i r="2">
      <x v="8"/>
    </i>
    <i r="3">
      <x/>
    </i>
    <i r="3">
      <x v="1"/>
    </i>
    <i r="3">
      <x v="2"/>
    </i>
    <i r="3">
      <x v="4"/>
    </i>
    <i r="3">
      <x v="5"/>
    </i>
    <i r="3">
      <x v="6"/>
    </i>
    <i r="3">
      <x v="8"/>
    </i>
    <i r="3">
      <x v="9"/>
    </i>
    <i r="3">
      <x v="10"/>
    </i>
    <i r="3">
      <x v="11"/>
    </i>
    <i r="2">
      <x v="9"/>
    </i>
    <i r="3">
      <x/>
    </i>
    <i r="3">
      <x v="1"/>
    </i>
    <i r="3">
      <x v="2"/>
    </i>
    <i r="3">
      <x v="4"/>
    </i>
    <i r="3">
      <x v="5"/>
    </i>
    <i r="3">
      <x v="6"/>
    </i>
    <i r="3">
      <x v="8"/>
    </i>
    <i r="3">
      <x v="9"/>
    </i>
    <i r="3">
      <x v="10"/>
    </i>
    <i r="3">
      <x v="11"/>
    </i>
    <i r="2">
      <x v="10"/>
    </i>
    <i r="3">
      <x/>
    </i>
    <i r="3">
      <x v="1"/>
    </i>
    <i r="3">
      <x v="2"/>
    </i>
    <i r="3">
      <x v="4"/>
    </i>
    <i r="3">
      <x v="5"/>
    </i>
    <i r="3">
      <x v="6"/>
    </i>
    <i r="3">
      <x v="8"/>
    </i>
    <i r="3">
      <x v="9"/>
    </i>
    <i r="3">
      <x v="10"/>
    </i>
    <i r="3">
      <x v="11"/>
    </i>
    <i r="2">
      <x v="11"/>
    </i>
    <i r="3">
      <x/>
    </i>
    <i r="3">
      <x v="1"/>
    </i>
    <i r="3">
      <x v="2"/>
    </i>
    <i r="3">
      <x v="4"/>
    </i>
    <i r="3">
      <x v="5"/>
    </i>
    <i r="3">
      <x v="6"/>
    </i>
    <i r="3">
      <x v="8"/>
    </i>
    <i r="3">
      <x v="9"/>
    </i>
    <i r="3">
      <x v="10"/>
    </i>
    <i r="3">
      <x v="11"/>
    </i>
    <i r="2">
      <x v="12"/>
    </i>
    <i r="3">
      <x/>
    </i>
    <i r="3">
      <x v="1"/>
    </i>
    <i r="3">
      <x v="2"/>
    </i>
    <i r="3">
      <x v="4"/>
    </i>
    <i r="3">
      <x v="5"/>
    </i>
    <i r="3">
      <x v="6"/>
    </i>
    <i r="3">
      <x v="8"/>
    </i>
    <i r="3">
      <x v="9"/>
    </i>
    <i r="3">
      <x v="10"/>
    </i>
    <i r="3">
      <x v="11"/>
    </i>
    <i r="2">
      <x v="13"/>
    </i>
    <i r="3">
      <x/>
    </i>
    <i r="3">
      <x v="1"/>
    </i>
    <i r="3">
      <x v="2"/>
    </i>
    <i r="3">
      <x v="4"/>
    </i>
    <i r="3">
      <x v="5"/>
    </i>
    <i r="3">
      <x v="6"/>
    </i>
    <i r="3">
      <x v="8"/>
    </i>
    <i r="3">
      <x v="9"/>
    </i>
    <i r="3">
      <x v="10"/>
    </i>
    <i r="3">
      <x v="11"/>
    </i>
    <i r="2">
      <x v="14"/>
    </i>
    <i r="3">
      <x/>
    </i>
    <i r="3">
      <x v="1"/>
    </i>
    <i r="3">
      <x v="2"/>
    </i>
    <i r="3">
      <x v="4"/>
    </i>
    <i r="3">
      <x v="5"/>
    </i>
    <i r="3">
      <x v="6"/>
    </i>
    <i r="3">
      <x v="8"/>
    </i>
    <i r="3">
      <x v="9"/>
    </i>
    <i r="3">
      <x v="10"/>
    </i>
    <i r="3">
      <x v="11"/>
    </i>
    <i r="2">
      <x v="15"/>
    </i>
    <i r="3">
      <x/>
    </i>
    <i r="3">
      <x v="1"/>
    </i>
    <i r="3">
      <x v="2"/>
    </i>
    <i r="3">
      <x v="4"/>
    </i>
    <i r="3">
      <x v="5"/>
    </i>
    <i r="3">
      <x v="6"/>
    </i>
    <i r="3">
      <x v="8"/>
    </i>
    <i r="3">
      <x v="9"/>
    </i>
    <i r="3">
      <x v="10"/>
    </i>
    <i r="3">
      <x v="11"/>
    </i>
    <i r="2">
      <x v="16"/>
    </i>
    <i r="3">
      <x/>
    </i>
    <i r="3">
      <x v="1"/>
    </i>
    <i r="3">
      <x v="2"/>
    </i>
    <i r="3">
      <x v="4"/>
    </i>
    <i r="3">
      <x v="5"/>
    </i>
    <i r="3">
      <x v="6"/>
    </i>
    <i r="3">
      <x v="8"/>
    </i>
    <i r="3">
      <x v="9"/>
    </i>
    <i r="3">
      <x v="10"/>
    </i>
    <i r="3">
      <x v="11"/>
    </i>
    <i r="2">
      <x v="17"/>
    </i>
    <i r="3">
      <x/>
    </i>
    <i r="3">
      <x v="1"/>
    </i>
    <i r="3">
      <x v="2"/>
    </i>
    <i r="3">
      <x v="4"/>
    </i>
    <i r="3">
      <x v="5"/>
    </i>
    <i r="3">
      <x v="6"/>
    </i>
    <i r="3">
      <x v="8"/>
    </i>
    <i r="3">
      <x v="9"/>
    </i>
    <i r="3">
      <x v="10"/>
    </i>
    <i r="3">
      <x v="11"/>
    </i>
    <i r="2">
      <x v="18"/>
    </i>
    <i r="3">
      <x/>
    </i>
    <i r="3">
      <x v="1"/>
    </i>
    <i r="3">
      <x v="2"/>
    </i>
    <i r="3">
      <x v="4"/>
    </i>
    <i r="3">
      <x v="5"/>
    </i>
    <i r="3">
      <x v="6"/>
    </i>
    <i r="3">
      <x v="8"/>
    </i>
    <i r="3">
      <x v="9"/>
    </i>
    <i r="3">
      <x v="10"/>
    </i>
    <i r="3">
      <x v="11"/>
    </i>
    <i r="1">
      <x v="6"/>
    </i>
    <i r="2">
      <x/>
    </i>
    <i r="3">
      <x/>
    </i>
    <i r="3">
      <x v="1"/>
    </i>
    <i r="3">
      <x v="2"/>
    </i>
    <i r="3">
      <x v="4"/>
    </i>
    <i r="3">
      <x v="5"/>
    </i>
    <i r="3">
      <x v="6"/>
    </i>
    <i r="3">
      <x v="7"/>
    </i>
    <i r="3">
      <x v="8"/>
    </i>
    <i r="3">
      <x v="9"/>
    </i>
    <i r="3">
      <x v="10"/>
    </i>
    <i r="2">
      <x v="1"/>
    </i>
    <i r="3">
      <x v="2"/>
    </i>
    <i r="3">
      <x v="4"/>
    </i>
    <i r="3">
      <x v="5"/>
    </i>
    <i r="3">
      <x v="6"/>
    </i>
    <i r="3">
      <x v="7"/>
    </i>
    <i r="3">
      <x v="8"/>
    </i>
    <i r="3">
      <x v="9"/>
    </i>
    <i r="3">
      <x v="10"/>
    </i>
    <i r="2">
      <x v="2"/>
    </i>
    <i r="3">
      <x/>
    </i>
    <i r="3">
      <x v="1"/>
    </i>
    <i r="3">
      <x v="2"/>
    </i>
    <i r="3">
      <x v="4"/>
    </i>
    <i r="3">
      <x v="5"/>
    </i>
    <i r="3">
      <x v="6"/>
    </i>
    <i r="3">
      <x v="7"/>
    </i>
    <i r="3">
      <x v="8"/>
    </i>
    <i r="3">
      <x v="9"/>
    </i>
    <i r="3">
      <x v="10"/>
    </i>
    <i r="2">
      <x v="3"/>
    </i>
    <i r="3">
      <x/>
    </i>
    <i r="3">
      <x v="1"/>
    </i>
    <i r="3">
      <x v="2"/>
    </i>
    <i r="3">
      <x v="4"/>
    </i>
    <i r="3">
      <x v="5"/>
    </i>
    <i r="3">
      <x v="6"/>
    </i>
    <i r="3">
      <x v="8"/>
    </i>
    <i r="3">
      <x v="9"/>
    </i>
    <i r="3">
      <x v="10"/>
    </i>
    <i r="2">
      <x v="4"/>
    </i>
    <i r="3">
      <x/>
    </i>
    <i r="3">
      <x v="1"/>
    </i>
    <i r="3">
      <x v="4"/>
    </i>
    <i r="3">
      <x v="5"/>
    </i>
    <i r="3">
      <x v="6"/>
    </i>
    <i r="3">
      <x v="7"/>
    </i>
    <i r="3">
      <x v="8"/>
    </i>
    <i r="3">
      <x v="9"/>
    </i>
    <i r="3">
      <x v="10"/>
    </i>
    <i r="2">
      <x v="5"/>
    </i>
    <i r="3">
      <x/>
    </i>
    <i r="3">
      <x v="1"/>
    </i>
    <i r="3">
      <x v="2"/>
    </i>
    <i r="3">
      <x v="4"/>
    </i>
    <i r="3">
      <x v="5"/>
    </i>
    <i r="3">
      <x v="6"/>
    </i>
    <i r="3">
      <x v="7"/>
    </i>
    <i r="3">
      <x v="8"/>
    </i>
    <i r="3">
      <x v="9"/>
    </i>
    <i r="3">
      <x v="10"/>
    </i>
    <i r="2">
      <x v="6"/>
    </i>
    <i r="3">
      <x/>
    </i>
    <i r="3">
      <x v="1"/>
    </i>
    <i r="3">
      <x v="2"/>
    </i>
    <i r="3">
      <x v="4"/>
    </i>
    <i r="3">
      <x v="5"/>
    </i>
    <i r="3">
      <x v="6"/>
    </i>
    <i r="3">
      <x v="7"/>
    </i>
    <i r="3">
      <x v="8"/>
    </i>
    <i r="3">
      <x v="9"/>
    </i>
    <i r="3">
      <x v="10"/>
    </i>
    <i r="2">
      <x v="7"/>
    </i>
    <i r="3">
      <x/>
    </i>
    <i r="3">
      <x v="1"/>
    </i>
    <i r="3">
      <x v="2"/>
    </i>
    <i r="3">
      <x v="4"/>
    </i>
    <i r="3">
      <x v="5"/>
    </i>
    <i r="3">
      <x v="6"/>
    </i>
    <i r="3">
      <x v="7"/>
    </i>
    <i r="3">
      <x v="8"/>
    </i>
    <i r="3">
      <x v="9"/>
    </i>
    <i r="3">
      <x v="10"/>
    </i>
    <i r="2">
      <x v="8"/>
    </i>
    <i r="3">
      <x/>
    </i>
    <i r="3">
      <x v="1"/>
    </i>
    <i r="3">
      <x v="2"/>
    </i>
    <i r="3">
      <x v="4"/>
    </i>
    <i r="3">
      <x v="5"/>
    </i>
    <i r="3">
      <x v="6"/>
    </i>
    <i r="3">
      <x v="7"/>
    </i>
    <i r="3">
      <x v="8"/>
    </i>
    <i r="3">
      <x v="9"/>
    </i>
    <i r="3">
      <x v="10"/>
    </i>
    <i r="2">
      <x v="9"/>
    </i>
    <i r="3">
      <x/>
    </i>
    <i r="3">
      <x v="1"/>
    </i>
    <i r="3">
      <x v="2"/>
    </i>
    <i r="3">
      <x v="4"/>
    </i>
    <i r="3">
      <x v="5"/>
    </i>
    <i r="3">
      <x v="6"/>
    </i>
    <i r="3">
      <x v="7"/>
    </i>
    <i r="3">
      <x v="8"/>
    </i>
    <i r="3">
      <x v="9"/>
    </i>
    <i r="3">
      <x v="10"/>
    </i>
    <i r="2">
      <x v="10"/>
    </i>
    <i r="3">
      <x/>
    </i>
    <i r="3">
      <x v="1"/>
    </i>
    <i r="3">
      <x v="2"/>
    </i>
    <i r="3">
      <x v="4"/>
    </i>
    <i r="3">
      <x v="5"/>
    </i>
    <i r="3">
      <x v="6"/>
    </i>
    <i r="3">
      <x v="7"/>
    </i>
    <i r="3">
      <x v="8"/>
    </i>
    <i r="3">
      <x v="9"/>
    </i>
    <i r="3">
      <x v="10"/>
    </i>
    <i r="2">
      <x v="11"/>
    </i>
    <i r="3">
      <x/>
    </i>
    <i r="3">
      <x v="1"/>
    </i>
    <i r="3">
      <x v="2"/>
    </i>
    <i r="3">
      <x v="4"/>
    </i>
    <i r="3">
      <x v="5"/>
    </i>
    <i r="3">
      <x v="6"/>
    </i>
    <i r="3">
      <x v="7"/>
    </i>
    <i r="3">
      <x v="8"/>
    </i>
    <i r="3">
      <x v="9"/>
    </i>
    <i r="3">
      <x v="10"/>
    </i>
    <i r="2">
      <x v="12"/>
    </i>
    <i r="3">
      <x/>
    </i>
    <i r="3">
      <x v="1"/>
    </i>
    <i r="3">
      <x v="2"/>
    </i>
    <i r="3">
      <x v="4"/>
    </i>
    <i r="3">
      <x v="5"/>
    </i>
    <i r="3">
      <x v="6"/>
    </i>
    <i r="3">
      <x v="7"/>
    </i>
    <i r="3">
      <x v="8"/>
    </i>
    <i r="3">
      <x v="9"/>
    </i>
    <i r="3">
      <x v="10"/>
    </i>
    <i r="2">
      <x v="13"/>
    </i>
    <i r="3">
      <x/>
    </i>
    <i r="3">
      <x v="1"/>
    </i>
    <i r="3">
      <x v="2"/>
    </i>
    <i r="3">
      <x v="4"/>
    </i>
    <i r="3">
      <x v="5"/>
    </i>
    <i r="3">
      <x v="6"/>
    </i>
    <i r="3">
      <x v="7"/>
    </i>
    <i r="3">
      <x v="8"/>
    </i>
    <i r="3">
      <x v="9"/>
    </i>
    <i r="3">
      <x v="10"/>
    </i>
    <i r="2">
      <x v="14"/>
    </i>
    <i r="3">
      <x/>
    </i>
    <i r="3">
      <x v="1"/>
    </i>
    <i r="3">
      <x v="2"/>
    </i>
    <i r="3">
      <x v="4"/>
    </i>
    <i r="3">
      <x v="5"/>
    </i>
    <i r="3">
      <x v="6"/>
    </i>
    <i r="3">
      <x v="7"/>
    </i>
    <i r="3">
      <x v="8"/>
    </i>
    <i r="3">
      <x v="9"/>
    </i>
    <i r="3">
      <x v="10"/>
    </i>
    <i r="2">
      <x v="15"/>
    </i>
    <i r="3">
      <x/>
    </i>
    <i r="3">
      <x v="1"/>
    </i>
    <i r="3">
      <x v="2"/>
    </i>
    <i r="3">
      <x v="4"/>
    </i>
    <i r="3">
      <x v="5"/>
    </i>
    <i r="3">
      <x v="6"/>
    </i>
    <i r="3">
      <x v="7"/>
    </i>
    <i r="3">
      <x v="8"/>
    </i>
    <i r="3">
      <x v="9"/>
    </i>
    <i r="3">
      <x v="10"/>
    </i>
    <i r="2">
      <x v="16"/>
    </i>
    <i r="3">
      <x/>
    </i>
    <i r="3">
      <x v="1"/>
    </i>
    <i r="3">
      <x v="2"/>
    </i>
    <i r="3">
      <x v="4"/>
    </i>
    <i r="3">
      <x v="5"/>
    </i>
    <i r="3">
      <x v="6"/>
    </i>
    <i r="3">
      <x v="7"/>
    </i>
    <i r="3">
      <x v="8"/>
    </i>
    <i r="3">
      <x v="9"/>
    </i>
    <i r="3">
      <x v="10"/>
    </i>
    <i r="2">
      <x v="17"/>
    </i>
    <i r="3">
      <x/>
    </i>
    <i r="3">
      <x v="1"/>
    </i>
    <i r="3">
      <x v="2"/>
    </i>
    <i r="3">
      <x v="4"/>
    </i>
    <i r="3">
      <x v="5"/>
    </i>
    <i r="3">
      <x v="6"/>
    </i>
    <i r="3">
      <x v="7"/>
    </i>
    <i r="3">
      <x v="8"/>
    </i>
    <i r="3">
      <x v="9"/>
    </i>
    <i r="3">
      <x v="10"/>
    </i>
    <i r="2">
      <x v="18"/>
    </i>
    <i r="3">
      <x/>
    </i>
    <i r="3">
      <x v="1"/>
    </i>
    <i r="3">
      <x v="2"/>
    </i>
    <i r="3">
      <x v="4"/>
    </i>
    <i r="3">
      <x v="5"/>
    </i>
    <i r="3">
      <x v="6"/>
    </i>
    <i r="3">
      <x v="7"/>
    </i>
    <i r="3">
      <x v="8"/>
    </i>
    <i r="3">
      <x v="9"/>
    </i>
    <i r="3">
      <x v="10"/>
    </i>
    <i r="1">
      <x v="7"/>
    </i>
    <i r="2">
      <x/>
    </i>
    <i r="3">
      <x v="1"/>
    </i>
    <i r="3">
      <x v="2"/>
    </i>
    <i r="3">
      <x v="4"/>
    </i>
    <i r="3">
      <x v="5"/>
    </i>
    <i r="3">
      <x v="6"/>
    </i>
    <i r="3">
      <x v="7"/>
    </i>
    <i r="3">
      <x v="8"/>
    </i>
    <i r="3">
      <x v="9"/>
    </i>
    <i r="3">
      <x v="10"/>
    </i>
    <i r="3">
      <x v="11"/>
    </i>
    <i r="2">
      <x v="2"/>
    </i>
    <i r="3">
      <x v="1"/>
    </i>
    <i r="3">
      <x v="2"/>
    </i>
    <i r="3">
      <x v="4"/>
    </i>
    <i r="3">
      <x v="5"/>
    </i>
    <i r="3">
      <x v="6"/>
    </i>
    <i r="3">
      <x v="7"/>
    </i>
    <i r="3">
      <x v="8"/>
    </i>
    <i r="3">
      <x v="9"/>
    </i>
    <i r="3">
      <x v="10"/>
    </i>
    <i r="3">
      <x v="11"/>
    </i>
    <i r="2">
      <x v="4"/>
    </i>
    <i r="3">
      <x v="1"/>
    </i>
    <i r="3">
      <x v="4"/>
    </i>
    <i r="3">
      <x v="5"/>
    </i>
    <i r="3">
      <x v="6"/>
    </i>
    <i r="3">
      <x v="7"/>
    </i>
    <i r="3">
      <x v="8"/>
    </i>
    <i r="3">
      <x v="9"/>
    </i>
    <i r="3">
      <x v="10"/>
    </i>
    <i r="3">
      <x v="11"/>
    </i>
    <i r="2">
      <x v="5"/>
    </i>
    <i r="3">
      <x v="1"/>
    </i>
    <i r="3">
      <x v="2"/>
    </i>
    <i r="3">
      <x v="4"/>
    </i>
    <i r="3">
      <x v="5"/>
    </i>
    <i r="3">
      <x v="6"/>
    </i>
    <i r="3">
      <x v="7"/>
    </i>
    <i r="3">
      <x v="8"/>
    </i>
    <i r="3">
      <x v="9"/>
    </i>
    <i r="3">
      <x v="10"/>
    </i>
    <i r="3">
      <x v="11"/>
    </i>
    <i r="2">
      <x v="6"/>
    </i>
    <i r="3">
      <x v="1"/>
    </i>
    <i r="3">
      <x v="2"/>
    </i>
    <i r="3">
      <x v="4"/>
    </i>
    <i r="3">
      <x v="5"/>
    </i>
    <i r="3">
      <x v="6"/>
    </i>
    <i r="3">
      <x v="7"/>
    </i>
    <i r="3">
      <x v="8"/>
    </i>
    <i r="3">
      <x v="9"/>
    </i>
    <i r="3">
      <x v="10"/>
    </i>
    <i r="3">
      <x v="11"/>
    </i>
    <i r="2">
      <x v="8"/>
    </i>
    <i r="3">
      <x v="1"/>
    </i>
    <i r="3">
      <x v="4"/>
    </i>
    <i r="3">
      <x v="5"/>
    </i>
    <i r="3">
      <x v="6"/>
    </i>
    <i r="3">
      <x v="7"/>
    </i>
    <i r="3">
      <x v="8"/>
    </i>
    <i r="3">
      <x v="9"/>
    </i>
    <i r="3">
      <x v="10"/>
    </i>
    <i r="3">
      <x v="11"/>
    </i>
    <i r="2">
      <x v="9"/>
    </i>
    <i r="3">
      <x v="1"/>
    </i>
    <i r="3">
      <x v="2"/>
    </i>
    <i r="3">
      <x v="4"/>
    </i>
    <i r="3">
      <x v="5"/>
    </i>
    <i r="3">
      <x v="6"/>
    </i>
    <i r="3">
      <x v="7"/>
    </i>
    <i r="3">
      <x v="8"/>
    </i>
    <i r="3">
      <x v="9"/>
    </i>
    <i r="3">
      <x v="10"/>
    </i>
    <i r="3">
      <x v="11"/>
    </i>
    <i r="2">
      <x v="10"/>
    </i>
    <i r="3">
      <x v="1"/>
    </i>
    <i r="3">
      <x v="4"/>
    </i>
    <i r="3">
      <x v="5"/>
    </i>
    <i r="3">
      <x v="6"/>
    </i>
    <i r="3">
      <x v="7"/>
    </i>
    <i r="3">
      <x v="8"/>
    </i>
    <i r="3">
      <x v="9"/>
    </i>
    <i r="3">
      <x v="10"/>
    </i>
    <i r="3">
      <x v="11"/>
    </i>
    <i r="2">
      <x v="11"/>
    </i>
    <i r="3">
      <x v="1"/>
    </i>
    <i r="3">
      <x v="4"/>
    </i>
    <i r="3">
      <x v="5"/>
    </i>
    <i r="3">
      <x v="6"/>
    </i>
    <i r="3">
      <x v="7"/>
    </i>
    <i r="3">
      <x v="8"/>
    </i>
    <i r="3">
      <x v="9"/>
    </i>
    <i r="3">
      <x v="10"/>
    </i>
    <i r="3">
      <x v="11"/>
    </i>
    <i r="2">
      <x v="12"/>
    </i>
    <i r="3">
      <x v="1"/>
    </i>
    <i r="3">
      <x v="2"/>
    </i>
    <i r="3">
      <x v="4"/>
    </i>
    <i r="3">
      <x v="5"/>
    </i>
    <i r="3">
      <x v="6"/>
    </i>
    <i r="3">
      <x v="7"/>
    </i>
    <i r="3">
      <x v="8"/>
    </i>
    <i r="3">
      <x v="9"/>
    </i>
    <i r="3">
      <x v="10"/>
    </i>
    <i r="3">
      <x v="11"/>
    </i>
    <i r="2">
      <x v="13"/>
    </i>
    <i r="3">
      <x v="1"/>
    </i>
    <i r="3">
      <x v="2"/>
    </i>
    <i r="3">
      <x v="4"/>
    </i>
    <i r="3">
      <x v="5"/>
    </i>
    <i r="3">
      <x v="6"/>
    </i>
    <i r="3">
      <x v="7"/>
    </i>
    <i r="3">
      <x v="8"/>
    </i>
    <i r="3">
      <x v="9"/>
    </i>
    <i r="3">
      <x v="10"/>
    </i>
    <i r="3">
      <x v="11"/>
    </i>
    <i r="2">
      <x v="14"/>
    </i>
    <i r="3">
      <x v="1"/>
    </i>
    <i r="3">
      <x v="4"/>
    </i>
    <i r="3">
      <x v="5"/>
    </i>
    <i r="3">
      <x v="6"/>
    </i>
    <i r="3">
      <x v="7"/>
    </i>
    <i r="3">
      <x v="8"/>
    </i>
    <i r="3">
      <x v="9"/>
    </i>
    <i r="3">
      <x v="10"/>
    </i>
    <i r="3">
      <x v="11"/>
    </i>
    <i r="2">
      <x v="15"/>
    </i>
    <i r="3">
      <x v="1"/>
    </i>
    <i r="3">
      <x v="2"/>
    </i>
    <i r="3">
      <x v="4"/>
    </i>
    <i r="3">
      <x v="5"/>
    </i>
    <i r="3">
      <x v="6"/>
    </i>
    <i r="3">
      <x v="7"/>
    </i>
    <i r="3">
      <x v="8"/>
    </i>
    <i r="3">
      <x v="9"/>
    </i>
    <i r="3">
      <x v="10"/>
    </i>
    <i r="3">
      <x v="11"/>
    </i>
    <i r="2">
      <x v="16"/>
    </i>
    <i r="3">
      <x v="1"/>
    </i>
    <i r="3">
      <x v="2"/>
    </i>
    <i r="3">
      <x v="4"/>
    </i>
    <i r="3">
      <x v="5"/>
    </i>
    <i r="3">
      <x v="6"/>
    </i>
    <i r="3">
      <x v="7"/>
    </i>
    <i r="3">
      <x v="8"/>
    </i>
    <i r="3">
      <x v="9"/>
    </i>
    <i r="3">
      <x v="10"/>
    </i>
    <i r="3">
      <x v="11"/>
    </i>
    <i r="2">
      <x v="17"/>
    </i>
    <i r="3">
      <x v="1"/>
    </i>
    <i r="3">
      <x v="2"/>
    </i>
    <i r="3">
      <x v="4"/>
    </i>
    <i r="3">
      <x v="5"/>
    </i>
    <i r="3">
      <x v="6"/>
    </i>
    <i r="3">
      <x v="7"/>
    </i>
    <i r="3">
      <x v="8"/>
    </i>
    <i r="3">
      <x v="9"/>
    </i>
    <i r="3">
      <x v="10"/>
    </i>
    <i r="3">
      <x v="11"/>
    </i>
    <i r="2">
      <x v="18"/>
    </i>
    <i r="3">
      <x v="1"/>
    </i>
    <i r="3">
      <x v="2"/>
    </i>
    <i r="3">
      <x v="4"/>
    </i>
    <i r="3">
      <x v="5"/>
    </i>
    <i r="3">
      <x v="6"/>
    </i>
    <i r="3">
      <x v="7"/>
    </i>
    <i r="3">
      <x v="8"/>
    </i>
    <i r="3">
      <x v="9"/>
    </i>
    <i r="3">
      <x v="10"/>
    </i>
    <i r="3">
      <x v="11"/>
    </i>
    <i r="1">
      <x v="8"/>
    </i>
    <i r="2">
      <x/>
    </i>
    <i r="3">
      <x/>
    </i>
    <i r="3">
      <x v="1"/>
    </i>
    <i r="3">
      <x v="4"/>
    </i>
    <i r="3">
      <x v="5"/>
    </i>
    <i r="3">
      <x v="6"/>
    </i>
    <i r="3">
      <x v="7"/>
    </i>
    <i r="3">
      <x v="8"/>
    </i>
    <i r="3">
      <x v="9"/>
    </i>
    <i r="3">
      <x v="10"/>
    </i>
    <i r="3">
      <x v="11"/>
    </i>
    <i r="2">
      <x v="1"/>
    </i>
    <i r="3">
      <x/>
    </i>
    <i r="3">
      <x v="4"/>
    </i>
    <i r="3">
      <x v="5"/>
    </i>
    <i r="3">
      <x v="6"/>
    </i>
    <i r="3">
      <x v="7"/>
    </i>
    <i r="3">
      <x v="8"/>
    </i>
    <i r="3">
      <x v="9"/>
    </i>
    <i r="3">
      <x v="10"/>
    </i>
    <i r="3">
      <x v="11"/>
    </i>
    <i r="2">
      <x v="2"/>
    </i>
    <i r="3">
      <x/>
    </i>
    <i r="3">
      <x v="1"/>
    </i>
    <i r="3">
      <x v="4"/>
    </i>
    <i r="3">
      <x v="5"/>
    </i>
    <i r="3">
      <x v="6"/>
    </i>
    <i r="3">
      <x v="7"/>
    </i>
    <i r="3">
      <x v="8"/>
    </i>
    <i r="3">
      <x v="9"/>
    </i>
    <i r="3">
      <x v="10"/>
    </i>
    <i r="3">
      <x v="11"/>
    </i>
    <i r="2">
      <x v="3"/>
    </i>
    <i r="3">
      <x/>
    </i>
    <i r="3">
      <x v="1"/>
    </i>
    <i r="3">
      <x v="4"/>
    </i>
    <i r="3">
      <x v="5"/>
    </i>
    <i r="3">
      <x v="6"/>
    </i>
    <i r="3">
      <x v="8"/>
    </i>
    <i r="3">
      <x v="9"/>
    </i>
    <i r="3">
      <x v="10"/>
    </i>
    <i r="3">
      <x v="11"/>
    </i>
    <i r="2">
      <x v="4"/>
    </i>
    <i r="3">
      <x/>
    </i>
    <i r="3">
      <x v="1"/>
    </i>
    <i r="3">
      <x v="4"/>
    </i>
    <i r="3">
      <x v="5"/>
    </i>
    <i r="3">
      <x v="6"/>
    </i>
    <i r="3">
      <x v="7"/>
    </i>
    <i r="3">
      <x v="8"/>
    </i>
    <i r="3">
      <x v="9"/>
    </i>
    <i r="3">
      <x v="10"/>
    </i>
    <i r="3">
      <x v="11"/>
    </i>
    <i r="2">
      <x v="5"/>
    </i>
    <i r="3">
      <x/>
    </i>
    <i r="3">
      <x v="1"/>
    </i>
    <i r="3">
      <x v="4"/>
    </i>
    <i r="3">
      <x v="5"/>
    </i>
    <i r="3">
      <x v="6"/>
    </i>
    <i r="3">
      <x v="7"/>
    </i>
    <i r="3">
      <x v="8"/>
    </i>
    <i r="3">
      <x v="9"/>
    </i>
    <i r="3">
      <x v="10"/>
    </i>
    <i r="3">
      <x v="11"/>
    </i>
    <i r="2">
      <x v="6"/>
    </i>
    <i r="3">
      <x/>
    </i>
    <i r="3">
      <x v="1"/>
    </i>
    <i r="3">
      <x v="4"/>
    </i>
    <i r="3">
      <x v="5"/>
    </i>
    <i r="3">
      <x v="6"/>
    </i>
    <i r="3">
      <x v="7"/>
    </i>
    <i r="3">
      <x v="9"/>
    </i>
    <i r="3">
      <x v="10"/>
    </i>
    <i r="3">
      <x v="11"/>
    </i>
    <i r="2">
      <x v="7"/>
    </i>
    <i r="3">
      <x/>
    </i>
    <i r="3">
      <x v="1"/>
    </i>
    <i r="3">
      <x v="4"/>
    </i>
    <i r="3">
      <x v="5"/>
    </i>
    <i r="3">
      <x v="6"/>
    </i>
    <i r="3">
      <x v="7"/>
    </i>
    <i r="3">
      <x v="8"/>
    </i>
    <i r="3">
      <x v="9"/>
    </i>
    <i r="3">
      <x v="10"/>
    </i>
    <i r="3">
      <x v="11"/>
    </i>
    <i r="2">
      <x v="8"/>
    </i>
    <i r="3">
      <x/>
    </i>
    <i r="3">
      <x v="4"/>
    </i>
    <i r="3">
      <x v="5"/>
    </i>
    <i r="3">
      <x v="6"/>
    </i>
    <i r="3">
      <x v="7"/>
    </i>
    <i r="3">
      <x v="8"/>
    </i>
    <i r="3">
      <x v="9"/>
    </i>
    <i r="3">
      <x v="10"/>
    </i>
    <i r="3">
      <x v="11"/>
    </i>
    <i r="2">
      <x v="9"/>
    </i>
    <i r="3">
      <x/>
    </i>
    <i r="3">
      <x v="1"/>
    </i>
    <i r="3">
      <x v="4"/>
    </i>
    <i r="3">
      <x v="5"/>
    </i>
    <i r="3">
      <x v="6"/>
    </i>
    <i r="3">
      <x v="7"/>
    </i>
    <i r="3">
      <x v="8"/>
    </i>
    <i r="3">
      <x v="9"/>
    </i>
    <i r="3">
      <x v="10"/>
    </i>
    <i r="3">
      <x v="11"/>
    </i>
    <i r="2">
      <x v="11"/>
    </i>
    <i r="3">
      <x/>
    </i>
    <i r="3">
      <x v="1"/>
    </i>
    <i r="3">
      <x v="4"/>
    </i>
    <i r="3">
      <x v="5"/>
    </i>
    <i r="3">
      <x v="6"/>
    </i>
    <i r="3">
      <x v="7"/>
    </i>
    <i r="3">
      <x v="8"/>
    </i>
    <i r="3">
      <x v="9"/>
    </i>
    <i r="3">
      <x v="10"/>
    </i>
    <i r="3">
      <x v="11"/>
    </i>
    <i r="2">
      <x v="12"/>
    </i>
    <i r="3">
      <x v="1"/>
    </i>
    <i r="3">
      <x v="4"/>
    </i>
    <i r="3">
      <x v="5"/>
    </i>
    <i r="3">
      <x v="6"/>
    </i>
    <i r="3">
      <x v="7"/>
    </i>
    <i r="3">
      <x v="8"/>
    </i>
    <i r="3">
      <x v="9"/>
    </i>
    <i r="3">
      <x v="10"/>
    </i>
    <i r="3">
      <x v="11"/>
    </i>
    <i r="2">
      <x v="13"/>
    </i>
    <i r="3">
      <x/>
    </i>
    <i r="3">
      <x v="1"/>
    </i>
    <i r="3">
      <x v="4"/>
    </i>
    <i r="3">
      <x v="5"/>
    </i>
    <i r="3">
      <x v="6"/>
    </i>
    <i r="3">
      <x v="7"/>
    </i>
    <i r="3">
      <x v="8"/>
    </i>
    <i r="3">
      <x v="9"/>
    </i>
    <i r="3">
      <x v="10"/>
    </i>
    <i r="3">
      <x v="11"/>
    </i>
    <i r="2">
      <x v="14"/>
    </i>
    <i r="3">
      <x/>
    </i>
    <i r="3">
      <x v="1"/>
    </i>
    <i r="3">
      <x v="4"/>
    </i>
    <i r="3">
      <x v="5"/>
    </i>
    <i r="3">
      <x v="6"/>
    </i>
    <i r="3">
      <x v="7"/>
    </i>
    <i r="3">
      <x v="8"/>
    </i>
    <i r="3">
      <x v="9"/>
    </i>
    <i r="3">
      <x v="10"/>
    </i>
    <i r="3">
      <x v="11"/>
    </i>
    <i r="2">
      <x v="15"/>
    </i>
    <i r="3">
      <x/>
    </i>
    <i r="3">
      <x v="1"/>
    </i>
    <i r="3">
      <x v="4"/>
    </i>
    <i r="3">
      <x v="5"/>
    </i>
    <i r="3">
      <x v="6"/>
    </i>
    <i r="3">
      <x v="7"/>
    </i>
    <i r="3">
      <x v="8"/>
    </i>
    <i r="3">
      <x v="9"/>
    </i>
    <i r="3">
      <x v="10"/>
    </i>
    <i r="3">
      <x v="11"/>
    </i>
    <i r="2">
      <x v="16"/>
    </i>
    <i r="3">
      <x/>
    </i>
    <i r="3">
      <x v="1"/>
    </i>
    <i r="3">
      <x v="4"/>
    </i>
    <i r="3">
      <x v="5"/>
    </i>
    <i r="3">
      <x v="6"/>
    </i>
    <i r="3">
      <x v="7"/>
    </i>
    <i r="3">
      <x v="8"/>
    </i>
    <i r="3">
      <x v="9"/>
    </i>
    <i r="3">
      <x v="10"/>
    </i>
    <i r="3">
      <x v="11"/>
    </i>
    <i r="2">
      <x v="17"/>
    </i>
    <i r="3">
      <x/>
    </i>
    <i r="3">
      <x v="1"/>
    </i>
    <i r="3">
      <x v="4"/>
    </i>
    <i r="3">
      <x v="5"/>
    </i>
    <i r="3">
      <x v="6"/>
    </i>
    <i r="3">
      <x v="7"/>
    </i>
    <i r="3">
      <x v="8"/>
    </i>
    <i r="3">
      <x v="9"/>
    </i>
    <i r="3">
      <x v="10"/>
    </i>
    <i r="3">
      <x v="11"/>
    </i>
    <i r="2">
      <x v="18"/>
    </i>
    <i r="3">
      <x/>
    </i>
    <i r="3">
      <x v="1"/>
    </i>
    <i r="3">
      <x v="4"/>
    </i>
    <i r="3">
      <x v="5"/>
    </i>
    <i r="3">
      <x v="6"/>
    </i>
    <i r="3">
      <x v="7"/>
    </i>
    <i r="3">
      <x v="8"/>
    </i>
    <i r="3">
      <x v="9"/>
    </i>
    <i r="3">
      <x v="10"/>
    </i>
    <i r="3">
      <x v="11"/>
    </i>
    <i r="1">
      <x v="9"/>
    </i>
    <i r="2">
      <x/>
    </i>
    <i r="3">
      <x/>
    </i>
    <i r="3">
      <x v="1"/>
    </i>
    <i r="3">
      <x v="2"/>
    </i>
    <i r="3">
      <x v="4"/>
    </i>
    <i r="3">
      <x v="5"/>
    </i>
    <i r="3">
      <x v="6"/>
    </i>
    <i r="3">
      <x v="7"/>
    </i>
    <i r="3">
      <x v="9"/>
    </i>
    <i r="3">
      <x v="10"/>
    </i>
    <i r="3">
      <x v="11"/>
    </i>
    <i r="2">
      <x v="1"/>
    </i>
    <i r="3">
      <x v="2"/>
    </i>
    <i r="3">
      <x v="4"/>
    </i>
    <i r="3">
      <x v="5"/>
    </i>
    <i r="3">
      <x v="6"/>
    </i>
    <i r="3">
      <x v="7"/>
    </i>
    <i r="3">
      <x v="9"/>
    </i>
    <i r="3">
      <x v="10"/>
    </i>
    <i r="3">
      <x v="11"/>
    </i>
    <i r="2">
      <x v="2"/>
    </i>
    <i r="3">
      <x/>
    </i>
    <i r="3">
      <x v="1"/>
    </i>
    <i r="3">
      <x v="2"/>
    </i>
    <i r="3">
      <x v="4"/>
    </i>
    <i r="3">
      <x v="5"/>
    </i>
    <i r="3">
      <x v="6"/>
    </i>
    <i r="3">
      <x v="7"/>
    </i>
    <i r="3">
      <x v="9"/>
    </i>
    <i r="3">
      <x v="10"/>
    </i>
    <i r="3">
      <x v="11"/>
    </i>
    <i r="2">
      <x v="6"/>
    </i>
    <i r="3">
      <x/>
    </i>
    <i r="3">
      <x v="1"/>
    </i>
    <i r="3">
      <x v="2"/>
    </i>
    <i r="3">
      <x v="4"/>
    </i>
    <i r="3">
      <x v="5"/>
    </i>
    <i r="3">
      <x v="6"/>
    </i>
    <i r="3">
      <x v="7"/>
    </i>
    <i r="3">
      <x v="9"/>
    </i>
    <i r="3">
      <x v="10"/>
    </i>
    <i r="3">
      <x v="11"/>
    </i>
    <i r="2">
      <x v="8"/>
    </i>
    <i r="3">
      <x/>
    </i>
    <i r="3">
      <x v="1"/>
    </i>
    <i r="3">
      <x v="2"/>
    </i>
    <i r="3">
      <x v="4"/>
    </i>
    <i r="3">
      <x v="5"/>
    </i>
    <i r="3">
      <x v="6"/>
    </i>
    <i r="3">
      <x v="7"/>
    </i>
    <i r="3">
      <x v="9"/>
    </i>
    <i r="3">
      <x v="10"/>
    </i>
    <i r="3">
      <x v="11"/>
    </i>
    <i r="2">
      <x v="9"/>
    </i>
    <i r="3">
      <x/>
    </i>
    <i r="3">
      <x v="1"/>
    </i>
    <i r="3">
      <x v="2"/>
    </i>
    <i r="3">
      <x v="4"/>
    </i>
    <i r="3">
      <x v="5"/>
    </i>
    <i r="3">
      <x v="6"/>
    </i>
    <i r="3">
      <x v="7"/>
    </i>
    <i r="3">
      <x v="9"/>
    </i>
    <i r="3">
      <x v="10"/>
    </i>
    <i r="3">
      <x v="11"/>
    </i>
    <i r="2">
      <x v="10"/>
    </i>
    <i r="3">
      <x/>
    </i>
    <i r="3">
      <x v="1"/>
    </i>
    <i r="3">
      <x v="2"/>
    </i>
    <i r="3">
      <x v="4"/>
    </i>
    <i r="3">
      <x v="5"/>
    </i>
    <i r="3">
      <x v="6"/>
    </i>
    <i r="3">
      <x v="7"/>
    </i>
    <i r="3">
      <x v="9"/>
    </i>
    <i r="3">
      <x v="10"/>
    </i>
    <i r="3">
      <x v="11"/>
    </i>
    <i r="2">
      <x v="11"/>
    </i>
    <i r="3">
      <x/>
    </i>
    <i r="3">
      <x v="1"/>
    </i>
    <i r="3">
      <x v="4"/>
    </i>
    <i r="3">
      <x v="5"/>
    </i>
    <i r="3">
      <x v="6"/>
    </i>
    <i r="3">
      <x v="7"/>
    </i>
    <i r="3">
      <x v="9"/>
    </i>
    <i r="3">
      <x v="10"/>
    </i>
    <i r="3">
      <x v="11"/>
    </i>
    <i r="2">
      <x v="12"/>
    </i>
    <i r="3">
      <x/>
    </i>
    <i r="3">
      <x v="1"/>
    </i>
    <i r="3">
      <x v="2"/>
    </i>
    <i r="3">
      <x v="4"/>
    </i>
    <i r="3">
      <x v="5"/>
    </i>
    <i r="3">
      <x v="6"/>
    </i>
    <i r="3">
      <x v="7"/>
    </i>
    <i r="3">
      <x v="9"/>
    </i>
    <i r="3">
      <x v="10"/>
    </i>
    <i r="3">
      <x v="11"/>
    </i>
    <i r="2">
      <x v="13"/>
    </i>
    <i r="3">
      <x/>
    </i>
    <i r="3">
      <x v="1"/>
    </i>
    <i r="3">
      <x v="2"/>
    </i>
    <i r="3">
      <x v="4"/>
    </i>
    <i r="3">
      <x v="5"/>
    </i>
    <i r="3">
      <x v="6"/>
    </i>
    <i r="3">
      <x v="7"/>
    </i>
    <i r="3">
      <x v="9"/>
    </i>
    <i r="3">
      <x v="10"/>
    </i>
    <i r="3">
      <x v="11"/>
    </i>
    <i r="2">
      <x v="14"/>
    </i>
    <i r="3">
      <x/>
    </i>
    <i r="3">
      <x v="1"/>
    </i>
    <i r="3">
      <x v="2"/>
    </i>
    <i r="3">
      <x v="4"/>
    </i>
    <i r="3">
      <x v="5"/>
    </i>
    <i r="3">
      <x v="6"/>
    </i>
    <i r="3">
      <x v="7"/>
    </i>
    <i r="3">
      <x v="9"/>
    </i>
    <i r="3">
      <x v="10"/>
    </i>
    <i r="3">
      <x v="11"/>
    </i>
    <i r="2">
      <x v="15"/>
    </i>
    <i r="3">
      <x/>
    </i>
    <i r="3">
      <x v="1"/>
    </i>
    <i r="3">
      <x v="2"/>
    </i>
    <i r="3">
      <x v="4"/>
    </i>
    <i r="3">
      <x v="5"/>
    </i>
    <i r="3">
      <x v="6"/>
    </i>
    <i r="3">
      <x v="7"/>
    </i>
    <i r="3">
      <x v="9"/>
    </i>
    <i r="3">
      <x v="10"/>
    </i>
    <i r="3">
      <x v="11"/>
    </i>
    <i r="2">
      <x v="16"/>
    </i>
    <i r="3">
      <x/>
    </i>
    <i r="3">
      <x v="1"/>
    </i>
    <i r="3">
      <x v="2"/>
    </i>
    <i r="3">
      <x v="4"/>
    </i>
    <i r="3">
      <x v="5"/>
    </i>
    <i r="3">
      <x v="6"/>
    </i>
    <i r="3">
      <x v="7"/>
    </i>
    <i r="3">
      <x v="9"/>
    </i>
    <i r="3">
      <x v="10"/>
    </i>
    <i r="3">
      <x v="11"/>
    </i>
    <i r="2">
      <x v="17"/>
    </i>
    <i r="3">
      <x/>
    </i>
    <i r="3">
      <x v="1"/>
    </i>
    <i r="3">
      <x v="2"/>
    </i>
    <i r="3">
      <x v="4"/>
    </i>
    <i r="3">
      <x v="5"/>
    </i>
    <i r="3">
      <x v="6"/>
    </i>
    <i r="3">
      <x v="7"/>
    </i>
    <i r="3">
      <x v="9"/>
    </i>
    <i r="3">
      <x v="10"/>
    </i>
    <i r="3">
      <x v="11"/>
    </i>
    <i r="2">
      <x v="18"/>
    </i>
    <i r="3">
      <x/>
    </i>
    <i r="3">
      <x v="1"/>
    </i>
    <i r="3">
      <x v="2"/>
    </i>
    <i r="3">
      <x v="4"/>
    </i>
    <i r="3">
      <x v="5"/>
    </i>
    <i r="3">
      <x v="6"/>
    </i>
    <i r="3">
      <x v="7"/>
    </i>
    <i r="3">
      <x v="9"/>
    </i>
    <i r="3">
      <x v="10"/>
    </i>
    <i r="3">
      <x v="11"/>
    </i>
    <i r="1">
      <x v="10"/>
    </i>
    <i r="2">
      <x/>
    </i>
    <i r="3">
      <x/>
    </i>
    <i r="3">
      <x v="1"/>
    </i>
    <i r="3">
      <x v="2"/>
    </i>
    <i r="3">
      <x v="4"/>
    </i>
    <i r="3">
      <x v="5"/>
    </i>
    <i r="3">
      <x v="6"/>
    </i>
    <i r="3">
      <x v="7"/>
    </i>
    <i r="3">
      <x v="8"/>
    </i>
    <i r="3">
      <x v="10"/>
    </i>
    <i r="3">
      <x v="11"/>
    </i>
    <i r="2">
      <x v="1"/>
    </i>
    <i r="3">
      <x/>
    </i>
    <i r="3">
      <x v="2"/>
    </i>
    <i r="3">
      <x v="4"/>
    </i>
    <i r="3">
      <x v="5"/>
    </i>
    <i r="3">
      <x v="6"/>
    </i>
    <i r="3">
      <x v="7"/>
    </i>
    <i r="3">
      <x v="8"/>
    </i>
    <i r="3">
      <x v="10"/>
    </i>
    <i r="3">
      <x v="11"/>
    </i>
    <i r="2">
      <x v="2"/>
    </i>
    <i r="3">
      <x/>
    </i>
    <i r="3">
      <x v="1"/>
    </i>
    <i r="3">
      <x v="2"/>
    </i>
    <i r="3">
      <x v="4"/>
    </i>
    <i r="3">
      <x v="5"/>
    </i>
    <i r="3">
      <x v="6"/>
    </i>
    <i r="3">
      <x v="7"/>
    </i>
    <i r="3">
      <x v="8"/>
    </i>
    <i r="3">
      <x v="10"/>
    </i>
    <i r="3">
      <x v="11"/>
    </i>
    <i r="2">
      <x v="3"/>
    </i>
    <i r="3">
      <x/>
    </i>
    <i r="3">
      <x v="1"/>
    </i>
    <i r="3">
      <x v="2"/>
    </i>
    <i r="3">
      <x v="4"/>
    </i>
    <i r="3">
      <x v="5"/>
    </i>
    <i r="3">
      <x v="6"/>
    </i>
    <i r="3">
      <x v="8"/>
    </i>
    <i r="3">
      <x v="10"/>
    </i>
    <i r="3">
      <x v="11"/>
    </i>
    <i r="2">
      <x v="5"/>
    </i>
    <i r="3">
      <x/>
    </i>
    <i r="3">
      <x v="1"/>
    </i>
    <i r="3">
      <x v="2"/>
    </i>
    <i r="3">
      <x v="4"/>
    </i>
    <i r="3">
      <x v="5"/>
    </i>
    <i r="3">
      <x v="6"/>
    </i>
    <i r="3">
      <x v="7"/>
    </i>
    <i r="3">
      <x v="8"/>
    </i>
    <i r="3">
      <x v="10"/>
    </i>
    <i r="3">
      <x v="11"/>
    </i>
    <i r="2">
      <x v="6"/>
    </i>
    <i r="3">
      <x/>
    </i>
    <i r="3">
      <x v="1"/>
    </i>
    <i r="3">
      <x v="2"/>
    </i>
    <i r="3">
      <x v="4"/>
    </i>
    <i r="3">
      <x v="5"/>
    </i>
    <i r="3">
      <x v="6"/>
    </i>
    <i r="3">
      <x v="7"/>
    </i>
    <i r="3">
      <x v="8"/>
    </i>
    <i r="3">
      <x v="10"/>
    </i>
    <i r="3">
      <x v="11"/>
    </i>
    <i r="2">
      <x v="8"/>
    </i>
    <i r="3">
      <x/>
    </i>
    <i r="3">
      <x v="1"/>
    </i>
    <i r="3">
      <x v="2"/>
    </i>
    <i r="3">
      <x v="4"/>
    </i>
    <i r="3">
      <x v="5"/>
    </i>
    <i r="3">
      <x v="6"/>
    </i>
    <i r="3">
      <x v="7"/>
    </i>
    <i r="3">
      <x v="8"/>
    </i>
    <i r="3">
      <x v="10"/>
    </i>
    <i r="3">
      <x v="11"/>
    </i>
    <i r="2">
      <x v="9"/>
    </i>
    <i r="3">
      <x/>
    </i>
    <i r="3">
      <x v="1"/>
    </i>
    <i r="3">
      <x v="2"/>
    </i>
    <i r="3">
      <x v="4"/>
    </i>
    <i r="3">
      <x v="5"/>
    </i>
    <i r="3">
      <x v="6"/>
    </i>
    <i r="3">
      <x v="7"/>
    </i>
    <i r="3">
      <x v="8"/>
    </i>
    <i r="3">
      <x v="10"/>
    </i>
    <i r="3">
      <x v="11"/>
    </i>
    <i r="2">
      <x v="10"/>
    </i>
    <i r="3">
      <x/>
    </i>
    <i r="3">
      <x v="1"/>
    </i>
    <i r="3">
      <x v="2"/>
    </i>
    <i r="3">
      <x v="4"/>
    </i>
    <i r="3">
      <x v="5"/>
    </i>
    <i r="3">
      <x v="6"/>
    </i>
    <i r="3">
      <x v="7"/>
    </i>
    <i r="3">
      <x v="8"/>
    </i>
    <i r="3">
      <x v="10"/>
    </i>
    <i r="3">
      <x v="11"/>
    </i>
    <i r="2">
      <x v="11"/>
    </i>
    <i r="3">
      <x/>
    </i>
    <i r="3">
      <x v="1"/>
    </i>
    <i r="3">
      <x v="2"/>
    </i>
    <i r="3">
      <x v="4"/>
    </i>
    <i r="3">
      <x v="5"/>
    </i>
    <i r="3">
      <x v="6"/>
    </i>
    <i r="3">
      <x v="7"/>
    </i>
    <i r="3">
      <x v="8"/>
    </i>
    <i r="3">
      <x v="10"/>
    </i>
    <i r="3">
      <x v="11"/>
    </i>
    <i r="2">
      <x v="12"/>
    </i>
    <i r="3">
      <x/>
    </i>
    <i r="3">
      <x v="1"/>
    </i>
    <i r="3">
      <x v="2"/>
    </i>
    <i r="3">
      <x v="4"/>
    </i>
    <i r="3">
      <x v="5"/>
    </i>
    <i r="3">
      <x v="6"/>
    </i>
    <i r="3">
      <x v="7"/>
    </i>
    <i r="3">
      <x v="8"/>
    </i>
    <i r="3">
      <x v="10"/>
    </i>
    <i r="3">
      <x v="11"/>
    </i>
    <i r="2">
      <x v="13"/>
    </i>
    <i r="3">
      <x/>
    </i>
    <i r="3">
      <x v="1"/>
    </i>
    <i r="3">
      <x v="2"/>
    </i>
    <i r="3">
      <x v="4"/>
    </i>
    <i r="3">
      <x v="5"/>
    </i>
    <i r="3">
      <x v="6"/>
    </i>
    <i r="3">
      <x v="7"/>
    </i>
    <i r="3">
      <x v="8"/>
    </i>
    <i r="3">
      <x v="10"/>
    </i>
    <i r="3">
      <x v="11"/>
    </i>
    <i r="2">
      <x v="14"/>
    </i>
    <i r="3">
      <x/>
    </i>
    <i r="3">
      <x v="1"/>
    </i>
    <i r="3">
      <x v="2"/>
    </i>
    <i r="3">
      <x v="4"/>
    </i>
    <i r="3">
      <x v="5"/>
    </i>
    <i r="3">
      <x v="6"/>
    </i>
    <i r="3">
      <x v="7"/>
    </i>
    <i r="3">
      <x v="8"/>
    </i>
    <i r="3">
      <x v="10"/>
    </i>
    <i r="3">
      <x v="11"/>
    </i>
    <i r="2">
      <x v="15"/>
    </i>
    <i r="3">
      <x/>
    </i>
    <i r="3">
      <x v="1"/>
    </i>
    <i r="3">
      <x v="2"/>
    </i>
    <i r="3">
      <x v="4"/>
    </i>
    <i r="3">
      <x v="5"/>
    </i>
    <i r="3">
      <x v="6"/>
    </i>
    <i r="3">
      <x v="7"/>
    </i>
    <i r="3">
      <x v="8"/>
    </i>
    <i r="3">
      <x v="10"/>
    </i>
    <i r="3">
      <x v="11"/>
    </i>
    <i r="2">
      <x v="16"/>
    </i>
    <i r="3">
      <x/>
    </i>
    <i r="3">
      <x v="1"/>
    </i>
    <i r="3">
      <x v="2"/>
    </i>
    <i r="3">
      <x v="4"/>
    </i>
    <i r="3">
      <x v="5"/>
    </i>
    <i r="3">
      <x v="6"/>
    </i>
    <i r="3">
      <x v="7"/>
    </i>
    <i r="3">
      <x v="8"/>
    </i>
    <i r="3">
      <x v="10"/>
    </i>
    <i r="3">
      <x v="11"/>
    </i>
    <i r="2">
      <x v="17"/>
    </i>
    <i r="3">
      <x/>
    </i>
    <i r="3">
      <x v="1"/>
    </i>
    <i r="3">
      <x v="2"/>
    </i>
    <i r="3">
      <x v="4"/>
    </i>
    <i r="3">
      <x v="5"/>
    </i>
    <i r="3">
      <x v="6"/>
    </i>
    <i r="3">
      <x v="7"/>
    </i>
    <i r="3">
      <x v="8"/>
    </i>
    <i r="3">
      <x v="10"/>
    </i>
    <i r="3">
      <x v="11"/>
    </i>
    <i r="2">
      <x v="18"/>
    </i>
    <i r="3">
      <x/>
    </i>
    <i r="3">
      <x v="1"/>
    </i>
    <i r="3">
      <x v="2"/>
    </i>
    <i r="3">
      <x v="4"/>
    </i>
    <i r="3">
      <x v="5"/>
    </i>
    <i r="3">
      <x v="6"/>
    </i>
    <i r="3">
      <x v="7"/>
    </i>
    <i r="3">
      <x v="8"/>
    </i>
    <i r="3">
      <x v="10"/>
    </i>
    <i r="3">
      <x v="11"/>
    </i>
    <i r="1">
      <x v="11"/>
    </i>
    <i r="2">
      <x/>
    </i>
    <i r="3">
      <x/>
    </i>
    <i r="3">
      <x v="2"/>
    </i>
    <i r="3">
      <x v="4"/>
    </i>
    <i r="3">
      <x v="5"/>
    </i>
    <i r="3">
      <x v="6"/>
    </i>
    <i r="3">
      <x v="7"/>
    </i>
    <i r="3">
      <x v="8"/>
    </i>
    <i r="3">
      <x v="9"/>
    </i>
    <i r="3">
      <x v="10"/>
    </i>
    <i r="3">
      <x v="11"/>
    </i>
    <i r="2">
      <x v="1"/>
    </i>
    <i r="3">
      <x v="2"/>
    </i>
    <i r="3">
      <x v="4"/>
    </i>
    <i r="3">
      <x v="5"/>
    </i>
    <i r="3">
      <x v="7"/>
    </i>
    <i r="3">
      <x v="9"/>
    </i>
    <i r="3">
      <x v="10"/>
    </i>
    <i r="3">
      <x v="11"/>
    </i>
    <i r="2">
      <x v="2"/>
    </i>
    <i r="3">
      <x/>
    </i>
    <i r="3">
      <x v="2"/>
    </i>
    <i r="3">
      <x v="4"/>
    </i>
    <i r="3">
      <x v="5"/>
    </i>
    <i r="3">
      <x v="6"/>
    </i>
    <i r="3">
      <x v="7"/>
    </i>
    <i r="3">
      <x v="8"/>
    </i>
    <i r="3">
      <x v="9"/>
    </i>
    <i r="3">
      <x v="10"/>
    </i>
    <i r="3">
      <x v="11"/>
    </i>
    <i r="2">
      <x v="3"/>
    </i>
    <i r="3">
      <x/>
    </i>
    <i r="3">
      <x v="2"/>
    </i>
    <i r="3">
      <x v="4"/>
    </i>
    <i r="3">
      <x v="5"/>
    </i>
    <i r="3">
      <x v="6"/>
    </i>
    <i r="3">
      <x v="8"/>
    </i>
    <i r="3">
      <x v="9"/>
    </i>
    <i r="3">
      <x v="10"/>
    </i>
    <i r="3">
      <x v="11"/>
    </i>
    <i r="2">
      <x v="5"/>
    </i>
    <i r="3">
      <x/>
    </i>
    <i r="3">
      <x v="2"/>
    </i>
    <i r="3">
      <x v="4"/>
    </i>
    <i r="3">
      <x v="5"/>
    </i>
    <i r="3">
      <x v="6"/>
    </i>
    <i r="3">
      <x v="7"/>
    </i>
    <i r="3">
      <x v="8"/>
    </i>
    <i r="3">
      <x v="9"/>
    </i>
    <i r="3">
      <x v="10"/>
    </i>
    <i r="3">
      <x v="11"/>
    </i>
    <i r="2">
      <x v="6"/>
    </i>
    <i r="3">
      <x/>
    </i>
    <i r="3">
      <x v="2"/>
    </i>
    <i r="3">
      <x v="4"/>
    </i>
    <i r="3">
      <x v="5"/>
    </i>
    <i r="3">
      <x v="6"/>
    </i>
    <i r="3">
      <x v="7"/>
    </i>
    <i r="3">
      <x v="8"/>
    </i>
    <i r="3">
      <x v="9"/>
    </i>
    <i r="3">
      <x v="10"/>
    </i>
    <i r="3">
      <x v="11"/>
    </i>
    <i r="2">
      <x v="8"/>
    </i>
    <i r="3">
      <x/>
    </i>
    <i r="3">
      <x v="2"/>
    </i>
    <i r="3">
      <x v="4"/>
    </i>
    <i r="3">
      <x v="5"/>
    </i>
    <i r="3">
      <x v="6"/>
    </i>
    <i r="3">
      <x v="7"/>
    </i>
    <i r="3">
      <x v="8"/>
    </i>
    <i r="3">
      <x v="9"/>
    </i>
    <i r="3">
      <x v="10"/>
    </i>
    <i r="3">
      <x v="11"/>
    </i>
    <i r="2">
      <x v="9"/>
    </i>
    <i r="3">
      <x/>
    </i>
    <i r="3">
      <x v="2"/>
    </i>
    <i r="3">
      <x v="4"/>
    </i>
    <i r="3">
      <x v="5"/>
    </i>
    <i r="3">
      <x v="6"/>
    </i>
    <i r="3">
      <x v="7"/>
    </i>
    <i r="3">
      <x v="8"/>
    </i>
    <i r="3">
      <x v="9"/>
    </i>
    <i r="3">
      <x v="10"/>
    </i>
    <i r="3">
      <x v="11"/>
    </i>
    <i r="2">
      <x v="10"/>
    </i>
    <i r="3">
      <x/>
    </i>
    <i r="3">
      <x v="2"/>
    </i>
    <i r="3">
      <x v="4"/>
    </i>
    <i r="3">
      <x v="5"/>
    </i>
    <i r="3">
      <x v="6"/>
    </i>
    <i r="3">
      <x v="7"/>
    </i>
    <i r="3">
      <x v="8"/>
    </i>
    <i r="3">
      <x v="9"/>
    </i>
    <i r="3">
      <x v="10"/>
    </i>
    <i r="3">
      <x v="11"/>
    </i>
    <i r="2">
      <x v="11"/>
    </i>
    <i r="3">
      <x/>
    </i>
    <i r="3">
      <x v="2"/>
    </i>
    <i r="3">
      <x v="4"/>
    </i>
    <i r="3">
      <x v="5"/>
    </i>
    <i r="3">
      <x v="6"/>
    </i>
    <i r="3">
      <x v="7"/>
    </i>
    <i r="3">
      <x v="8"/>
    </i>
    <i r="3">
      <x v="9"/>
    </i>
    <i r="3">
      <x v="10"/>
    </i>
    <i r="3">
      <x v="11"/>
    </i>
    <i r="2">
      <x v="12"/>
    </i>
    <i r="3">
      <x/>
    </i>
    <i r="3">
      <x v="4"/>
    </i>
    <i r="3">
      <x v="5"/>
    </i>
    <i r="3">
      <x v="6"/>
    </i>
    <i r="3">
      <x v="7"/>
    </i>
    <i r="3">
      <x v="8"/>
    </i>
    <i r="3">
      <x v="9"/>
    </i>
    <i r="3">
      <x v="10"/>
    </i>
    <i r="3">
      <x v="11"/>
    </i>
    <i r="2">
      <x v="13"/>
    </i>
    <i r="3">
      <x/>
    </i>
    <i r="3">
      <x v="2"/>
    </i>
    <i r="3">
      <x v="4"/>
    </i>
    <i r="3">
      <x v="5"/>
    </i>
    <i r="3">
      <x v="6"/>
    </i>
    <i r="3">
      <x v="7"/>
    </i>
    <i r="3">
      <x v="8"/>
    </i>
    <i r="3">
      <x v="9"/>
    </i>
    <i r="3">
      <x v="10"/>
    </i>
    <i r="3">
      <x v="11"/>
    </i>
    <i r="2">
      <x v="14"/>
    </i>
    <i r="3">
      <x/>
    </i>
    <i r="3">
      <x v="4"/>
    </i>
    <i r="3">
      <x v="5"/>
    </i>
    <i r="3">
      <x v="7"/>
    </i>
    <i r="3">
      <x v="8"/>
    </i>
    <i r="3">
      <x v="9"/>
    </i>
    <i r="3">
      <x v="10"/>
    </i>
    <i r="3">
      <x v="11"/>
    </i>
    <i r="2">
      <x v="15"/>
    </i>
    <i r="3">
      <x/>
    </i>
    <i r="3">
      <x v="2"/>
    </i>
    <i r="3">
      <x v="4"/>
    </i>
    <i r="3">
      <x v="5"/>
    </i>
    <i r="3">
      <x v="6"/>
    </i>
    <i r="3">
      <x v="7"/>
    </i>
    <i r="3">
      <x v="8"/>
    </i>
    <i r="3">
      <x v="9"/>
    </i>
    <i r="3">
      <x v="10"/>
    </i>
    <i r="3">
      <x v="11"/>
    </i>
    <i r="2">
      <x v="16"/>
    </i>
    <i r="3">
      <x/>
    </i>
    <i r="3">
      <x v="2"/>
    </i>
    <i r="3">
      <x v="4"/>
    </i>
    <i r="3">
      <x v="5"/>
    </i>
    <i r="3">
      <x v="6"/>
    </i>
    <i r="3">
      <x v="7"/>
    </i>
    <i r="3">
      <x v="8"/>
    </i>
    <i r="3">
      <x v="9"/>
    </i>
    <i r="3">
      <x v="10"/>
    </i>
    <i r="3">
      <x v="11"/>
    </i>
    <i r="2">
      <x v="17"/>
    </i>
    <i r="3">
      <x/>
    </i>
    <i r="3">
      <x v="2"/>
    </i>
    <i r="3">
      <x v="4"/>
    </i>
    <i r="3">
      <x v="5"/>
    </i>
    <i r="3">
      <x v="6"/>
    </i>
    <i r="3">
      <x v="7"/>
    </i>
    <i r="3">
      <x v="8"/>
    </i>
    <i r="3">
      <x v="9"/>
    </i>
    <i r="3">
      <x v="10"/>
    </i>
    <i r="3">
      <x v="11"/>
    </i>
    <i r="2">
      <x v="18"/>
    </i>
    <i r="3">
      <x/>
    </i>
    <i r="3">
      <x v="2"/>
    </i>
    <i r="3">
      <x v="4"/>
    </i>
    <i r="3">
      <x v="5"/>
    </i>
    <i r="3">
      <x v="6"/>
    </i>
    <i r="3">
      <x v="7"/>
    </i>
    <i r="3">
      <x v="8"/>
    </i>
    <i r="3">
      <x v="9"/>
    </i>
    <i r="3">
      <x v="10"/>
    </i>
    <i r="3">
      <x v="11"/>
    </i>
    <i r="1">
      <x v="12"/>
    </i>
    <i r="2">
      <x/>
    </i>
    <i r="3">
      <x/>
    </i>
    <i r="3">
      <x v="1"/>
    </i>
    <i r="3">
      <x v="2"/>
    </i>
    <i r="3">
      <x v="4"/>
    </i>
    <i r="3">
      <x v="5"/>
    </i>
    <i r="3">
      <x v="6"/>
    </i>
    <i r="3">
      <x v="7"/>
    </i>
    <i r="3">
      <x v="8"/>
    </i>
    <i r="3">
      <x v="9"/>
    </i>
    <i r="3">
      <x v="11"/>
    </i>
    <i r="2">
      <x v="1"/>
    </i>
    <i r="3">
      <x/>
    </i>
    <i r="3">
      <x v="2"/>
    </i>
    <i r="3">
      <x v="4"/>
    </i>
    <i r="3">
      <x v="5"/>
    </i>
    <i r="3">
      <x v="6"/>
    </i>
    <i r="3">
      <x v="7"/>
    </i>
    <i r="3">
      <x v="8"/>
    </i>
    <i r="3">
      <x v="9"/>
    </i>
    <i r="3">
      <x v="11"/>
    </i>
    <i r="2">
      <x v="2"/>
    </i>
    <i r="3">
      <x/>
    </i>
    <i r="3">
      <x v="1"/>
    </i>
    <i r="3">
      <x v="2"/>
    </i>
    <i r="3">
      <x v="4"/>
    </i>
    <i r="3">
      <x v="5"/>
    </i>
    <i r="3">
      <x v="6"/>
    </i>
    <i r="3">
      <x v="7"/>
    </i>
    <i r="3">
      <x v="8"/>
    </i>
    <i r="3">
      <x v="9"/>
    </i>
    <i r="3">
      <x v="11"/>
    </i>
    <i r="2">
      <x v="3"/>
    </i>
    <i r="3">
      <x/>
    </i>
    <i r="3">
      <x v="1"/>
    </i>
    <i r="3">
      <x v="2"/>
    </i>
    <i r="3">
      <x v="4"/>
    </i>
    <i r="3">
      <x v="5"/>
    </i>
    <i r="3">
      <x v="6"/>
    </i>
    <i r="3">
      <x v="8"/>
    </i>
    <i r="3">
      <x v="9"/>
    </i>
    <i r="3">
      <x v="11"/>
    </i>
    <i r="2">
      <x v="4"/>
    </i>
    <i r="3">
      <x/>
    </i>
    <i r="3">
      <x v="1"/>
    </i>
    <i r="3">
      <x v="4"/>
    </i>
    <i r="3">
      <x v="5"/>
    </i>
    <i r="3">
      <x v="6"/>
    </i>
    <i r="3">
      <x v="7"/>
    </i>
    <i r="3">
      <x v="8"/>
    </i>
    <i r="3">
      <x v="9"/>
    </i>
    <i r="3">
      <x v="11"/>
    </i>
    <i r="2">
      <x v="5"/>
    </i>
    <i r="3">
      <x/>
    </i>
    <i r="3">
      <x v="1"/>
    </i>
    <i r="3">
      <x v="2"/>
    </i>
    <i r="3">
      <x v="4"/>
    </i>
    <i r="3">
      <x v="5"/>
    </i>
    <i r="3">
      <x v="6"/>
    </i>
    <i r="3">
      <x v="7"/>
    </i>
    <i r="3">
      <x v="8"/>
    </i>
    <i r="3">
      <x v="9"/>
    </i>
    <i r="3">
      <x v="11"/>
    </i>
    <i r="2">
      <x v="6"/>
    </i>
    <i r="3">
      <x/>
    </i>
    <i r="3">
      <x v="1"/>
    </i>
    <i r="3">
      <x v="2"/>
    </i>
    <i r="3">
      <x v="4"/>
    </i>
    <i r="3">
      <x v="5"/>
    </i>
    <i r="3">
      <x v="6"/>
    </i>
    <i r="3">
      <x v="7"/>
    </i>
    <i r="3">
      <x v="8"/>
    </i>
    <i r="3">
      <x v="9"/>
    </i>
    <i r="3">
      <x v="11"/>
    </i>
    <i r="2">
      <x v="7"/>
    </i>
    <i r="3">
      <x/>
    </i>
    <i r="3">
      <x v="1"/>
    </i>
    <i r="3">
      <x v="2"/>
    </i>
    <i r="3">
      <x v="4"/>
    </i>
    <i r="3">
      <x v="5"/>
    </i>
    <i r="3">
      <x v="6"/>
    </i>
    <i r="3">
      <x v="7"/>
    </i>
    <i r="3">
      <x v="8"/>
    </i>
    <i r="3">
      <x v="9"/>
    </i>
    <i r="3">
      <x v="11"/>
    </i>
    <i r="2">
      <x v="8"/>
    </i>
    <i r="3">
      <x/>
    </i>
    <i r="3">
      <x v="1"/>
    </i>
    <i r="3">
      <x v="2"/>
    </i>
    <i r="3">
      <x v="4"/>
    </i>
    <i r="3">
      <x v="5"/>
    </i>
    <i r="3">
      <x v="6"/>
    </i>
    <i r="3">
      <x v="7"/>
    </i>
    <i r="3">
      <x v="8"/>
    </i>
    <i r="3">
      <x v="9"/>
    </i>
    <i r="3">
      <x v="11"/>
    </i>
    <i r="2">
      <x v="9"/>
    </i>
    <i r="3">
      <x/>
    </i>
    <i r="3">
      <x v="1"/>
    </i>
    <i r="3">
      <x v="2"/>
    </i>
    <i r="3">
      <x v="4"/>
    </i>
    <i r="3">
      <x v="5"/>
    </i>
    <i r="3">
      <x v="6"/>
    </i>
    <i r="3">
      <x v="7"/>
    </i>
    <i r="3">
      <x v="8"/>
    </i>
    <i r="3">
      <x v="9"/>
    </i>
    <i r="3">
      <x v="11"/>
    </i>
    <i r="2">
      <x v="10"/>
    </i>
    <i r="3">
      <x/>
    </i>
    <i r="3">
      <x v="1"/>
    </i>
    <i r="3">
      <x v="2"/>
    </i>
    <i r="3">
      <x v="4"/>
    </i>
    <i r="3">
      <x v="5"/>
    </i>
    <i r="3">
      <x v="6"/>
    </i>
    <i r="3">
      <x v="7"/>
    </i>
    <i r="3">
      <x v="8"/>
    </i>
    <i r="3">
      <x v="9"/>
    </i>
    <i r="3">
      <x v="11"/>
    </i>
    <i r="2">
      <x v="11"/>
    </i>
    <i r="3">
      <x/>
    </i>
    <i r="3">
      <x v="1"/>
    </i>
    <i r="3">
      <x v="2"/>
    </i>
    <i r="3">
      <x v="4"/>
    </i>
    <i r="3">
      <x v="5"/>
    </i>
    <i r="3">
      <x v="6"/>
    </i>
    <i r="3">
      <x v="7"/>
    </i>
    <i r="3">
      <x v="8"/>
    </i>
    <i r="3">
      <x v="9"/>
    </i>
    <i r="3">
      <x v="11"/>
    </i>
    <i r="2">
      <x v="12"/>
    </i>
    <i r="3">
      <x/>
    </i>
    <i r="3">
      <x v="1"/>
    </i>
    <i r="3">
      <x v="2"/>
    </i>
    <i r="3">
      <x v="4"/>
    </i>
    <i r="3">
      <x v="5"/>
    </i>
    <i r="3">
      <x v="6"/>
    </i>
    <i r="3">
      <x v="7"/>
    </i>
    <i r="3">
      <x v="8"/>
    </i>
    <i r="3">
      <x v="9"/>
    </i>
    <i r="3">
      <x v="11"/>
    </i>
    <i r="2">
      <x v="13"/>
    </i>
    <i r="3">
      <x/>
    </i>
    <i r="3">
      <x v="1"/>
    </i>
    <i r="3">
      <x v="2"/>
    </i>
    <i r="3">
      <x v="4"/>
    </i>
    <i r="3">
      <x v="5"/>
    </i>
    <i r="3">
      <x v="6"/>
    </i>
    <i r="3">
      <x v="7"/>
    </i>
    <i r="3">
      <x v="8"/>
    </i>
    <i r="3">
      <x v="9"/>
    </i>
    <i r="3">
      <x v="11"/>
    </i>
    <i r="2">
      <x v="14"/>
    </i>
    <i r="3">
      <x/>
    </i>
    <i r="3">
      <x v="1"/>
    </i>
    <i r="3">
      <x v="2"/>
    </i>
    <i r="3">
      <x v="4"/>
    </i>
    <i r="3">
      <x v="5"/>
    </i>
    <i r="3">
      <x v="6"/>
    </i>
    <i r="3">
      <x v="7"/>
    </i>
    <i r="3">
      <x v="8"/>
    </i>
    <i r="3">
      <x v="9"/>
    </i>
    <i r="3">
      <x v="11"/>
    </i>
    <i r="2">
      <x v="15"/>
    </i>
    <i r="3">
      <x/>
    </i>
    <i r="3">
      <x v="1"/>
    </i>
    <i r="3">
      <x v="2"/>
    </i>
    <i r="3">
      <x v="4"/>
    </i>
    <i r="3">
      <x v="5"/>
    </i>
    <i r="3">
      <x v="6"/>
    </i>
    <i r="3">
      <x v="7"/>
    </i>
    <i r="3">
      <x v="8"/>
    </i>
    <i r="3">
      <x v="9"/>
    </i>
    <i r="3">
      <x v="11"/>
    </i>
    <i r="2">
      <x v="16"/>
    </i>
    <i r="3">
      <x/>
    </i>
    <i r="3">
      <x v="1"/>
    </i>
    <i r="3">
      <x v="2"/>
    </i>
    <i r="3">
      <x v="4"/>
    </i>
    <i r="3">
      <x v="5"/>
    </i>
    <i r="3">
      <x v="6"/>
    </i>
    <i r="3">
      <x v="7"/>
    </i>
    <i r="3">
      <x v="8"/>
    </i>
    <i r="3">
      <x v="9"/>
    </i>
    <i r="3">
      <x v="11"/>
    </i>
    <i r="2">
      <x v="17"/>
    </i>
    <i r="3">
      <x/>
    </i>
    <i r="3">
      <x v="1"/>
    </i>
    <i r="3">
      <x v="2"/>
    </i>
    <i r="3">
      <x v="4"/>
    </i>
    <i r="3">
      <x v="5"/>
    </i>
    <i r="3">
      <x v="6"/>
    </i>
    <i r="3">
      <x v="7"/>
    </i>
    <i r="3">
      <x v="8"/>
    </i>
    <i r="3">
      <x v="9"/>
    </i>
    <i r="3">
      <x v="11"/>
    </i>
    <i r="2">
      <x v="18"/>
    </i>
    <i r="3">
      <x/>
    </i>
    <i r="3">
      <x v="1"/>
    </i>
    <i r="3">
      <x v="2"/>
    </i>
    <i r="3">
      <x v="4"/>
    </i>
    <i r="3">
      <x v="5"/>
    </i>
    <i r="3">
      <x v="6"/>
    </i>
    <i r="3">
      <x v="7"/>
    </i>
    <i r="3">
      <x v="8"/>
    </i>
    <i r="3">
      <x v="9"/>
    </i>
    <i r="3">
      <x v="11"/>
    </i>
    <i r="1">
      <x v="13"/>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4"/>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5"/>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6"/>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7"/>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8"/>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1"/>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r="1">
      <x v="19"/>
    </i>
    <i r="2">
      <x/>
    </i>
    <i r="3">
      <x/>
    </i>
    <i r="3">
      <x v="1"/>
    </i>
    <i r="3">
      <x v="2"/>
    </i>
    <i r="3">
      <x v="4"/>
    </i>
    <i r="3">
      <x v="5"/>
    </i>
    <i r="3">
      <x v="6"/>
    </i>
    <i r="3">
      <x v="7"/>
    </i>
    <i r="3">
      <x v="8"/>
    </i>
    <i r="3">
      <x v="9"/>
    </i>
    <i r="3">
      <x v="10"/>
    </i>
    <i r="3">
      <x v="11"/>
    </i>
    <i r="2">
      <x v="1"/>
    </i>
    <i r="3">
      <x/>
    </i>
    <i r="3">
      <x v="2"/>
    </i>
    <i r="3">
      <x v="4"/>
    </i>
    <i r="3">
      <x v="5"/>
    </i>
    <i r="3">
      <x v="6"/>
    </i>
    <i r="3">
      <x v="7"/>
    </i>
    <i r="3">
      <x v="8"/>
    </i>
    <i r="3">
      <x v="9"/>
    </i>
    <i r="3">
      <x v="10"/>
    </i>
    <i r="3">
      <x v="11"/>
    </i>
    <i r="2">
      <x v="2"/>
    </i>
    <i r="3">
      <x/>
    </i>
    <i r="3">
      <x v="1"/>
    </i>
    <i r="3">
      <x v="2"/>
    </i>
    <i r="3">
      <x v="4"/>
    </i>
    <i r="3">
      <x v="5"/>
    </i>
    <i r="3">
      <x v="6"/>
    </i>
    <i r="3">
      <x v="7"/>
    </i>
    <i r="3">
      <x v="8"/>
    </i>
    <i r="3">
      <x v="9"/>
    </i>
    <i r="3">
      <x v="10"/>
    </i>
    <i r="3">
      <x v="11"/>
    </i>
    <i r="2">
      <x v="3"/>
    </i>
    <i r="3">
      <x/>
    </i>
    <i r="3">
      <x v="1"/>
    </i>
    <i r="3">
      <x v="2"/>
    </i>
    <i r="3">
      <x v="4"/>
    </i>
    <i r="3">
      <x v="5"/>
    </i>
    <i r="3">
      <x v="6"/>
    </i>
    <i r="3">
      <x v="8"/>
    </i>
    <i r="3">
      <x v="9"/>
    </i>
    <i r="3">
      <x v="10"/>
    </i>
    <i r="3">
      <x v="11"/>
    </i>
    <i r="2">
      <x v="4"/>
    </i>
    <i r="3">
      <x/>
    </i>
    <i r="3">
      <x v="1"/>
    </i>
    <i r="3">
      <x v="4"/>
    </i>
    <i r="3">
      <x v="5"/>
    </i>
    <i r="3">
      <x v="6"/>
    </i>
    <i r="3">
      <x v="7"/>
    </i>
    <i r="3">
      <x v="8"/>
    </i>
    <i r="3">
      <x v="9"/>
    </i>
    <i r="3">
      <x v="10"/>
    </i>
    <i r="3">
      <x v="11"/>
    </i>
    <i r="2">
      <x v="5"/>
    </i>
    <i r="3">
      <x/>
    </i>
    <i r="3">
      <x v="1"/>
    </i>
    <i r="3">
      <x v="2"/>
    </i>
    <i r="3">
      <x v="4"/>
    </i>
    <i r="3">
      <x v="5"/>
    </i>
    <i r="3">
      <x v="6"/>
    </i>
    <i r="3">
      <x v="7"/>
    </i>
    <i r="3">
      <x v="8"/>
    </i>
    <i r="3">
      <x v="9"/>
    </i>
    <i r="3">
      <x v="10"/>
    </i>
    <i r="3">
      <x v="11"/>
    </i>
    <i r="2">
      <x v="6"/>
    </i>
    <i r="3">
      <x/>
    </i>
    <i r="3">
      <x v="1"/>
    </i>
    <i r="3">
      <x v="2"/>
    </i>
    <i r="3">
      <x v="4"/>
    </i>
    <i r="3">
      <x v="5"/>
    </i>
    <i r="3">
      <x v="6"/>
    </i>
    <i r="3">
      <x v="7"/>
    </i>
    <i r="3">
      <x v="8"/>
    </i>
    <i r="3">
      <x v="9"/>
    </i>
    <i r="3">
      <x v="10"/>
    </i>
    <i r="3">
      <x v="11"/>
    </i>
    <i r="2">
      <x v="7"/>
    </i>
    <i r="3">
      <x/>
    </i>
    <i r="3">
      <x v="1"/>
    </i>
    <i r="3">
      <x v="2"/>
    </i>
    <i r="3">
      <x v="4"/>
    </i>
    <i r="3">
      <x v="5"/>
    </i>
    <i r="3">
      <x v="6"/>
    </i>
    <i r="3">
      <x v="7"/>
    </i>
    <i r="3">
      <x v="8"/>
    </i>
    <i r="3">
      <x v="9"/>
    </i>
    <i r="3">
      <x v="10"/>
    </i>
    <i r="3">
      <x v="11"/>
    </i>
    <i r="2">
      <x v="8"/>
    </i>
    <i r="3">
      <x/>
    </i>
    <i r="3">
      <x v="2"/>
    </i>
    <i r="3">
      <x v="4"/>
    </i>
    <i r="3">
      <x v="5"/>
    </i>
    <i r="3">
      <x v="6"/>
    </i>
    <i r="3">
      <x v="7"/>
    </i>
    <i r="3">
      <x v="8"/>
    </i>
    <i r="3">
      <x v="9"/>
    </i>
    <i r="3">
      <x v="10"/>
    </i>
    <i r="3">
      <x v="11"/>
    </i>
    <i r="2">
      <x v="9"/>
    </i>
    <i r="3">
      <x/>
    </i>
    <i r="3">
      <x v="1"/>
    </i>
    <i r="3">
      <x v="2"/>
    </i>
    <i r="3">
      <x v="4"/>
    </i>
    <i r="3">
      <x v="5"/>
    </i>
    <i r="3">
      <x v="6"/>
    </i>
    <i r="3">
      <x v="7"/>
    </i>
    <i r="3">
      <x v="8"/>
    </i>
    <i r="3">
      <x v="9"/>
    </i>
    <i r="3">
      <x v="10"/>
    </i>
    <i r="3">
      <x v="11"/>
    </i>
    <i r="2">
      <x v="10"/>
    </i>
    <i r="3">
      <x/>
    </i>
    <i r="3">
      <x v="1"/>
    </i>
    <i r="3">
      <x v="2"/>
    </i>
    <i r="3">
      <x v="4"/>
    </i>
    <i r="3">
      <x v="5"/>
    </i>
    <i r="3">
      <x v="6"/>
    </i>
    <i r="3">
      <x v="7"/>
    </i>
    <i r="3">
      <x v="8"/>
    </i>
    <i r="3">
      <x v="9"/>
    </i>
    <i r="3">
      <x v="10"/>
    </i>
    <i r="3">
      <x v="11"/>
    </i>
    <i r="2">
      <x v="11"/>
    </i>
    <i r="3">
      <x/>
    </i>
    <i r="3">
      <x v="1"/>
    </i>
    <i r="3">
      <x v="2"/>
    </i>
    <i r="3">
      <x v="4"/>
    </i>
    <i r="3">
      <x v="5"/>
    </i>
    <i r="3">
      <x v="6"/>
    </i>
    <i r="3">
      <x v="7"/>
    </i>
    <i r="3">
      <x v="8"/>
    </i>
    <i r="3">
      <x v="9"/>
    </i>
    <i r="3">
      <x v="10"/>
    </i>
    <i r="3">
      <x v="11"/>
    </i>
    <i r="2">
      <x v="12"/>
    </i>
    <i r="3">
      <x/>
    </i>
    <i r="3">
      <x v="1"/>
    </i>
    <i r="3">
      <x v="2"/>
    </i>
    <i r="3">
      <x v="4"/>
    </i>
    <i r="3">
      <x v="5"/>
    </i>
    <i r="3">
      <x v="6"/>
    </i>
    <i r="3">
      <x v="7"/>
    </i>
    <i r="3">
      <x v="8"/>
    </i>
    <i r="3">
      <x v="9"/>
    </i>
    <i r="3">
      <x v="10"/>
    </i>
    <i r="3">
      <x v="11"/>
    </i>
    <i r="2">
      <x v="13"/>
    </i>
    <i r="3">
      <x/>
    </i>
    <i r="3">
      <x v="1"/>
    </i>
    <i r="3">
      <x v="2"/>
    </i>
    <i r="3">
      <x v="4"/>
    </i>
    <i r="3">
      <x v="5"/>
    </i>
    <i r="3">
      <x v="6"/>
    </i>
    <i r="3">
      <x v="7"/>
    </i>
    <i r="3">
      <x v="8"/>
    </i>
    <i r="3">
      <x v="9"/>
    </i>
    <i r="3">
      <x v="10"/>
    </i>
    <i r="3">
      <x v="11"/>
    </i>
    <i r="2">
      <x v="14"/>
    </i>
    <i r="3">
      <x/>
    </i>
    <i r="3">
      <x v="1"/>
    </i>
    <i r="3">
      <x v="2"/>
    </i>
    <i r="3">
      <x v="4"/>
    </i>
    <i r="3">
      <x v="5"/>
    </i>
    <i r="3">
      <x v="6"/>
    </i>
    <i r="3">
      <x v="7"/>
    </i>
    <i r="3">
      <x v="8"/>
    </i>
    <i r="3">
      <x v="9"/>
    </i>
    <i r="3">
      <x v="10"/>
    </i>
    <i r="3">
      <x v="11"/>
    </i>
    <i r="2">
      <x v="15"/>
    </i>
    <i r="3">
      <x/>
    </i>
    <i r="3">
      <x v="1"/>
    </i>
    <i r="3">
      <x v="2"/>
    </i>
    <i r="3">
      <x v="4"/>
    </i>
    <i r="3">
      <x v="5"/>
    </i>
    <i r="3">
      <x v="6"/>
    </i>
    <i r="3">
      <x v="7"/>
    </i>
    <i r="3">
      <x v="8"/>
    </i>
    <i r="3">
      <x v="9"/>
    </i>
    <i r="3">
      <x v="10"/>
    </i>
    <i r="3">
      <x v="11"/>
    </i>
    <i r="2">
      <x v="16"/>
    </i>
    <i r="3">
      <x/>
    </i>
    <i r="3">
      <x v="1"/>
    </i>
    <i r="3">
      <x v="2"/>
    </i>
    <i r="3">
      <x v="4"/>
    </i>
    <i r="3">
      <x v="5"/>
    </i>
    <i r="3">
      <x v="6"/>
    </i>
    <i r="3">
      <x v="7"/>
    </i>
    <i r="3">
      <x v="8"/>
    </i>
    <i r="3">
      <x v="9"/>
    </i>
    <i r="3">
      <x v="10"/>
    </i>
    <i r="3">
      <x v="11"/>
    </i>
    <i r="2">
      <x v="17"/>
    </i>
    <i r="3">
      <x/>
    </i>
    <i r="3">
      <x v="1"/>
    </i>
    <i r="3">
      <x v="2"/>
    </i>
    <i r="3">
      <x v="4"/>
    </i>
    <i r="3">
      <x v="5"/>
    </i>
    <i r="3">
      <x v="6"/>
    </i>
    <i r="3">
      <x v="7"/>
    </i>
    <i r="3">
      <x v="8"/>
    </i>
    <i r="3">
      <x v="9"/>
    </i>
    <i r="3">
      <x v="10"/>
    </i>
    <i r="3">
      <x v="11"/>
    </i>
    <i r="2">
      <x v="18"/>
    </i>
    <i r="3">
      <x/>
    </i>
    <i r="3">
      <x v="1"/>
    </i>
    <i r="3">
      <x v="2"/>
    </i>
    <i r="3">
      <x v="4"/>
    </i>
    <i r="3">
      <x v="5"/>
    </i>
    <i r="3">
      <x v="6"/>
    </i>
    <i r="3">
      <x v="7"/>
    </i>
    <i r="3">
      <x v="8"/>
    </i>
    <i r="3">
      <x v="9"/>
    </i>
    <i r="3">
      <x v="10"/>
    </i>
    <i r="3">
      <x v="11"/>
    </i>
    <i t="grand">
      <x/>
    </i>
  </rowItems>
  <colItems count="1">
    <i/>
  </colItems>
  <dataFields count="1">
    <dataField name="Summe von tradematrix_yr" fld="4" baseField="0" baseItem="0"/>
  </dataFields>
  <chartFormats count="60">
    <chartFormat chart="1" format="251" series="1">
      <pivotArea type="data" outline="0" fieldPosition="0">
        <references count="4">
          <reference field="4294967294" count="1" selected="0">
            <x v="0"/>
          </reference>
          <reference field="0" count="1" selected="0">
            <x v="17"/>
          </reference>
          <reference field="1" count="1" selected="0">
            <x v="0"/>
          </reference>
          <reference field="2" count="1" selected="0">
            <x v="6"/>
          </reference>
        </references>
      </pivotArea>
    </chartFormat>
    <chartFormat chart="1" format="269" series="1">
      <pivotArea type="data" outline="0" fieldPosition="0">
        <references count="4">
          <reference field="4294967294" count="1" selected="0">
            <x v="0"/>
          </reference>
          <reference field="0" count="1" selected="0">
            <x v="18"/>
          </reference>
          <reference field="1" count="1" selected="0">
            <x v="0"/>
          </reference>
          <reference field="2" count="1" selected="0">
            <x v="0"/>
          </reference>
        </references>
      </pivotArea>
    </chartFormat>
    <chartFormat chart="1" format="271" series="1">
      <pivotArea type="data" outline="0" fieldPosition="0">
        <references count="4">
          <reference field="4294967294" count="1" selected="0">
            <x v="0"/>
          </reference>
          <reference field="0" count="1" selected="0">
            <x v="18"/>
          </reference>
          <reference field="1" count="1" selected="0">
            <x v="0"/>
          </reference>
          <reference field="2" count="1" selected="0">
            <x v="1"/>
          </reference>
        </references>
      </pivotArea>
    </chartFormat>
    <chartFormat chart="1" format="272" series="1">
      <pivotArea type="data" outline="0" fieldPosition="0">
        <references count="4">
          <reference field="4294967294" count="1" selected="0">
            <x v="0"/>
          </reference>
          <reference field="0" count="1" selected="0">
            <x v="18"/>
          </reference>
          <reference field="1" count="1" selected="0">
            <x v="0"/>
          </reference>
          <reference field="2" count="1" selected="0">
            <x v="8"/>
          </reference>
        </references>
      </pivotArea>
    </chartFormat>
    <chartFormat chart="1" format="276" series="1">
      <pivotArea type="data" outline="0" fieldPosition="0">
        <references count="4">
          <reference field="4294967294" count="1" selected="0">
            <x v="0"/>
          </reference>
          <reference field="0" count="1" selected="0">
            <x v="18"/>
          </reference>
          <reference field="1" count="1" selected="0">
            <x v="0"/>
          </reference>
          <reference field="2" count="1" selected="0">
            <x v="11"/>
          </reference>
        </references>
      </pivotArea>
    </chartFormat>
    <chartFormat chart="1" format="277" series="1">
      <pivotArea type="data" outline="0" fieldPosition="0">
        <references count="4">
          <reference field="4294967294" count="1" selected="0">
            <x v="0"/>
          </reference>
          <reference field="0" count="1" selected="0">
            <x v="18"/>
          </reference>
          <reference field="1" count="1" selected="0">
            <x v="0"/>
          </reference>
          <reference field="2" count="1" selected="0">
            <x v="7"/>
          </reference>
        </references>
      </pivotArea>
    </chartFormat>
    <chartFormat chart="1" format="278" series="1">
      <pivotArea type="data" outline="0" fieldPosition="0">
        <references count="4">
          <reference field="4294967294" count="1" selected="0">
            <x v="0"/>
          </reference>
          <reference field="0" count="1" selected="0">
            <x v="18"/>
          </reference>
          <reference field="1" count="1" selected="0">
            <x v="0"/>
          </reference>
          <reference field="2" count="1" selected="0">
            <x v="4"/>
          </reference>
        </references>
      </pivotArea>
    </chartFormat>
    <chartFormat chart="1" format="279" series="1">
      <pivotArea type="data" outline="0" fieldPosition="0">
        <references count="4">
          <reference field="4294967294" count="1" selected="0">
            <x v="0"/>
          </reference>
          <reference field="0" count="1" selected="0">
            <x v="18"/>
          </reference>
          <reference field="1" count="1" selected="0">
            <x v="0"/>
          </reference>
          <reference field="2" count="1" selected="0">
            <x v="2"/>
          </reference>
        </references>
      </pivotArea>
    </chartFormat>
    <chartFormat chart="1" format="280" series="1">
      <pivotArea type="data" outline="0" fieldPosition="0">
        <references count="4">
          <reference field="4294967294" count="1" selected="0">
            <x v="0"/>
          </reference>
          <reference field="0" count="1" selected="0">
            <x v="18"/>
          </reference>
          <reference field="1" count="1" selected="0">
            <x v="0"/>
          </reference>
          <reference field="2" count="1" selected="0">
            <x v="9"/>
          </reference>
        </references>
      </pivotArea>
    </chartFormat>
    <chartFormat chart="1" format="281" series="1">
      <pivotArea type="data" outline="0" fieldPosition="0">
        <references count="4">
          <reference field="4294967294" count="1" selected="0">
            <x v="0"/>
          </reference>
          <reference field="0" count="1" selected="0">
            <x v="18"/>
          </reference>
          <reference field="1" count="1" selected="0">
            <x v="0"/>
          </reference>
          <reference field="2" count="1" selected="0">
            <x v="10"/>
          </reference>
        </references>
      </pivotArea>
    </chartFormat>
    <chartFormat chart="1" format="283" series="1">
      <pivotArea type="data" outline="0" fieldPosition="0">
        <references count="4">
          <reference field="4294967294" count="1" selected="0">
            <x v="0"/>
          </reference>
          <reference field="0" count="1" selected="0">
            <x v="18"/>
          </reference>
          <reference field="1" count="1" selected="0">
            <x v="0"/>
          </reference>
          <reference field="2" count="1" selected="0">
            <x v="6"/>
          </reference>
        </references>
      </pivotArea>
    </chartFormat>
    <chartFormat chart="1" format="285" series="1">
      <pivotArea type="data" outline="0" fieldPosition="0">
        <references count="4">
          <reference field="4294967294" count="1" selected="0">
            <x v="0"/>
          </reference>
          <reference field="0" count="1" selected="0">
            <x v="18"/>
          </reference>
          <reference field="1" count="1" selected="0">
            <x v="0"/>
          </reference>
          <reference field="2" count="1" selected="0">
            <x v="5"/>
          </reference>
        </references>
      </pivotArea>
    </chartFormat>
    <chartFormat chart="1" format="289" series="1">
      <pivotArea type="data" outline="0" fieldPosition="0">
        <references count="4">
          <reference field="4294967294" count="1" selected="0">
            <x v="0"/>
          </reference>
          <reference field="0" count="1" selected="0">
            <x v="18"/>
          </reference>
          <reference field="1" count="1" selected="0">
            <x v="10"/>
          </reference>
          <reference field="2" count="1" selected="0">
            <x v="1"/>
          </reference>
        </references>
      </pivotArea>
    </chartFormat>
    <chartFormat chart="1" format="290" series="1">
      <pivotArea type="data" outline="0" fieldPosition="0">
        <references count="4">
          <reference field="4294967294" count="1" selected="0">
            <x v="0"/>
          </reference>
          <reference field="0" count="1" selected="0">
            <x v="18"/>
          </reference>
          <reference field="1" count="1" selected="0">
            <x v="10"/>
          </reference>
          <reference field="2" count="1" selected="0">
            <x v="0"/>
          </reference>
        </references>
      </pivotArea>
    </chartFormat>
    <chartFormat chart="1" format="293" series="1">
      <pivotArea type="data" outline="0" fieldPosition="0">
        <references count="4">
          <reference field="4294967294" count="1" selected="0">
            <x v="0"/>
          </reference>
          <reference field="0" count="1" selected="0">
            <x v="18"/>
          </reference>
          <reference field="1" count="1" selected="0">
            <x v="10"/>
          </reference>
          <reference field="2" count="1" selected="0">
            <x v="4"/>
          </reference>
        </references>
      </pivotArea>
    </chartFormat>
    <chartFormat chart="1" format="294" series="1">
      <pivotArea type="data" outline="0" fieldPosition="0">
        <references count="4">
          <reference field="4294967294" count="1" selected="0">
            <x v="0"/>
          </reference>
          <reference field="0" count="1" selected="0">
            <x v="18"/>
          </reference>
          <reference field="1" count="1" selected="0">
            <x v="10"/>
          </reference>
          <reference field="2" count="1" selected="0">
            <x v="8"/>
          </reference>
        </references>
      </pivotArea>
    </chartFormat>
    <chartFormat chart="1" format="295" series="1">
      <pivotArea type="data" outline="0" fieldPosition="0">
        <references count="4">
          <reference field="4294967294" count="1" selected="0">
            <x v="0"/>
          </reference>
          <reference field="0" count="1" selected="0">
            <x v="18"/>
          </reference>
          <reference field="1" count="1" selected="0">
            <x v="10"/>
          </reference>
          <reference field="2" count="1" selected="0">
            <x v="3"/>
          </reference>
        </references>
      </pivotArea>
    </chartFormat>
    <chartFormat chart="1" format="296" series="1">
      <pivotArea type="data" outline="0" fieldPosition="0">
        <references count="4">
          <reference field="4294967294" count="1" selected="0">
            <x v="0"/>
          </reference>
          <reference field="0" count="1" selected="0">
            <x v="18"/>
          </reference>
          <reference field="1" count="1" selected="0">
            <x v="10"/>
          </reference>
          <reference field="2" count="1" selected="0">
            <x v="6"/>
          </reference>
        </references>
      </pivotArea>
    </chartFormat>
    <chartFormat chart="1" format="297" series="1">
      <pivotArea type="data" outline="0" fieldPosition="0">
        <references count="4">
          <reference field="4294967294" count="1" selected="0">
            <x v="0"/>
          </reference>
          <reference field="0" count="1" selected="0">
            <x v="18"/>
          </reference>
          <reference field="1" count="1" selected="0">
            <x v="10"/>
          </reference>
          <reference field="2" count="1" selected="0">
            <x v="2"/>
          </reference>
        </references>
      </pivotArea>
    </chartFormat>
    <chartFormat chart="1" format="299" series="1">
      <pivotArea type="data" outline="0" fieldPosition="0">
        <references count="4">
          <reference field="4294967294" count="1" selected="0">
            <x v="0"/>
          </reference>
          <reference field="0" count="1" selected="0">
            <x v="18"/>
          </reference>
          <reference field="1" count="1" selected="0">
            <x v="10"/>
          </reference>
          <reference field="2" count="1" selected="0">
            <x v="5"/>
          </reference>
        </references>
      </pivotArea>
    </chartFormat>
    <chartFormat chart="1" format="300" series="1">
      <pivotArea type="data" outline="0" fieldPosition="0">
        <references count="4">
          <reference field="4294967294" count="1" selected="0">
            <x v="0"/>
          </reference>
          <reference field="0" count="1" selected="0">
            <x v="18"/>
          </reference>
          <reference field="1" count="1" selected="0">
            <x v="10"/>
          </reference>
          <reference field="2" count="1" selected="0">
            <x v="7"/>
          </reference>
        </references>
      </pivotArea>
    </chartFormat>
    <chartFormat chart="1" format="301" series="1">
      <pivotArea type="data" outline="0" fieldPosition="0">
        <references count="4">
          <reference field="4294967294" count="1" selected="0">
            <x v="0"/>
          </reference>
          <reference field="0" count="1" selected="0">
            <x v="18"/>
          </reference>
          <reference field="1" count="1" selected="0">
            <x v="10"/>
          </reference>
          <reference field="2" count="1" selected="0">
            <x v="10"/>
          </reference>
        </references>
      </pivotArea>
    </chartFormat>
    <chartFormat chart="1" format="302" series="1">
      <pivotArea type="data" outline="0" fieldPosition="0">
        <references count="4">
          <reference field="4294967294" count="1" selected="0">
            <x v="0"/>
          </reference>
          <reference field="0" count="1" selected="0">
            <x v="18"/>
          </reference>
          <reference field="1" count="1" selected="0">
            <x v="10"/>
          </reference>
          <reference field="2" count="1" selected="0">
            <x v="11"/>
          </reference>
        </references>
      </pivotArea>
    </chartFormat>
    <chartFormat chart="1" format="303" series="1">
      <pivotArea type="data" outline="0" fieldPosition="0">
        <references count="4">
          <reference field="4294967294" count="1" selected="0">
            <x v="0"/>
          </reference>
          <reference field="0" count="1" selected="0">
            <x v="18"/>
          </reference>
          <reference field="1" count="1" selected="0">
            <x v="4"/>
          </reference>
          <reference field="2" count="1" selected="0">
            <x v="3"/>
          </reference>
        </references>
      </pivotArea>
    </chartFormat>
    <chartFormat chart="1" format="304" series="1">
      <pivotArea type="data" outline="0" fieldPosition="0">
        <references count="4">
          <reference field="4294967294" count="1" selected="0">
            <x v="0"/>
          </reference>
          <reference field="0" count="1" selected="0">
            <x v="18"/>
          </reference>
          <reference field="1" count="1" selected="0">
            <x v="4"/>
          </reference>
          <reference field="2" count="1" selected="0">
            <x v="1"/>
          </reference>
        </references>
      </pivotArea>
    </chartFormat>
    <chartFormat chart="1" format="305" series="1">
      <pivotArea type="data" outline="0" fieldPosition="0">
        <references count="4">
          <reference field="4294967294" count="1" selected="0">
            <x v="0"/>
          </reference>
          <reference field="0" count="1" selected="0">
            <x v="18"/>
          </reference>
          <reference field="1" count="1" selected="0">
            <x v="4"/>
          </reference>
          <reference field="2" count="1" selected="0">
            <x v="0"/>
          </reference>
        </references>
      </pivotArea>
    </chartFormat>
    <chartFormat chart="1" format="307" series="1">
      <pivotArea type="data" outline="0" fieldPosition="0">
        <references count="4">
          <reference field="4294967294" count="1" selected="0">
            <x v="0"/>
          </reference>
          <reference field="0" count="1" selected="0">
            <x v="18"/>
          </reference>
          <reference field="1" count="1" selected="0">
            <x v="4"/>
          </reference>
          <reference field="2" count="1" selected="0">
            <x v="8"/>
          </reference>
        </references>
      </pivotArea>
    </chartFormat>
    <chartFormat chart="1" format="312" series="1">
      <pivotArea type="data" outline="0" fieldPosition="0">
        <references count="4">
          <reference field="4294967294" count="1" selected="0">
            <x v="0"/>
          </reference>
          <reference field="0" count="1" selected="0">
            <x v="18"/>
          </reference>
          <reference field="1" count="1" selected="0">
            <x v="4"/>
          </reference>
          <reference field="2" count="1" selected="0">
            <x v="2"/>
          </reference>
        </references>
      </pivotArea>
    </chartFormat>
    <chartFormat chart="1" format="314" series="1">
      <pivotArea type="data" outline="0" fieldPosition="0">
        <references count="4">
          <reference field="4294967294" count="1" selected="0">
            <x v="0"/>
          </reference>
          <reference field="0" count="1" selected="0">
            <x v="18"/>
          </reference>
          <reference field="1" count="1" selected="0">
            <x v="4"/>
          </reference>
          <reference field="2" count="1" selected="0">
            <x v="9"/>
          </reference>
        </references>
      </pivotArea>
    </chartFormat>
    <chartFormat chart="1" format="315" series="1">
      <pivotArea type="data" outline="0" fieldPosition="0">
        <references count="4">
          <reference field="4294967294" count="1" selected="0">
            <x v="0"/>
          </reference>
          <reference field="0" count="1" selected="0">
            <x v="18"/>
          </reference>
          <reference field="1" count="1" selected="0">
            <x v="4"/>
          </reference>
          <reference field="2" count="1" selected="0">
            <x v="11"/>
          </reference>
        </references>
      </pivotArea>
    </chartFormat>
    <chartFormat chart="1" format="316" series="1">
      <pivotArea type="data" outline="0" fieldPosition="0">
        <references count="4">
          <reference field="4294967294" count="1" selected="0">
            <x v="0"/>
          </reference>
          <reference field="0" count="1" selected="0">
            <x v="18"/>
          </reference>
          <reference field="1" count="1" selected="0">
            <x v="4"/>
          </reference>
          <reference field="2" count="1" selected="0">
            <x v="7"/>
          </reference>
        </references>
      </pivotArea>
    </chartFormat>
    <chartFormat chart="1" format="317" series="1">
      <pivotArea type="data" outline="0" fieldPosition="0">
        <references count="4">
          <reference field="4294967294" count="1" selected="0">
            <x v="0"/>
          </reference>
          <reference field="0" count="1" selected="0">
            <x v="18"/>
          </reference>
          <reference field="1" count="1" selected="0">
            <x v="4"/>
          </reference>
          <reference field="2" count="1" selected="0">
            <x v="4"/>
          </reference>
        </references>
      </pivotArea>
    </chartFormat>
    <chartFormat chart="1" format="318" series="1">
      <pivotArea type="data" outline="0" fieldPosition="0">
        <references count="4">
          <reference field="4294967294" count="1" selected="0">
            <x v="0"/>
          </reference>
          <reference field="0" count="1" selected="0">
            <x v="18"/>
          </reference>
          <reference field="1" count="1" selected="0">
            <x v="4"/>
          </reference>
          <reference field="2" count="1" selected="0">
            <x v="6"/>
          </reference>
        </references>
      </pivotArea>
    </chartFormat>
    <chartFormat chart="1" format="319" series="1">
      <pivotArea type="data" outline="0" fieldPosition="0">
        <references count="4">
          <reference field="4294967294" count="1" selected="0">
            <x v="0"/>
          </reference>
          <reference field="0" count="1" selected="0">
            <x v="18"/>
          </reference>
          <reference field="1" count="1" selected="0">
            <x v="4"/>
          </reference>
          <reference field="2" count="1" selected="0">
            <x v="10"/>
          </reference>
        </references>
      </pivotArea>
    </chartFormat>
    <chartFormat chart="1" format="320" series="1">
      <pivotArea type="data" outline="0" fieldPosition="0">
        <references count="4">
          <reference field="4294967294" count="1" selected="0">
            <x v="0"/>
          </reference>
          <reference field="0" count="1" selected="0">
            <x v="18"/>
          </reference>
          <reference field="1" count="1" selected="0">
            <x v="4"/>
          </reference>
          <reference field="2" count="1" selected="0">
            <x v="5"/>
          </reference>
        </references>
      </pivotArea>
    </chartFormat>
    <chartFormat chart="1" format="325" series="1">
      <pivotArea type="data" outline="0" fieldPosition="0">
        <references count="4">
          <reference field="4294967294" count="1" selected="0">
            <x v="0"/>
          </reference>
          <reference field="0" count="1" selected="0">
            <x v="5"/>
          </reference>
          <reference field="1" count="1" selected="0">
            <x v="0"/>
          </reference>
          <reference field="2" count="1" selected="0">
            <x v="1"/>
          </reference>
        </references>
      </pivotArea>
    </chartFormat>
    <chartFormat chart="1" format="326" series="1">
      <pivotArea type="data" outline="0" fieldPosition="0">
        <references count="4">
          <reference field="4294967294" count="1" selected="0">
            <x v="0"/>
          </reference>
          <reference field="0" count="1" selected="0">
            <x v="5"/>
          </reference>
          <reference field="1" count="1" selected="0">
            <x v="0"/>
          </reference>
          <reference field="2" count="1" selected="0">
            <x v="2"/>
          </reference>
        </references>
      </pivotArea>
    </chartFormat>
    <chartFormat chart="1" format="327" series="1">
      <pivotArea type="data" outline="0" fieldPosition="0">
        <references count="4">
          <reference field="4294967294" count="1" selected="0">
            <x v="0"/>
          </reference>
          <reference field="0" count="1" selected="0">
            <x v="5"/>
          </reference>
          <reference field="1" count="1" selected="0">
            <x v="0"/>
          </reference>
          <reference field="2" count="1" selected="0">
            <x v="7"/>
          </reference>
        </references>
      </pivotArea>
    </chartFormat>
    <chartFormat chart="1" format="329" series="1">
      <pivotArea type="data" outline="0" fieldPosition="0">
        <references count="4">
          <reference field="4294967294" count="1" selected="0">
            <x v="0"/>
          </reference>
          <reference field="0" count="1" selected="0">
            <x v="5"/>
          </reference>
          <reference field="1" count="1" selected="0">
            <x v="0"/>
          </reference>
          <reference field="2" count="1" selected="0">
            <x v="0"/>
          </reference>
        </references>
      </pivotArea>
    </chartFormat>
    <chartFormat chart="1" format="330" series="1">
      <pivotArea type="data" outline="0" fieldPosition="0">
        <references count="4">
          <reference field="4294967294" count="1" selected="0">
            <x v="0"/>
          </reference>
          <reference field="0" count="1" selected="0">
            <x v="5"/>
          </reference>
          <reference field="1" count="1" selected="0">
            <x v="0"/>
          </reference>
          <reference field="2" count="1" selected="0">
            <x v="10"/>
          </reference>
        </references>
      </pivotArea>
    </chartFormat>
    <chartFormat chart="1" format="331" series="1">
      <pivotArea type="data" outline="0" fieldPosition="0">
        <references count="4">
          <reference field="4294967294" count="1" selected="0">
            <x v="0"/>
          </reference>
          <reference field="0" count="1" selected="0">
            <x v="5"/>
          </reference>
          <reference field="1" count="1" selected="0">
            <x v="0"/>
          </reference>
          <reference field="2" count="1" selected="0">
            <x v="4"/>
          </reference>
        </references>
      </pivotArea>
    </chartFormat>
    <chartFormat chart="1" format="333" series="1">
      <pivotArea type="data" outline="0" fieldPosition="0">
        <references count="4">
          <reference field="4294967294" count="1" selected="0">
            <x v="0"/>
          </reference>
          <reference field="0" count="1" selected="0">
            <x v="5"/>
          </reference>
          <reference field="1" count="1" selected="0">
            <x v="0"/>
          </reference>
          <reference field="2" count="1" selected="0">
            <x v="5"/>
          </reference>
        </references>
      </pivotArea>
    </chartFormat>
    <chartFormat chart="1" format="334" series="1">
      <pivotArea type="data" outline="0" fieldPosition="0">
        <references count="4">
          <reference field="4294967294" count="1" selected="0">
            <x v="0"/>
          </reference>
          <reference field="0" count="1" selected="0">
            <x v="5"/>
          </reference>
          <reference field="1" count="1" selected="0">
            <x v="0"/>
          </reference>
          <reference field="2" count="1" selected="0">
            <x v="6"/>
          </reference>
        </references>
      </pivotArea>
    </chartFormat>
    <chartFormat chart="1" format="339" series="1">
      <pivotArea type="data" outline="0" fieldPosition="0">
        <references count="4">
          <reference field="4294967294" count="1" selected="0">
            <x v="0"/>
          </reference>
          <reference field="0" count="1" selected="0">
            <x v="5"/>
          </reference>
          <reference field="1" count="1" selected="0">
            <x v="0"/>
          </reference>
          <reference field="2" count="1" selected="0">
            <x v="8"/>
          </reference>
        </references>
      </pivotArea>
    </chartFormat>
    <chartFormat chart="1" format="340" series="1">
      <pivotArea type="data" outline="0" fieldPosition="0">
        <references count="4">
          <reference field="4294967294" count="1" selected="0">
            <x v="0"/>
          </reference>
          <reference field="0" count="1" selected="0">
            <x v="5"/>
          </reference>
          <reference field="1" count="1" selected="0">
            <x v="0"/>
          </reference>
          <reference field="2" count="1" selected="0">
            <x v="9"/>
          </reference>
        </references>
      </pivotArea>
    </chartFormat>
    <chartFormat chart="1" format="341" series="1">
      <pivotArea type="data" outline="0" fieldPosition="0">
        <references count="4">
          <reference field="4294967294" count="1" selected="0">
            <x v="0"/>
          </reference>
          <reference field="0" count="1" selected="0">
            <x v="5"/>
          </reference>
          <reference field="1" count="1" selected="0">
            <x v="0"/>
          </reference>
          <reference field="2" count="1" selected="0">
            <x v="11"/>
          </reference>
        </references>
      </pivotArea>
    </chartFormat>
    <chartFormat chart="1" format="342" series="1">
      <pivotArea type="data" outline="0" fieldPosition="0">
        <references count="4">
          <reference field="4294967294" count="1" selected="0">
            <x v="0"/>
          </reference>
          <reference field="0" count="1" selected="0">
            <x v="5"/>
          </reference>
          <reference field="1" count="1" selected="0">
            <x v="7"/>
          </reference>
          <reference field="2" count="1" selected="0">
            <x v="3"/>
          </reference>
        </references>
      </pivotArea>
    </chartFormat>
    <chartFormat chart="1" format="345" series="1">
      <pivotArea type="data" outline="0" fieldPosition="0">
        <references count="3">
          <reference field="4294967294" count="1" selected="0">
            <x v="0"/>
          </reference>
          <reference field="0" count="1" selected="0">
            <x v="5"/>
          </reference>
          <reference field="2" count="1" selected="0">
            <x v="8"/>
          </reference>
        </references>
      </pivotArea>
    </chartFormat>
    <chartFormat chart="1" format="346" series="1">
      <pivotArea type="data" outline="0" fieldPosition="0">
        <references count="3">
          <reference field="4294967294" count="1" selected="0">
            <x v="0"/>
          </reference>
          <reference field="0" count="1" selected="0">
            <x v="5"/>
          </reference>
          <reference field="2" count="1" selected="0">
            <x v="9"/>
          </reference>
        </references>
      </pivotArea>
    </chartFormat>
    <chartFormat chart="1" format="347" series="1">
      <pivotArea type="data" outline="0" fieldPosition="0">
        <references count="3">
          <reference field="4294967294" count="1" selected="0">
            <x v="0"/>
          </reference>
          <reference field="0" count="1" selected="0">
            <x v="5"/>
          </reference>
          <reference field="2" count="1" selected="0">
            <x v="11"/>
          </reference>
        </references>
      </pivotArea>
    </chartFormat>
    <chartFormat chart="1" format="348" series="1">
      <pivotArea type="data" outline="0" fieldPosition="0">
        <references count="3">
          <reference field="4294967294" count="1" selected="0">
            <x v="0"/>
          </reference>
          <reference field="0" count="1" selected="0">
            <x v="5"/>
          </reference>
          <reference field="2" count="1" selected="0">
            <x v="1"/>
          </reference>
        </references>
      </pivotArea>
    </chartFormat>
    <chartFormat chart="1" format="349" series="1">
      <pivotArea type="data" outline="0" fieldPosition="0">
        <references count="3">
          <reference field="4294967294" count="1" selected="0">
            <x v="0"/>
          </reference>
          <reference field="0" count="1" selected="0">
            <x v="5"/>
          </reference>
          <reference field="2" count="1" selected="0">
            <x v="2"/>
          </reference>
        </references>
      </pivotArea>
    </chartFormat>
    <chartFormat chart="1" format="351" series="1">
      <pivotArea type="data" outline="0" fieldPosition="0">
        <references count="3">
          <reference field="4294967294" count="1" selected="0">
            <x v="0"/>
          </reference>
          <reference field="0" count="1" selected="0">
            <x v="5"/>
          </reference>
          <reference field="2" count="1" selected="0">
            <x v="7"/>
          </reference>
        </references>
      </pivotArea>
    </chartFormat>
    <chartFormat chart="1" format="352" series="1">
      <pivotArea type="data" outline="0" fieldPosition="0">
        <references count="3">
          <reference field="4294967294" count="1" selected="0">
            <x v="0"/>
          </reference>
          <reference field="0" count="1" selected="0">
            <x v="5"/>
          </reference>
          <reference field="2" count="1" selected="0">
            <x v="0"/>
          </reference>
        </references>
      </pivotArea>
    </chartFormat>
    <chartFormat chart="1" format="353" series="1">
      <pivotArea type="data" outline="0" fieldPosition="0">
        <references count="3">
          <reference field="4294967294" count="1" selected="0">
            <x v="0"/>
          </reference>
          <reference field="0" count="1" selected="0">
            <x v="5"/>
          </reference>
          <reference field="2" count="1" selected="0">
            <x v="4"/>
          </reference>
        </references>
      </pivotArea>
    </chartFormat>
    <chartFormat chart="1" format="354" series="1">
      <pivotArea type="data" outline="0" fieldPosition="0">
        <references count="3">
          <reference field="4294967294" count="1" selected="0">
            <x v="0"/>
          </reference>
          <reference field="0" count="1" selected="0">
            <x v="5"/>
          </reference>
          <reference field="2" count="1" selected="0">
            <x v="10"/>
          </reference>
        </references>
      </pivotArea>
    </chartFormat>
    <chartFormat chart="1" format="355" series="1">
      <pivotArea type="data" outline="0" fieldPosition="0">
        <references count="3">
          <reference field="4294967294" count="1" selected="0">
            <x v="0"/>
          </reference>
          <reference field="0" count="1" selected="0">
            <x v="5"/>
          </reference>
          <reference field="2" count="1" selected="0">
            <x v="6"/>
          </reference>
        </references>
      </pivotArea>
    </chartFormat>
    <chartFormat chart="1" format="357" series="1">
      <pivotArea type="data" outline="0" fieldPosition="0">
        <references count="3">
          <reference field="4294967294" count="1" selected="0">
            <x v="0"/>
          </reference>
          <reference field="0" count="1" selected="0">
            <x v="5"/>
          </reference>
          <reference field="2" count="1" selected="0">
            <x v="5"/>
          </reference>
        </references>
      </pivotArea>
    </chartFormat>
    <chartFormat chart="1" format="360" series="1">
      <pivotArea type="data" outline="0" fieldPosition="0">
        <references count="2">
          <reference field="4294967294" count="1" selected="0">
            <x v="0"/>
          </reference>
          <reference field="0" count="1" selected="0">
            <x v="5"/>
          </reference>
        </references>
      </pivotArea>
    </chartFormat>
    <chartFormat chart="1" format="36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1" cacheId="83"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3">
  <location ref="A3:B2096" firstHeaderRow="1" firstDataRow="1" firstDataCol="1"/>
  <pivotFields count="5">
    <pivotField axis="axisRow" showAll="0">
      <items count="20">
        <item x="16"/>
        <item x="14"/>
        <item x="9"/>
        <item x="7"/>
        <item x="8"/>
        <item x="6"/>
        <item x="12"/>
        <item x="1"/>
        <item x="10"/>
        <item x="11"/>
        <item x="5"/>
        <item x="4"/>
        <item x="3"/>
        <item x="0"/>
        <item x="2"/>
        <item x="13"/>
        <item x="17"/>
        <item x="15"/>
        <item x="18"/>
        <item t="default"/>
      </items>
    </pivotField>
    <pivotField axis="axisRow" showAll="0">
      <items count="21">
        <item h="1" x="3"/>
        <item x="2"/>
        <item x="10"/>
        <item x="11"/>
        <item h="1" x="19"/>
        <item x="1"/>
        <item x="12"/>
        <item x="13"/>
        <item x="7"/>
        <item x="0"/>
        <item x="14"/>
        <item x="15"/>
        <item x="17"/>
        <item h="1" x="18"/>
        <item h="1" x="4"/>
        <item h="1" x="5"/>
        <item h="1" x="6"/>
        <item h="1" x="8"/>
        <item h="1" x="9"/>
        <item h="1" x="16"/>
        <item t="default"/>
      </items>
    </pivotField>
    <pivotField axis="axisRow" showAll="0" nonAutoSortDefault="1">
      <items count="21">
        <item x="1"/>
        <item x="9"/>
        <item x="10"/>
        <item x="0"/>
        <item x="11"/>
        <item x="12"/>
        <item x="6"/>
        <item x="19"/>
        <item x="13"/>
        <item x="14"/>
        <item x="16"/>
        <item h="1" x="2"/>
        <item h="1" x="18"/>
        <item h="1" x="17"/>
        <item h="1" x="3"/>
        <item h="1" x="4"/>
        <item h="1" x="5"/>
        <item h="1" x="7"/>
        <item h="1" x="8"/>
        <item h="1" x="15"/>
        <item t="default"/>
      </items>
    </pivotField>
    <pivotField axis="axisRow" showAll="0">
      <items count="6">
        <item h="1" x="1"/>
        <item h="1" x="2"/>
        <item h="1" x="3"/>
        <item x="4"/>
        <item h="1" x="0"/>
        <item t="default"/>
      </items>
    </pivotField>
    <pivotField dataField="1" showAll="0"/>
  </pivotFields>
  <rowFields count="4">
    <field x="3"/>
    <field x="2"/>
    <field x="0"/>
    <field x="1"/>
  </rowFields>
  <rowItems count="2093">
    <i>
      <x v="3"/>
    </i>
    <i r="1">
      <x/>
    </i>
    <i r="2">
      <x/>
    </i>
    <i r="3">
      <x v="2"/>
    </i>
    <i r="3">
      <x v="3"/>
    </i>
    <i r="3">
      <x v="5"/>
    </i>
    <i r="3">
      <x v="6"/>
    </i>
    <i r="3">
      <x v="7"/>
    </i>
    <i r="3">
      <x v="8"/>
    </i>
    <i r="3">
      <x v="9"/>
    </i>
    <i r="3">
      <x v="10"/>
    </i>
    <i r="3">
      <x v="11"/>
    </i>
    <i r="3">
      <x v="12"/>
    </i>
    <i r="2">
      <x v="1"/>
    </i>
    <i r="3">
      <x v="2"/>
    </i>
    <i r="3">
      <x v="3"/>
    </i>
    <i r="3">
      <x v="5"/>
    </i>
    <i r="3">
      <x v="6"/>
    </i>
    <i r="3">
      <x v="8"/>
    </i>
    <i r="3">
      <x v="9"/>
    </i>
    <i r="3">
      <x v="10"/>
    </i>
    <i r="3">
      <x v="11"/>
    </i>
    <i r="3">
      <x v="12"/>
    </i>
    <i r="2">
      <x v="2"/>
    </i>
    <i r="3">
      <x v="2"/>
    </i>
    <i r="3">
      <x v="3"/>
    </i>
    <i r="3">
      <x v="5"/>
    </i>
    <i r="3">
      <x v="6"/>
    </i>
    <i r="3">
      <x v="7"/>
    </i>
    <i r="3">
      <x v="8"/>
    </i>
    <i r="3">
      <x v="9"/>
    </i>
    <i r="3">
      <x v="10"/>
    </i>
    <i r="3">
      <x v="11"/>
    </i>
    <i r="3">
      <x v="12"/>
    </i>
    <i r="2">
      <x v="3"/>
    </i>
    <i r="3">
      <x v="3"/>
    </i>
    <i r="3">
      <x v="5"/>
    </i>
    <i r="3">
      <x v="6"/>
    </i>
    <i r="3">
      <x v="8"/>
    </i>
    <i r="3">
      <x v="10"/>
    </i>
    <i r="3">
      <x v="11"/>
    </i>
    <i r="3">
      <x v="12"/>
    </i>
    <i r="2">
      <x v="4"/>
    </i>
    <i r="3">
      <x v="2"/>
    </i>
    <i r="3">
      <x v="6"/>
    </i>
    <i r="3">
      <x v="7"/>
    </i>
    <i r="3">
      <x v="8"/>
    </i>
    <i r="3">
      <x v="12"/>
    </i>
    <i r="2">
      <x v="5"/>
    </i>
    <i r="3">
      <x v="2"/>
    </i>
    <i r="3">
      <x v="3"/>
    </i>
    <i r="3">
      <x v="5"/>
    </i>
    <i r="3">
      <x v="6"/>
    </i>
    <i r="3">
      <x v="7"/>
    </i>
    <i r="3">
      <x v="8"/>
    </i>
    <i r="3">
      <x v="10"/>
    </i>
    <i r="3">
      <x v="11"/>
    </i>
    <i r="3">
      <x v="12"/>
    </i>
    <i r="2">
      <x v="6"/>
    </i>
    <i r="3">
      <x v="2"/>
    </i>
    <i r="3">
      <x v="3"/>
    </i>
    <i r="3">
      <x v="5"/>
    </i>
    <i r="3">
      <x v="6"/>
    </i>
    <i r="3">
      <x v="7"/>
    </i>
    <i r="3">
      <x v="8"/>
    </i>
    <i r="3">
      <x v="9"/>
    </i>
    <i r="3">
      <x v="10"/>
    </i>
    <i r="3">
      <x v="11"/>
    </i>
    <i r="3">
      <x v="12"/>
    </i>
    <i r="2">
      <x v="7"/>
    </i>
    <i r="3">
      <x v="2"/>
    </i>
    <i r="3">
      <x v="3"/>
    </i>
    <i r="3">
      <x v="5"/>
    </i>
    <i r="3">
      <x v="6"/>
    </i>
    <i r="3">
      <x v="8"/>
    </i>
    <i r="3">
      <x v="12"/>
    </i>
    <i r="2">
      <x v="8"/>
    </i>
    <i r="3">
      <x v="2"/>
    </i>
    <i r="3">
      <x v="3"/>
    </i>
    <i r="3">
      <x v="5"/>
    </i>
    <i r="3">
      <x v="6"/>
    </i>
    <i r="3">
      <x v="7"/>
    </i>
    <i r="3">
      <x v="8"/>
    </i>
    <i r="3">
      <x v="9"/>
    </i>
    <i r="3">
      <x v="10"/>
    </i>
    <i r="3">
      <x v="11"/>
    </i>
    <i r="3">
      <x v="12"/>
    </i>
    <i r="2">
      <x v="9"/>
    </i>
    <i r="3">
      <x v="2"/>
    </i>
    <i r="3">
      <x v="3"/>
    </i>
    <i r="3">
      <x v="5"/>
    </i>
    <i r="3">
      <x v="6"/>
    </i>
    <i r="3">
      <x v="7"/>
    </i>
    <i r="3">
      <x v="8"/>
    </i>
    <i r="3">
      <x v="9"/>
    </i>
    <i r="3">
      <x v="10"/>
    </i>
    <i r="3">
      <x v="11"/>
    </i>
    <i r="3">
      <x v="12"/>
    </i>
    <i r="2">
      <x v="10"/>
    </i>
    <i r="3">
      <x v="2"/>
    </i>
    <i r="3">
      <x v="3"/>
    </i>
    <i r="3">
      <x v="5"/>
    </i>
    <i r="3">
      <x v="6"/>
    </i>
    <i r="3">
      <x v="7"/>
    </i>
    <i r="3">
      <x v="9"/>
    </i>
    <i r="3">
      <x v="10"/>
    </i>
    <i r="3">
      <x v="11"/>
    </i>
    <i r="3">
      <x v="12"/>
    </i>
    <i r="2">
      <x v="11"/>
    </i>
    <i r="3">
      <x v="2"/>
    </i>
    <i r="3">
      <x v="3"/>
    </i>
    <i r="3">
      <x v="5"/>
    </i>
    <i r="3">
      <x v="6"/>
    </i>
    <i r="3">
      <x v="7"/>
    </i>
    <i r="3">
      <x v="8"/>
    </i>
    <i r="3">
      <x v="9"/>
    </i>
    <i r="3">
      <x v="10"/>
    </i>
    <i r="3">
      <x v="11"/>
    </i>
    <i r="3">
      <x v="12"/>
    </i>
    <i r="2">
      <x v="12"/>
    </i>
    <i r="3">
      <x v="2"/>
    </i>
    <i r="3">
      <x v="3"/>
    </i>
    <i r="3">
      <x v="5"/>
    </i>
    <i r="3">
      <x v="6"/>
    </i>
    <i r="3">
      <x v="7"/>
    </i>
    <i r="3">
      <x v="8"/>
    </i>
    <i r="3">
      <x v="9"/>
    </i>
    <i r="3">
      <x v="10"/>
    </i>
    <i r="3">
      <x v="11"/>
    </i>
    <i r="3">
      <x v="12"/>
    </i>
    <i r="2">
      <x v="13"/>
    </i>
    <i r="3">
      <x v="2"/>
    </i>
    <i r="3">
      <x v="3"/>
    </i>
    <i r="3">
      <x v="5"/>
    </i>
    <i r="3">
      <x v="6"/>
    </i>
    <i r="3">
      <x v="7"/>
    </i>
    <i r="3">
      <x v="8"/>
    </i>
    <i r="3">
      <x v="9"/>
    </i>
    <i r="3">
      <x v="10"/>
    </i>
    <i r="3">
      <x v="11"/>
    </i>
    <i r="3">
      <x v="12"/>
    </i>
    <i r="2">
      <x v="14"/>
    </i>
    <i r="3">
      <x v="2"/>
    </i>
    <i r="3">
      <x v="3"/>
    </i>
    <i r="3">
      <x v="5"/>
    </i>
    <i r="3">
      <x v="6"/>
    </i>
    <i r="3">
      <x v="7"/>
    </i>
    <i r="3">
      <x v="8"/>
    </i>
    <i r="3">
      <x v="9"/>
    </i>
    <i r="3">
      <x v="10"/>
    </i>
    <i r="3">
      <x v="11"/>
    </i>
    <i r="3">
      <x v="12"/>
    </i>
    <i r="2">
      <x v="15"/>
    </i>
    <i r="3">
      <x v="2"/>
    </i>
    <i r="3">
      <x v="3"/>
    </i>
    <i r="3">
      <x v="5"/>
    </i>
    <i r="3">
      <x v="6"/>
    </i>
    <i r="3">
      <x v="7"/>
    </i>
    <i r="3">
      <x v="8"/>
    </i>
    <i r="3">
      <x v="9"/>
    </i>
    <i r="3">
      <x v="10"/>
    </i>
    <i r="3">
      <x v="11"/>
    </i>
    <i r="3">
      <x v="12"/>
    </i>
    <i r="2">
      <x v="16"/>
    </i>
    <i r="3">
      <x v="2"/>
    </i>
    <i r="3">
      <x v="3"/>
    </i>
    <i r="3">
      <x v="5"/>
    </i>
    <i r="3">
      <x v="6"/>
    </i>
    <i r="3">
      <x v="7"/>
    </i>
    <i r="3">
      <x v="8"/>
    </i>
    <i r="3">
      <x v="9"/>
    </i>
    <i r="3">
      <x v="10"/>
    </i>
    <i r="3">
      <x v="11"/>
    </i>
    <i r="3">
      <x v="12"/>
    </i>
    <i r="2">
      <x v="17"/>
    </i>
    <i r="3">
      <x v="2"/>
    </i>
    <i r="3">
      <x v="3"/>
    </i>
    <i r="3">
      <x v="5"/>
    </i>
    <i r="3">
      <x v="6"/>
    </i>
    <i r="3">
      <x v="7"/>
    </i>
    <i r="3">
      <x v="8"/>
    </i>
    <i r="3">
      <x v="9"/>
    </i>
    <i r="3">
      <x v="10"/>
    </i>
    <i r="3">
      <x v="11"/>
    </i>
    <i r="3">
      <x v="12"/>
    </i>
    <i r="2">
      <x v="18"/>
    </i>
    <i r="3">
      <x v="2"/>
    </i>
    <i r="3">
      <x v="3"/>
    </i>
    <i r="3">
      <x v="5"/>
    </i>
    <i r="3">
      <x v="6"/>
    </i>
    <i r="3">
      <x v="7"/>
    </i>
    <i r="3">
      <x v="8"/>
    </i>
    <i r="3">
      <x v="9"/>
    </i>
    <i r="3">
      <x v="10"/>
    </i>
    <i r="3">
      <x v="11"/>
    </i>
    <i r="3">
      <x v="12"/>
    </i>
    <i r="1">
      <x v="1"/>
    </i>
    <i r="2">
      <x/>
    </i>
    <i r="3">
      <x v="1"/>
    </i>
    <i r="3">
      <x v="3"/>
    </i>
    <i r="3">
      <x v="5"/>
    </i>
    <i r="3">
      <x v="6"/>
    </i>
    <i r="3">
      <x v="7"/>
    </i>
    <i r="3">
      <x v="8"/>
    </i>
    <i r="3">
      <x v="9"/>
    </i>
    <i r="3">
      <x v="10"/>
    </i>
    <i r="3">
      <x v="11"/>
    </i>
    <i r="3">
      <x v="12"/>
    </i>
    <i r="2">
      <x v="1"/>
    </i>
    <i r="3">
      <x v="1"/>
    </i>
    <i r="3">
      <x v="3"/>
    </i>
    <i r="3">
      <x v="5"/>
    </i>
    <i r="3">
      <x v="6"/>
    </i>
    <i r="3">
      <x v="8"/>
    </i>
    <i r="3">
      <x v="9"/>
    </i>
    <i r="3">
      <x v="10"/>
    </i>
    <i r="3">
      <x v="11"/>
    </i>
    <i r="3">
      <x v="12"/>
    </i>
    <i r="2">
      <x v="2"/>
    </i>
    <i r="3">
      <x v="1"/>
    </i>
    <i r="3">
      <x v="3"/>
    </i>
    <i r="3">
      <x v="5"/>
    </i>
    <i r="3">
      <x v="6"/>
    </i>
    <i r="3">
      <x v="7"/>
    </i>
    <i r="3">
      <x v="8"/>
    </i>
    <i r="3">
      <x v="9"/>
    </i>
    <i r="3">
      <x v="10"/>
    </i>
    <i r="3">
      <x v="11"/>
    </i>
    <i r="3">
      <x v="12"/>
    </i>
    <i r="2">
      <x v="3"/>
    </i>
    <i r="3">
      <x v="3"/>
    </i>
    <i r="3">
      <x v="5"/>
    </i>
    <i r="3">
      <x v="6"/>
    </i>
    <i r="3">
      <x v="8"/>
    </i>
    <i r="3">
      <x v="10"/>
    </i>
    <i r="3">
      <x v="11"/>
    </i>
    <i r="3">
      <x v="12"/>
    </i>
    <i r="2">
      <x v="4"/>
    </i>
    <i r="3">
      <x v="6"/>
    </i>
    <i r="3">
      <x v="7"/>
    </i>
    <i r="3">
      <x v="8"/>
    </i>
    <i r="3">
      <x v="12"/>
    </i>
    <i r="2">
      <x v="5"/>
    </i>
    <i r="3">
      <x v="1"/>
    </i>
    <i r="3">
      <x v="3"/>
    </i>
    <i r="3">
      <x v="5"/>
    </i>
    <i r="3">
      <x v="6"/>
    </i>
    <i r="3">
      <x v="7"/>
    </i>
    <i r="3">
      <x v="8"/>
    </i>
    <i r="3">
      <x v="10"/>
    </i>
    <i r="3">
      <x v="11"/>
    </i>
    <i r="3">
      <x v="12"/>
    </i>
    <i r="2">
      <x v="6"/>
    </i>
    <i r="3">
      <x v="1"/>
    </i>
    <i r="3">
      <x v="3"/>
    </i>
    <i r="3">
      <x v="5"/>
    </i>
    <i r="3">
      <x v="6"/>
    </i>
    <i r="3">
      <x v="7"/>
    </i>
    <i r="3">
      <x v="8"/>
    </i>
    <i r="3">
      <x v="9"/>
    </i>
    <i r="3">
      <x v="10"/>
    </i>
    <i r="3">
      <x v="11"/>
    </i>
    <i r="3">
      <x v="12"/>
    </i>
    <i r="2">
      <x v="7"/>
    </i>
    <i r="3">
      <x v="3"/>
    </i>
    <i r="3">
      <x v="5"/>
    </i>
    <i r="3">
      <x v="6"/>
    </i>
    <i r="3">
      <x v="8"/>
    </i>
    <i r="3">
      <x v="12"/>
    </i>
    <i r="2">
      <x v="8"/>
    </i>
    <i r="3">
      <x v="1"/>
    </i>
    <i r="3">
      <x v="3"/>
    </i>
    <i r="3">
      <x v="5"/>
    </i>
    <i r="3">
      <x v="6"/>
    </i>
    <i r="3">
      <x v="7"/>
    </i>
    <i r="3">
      <x v="8"/>
    </i>
    <i r="3">
      <x v="9"/>
    </i>
    <i r="3">
      <x v="10"/>
    </i>
    <i r="3">
      <x v="11"/>
    </i>
    <i r="3">
      <x v="12"/>
    </i>
    <i r="2">
      <x v="9"/>
    </i>
    <i r="3">
      <x v="1"/>
    </i>
    <i r="3">
      <x v="3"/>
    </i>
    <i r="3">
      <x v="5"/>
    </i>
    <i r="3">
      <x v="6"/>
    </i>
    <i r="3">
      <x v="7"/>
    </i>
    <i r="3">
      <x v="8"/>
    </i>
    <i r="3">
      <x v="9"/>
    </i>
    <i r="3">
      <x v="10"/>
    </i>
    <i r="3">
      <x v="11"/>
    </i>
    <i r="3">
      <x v="12"/>
    </i>
    <i r="2">
      <x v="10"/>
    </i>
    <i r="3">
      <x v="1"/>
    </i>
    <i r="3">
      <x v="3"/>
    </i>
    <i r="3">
      <x v="5"/>
    </i>
    <i r="3">
      <x v="6"/>
    </i>
    <i r="3">
      <x v="7"/>
    </i>
    <i r="3">
      <x v="9"/>
    </i>
    <i r="3">
      <x v="10"/>
    </i>
    <i r="3">
      <x v="11"/>
    </i>
    <i r="3">
      <x v="12"/>
    </i>
    <i r="2">
      <x v="11"/>
    </i>
    <i r="3">
      <x v="1"/>
    </i>
    <i r="3">
      <x v="3"/>
    </i>
    <i r="3">
      <x v="5"/>
    </i>
    <i r="3">
      <x v="6"/>
    </i>
    <i r="3">
      <x v="7"/>
    </i>
    <i r="3">
      <x v="8"/>
    </i>
    <i r="3">
      <x v="9"/>
    </i>
    <i r="3">
      <x v="10"/>
    </i>
    <i r="3">
      <x v="11"/>
    </i>
    <i r="3">
      <x v="12"/>
    </i>
    <i r="2">
      <x v="12"/>
    </i>
    <i r="3">
      <x v="1"/>
    </i>
    <i r="3">
      <x v="3"/>
    </i>
    <i r="3">
      <x v="5"/>
    </i>
    <i r="3">
      <x v="6"/>
    </i>
    <i r="3">
      <x v="7"/>
    </i>
    <i r="3">
      <x v="8"/>
    </i>
    <i r="3">
      <x v="9"/>
    </i>
    <i r="3">
      <x v="10"/>
    </i>
    <i r="3">
      <x v="11"/>
    </i>
    <i r="3">
      <x v="12"/>
    </i>
    <i r="2">
      <x v="13"/>
    </i>
    <i r="3">
      <x v="1"/>
    </i>
    <i r="3">
      <x v="3"/>
    </i>
    <i r="3">
      <x v="5"/>
    </i>
    <i r="3">
      <x v="6"/>
    </i>
    <i r="3">
      <x v="7"/>
    </i>
    <i r="3">
      <x v="8"/>
    </i>
    <i r="3">
      <x v="9"/>
    </i>
    <i r="3">
      <x v="10"/>
    </i>
    <i r="3">
      <x v="11"/>
    </i>
    <i r="3">
      <x v="12"/>
    </i>
    <i r="2">
      <x v="14"/>
    </i>
    <i r="3">
      <x v="1"/>
    </i>
    <i r="3">
      <x v="3"/>
    </i>
    <i r="3">
      <x v="5"/>
    </i>
    <i r="3">
      <x v="6"/>
    </i>
    <i r="3">
      <x v="7"/>
    </i>
    <i r="3">
      <x v="8"/>
    </i>
    <i r="3">
      <x v="9"/>
    </i>
    <i r="3">
      <x v="10"/>
    </i>
    <i r="3">
      <x v="11"/>
    </i>
    <i r="3">
      <x v="12"/>
    </i>
    <i r="2">
      <x v="15"/>
    </i>
    <i r="3">
      <x v="1"/>
    </i>
    <i r="3">
      <x v="3"/>
    </i>
    <i r="3">
      <x v="5"/>
    </i>
    <i r="3">
      <x v="6"/>
    </i>
    <i r="3">
      <x v="7"/>
    </i>
    <i r="3">
      <x v="8"/>
    </i>
    <i r="3">
      <x v="9"/>
    </i>
    <i r="3">
      <x v="10"/>
    </i>
    <i r="3">
      <x v="11"/>
    </i>
    <i r="3">
      <x v="12"/>
    </i>
    <i r="2">
      <x v="16"/>
    </i>
    <i r="3">
      <x v="1"/>
    </i>
    <i r="3">
      <x v="3"/>
    </i>
    <i r="3">
      <x v="5"/>
    </i>
    <i r="3">
      <x v="6"/>
    </i>
    <i r="3">
      <x v="7"/>
    </i>
    <i r="3">
      <x v="8"/>
    </i>
    <i r="3">
      <x v="9"/>
    </i>
    <i r="3">
      <x v="10"/>
    </i>
    <i r="3">
      <x v="11"/>
    </i>
    <i r="3">
      <x v="12"/>
    </i>
    <i r="2">
      <x v="17"/>
    </i>
    <i r="3">
      <x v="1"/>
    </i>
    <i r="3">
      <x v="3"/>
    </i>
    <i r="3">
      <x v="5"/>
    </i>
    <i r="3">
      <x v="6"/>
    </i>
    <i r="3">
      <x v="7"/>
    </i>
    <i r="3">
      <x v="8"/>
    </i>
    <i r="3">
      <x v="9"/>
    </i>
    <i r="3">
      <x v="10"/>
    </i>
    <i r="3">
      <x v="11"/>
    </i>
    <i r="3">
      <x v="12"/>
    </i>
    <i r="2">
      <x v="18"/>
    </i>
    <i r="3">
      <x v="1"/>
    </i>
    <i r="3">
      <x v="3"/>
    </i>
    <i r="3">
      <x v="5"/>
    </i>
    <i r="3">
      <x v="6"/>
    </i>
    <i r="3">
      <x v="7"/>
    </i>
    <i r="3">
      <x v="8"/>
    </i>
    <i r="3">
      <x v="9"/>
    </i>
    <i r="3">
      <x v="10"/>
    </i>
    <i r="3">
      <x v="11"/>
    </i>
    <i r="3">
      <x v="12"/>
    </i>
    <i r="1">
      <x v="2"/>
    </i>
    <i r="2">
      <x/>
    </i>
    <i r="3">
      <x v="1"/>
    </i>
    <i r="3">
      <x v="2"/>
    </i>
    <i r="3">
      <x v="5"/>
    </i>
    <i r="3">
      <x v="6"/>
    </i>
    <i r="3">
      <x v="7"/>
    </i>
    <i r="3">
      <x v="8"/>
    </i>
    <i r="3">
      <x v="9"/>
    </i>
    <i r="3">
      <x v="10"/>
    </i>
    <i r="3">
      <x v="11"/>
    </i>
    <i r="3">
      <x v="12"/>
    </i>
    <i r="2">
      <x v="1"/>
    </i>
    <i r="3">
      <x v="1"/>
    </i>
    <i r="3">
      <x v="2"/>
    </i>
    <i r="3">
      <x v="5"/>
    </i>
    <i r="3">
      <x v="6"/>
    </i>
    <i r="3">
      <x v="8"/>
    </i>
    <i r="3">
      <x v="9"/>
    </i>
    <i r="3">
      <x v="10"/>
    </i>
    <i r="3">
      <x v="12"/>
    </i>
    <i r="2">
      <x v="2"/>
    </i>
    <i r="3">
      <x v="1"/>
    </i>
    <i r="3">
      <x v="2"/>
    </i>
    <i r="3">
      <x v="5"/>
    </i>
    <i r="3">
      <x v="6"/>
    </i>
    <i r="3">
      <x v="7"/>
    </i>
    <i r="3">
      <x v="8"/>
    </i>
    <i r="3">
      <x v="9"/>
    </i>
    <i r="3">
      <x v="10"/>
    </i>
    <i r="3">
      <x v="11"/>
    </i>
    <i r="3">
      <x v="12"/>
    </i>
    <i r="2">
      <x v="3"/>
    </i>
    <i r="3">
      <x v="5"/>
    </i>
    <i r="3">
      <x v="6"/>
    </i>
    <i r="3">
      <x v="8"/>
    </i>
    <i r="3">
      <x v="10"/>
    </i>
    <i r="3">
      <x v="11"/>
    </i>
    <i r="3">
      <x v="12"/>
    </i>
    <i r="2">
      <x v="4"/>
    </i>
    <i r="3">
      <x v="2"/>
    </i>
    <i r="3">
      <x v="6"/>
    </i>
    <i r="3">
      <x v="7"/>
    </i>
    <i r="3">
      <x v="8"/>
    </i>
    <i r="3">
      <x v="12"/>
    </i>
    <i r="2">
      <x v="5"/>
    </i>
    <i r="3">
      <x v="1"/>
    </i>
    <i r="3">
      <x v="2"/>
    </i>
    <i r="3">
      <x v="5"/>
    </i>
    <i r="3">
      <x v="6"/>
    </i>
    <i r="3">
      <x v="7"/>
    </i>
    <i r="3">
      <x v="8"/>
    </i>
    <i r="3">
      <x v="10"/>
    </i>
    <i r="3">
      <x v="11"/>
    </i>
    <i r="3">
      <x v="12"/>
    </i>
    <i r="2">
      <x v="6"/>
    </i>
    <i r="3">
      <x v="1"/>
    </i>
    <i r="3">
      <x v="2"/>
    </i>
    <i r="3">
      <x v="5"/>
    </i>
    <i r="3">
      <x v="6"/>
    </i>
    <i r="3">
      <x v="7"/>
    </i>
    <i r="3">
      <x v="8"/>
    </i>
    <i r="3">
      <x v="9"/>
    </i>
    <i r="3">
      <x v="10"/>
    </i>
    <i r="3">
      <x v="11"/>
    </i>
    <i r="3">
      <x v="12"/>
    </i>
    <i r="2">
      <x v="7"/>
    </i>
    <i r="3">
      <x v="2"/>
    </i>
    <i r="3">
      <x v="5"/>
    </i>
    <i r="3">
      <x v="6"/>
    </i>
    <i r="3">
      <x v="8"/>
    </i>
    <i r="3">
      <x v="12"/>
    </i>
    <i r="2">
      <x v="8"/>
    </i>
    <i r="3">
      <x v="1"/>
    </i>
    <i r="3">
      <x v="2"/>
    </i>
    <i r="3">
      <x v="5"/>
    </i>
    <i r="3">
      <x v="6"/>
    </i>
    <i r="3">
      <x v="7"/>
    </i>
    <i r="3">
      <x v="8"/>
    </i>
    <i r="3">
      <x v="9"/>
    </i>
    <i r="3">
      <x v="10"/>
    </i>
    <i r="3">
      <x v="11"/>
    </i>
    <i r="3">
      <x v="12"/>
    </i>
    <i r="2">
      <x v="9"/>
    </i>
    <i r="3">
      <x v="1"/>
    </i>
    <i r="3">
      <x v="2"/>
    </i>
    <i r="3">
      <x v="5"/>
    </i>
    <i r="3">
      <x v="6"/>
    </i>
    <i r="3">
      <x v="7"/>
    </i>
    <i r="3">
      <x v="8"/>
    </i>
    <i r="3">
      <x v="9"/>
    </i>
    <i r="3">
      <x v="10"/>
    </i>
    <i r="3">
      <x v="11"/>
    </i>
    <i r="3">
      <x v="12"/>
    </i>
    <i r="2">
      <x v="10"/>
    </i>
    <i r="3">
      <x v="1"/>
    </i>
    <i r="3">
      <x v="2"/>
    </i>
    <i r="3">
      <x v="5"/>
    </i>
    <i r="3">
      <x v="6"/>
    </i>
    <i r="3">
      <x v="7"/>
    </i>
    <i r="3">
      <x v="9"/>
    </i>
    <i r="3">
      <x v="10"/>
    </i>
    <i r="3">
      <x v="11"/>
    </i>
    <i r="3">
      <x v="12"/>
    </i>
    <i r="2">
      <x v="11"/>
    </i>
    <i r="3">
      <x v="1"/>
    </i>
    <i r="3">
      <x v="2"/>
    </i>
    <i r="3">
      <x v="5"/>
    </i>
    <i r="3">
      <x v="6"/>
    </i>
    <i r="3">
      <x v="7"/>
    </i>
    <i r="3">
      <x v="8"/>
    </i>
    <i r="3">
      <x v="9"/>
    </i>
    <i r="3">
      <x v="10"/>
    </i>
    <i r="3">
      <x v="11"/>
    </i>
    <i r="3">
      <x v="12"/>
    </i>
    <i r="2">
      <x v="12"/>
    </i>
    <i r="3">
      <x v="1"/>
    </i>
    <i r="3">
      <x v="2"/>
    </i>
    <i r="3">
      <x v="5"/>
    </i>
    <i r="3">
      <x v="6"/>
    </i>
    <i r="3">
      <x v="7"/>
    </i>
    <i r="3">
      <x v="8"/>
    </i>
    <i r="3">
      <x v="9"/>
    </i>
    <i r="3">
      <x v="10"/>
    </i>
    <i r="3">
      <x v="11"/>
    </i>
    <i r="3">
      <x v="12"/>
    </i>
    <i r="2">
      <x v="13"/>
    </i>
    <i r="3">
      <x v="1"/>
    </i>
    <i r="3">
      <x v="2"/>
    </i>
    <i r="3">
      <x v="5"/>
    </i>
    <i r="3">
      <x v="6"/>
    </i>
    <i r="3">
      <x v="7"/>
    </i>
    <i r="3">
      <x v="8"/>
    </i>
    <i r="3">
      <x v="9"/>
    </i>
    <i r="3">
      <x v="10"/>
    </i>
    <i r="3">
      <x v="11"/>
    </i>
    <i r="3">
      <x v="12"/>
    </i>
    <i r="2">
      <x v="14"/>
    </i>
    <i r="3">
      <x v="1"/>
    </i>
    <i r="3">
      <x v="2"/>
    </i>
    <i r="3">
      <x v="5"/>
    </i>
    <i r="3">
      <x v="6"/>
    </i>
    <i r="3">
      <x v="7"/>
    </i>
    <i r="3">
      <x v="8"/>
    </i>
    <i r="3">
      <x v="9"/>
    </i>
    <i r="3">
      <x v="10"/>
    </i>
    <i r="3">
      <x v="12"/>
    </i>
    <i r="2">
      <x v="15"/>
    </i>
    <i r="3">
      <x v="1"/>
    </i>
    <i r="3">
      <x v="2"/>
    </i>
    <i r="3">
      <x v="5"/>
    </i>
    <i r="3">
      <x v="6"/>
    </i>
    <i r="3">
      <x v="7"/>
    </i>
    <i r="3">
      <x v="8"/>
    </i>
    <i r="3">
      <x v="9"/>
    </i>
    <i r="3">
      <x v="10"/>
    </i>
    <i r="3">
      <x v="11"/>
    </i>
    <i r="3">
      <x v="12"/>
    </i>
    <i r="2">
      <x v="16"/>
    </i>
    <i r="3">
      <x v="1"/>
    </i>
    <i r="3">
      <x v="2"/>
    </i>
    <i r="3">
      <x v="5"/>
    </i>
    <i r="3">
      <x v="6"/>
    </i>
    <i r="3">
      <x v="7"/>
    </i>
    <i r="3">
      <x v="8"/>
    </i>
    <i r="3">
      <x v="9"/>
    </i>
    <i r="3">
      <x v="10"/>
    </i>
    <i r="3">
      <x v="11"/>
    </i>
    <i r="3">
      <x v="12"/>
    </i>
    <i r="2">
      <x v="17"/>
    </i>
    <i r="3">
      <x v="1"/>
    </i>
    <i r="3">
      <x v="2"/>
    </i>
    <i r="3">
      <x v="5"/>
    </i>
    <i r="3">
      <x v="6"/>
    </i>
    <i r="3">
      <x v="7"/>
    </i>
    <i r="3">
      <x v="8"/>
    </i>
    <i r="3">
      <x v="9"/>
    </i>
    <i r="3">
      <x v="10"/>
    </i>
    <i r="3">
      <x v="11"/>
    </i>
    <i r="3">
      <x v="12"/>
    </i>
    <i r="2">
      <x v="18"/>
    </i>
    <i r="3">
      <x v="1"/>
    </i>
    <i r="3">
      <x v="2"/>
    </i>
    <i r="3">
      <x v="5"/>
    </i>
    <i r="3">
      <x v="6"/>
    </i>
    <i r="3">
      <x v="7"/>
    </i>
    <i r="3">
      <x v="8"/>
    </i>
    <i r="3">
      <x v="9"/>
    </i>
    <i r="3">
      <x v="10"/>
    </i>
    <i r="3">
      <x v="11"/>
    </i>
    <i r="3">
      <x v="12"/>
    </i>
    <i r="1">
      <x v="3"/>
    </i>
    <i r="2">
      <x/>
    </i>
    <i r="3">
      <x v="1"/>
    </i>
    <i r="3">
      <x v="2"/>
    </i>
    <i r="3">
      <x v="3"/>
    </i>
    <i r="3">
      <x v="6"/>
    </i>
    <i r="3">
      <x v="7"/>
    </i>
    <i r="3">
      <x v="8"/>
    </i>
    <i r="3">
      <x v="9"/>
    </i>
    <i r="3">
      <x v="10"/>
    </i>
    <i r="3">
      <x v="11"/>
    </i>
    <i r="3">
      <x v="12"/>
    </i>
    <i r="2">
      <x v="1"/>
    </i>
    <i r="3">
      <x v="1"/>
    </i>
    <i r="3">
      <x v="2"/>
    </i>
    <i r="3">
      <x v="3"/>
    </i>
    <i r="3">
      <x v="6"/>
    </i>
    <i r="3">
      <x v="8"/>
    </i>
    <i r="3">
      <x v="9"/>
    </i>
    <i r="3">
      <x v="10"/>
    </i>
    <i r="3">
      <x v="11"/>
    </i>
    <i r="3">
      <x v="12"/>
    </i>
    <i r="2">
      <x v="2"/>
    </i>
    <i r="3">
      <x v="1"/>
    </i>
    <i r="3">
      <x v="2"/>
    </i>
    <i r="3">
      <x v="3"/>
    </i>
    <i r="3">
      <x v="6"/>
    </i>
    <i r="3">
      <x v="7"/>
    </i>
    <i r="3">
      <x v="8"/>
    </i>
    <i r="3">
      <x v="9"/>
    </i>
    <i r="3">
      <x v="10"/>
    </i>
    <i r="3">
      <x v="11"/>
    </i>
    <i r="3">
      <x v="12"/>
    </i>
    <i r="2">
      <x v="4"/>
    </i>
    <i r="3">
      <x v="2"/>
    </i>
    <i r="3">
      <x v="6"/>
    </i>
    <i r="3">
      <x v="7"/>
    </i>
    <i r="3">
      <x v="8"/>
    </i>
    <i r="3">
      <x v="12"/>
    </i>
    <i r="2">
      <x v="5"/>
    </i>
    <i r="3">
      <x v="1"/>
    </i>
    <i r="3">
      <x v="2"/>
    </i>
    <i r="3">
      <x v="3"/>
    </i>
    <i r="3">
      <x v="6"/>
    </i>
    <i r="3">
      <x v="7"/>
    </i>
    <i r="3">
      <x v="8"/>
    </i>
    <i r="3">
      <x v="10"/>
    </i>
    <i r="3">
      <x v="11"/>
    </i>
    <i r="3">
      <x v="12"/>
    </i>
    <i r="2">
      <x v="6"/>
    </i>
    <i r="3">
      <x v="1"/>
    </i>
    <i r="3">
      <x v="2"/>
    </i>
    <i r="3">
      <x v="3"/>
    </i>
    <i r="3">
      <x v="6"/>
    </i>
    <i r="3">
      <x v="7"/>
    </i>
    <i r="3">
      <x v="8"/>
    </i>
    <i r="3">
      <x v="9"/>
    </i>
    <i r="3">
      <x v="10"/>
    </i>
    <i r="3">
      <x v="11"/>
    </i>
    <i r="3">
      <x v="12"/>
    </i>
    <i r="2">
      <x v="7"/>
    </i>
    <i r="3">
      <x v="2"/>
    </i>
    <i r="3">
      <x v="3"/>
    </i>
    <i r="3">
      <x v="6"/>
    </i>
    <i r="3">
      <x v="8"/>
    </i>
    <i r="3">
      <x v="12"/>
    </i>
    <i r="2">
      <x v="8"/>
    </i>
    <i r="3">
      <x v="1"/>
    </i>
    <i r="3">
      <x v="2"/>
    </i>
    <i r="3">
      <x v="3"/>
    </i>
    <i r="3">
      <x v="6"/>
    </i>
    <i r="3">
      <x v="7"/>
    </i>
    <i r="3">
      <x v="8"/>
    </i>
    <i r="3">
      <x v="9"/>
    </i>
    <i r="3">
      <x v="10"/>
    </i>
    <i r="3">
      <x v="11"/>
    </i>
    <i r="3">
      <x v="12"/>
    </i>
    <i r="2">
      <x v="9"/>
    </i>
    <i r="3">
      <x v="1"/>
    </i>
    <i r="3">
      <x v="2"/>
    </i>
    <i r="3">
      <x v="3"/>
    </i>
    <i r="3">
      <x v="6"/>
    </i>
    <i r="3">
      <x v="7"/>
    </i>
    <i r="3">
      <x v="8"/>
    </i>
    <i r="3">
      <x v="9"/>
    </i>
    <i r="3">
      <x v="10"/>
    </i>
    <i r="3">
      <x v="11"/>
    </i>
    <i r="3">
      <x v="12"/>
    </i>
    <i r="2">
      <x v="10"/>
    </i>
    <i r="3">
      <x v="1"/>
    </i>
    <i r="3">
      <x v="2"/>
    </i>
    <i r="3">
      <x v="3"/>
    </i>
    <i r="3">
      <x v="6"/>
    </i>
    <i r="3">
      <x v="7"/>
    </i>
    <i r="3">
      <x v="9"/>
    </i>
    <i r="3">
      <x v="10"/>
    </i>
    <i r="3">
      <x v="11"/>
    </i>
    <i r="3">
      <x v="12"/>
    </i>
    <i r="2">
      <x v="11"/>
    </i>
    <i r="3">
      <x v="1"/>
    </i>
    <i r="3">
      <x v="2"/>
    </i>
    <i r="3">
      <x v="3"/>
    </i>
    <i r="3">
      <x v="6"/>
    </i>
    <i r="3">
      <x v="7"/>
    </i>
    <i r="3">
      <x v="8"/>
    </i>
    <i r="3">
      <x v="9"/>
    </i>
    <i r="3">
      <x v="10"/>
    </i>
    <i r="3">
      <x v="11"/>
    </i>
    <i r="3">
      <x v="12"/>
    </i>
    <i r="2">
      <x v="12"/>
    </i>
    <i r="3">
      <x v="1"/>
    </i>
    <i r="3">
      <x v="2"/>
    </i>
    <i r="3">
      <x v="3"/>
    </i>
    <i r="3">
      <x v="6"/>
    </i>
    <i r="3">
      <x v="7"/>
    </i>
    <i r="3">
      <x v="8"/>
    </i>
    <i r="3">
      <x v="9"/>
    </i>
    <i r="3">
      <x v="10"/>
    </i>
    <i r="3">
      <x v="11"/>
    </i>
    <i r="3">
      <x v="12"/>
    </i>
    <i r="2">
      <x v="13"/>
    </i>
    <i r="3">
      <x v="1"/>
    </i>
    <i r="3">
      <x v="2"/>
    </i>
    <i r="3">
      <x v="3"/>
    </i>
    <i r="3">
      <x v="6"/>
    </i>
    <i r="3">
      <x v="7"/>
    </i>
    <i r="3">
      <x v="8"/>
    </i>
    <i r="3">
      <x v="9"/>
    </i>
    <i r="3">
      <x v="10"/>
    </i>
    <i r="3">
      <x v="11"/>
    </i>
    <i r="3">
      <x v="12"/>
    </i>
    <i r="2">
      <x v="14"/>
    </i>
    <i r="3">
      <x v="1"/>
    </i>
    <i r="3">
      <x v="2"/>
    </i>
    <i r="3">
      <x v="3"/>
    </i>
    <i r="3">
      <x v="6"/>
    </i>
    <i r="3">
      <x v="7"/>
    </i>
    <i r="3">
      <x v="8"/>
    </i>
    <i r="3">
      <x v="9"/>
    </i>
    <i r="3">
      <x v="10"/>
    </i>
    <i r="3">
      <x v="11"/>
    </i>
    <i r="3">
      <x v="12"/>
    </i>
    <i r="2">
      <x v="15"/>
    </i>
    <i r="3">
      <x v="1"/>
    </i>
    <i r="3">
      <x v="2"/>
    </i>
    <i r="3">
      <x v="3"/>
    </i>
    <i r="3">
      <x v="6"/>
    </i>
    <i r="3">
      <x v="7"/>
    </i>
    <i r="3">
      <x v="8"/>
    </i>
    <i r="3">
      <x v="9"/>
    </i>
    <i r="3">
      <x v="10"/>
    </i>
    <i r="3">
      <x v="11"/>
    </i>
    <i r="3">
      <x v="12"/>
    </i>
    <i r="2">
      <x v="16"/>
    </i>
    <i r="3">
      <x v="1"/>
    </i>
    <i r="3">
      <x v="2"/>
    </i>
    <i r="3">
      <x v="3"/>
    </i>
    <i r="3">
      <x v="6"/>
    </i>
    <i r="3">
      <x v="7"/>
    </i>
    <i r="3">
      <x v="8"/>
    </i>
    <i r="3">
      <x v="9"/>
    </i>
    <i r="3">
      <x v="10"/>
    </i>
    <i r="3">
      <x v="11"/>
    </i>
    <i r="3">
      <x v="12"/>
    </i>
    <i r="2">
      <x v="17"/>
    </i>
    <i r="3">
      <x v="1"/>
    </i>
    <i r="3">
      <x v="2"/>
    </i>
    <i r="3">
      <x v="3"/>
    </i>
    <i r="3">
      <x v="6"/>
    </i>
    <i r="3">
      <x v="7"/>
    </i>
    <i r="3">
      <x v="8"/>
    </i>
    <i r="3">
      <x v="9"/>
    </i>
    <i r="3">
      <x v="10"/>
    </i>
    <i r="3">
      <x v="11"/>
    </i>
    <i r="3">
      <x v="12"/>
    </i>
    <i r="2">
      <x v="18"/>
    </i>
    <i r="3">
      <x v="1"/>
    </i>
    <i r="3">
      <x v="2"/>
    </i>
    <i r="3">
      <x v="3"/>
    </i>
    <i r="3">
      <x v="6"/>
    </i>
    <i r="3">
      <x v="7"/>
    </i>
    <i r="3">
      <x v="8"/>
    </i>
    <i r="3">
      <x v="9"/>
    </i>
    <i r="3">
      <x v="10"/>
    </i>
    <i r="3">
      <x v="11"/>
    </i>
    <i r="3">
      <x v="12"/>
    </i>
    <i r="1">
      <x v="4"/>
    </i>
    <i r="2">
      <x/>
    </i>
    <i r="3">
      <x v="1"/>
    </i>
    <i r="3">
      <x v="2"/>
    </i>
    <i r="3">
      <x v="3"/>
    </i>
    <i r="3">
      <x v="5"/>
    </i>
    <i r="3">
      <x v="7"/>
    </i>
    <i r="3">
      <x v="8"/>
    </i>
    <i r="3">
      <x v="9"/>
    </i>
    <i r="3">
      <x v="10"/>
    </i>
    <i r="3">
      <x v="11"/>
    </i>
    <i r="3">
      <x v="12"/>
    </i>
    <i r="2">
      <x v="1"/>
    </i>
    <i r="3">
      <x v="1"/>
    </i>
    <i r="3">
      <x v="2"/>
    </i>
    <i r="3">
      <x v="3"/>
    </i>
    <i r="3">
      <x v="5"/>
    </i>
    <i r="3">
      <x v="8"/>
    </i>
    <i r="3">
      <x v="9"/>
    </i>
    <i r="3">
      <x v="10"/>
    </i>
    <i r="3">
      <x v="11"/>
    </i>
    <i r="3">
      <x v="12"/>
    </i>
    <i r="2">
      <x v="2"/>
    </i>
    <i r="3">
      <x v="1"/>
    </i>
    <i r="3">
      <x v="2"/>
    </i>
    <i r="3">
      <x v="3"/>
    </i>
    <i r="3">
      <x v="5"/>
    </i>
    <i r="3">
      <x v="7"/>
    </i>
    <i r="3">
      <x v="8"/>
    </i>
    <i r="3">
      <x v="9"/>
    </i>
    <i r="3">
      <x v="10"/>
    </i>
    <i r="3">
      <x v="11"/>
    </i>
    <i r="3">
      <x v="12"/>
    </i>
    <i r="2">
      <x v="3"/>
    </i>
    <i r="3">
      <x v="3"/>
    </i>
    <i r="3">
      <x v="5"/>
    </i>
    <i r="3">
      <x v="8"/>
    </i>
    <i r="3">
      <x v="10"/>
    </i>
    <i r="3">
      <x v="11"/>
    </i>
    <i r="3">
      <x v="12"/>
    </i>
    <i r="2">
      <x v="4"/>
    </i>
    <i r="3">
      <x v="2"/>
    </i>
    <i r="3">
      <x v="7"/>
    </i>
    <i r="3">
      <x v="8"/>
    </i>
    <i r="3">
      <x v="12"/>
    </i>
    <i r="2">
      <x v="5"/>
    </i>
    <i r="3">
      <x v="1"/>
    </i>
    <i r="3">
      <x v="2"/>
    </i>
    <i r="3">
      <x v="3"/>
    </i>
    <i r="3">
      <x v="5"/>
    </i>
    <i r="3">
      <x v="7"/>
    </i>
    <i r="3">
      <x v="8"/>
    </i>
    <i r="3">
      <x v="10"/>
    </i>
    <i r="3">
      <x v="11"/>
    </i>
    <i r="3">
      <x v="12"/>
    </i>
    <i r="2">
      <x v="6"/>
    </i>
    <i r="3">
      <x v="1"/>
    </i>
    <i r="3">
      <x v="2"/>
    </i>
    <i r="3">
      <x v="3"/>
    </i>
    <i r="3">
      <x v="5"/>
    </i>
    <i r="3">
      <x v="7"/>
    </i>
    <i r="3">
      <x v="8"/>
    </i>
    <i r="3">
      <x v="9"/>
    </i>
    <i r="3">
      <x v="10"/>
    </i>
    <i r="3">
      <x v="11"/>
    </i>
    <i r="3">
      <x v="12"/>
    </i>
    <i r="2">
      <x v="7"/>
    </i>
    <i r="3">
      <x v="2"/>
    </i>
    <i r="3">
      <x v="3"/>
    </i>
    <i r="3">
      <x v="5"/>
    </i>
    <i r="3">
      <x v="8"/>
    </i>
    <i r="3">
      <x v="12"/>
    </i>
    <i r="2">
      <x v="8"/>
    </i>
    <i r="3">
      <x v="1"/>
    </i>
    <i r="3">
      <x v="2"/>
    </i>
    <i r="3">
      <x v="3"/>
    </i>
    <i r="3">
      <x v="5"/>
    </i>
    <i r="3">
      <x v="7"/>
    </i>
    <i r="3">
      <x v="8"/>
    </i>
    <i r="3">
      <x v="9"/>
    </i>
    <i r="3">
      <x v="10"/>
    </i>
    <i r="3">
      <x v="11"/>
    </i>
    <i r="3">
      <x v="12"/>
    </i>
    <i r="2">
      <x v="9"/>
    </i>
    <i r="3">
      <x v="1"/>
    </i>
    <i r="3">
      <x v="2"/>
    </i>
    <i r="3">
      <x v="3"/>
    </i>
    <i r="3">
      <x v="5"/>
    </i>
    <i r="3">
      <x v="7"/>
    </i>
    <i r="3">
      <x v="8"/>
    </i>
    <i r="3">
      <x v="9"/>
    </i>
    <i r="3">
      <x v="10"/>
    </i>
    <i r="3">
      <x v="11"/>
    </i>
    <i r="3">
      <x v="12"/>
    </i>
    <i r="2">
      <x v="10"/>
    </i>
    <i r="3">
      <x v="1"/>
    </i>
    <i r="3">
      <x v="2"/>
    </i>
    <i r="3">
      <x v="3"/>
    </i>
    <i r="3">
      <x v="5"/>
    </i>
    <i r="3">
      <x v="7"/>
    </i>
    <i r="3">
      <x v="9"/>
    </i>
    <i r="3">
      <x v="10"/>
    </i>
    <i r="3">
      <x v="11"/>
    </i>
    <i r="3">
      <x v="12"/>
    </i>
    <i r="2">
      <x v="11"/>
    </i>
    <i r="3">
      <x v="1"/>
    </i>
    <i r="3">
      <x v="2"/>
    </i>
    <i r="3">
      <x v="3"/>
    </i>
    <i r="3">
      <x v="5"/>
    </i>
    <i r="3">
      <x v="7"/>
    </i>
    <i r="3">
      <x v="8"/>
    </i>
    <i r="3">
      <x v="9"/>
    </i>
    <i r="3">
      <x v="10"/>
    </i>
    <i r="3">
      <x v="11"/>
    </i>
    <i r="3">
      <x v="12"/>
    </i>
    <i r="2">
      <x v="12"/>
    </i>
    <i r="3">
      <x v="1"/>
    </i>
    <i r="3">
      <x v="2"/>
    </i>
    <i r="3">
      <x v="3"/>
    </i>
    <i r="3">
      <x v="5"/>
    </i>
    <i r="3">
      <x v="7"/>
    </i>
    <i r="3">
      <x v="8"/>
    </i>
    <i r="3">
      <x v="9"/>
    </i>
    <i r="3">
      <x v="10"/>
    </i>
    <i r="3">
      <x v="11"/>
    </i>
    <i r="3">
      <x v="12"/>
    </i>
    <i r="2">
      <x v="13"/>
    </i>
    <i r="3">
      <x v="1"/>
    </i>
    <i r="3">
      <x v="2"/>
    </i>
    <i r="3">
      <x v="3"/>
    </i>
    <i r="3">
      <x v="5"/>
    </i>
    <i r="3">
      <x v="7"/>
    </i>
    <i r="3">
      <x v="8"/>
    </i>
    <i r="3">
      <x v="9"/>
    </i>
    <i r="3">
      <x v="10"/>
    </i>
    <i r="3">
      <x v="11"/>
    </i>
    <i r="3">
      <x v="12"/>
    </i>
    <i r="2">
      <x v="14"/>
    </i>
    <i r="3">
      <x v="1"/>
    </i>
    <i r="3">
      <x v="2"/>
    </i>
    <i r="3">
      <x v="3"/>
    </i>
    <i r="3">
      <x v="5"/>
    </i>
    <i r="3">
      <x v="7"/>
    </i>
    <i r="3">
      <x v="8"/>
    </i>
    <i r="3">
      <x v="9"/>
    </i>
    <i r="3">
      <x v="10"/>
    </i>
    <i r="3">
      <x v="11"/>
    </i>
    <i r="3">
      <x v="12"/>
    </i>
    <i r="2">
      <x v="15"/>
    </i>
    <i r="3">
      <x v="1"/>
    </i>
    <i r="3">
      <x v="2"/>
    </i>
    <i r="3">
      <x v="3"/>
    </i>
    <i r="3">
      <x v="5"/>
    </i>
    <i r="3">
      <x v="7"/>
    </i>
    <i r="3">
      <x v="8"/>
    </i>
    <i r="3">
      <x v="9"/>
    </i>
    <i r="3">
      <x v="10"/>
    </i>
    <i r="3">
      <x v="11"/>
    </i>
    <i r="3">
      <x v="12"/>
    </i>
    <i r="2">
      <x v="16"/>
    </i>
    <i r="3">
      <x v="1"/>
    </i>
    <i r="3">
      <x v="2"/>
    </i>
    <i r="3">
      <x v="3"/>
    </i>
    <i r="3">
      <x v="5"/>
    </i>
    <i r="3">
      <x v="7"/>
    </i>
    <i r="3">
      <x v="8"/>
    </i>
    <i r="3">
      <x v="9"/>
    </i>
    <i r="3">
      <x v="10"/>
    </i>
    <i r="3">
      <x v="11"/>
    </i>
    <i r="3">
      <x v="12"/>
    </i>
    <i r="2">
      <x v="17"/>
    </i>
    <i r="3">
      <x v="1"/>
    </i>
    <i r="3">
      <x v="2"/>
    </i>
    <i r="3">
      <x v="3"/>
    </i>
    <i r="3">
      <x v="5"/>
    </i>
    <i r="3">
      <x v="7"/>
    </i>
    <i r="3">
      <x v="8"/>
    </i>
    <i r="3">
      <x v="9"/>
    </i>
    <i r="3">
      <x v="10"/>
    </i>
    <i r="3">
      <x v="11"/>
    </i>
    <i r="3">
      <x v="12"/>
    </i>
    <i r="2">
      <x v="18"/>
    </i>
    <i r="3">
      <x v="1"/>
    </i>
    <i r="3">
      <x v="2"/>
    </i>
    <i r="3">
      <x v="3"/>
    </i>
    <i r="3">
      <x v="5"/>
    </i>
    <i r="3">
      <x v="7"/>
    </i>
    <i r="3">
      <x v="8"/>
    </i>
    <i r="3">
      <x v="9"/>
    </i>
    <i r="3">
      <x v="10"/>
    </i>
    <i r="3">
      <x v="11"/>
    </i>
    <i r="3">
      <x v="12"/>
    </i>
    <i r="1">
      <x v="5"/>
    </i>
    <i r="2">
      <x/>
    </i>
    <i r="3">
      <x v="1"/>
    </i>
    <i r="3">
      <x v="2"/>
    </i>
    <i r="3">
      <x v="3"/>
    </i>
    <i r="3">
      <x v="5"/>
    </i>
    <i r="3">
      <x v="6"/>
    </i>
    <i r="3">
      <x v="8"/>
    </i>
    <i r="3">
      <x v="9"/>
    </i>
    <i r="3">
      <x v="10"/>
    </i>
    <i r="3">
      <x v="11"/>
    </i>
    <i r="3">
      <x v="12"/>
    </i>
    <i r="2">
      <x v="1"/>
    </i>
    <i r="3">
      <x v="1"/>
    </i>
    <i r="3">
      <x v="2"/>
    </i>
    <i r="3">
      <x v="3"/>
    </i>
    <i r="3">
      <x v="8"/>
    </i>
    <i r="3">
      <x v="10"/>
    </i>
    <i r="3">
      <x v="12"/>
    </i>
    <i r="2">
      <x v="2"/>
    </i>
    <i r="3">
      <x v="1"/>
    </i>
    <i r="3">
      <x v="2"/>
    </i>
    <i r="3">
      <x v="3"/>
    </i>
    <i r="3">
      <x v="5"/>
    </i>
    <i r="3">
      <x v="6"/>
    </i>
    <i r="3">
      <x v="8"/>
    </i>
    <i r="3">
      <x v="9"/>
    </i>
    <i r="3">
      <x v="10"/>
    </i>
    <i r="3">
      <x v="11"/>
    </i>
    <i r="3">
      <x v="12"/>
    </i>
    <i r="2">
      <x v="3"/>
    </i>
    <i r="3">
      <x v="3"/>
    </i>
    <i r="3">
      <x v="5"/>
    </i>
    <i r="3">
      <x v="6"/>
    </i>
    <i r="3">
      <x v="8"/>
    </i>
    <i r="3">
      <x v="10"/>
    </i>
    <i r="3">
      <x v="11"/>
    </i>
    <i r="3">
      <x v="12"/>
    </i>
    <i r="2">
      <x v="4"/>
    </i>
    <i r="3">
      <x v="2"/>
    </i>
    <i r="3">
      <x v="6"/>
    </i>
    <i r="3">
      <x v="8"/>
    </i>
    <i r="3">
      <x v="12"/>
    </i>
    <i r="2">
      <x v="5"/>
    </i>
    <i r="3">
      <x v="1"/>
    </i>
    <i r="3">
      <x v="2"/>
    </i>
    <i r="3">
      <x v="3"/>
    </i>
    <i r="3">
      <x v="5"/>
    </i>
    <i r="3">
      <x v="6"/>
    </i>
    <i r="3">
      <x v="8"/>
    </i>
    <i r="3">
      <x v="10"/>
    </i>
    <i r="3">
      <x v="11"/>
    </i>
    <i r="3">
      <x v="12"/>
    </i>
    <i r="2">
      <x v="6"/>
    </i>
    <i r="3">
      <x v="1"/>
    </i>
    <i r="3">
      <x v="2"/>
    </i>
    <i r="3">
      <x v="3"/>
    </i>
    <i r="3">
      <x v="5"/>
    </i>
    <i r="3">
      <x v="6"/>
    </i>
    <i r="3">
      <x v="8"/>
    </i>
    <i r="3">
      <x v="9"/>
    </i>
    <i r="3">
      <x v="10"/>
    </i>
    <i r="3">
      <x v="11"/>
    </i>
    <i r="3">
      <x v="12"/>
    </i>
    <i r="2">
      <x v="7"/>
    </i>
    <i r="3">
      <x v="2"/>
    </i>
    <i r="3">
      <x v="3"/>
    </i>
    <i r="3">
      <x v="5"/>
    </i>
    <i r="3">
      <x v="6"/>
    </i>
    <i r="3">
      <x v="8"/>
    </i>
    <i r="3">
      <x v="12"/>
    </i>
    <i r="2">
      <x v="8"/>
    </i>
    <i r="3">
      <x v="1"/>
    </i>
    <i r="3">
      <x v="2"/>
    </i>
    <i r="3">
      <x v="3"/>
    </i>
    <i r="3">
      <x v="5"/>
    </i>
    <i r="3">
      <x v="6"/>
    </i>
    <i r="3">
      <x v="8"/>
    </i>
    <i r="3">
      <x v="9"/>
    </i>
    <i r="3">
      <x v="10"/>
    </i>
    <i r="3">
      <x v="11"/>
    </i>
    <i r="3">
      <x v="12"/>
    </i>
    <i r="2">
      <x v="9"/>
    </i>
    <i r="3">
      <x v="1"/>
    </i>
    <i r="3">
      <x v="2"/>
    </i>
    <i r="3">
      <x v="3"/>
    </i>
    <i r="3">
      <x v="5"/>
    </i>
    <i r="3">
      <x v="6"/>
    </i>
    <i r="3">
      <x v="8"/>
    </i>
    <i r="3">
      <x v="9"/>
    </i>
    <i r="3">
      <x v="10"/>
    </i>
    <i r="3">
      <x v="11"/>
    </i>
    <i r="3">
      <x v="12"/>
    </i>
    <i r="2">
      <x v="10"/>
    </i>
    <i r="3">
      <x v="1"/>
    </i>
    <i r="3">
      <x v="2"/>
    </i>
    <i r="3">
      <x v="3"/>
    </i>
    <i r="3">
      <x v="5"/>
    </i>
    <i r="3">
      <x v="6"/>
    </i>
    <i r="3">
      <x v="9"/>
    </i>
    <i r="3">
      <x v="10"/>
    </i>
    <i r="3">
      <x v="11"/>
    </i>
    <i r="3">
      <x v="12"/>
    </i>
    <i r="2">
      <x v="11"/>
    </i>
    <i r="3">
      <x v="1"/>
    </i>
    <i r="3">
      <x v="2"/>
    </i>
    <i r="3">
      <x v="3"/>
    </i>
    <i r="3">
      <x v="5"/>
    </i>
    <i r="3">
      <x v="6"/>
    </i>
    <i r="3">
      <x v="8"/>
    </i>
    <i r="3">
      <x v="9"/>
    </i>
    <i r="3">
      <x v="10"/>
    </i>
    <i r="3">
      <x v="11"/>
    </i>
    <i r="3">
      <x v="12"/>
    </i>
    <i r="2">
      <x v="12"/>
    </i>
    <i r="3">
      <x v="1"/>
    </i>
    <i r="3">
      <x v="2"/>
    </i>
    <i r="3">
      <x v="3"/>
    </i>
    <i r="3">
      <x v="5"/>
    </i>
    <i r="3">
      <x v="6"/>
    </i>
    <i r="3">
      <x v="9"/>
    </i>
    <i r="3">
      <x v="10"/>
    </i>
    <i r="3">
      <x v="11"/>
    </i>
    <i r="3">
      <x v="12"/>
    </i>
    <i r="2">
      <x v="13"/>
    </i>
    <i r="3">
      <x v="1"/>
    </i>
    <i r="3">
      <x v="2"/>
    </i>
    <i r="3">
      <x v="3"/>
    </i>
    <i r="3">
      <x v="5"/>
    </i>
    <i r="3">
      <x v="6"/>
    </i>
    <i r="3">
      <x v="8"/>
    </i>
    <i r="3">
      <x v="9"/>
    </i>
    <i r="3">
      <x v="10"/>
    </i>
    <i r="3">
      <x v="11"/>
    </i>
    <i r="3">
      <x v="12"/>
    </i>
    <i r="2">
      <x v="14"/>
    </i>
    <i r="3">
      <x v="1"/>
    </i>
    <i r="3">
      <x v="2"/>
    </i>
    <i r="3">
      <x v="3"/>
    </i>
    <i r="3">
      <x v="5"/>
    </i>
    <i r="3">
      <x v="6"/>
    </i>
    <i r="3">
      <x v="8"/>
    </i>
    <i r="3">
      <x v="9"/>
    </i>
    <i r="3">
      <x v="10"/>
    </i>
    <i r="3">
      <x v="11"/>
    </i>
    <i r="3">
      <x v="12"/>
    </i>
    <i r="2">
      <x v="15"/>
    </i>
    <i r="3">
      <x v="1"/>
    </i>
    <i r="3">
      <x v="2"/>
    </i>
    <i r="3">
      <x v="3"/>
    </i>
    <i r="3">
      <x v="5"/>
    </i>
    <i r="3">
      <x v="6"/>
    </i>
    <i r="3">
      <x v="8"/>
    </i>
    <i r="3">
      <x v="9"/>
    </i>
    <i r="3">
      <x v="10"/>
    </i>
    <i r="3">
      <x v="11"/>
    </i>
    <i r="3">
      <x v="12"/>
    </i>
    <i r="2">
      <x v="16"/>
    </i>
    <i r="3">
      <x v="1"/>
    </i>
    <i r="3">
      <x v="2"/>
    </i>
    <i r="3">
      <x v="3"/>
    </i>
    <i r="3">
      <x v="5"/>
    </i>
    <i r="3">
      <x v="6"/>
    </i>
    <i r="3">
      <x v="8"/>
    </i>
    <i r="3">
      <x v="9"/>
    </i>
    <i r="3">
      <x v="10"/>
    </i>
    <i r="3">
      <x v="11"/>
    </i>
    <i r="3">
      <x v="12"/>
    </i>
    <i r="2">
      <x v="17"/>
    </i>
    <i r="3">
      <x v="1"/>
    </i>
    <i r="3">
      <x v="2"/>
    </i>
    <i r="3">
      <x v="3"/>
    </i>
    <i r="3">
      <x v="5"/>
    </i>
    <i r="3">
      <x v="6"/>
    </i>
    <i r="3">
      <x v="8"/>
    </i>
    <i r="3">
      <x v="9"/>
    </i>
    <i r="3">
      <x v="10"/>
    </i>
    <i r="3">
      <x v="11"/>
    </i>
    <i r="3">
      <x v="12"/>
    </i>
    <i r="2">
      <x v="18"/>
    </i>
    <i r="3">
      <x v="1"/>
    </i>
    <i r="3">
      <x v="2"/>
    </i>
    <i r="3">
      <x v="3"/>
    </i>
    <i r="3">
      <x v="5"/>
    </i>
    <i r="3">
      <x v="6"/>
    </i>
    <i r="3">
      <x v="8"/>
    </i>
    <i r="3">
      <x v="9"/>
    </i>
    <i r="3">
      <x v="10"/>
    </i>
    <i r="3">
      <x v="11"/>
    </i>
    <i r="3">
      <x v="12"/>
    </i>
    <i r="1">
      <x v="6"/>
    </i>
    <i r="2">
      <x/>
    </i>
    <i r="3">
      <x v="1"/>
    </i>
    <i r="3">
      <x v="2"/>
    </i>
    <i r="3">
      <x v="3"/>
    </i>
    <i r="3">
      <x v="5"/>
    </i>
    <i r="3">
      <x v="6"/>
    </i>
    <i r="3">
      <x v="7"/>
    </i>
    <i r="3">
      <x v="9"/>
    </i>
    <i r="3">
      <x v="10"/>
    </i>
    <i r="3">
      <x v="11"/>
    </i>
    <i r="3">
      <x v="12"/>
    </i>
    <i r="2">
      <x v="1"/>
    </i>
    <i r="3">
      <x v="1"/>
    </i>
    <i r="3">
      <x v="2"/>
    </i>
    <i r="3">
      <x v="3"/>
    </i>
    <i r="3">
      <x v="5"/>
    </i>
    <i r="3">
      <x v="6"/>
    </i>
    <i r="3">
      <x v="9"/>
    </i>
    <i r="3">
      <x v="10"/>
    </i>
    <i r="3">
      <x v="11"/>
    </i>
    <i r="3">
      <x v="12"/>
    </i>
    <i r="2">
      <x v="2"/>
    </i>
    <i r="3">
      <x v="1"/>
    </i>
    <i r="3">
      <x v="2"/>
    </i>
    <i r="3">
      <x v="3"/>
    </i>
    <i r="3">
      <x v="5"/>
    </i>
    <i r="3">
      <x v="6"/>
    </i>
    <i r="3">
      <x v="7"/>
    </i>
    <i r="3">
      <x v="9"/>
    </i>
    <i r="3">
      <x v="10"/>
    </i>
    <i r="3">
      <x v="11"/>
    </i>
    <i r="3">
      <x v="12"/>
    </i>
    <i r="2">
      <x v="3"/>
    </i>
    <i r="3">
      <x v="3"/>
    </i>
    <i r="3">
      <x v="5"/>
    </i>
    <i r="3">
      <x v="6"/>
    </i>
    <i r="3">
      <x v="10"/>
    </i>
    <i r="3">
      <x v="11"/>
    </i>
    <i r="3">
      <x v="12"/>
    </i>
    <i r="2">
      <x v="5"/>
    </i>
    <i r="3">
      <x v="1"/>
    </i>
    <i r="3">
      <x v="2"/>
    </i>
    <i r="3">
      <x v="3"/>
    </i>
    <i r="3">
      <x v="5"/>
    </i>
    <i r="3">
      <x v="6"/>
    </i>
    <i r="3">
      <x v="7"/>
    </i>
    <i r="3">
      <x v="10"/>
    </i>
    <i r="3">
      <x v="11"/>
    </i>
    <i r="3">
      <x v="12"/>
    </i>
    <i r="2">
      <x v="6"/>
    </i>
    <i r="3">
      <x v="1"/>
    </i>
    <i r="3">
      <x v="2"/>
    </i>
    <i r="3">
      <x v="3"/>
    </i>
    <i r="3">
      <x v="5"/>
    </i>
    <i r="3">
      <x v="6"/>
    </i>
    <i r="3">
      <x v="7"/>
    </i>
    <i r="3">
      <x v="9"/>
    </i>
    <i r="3">
      <x v="10"/>
    </i>
    <i r="3">
      <x v="11"/>
    </i>
    <i r="3">
      <x v="12"/>
    </i>
    <i r="2">
      <x v="7"/>
    </i>
    <i r="3">
      <x v="2"/>
    </i>
    <i r="3">
      <x v="3"/>
    </i>
    <i r="3">
      <x v="5"/>
    </i>
    <i r="3">
      <x v="6"/>
    </i>
    <i r="3">
      <x v="12"/>
    </i>
    <i r="2">
      <x v="8"/>
    </i>
    <i r="3">
      <x v="1"/>
    </i>
    <i r="3">
      <x v="2"/>
    </i>
    <i r="3">
      <x v="3"/>
    </i>
    <i r="3">
      <x v="5"/>
    </i>
    <i r="3">
      <x v="6"/>
    </i>
    <i r="3">
      <x v="9"/>
    </i>
    <i r="3">
      <x v="10"/>
    </i>
    <i r="3">
      <x v="11"/>
    </i>
    <i r="3">
      <x v="12"/>
    </i>
    <i r="2">
      <x v="9"/>
    </i>
    <i r="3">
      <x v="1"/>
    </i>
    <i r="3">
      <x v="2"/>
    </i>
    <i r="3">
      <x v="3"/>
    </i>
    <i r="3">
      <x v="5"/>
    </i>
    <i r="3">
      <x v="6"/>
    </i>
    <i r="3">
      <x v="7"/>
    </i>
    <i r="3">
      <x v="9"/>
    </i>
    <i r="3">
      <x v="10"/>
    </i>
    <i r="3">
      <x v="11"/>
    </i>
    <i r="3">
      <x v="12"/>
    </i>
    <i r="2">
      <x v="10"/>
    </i>
    <i r="3">
      <x v="1"/>
    </i>
    <i r="3">
      <x v="2"/>
    </i>
    <i r="3">
      <x v="3"/>
    </i>
    <i r="3">
      <x v="5"/>
    </i>
    <i r="3">
      <x v="6"/>
    </i>
    <i r="3">
      <x v="9"/>
    </i>
    <i r="3">
      <x v="10"/>
    </i>
    <i r="3">
      <x v="11"/>
    </i>
    <i r="3">
      <x v="12"/>
    </i>
    <i r="2">
      <x v="11"/>
    </i>
    <i r="3">
      <x v="1"/>
    </i>
    <i r="3">
      <x v="2"/>
    </i>
    <i r="3">
      <x v="3"/>
    </i>
    <i r="3">
      <x v="5"/>
    </i>
    <i r="3">
      <x v="6"/>
    </i>
    <i r="3">
      <x v="10"/>
    </i>
    <i r="3">
      <x v="11"/>
    </i>
    <i r="3">
      <x v="12"/>
    </i>
    <i r="2">
      <x v="12"/>
    </i>
    <i r="3">
      <x v="1"/>
    </i>
    <i r="3">
      <x v="2"/>
    </i>
    <i r="3">
      <x v="3"/>
    </i>
    <i r="3">
      <x v="5"/>
    </i>
    <i r="3">
      <x v="6"/>
    </i>
    <i r="3">
      <x v="7"/>
    </i>
    <i r="3">
      <x v="9"/>
    </i>
    <i r="3">
      <x v="10"/>
    </i>
    <i r="3">
      <x v="12"/>
    </i>
    <i r="2">
      <x v="13"/>
    </i>
    <i r="3">
      <x v="1"/>
    </i>
    <i r="3">
      <x v="2"/>
    </i>
    <i r="3">
      <x v="3"/>
    </i>
    <i r="3">
      <x v="5"/>
    </i>
    <i r="3">
      <x v="6"/>
    </i>
    <i r="3">
      <x v="7"/>
    </i>
    <i r="3">
      <x v="9"/>
    </i>
    <i r="3">
      <x v="10"/>
    </i>
    <i r="3">
      <x v="11"/>
    </i>
    <i r="3">
      <x v="12"/>
    </i>
    <i r="2">
      <x v="14"/>
    </i>
    <i r="3">
      <x v="1"/>
    </i>
    <i r="3">
      <x v="2"/>
    </i>
    <i r="3">
      <x v="3"/>
    </i>
    <i r="3">
      <x v="5"/>
    </i>
    <i r="3">
      <x v="6"/>
    </i>
    <i r="3">
      <x v="9"/>
    </i>
    <i r="3">
      <x v="10"/>
    </i>
    <i r="3">
      <x v="12"/>
    </i>
    <i r="2">
      <x v="15"/>
    </i>
    <i r="3">
      <x v="1"/>
    </i>
    <i r="3">
      <x v="2"/>
    </i>
    <i r="3">
      <x v="3"/>
    </i>
    <i r="3">
      <x v="5"/>
    </i>
    <i r="3">
      <x v="6"/>
    </i>
    <i r="3">
      <x v="7"/>
    </i>
    <i r="3">
      <x v="9"/>
    </i>
    <i r="3">
      <x v="10"/>
    </i>
    <i r="3">
      <x v="11"/>
    </i>
    <i r="3">
      <x v="12"/>
    </i>
    <i r="2">
      <x v="16"/>
    </i>
    <i r="3">
      <x v="1"/>
    </i>
    <i r="3">
      <x v="2"/>
    </i>
    <i r="3">
      <x v="3"/>
    </i>
    <i r="3">
      <x v="5"/>
    </i>
    <i r="3">
      <x v="6"/>
    </i>
    <i r="3">
      <x v="7"/>
    </i>
    <i r="3">
      <x v="9"/>
    </i>
    <i r="3">
      <x v="10"/>
    </i>
    <i r="3">
      <x v="11"/>
    </i>
    <i r="3">
      <x v="12"/>
    </i>
    <i r="2">
      <x v="17"/>
    </i>
    <i r="3">
      <x v="1"/>
    </i>
    <i r="3">
      <x v="2"/>
    </i>
    <i r="3">
      <x v="3"/>
    </i>
    <i r="3">
      <x v="5"/>
    </i>
    <i r="3">
      <x v="6"/>
    </i>
    <i r="3">
      <x v="7"/>
    </i>
    <i r="3">
      <x v="9"/>
    </i>
    <i r="3">
      <x v="10"/>
    </i>
    <i r="3">
      <x v="11"/>
    </i>
    <i r="3">
      <x v="12"/>
    </i>
    <i r="2">
      <x v="18"/>
    </i>
    <i r="3">
      <x v="1"/>
    </i>
    <i r="3">
      <x v="2"/>
    </i>
    <i r="3">
      <x v="3"/>
    </i>
    <i r="3">
      <x v="5"/>
    </i>
    <i r="3">
      <x v="6"/>
    </i>
    <i r="3">
      <x v="7"/>
    </i>
    <i r="3">
      <x v="9"/>
    </i>
    <i r="3">
      <x v="10"/>
    </i>
    <i r="3">
      <x v="11"/>
    </i>
    <i r="3">
      <x v="12"/>
    </i>
    <i r="1">
      <x v="7"/>
    </i>
    <i r="2">
      <x/>
    </i>
    <i r="3">
      <x v="1"/>
    </i>
    <i r="3">
      <x v="2"/>
    </i>
    <i r="3">
      <x v="3"/>
    </i>
    <i r="3">
      <x v="5"/>
    </i>
    <i r="3">
      <x v="6"/>
    </i>
    <i r="3">
      <x v="7"/>
    </i>
    <i r="3">
      <x v="8"/>
    </i>
    <i r="3">
      <x v="10"/>
    </i>
    <i r="3">
      <x v="11"/>
    </i>
    <i r="3">
      <x v="12"/>
    </i>
    <i r="2">
      <x v="1"/>
    </i>
    <i r="3">
      <x v="1"/>
    </i>
    <i r="3">
      <x v="2"/>
    </i>
    <i r="3">
      <x v="3"/>
    </i>
    <i r="3">
      <x v="5"/>
    </i>
    <i r="3">
      <x v="6"/>
    </i>
    <i r="3">
      <x v="8"/>
    </i>
    <i r="3">
      <x v="10"/>
    </i>
    <i r="3">
      <x v="12"/>
    </i>
    <i r="2">
      <x v="2"/>
    </i>
    <i r="3">
      <x v="1"/>
    </i>
    <i r="3">
      <x v="2"/>
    </i>
    <i r="3">
      <x v="3"/>
    </i>
    <i r="3">
      <x v="5"/>
    </i>
    <i r="3">
      <x v="6"/>
    </i>
    <i r="3">
      <x v="7"/>
    </i>
    <i r="3">
      <x v="8"/>
    </i>
    <i r="3">
      <x v="10"/>
    </i>
    <i r="3">
      <x v="11"/>
    </i>
    <i r="3">
      <x v="12"/>
    </i>
    <i r="2">
      <x v="3"/>
    </i>
    <i r="3">
      <x v="3"/>
    </i>
    <i r="3">
      <x v="5"/>
    </i>
    <i r="3">
      <x v="6"/>
    </i>
    <i r="3">
      <x v="8"/>
    </i>
    <i r="3">
      <x v="10"/>
    </i>
    <i r="3">
      <x v="11"/>
    </i>
    <i r="3">
      <x v="12"/>
    </i>
    <i r="2">
      <x v="4"/>
    </i>
    <i r="3">
      <x v="2"/>
    </i>
    <i r="3">
      <x v="6"/>
    </i>
    <i r="3">
      <x v="7"/>
    </i>
    <i r="3">
      <x v="8"/>
    </i>
    <i r="3">
      <x v="12"/>
    </i>
    <i r="2">
      <x v="5"/>
    </i>
    <i r="3">
      <x v="1"/>
    </i>
    <i r="3">
      <x v="2"/>
    </i>
    <i r="3">
      <x v="3"/>
    </i>
    <i r="3">
      <x v="5"/>
    </i>
    <i r="3">
      <x v="6"/>
    </i>
    <i r="3">
      <x v="7"/>
    </i>
    <i r="3">
      <x v="8"/>
    </i>
    <i r="3">
      <x v="10"/>
    </i>
    <i r="3">
      <x v="11"/>
    </i>
    <i r="3">
      <x v="12"/>
    </i>
    <i r="2">
      <x v="6"/>
    </i>
    <i r="3">
      <x v="1"/>
    </i>
    <i r="3">
      <x v="2"/>
    </i>
    <i r="3">
      <x v="3"/>
    </i>
    <i r="3">
      <x v="5"/>
    </i>
    <i r="3">
      <x v="6"/>
    </i>
    <i r="3">
      <x v="7"/>
    </i>
    <i r="3">
      <x v="10"/>
    </i>
    <i r="3">
      <x v="11"/>
    </i>
    <i r="3">
      <x v="12"/>
    </i>
    <i r="2">
      <x v="7"/>
    </i>
    <i r="3">
      <x v="2"/>
    </i>
    <i r="3">
      <x v="3"/>
    </i>
    <i r="3">
      <x v="5"/>
    </i>
    <i r="3">
      <x v="6"/>
    </i>
    <i r="3">
      <x v="8"/>
    </i>
    <i r="3">
      <x v="12"/>
    </i>
    <i r="2">
      <x v="8"/>
    </i>
    <i r="3">
      <x v="1"/>
    </i>
    <i r="3">
      <x v="2"/>
    </i>
    <i r="3">
      <x v="3"/>
    </i>
    <i r="3">
      <x v="5"/>
    </i>
    <i r="3">
      <x v="6"/>
    </i>
    <i r="3">
      <x v="7"/>
    </i>
    <i r="3">
      <x v="8"/>
    </i>
    <i r="3">
      <x v="10"/>
    </i>
    <i r="3">
      <x v="11"/>
    </i>
    <i r="3">
      <x v="12"/>
    </i>
    <i r="2">
      <x v="9"/>
    </i>
    <i r="3">
      <x v="1"/>
    </i>
    <i r="3">
      <x v="2"/>
    </i>
    <i r="3">
      <x v="3"/>
    </i>
    <i r="3">
      <x v="5"/>
    </i>
    <i r="3">
      <x v="6"/>
    </i>
    <i r="3">
      <x v="7"/>
    </i>
    <i r="3">
      <x v="8"/>
    </i>
    <i r="3">
      <x v="10"/>
    </i>
    <i r="3">
      <x v="11"/>
    </i>
    <i r="3">
      <x v="12"/>
    </i>
    <i r="2">
      <x v="10"/>
    </i>
    <i r="3">
      <x v="1"/>
    </i>
    <i r="3">
      <x v="2"/>
    </i>
    <i r="3">
      <x v="3"/>
    </i>
    <i r="3">
      <x v="5"/>
    </i>
    <i r="3">
      <x v="6"/>
    </i>
    <i r="3">
      <x v="7"/>
    </i>
    <i r="3">
      <x v="10"/>
    </i>
    <i r="3">
      <x v="11"/>
    </i>
    <i r="3">
      <x v="12"/>
    </i>
    <i r="2">
      <x v="11"/>
    </i>
    <i r="3">
      <x v="1"/>
    </i>
    <i r="3">
      <x v="2"/>
    </i>
    <i r="3">
      <x v="3"/>
    </i>
    <i r="3">
      <x v="5"/>
    </i>
    <i r="3">
      <x v="6"/>
    </i>
    <i r="3">
      <x v="7"/>
    </i>
    <i r="3">
      <x v="8"/>
    </i>
    <i r="3">
      <x v="10"/>
    </i>
    <i r="3">
      <x v="11"/>
    </i>
    <i r="3">
      <x v="12"/>
    </i>
    <i r="2">
      <x v="12"/>
    </i>
    <i r="3">
      <x v="1"/>
    </i>
    <i r="3">
      <x v="2"/>
    </i>
    <i r="3">
      <x v="3"/>
    </i>
    <i r="3">
      <x v="5"/>
    </i>
    <i r="3">
      <x v="6"/>
    </i>
    <i r="3">
      <x v="7"/>
    </i>
    <i r="3">
      <x v="8"/>
    </i>
    <i r="3">
      <x v="10"/>
    </i>
    <i r="3">
      <x v="11"/>
    </i>
    <i r="3">
      <x v="12"/>
    </i>
    <i r="2">
      <x v="13"/>
    </i>
    <i r="3">
      <x v="1"/>
    </i>
    <i r="3">
      <x v="2"/>
    </i>
    <i r="3">
      <x v="3"/>
    </i>
    <i r="3">
      <x v="5"/>
    </i>
    <i r="3">
      <x v="6"/>
    </i>
    <i r="3">
      <x v="7"/>
    </i>
    <i r="3">
      <x v="8"/>
    </i>
    <i r="3">
      <x v="10"/>
    </i>
    <i r="3">
      <x v="11"/>
    </i>
    <i r="3">
      <x v="12"/>
    </i>
    <i r="2">
      <x v="14"/>
    </i>
    <i r="3">
      <x v="1"/>
    </i>
    <i r="3">
      <x v="2"/>
    </i>
    <i r="3">
      <x v="3"/>
    </i>
    <i r="3">
      <x v="5"/>
    </i>
    <i r="3">
      <x v="6"/>
    </i>
    <i r="3">
      <x v="7"/>
    </i>
    <i r="3">
      <x v="8"/>
    </i>
    <i r="3">
      <x v="10"/>
    </i>
    <i r="3">
      <x v="11"/>
    </i>
    <i r="3">
      <x v="12"/>
    </i>
    <i r="2">
      <x v="15"/>
    </i>
    <i r="3">
      <x v="1"/>
    </i>
    <i r="3">
      <x v="2"/>
    </i>
    <i r="3">
      <x v="3"/>
    </i>
    <i r="3">
      <x v="5"/>
    </i>
    <i r="3">
      <x v="6"/>
    </i>
    <i r="3">
      <x v="7"/>
    </i>
    <i r="3">
      <x v="8"/>
    </i>
    <i r="3">
      <x v="10"/>
    </i>
    <i r="3">
      <x v="11"/>
    </i>
    <i r="3">
      <x v="12"/>
    </i>
    <i r="2">
      <x v="16"/>
    </i>
    <i r="3">
      <x v="1"/>
    </i>
    <i r="3">
      <x v="2"/>
    </i>
    <i r="3">
      <x v="3"/>
    </i>
    <i r="3">
      <x v="5"/>
    </i>
    <i r="3">
      <x v="6"/>
    </i>
    <i r="3">
      <x v="7"/>
    </i>
    <i r="3">
      <x v="8"/>
    </i>
    <i r="3">
      <x v="10"/>
    </i>
    <i r="3">
      <x v="11"/>
    </i>
    <i r="3">
      <x v="12"/>
    </i>
    <i r="2">
      <x v="17"/>
    </i>
    <i r="3">
      <x v="1"/>
    </i>
    <i r="3">
      <x v="2"/>
    </i>
    <i r="3">
      <x v="3"/>
    </i>
    <i r="3">
      <x v="5"/>
    </i>
    <i r="3">
      <x v="6"/>
    </i>
    <i r="3">
      <x v="7"/>
    </i>
    <i r="3">
      <x v="8"/>
    </i>
    <i r="3">
      <x v="10"/>
    </i>
    <i r="3">
      <x v="11"/>
    </i>
    <i r="3">
      <x v="12"/>
    </i>
    <i r="2">
      <x v="18"/>
    </i>
    <i r="3">
      <x v="1"/>
    </i>
    <i r="3">
      <x v="2"/>
    </i>
    <i r="3">
      <x v="3"/>
    </i>
    <i r="3">
      <x v="5"/>
    </i>
    <i r="3">
      <x v="6"/>
    </i>
    <i r="3">
      <x v="7"/>
    </i>
    <i r="3">
      <x v="8"/>
    </i>
    <i r="3">
      <x v="10"/>
    </i>
    <i r="3">
      <x v="11"/>
    </i>
    <i r="3">
      <x v="12"/>
    </i>
    <i r="1">
      <x v="8"/>
    </i>
    <i r="2">
      <x/>
    </i>
    <i r="3">
      <x v="1"/>
    </i>
    <i r="3">
      <x v="2"/>
    </i>
    <i r="3">
      <x v="3"/>
    </i>
    <i r="3">
      <x v="5"/>
    </i>
    <i r="3">
      <x v="6"/>
    </i>
    <i r="3">
      <x v="7"/>
    </i>
    <i r="3">
      <x v="8"/>
    </i>
    <i r="3">
      <x v="9"/>
    </i>
    <i r="3">
      <x v="11"/>
    </i>
    <i r="3">
      <x v="12"/>
    </i>
    <i r="2">
      <x v="1"/>
    </i>
    <i r="3">
      <x v="1"/>
    </i>
    <i r="3">
      <x v="2"/>
    </i>
    <i r="3">
      <x v="3"/>
    </i>
    <i r="3">
      <x v="5"/>
    </i>
    <i r="3">
      <x v="6"/>
    </i>
    <i r="3">
      <x v="8"/>
    </i>
    <i r="3">
      <x v="9"/>
    </i>
    <i r="3">
      <x v="11"/>
    </i>
    <i r="3">
      <x v="12"/>
    </i>
    <i r="2">
      <x v="2"/>
    </i>
    <i r="3">
      <x v="1"/>
    </i>
    <i r="3">
      <x v="2"/>
    </i>
    <i r="3">
      <x v="3"/>
    </i>
    <i r="3">
      <x v="5"/>
    </i>
    <i r="3">
      <x v="6"/>
    </i>
    <i r="3">
      <x v="7"/>
    </i>
    <i r="3">
      <x v="8"/>
    </i>
    <i r="3">
      <x v="9"/>
    </i>
    <i r="3">
      <x v="11"/>
    </i>
    <i r="3">
      <x v="12"/>
    </i>
    <i r="2">
      <x v="3"/>
    </i>
    <i r="3">
      <x v="3"/>
    </i>
    <i r="3">
      <x v="5"/>
    </i>
    <i r="3">
      <x v="6"/>
    </i>
    <i r="3">
      <x v="8"/>
    </i>
    <i r="3">
      <x v="11"/>
    </i>
    <i r="3">
      <x v="12"/>
    </i>
    <i r="2">
      <x v="4"/>
    </i>
    <i r="3">
      <x v="2"/>
    </i>
    <i r="3">
      <x v="6"/>
    </i>
    <i r="3">
      <x v="7"/>
    </i>
    <i r="3">
      <x v="8"/>
    </i>
    <i r="3">
      <x v="12"/>
    </i>
    <i r="2">
      <x v="5"/>
    </i>
    <i r="3">
      <x v="1"/>
    </i>
    <i r="3">
      <x v="2"/>
    </i>
    <i r="3">
      <x v="3"/>
    </i>
    <i r="3">
      <x v="5"/>
    </i>
    <i r="3">
      <x v="6"/>
    </i>
    <i r="3">
      <x v="7"/>
    </i>
    <i r="3">
      <x v="8"/>
    </i>
    <i r="3">
      <x v="11"/>
    </i>
    <i r="3">
      <x v="12"/>
    </i>
    <i r="2">
      <x v="6"/>
    </i>
    <i r="3">
      <x v="1"/>
    </i>
    <i r="3">
      <x v="2"/>
    </i>
    <i r="3">
      <x v="3"/>
    </i>
    <i r="3">
      <x v="5"/>
    </i>
    <i r="3">
      <x v="6"/>
    </i>
    <i r="3">
      <x v="7"/>
    </i>
    <i r="3">
      <x v="8"/>
    </i>
    <i r="3">
      <x v="9"/>
    </i>
    <i r="3">
      <x v="11"/>
    </i>
    <i r="3">
      <x v="12"/>
    </i>
    <i r="2">
      <x v="7"/>
    </i>
    <i r="3">
      <x v="2"/>
    </i>
    <i r="3">
      <x v="3"/>
    </i>
    <i r="3">
      <x v="5"/>
    </i>
    <i r="3">
      <x v="6"/>
    </i>
    <i r="3">
      <x v="8"/>
    </i>
    <i r="3">
      <x v="12"/>
    </i>
    <i r="2">
      <x v="8"/>
    </i>
    <i r="3">
      <x v="1"/>
    </i>
    <i r="3">
      <x v="2"/>
    </i>
    <i r="3">
      <x v="3"/>
    </i>
    <i r="3">
      <x v="5"/>
    </i>
    <i r="3">
      <x v="6"/>
    </i>
    <i r="3">
      <x v="7"/>
    </i>
    <i r="3">
      <x v="8"/>
    </i>
    <i r="3">
      <x v="9"/>
    </i>
    <i r="3">
      <x v="11"/>
    </i>
    <i r="3">
      <x v="12"/>
    </i>
    <i r="2">
      <x v="9"/>
    </i>
    <i r="3">
      <x v="1"/>
    </i>
    <i r="3">
      <x v="2"/>
    </i>
    <i r="3">
      <x v="3"/>
    </i>
    <i r="3">
      <x v="5"/>
    </i>
    <i r="3">
      <x v="6"/>
    </i>
    <i r="3">
      <x v="7"/>
    </i>
    <i r="3">
      <x v="8"/>
    </i>
    <i r="3">
      <x v="9"/>
    </i>
    <i r="3">
      <x v="11"/>
    </i>
    <i r="3">
      <x v="12"/>
    </i>
    <i r="2">
      <x v="10"/>
    </i>
    <i r="3">
      <x v="1"/>
    </i>
    <i r="3">
      <x v="2"/>
    </i>
    <i r="3">
      <x v="3"/>
    </i>
    <i r="3">
      <x v="5"/>
    </i>
    <i r="3">
      <x v="6"/>
    </i>
    <i r="3">
      <x v="7"/>
    </i>
    <i r="3">
      <x v="9"/>
    </i>
    <i r="3">
      <x v="11"/>
    </i>
    <i r="3">
      <x v="12"/>
    </i>
    <i r="2">
      <x v="11"/>
    </i>
    <i r="3">
      <x v="1"/>
    </i>
    <i r="3">
      <x v="2"/>
    </i>
    <i r="3">
      <x v="3"/>
    </i>
    <i r="3">
      <x v="5"/>
    </i>
    <i r="3">
      <x v="6"/>
    </i>
    <i r="3">
      <x v="7"/>
    </i>
    <i r="3">
      <x v="8"/>
    </i>
    <i r="3">
      <x v="9"/>
    </i>
    <i r="3">
      <x v="11"/>
    </i>
    <i r="3">
      <x v="12"/>
    </i>
    <i r="2">
      <x v="12"/>
    </i>
    <i r="3">
      <x v="1"/>
    </i>
    <i r="3">
      <x v="2"/>
    </i>
    <i r="3">
      <x v="3"/>
    </i>
    <i r="3">
      <x v="5"/>
    </i>
    <i r="3">
      <x v="6"/>
    </i>
    <i r="3">
      <x v="7"/>
    </i>
    <i r="3">
      <x v="8"/>
    </i>
    <i r="3">
      <x v="9"/>
    </i>
    <i r="3">
      <x v="11"/>
    </i>
    <i r="3">
      <x v="12"/>
    </i>
    <i r="2">
      <x v="13"/>
    </i>
    <i r="3">
      <x v="1"/>
    </i>
    <i r="3">
      <x v="2"/>
    </i>
    <i r="3">
      <x v="3"/>
    </i>
    <i r="3">
      <x v="5"/>
    </i>
    <i r="3">
      <x v="6"/>
    </i>
    <i r="3">
      <x v="7"/>
    </i>
    <i r="3">
      <x v="8"/>
    </i>
    <i r="3">
      <x v="9"/>
    </i>
    <i r="3">
      <x v="11"/>
    </i>
    <i r="3">
      <x v="12"/>
    </i>
    <i r="2">
      <x v="14"/>
    </i>
    <i r="3">
      <x v="1"/>
    </i>
    <i r="3">
      <x v="2"/>
    </i>
    <i r="3">
      <x v="3"/>
    </i>
    <i r="3">
      <x v="5"/>
    </i>
    <i r="3">
      <x v="6"/>
    </i>
    <i r="3">
      <x v="7"/>
    </i>
    <i r="3">
      <x v="8"/>
    </i>
    <i r="3">
      <x v="9"/>
    </i>
    <i r="3">
      <x v="11"/>
    </i>
    <i r="3">
      <x v="12"/>
    </i>
    <i r="2">
      <x v="15"/>
    </i>
    <i r="3">
      <x v="1"/>
    </i>
    <i r="3">
      <x v="2"/>
    </i>
    <i r="3">
      <x v="3"/>
    </i>
    <i r="3">
      <x v="5"/>
    </i>
    <i r="3">
      <x v="6"/>
    </i>
    <i r="3">
      <x v="7"/>
    </i>
    <i r="3">
      <x v="8"/>
    </i>
    <i r="3">
      <x v="9"/>
    </i>
    <i r="3">
      <x v="11"/>
    </i>
    <i r="3">
      <x v="12"/>
    </i>
    <i r="2">
      <x v="16"/>
    </i>
    <i r="3">
      <x v="1"/>
    </i>
    <i r="3">
      <x v="2"/>
    </i>
    <i r="3">
      <x v="3"/>
    </i>
    <i r="3">
      <x v="5"/>
    </i>
    <i r="3">
      <x v="6"/>
    </i>
    <i r="3">
      <x v="7"/>
    </i>
    <i r="3">
      <x v="8"/>
    </i>
    <i r="3">
      <x v="9"/>
    </i>
    <i r="3">
      <x v="11"/>
    </i>
    <i r="3">
      <x v="12"/>
    </i>
    <i r="2">
      <x v="17"/>
    </i>
    <i r="3">
      <x v="1"/>
    </i>
    <i r="3">
      <x v="2"/>
    </i>
    <i r="3">
      <x v="3"/>
    </i>
    <i r="3">
      <x v="5"/>
    </i>
    <i r="3">
      <x v="6"/>
    </i>
    <i r="3">
      <x v="7"/>
    </i>
    <i r="3">
      <x v="8"/>
    </i>
    <i r="3">
      <x v="9"/>
    </i>
    <i r="3">
      <x v="11"/>
    </i>
    <i r="3">
      <x v="12"/>
    </i>
    <i r="2">
      <x v="18"/>
    </i>
    <i r="3">
      <x v="1"/>
    </i>
    <i r="3">
      <x v="2"/>
    </i>
    <i r="3">
      <x v="3"/>
    </i>
    <i r="3">
      <x v="5"/>
    </i>
    <i r="3">
      <x v="6"/>
    </i>
    <i r="3">
      <x v="7"/>
    </i>
    <i r="3">
      <x v="8"/>
    </i>
    <i r="3">
      <x v="9"/>
    </i>
    <i r="3">
      <x v="11"/>
    </i>
    <i r="3">
      <x v="12"/>
    </i>
    <i r="1">
      <x v="9"/>
    </i>
    <i r="2">
      <x/>
    </i>
    <i r="3">
      <x v="1"/>
    </i>
    <i r="3">
      <x v="2"/>
    </i>
    <i r="3">
      <x v="3"/>
    </i>
    <i r="3">
      <x v="5"/>
    </i>
    <i r="3">
      <x v="6"/>
    </i>
    <i r="3">
      <x v="7"/>
    </i>
    <i r="3">
      <x v="8"/>
    </i>
    <i r="3">
      <x v="9"/>
    </i>
    <i r="3">
      <x v="10"/>
    </i>
    <i r="3">
      <x v="12"/>
    </i>
    <i r="2">
      <x v="2"/>
    </i>
    <i r="3">
      <x v="1"/>
    </i>
    <i r="3">
      <x v="2"/>
    </i>
    <i r="3">
      <x v="3"/>
    </i>
    <i r="3">
      <x v="5"/>
    </i>
    <i r="3">
      <x v="6"/>
    </i>
    <i r="3">
      <x v="7"/>
    </i>
    <i r="3">
      <x v="8"/>
    </i>
    <i r="3">
      <x v="9"/>
    </i>
    <i r="3">
      <x v="10"/>
    </i>
    <i r="3">
      <x v="12"/>
    </i>
    <i r="2">
      <x v="3"/>
    </i>
    <i r="3">
      <x v="3"/>
    </i>
    <i r="3">
      <x v="5"/>
    </i>
    <i r="3">
      <x v="6"/>
    </i>
    <i r="3">
      <x v="8"/>
    </i>
    <i r="3">
      <x v="10"/>
    </i>
    <i r="3">
      <x v="12"/>
    </i>
    <i r="2">
      <x v="4"/>
    </i>
    <i r="3">
      <x v="2"/>
    </i>
    <i r="3">
      <x v="6"/>
    </i>
    <i r="3">
      <x v="7"/>
    </i>
    <i r="3">
      <x v="8"/>
    </i>
    <i r="3">
      <x v="12"/>
    </i>
    <i r="2">
      <x v="5"/>
    </i>
    <i r="3">
      <x v="1"/>
    </i>
    <i r="3">
      <x v="2"/>
    </i>
    <i r="3">
      <x v="3"/>
    </i>
    <i r="3">
      <x v="5"/>
    </i>
    <i r="3">
      <x v="6"/>
    </i>
    <i r="3">
      <x v="7"/>
    </i>
    <i r="3">
      <x v="8"/>
    </i>
    <i r="3">
      <x v="10"/>
    </i>
    <i r="3">
      <x v="12"/>
    </i>
    <i r="2">
      <x v="6"/>
    </i>
    <i r="3">
      <x v="1"/>
    </i>
    <i r="3">
      <x v="2"/>
    </i>
    <i r="3">
      <x v="3"/>
    </i>
    <i r="3">
      <x v="5"/>
    </i>
    <i r="3">
      <x v="6"/>
    </i>
    <i r="3">
      <x v="7"/>
    </i>
    <i r="3">
      <x v="8"/>
    </i>
    <i r="3">
      <x v="9"/>
    </i>
    <i r="3">
      <x v="10"/>
    </i>
    <i r="3">
      <x v="12"/>
    </i>
    <i r="2">
      <x v="7"/>
    </i>
    <i r="3">
      <x v="2"/>
    </i>
    <i r="3">
      <x v="3"/>
    </i>
    <i r="3">
      <x v="5"/>
    </i>
    <i r="3">
      <x v="6"/>
    </i>
    <i r="3">
      <x v="8"/>
    </i>
    <i r="3">
      <x v="12"/>
    </i>
    <i r="2">
      <x v="8"/>
    </i>
    <i r="3">
      <x v="1"/>
    </i>
    <i r="3">
      <x v="2"/>
    </i>
    <i r="3">
      <x v="3"/>
    </i>
    <i r="3">
      <x v="5"/>
    </i>
    <i r="3">
      <x v="6"/>
    </i>
    <i r="3">
      <x v="7"/>
    </i>
    <i r="3">
      <x v="9"/>
    </i>
    <i r="3">
      <x v="10"/>
    </i>
    <i r="3">
      <x v="12"/>
    </i>
    <i r="2">
      <x v="9"/>
    </i>
    <i r="3">
      <x v="1"/>
    </i>
    <i r="3">
      <x v="2"/>
    </i>
    <i r="3">
      <x v="3"/>
    </i>
    <i r="3">
      <x v="5"/>
    </i>
    <i r="3">
      <x v="6"/>
    </i>
    <i r="3">
      <x v="7"/>
    </i>
    <i r="3">
      <x v="8"/>
    </i>
    <i r="3">
      <x v="9"/>
    </i>
    <i r="3">
      <x v="10"/>
    </i>
    <i r="3">
      <x v="12"/>
    </i>
    <i r="2">
      <x v="10"/>
    </i>
    <i r="3">
      <x v="1"/>
    </i>
    <i r="3">
      <x v="2"/>
    </i>
    <i r="3">
      <x v="3"/>
    </i>
    <i r="3">
      <x v="5"/>
    </i>
    <i r="3">
      <x v="6"/>
    </i>
    <i r="3">
      <x v="7"/>
    </i>
    <i r="3">
      <x v="9"/>
    </i>
    <i r="3">
      <x v="10"/>
    </i>
    <i r="3">
      <x v="12"/>
    </i>
    <i r="2">
      <x v="11"/>
    </i>
    <i r="3">
      <x v="1"/>
    </i>
    <i r="3">
      <x v="2"/>
    </i>
    <i r="3">
      <x v="3"/>
    </i>
    <i r="3">
      <x v="5"/>
    </i>
    <i r="3">
      <x v="6"/>
    </i>
    <i r="3">
      <x v="7"/>
    </i>
    <i r="3">
      <x v="8"/>
    </i>
    <i r="3">
      <x v="9"/>
    </i>
    <i r="3">
      <x v="10"/>
    </i>
    <i r="3">
      <x v="12"/>
    </i>
    <i r="2">
      <x v="12"/>
    </i>
    <i r="3">
      <x v="1"/>
    </i>
    <i r="3">
      <x v="2"/>
    </i>
    <i r="3">
      <x v="3"/>
    </i>
    <i r="3">
      <x v="5"/>
    </i>
    <i r="3">
      <x v="6"/>
    </i>
    <i r="3">
      <x v="7"/>
    </i>
    <i r="3">
      <x v="8"/>
    </i>
    <i r="3">
      <x v="9"/>
    </i>
    <i r="3">
      <x v="10"/>
    </i>
    <i r="3">
      <x v="12"/>
    </i>
    <i r="2">
      <x v="13"/>
    </i>
    <i r="3">
      <x v="1"/>
    </i>
    <i r="3">
      <x v="2"/>
    </i>
    <i r="3">
      <x v="3"/>
    </i>
    <i r="3">
      <x v="5"/>
    </i>
    <i r="3">
      <x v="6"/>
    </i>
    <i r="3">
      <x v="7"/>
    </i>
    <i r="3">
      <x v="8"/>
    </i>
    <i r="3">
      <x v="9"/>
    </i>
    <i r="3">
      <x v="10"/>
    </i>
    <i r="3">
      <x v="12"/>
    </i>
    <i r="2">
      <x v="14"/>
    </i>
    <i r="3">
      <x v="1"/>
    </i>
    <i r="3">
      <x v="2"/>
    </i>
    <i r="3">
      <x v="3"/>
    </i>
    <i r="3">
      <x v="5"/>
    </i>
    <i r="3">
      <x v="6"/>
    </i>
    <i r="3">
      <x v="7"/>
    </i>
    <i r="3">
      <x v="8"/>
    </i>
    <i r="3">
      <x v="9"/>
    </i>
    <i r="3">
      <x v="10"/>
    </i>
    <i r="3">
      <x v="12"/>
    </i>
    <i r="2">
      <x v="15"/>
    </i>
    <i r="3">
      <x v="1"/>
    </i>
    <i r="3">
      <x v="2"/>
    </i>
    <i r="3">
      <x v="3"/>
    </i>
    <i r="3">
      <x v="5"/>
    </i>
    <i r="3">
      <x v="6"/>
    </i>
    <i r="3">
      <x v="7"/>
    </i>
    <i r="3">
      <x v="8"/>
    </i>
    <i r="3">
      <x v="9"/>
    </i>
    <i r="3">
      <x v="10"/>
    </i>
    <i r="3">
      <x v="12"/>
    </i>
    <i r="2">
      <x v="16"/>
    </i>
    <i r="3">
      <x v="1"/>
    </i>
    <i r="3">
      <x v="2"/>
    </i>
    <i r="3">
      <x v="3"/>
    </i>
    <i r="3">
      <x v="5"/>
    </i>
    <i r="3">
      <x v="6"/>
    </i>
    <i r="3">
      <x v="7"/>
    </i>
    <i r="3">
      <x v="8"/>
    </i>
    <i r="3">
      <x v="9"/>
    </i>
    <i r="3">
      <x v="10"/>
    </i>
    <i r="3">
      <x v="12"/>
    </i>
    <i r="2">
      <x v="17"/>
    </i>
    <i r="3">
      <x v="1"/>
    </i>
    <i r="3">
      <x v="2"/>
    </i>
    <i r="3">
      <x v="3"/>
    </i>
    <i r="3">
      <x v="5"/>
    </i>
    <i r="3">
      <x v="6"/>
    </i>
    <i r="3">
      <x v="7"/>
    </i>
    <i r="3">
      <x v="8"/>
    </i>
    <i r="3">
      <x v="9"/>
    </i>
    <i r="3">
      <x v="10"/>
    </i>
    <i r="3">
      <x v="12"/>
    </i>
    <i r="2">
      <x v="18"/>
    </i>
    <i r="3">
      <x v="1"/>
    </i>
    <i r="3">
      <x v="2"/>
    </i>
    <i r="3">
      <x v="3"/>
    </i>
    <i r="3">
      <x v="5"/>
    </i>
    <i r="3">
      <x v="6"/>
    </i>
    <i r="3">
      <x v="7"/>
    </i>
    <i r="3">
      <x v="8"/>
    </i>
    <i r="3">
      <x v="9"/>
    </i>
    <i r="3">
      <x v="10"/>
    </i>
    <i r="3">
      <x v="12"/>
    </i>
    <i r="1">
      <x v="10"/>
    </i>
    <i r="2">
      <x/>
    </i>
    <i r="3">
      <x v="1"/>
    </i>
    <i r="3">
      <x v="2"/>
    </i>
    <i r="3">
      <x v="3"/>
    </i>
    <i r="3">
      <x v="5"/>
    </i>
    <i r="3">
      <x v="6"/>
    </i>
    <i r="3">
      <x v="7"/>
    </i>
    <i r="3">
      <x v="8"/>
    </i>
    <i r="3">
      <x v="9"/>
    </i>
    <i r="3">
      <x v="10"/>
    </i>
    <i r="3">
      <x v="11"/>
    </i>
    <i r="2">
      <x v="1"/>
    </i>
    <i r="3">
      <x v="1"/>
    </i>
    <i r="3">
      <x v="2"/>
    </i>
    <i r="3">
      <x v="3"/>
    </i>
    <i r="3">
      <x v="5"/>
    </i>
    <i r="3">
      <x v="6"/>
    </i>
    <i r="3">
      <x v="8"/>
    </i>
    <i r="3">
      <x v="9"/>
    </i>
    <i r="3">
      <x v="10"/>
    </i>
    <i r="3">
      <x v="11"/>
    </i>
    <i r="2">
      <x v="2"/>
    </i>
    <i r="3">
      <x v="1"/>
    </i>
    <i r="3">
      <x v="2"/>
    </i>
    <i r="3">
      <x v="3"/>
    </i>
    <i r="3">
      <x v="5"/>
    </i>
    <i r="3">
      <x v="6"/>
    </i>
    <i r="3">
      <x v="7"/>
    </i>
    <i r="3">
      <x v="8"/>
    </i>
    <i r="3">
      <x v="9"/>
    </i>
    <i r="3">
      <x v="10"/>
    </i>
    <i r="3">
      <x v="11"/>
    </i>
    <i r="2">
      <x v="3"/>
    </i>
    <i r="3">
      <x v="3"/>
    </i>
    <i r="3">
      <x v="5"/>
    </i>
    <i r="3">
      <x v="6"/>
    </i>
    <i r="3">
      <x v="8"/>
    </i>
    <i r="3">
      <x v="10"/>
    </i>
    <i r="3">
      <x v="11"/>
    </i>
    <i r="2">
      <x v="4"/>
    </i>
    <i r="3">
      <x v="2"/>
    </i>
    <i r="3">
      <x v="6"/>
    </i>
    <i r="3">
      <x v="7"/>
    </i>
    <i r="3">
      <x v="8"/>
    </i>
    <i r="2">
      <x v="5"/>
    </i>
    <i r="3">
      <x v="1"/>
    </i>
    <i r="3">
      <x v="2"/>
    </i>
    <i r="3">
      <x v="3"/>
    </i>
    <i r="3">
      <x v="5"/>
    </i>
    <i r="3">
      <x v="6"/>
    </i>
    <i r="3">
      <x v="7"/>
    </i>
    <i r="3">
      <x v="8"/>
    </i>
    <i r="3">
      <x v="10"/>
    </i>
    <i r="3">
      <x v="11"/>
    </i>
    <i r="2">
      <x v="6"/>
    </i>
    <i r="3">
      <x v="1"/>
    </i>
    <i r="3">
      <x v="2"/>
    </i>
    <i r="3">
      <x v="3"/>
    </i>
    <i r="3">
      <x v="5"/>
    </i>
    <i r="3">
      <x v="6"/>
    </i>
    <i r="3">
      <x v="7"/>
    </i>
    <i r="3">
      <x v="8"/>
    </i>
    <i r="3">
      <x v="9"/>
    </i>
    <i r="3">
      <x v="10"/>
    </i>
    <i r="3">
      <x v="11"/>
    </i>
    <i r="2">
      <x v="7"/>
    </i>
    <i r="3">
      <x v="2"/>
    </i>
    <i r="3">
      <x v="3"/>
    </i>
    <i r="3">
      <x v="5"/>
    </i>
    <i r="3">
      <x v="6"/>
    </i>
    <i r="3">
      <x v="8"/>
    </i>
    <i r="2">
      <x v="8"/>
    </i>
    <i r="3">
      <x v="1"/>
    </i>
    <i r="3">
      <x v="2"/>
    </i>
    <i r="3">
      <x v="3"/>
    </i>
    <i r="3">
      <x v="5"/>
    </i>
    <i r="3">
      <x v="6"/>
    </i>
    <i r="3">
      <x v="7"/>
    </i>
    <i r="3">
      <x v="8"/>
    </i>
    <i r="3">
      <x v="9"/>
    </i>
    <i r="3">
      <x v="10"/>
    </i>
    <i r="3">
      <x v="11"/>
    </i>
    <i r="2">
      <x v="9"/>
    </i>
    <i r="3">
      <x v="1"/>
    </i>
    <i r="3">
      <x v="2"/>
    </i>
    <i r="3">
      <x v="3"/>
    </i>
    <i r="3">
      <x v="5"/>
    </i>
    <i r="3">
      <x v="6"/>
    </i>
    <i r="3">
      <x v="7"/>
    </i>
    <i r="3">
      <x v="8"/>
    </i>
    <i r="3">
      <x v="9"/>
    </i>
    <i r="3">
      <x v="10"/>
    </i>
    <i r="3">
      <x v="11"/>
    </i>
    <i r="2">
      <x v="10"/>
    </i>
    <i r="3">
      <x v="1"/>
    </i>
    <i r="3">
      <x v="2"/>
    </i>
    <i r="3">
      <x v="3"/>
    </i>
    <i r="3">
      <x v="5"/>
    </i>
    <i r="3">
      <x v="6"/>
    </i>
    <i r="3">
      <x v="7"/>
    </i>
    <i r="3">
      <x v="9"/>
    </i>
    <i r="3">
      <x v="10"/>
    </i>
    <i r="3">
      <x v="11"/>
    </i>
    <i r="2">
      <x v="11"/>
    </i>
    <i r="3">
      <x v="1"/>
    </i>
    <i r="3">
      <x v="2"/>
    </i>
    <i r="3">
      <x v="3"/>
    </i>
    <i r="3">
      <x v="5"/>
    </i>
    <i r="3">
      <x v="6"/>
    </i>
    <i r="3">
      <x v="7"/>
    </i>
    <i r="3">
      <x v="8"/>
    </i>
    <i r="3">
      <x v="9"/>
    </i>
    <i r="3">
      <x v="10"/>
    </i>
    <i r="3">
      <x v="11"/>
    </i>
    <i r="2">
      <x v="12"/>
    </i>
    <i r="3">
      <x v="1"/>
    </i>
    <i r="3">
      <x v="2"/>
    </i>
    <i r="3">
      <x v="3"/>
    </i>
    <i r="3">
      <x v="5"/>
    </i>
    <i r="3">
      <x v="6"/>
    </i>
    <i r="3">
      <x v="7"/>
    </i>
    <i r="3">
      <x v="8"/>
    </i>
    <i r="3">
      <x v="9"/>
    </i>
    <i r="3">
      <x v="10"/>
    </i>
    <i r="3">
      <x v="11"/>
    </i>
    <i r="2">
      <x v="13"/>
    </i>
    <i r="3">
      <x v="1"/>
    </i>
    <i r="3">
      <x v="2"/>
    </i>
    <i r="3">
      <x v="3"/>
    </i>
    <i r="3">
      <x v="5"/>
    </i>
    <i r="3">
      <x v="6"/>
    </i>
    <i r="3">
      <x v="7"/>
    </i>
    <i r="3">
      <x v="8"/>
    </i>
    <i r="3">
      <x v="9"/>
    </i>
    <i r="3">
      <x v="10"/>
    </i>
    <i r="3">
      <x v="11"/>
    </i>
    <i r="2">
      <x v="14"/>
    </i>
    <i r="3">
      <x v="1"/>
    </i>
    <i r="3">
      <x v="2"/>
    </i>
    <i r="3">
      <x v="3"/>
    </i>
    <i r="3">
      <x v="5"/>
    </i>
    <i r="3">
      <x v="6"/>
    </i>
    <i r="3">
      <x v="7"/>
    </i>
    <i r="3">
      <x v="8"/>
    </i>
    <i r="3">
      <x v="9"/>
    </i>
    <i r="3">
      <x v="10"/>
    </i>
    <i r="3">
      <x v="11"/>
    </i>
    <i r="2">
      <x v="15"/>
    </i>
    <i r="3">
      <x v="1"/>
    </i>
    <i r="3">
      <x v="2"/>
    </i>
    <i r="3">
      <x v="3"/>
    </i>
    <i r="3">
      <x v="5"/>
    </i>
    <i r="3">
      <x v="6"/>
    </i>
    <i r="3">
      <x v="7"/>
    </i>
    <i r="3">
      <x v="8"/>
    </i>
    <i r="3">
      <x v="9"/>
    </i>
    <i r="3">
      <x v="10"/>
    </i>
    <i r="3">
      <x v="11"/>
    </i>
    <i r="2">
      <x v="16"/>
    </i>
    <i r="3">
      <x v="1"/>
    </i>
    <i r="3">
      <x v="2"/>
    </i>
    <i r="3">
      <x v="3"/>
    </i>
    <i r="3">
      <x v="5"/>
    </i>
    <i r="3">
      <x v="6"/>
    </i>
    <i r="3">
      <x v="7"/>
    </i>
    <i r="3">
      <x v="8"/>
    </i>
    <i r="3">
      <x v="9"/>
    </i>
    <i r="3">
      <x v="10"/>
    </i>
    <i r="3">
      <x v="11"/>
    </i>
    <i r="2">
      <x v="17"/>
    </i>
    <i r="3">
      <x v="1"/>
    </i>
    <i r="3">
      <x v="2"/>
    </i>
    <i r="3">
      <x v="3"/>
    </i>
    <i r="3">
      <x v="5"/>
    </i>
    <i r="3">
      <x v="6"/>
    </i>
    <i r="3">
      <x v="7"/>
    </i>
    <i r="3">
      <x v="8"/>
    </i>
    <i r="3">
      <x v="9"/>
    </i>
    <i r="3">
      <x v="10"/>
    </i>
    <i r="3">
      <x v="11"/>
    </i>
    <i r="2">
      <x v="18"/>
    </i>
    <i r="3">
      <x v="1"/>
    </i>
    <i r="3">
      <x v="2"/>
    </i>
    <i r="3">
      <x v="3"/>
    </i>
    <i r="3">
      <x v="5"/>
    </i>
    <i r="3">
      <x v="6"/>
    </i>
    <i r="3">
      <x v="7"/>
    </i>
    <i r="3">
      <x v="8"/>
    </i>
    <i r="3">
      <x v="9"/>
    </i>
    <i r="3">
      <x v="10"/>
    </i>
    <i r="3">
      <x v="11"/>
    </i>
    <i t="grand">
      <x/>
    </i>
  </rowItems>
  <colItems count="1">
    <i/>
  </colItems>
  <dataFields count="1">
    <dataField name="Summe von tradematrix_yr" fld="4" baseField="0" baseItem="0"/>
  </dataFields>
  <chartFormats count="61">
    <chartFormat chart="1" format="251" series="1">
      <pivotArea type="data" outline="0" fieldPosition="0">
        <references count="4">
          <reference field="4294967294" count="1" selected="0">
            <x v="0"/>
          </reference>
          <reference field="0" count="1" selected="0">
            <x v="17"/>
          </reference>
          <reference field="1" count="1" selected="0">
            <x v="0"/>
          </reference>
          <reference field="2" count="1" selected="0">
            <x v="2"/>
          </reference>
        </references>
      </pivotArea>
    </chartFormat>
    <chartFormat chart="1" format="269" series="1">
      <pivotArea type="data" outline="0" fieldPosition="0">
        <references count="4">
          <reference field="4294967294" count="1" selected="0">
            <x v="0"/>
          </reference>
          <reference field="0" count="1" selected="0">
            <x v="18"/>
          </reference>
          <reference field="1" count="1" selected="0">
            <x v="0"/>
          </reference>
          <reference field="2" count="1" selected="0">
            <x v="5"/>
          </reference>
        </references>
      </pivotArea>
    </chartFormat>
    <chartFormat chart="1" format="271" series="1">
      <pivotArea type="data" outline="0" fieldPosition="0">
        <references count="4">
          <reference field="4294967294" count="1" selected="0">
            <x v="0"/>
          </reference>
          <reference field="0" count="1" selected="0">
            <x v="18"/>
          </reference>
          <reference field="1" count="1" selected="0">
            <x v="0"/>
          </reference>
          <reference field="2" count="1" selected="0">
            <x v="9"/>
          </reference>
        </references>
      </pivotArea>
    </chartFormat>
    <chartFormat chart="1" format="272" series="1">
      <pivotArea type="data" outline="0" fieldPosition="0">
        <references count="4">
          <reference field="4294967294" count="1" selected="0">
            <x v="0"/>
          </reference>
          <reference field="0" count="1" selected="0">
            <x v="18"/>
          </reference>
          <reference field="1" count="1" selected="0">
            <x v="0"/>
          </reference>
          <reference field="2" count="1" selected="0">
            <x v="7"/>
          </reference>
        </references>
      </pivotArea>
    </chartFormat>
    <chartFormat chart="1" format="276" series="1">
      <pivotArea type="data" outline="0" fieldPosition="0">
        <references count="4">
          <reference field="4294967294" count="1" selected="0">
            <x v="0"/>
          </reference>
          <reference field="0" count="1" selected="0">
            <x v="18"/>
          </reference>
          <reference field="1" count="1" selected="0">
            <x v="0"/>
          </reference>
          <reference field="2" count="1" selected="0">
            <x v="4"/>
          </reference>
        </references>
      </pivotArea>
    </chartFormat>
    <chartFormat chart="1" format="277" series="1">
      <pivotArea type="data" outline="0" fieldPosition="0">
        <references count="4">
          <reference field="4294967294" count="1" selected="0">
            <x v="0"/>
          </reference>
          <reference field="0" count="1" selected="0">
            <x v="18"/>
          </reference>
          <reference field="1" count="1" selected="0">
            <x v="0"/>
          </reference>
          <reference field="2" count="1" selected="0">
            <x v="3"/>
          </reference>
        </references>
      </pivotArea>
    </chartFormat>
    <chartFormat chart="1" format="278" series="1">
      <pivotArea type="data" outline="0" fieldPosition="0">
        <references count="4">
          <reference field="4294967294" count="1" selected="0">
            <x v="0"/>
          </reference>
          <reference field="0" count="1" selected="0">
            <x v="18"/>
          </reference>
          <reference field="1" count="1" selected="0">
            <x v="0"/>
          </reference>
          <reference field="2" count="1" selected="0">
            <x v="0"/>
          </reference>
        </references>
      </pivotArea>
    </chartFormat>
    <chartFormat chart="1" format="279" series="1">
      <pivotArea type="data" outline="0" fieldPosition="0">
        <references count="4">
          <reference field="4294967294" count="1" selected="0">
            <x v="0"/>
          </reference>
          <reference field="0" count="1" selected="0">
            <x v="18"/>
          </reference>
          <reference field="1" count="1" selected="0">
            <x v="0"/>
          </reference>
          <reference field="2" count="1" selected="0">
            <x v="6"/>
          </reference>
        </references>
      </pivotArea>
    </chartFormat>
    <chartFormat chart="1" format="280" series="1">
      <pivotArea type="data" outline="0" fieldPosition="0">
        <references count="4">
          <reference field="4294967294" count="1" selected="0">
            <x v="0"/>
          </reference>
          <reference field="0" count="1" selected="0">
            <x v="18"/>
          </reference>
          <reference field="1" count="1" selected="0">
            <x v="0"/>
          </reference>
          <reference field="2" count="1" selected="0">
            <x v="8"/>
          </reference>
        </references>
      </pivotArea>
    </chartFormat>
    <chartFormat chart="1" format="281" series="1">
      <pivotArea type="data" outline="0" fieldPosition="0">
        <references count="4">
          <reference field="4294967294" count="1" selected="0">
            <x v="0"/>
          </reference>
          <reference field="0" count="1" selected="0">
            <x v="18"/>
          </reference>
          <reference field="1" count="1" selected="0">
            <x v="0"/>
          </reference>
          <reference field="2" count="1" selected="0">
            <x v="10"/>
          </reference>
        </references>
      </pivotArea>
    </chartFormat>
    <chartFormat chart="1" format="283" series="1">
      <pivotArea type="data" outline="0" fieldPosition="0">
        <references count="4">
          <reference field="4294967294" count="1" selected="0">
            <x v="0"/>
          </reference>
          <reference field="0" count="1" selected="0">
            <x v="18"/>
          </reference>
          <reference field="1" count="1" selected="0">
            <x v="0"/>
          </reference>
          <reference field="2" count="1" selected="0">
            <x v="2"/>
          </reference>
        </references>
      </pivotArea>
    </chartFormat>
    <chartFormat chart="1" format="285" series="1">
      <pivotArea type="data" outline="0" fieldPosition="0">
        <references count="4">
          <reference field="4294967294" count="1" selected="0">
            <x v="0"/>
          </reference>
          <reference field="0" count="1" selected="0">
            <x v="18"/>
          </reference>
          <reference field="1" count="1" selected="0">
            <x v="0"/>
          </reference>
          <reference field="2" count="1" selected="0">
            <x v="1"/>
          </reference>
        </references>
      </pivotArea>
    </chartFormat>
    <chartFormat chart="1" format="289" series="1">
      <pivotArea type="data" outline="0" fieldPosition="0">
        <references count="4">
          <reference field="4294967294" count="1" selected="0">
            <x v="0"/>
          </reference>
          <reference field="0" count="1" selected="0">
            <x v="18"/>
          </reference>
          <reference field="1" count="1" selected="0">
            <x v="10"/>
          </reference>
          <reference field="2" count="1" selected="0">
            <x v="9"/>
          </reference>
        </references>
      </pivotArea>
    </chartFormat>
    <chartFormat chart="1" format="290" series="1">
      <pivotArea type="data" outline="0" fieldPosition="0">
        <references count="4">
          <reference field="4294967294" count="1" selected="0">
            <x v="0"/>
          </reference>
          <reference field="0" count="1" selected="0">
            <x v="18"/>
          </reference>
          <reference field="1" count="1" selected="0">
            <x v="10"/>
          </reference>
          <reference field="2" count="1" selected="0">
            <x v="5"/>
          </reference>
        </references>
      </pivotArea>
    </chartFormat>
    <chartFormat chart="1" format="293" series="1">
      <pivotArea type="data" outline="0" fieldPosition="0">
        <references count="4">
          <reference field="4294967294" count="1" selected="0">
            <x v="0"/>
          </reference>
          <reference field="0" count="1" selected="0">
            <x v="18"/>
          </reference>
          <reference field="1" count="1" selected="0">
            <x v="10"/>
          </reference>
          <reference field="2" count="1" selected="0">
            <x v="0"/>
          </reference>
        </references>
      </pivotArea>
    </chartFormat>
    <chartFormat chart="1" format="294" series="1">
      <pivotArea type="data" outline="0" fieldPosition="0">
        <references count="4">
          <reference field="4294967294" count="1" selected="0">
            <x v="0"/>
          </reference>
          <reference field="0" count="1" selected="0">
            <x v="18"/>
          </reference>
          <reference field="1" count="1" selected="0">
            <x v="10"/>
          </reference>
          <reference field="2" count="1" selected="0">
            <x v="7"/>
          </reference>
        </references>
      </pivotArea>
    </chartFormat>
    <chartFormat chart="1" format="295" series="1">
      <pivotArea type="data" outline="0" fieldPosition="0">
        <references count="4">
          <reference field="4294967294" count="1" selected="0">
            <x v="0"/>
          </reference>
          <reference field="0" count="1" selected="0">
            <x v="18"/>
          </reference>
          <reference field="1" count="1" selected="0">
            <x v="10"/>
          </reference>
          <reference field="2" count="1" selected="0">
            <x v="11"/>
          </reference>
        </references>
      </pivotArea>
    </chartFormat>
    <chartFormat chart="1" format="296" series="1">
      <pivotArea type="data" outline="0" fieldPosition="0">
        <references count="4">
          <reference field="4294967294" count="1" selected="0">
            <x v="0"/>
          </reference>
          <reference field="0" count="1" selected="0">
            <x v="18"/>
          </reference>
          <reference field="1" count="1" selected="0">
            <x v="10"/>
          </reference>
          <reference field="2" count="1" selected="0">
            <x v="2"/>
          </reference>
        </references>
      </pivotArea>
    </chartFormat>
    <chartFormat chart="1" format="297" series="1">
      <pivotArea type="data" outline="0" fieldPosition="0">
        <references count="4">
          <reference field="4294967294" count="1" selected="0">
            <x v="0"/>
          </reference>
          <reference field="0" count="1" selected="0">
            <x v="18"/>
          </reference>
          <reference field="1" count="1" selected="0">
            <x v="10"/>
          </reference>
          <reference field="2" count="1" selected="0">
            <x v="6"/>
          </reference>
        </references>
      </pivotArea>
    </chartFormat>
    <chartFormat chart="1" format="299" series="1">
      <pivotArea type="data" outline="0" fieldPosition="0">
        <references count="4">
          <reference field="4294967294" count="1" selected="0">
            <x v="0"/>
          </reference>
          <reference field="0" count="1" selected="0">
            <x v="18"/>
          </reference>
          <reference field="1" count="1" selected="0">
            <x v="10"/>
          </reference>
          <reference field="2" count="1" selected="0">
            <x v="1"/>
          </reference>
        </references>
      </pivotArea>
    </chartFormat>
    <chartFormat chart="1" format="300" series="1">
      <pivotArea type="data" outline="0" fieldPosition="0">
        <references count="4">
          <reference field="4294967294" count="1" selected="0">
            <x v="0"/>
          </reference>
          <reference field="0" count="1" selected="0">
            <x v="18"/>
          </reference>
          <reference field="1" count="1" selected="0">
            <x v="10"/>
          </reference>
          <reference field="2" count="1" selected="0">
            <x v="3"/>
          </reference>
        </references>
      </pivotArea>
    </chartFormat>
    <chartFormat chart="1" format="301" series="1">
      <pivotArea type="data" outline="0" fieldPosition="0">
        <references count="4">
          <reference field="4294967294" count="1" selected="0">
            <x v="0"/>
          </reference>
          <reference field="0" count="1" selected="0">
            <x v="18"/>
          </reference>
          <reference field="1" count="1" selected="0">
            <x v="10"/>
          </reference>
          <reference field="2" count="1" selected="0">
            <x v="10"/>
          </reference>
        </references>
      </pivotArea>
    </chartFormat>
    <chartFormat chart="1" format="302" series="1">
      <pivotArea type="data" outline="0" fieldPosition="0">
        <references count="4">
          <reference field="4294967294" count="1" selected="0">
            <x v="0"/>
          </reference>
          <reference field="0" count="1" selected="0">
            <x v="18"/>
          </reference>
          <reference field="1" count="1" selected="0">
            <x v="10"/>
          </reference>
          <reference field="2" count="1" selected="0">
            <x v="4"/>
          </reference>
        </references>
      </pivotArea>
    </chartFormat>
    <chartFormat chart="1" format="303" series="1">
      <pivotArea type="data" outline="0" fieldPosition="0">
        <references count="4">
          <reference field="4294967294" count="1" selected="0">
            <x v="0"/>
          </reference>
          <reference field="0" count="1" selected="0">
            <x v="18"/>
          </reference>
          <reference field="1" count="1" selected="0">
            <x v="4"/>
          </reference>
          <reference field="2" count="1" selected="0">
            <x v="11"/>
          </reference>
        </references>
      </pivotArea>
    </chartFormat>
    <chartFormat chart="1" format="304" series="1">
      <pivotArea type="data" outline="0" fieldPosition="0">
        <references count="4">
          <reference field="4294967294" count="1" selected="0">
            <x v="0"/>
          </reference>
          <reference field="0" count="1" selected="0">
            <x v="18"/>
          </reference>
          <reference field="1" count="1" selected="0">
            <x v="4"/>
          </reference>
          <reference field="2" count="1" selected="0">
            <x v="9"/>
          </reference>
        </references>
      </pivotArea>
    </chartFormat>
    <chartFormat chart="1" format="305" series="1">
      <pivotArea type="data" outline="0" fieldPosition="0">
        <references count="4">
          <reference field="4294967294" count="1" selected="0">
            <x v="0"/>
          </reference>
          <reference field="0" count="1" selected="0">
            <x v="18"/>
          </reference>
          <reference field="1" count="1" selected="0">
            <x v="4"/>
          </reference>
          <reference field="2" count="1" selected="0">
            <x v="5"/>
          </reference>
        </references>
      </pivotArea>
    </chartFormat>
    <chartFormat chart="1" format="307" series="1">
      <pivotArea type="data" outline="0" fieldPosition="0">
        <references count="4">
          <reference field="4294967294" count="1" selected="0">
            <x v="0"/>
          </reference>
          <reference field="0" count="1" selected="0">
            <x v="18"/>
          </reference>
          <reference field="1" count="1" selected="0">
            <x v="4"/>
          </reference>
          <reference field="2" count="1" selected="0">
            <x v="7"/>
          </reference>
        </references>
      </pivotArea>
    </chartFormat>
    <chartFormat chart="1" format="312" series="1">
      <pivotArea type="data" outline="0" fieldPosition="0">
        <references count="4">
          <reference field="4294967294" count="1" selected="0">
            <x v="0"/>
          </reference>
          <reference field="0" count="1" selected="0">
            <x v="18"/>
          </reference>
          <reference field="1" count="1" selected="0">
            <x v="4"/>
          </reference>
          <reference field="2" count="1" selected="0">
            <x v="6"/>
          </reference>
        </references>
      </pivotArea>
    </chartFormat>
    <chartFormat chart="1" format="314" series="1">
      <pivotArea type="data" outline="0" fieldPosition="0">
        <references count="4">
          <reference field="4294967294" count="1" selected="0">
            <x v="0"/>
          </reference>
          <reference field="0" count="1" selected="0">
            <x v="18"/>
          </reference>
          <reference field="1" count="1" selected="0">
            <x v="4"/>
          </reference>
          <reference field="2" count="1" selected="0">
            <x v="8"/>
          </reference>
        </references>
      </pivotArea>
    </chartFormat>
    <chartFormat chart="1" format="315" series="1">
      <pivotArea type="data" outline="0" fieldPosition="0">
        <references count="4">
          <reference field="4294967294" count="1" selected="0">
            <x v="0"/>
          </reference>
          <reference field="0" count="1" selected="0">
            <x v="18"/>
          </reference>
          <reference field="1" count="1" selected="0">
            <x v="4"/>
          </reference>
          <reference field="2" count="1" selected="0">
            <x v="4"/>
          </reference>
        </references>
      </pivotArea>
    </chartFormat>
    <chartFormat chart="1" format="316" series="1">
      <pivotArea type="data" outline="0" fieldPosition="0">
        <references count="4">
          <reference field="4294967294" count="1" selected="0">
            <x v="0"/>
          </reference>
          <reference field="0" count="1" selected="0">
            <x v="18"/>
          </reference>
          <reference field="1" count="1" selected="0">
            <x v="4"/>
          </reference>
          <reference field="2" count="1" selected="0">
            <x v="3"/>
          </reference>
        </references>
      </pivotArea>
    </chartFormat>
    <chartFormat chart="1" format="317" series="1">
      <pivotArea type="data" outline="0" fieldPosition="0">
        <references count="4">
          <reference field="4294967294" count="1" selected="0">
            <x v="0"/>
          </reference>
          <reference field="0" count="1" selected="0">
            <x v="18"/>
          </reference>
          <reference field="1" count="1" selected="0">
            <x v="4"/>
          </reference>
          <reference field="2" count="1" selected="0">
            <x v="0"/>
          </reference>
        </references>
      </pivotArea>
    </chartFormat>
    <chartFormat chart="1" format="318" series="1">
      <pivotArea type="data" outline="0" fieldPosition="0">
        <references count="4">
          <reference field="4294967294" count="1" selected="0">
            <x v="0"/>
          </reference>
          <reference field="0" count="1" selected="0">
            <x v="18"/>
          </reference>
          <reference field="1" count="1" selected="0">
            <x v="4"/>
          </reference>
          <reference field="2" count="1" selected="0">
            <x v="2"/>
          </reference>
        </references>
      </pivotArea>
    </chartFormat>
    <chartFormat chart="1" format="319" series="1">
      <pivotArea type="data" outline="0" fieldPosition="0">
        <references count="4">
          <reference field="4294967294" count="1" selected="0">
            <x v="0"/>
          </reference>
          <reference field="0" count="1" selected="0">
            <x v="18"/>
          </reference>
          <reference field="1" count="1" selected="0">
            <x v="4"/>
          </reference>
          <reference field="2" count="1" selected="0">
            <x v="10"/>
          </reference>
        </references>
      </pivotArea>
    </chartFormat>
    <chartFormat chart="1" format="320" series="1">
      <pivotArea type="data" outline="0" fieldPosition="0">
        <references count="4">
          <reference field="4294967294" count="1" selected="0">
            <x v="0"/>
          </reference>
          <reference field="0" count="1" selected="0">
            <x v="18"/>
          </reference>
          <reference field="1" count="1" selected="0">
            <x v="4"/>
          </reference>
          <reference field="2" count="1" selected="0">
            <x v="1"/>
          </reference>
        </references>
      </pivotArea>
    </chartFormat>
    <chartFormat chart="1" format="325" series="1">
      <pivotArea type="data" outline="0" fieldPosition="0">
        <references count="4">
          <reference field="4294967294" count="1" selected="0">
            <x v="0"/>
          </reference>
          <reference field="0" count="1" selected="0">
            <x v="5"/>
          </reference>
          <reference field="1" count="1" selected="0">
            <x v="0"/>
          </reference>
          <reference field="2" count="1" selected="0">
            <x v="9"/>
          </reference>
        </references>
      </pivotArea>
    </chartFormat>
    <chartFormat chart="1" format="326" series="1">
      <pivotArea type="data" outline="0" fieldPosition="0">
        <references count="4">
          <reference field="4294967294" count="1" selected="0">
            <x v="0"/>
          </reference>
          <reference field="0" count="1" selected="0">
            <x v="5"/>
          </reference>
          <reference field="1" count="1" selected="0">
            <x v="0"/>
          </reference>
          <reference field="2" count="1" selected="0">
            <x v="6"/>
          </reference>
        </references>
      </pivotArea>
    </chartFormat>
    <chartFormat chart="1" format="327" series="1">
      <pivotArea type="data" outline="0" fieldPosition="0">
        <references count="4">
          <reference field="4294967294" count="1" selected="0">
            <x v="0"/>
          </reference>
          <reference field="0" count="1" selected="0">
            <x v="5"/>
          </reference>
          <reference field="1" count="1" selected="0">
            <x v="0"/>
          </reference>
          <reference field="2" count="1" selected="0">
            <x v="3"/>
          </reference>
        </references>
      </pivotArea>
    </chartFormat>
    <chartFormat chart="1" format="329" series="1">
      <pivotArea type="data" outline="0" fieldPosition="0">
        <references count="4">
          <reference field="4294967294" count="1" selected="0">
            <x v="0"/>
          </reference>
          <reference field="0" count="1" selected="0">
            <x v="5"/>
          </reference>
          <reference field="1" count="1" selected="0">
            <x v="0"/>
          </reference>
          <reference field="2" count="1" selected="0">
            <x v="5"/>
          </reference>
        </references>
      </pivotArea>
    </chartFormat>
    <chartFormat chart="1" format="330" series="1">
      <pivotArea type="data" outline="0" fieldPosition="0">
        <references count="4">
          <reference field="4294967294" count="1" selected="0">
            <x v="0"/>
          </reference>
          <reference field="0" count="1" selected="0">
            <x v="5"/>
          </reference>
          <reference field="1" count="1" selected="0">
            <x v="0"/>
          </reference>
          <reference field="2" count="1" selected="0">
            <x v="10"/>
          </reference>
        </references>
      </pivotArea>
    </chartFormat>
    <chartFormat chart="1" format="331" series="1">
      <pivotArea type="data" outline="0" fieldPosition="0">
        <references count="4">
          <reference field="4294967294" count="1" selected="0">
            <x v="0"/>
          </reference>
          <reference field="0" count="1" selected="0">
            <x v="5"/>
          </reference>
          <reference field="1" count="1" selected="0">
            <x v="0"/>
          </reference>
          <reference field="2" count="1" selected="0">
            <x v="0"/>
          </reference>
        </references>
      </pivotArea>
    </chartFormat>
    <chartFormat chart="1" format="333" series="1">
      <pivotArea type="data" outline="0" fieldPosition="0">
        <references count="4">
          <reference field="4294967294" count="1" selected="0">
            <x v="0"/>
          </reference>
          <reference field="0" count="1" selected="0">
            <x v="5"/>
          </reference>
          <reference field="1" count="1" selected="0">
            <x v="0"/>
          </reference>
          <reference field="2" count="1" selected="0">
            <x v="1"/>
          </reference>
        </references>
      </pivotArea>
    </chartFormat>
    <chartFormat chart="1" format="334" series="1">
      <pivotArea type="data" outline="0" fieldPosition="0">
        <references count="4">
          <reference field="4294967294" count="1" selected="0">
            <x v="0"/>
          </reference>
          <reference field="0" count="1" selected="0">
            <x v="5"/>
          </reference>
          <reference field="1" count="1" selected="0">
            <x v="0"/>
          </reference>
          <reference field="2" count="1" selected="0">
            <x v="2"/>
          </reference>
        </references>
      </pivotArea>
    </chartFormat>
    <chartFormat chart="1" format="339" series="1">
      <pivotArea type="data" outline="0" fieldPosition="0">
        <references count="4">
          <reference field="4294967294" count="1" selected="0">
            <x v="0"/>
          </reference>
          <reference field="0" count="1" selected="0">
            <x v="5"/>
          </reference>
          <reference field="1" count="1" selected="0">
            <x v="0"/>
          </reference>
          <reference field="2" count="1" selected="0">
            <x v="7"/>
          </reference>
        </references>
      </pivotArea>
    </chartFormat>
    <chartFormat chart="1" format="340" series="1">
      <pivotArea type="data" outline="0" fieldPosition="0">
        <references count="4">
          <reference field="4294967294" count="1" selected="0">
            <x v="0"/>
          </reference>
          <reference field="0" count="1" selected="0">
            <x v="5"/>
          </reference>
          <reference field="1" count="1" selected="0">
            <x v="0"/>
          </reference>
          <reference field="2" count="1" selected="0">
            <x v="8"/>
          </reference>
        </references>
      </pivotArea>
    </chartFormat>
    <chartFormat chart="1" format="341" series="1">
      <pivotArea type="data" outline="0" fieldPosition="0">
        <references count="4">
          <reference field="4294967294" count="1" selected="0">
            <x v="0"/>
          </reference>
          <reference field="0" count="1" selected="0">
            <x v="5"/>
          </reference>
          <reference field="1" count="1" selected="0">
            <x v="0"/>
          </reference>
          <reference field="2" count="1" selected="0">
            <x v="4"/>
          </reference>
        </references>
      </pivotArea>
    </chartFormat>
    <chartFormat chart="1" format="342" series="1">
      <pivotArea type="data" outline="0" fieldPosition="0">
        <references count="4">
          <reference field="4294967294" count="1" selected="0">
            <x v="0"/>
          </reference>
          <reference field="0" count="1" selected="0">
            <x v="5"/>
          </reference>
          <reference field="1" count="1" selected="0">
            <x v="7"/>
          </reference>
          <reference field="2" count="1" selected="0">
            <x v="11"/>
          </reference>
        </references>
      </pivotArea>
    </chartFormat>
    <chartFormat chart="1" format="345" series="1">
      <pivotArea type="data" outline="0" fieldPosition="0">
        <references count="3">
          <reference field="4294967294" count="1" selected="0">
            <x v="0"/>
          </reference>
          <reference field="0" count="1" selected="0">
            <x v="5"/>
          </reference>
          <reference field="2" count="1" selected="0">
            <x v="7"/>
          </reference>
        </references>
      </pivotArea>
    </chartFormat>
    <chartFormat chart="1" format="346" series="1">
      <pivotArea type="data" outline="0" fieldPosition="0">
        <references count="3">
          <reference field="4294967294" count="1" selected="0">
            <x v="0"/>
          </reference>
          <reference field="0" count="1" selected="0">
            <x v="5"/>
          </reference>
          <reference field="2" count="1" selected="0">
            <x v="8"/>
          </reference>
        </references>
      </pivotArea>
    </chartFormat>
    <chartFormat chart="1" format="347" series="1">
      <pivotArea type="data" outline="0" fieldPosition="0">
        <references count="3">
          <reference field="4294967294" count="1" selected="0">
            <x v="0"/>
          </reference>
          <reference field="0" count="1" selected="0">
            <x v="5"/>
          </reference>
          <reference field="2" count="1" selected="0">
            <x v="4"/>
          </reference>
        </references>
      </pivotArea>
    </chartFormat>
    <chartFormat chart="1" format="348" series="1">
      <pivotArea type="data" outline="0" fieldPosition="0">
        <references count="3">
          <reference field="4294967294" count="1" selected="0">
            <x v="0"/>
          </reference>
          <reference field="0" count="1" selected="0">
            <x v="5"/>
          </reference>
          <reference field="2" count="1" selected="0">
            <x v="9"/>
          </reference>
        </references>
      </pivotArea>
    </chartFormat>
    <chartFormat chart="1" format="349" series="1">
      <pivotArea type="data" outline="0" fieldPosition="0">
        <references count="3">
          <reference field="4294967294" count="1" selected="0">
            <x v="0"/>
          </reference>
          <reference field="0" count="1" selected="0">
            <x v="5"/>
          </reference>
          <reference field="2" count="1" selected="0">
            <x v="6"/>
          </reference>
        </references>
      </pivotArea>
    </chartFormat>
    <chartFormat chart="1" format="351" series="1">
      <pivotArea type="data" outline="0" fieldPosition="0">
        <references count="3">
          <reference field="4294967294" count="1" selected="0">
            <x v="0"/>
          </reference>
          <reference field="0" count="1" selected="0">
            <x v="5"/>
          </reference>
          <reference field="2" count="1" selected="0">
            <x v="3"/>
          </reference>
        </references>
      </pivotArea>
    </chartFormat>
    <chartFormat chart="1" format="352" series="1">
      <pivotArea type="data" outline="0" fieldPosition="0">
        <references count="3">
          <reference field="4294967294" count="1" selected="0">
            <x v="0"/>
          </reference>
          <reference field="0" count="1" selected="0">
            <x v="5"/>
          </reference>
          <reference field="2" count="1" selected="0">
            <x v="5"/>
          </reference>
        </references>
      </pivotArea>
    </chartFormat>
    <chartFormat chart="1" format="353" series="1">
      <pivotArea type="data" outline="0" fieldPosition="0">
        <references count="3">
          <reference field="4294967294" count="1" selected="0">
            <x v="0"/>
          </reference>
          <reference field="0" count="1" selected="0">
            <x v="5"/>
          </reference>
          <reference field="2" count="1" selected="0">
            <x v="0"/>
          </reference>
        </references>
      </pivotArea>
    </chartFormat>
    <chartFormat chart="1" format="354" series="1">
      <pivotArea type="data" outline="0" fieldPosition="0">
        <references count="3">
          <reference field="4294967294" count="1" selected="0">
            <x v="0"/>
          </reference>
          <reference field="0" count="1" selected="0">
            <x v="5"/>
          </reference>
          <reference field="2" count="1" selected="0">
            <x v="10"/>
          </reference>
        </references>
      </pivotArea>
    </chartFormat>
    <chartFormat chart="1" format="355" series="1">
      <pivotArea type="data" outline="0" fieldPosition="0">
        <references count="3">
          <reference field="4294967294" count="1" selected="0">
            <x v="0"/>
          </reference>
          <reference field="0" count="1" selected="0">
            <x v="5"/>
          </reference>
          <reference field="2" count="1" selected="0">
            <x v="2"/>
          </reference>
        </references>
      </pivotArea>
    </chartFormat>
    <chartFormat chart="1" format="357" series="1">
      <pivotArea type="data" outline="0" fieldPosition="0">
        <references count="3">
          <reference field="4294967294" count="1" selected="0">
            <x v="0"/>
          </reference>
          <reference field="0" count="1" selected="0">
            <x v="5"/>
          </reference>
          <reference field="2" count="1" selected="0">
            <x v="1"/>
          </reference>
        </references>
      </pivotArea>
    </chartFormat>
    <chartFormat chart="1" format="360" series="1">
      <pivotArea type="data" outline="0" fieldPosition="0">
        <references count="2">
          <reference field="4294967294" count="1" selected="0">
            <x v="0"/>
          </reference>
          <reference field="0" count="1" selected="0">
            <x v="5"/>
          </reference>
        </references>
      </pivotArea>
    </chartFormat>
    <chartFormat chart="1" format="361" series="1">
      <pivotArea type="data" outline="0" fieldPosition="0">
        <references count="1">
          <reference field="4294967294" count="1" selected="0">
            <x v="0"/>
          </reference>
        </references>
      </pivotArea>
    </chartFormat>
    <chartFormat chart="2" format="36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2" cacheId="84"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H11" firstHeaderRow="1" firstDataRow="2" firstDataCol="1"/>
  <pivotFields count="4">
    <pivotField axis="axisRow" showAll="0">
      <items count="19">
        <item h="1" x="13"/>
        <item h="1" x="14"/>
        <item x="3"/>
        <item h="1" x="10"/>
        <item h="1" x="11"/>
        <item h="1" x="2"/>
        <item h="1" x="0"/>
        <item h="1" x="12"/>
        <item h="1" x="17"/>
        <item h="1" x="15"/>
        <item h="1" x="7"/>
        <item h="1" x="1"/>
        <item h="1" x="4"/>
        <item h="1" x="5"/>
        <item h="1" x="6"/>
        <item h="1" x="8"/>
        <item h="1" x="9"/>
        <item h="1" x="16"/>
        <item t="default"/>
      </items>
    </pivotField>
    <pivotField axis="axisCol" showAll="0">
      <items count="19">
        <item h="1" x="16"/>
        <item h="1" x="14"/>
        <item h="1" x="9"/>
        <item x="7"/>
        <item x="8"/>
        <item x="6"/>
        <item h="1" x="12"/>
        <item x="1"/>
        <item h="1" x="10"/>
        <item h="1" x="11"/>
        <item h="1" x="5"/>
        <item h="1" x="4"/>
        <item h="1" x="3"/>
        <item x="0"/>
        <item h="1" x="2"/>
        <item h="1" x="13"/>
        <item h="1" x="17"/>
        <item x="15"/>
        <item t="default"/>
      </items>
    </pivotField>
    <pivotField axis="axisRow" showAll="0">
      <items count="6">
        <item x="1"/>
        <item x="2"/>
        <item x="3"/>
        <item x="4"/>
        <item x="0"/>
        <item t="default"/>
      </items>
    </pivotField>
    <pivotField dataField="1" showAll="0"/>
  </pivotFields>
  <rowFields count="2">
    <field x="0"/>
    <field x="2"/>
  </rowFields>
  <rowItems count="7">
    <i>
      <x v="2"/>
    </i>
    <i r="1">
      <x/>
    </i>
    <i r="1">
      <x v="1"/>
    </i>
    <i r="1">
      <x v="2"/>
    </i>
    <i r="1">
      <x v="3"/>
    </i>
    <i r="1">
      <x v="4"/>
    </i>
    <i t="grand">
      <x/>
    </i>
  </rowItems>
  <colFields count="1">
    <field x="1"/>
  </colFields>
  <colItems count="7">
    <i>
      <x v="3"/>
    </i>
    <i>
      <x v="4"/>
    </i>
    <i>
      <x v="5"/>
    </i>
    <i>
      <x v="7"/>
    </i>
    <i>
      <x v="13"/>
    </i>
    <i>
      <x v="17"/>
    </i>
    <i t="grand">
      <x/>
    </i>
  </colItems>
  <dataFields count="1">
    <dataField name="Summe von pa_yr" fld="3" baseField="0" baseItem="0"/>
  </dataFields>
  <chartFormats count="24">
    <chartFormat chart="1" format="36" series="1">
      <pivotArea type="data" outline="0" fieldPosition="0">
        <references count="3">
          <reference field="4294967294" count="1" selected="0">
            <x v="0"/>
          </reference>
          <reference field="0" count="1" selected="0">
            <x v="2"/>
          </reference>
          <reference field="1" count="1" selected="0">
            <x v="0"/>
          </reference>
        </references>
      </pivotArea>
    </chartFormat>
    <chartFormat chart="1" format="37" series="1">
      <pivotArea type="data" outline="0" fieldPosition="0">
        <references count="3">
          <reference field="4294967294" count="1" selected="0">
            <x v="0"/>
          </reference>
          <reference field="0" count="1" selected="0">
            <x v="2"/>
          </reference>
          <reference field="1" count="1" selected="0">
            <x v="1"/>
          </reference>
        </references>
      </pivotArea>
    </chartFormat>
    <chartFormat chart="1" format="38" series="1">
      <pivotArea type="data" outline="0" fieldPosition="0">
        <references count="3">
          <reference field="4294967294" count="1" selected="0">
            <x v="0"/>
          </reference>
          <reference field="0" count="1" selected="0">
            <x v="2"/>
          </reference>
          <reference field="1" count="1" selected="0">
            <x v="2"/>
          </reference>
        </references>
      </pivotArea>
    </chartFormat>
    <chartFormat chart="1" format="39" series="1">
      <pivotArea type="data" outline="0" fieldPosition="0">
        <references count="3">
          <reference field="4294967294" count="1" selected="0">
            <x v="0"/>
          </reference>
          <reference field="0" count="1" selected="0">
            <x v="2"/>
          </reference>
          <reference field="1" count="1" selected="0">
            <x v="3"/>
          </reference>
        </references>
      </pivotArea>
    </chartFormat>
    <chartFormat chart="1" format="40" series="1">
      <pivotArea type="data" outline="0" fieldPosition="0">
        <references count="3">
          <reference field="4294967294" count="1" selected="0">
            <x v="0"/>
          </reference>
          <reference field="0" count="1" selected="0">
            <x v="2"/>
          </reference>
          <reference field="1" count="1" selected="0">
            <x v="4"/>
          </reference>
        </references>
      </pivotArea>
    </chartFormat>
    <chartFormat chart="1" format="41" series="1">
      <pivotArea type="data" outline="0" fieldPosition="0">
        <references count="3">
          <reference field="4294967294" count="1" selected="0">
            <x v="0"/>
          </reference>
          <reference field="0" count="1" selected="0">
            <x v="2"/>
          </reference>
          <reference field="1" count="1" selected="0">
            <x v="5"/>
          </reference>
        </references>
      </pivotArea>
    </chartFormat>
    <chartFormat chart="1" format="42" series="1">
      <pivotArea type="data" outline="0" fieldPosition="0">
        <references count="3">
          <reference field="4294967294" count="1" selected="0">
            <x v="0"/>
          </reference>
          <reference field="0" count="1" selected="0">
            <x v="2"/>
          </reference>
          <reference field="1" count="1" selected="0">
            <x v="6"/>
          </reference>
        </references>
      </pivotArea>
    </chartFormat>
    <chartFormat chart="1" format="43" series="1">
      <pivotArea type="data" outline="0" fieldPosition="0">
        <references count="3">
          <reference field="4294967294" count="1" selected="0">
            <x v="0"/>
          </reference>
          <reference field="0" count="1" selected="0">
            <x v="2"/>
          </reference>
          <reference field="1" count="1" selected="0">
            <x v="7"/>
          </reference>
        </references>
      </pivotArea>
    </chartFormat>
    <chartFormat chart="1" format="44" series="1">
      <pivotArea type="data" outline="0" fieldPosition="0">
        <references count="3">
          <reference field="4294967294" count="1" selected="0">
            <x v="0"/>
          </reference>
          <reference field="0" count="1" selected="0">
            <x v="2"/>
          </reference>
          <reference field="1" count="1" selected="0">
            <x v="8"/>
          </reference>
        </references>
      </pivotArea>
    </chartFormat>
    <chartFormat chart="1" format="45" series="1">
      <pivotArea type="data" outline="0" fieldPosition="0">
        <references count="3">
          <reference field="4294967294" count="1" selected="0">
            <x v="0"/>
          </reference>
          <reference field="0" count="1" selected="0">
            <x v="2"/>
          </reference>
          <reference field="1" count="1" selected="0">
            <x v="9"/>
          </reference>
        </references>
      </pivotArea>
    </chartFormat>
    <chartFormat chart="1" format="46" series="1">
      <pivotArea type="data" outline="0" fieldPosition="0">
        <references count="3">
          <reference field="4294967294" count="1" selected="0">
            <x v="0"/>
          </reference>
          <reference field="0" count="1" selected="0">
            <x v="2"/>
          </reference>
          <reference field="1" count="1" selected="0">
            <x v="10"/>
          </reference>
        </references>
      </pivotArea>
    </chartFormat>
    <chartFormat chart="1" format="47" series="1">
      <pivotArea type="data" outline="0" fieldPosition="0">
        <references count="3">
          <reference field="4294967294" count="1" selected="0">
            <x v="0"/>
          </reference>
          <reference field="0" count="1" selected="0">
            <x v="2"/>
          </reference>
          <reference field="1" count="1" selected="0">
            <x v="11"/>
          </reference>
        </references>
      </pivotArea>
    </chartFormat>
    <chartFormat chart="1" format="48" series="1">
      <pivotArea type="data" outline="0" fieldPosition="0">
        <references count="3">
          <reference field="4294967294" count="1" selected="0">
            <x v="0"/>
          </reference>
          <reference field="0" count="1" selected="0">
            <x v="2"/>
          </reference>
          <reference field="1" count="1" selected="0">
            <x v="12"/>
          </reference>
        </references>
      </pivotArea>
    </chartFormat>
    <chartFormat chart="1" format="49" series="1">
      <pivotArea type="data" outline="0" fieldPosition="0">
        <references count="3">
          <reference field="4294967294" count="1" selected="0">
            <x v="0"/>
          </reference>
          <reference field="0" count="1" selected="0">
            <x v="2"/>
          </reference>
          <reference field="1" count="1" selected="0">
            <x v="13"/>
          </reference>
        </references>
      </pivotArea>
    </chartFormat>
    <chartFormat chart="1" format="50" series="1">
      <pivotArea type="data" outline="0" fieldPosition="0">
        <references count="3">
          <reference field="4294967294" count="1" selected="0">
            <x v="0"/>
          </reference>
          <reference field="0" count="1" selected="0">
            <x v="2"/>
          </reference>
          <reference field="1" count="1" selected="0">
            <x v="14"/>
          </reference>
        </references>
      </pivotArea>
    </chartFormat>
    <chartFormat chart="1" format="51" series="1">
      <pivotArea type="data" outline="0" fieldPosition="0">
        <references count="3">
          <reference field="4294967294" count="1" selected="0">
            <x v="0"/>
          </reference>
          <reference field="0" count="1" selected="0">
            <x v="2"/>
          </reference>
          <reference field="1" count="1" selected="0">
            <x v="15"/>
          </reference>
        </references>
      </pivotArea>
    </chartFormat>
    <chartFormat chart="1" format="52" series="1">
      <pivotArea type="data" outline="0" fieldPosition="0">
        <references count="3">
          <reference field="4294967294" count="1" selected="0">
            <x v="0"/>
          </reference>
          <reference field="0" count="1" selected="0">
            <x v="2"/>
          </reference>
          <reference field="1" count="1" selected="0">
            <x v="16"/>
          </reference>
        </references>
      </pivotArea>
    </chartFormat>
    <chartFormat chart="1" format="53" series="1">
      <pivotArea type="data" outline="0" fieldPosition="0">
        <references count="3">
          <reference field="4294967294" count="1" selected="0">
            <x v="0"/>
          </reference>
          <reference field="0" count="1" selected="0">
            <x v="2"/>
          </reference>
          <reference field="1" count="1" selected="0">
            <x v="17"/>
          </reference>
        </references>
      </pivotArea>
    </chartFormat>
    <chartFormat chart="1" format="90" series="1">
      <pivotArea type="data" outline="0" fieldPosition="0">
        <references count="2">
          <reference field="4294967294" count="1" selected="0">
            <x v="0"/>
          </reference>
          <reference field="1" count="1" selected="0">
            <x v="3"/>
          </reference>
        </references>
      </pivotArea>
    </chartFormat>
    <chartFormat chart="1" format="91" series="1">
      <pivotArea type="data" outline="0" fieldPosition="0">
        <references count="2">
          <reference field="4294967294" count="1" selected="0">
            <x v="0"/>
          </reference>
          <reference field="1" count="1" selected="0">
            <x v="4"/>
          </reference>
        </references>
      </pivotArea>
    </chartFormat>
    <chartFormat chart="1" format="92" series="1">
      <pivotArea type="data" outline="0" fieldPosition="0">
        <references count="2">
          <reference field="4294967294" count="1" selected="0">
            <x v="0"/>
          </reference>
          <reference field="1" count="1" selected="0">
            <x v="5"/>
          </reference>
        </references>
      </pivotArea>
    </chartFormat>
    <chartFormat chart="1" format="93" series="1">
      <pivotArea type="data" outline="0" fieldPosition="0">
        <references count="2">
          <reference field="4294967294" count="1" selected="0">
            <x v="0"/>
          </reference>
          <reference field="1" count="1" selected="0">
            <x v="7"/>
          </reference>
        </references>
      </pivotArea>
    </chartFormat>
    <chartFormat chart="1" format="94" series="1">
      <pivotArea type="data" outline="0" fieldPosition="0">
        <references count="2">
          <reference field="4294967294" count="1" selected="0">
            <x v="0"/>
          </reference>
          <reference field="1" count="1" selected="0">
            <x v="13"/>
          </reference>
        </references>
      </pivotArea>
    </chartFormat>
    <chartFormat chart="1" format="95" series="1">
      <pivotArea type="data" outline="0" fieldPosition="0">
        <references count="2">
          <reference field="4294967294" count="1" selected="0">
            <x v="0"/>
          </reference>
          <reference field="1"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1" cacheId="85"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AM12" firstHeaderRow="1" firstDataRow="4" firstDataCol="1"/>
  <pivotFields count="5">
    <pivotField axis="axisCol" showAll="0">
      <items count="20">
        <item h="1" x="13"/>
        <item h="1" x="14"/>
        <item x="3"/>
        <item h="1" x="10"/>
        <item h="1" x="11"/>
        <item h="1" x="2"/>
        <item h="1" x="0"/>
        <item h="1" x="12"/>
        <item h="1" x="17"/>
        <item h="1" x="15"/>
        <item h="1" x="7"/>
        <item h="1" x="1"/>
        <item h="1" x="18"/>
        <item h="1" x="4"/>
        <item h="1" x="5"/>
        <item h="1" x="6"/>
        <item h="1" x="8"/>
        <item h="1" x="9"/>
        <item h="1" x="16"/>
        <item t="default"/>
      </items>
    </pivotField>
    <pivotField axis="axisCol" showAll="0">
      <items count="19">
        <item x="16"/>
        <item x="14"/>
        <item x="9"/>
        <item x="7"/>
        <item x="8"/>
        <item x="6"/>
        <item x="12"/>
        <item x="1"/>
        <item x="10"/>
        <item x="11"/>
        <item x="5"/>
        <item x="4"/>
        <item x="3"/>
        <item x="0"/>
        <item x="2"/>
        <item x="13"/>
        <item x="17"/>
        <item x="15"/>
        <item t="default"/>
      </items>
    </pivotField>
    <pivotField axis="axisCol" showAll="0" sortType="descending">
      <items count="21">
        <item h="1" x="16"/>
        <item h="1" x="18"/>
        <item h="1" x="14"/>
        <item h="1" x="2"/>
        <item h="1" x="0"/>
        <item h="1" x="3"/>
        <item x="4"/>
        <item h="1" x="5"/>
        <item h="1" x="12"/>
        <item h="1" x="11"/>
        <item h="1" x="19"/>
        <item h="1" x="1"/>
        <item h="1" x="13"/>
        <item h="1" x="6"/>
        <item h="1" x="9"/>
        <item h="1" x="8"/>
        <item h="1" x="10"/>
        <item h="1" x="7"/>
        <item h="1" x="15"/>
        <item h="1" x="17"/>
        <item t="default"/>
      </items>
      <autoSortScope>
        <pivotArea dataOnly="0" outline="0" fieldPosition="0">
          <references count="1">
            <reference field="4294967294" count="1" selected="0">
              <x v="0"/>
            </reference>
          </references>
        </pivotArea>
      </autoSortScope>
    </pivotField>
    <pivotField axis="axisRow" showAll="0">
      <items count="6">
        <item x="1"/>
        <item x="2"/>
        <item x="3"/>
        <item x="4"/>
        <item x="0"/>
        <item t="default"/>
      </items>
    </pivotField>
    <pivotField dataField="1" showAll="0"/>
  </pivotFields>
  <rowFields count="1">
    <field x="3"/>
  </rowFields>
  <rowItems count="6">
    <i>
      <x/>
    </i>
    <i>
      <x v="1"/>
    </i>
    <i>
      <x v="2"/>
    </i>
    <i>
      <x v="3"/>
    </i>
    <i>
      <x v="4"/>
    </i>
    <i t="grand">
      <x/>
    </i>
  </rowItems>
  <colFields count="3">
    <field x="0"/>
    <field x="1"/>
    <field x="2"/>
  </colFields>
  <colItems count="38">
    <i>
      <x v="2"/>
      <x/>
      <x v="6"/>
    </i>
    <i t="default" r="1">
      <x/>
    </i>
    <i r="1">
      <x v="1"/>
      <x v="6"/>
    </i>
    <i t="default" r="1">
      <x v="1"/>
    </i>
    <i r="1">
      <x v="2"/>
      <x v="6"/>
    </i>
    <i t="default" r="1">
      <x v="2"/>
    </i>
    <i r="1">
      <x v="3"/>
      <x v="6"/>
    </i>
    <i t="default" r="1">
      <x v="3"/>
    </i>
    <i r="1">
      <x v="4"/>
      <x v="6"/>
    </i>
    <i t="default" r="1">
      <x v="4"/>
    </i>
    <i r="1">
      <x v="5"/>
      <x v="6"/>
    </i>
    <i t="default" r="1">
      <x v="5"/>
    </i>
    <i r="1">
      <x v="6"/>
      <x v="6"/>
    </i>
    <i t="default" r="1">
      <x v="6"/>
    </i>
    <i r="1">
      <x v="7"/>
      <x v="6"/>
    </i>
    <i t="default" r="1">
      <x v="7"/>
    </i>
    <i r="1">
      <x v="8"/>
      <x v="6"/>
    </i>
    <i t="default" r="1">
      <x v="8"/>
    </i>
    <i r="1">
      <x v="9"/>
      <x v="6"/>
    </i>
    <i t="default" r="1">
      <x v="9"/>
    </i>
    <i r="1">
      <x v="10"/>
      <x v="6"/>
    </i>
    <i t="default" r="1">
      <x v="10"/>
    </i>
    <i r="1">
      <x v="11"/>
      <x v="6"/>
    </i>
    <i t="default" r="1">
      <x v="11"/>
    </i>
    <i r="1">
      <x v="12"/>
      <x v="6"/>
    </i>
    <i t="default" r="1">
      <x v="12"/>
    </i>
    <i r="1">
      <x v="13"/>
      <x v="6"/>
    </i>
    <i t="default" r="1">
      <x v="13"/>
    </i>
    <i r="1">
      <x v="14"/>
      <x v="6"/>
    </i>
    <i t="default" r="1">
      <x v="14"/>
    </i>
    <i r="1">
      <x v="15"/>
      <x v="6"/>
    </i>
    <i t="default" r="1">
      <x v="15"/>
    </i>
    <i r="1">
      <x v="16"/>
      <x v="6"/>
    </i>
    <i t="default" r="1">
      <x v="16"/>
    </i>
    <i r="1">
      <x v="17"/>
      <x v="6"/>
    </i>
    <i t="default" r="1">
      <x v="17"/>
    </i>
    <i t="default">
      <x v="2"/>
    </i>
    <i t="grand">
      <x/>
    </i>
  </colItems>
  <dataFields count="1">
    <dataField name="Summe von demand_yr" fld="4" baseField="3" baseItem="0"/>
  </dataFields>
  <chartFormats count="75">
    <chartFormat chart="1" format="32" series="1">
      <pivotArea type="data" outline="0" fieldPosition="0">
        <references count="4">
          <reference field="4294967294" count="1" selected="0">
            <x v="0"/>
          </reference>
          <reference field="0" count="1" selected="0">
            <x v="2"/>
          </reference>
          <reference field="1" count="1" selected="0">
            <x v="5"/>
          </reference>
          <reference field="2" count="1" selected="0">
            <x v="19"/>
          </reference>
        </references>
      </pivotArea>
    </chartFormat>
    <chartFormat chart="1" format="33" series="1">
      <pivotArea type="data" outline="0" fieldPosition="0">
        <references count="4">
          <reference field="4294967294" count="1" selected="0">
            <x v="0"/>
          </reference>
          <reference field="0" count="1" selected="0">
            <x v="2"/>
          </reference>
          <reference field="1" count="1" selected="0">
            <x v="5"/>
          </reference>
          <reference field="2" count="1" selected="0">
            <x v="18"/>
          </reference>
        </references>
      </pivotArea>
    </chartFormat>
    <chartFormat chart="1" format="34" series="1">
      <pivotArea type="data" outline="0" fieldPosition="0">
        <references count="4">
          <reference field="4294967294" count="1" selected="0">
            <x v="0"/>
          </reference>
          <reference field="0" count="1" selected="0">
            <x v="2"/>
          </reference>
          <reference field="1" count="1" selected="0">
            <x v="5"/>
          </reference>
          <reference field="2" count="1" selected="0">
            <x v="17"/>
          </reference>
        </references>
      </pivotArea>
    </chartFormat>
    <chartFormat chart="1" format="35" series="1">
      <pivotArea type="data" outline="0" fieldPosition="0">
        <references count="4">
          <reference field="4294967294" count="1" selected="0">
            <x v="0"/>
          </reference>
          <reference field="0" count="1" selected="0">
            <x v="2"/>
          </reference>
          <reference field="1" count="1" selected="0">
            <x v="5"/>
          </reference>
          <reference field="2" count="1" selected="0">
            <x v="16"/>
          </reference>
        </references>
      </pivotArea>
    </chartFormat>
    <chartFormat chart="1" format="36" series="1">
      <pivotArea type="data" outline="0" fieldPosition="0">
        <references count="4">
          <reference field="4294967294" count="1" selected="0">
            <x v="0"/>
          </reference>
          <reference field="0" count="1" selected="0">
            <x v="2"/>
          </reference>
          <reference field="1" count="1" selected="0">
            <x v="5"/>
          </reference>
          <reference field="2" count="1" selected="0">
            <x v="12"/>
          </reference>
        </references>
      </pivotArea>
    </chartFormat>
    <chartFormat chart="1" format="37" series="1">
      <pivotArea type="data" outline="0" fieldPosition="0">
        <references count="4">
          <reference field="4294967294" count="1" selected="0">
            <x v="0"/>
          </reference>
          <reference field="0" count="1" selected="0">
            <x v="2"/>
          </reference>
          <reference field="1" count="1" selected="0">
            <x v="5"/>
          </reference>
          <reference field="2" count="1" selected="0">
            <x v="9"/>
          </reference>
        </references>
      </pivotArea>
    </chartFormat>
    <chartFormat chart="1" format="38" series="1">
      <pivotArea type="data" outline="0" fieldPosition="0">
        <references count="4">
          <reference field="4294967294" count="1" selected="0">
            <x v="0"/>
          </reference>
          <reference field="0" count="1" selected="0">
            <x v="2"/>
          </reference>
          <reference field="1" count="1" selected="0">
            <x v="5"/>
          </reference>
          <reference field="2" count="1" selected="0">
            <x v="8"/>
          </reference>
        </references>
      </pivotArea>
    </chartFormat>
    <chartFormat chart="1" format="39" series="1">
      <pivotArea type="data" outline="0" fieldPosition="0">
        <references count="4">
          <reference field="4294967294" count="1" selected="0">
            <x v="0"/>
          </reference>
          <reference field="0" count="1" selected="0">
            <x v="2"/>
          </reference>
          <reference field="1" count="1" selected="0">
            <x v="5"/>
          </reference>
          <reference field="2" count="1" selected="0">
            <x v="7"/>
          </reference>
        </references>
      </pivotArea>
    </chartFormat>
    <chartFormat chart="1" format="40" series="1">
      <pivotArea type="data" outline="0" fieldPosition="0">
        <references count="4">
          <reference field="4294967294" count="1" selected="0">
            <x v="0"/>
          </reference>
          <reference field="0" count="1" selected="0">
            <x v="2"/>
          </reference>
          <reference field="1" count="1" selected="0">
            <x v="5"/>
          </reference>
          <reference field="2" count="1" selected="0">
            <x v="6"/>
          </reference>
        </references>
      </pivotArea>
    </chartFormat>
    <chartFormat chart="1" format="41" series="1">
      <pivotArea type="data" outline="0" fieldPosition="0">
        <references count="4">
          <reference field="4294967294" count="1" selected="0">
            <x v="0"/>
          </reference>
          <reference field="0" count="1" selected="0">
            <x v="2"/>
          </reference>
          <reference field="1" count="1" selected="0">
            <x v="5"/>
          </reference>
          <reference field="2" count="1" selected="0">
            <x v="5"/>
          </reference>
        </references>
      </pivotArea>
    </chartFormat>
    <chartFormat chart="1" format="42" series="1">
      <pivotArea type="data" outline="0" fieldPosition="0">
        <references count="4">
          <reference field="4294967294" count="1" selected="0">
            <x v="0"/>
          </reference>
          <reference field="0" count="1" selected="0">
            <x v="2"/>
          </reference>
          <reference field="1" count="1" selected="0">
            <x v="5"/>
          </reference>
          <reference field="2" count="1" selected="0">
            <x v="4"/>
          </reference>
        </references>
      </pivotArea>
    </chartFormat>
    <chartFormat chart="1" format="43" series="1">
      <pivotArea type="data" outline="0" fieldPosition="0">
        <references count="4">
          <reference field="4294967294" count="1" selected="0">
            <x v="0"/>
          </reference>
          <reference field="0" count="1" selected="0">
            <x v="2"/>
          </reference>
          <reference field="1" count="1" selected="0">
            <x v="5"/>
          </reference>
          <reference field="2" count="1" selected="0">
            <x v="3"/>
          </reference>
        </references>
      </pivotArea>
    </chartFormat>
    <chartFormat chart="1" format="44" series="1">
      <pivotArea type="data" outline="0" fieldPosition="0">
        <references count="4">
          <reference field="4294967294" count="1" selected="0">
            <x v="0"/>
          </reference>
          <reference field="0" count="1" selected="0">
            <x v="2"/>
          </reference>
          <reference field="1" count="1" selected="0">
            <x v="5"/>
          </reference>
          <reference field="2" count="1" selected="0">
            <x v="2"/>
          </reference>
        </references>
      </pivotArea>
    </chartFormat>
    <chartFormat chart="1" format="45" series="1">
      <pivotArea type="data" outline="0" fieldPosition="0">
        <references count="4">
          <reference field="4294967294" count="1" selected="0">
            <x v="0"/>
          </reference>
          <reference field="0" count="1" selected="0">
            <x v="2"/>
          </reference>
          <reference field="1" count="1" selected="0">
            <x v="5"/>
          </reference>
          <reference field="2" count="1" selected="0">
            <x v="1"/>
          </reference>
        </references>
      </pivotArea>
    </chartFormat>
    <chartFormat chart="1" format="50" series="1">
      <pivotArea type="data" outline="0" fieldPosition="0">
        <references count="4">
          <reference field="4294967294" count="1" selected="0">
            <x v="0"/>
          </reference>
          <reference field="0" count="1" selected="0">
            <x v="2"/>
          </reference>
          <reference field="1" count="1" selected="0">
            <x v="5"/>
          </reference>
          <reference field="2" count="1" selected="0">
            <x v="13"/>
          </reference>
        </references>
      </pivotArea>
    </chartFormat>
    <chartFormat chart="1" format="51" series="1">
      <pivotArea type="data" outline="0" fieldPosition="0">
        <references count="4">
          <reference field="4294967294" count="1" selected="0">
            <x v="0"/>
          </reference>
          <reference field="0" count="1" selected="0">
            <x v="2"/>
          </reference>
          <reference field="1" count="1" selected="0">
            <x v="5"/>
          </reference>
          <reference field="2" count="1" selected="0">
            <x v="0"/>
          </reference>
        </references>
      </pivotArea>
    </chartFormat>
    <chartFormat chart="1" format="52" series="1">
      <pivotArea type="data" outline="0" fieldPosition="0">
        <references count="4">
          <reference field="4294967294" count="1" selected="0">
            <x v="0"/>
          </reference>
          <reference field="0" count="1" selected="0">
            <x v="2"/>
          </reference>
          <reference field="1" count="1" selected="0">
            <x v="5"/>
          </reference>
          <reference field="2" count="1" selected="0">
            <x v="15"/>
          </reference>
        </references>
      </pivotArea>
    </chartFormat>
    <chartFormat chart="1" format="53" series="1">
      <pivotArea type="data" outline="0" fieldPosition="0">
        <references count="4">
          <reference field="4294967294" count="1" selected="0">
            <x v="0"/>
          </reference>
          <reference field="0" count="1" selected="0">
            <x v="2"/>
          </reference>
          <reference field="1" count="1" selected="0">
            <x v="5"/>
          </reference>
          <reference field="2" count="1" selected="0">
            <x v="11"/>
          </reference>
        </references>
      </pivotArea>
    </chartFormat>
    <chartFormat chart="1" format="67" series="1">
      <pivotArea type="data" outline="0" fieldPosition="0">
        <references count="4">
          <reference field="4294967294" count="1" selected="0">
            <x v="0"/>
          </reference>
          <reference field="0" count="1" selected="0">
            <x v="11"/>
          </reference>
          <reference field="1" count="1" selected="0">
            <x v="3"/>
          </reference>
          <reference field="2" count="1" selected="0">
            <x v="15"/>
          </reference>
        </references>
      </pivotArea>
    </chartFormat>
    <chartFormat chart="1" format="68" series="1">
      <pivotArea type="data" outline="0" fieldPosition="0">
        <references count="4">
          <reference field="4294967294" count="1" selected="0">
            <x v="0"/>
          </reference>
          <reference field="0" count="1" selected="0">
            <x v="11"/>
          </reference>
          <reference field="1" count="1" selected="0">
            <x v="3"/>
          </reference>
          <reference field="2" count="1" selected="0">
            <x v="18"/>
          </reference>
        </references>
      </pivotArea>
    </chartFormat>
    <chartFormat chart="1" format="69" series="1">
      <pivotArea type="data" outline="0" fieldPosition="0">
        <references count="4">
          <reference field="4294967294" count="1" selected="0">
            <x v="0"/>
          </reference>
          <reference field="0" count="1" selected="0">
            <x v="11"/>
          </reference>
          <reference field="1" count="1" selected="0">
            <x v="3"/>
          </reference>
          <reference field="2" count="1" selected="0">
            <x v="10"/>
          </reference>
        </references>
      </pivotArea>
    </chartFormat>
    <chartFormat chart="1" format="70" series="1">
      <pivotArea type="data" outline="0" fieldPosition="0">
        <references count="4">
          <reference field="4294967294" count="1" selected="0">
            <x v="0"/>
          </reference>
          <reference field="0" count="1" selected="0">
            <x v="2"/>
          </reference>
          <reference field="1" count="1" selected="0">
            <x v="0"/>
          </reference>
          <reference field="2" count="1" selected="0">
            <x v="17"/>
          </reference>
        </references>
      </pivotArea>
    </chartFormat>
    <chartFormat chart="1" format="71" series="1">
      <pivotArea type="data" outline="0" fieldPosition="0">
        <references count="4">
          <reference field="4294967294" count="1" selected="0">
            <x v="0"/>
          </reference>
          <reference field="0" count="1" selected="0">
            <x v="2"/>
          </reference>
          <reference field="1" count="1" selected="0">
            <x v="1"/>
          </reference>
          <reference field="2" count="1" selected="0">
            <x v="17"/>
          </reference>
        </references>
      </pivotArea>
    </chartFormat>
    <chartFormat chart="1" format="72" series="1">
      <pivotArea type="data" outline="0" fieldPosition="0">
        <references count="4">
          <reference field="4294967294" count="1" selected="0">
            <x v="0"/>
          </reference>
          <reference field="0" count="1" selected="0">
            <x v="2"/>
          </reference>
          <reference field="1" count="1" selected="0">
            <x v="2"/>
          </reference>
          <reference field="2" count="1" selected="0">
            <x v="17"/>
          </reference>
        </references>
      </pivotArea>
    </chartFormat>
    <chartFormat chart="1" format="73" series="1">
      <pivotArea type="data" outline="0" fieldPosition="0">
        <references count="4">
          <reference field="4294967294" count="1" selected="0">
            <x v="0"/>
          </reference>
          <reference field="0" count="1" selected="0">
            <x v="2"/>
          </reference>
          <reference field="1" count="1" selected="0">
            <x v="3"/>
          </reference>
          <reference field="2" count="1" selected="0">
            <x v="17"/>
          </reference>
        </references>
      </pivotArea>
    </chartFormat>
    <chartFormat chart="1" format="74" series="1">
      <pivotArea type="data" outline="0" fieldPosition="0">
        <references count="4">
          <reference field="4294967294" count="1" selected="0">
            <x v="0"/>
          </reference>
          <reference field="0" count="1" selected="0">
            <x v="2"/>
          </reference>
          <reference field="1" count="1" selected="0">
            <x v="4"/>
          </reference>
          <reference field="2" count="1" selected="0">
            <x v="17"/>
          </reference>
        </references>
      </pivotArea>
    </chartFormat>
    <chartFormat chart="1" format="75" series="1">
      <pivotArea type="data" outline="0" fieldPosition="0">
        <references count="4">
          <reference field="4294967294" count="1" selected="0">
            <x v="0"/>
          </reference>
          <reference field="0" count="1" selected="0">
            <x v="2"/>
          </reference>
          <reference field="1" count="1" selected="0">
            <x v="6"/>
          </reference>
          <reference field="2" count="1" selected="0">
            <x v="17"/>
          </reference>
        </references>
      </pivotArea>
    </chartFormat>
    <chartFormat chart="1" format="76" series="1">
      <pivotArea type="data" outline="0" fieldPosition="0">
        <references count="4">
          <reference field="4294967294" count="1" selected="0">
            <x v="0"/>
          </reference>
          <reference field="0" count="1" selected="0">
            <x v="2"/>
          </reference>
          <reference field="1" count="1" selected="0">
            <x v="7"/>
          </reference>
          <reference field="2" count="1" selected="0">
            <x v="17"/>
          </reference>
        </references>
      </pivotArea>
    </chartFormat>
    <chartFormat chart="1" format="77" series="1">
      <pivotArea type="data" outline="0" fieldPosition="0">
        <references count="4">
          <reference field="4294967294" count="1" selected="0">
            <x v="0"/>
          </reference>
          <reference field="0" count="1" selected="0">
            <x v="2"/>
          </reference>
          <reference field="1" count="1" selected="0">
            <x v="8"/>
          </reference>
          <reference field="2" count="1" selected="0">
            <x v="17"/>
          </reference>
        </references>
      </pivotArea>
    </chartFormat>
    <chartFormat chart="1" format="78" series="1">
      <pivotArea type="data" outline="0" fieldPosition="0">
        <references count="4">
          <reference field="4294967294" count="1" selected="0">
            <x v="0"/>
          </reference>
          <reference field="0" count="1" selected="0">
            <x v="2"/>
          </reference>
          <reference field="1" count="1" selected="0">
            <x v="9"/>
          </reference>
          <reference field="2" count="1" selected="0">
            <x v="17"/>
          </reference>
        </references>
      </pivotArea>
    </chartFormat>
    <chartFormat chart="1" format="79" series="1">
      <pivotArea type="data" outline="0" fieldPosition="0">
        <references count="4">
          <reference field="4294967294" count="1" selected="0">
            <x v="0"/>
          </reference>
          <reference field="0" count="1" selected="0">
            <x v="2"/>
          </reference>
          <reference field="1" count="1" selected="0">
            <x v="10"/>
          </reference>
          <reference field="2" count="1" selected="0">
            <x v="17"/>
          </reference>
        </references>
      </pivotArea>
    </chartFormat>
    <chartFormat chart="1" format="80" series="1">
      <pivotArea type="data" outline="0" fieldPosition="0">
        <references count="4">
          <reference field="4294967294" count="1" selected="0">
            <x v="0"/>
          </reference>
          <reference field="0" count="1" selected="0">
            <x v="2"/>
          </reference>
          <reference field="1" count="1" selected="0">
            <x v="11"/>
          </reference>
          <reference field="2" count="1" selected="0">
            <x v="17"/>
          </reference>
        </references>
      </pivotArea>
    </chartFormat>
    <chartFormat chart="1" format="81" series="1">
      <pivotArea type="data" outline="0" fieldPosition="0">
        <references count="4">
          <reference field="4294967294" count="1" selected="0">
            <x v="0"/>
          </reference>
          <reference field="0" count="1" selected="0">
            <x v="2"/>
          </reference>
          <reference field="1" count="1" selected="0">
            <x v="12"/>
          </reference>
          <reference field="2" count="1" selected="0">
            <x v="17"/>
          </reference>
        </references>
      </pivotArea>
    </chartFormat>
    <chartFormat chart="1" format="82" series="1">
      <pivotArea type="data" outline="0" fieldPosition="0">
        <references count="4">
          <reference field="4294967294" count="1" selected="0">
            <x v="0"/>
          </reference>
          <reference field="0" count="1" selected="0">
            <x v="2"/>
          </reference>
          <reference field="1" count="1" selected="0">
            <x v="13"/>
          </reference>
          <reference field="2" count="1" selected="0">
            <x v="17"/>
          </reference>
        </references>
      </pivotArea>
    </chartFormat>
    <chartFormat chart="1" format="83" series="1">
      <pivotArea type="data" outline="0" fieldPosition="0">
        <references count="4">
          <reference field="4294967294" count="1" selected="0">
            <x v="0"/>
          </reference>
          <reference field="0" count="1" selected="0">
            <x v="2"/>
          </reference>
          <reference field="1" count="1" selected="0">
            <x v="14"/>
          </reference>
          <reference field="2" count="1" selected="0">
            <x v="17"/>
          </reference>
        </references>
      </pivotArea>
    </chartFormat>
    <chartFormat chart="1" format="84" series="1">
      <pivotArea type="data" outline="0" fieldPosition="0">
        <references count="4">
          <reference field="4294967294" count="1" selected="0">
            <x v="0"/>
          </reference>
          <reference field="0" count="1" selected="0">
            <x v="2"/>
          </reference>
          <reference field="1" count="1" selected="0">
            <x v="15"/>
          </reference>
          <reference field="2" count="1" selected="0">
            <x v="17"/>
          </reference>
        </references>
      </pivotArea>
    </chartFormat>
    <chartFormat chart="1" format="85" series="1">
      <pivotArea type="data" outline="0" fieldPosition="0">
        <references count="4">
          <reference field="4294967294" count="1" selected="0">
            <x v="0"/>
          </reference>
          <reference field="0" count="1" selected="0">
            <x v="2"/>
          </reference>
          <reference field="1" count="1" selected="0">
            <x v="17"/>
          </reference>
          <reference field="2" count="1" selected="0">
            <x v="17"/>
          </reference>
        </references>
      </pivotArea>
    </chartFormat>
    <chartFormat chart="1" format="86" series="1">
      <pivotArea type="data" outline="0" fieldPosition="0">
        <references count="4">
          <reference field="4294967294" count="1" selected="0">
            <x v="0"/>
          </reference>
          <reference field="0" count="1" selected="0">
            <x v="10"/>
          </reference>
          <reference field="1" count="1" selected="0">
            <x v="9"/>
          </reference>
          <reference field="2" count="1" selected="0">
            <x v="10"/>
          </reference>
        </references>
      </pivotArea>
    </chartFormat>
    <chartFormat chart="1" format="87" series="1">
      <pivotArea type="data" outline="0" fieldPosition="0">
        <references count="4">
          <reference field="4294967294" count="1" selected="0">
            <x v="0"/>
          </reference>
          <reference field="0" count="1" selected="0">
            <x v="10"/>
          </reference>
          <reference field="1" count="1" selected="0">
            <x v="9"/>
          </reference>
          <reference field="2" count="1" selected="0">
            <x v="1"/>
          </reference>
        </references>
      </pivotArea>
    </chartFormat>
    <chartFormat chart="1" format="88" series="1">
      <pivotArea type="data" outline="0" fieldPosition="0">
        <references count="4">
          <reference field="4294967294" count="1" selected="0">
            <x v="0"/>
          </reference>
          <reference field="0" count="1" selected="0">
            <x v="10"/>
          </reference>
          <reference field="1" count="1" selected="0">
            <x v="9"/>
          </reference>
          <reference field="2" count="1" selected="0">
            <x v="17"/>
          </reference>
        </references>
      </pivotArea>
    </chartFormat>
    <chartFormat chart="1" format="89" series="1">
      <pivotArea type="data" outline="0" fieldPosition="0">
        <references count="4">
          <reference field="4294967294" count="1" selected="0">
            <x v="0"/>
          </reference>
          <reference field="0" count="1" selected="0">
            <x v="10"/>
          </reference>
          <reference field="1" count="1" selected="0">
            <x v="9"/>
          </reference>
          <reference field="2" count="1" selected="0">
            <x v="8"/>
          </reference>
        </references>
      </pivotArea>
    </chartFormat>
    <chartFormat chart="1" format="90" series="1">
      <pivotArea type="data" outline="0" fieldPosition="0">
        <references count="4">
          <reference field="4294967294" count="1" selected="0">
            <x v="0"/>
          </reference>
          <reference field="0" count="1" selected="0">
            <x v="10"/>
          </reference>
          <reference field="1" count="1" selected="0">
            <x v="9"/>
          </reference>
          <reference field="2" count="1" selected="0">
            <x v="18"/>
          </reference>
        </references>
      </pivotArea>
    </chartFormat>
    <chartFormat chart="1" format="91" series="1">
      <pivotArea type="data" outline="0" fieldPosition="0">
        <references count="4">
          <reference field="4294967294" count="1" selected="0">
            <x v="0"/>
          </reference>
          <reference field="0" count="1" selected="0">
            <x v="10"/>
          </reference>
          <reference field="1" count="1" selected="0">
            <x v="9"/>
          </reference>
          <reference field="2" count="1" selected="0">
            <x v="0"/>
          </reference>
        </references>
      </pivotArea>
    </chartFormat>
    <chartFormat chart="1" format="92" series="1">
      <pivotArea type="data" outline="0" fieldPosition="0">
        <references count="4">
          <reference field="4294967294" count="1" selected="0">
            <x v="0"/>
          </reference>
          <reference field="0" count="1" selected="0">
            <x v="10"/>
          </reference>
          <reference field="1" count="1" selected="0">
            <x v="9"/>
          </reference>
          <reference field="2" count="1" selected="0">
            <x v="19"/>
          </reference>
        </references>
      </pivotArea>
    </chartFormat>
    <chartFormat chart="1" format="93" series="1">
      <pivotArea type="data" outline="0" fieldPosition="0">
        <references count="4">
          <reference field="4294967294" count="1" selected="0">
            <x v="0"/>
          </reference>
          <reference field="0" count="1" selected="0">
            <x v="10"/>
          </reference>
          <reference field="1" count="1" selected="0">
            <x v="9"/>
          </reference>
          <reference field="2" count="1" selected="0">
            <x v="13"/>
          </reference>
        </references>
      </pivotArea>
    </chartFormat>
    <chartFormat chart="1" format="94" series="1">
      <pivotArea type="data" outline="0" fieldPosition="0">
        <references count="4">
          <reference field="4294967294" count="1" selected="0">
            <x v="0"/>
          </reference>
          <reference field="0" count="1" selected="0">
            <x v="10"/>
          </reference>
          <reference field="1" count="1" selected="0">
            <x v="9"/>
          </reference>
          <reference field="2" count="1" selected="0">
            <x v="7"/>
          </reference>
        </references>
      </pivotArea>
    </chartFormat>
    <chartFormat chart="1" format="95" series="1">
      <pivotArea type="data" outline="0" fieldPosition="0">
        <references count="4">
          <reference field="4294967294" count="1" selected="0">
            <x v="0"/>
          </reference>
          <reference field="0" count="1" selected="0">
            <x v="10"/>
          </reference>
          <reference field="1" count="1" selected="0">
            <x v="9"/>
          </reference>
          <reference field="2" count="1" selected="0">
            <x v="14"/>
          </reference>
        </references>
      </pivotArea>
    </chartFormat>
    <chartFormat chart="1" format="96" series="1">
      <pivotArea type="data" outline="0" fieldPosition="0">
        <references count="4">
          <reference field="4294967294" count="1" selected="0">
            <x v="0"/>
          </reference>
          <reference field="0" count="1" selected="0">
            <x v="10"/>
          </reference>
          <reference field="1" count="1" selected="0">
            <x v="9"/>
          </reference>
          <reference field="2" count="1" selected="0">
            <x v="2"/>
          </reference>
        </references>
      </pivotArea>
    </chartFormat>
    <chartFormat chart="1" format="97" series="1">
      <pivotArea type="data" outline="0" fieldPosition="0">
        <references count="4">
          <reference field="4294967294" count="1" selected="0">
            <x v="0"/>
          </reference>
          <reference field="0" count="1" selected="0">
            <x v="10"/>
          </reference>
          <reference field="1" count="1" selected="0">
            <x v="9"/>
          </reference>
          <reference field="2" count="1" selected="0">
            <x v="9"/>
          </reference>
        </references>
      </pivotArea>
    </chartFormat>
    <chartFormat chart="1" format="98" series="1">
      <pivotArea type="data" outline="0" fieldPosition="0">
        <references count="4">
          <reference field="4294967294" count="1" selected="0">
            <x v="0"/>
          </reference>
          <reference field="0" count="1" selected="0">
            <x v="10"/>
          </reference>
          <reference field="1" count="1" selected="0">
            <x v="9"/>
          </reference>
          <reference field="2" count="1" selected="0">
            <x v="12"/>
          </reference>
        </references>
      </pivotArea>
    </chartFormat>
    <chartFormat chart="1" format="99" series="1">
      <pivotArea type="data" outline="0" fieldPosition="0">
        <references count="4">
          <reference field="4294967294" count="1" selected="0">
            <x v="0"/>
          </reference>
          <reference field="0" count="1" selected="0">
            <x v="10"/>
          </reference>
          <reference field="1" count="1" selected="0">
            <x v="9"/>
          </reference>
          <reference field="2" count="1" selected="0">
            <x v="6"/>
          </reference>
        </references>
      </pivotArea>
    </chartFormat>
    <chartFormat chart="1" format="100" series="1">
      <pivotArea type="data" outline="0" fieldPosition="0">
        <references count="4">
          <reference field="4294967294" count="1" selected="0">
            <x v="0"/>
          </reference>
          <reference field="0" count="1" selected="0">
            <x v="10"/>
          </reference>
          <reference field="1" count="1" selected="0">
            <x v="9"/>
          </reference>
          <reference field="2" count="1" selected="0">
            <x v="3"/>
          </reference>
        </references>
      </pivotArea>
    </chartFormat>
    <chartFormat chart="1" format="101" series="1">
      <pivotArea type="data" outline="0" fieldPosition="0">
        <references count="4">
          <reference field="4294967294" count="1" selected="0">
            <x v="0"/>
          </reference>
          <reference field="0" count="1" selected="0">
            <x v="10"/>
          </reference>
          <reference field="1" count="1" selected="0">
            <x v="9"/>
          </reference>
          <reference field="2" count="1" selected="0">
            <x v="5"/>
          </reference>
        </references>
      </pivotArea>
    </chartFormat>
    <chartFormat chart="1" format="102" series="1">
      <pivotArea type="data" outline="0" fieldPosition="0">
        <references count="4">
          <reference field="4294967294" count="1" selected="0">
            <x v="0"/>
          </reference>
          <reference field="0" count="1" selected="0">
            <x v="10"/>
          </reference>
          <reference field="1" count="1" selected="0">
            <x v="9"/>
          </reference>
          <reference field="2" count="1" selected="0">
            <x v="16"/>
          </reference>
        </references>
      </pivotArea>
    </chartFormat>
    <chartFormat chart="1" format="103" series="1">
      <pivotArea type="data" outline="0" fieldPosition="0">
        <references count="4">
          <reference field="4294967294" count="1" selected="0">
            <x v="0"/>
          </reference>
          <reference field="0" count="1" selected="0">
            <x v="10"/>
          </reference>
          <reference field="1" count="1" selected="0">
            <x v="9"/>
          </reference>
          <reference field="2" count="1" selected="0">
            <x v="11"/>
          </reference>
        </references>
      </pivotArea>
    </chartFormat>
    <chartFormat chart="1" format="104" series="1">
      <pivotArea type="data" outline="0" fieldPosition="0">
        <references count="4">
          <reference field="4294967294" count="1" selected="0">
            <x v="0"/>
          </reference>
          <reference field="0" count="1" selected="0">
            <x v="10"/>
          </reference>
          <reference field="1" count="1" selected="0">
            <x v="9"/>
          </reference>
          <reference field="2" count="1" selected="0">
            <x v="15"/>
          </reference>
        </references>
      </pivotArea>
    </chartFormat>
    <chartFormat chart="1" format="105" series="1">
      <pivotArea type="data" outline="0" fieldPosition="0">
        <references count="4">
          <reference field="4294967294" count="1" selected="0">
            <x v="0"/>
          </reference>
          <reference field="0" count="1" selected="0">
            <x v="10"/>
          </reference>
          <reference field="1" count="1" selected="0">
            <x v="9"/>
          </reference>
          <reference field="2" count="1" selected="0">
            <x v="4"/>
          </reference>
        </references>
      </pivotArea>
    </chartFormat>
    <chartFormat chart="1" format="125" series="1">
      <pivotArea type="data" outline="0" fieldPosition="0">
        <references count="4">
          <reference field="4294967294" count="1" selected="0">
            <x v="0"/>
          </reference>
          <reference field="0" count="1" selected="0">
            <x v="2"/>
          </reference>
          <reference field="1" count="1" selected="0">
            <x v="13"/>
          </reference>
          <reference field="2" count="1" selected="0">
            <x v="4"/>
          </reference>
        </references>
      </pivotArea>
    </chartFormat>
    <chartFormat chart="1" format="126" series="1">
      <pivotArea type="data" outline="0" fieldPosition="0">
        <references count="4">
          <reference field="4294967294" count="1" selected="0">
            <x v="0"/>
          </reference>
          <reference field="0" count="1" selected="0">
            <x v="2"/>
          </reference>
          <reference field="1" count="1" selected="0">
            <x v="13"/>
          </reference>
          <reference field="2" count="1" selected="0">
            <x v="6"/>
          </reference>
        </references>
      </pivotArea>
    </chartFormat>
    <chartFormat chart="1" format="127" series="1">
      <pivotArea type="data" outline="0" fieldPosition="0">
        <references count="4">
          <reference field="4294967294" count="1" selected="0">
            <x v="0"/>
          </reference>
          <reference field="0" count="1" selected="0">
            <x v="2"/>
          </reference>
          <reference field="1" count="1" selected="0">
            <x v="1"/>
          </reference>
          <reference field="2" count="1" selected="0">
            <x v="6"/>
          </reference>
        </references>
      </pivotArea>
    </chartFormat>
    <chartFormat chart="1" format="128" series="1">
      <pivotArea type="data" outline="0" fieldPosition="0">
        <references count="4">
          <reference field="4294967294" count="1" selected="0">
            <x v="0"/>
          </reference>
          <reference field="0" count="1" selected="0">
            <x v="2"/>
          </reference>
          <reference field="1" count="1" selected="0">
            <x v="2"/>
          </reference>
          <reference field="2" count="1" selected="0">
            <x v="6"/>
          </reference>
        </references>
      </pivotArea>
    </chartFormat>
    <chartFormat chart="1" format="129" series="1">
      <pivotArea type="data" outline="0" fieldPosition="0">
        <references count="4">
          <reference field="4294967294" count="1" selected="0">
            <x v="0"/>
          </reference>
          <reference field="0" count="1" selected="0">
            <x v="2"/>
          </reference>
          <reference field="1" count="1" selected="0">
            <x v="3"/>
          </reference>
          <reference field="2" count="1" selected="0">
            <x v="6"/>
          </reference>
        </references>
      </pivotArea>
    </chartFormat>
    <chartFormat chart="1" format="130" series="1">
      <pivotArea type="data" outline="0" fieldPosition="0">
        <references count="4">
          <reference field="4294967294" count="1" selected="0">
            <x v="0"/>
          </reference>
          <reference field="0" count="1" selected="0">
            <x v="2"/>
          </reference>
          <reference field="1" count="1" selected="0">
            <x v="4"/>
          </reference>
          <reference field="2" count="1" selected="0">
            <x v="6"/>
          </reference>
        </references>
      </pivotArea>
    </chartFormat>
    <chartFormat chart="1" format="131" series="1">
      <pivotArea type="data" outline="0" fieldPosition="0">
        <references count="4">
          <reference field="4294967294" count="1" selected="0">
            <x v="0"/>
          </reference>
          <reference field="0" count="1" selected="0">
            <x v="2"/>
          </reference>
          <reference field="1" count="1" selected="0">
            <x v="6"/>
          </reference>
          <reference field="2" count="1" selected="0">
            <x v="6"/>
          </reference>
        </references>
      </pivotArea>
    </chartFormat>
    <chartFormat chart="1" format="132" series="1">
      <pivotArea type="data" outline="0" fieldPosition="0">
        <references count="4">
          <reference field="4294967294" count="1" selected="0">
            <x v="0"/>
          </reference>
          <reference field="0" count="1" selected="0">
            <x v="2"/>
          </reference>
          <reference field="1" count="1" selected="0">
            <x v="7"/>
          </reference>
          <reference field="2" count="1" selected="0">
            <x v="6"/>
          </reference>
        </references>
      </pivotArea>
    </chartFormat>
    <chartFormat chart="1" format="133" series="1">
      <pivotArea type="data" outline="0" fieldPosition="0">
        <references count="4">
          <reference field="4294967294" count="1" selected="0">
            <x v="0"/>
          </reference>
          <reference field="0" count="1" selected="0">
            <x v="2"/>
          </reference>
          <reference field="1" count="1" selected="0">
            <x v="8"/>
          </reference>
          <reference field="2" count="1" selected="0">
            <x v="6"/>
          </reference>
        </references>
      </pivotArea>
    </chartFormat>
    <chartFormat chart="1" format="134" series="1">
      <pivotArea type="data" outline="0" fieldPosition="0">
        <references count="4">
          <reference field="4294967294" count="1" selected="0">
            <x v="0"/>
          </reference>
          <reference field="0" count="1" selected="0">
            <x v="2"/>
          </reference>
          <reference field="1" count="1" selected="0">
            <x v="9"/>
          </reference>
          <reference field="2" count="1" selected="0">
            <x v="6"/>
          </reference>
        </references>
      </pivotArea>
    </chartFormat>
    <chartFormat chart="1" format="135" series="1">
      <pivotArea type="data" outline="0" fieldPosition="0">
        <references count="4">
          <reference field="4294967294" count="1" selected="0">
            <x v="0"/>
          </reference>
          <reference field="0" count="1" selected="0">
            <x v="2"/>
          </reference>
          <reference field="1" count="1" selected="0">
            <x v="10"/>
          </reference>
          <reference field="2" count="1" selected="0">
            <x v="6"/>
          </reference>
        </references>
      </pivotArea>
    </chartFormat>
    <chartFormat chart="1" format="136" series="1">
      <pivotArea type="data" outline="0" fieldPosition="0">
        <references count="4">
          <reference field="4294967294" count="1" selected="0">
            <x v="0"/>
          </reference>
          <reference field="0" count="1" selected="0">
            <x v="2"/>
          </reference>
          <reference field="1" count="1" selected="0">
            <x v="11"/>
          </reference>
          <reference field="2" count="1" selected="0">
            <x v="6"/>
          </reference>
        </references>
      </pivotArea>
    </chartFormat>
    <chartFormat chart="1" format="137" series="1">
      <pivotArea type="data" outline="0" fieldPosition="0">
        <references count="4">
          <reference field="4294967294" count="1" selected="0">
            <x v="0"/>
          </reference>
          <reference field="0" count="1" selected="0">
            <x v="2"/>
          </reference>
          <reference field="1" count="1" selected="0">
            <x v="12"/>
          </reference>
          <reference field="2" count="1" selected="0">
            <x v="6"/>
          </reference>
        </references>
      </pivotArea>
    </chartFormat>
    <chartFormat chart="1" format="138" series="1">
      <pivotArea type="data" outline="0" fieldPosition="0">
        <references count="4">
          <reference field="4294967294" count="1" selected="0">
            <x v="0"/>
          </reference>
          <reference field="0" count="1" selected="0">
            <x v="2"/>
          </reference>
          <reference field="1" count="1" selected="0">
            <x v="14"/>
          </reference>
          <reference field="2" count="1" selected="0">
            <x v="6"/>
          </reference>
        </references>
      </pivotArea>
    </chartFormat>
    <chartFormat chart="1" format="139" series="1">
      <pivotArea type="data" outline="0" fieldPosition="0">
        <references count="4">
          <reference field="4294967294" count="1" selected="0">
            <x v="0"/>
          </reference>
          <reference field="0" count="1" selected="0">
            <x v="2"/>
          </reference>
          <reference field="1" count="1" selected="0">
            <x v="15"/>
          </reference>
          <reference field="2" count="1" selected="0">
            <x v="6"/>
          </reference>
        </references>
      </pivotArea>
    </chartFormat>
    <chartFormat chart="1" format="140" series="1">
      <pivotArea type="data" outline="0" fieldPosition="0">
        <references count="4">
          <reference field="4294967294" count="1" selected="0">
            <x v="0"/>
          </reference>
          <reference field="0" count="1" selected="0">
            <x v="2"/>
          </reference>
          <reference field="1" count="1" selected="0">
            <x v="16"/>
          </reference>
          <reference field="2" count="1" selected="0">
            <x v="6"/>
          </reference>
        </references>
      </pivotArea>
    </chartFormat>
    <chartFormat chart="1" format="141" series="1">
      <pivotArea type="data" outline="0" fieldPosition="0">
        <references count="4">
          <reference field="4294967294" count="1" selected="0">
            <x v="0"/>
          </reference>
          <reference field="0" count="1" selected="0">
            <x v="2"/>
          </reference>
          <reference field="1" count="1" selected="0">
            <x v="17"/>
          </reference>
          <reference field="2" count="1" selected="0">
            <x v="6"/>
          </reference>
        </references>
      </pivotArea>
    </chartFormat>
    <chartFormat chart="1" format="142" series="1">
      <pivotArea type="data" outline="0" fieldPosition="0">
        <references count="4">
          <reference field="4294967294" count="1" selected="0">
            <x v="0"/>
          </reference>
          <reference field="0" count="1" selected="0">
            <x v="2"/>
          </reference>
          <reference field="1"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1" cacheId="86"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D11" firstHeaderRow="1" firstDataRow="3" firstDataCol="1"/>
  <pivotFields count="4">
    <pivotField axis="axisCol" showAll="0">
      <items count="21">
        <item h="1" x="13"/>
        <item h="1" x="14"/>
        <item x="3"/>
        <item h="1" x="10"/>
        <item h="1" x="11"/>
        <item h="1" x="2"/>
        <item h="1" x="0"/>
        <item h="1" x="12"/>
        <item h="1" x="17"/>
        <item h="1" x="15"/>
        <item h="1" x="7"/>
        <item h="1" x="1"/>
        <item h="1" x="19"/>
        <item h="1" x="18"/>
        <item h="1" x="4"/>
        <item h="1" x="5"/>
        <item h="1" x="6"/>
        <item h="1" x="8"/>
        <item h="1" x="9"/>
        <item h="1" x="16"/>
        <item t="default"/>
      </items>
    </pivotField>
    <pivotField axis="axisCol" showAll="0">
      <items count="20">
        <item h="1" x="16"/>
        <item h="1" x="14"/>
        <item h="1" x="9"/>
        <item h="1" x="7"/>
        <item h="1" x="8"/>
        <item h="1" x="6"/>
        <item h="1" x="12"/>
        <item h="1" x="1"/>
        <item h="1" x="10"/>
        <item h="1" x="11"/>
        <item h="1" x="5"/>
        <item h="1" x="4"/>
        <item h="1" x="3"/>
        <item x="0"/>
        <item h="1" x="2"/>
        <item h="1" x="13"/>
        <item h="1" x="17"/>
        <item h="1" x="15"/>
        <item h="1" x="18"/>
        <item t="default"/>
      </items>
    </pivotField>
    <pivotField axis="axisRow" showAll="0">
      <items count="6">
        <item x="1"/>
        <item x="2"/>
        <item x="3"/>
        <item x="4"/>
        <item x="0"/>
        <item t="default"/>
      </items>
    </pivotField>
    <pivotField dataField="1" showAll="0"/>
  </pivotFields>
  <rowFields count="1">
    <field x="2"/>
  </rowFields>
  <rowItems count="6">
    <i>
      <x/>
    </i>
    <i>
      <x v="1"/>
    </i>
    <i>
      <x v="2"/>
    </i>
    <i>
      <x v="3"/>
    </i>
    <i>
      <x v="4"/>
    </i>
    <i t="grand">
      <x/>
    </i>
  </rowItems>
  <colFields count="2">
    <field x="0"/>
    <field x="1"/>
  </colFields>
  <colItems count="3">
    <i>
      <x v="2"/>
      <x v="13"/>
    </i>
    <i t="default">
      <x v="2"/>
    </i>
    <i t="grand">
      <x/>
    </i>
  </colItems>
  <dataFields count="1">
    <dataField name="Summe von gva_real_yr" fld="3" baseField="2" baseItem="0"/>
  </dataFields>
  <chartFormats count="18">
    <chartFormat chart="1" format="36" series="1">
      <pivotArea type="data" outline="0" fieldPosition="0">
        <references count="3">
          <reference field="4294967294" count="1" selected="0">
            <x v="0"/>
          </reference>
          <reference field="0" count="1" selected="0">
            <x v="2"/>
          </reference>
          <reference field="1" count="1" selected="0">
            <x v="0"/>
          </reference>
        </references>
      </pivotArea>
    </chartFormat>
    <chartFormat chart="1" format="37" series="1">
      <pivotArea type="data" outline="0" fieldPosition="0">
        <references count="3">
          <reference field="4294967294" count="1" selected="0">
            <x v="0"/>
          </reference>
          <reference field="0" count="1" selected="0">
            <x v="2"/>
          </reference>
          <reference field="1" count="1" selected="0">
            <x v="1"/>
          </reference>
        </references>
      </pivotArea>
    </chartFormat>
    <chartFormat chart="1" format="38" series="1">
      <pivotArea type="data" outline="0" fieldPosition="0">
        <references count="3">
          <reference field="4294967294" count="1" selected="0">
            <x v="0"/>
          </reference>
          <reference field="0" count="1" selected="0">
            <x v="2"/>
          </reference>
          <reference field="1" count="1" selected="0">
            <x v="2"/>
          </reference>
        </references>
      </pivotArea>
    </chartFormat>
    <chartFormat chart="1" format="39" series="1">
      <pivotArea type="data" outline="0" fieldPosition="0">
        <references count="3">
          <reference field="4294967294" count="1" selected="0">
            <x v="0"/>
          </reference>
          <reference field="0" count="1" selected="0">
            <x v="2"/>
          </reference>
          <reference field="1" count="1" selected="0">
            <x v="3"/>
          </reference>
        </references>
      </pivotArea>
    </chartFormat>
    <chartFormat chart="1" format="40" series="1">
      <pivotArea type="data" outline="0" fieldPosition="0">
        <references count="3">
          <reference field="4294967294" count="1" selected="0">
            <x v="0"/>
          </reference>
          <reference field="0" count="1" selected="0">
            <x v="2"/>
          </reference>
          <reference field="1" count="1" selected="0">
            <x v="4"/>
          </reference>
        </references>
      </pivotArea>
    </chartFormat>
    <chartFormat chart="1" format="41" series="1">
      <pivotArea type="data" outline="0" fieldPosition="0">
        <references count="3">
          <reference field="4294967294" count="1" selected="0">
            <x v="0"/>
          </reference>
          <reference field="0" count="1" selected="0">
            <x v="2"/>
          </reference>
          <reference field="1" count="1" selected="0">
            <x v="5"/>
          </reference>
        </references>
      </pivotArea>
    </chartFormat>
    <chartFormat chart="1" format="42" series="1">
      <pivotArea type="data" outline="0" fieldPosition="0">
        <references count="3">
          <reference field="4294967294" count="1" selected="0">
            <x v="0"/>
          </reference>
          <reference field="0" count="1" selected="0">
            <x v="2"/>
          </reference>
          <reference field="1" count="1" selected="0">
            <x v="6"/>
          </reference>
        </references>
      </pivotArea>
    </chartFormat>
    <chartFormat chart="1" format="43" series="1">
      <pivotArea type="data" outline="0" fieldPosition="0">
        <references count="3">
          <reference field="4294967294" count="1" selected="0">
            <x v="0"/>
          </reference>
          <reference field="0" count="1" selected="0">
            <x v="2"/>
          </reference>
          <reference field="1" count="1" selected="0">
            <x v="7"/>
          </reference>
        </references>
      </pivotArea>
    </chartFormat>
    <chartFormat chart="1" format="44" series="1">
      <pivotArea type="data" outline="0" fieldPosition="0">
        <references count="3">
          <reference field="4294967294" count="1" selected="0">
            <x v="0"/>
          </reference>
          <reference field="0" count="1" selected="0">
            <x v="2"/>
          </reference>
          <reference field="1" count="1" selected="0">
            <x v="8"/>
          </reference>
        </references>
      </pivotArea>
    </chartFormat>
    <chartFormat chart="1" format="45" series="1">
      <pivotArea type="data" outline="0" fieldPosition="0">
        <references count="3">
          <reference field="4294967294" count="1" selected="0">
            <x v="0"/>
          </reference>
          <reference field="0" count="1" selected="0">
            <x v="2"/>
          </reference>
          <reference field="1" count="1" selected="0">
            <x v="9"/>
          </reference>
        </references>
      </pivotArea>
    </chartFormat>
    <chartFormat chart="1" format="46" series="1">
      <pivotArea type="data" outline="0" fieldPosition="0">
        <references count="3">
          <reference field="4294967294" count="1" selected="0">
            <x v="0"/>
          </reference>
          <reference field="0" count="1" selected="0">
            <x v="2"/>
          </reference>
          <reference field="1" count="1" selected="0">
            <x v="10"/>
          </reference>
        </references>
      </pivotArea>
    </chartFormat>
    <chartFormat chart="1" format="47" series="1">
      <pivotArea type="data" outline="0" fieldPosition="0">
        <references count="3">
          <reference field="4294967294" count="1" selected="0">
            <x v="0"/>
          </reference>
          <reference field="0" count="1" selected="0">
            <x v="2"/>
          </reference>
          <reference field="1" count="1" selected="0">
            <x v="11"/>
          </reference>
        </references>
      </pivotArea>
    </chartFormat>
    <chartFormat chart="1" format="48" series="1">
      <pivotArea type="data" outline="0" fieldPosition="0">
        <references count="3">
          <reference field="4294967294" count="1" selected="0">
            <x v="0"/>
          </reference>
          <reference field="0" count="1" selected="0">
            <x v="2"/>
          </reference>
          <reference field="1" count="1" selected="0">
            <x v="12"/>
          </reference>
        </references>
      </pivotArea>
    </chartFormat>
    <chartFormat chart="1" format="49" series="1">
      <pivotArea type="data" outline="0" fieldPosition="0">
        <references count="3">
          <reference field="4294967294" count="1" selected="0">
            <x v="0"/>
          </reference>
          <reference field="0" count="1" selected="0">
            <x v="2"/>
          </reference>
          <reference field="1" count="1" selected="0">
            <x v="13"/>
          </reference>
        </references>
      </pivotArea>
    </chartFormat>
    <chartFormat chart="1" format="50" series="1">
      <pivotArea type="data" outline="0" fieldPosition="0">
        <references count="3">
          <reference field="4294967294" count="1" selected="0">
            <x v="0"/>
          </reference>
          <reference field="0" count="1" selected="0">
            <x v="2"/>
          </reference>
          <reference field="1" count="1" selected="0">
            <x v="14"/>
          </reference>
        </references>
      </pivotArea>
    </chartFormat>
    <chartFormat chart="1" format="51" series="1">
      <pivotArea type="data" outline="0" fieldPosition="0">
        <references count="3">
          <reference field="4294967294" count="1" selected="0">
            <x v="0"/>
          </reference>
          <reference field="0" count="1" selected="0">
            <x v="2"/>
          </reference>
          <reference field="1" count="1" selected="0">
            <x v="15"/>
          </reference>
        </references>
      </pivotArea>
    </chartFormat>
    <chartFormat chart="1" format="52" series="1">
      <pivotArea type="data" outline="0" fieldPosition="0">
        <references count="3">
          <reference field="4294967294" count="1" selected="0">
            <x v="0"/>
          </reference>
          <reference field="0" count="1" selected="0">
            <x v="2"/>
          </reference>
          <reference field="1" count="1" selected="0">
            <x v="16"/>
          </reference>
        </references>
      </pivotArea>
    </chartFormat>
    <chartFormat chart="1" format="53" series="1">
      <pivotArea type="data" outline="0" fieldPosition="0">
        <references count="3">
          <reference field="4294967294" count="1" selected="0">
            <x v="0"/>
          </reference>
          <reference field="0" count="1" selected="0">
            <x v="2"/>
          </reference>
          <reference field="1"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3" cacheId="87"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U9" firstHeaderRow="1" firstDataRow="2" firstDataCol="1"/>
  <pivotFields count="3">
    <pivotField axis="axisCol" showAll="0">
      <items count="20">
        <item x="13"/>
        <item x="14"/>
        <item x="3"/>
        <item x="10"/>
        <item x="11"/>
        <item x="2"/>
        <item x="0"/>
        <item x="12"/>
        <item x="17"/>
        <item x="15"/>
        <item x="7"/>
        <item x="1"/>
        <item x="18"/>
        <item x="4"/>
        <item x="5"/>
        <item x="6"/>
        <item x="8"/>
        <item x="9"/>
        <item x="16"/>
        <item t="default"/>
      </items>
    </pivotField>
    <pivotField axis="axisRow" showAll="0">
      <items count="6">
        <item x="1"/>
        <item x="2"/>
        <item x="3"/>
        <item x="4"/>
        <item h="1" x="0"/>
        <item t="default"/>
      </items>
    </pivotField>
    <pivotField dataField="1" showAll="0"/>
  </pivotFields>
  <rowFields count="1">
    <field x="1"/>
  </rowFields>
  <rowItems count="5">
    <i>
      <x/>
    </i>
    <i>
      <x v="1"/>
    </i>
    <i>
      <x v="2"/>
    </i>
    <i>
      <x v="3"/>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Summe von vc_pc_yr" fld="2" baseField="0" baseItem="0"/>
  </dataFields>
  <chartFormats count="19">
    <chartFormat chart="1" format="21" series="1">
      <pivotArea type="data" outline="0" fieldPosition="0">
        <references count="2">
          <reference field="4294967294" count="1" selected="0">
            <x v="0"/>
          </reference>
          <reference field="0" count="1" selected="0">
            <x v="0"/>
          </reference>
        </references>
      </pivotArea>
    </chartFormat>
    <chartFormat chart="1" format="22" series="1">
      <pivotArea type="data" outline="0" fieldPosition="0">
        <references count="2">
          <reference field="4294967294" count="1" selected="0">
            <x v="0"/>
          </reference>
          <reference field="0" count="1" selected="0">
            <x v="1"/>
          </reference>
        </references>
      </pivotArea>
    </chartFormat>
    <chartFormat chart="1" format="23" series="1">
      <pivotArea type="data" outline="0" fieldPosition="0">
        <references count="2">
          <reference field="4294967294" count="1" selected="0">
            <x v="0"/>
          </reference>
          <reference field="0" count="1" selected="0">
            <x v="2"/>
          </reference>
        </references>
      </pivotArea>
    </chartFormat>
    <chartFormat chart="1" format="25" series="1">
      <pivotArea type="data" outline="0" fieldPosition="0">
        <references count="2">
          <reference field="4294967294" count="1" selected="0">
            <x v="0"/>
          </reference>
          <reference field="0" count="1" selected="0">
            <x v="3"/>
          </reference>
        </references>
      </pivotArea>
    </chartFormat>
    <chartFormat chart="1" format="26" series="1">
      <pivotArea type="data" outline="0" fieldPosition="0">
        <references count="2">
          <reference field="4294967294" count="1" selected="0">
            <x v="0"/>
          </reference>
          <reference field="0" count="1" selected="0">
            <x v="4"/>
          </reference>
        </references>
      </pivotArea>
    </chartFormat>
    <chartFormat chart="1" format="27" series="1">
      <pivotArea type="data" outline="0" fieldPosition="0">
        <references count="2">
          <reference field="4294967294" count="1" selected="0">
            <x v="0"/>
          </reference>
          <reference field="0" count="1" selected="0">
            <x v="5"/>
          </reference>
        </references>
      </pivotArea>
    </chartFormat>
    <chartFormat chart="1" format="28" series="1">
      <pivotArea type="data" outline="0" fieldPosition="0">
        <references count="2">
          <reference field="4294967294" count="1" selected="0">
            <x v="0"/>
          </reference>
          <reference field="0" count="1" selected="0">
            <x v="6"/>
          </reference>
        </references>
      </pivotArea>
    </chartFormat>
    <chartFormat chart="1" format="29" series="1">
      <pivotArea type="data" outline="0" fieldPosition="0">
        <references count="2">
          <reference field="4294967294" count="1" selected="0">
            <x v="0"/>
          </reference>
          <reference field="0" count="1" selected="0">
            <x v="7"/>
          </reference>
        </references>
      </pivotArea>
    </chartFormat>
    <chartFormat chart="1" format="31" series="1">
      <pivotArea type="data" outline="0" fieldPosition="0">
        <references count="2">
          <reference field="4294967294" count="1" selected="0">
            <x v="0"/>
          </reference>
          <reference field="0" count="1" selected="0">
            <x v="8"/>
          </reference>
        </references>
      </pivotArea>
    </chartFormat>
    <chartFormat chart="1" format="32" series="1">
      <pivotArea type="data" outline="0" fieldPosition="0">
        <references count="2">
          <reference field="4294967294" count="1" selected="0">
            <x v="0"/>
          </reference>
          <reference field="0" count="1" selected="0">
            <x v="9"/>
          </reference>
        </references>
      </pivotArea>
    </chartFormat>
    <chartFormat chart="1" format="33" series="1">
      <pivotArea type="data" outline="0" fieldPosition="0">
        <references count="2">
          <reference field="4294967294" count="1" selected="0">
            <x v="0"/>
          </reference>
          <reference field="0" count="1" selected="0">
            <x v="10"/>
          </reference>
        </references>
      </pivotArea>
    </chartFormat>
    <chartFormat chart="1" format="35" series="1">
      <pivotArea type="data" outline="0" fieldPosition="0">
        <references count="2">
          <reference field="4294967294" count="1" selected="0">
            <x v="0"/>
          </reference>
          <reference field="0" count="1" selected="0">
            <x v="11"/>
          </reference>
        </references>
      </pivotArea>
    </chartFormat>
    <chartFormat chart="1" format="36" series="1">
      <pivotArea type="data" outline="0" fieldPosition="0">
        <references count="2">
          <reference field="4294967294" count="1" selected="0">
            <x v="0"/>
          </reference>
          <reference field="0" count="1" selected="0">
            <x v="12"/>
          </reference>
        </references>
      </pivotArea>
    </chartFormat>
    <chartFormat chart="1" format="44" series="1">
      <pivotArea type="data" outline="0" fieldPosition="0">
        <references count="2">
          <reference field="4294967294" count="1" selected="0">
            <x v="0"/>
          </reference>
          <reference field="0" count="1" selected="0">
            <x v="13"/>
          </reference>
        </references>
      </pivotArea>
    </chartFormat>
    <chartFormat chart="1" format="45" series="1">
      <pivotArea type="data" outline="0" fieldPosition="0">
        <references count="2">
          <reference field="4294967294" count="1" selected="0">
            <x v="0"/>
          </reference>
          <reference field="0" count="1" selected="0">
            <x v="14"/>
          </reference>
        </references>
      </pivotArea>
    </chartFormat>
    <chartFormat chart="1" format="46" series="1">
      <pivotArea type="data" outline="0" fieldPosition="0">
        <references count="2">
          <reference field="4294967294" count="1" selected="0">
            <x v="0"/>
          </reference>
          <reference field="0" count="1" selected="0">
            <x v="15"/>
          </reference>
        </references>
      </pivotArea>
    </chartFormat>
    <chartFormat chart="1" format="47" series="1">
      <pivotArea type="data" outline="0" fieldPosition="0">
        <references count="2">
          <reference field="4294967294" count="1" selected="0">
            <x v="0"/>
          </reference>
          <reference field="0" count="1" selected="0">
            <x v="16"/>
          </reference>
        </references>
      </pivotArea>
    </chartFormat>
    <chartFormat chart="1" format="48" series="1">
      <pivotArea type="data" outline="0" fieldPosition="0">
        <references count="2">
          <reference field="4294967294" count="1" selected="0">
            <x v="0"/>
          </reference>
          <reference field="0" count="1" selected="0">
            <x v="17"/>
          </reference>
        </references>
      </pivotArea>
    </chartFormat>
    <chartFormat chart="1" format="49" series="1">
      <pivotArea type="data" outline="0" fieldPosition="0">
        <references count="2">
          <reference field="4294967294" count="1" selected="0">
            <x v="0"/>
          </reference>
          <reference field="0"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88"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T113" firstHeaderRow="1" firstDataRow="2" firstDataCol="1"/>
  <pivotFields count="4">
    <pivotField axis="axisRow" showAll="0">
      <items count="19">
        <item x="13"/>
        <item x="14"/>
        <item x="3"/>
        <item x="10"/>
        <item x="11"/>
        <item x="2"/>
        <item x="0"/>
        <item x="12"/>
        <item x="17"/>
        <item x="15"/>
        <item x="7"/>
        <item x="1"/>
        <item x="4"/>
        <item x="5"/>
        <item x="6"/>
        <item x="8"/>
        <item x="9"/>
        <item x="16"/>
        <item t="default"/>
      </items>
    </pivotField>
    <pivotField axis="axisCol" showAll="0">
      <items count="19">
        <item x="11"/>
        <item x="9"/>
        <item x="4"/>
        <item x="14"/>
        <item x="15"/>
        <item x="16"/>
        <item x="7"/>
        <item x="13"/>
        <item x="5"/>
        <item x="6"/>
        <item x="3"/>
        <item x="2"/>
        <item x="1"/>
        <item x="17"/>
        <item x="0"/>
        <item x="8"/>
        <item x="12"/>
        <item x="10"/>
        <item t="default"/>
      </items>
    </pivotField>
    <pivotField axis="axisRow" showAll="0">
      <items count="6">
        <item x="1"/>
        <item x="2"/>
        <item x="3"/>
        <item x="4"/>
        <item x="0"/>
        <item t="default"/>
      </items>
    </pivotField>
    <pivotField dataField="1" showAll="0"/>
  </pivotFields>
  <rowFields count="2">
    <field x="0"/>
    <field x="2"/>
  </rowFields>
  <rowItems count="109">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x v="5"/>
    </i>
    <i r="1">
      <x/>
    </i>
    <i r="1">
      <x v="1"/>
    </i>
    <i r="1">
      <x v="2"/>
    </i>
    <i r="1">
      <x v="3"/>
    </i>
    <i r="1">
      <x v="4"/>
    </i>
    <i>
      <x v="6"/>
    </i>
    <i r="1">
      <x/>
    </i>
    <i r="1">
      <x v="1"/>
    </i>
    <i r="1">
      <x v="2"/>
    </i>
    <i r="1">
      <x v="3"/>
    </i>
    <i r="1">
      <x v="4"/>
    </i>
    <i>
      <x v="7"/>
    </i>
    <i r="1">
      <x/>
    </i>
    <i r="1">
      <x v="1"/>
    </i>
    <i r="1">
      <x v="2"/>
    </i>
    <i r="1">
      <x v="3"/>
    </i>
    <i r="1">
      <x v="4"/>
    </i>
    <i>
      <x v="8"/>
    </i>
    <i r="1">
      <x/>
    </i>
    <i r="1">
      <x v="1"/>
    </i>
    <i r="1">
      <x v="2"/>
    </i>
    <i r="1">
      <x v="3"/>
    </i>
    <i r="1">
      <x v="4"/>
    </i>
    <i>
      <x v="9"/>
    </i>
    <i r="1">
      <x/>
    </i>
    <i r="1">
      <x v="1"/>
    </i>
    <i r="1">
      <x v="2"/>
    </i>
    <i r="1">
      <x v="3"/>
    </i>
    <i r="1">
      <x v="4"/>
    </i>
    <i>
      <x v="10"/>
    </i>
    <i r="1">
      <x/>
    </i>
    <i r="1">
      <x v="1"/>
    </i>
    <i r="1">
      <x v="2"/>
    </i>
    <i r="1">
      <x v="3"/>
    </i>
    <i r="1">
      <x v="4"/>
    </i>
    <i>
      <x v="11"/>
    </i>
    <i r="1">
      <x/>
    </i>
    <i r="1">
      <x v="1"/>
    </i>
    <i r="1">
      <x v="2"/>
    </i>
    <i r="1">
      <x v="3"/>
    </i>
    <i r="1">
      <x v="4"/>
    </i>
    <i>
      <x v="12"/>
    </i>
    <i r="1">
      <x/>
    </i>
    <i r="1">
      <x v="1"/>
    </i>
    <i r="1">
      <x v="2"/>
    </i>
    <i r="1">
      <x v="3"/>
    </i>
    <i r="1">
      <x v="4"/>
    </i>
    <i>
      <x v="13"/>
    </i>
    <i r="1">
      <x/>
    </i>
    <i r="1">
      <x v="1"/>
    </i>
    <i r="1">
      <x v="2"/>
    </i>
    <i r="1">
      <x v="3"/>
    </i>
    <i r="1">
      <x v="4"/>
    </i>
    <i>
      <x v="14"/>
    </i>
    <i r="1">
      <x/>
    </i>
    <i r="1">
      <x v="1"/>
    </i>
    <i r="1">
      <x v="2"/>
    </i>
    <i r="1">
      <x v="3"/>
    </i>
    <i r="1">
      <x v="4"/>
    </i>
    <i>
      <x v="15"/>
    </i>
    <i r="1">
      <x/>
    </i>
    <i r="1">
      <x v="1"/>
    </i>
    <i r="1">
      <x v="2"/>
    </i>
    <i r="1">
      <x v="3"/>
    </i>
    <i r="1">
      <x v="4"/>
    </i>
    <i>
      <x v="16"/>
    </i>
    <i r="1">
      <x/>
    </i>
    <i r="1">
      <x v="1"/>
    </i>
    <i r="1">
      <x v="2"/>
    </i>
    <i r="1">
      <x v="3"/>
    </i>
    <i r="1">
      <x v="4"/>
    </i>
    <i>
      <x v="17"/>
    </i>
    <i r="1">
      <x/>
    </i>
    <i r="1">
      <x v="1"/>
    </i>
    <i r="1">
      <x v="2"/>
    </i>
    <i r="1">
      <x v="3"/>
    </i>
    <i r="1">
      <x v="4"/>
    </i>
    <i t="grand">
      <x/>
    </i>
  </rowItems>
  <colFields count="1">
    <field x="1"/>
  </colFields>
  <colItems count="19">
    <i>
      <x/>
    </i>
    <i>
      <x v="1"/>
    </i>
    <i>
      <x v="2"/>
    </i>
    <i>
      <x v="3"/>
    </i>
    <i>
      <x v="4"/>
    </i>
    <i>
      <x v="5"/>
    </i>
    <i>
      <x v="6"/>
    </i>
    <i>
      <x v="7"/>
    </i>
    <i>
      <x v="8"/>
    </i>
    <i>
      <x v="9"/>
    </i>
    <i>
      <x v="10"/>
    </i>
    <i>
      <x v="11"/>
    </i>
    <i>
      <x v="12"/>
    </i>
    <i>
      <x v="13"/>
    </i>
    <i>
      <x v="14"/>
    </i>
    <i>
      <x v="15"/>
    </i>
    <i>
      <x v="16"/>
    </i>
    <i>
      <x v="17"/>
    </i>
    <i t="grand">
      <x/>
    </i>
  </colItems>
  <dataFields count="1">
    <dataField name="Summe von VINV_PA_yr" fld="3" baseField="0" baseItem="0"/>
  </dataFields>
  <chartFormats count="18">
    <chartFormat chart="1" format="191" series="1">
      <pivotArea type="data" outline="0" fieldPosition="0">
        <references count="2">
          <reference field="4294967294" count="1" selected="0">
            <x v="0"/>
          </reference>
          <reference field="1" count="1" selected="0">
            <x v="0"/>
          </reference>
        </references>
      </pivotArea>
    </chartFormat>
    <chartFormat chart="1" format="192" series="1">
      <pivotArea type="data" outline="0" fieldPosition="0">
        <references count="2">
          <reference field="4294967294" count="1" selected="0">
            <x v="0"/>
          </reference>
          <reference field="1" count="1" selected="0">
            <x v="1"/>
          </reference>
        </references>
      </pivotArea>
    </chartFormat>
    <chartFormat chart="1" format="193" series="1">
      <pivotArea type="data" outline="0" fieldPosition="0">
        <references count="2">
          <reference field="4294967294" count="1" selected="0">
            <x v="0"/>
          </reference>
          <reference field="1" count="1" selected="0">
            <x v="2"/>
          </reference>
        </references>
      </pivotArea>
    </chartFormat>
    <chartFormat chart="1" format="194" series="1">
      <pivotArea type="data" outline="0" fieldPosition="0">
        <references count="2">
          <reference field="4294967294" count="1" selected="0">
            <x v="0"/>
          </reference>
          <reference field="1" count="1" selected="0">
            <x v="8"/>
          </reference>
        </references>
      </pivotArea>
    </chartFormat>
    <chartFormat chart="1" format="195" series="1">
      <pivotArea type="data" outline="0" fieldPosition="0">
        <references count="2">
          <reference field="4294967294" count="1" selected="0">
            <x v="0"/>
          </reference>
          <reference field="1" count="1" selected="0">
            <x v="9"/>
          </reference>
        </references>
      </pivotArea>
    </chartFormat>
    <chartFormat chart="1" format="196" series="1">
      <pivotArea type="data" outline="0" fieldPosition="0">
        <references count="2">
          <reference field="4294967294" count="1" selected="0">
            <x v="0"/>
          </reference>
          <reference field="1" count="1" selected="0">
            <x v="10"/>
          </reference>
        </references>
      </pivotArea>
    </chartFormat>
    <chartFormat chart="1" format="197" series="1">
      <pivotArea type="data" outline="0" fieldPosition="0">
        <references count="2">
          <reference field="4294967294" count="1" selected="0">
            <x v="0"/>
          </reference>
          <reference field="1" count="1" selected="0">
            <x v="11"/>
          </reference>
        </references>
      </pivotArea>
    </chartFormat>
    <chartFormat chart="1" format="198" series="1">
      <pivotArea type="data" outline="0" fieldPosition="0">
        <references count="2">
          <reference field="4294967294" count="1" selected="0">
            <x v="0"/>
          </reference>
          <reference field="1" count="1" selected="0">
            <x v="12"/>
          </reference>
        </references>
      </pivotArea>
    </chartFormat>
    <chartFormat chart="1" format="199" series="1">
      <pivotArea type="data" outline="0" fieldPosition="0">
        <references count="2">
          <reference field="4294967294" count="1" selected="0">
            <x v="0"/>
          </reference>
          <reference field="1" count="1" selected="0">
            <x v="14"/>
          </reference>
        </references>
      </pivotArea>
    </chartFormat>
    <chartFormat chart="1" format="200" series="1">
      <pivotArea type="data" outline="0" fieldPosition="0">
        <references count="2">
          <reference field="4294967294" count="1" selected="0">
            <x v="0"/>
          </reference>
          <reference field="1" count="1" selected="0">
            <x v="15"/>
          </reference>
        </references>
      </pivotArea>
    </chartFormat>
    <chartFormat chart="1" format="201" series="1">
      <pivotArea type="data" outline="0" fieldPosition="0">
        <references count="2">
          <reference field="4294967294" count="1" selected="0">
            <x v="0"/>
          </reference>
          <reference field="1" count="1" selected="0">
            <x v="16"/>
          </reference>
        </references>
      </pivotArea>
    </chartFormat>
    <chartFormat chart="1" format="202" series="1">
      <pivotArea type="data" outline="0" fieldPosition="0">
        <references count="2">
          <reference field="4294967294" count="1" selected="0">
            <x v="0"/>
          </reference>
          <reference field="1" count="1" selected="0">
            <x v="13"/>
          </reference>
        </references>
      </pivotArea>
    </chartFormat>
    <chartFormat chart="1" format="203" series="1">
      <pivotArea type="data" outline="0" fieldPosition="0">
        <references count="2">
          <reference field="4294967294" count="1" selected="0">
            <x v="0"/>
          </reference>
          <reference field="1" count="1" selected="0">
            <x v="17"/>
          </reference>
        </references>
      </pivotArea>
    </chartFormat>
    <chartFormat chart="1" format="205" series="1">
      <pivotArea type="data" outline="0" fieldPosition="0">
        <references count="2">
          <reference field="4294967294" count="1" selected="0">
            <x v="0"/>
          </reference>
          <reference field="1" count="1" selected="0">
            <x v="3"/>
          </reference>
        </references>
      </pivotArea>
    </chartFormat>
    <chartFormat chart="1" format="206" series="1">
      <pivotArea type="data" outline="0" fieldPosition="0">
        <references count="2">
          <reference field="4294967294" count="1" selected="0">
            <x v="0"/>
          </reference>
          <reference field="1" count="1" selected="0">
            <x v="4"/>
          </reference>
        </references>
      </pivotArea>
    </chartFormat>
    <chartFormat chart="1" format="207" series="1">
      <pivotArea type="data" outline="0" fieldPosition="0">
        <references count="2">
          <reference field="4294967294" count="1" selected="0">
            <x v="0"/>
          </reference>
          <reference field="1" count="1" selected="0">
            <x v="5"/>
          </reference>
        </references>
      </pivotArea>
    </chartFormat>
    <chartFormat chart="1" format="208" series="1">
      <pivotArea type="data" outline="0" fieldPosition="0">
        <references count="2">
          <reference field="4294967294" count="1" selected="0">
            <x v="0"/>
          </reference>
          <reference field="1" count="1" selected="0">
            <x v="6"/>
          </reference>
        </references>
      </pivotArea>
    </chartFormat>
    <chartFormat chart="1" format="209"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4" cacheId="89"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M10" firstHeaderRow="1" firstDataRow="2" firstDataCol="1"/>
  <pivotFields count="3">
    <pivotField axis="axisCol" showAll="0">
      <items count="21">
        <item x="13"/>
        <item h="1" x="14"/>
        <item x="3"/>
        <item x="10"/>
        <item x="11"/>
        <item x="2"/>
        <item x="0"/>
        <item x="12"/>
        <item x="17"/>
        <item x="15"/>
        <item x="7"/>
        <item x="1"/>
        <item h="1" x="19"/>
        <item h="1" x="18"/>
        <item h="1" x="4"/>
        <item h="1" x="5"/>
        <item h="1" x="6"/>
        <item h="1" x="8"/>
        <item h="1" x="9"/>
        <item h="1" x="16"/>
        <item t="default"/>
      </items>
    </pivotField>
    <pivotField axis="axisRow" showAll="0">
      <items count="6">
        <item x="1"/>
        <item x="2"/>
        <item x="3"/>
        <item x="4"/>
        <item x="0"/>
        <item t="default"/>
      </items>
    </pivotField>
    <pivotField dataField="1" showAll="0"/>
  </pivotFields>
  <rowFields count="1">
    <field x="1"/>
  </rowFields>
  <rowItems count="6">
    <i>
      <x/>
    </i>
    <i>
      <x v="1"/>
    </i>
    <i>
      <x v="2"/>
    </i>
    <i>
      <x v="3"/>
    </i>
    <i>
      <x v="4"/>
    </i>
    <i t="grand">
      <x/>
    </i>
  </rowItems>
  <colFields count="1">
    <field x="0"/>
  </colFields>
  <colItems count="12">
    <i>
      <x/>
    </i>
    <i>
      <x v="2"/>
    </i>
    <i>
      <x v="3"/>
    </i>
    <i>
      <x v="4"/>
    </i>
    <i>
      <x v="5"/>
    </i>
    <i>
      <x v="6"/>
    </i>
    <i>
      <x v="7"/>
    </i>
    <i>
      <x v="8"/>
    </i>
    <i>
      <x v="9"/>
    </i>
    <i>
      <x v="10"/>
    </i>
    <i>
      <x v="11"/>
    </i>
    <i t="grand">
      <x/>
    </i>
  </colItems>
  <dataFields count="1">
    <dataField name="Summe von vinv_pinv_yr" fld="2" baseField="1" baseItem="0"/>
  </dataFields>
  <chartFormats count="12">
    <chartFormat chart="1" format="21" series="1">
      <pivotArea type="data" outline="0" fieldPosition="0">
        <references count="2">
          <reference field="4294967294" count="1" selected="0">
            <x v="0"/>
          </reference>
          <reference field="0" count="1" selected="0">
            <x v="0"/>
          </reference>
        </references>
      </pivotArea>
    </chartFormat>
    <chartFormat chart="1" format="22" series="1">
      <pivotArea type="data" outline="0" fieldPosition="0">
        <references count="2">
          <reference field="4294967294" count="1" selected="0">
            <x v="0"/>
          </reference>
          <reference field="0" count="1" selected="0">
            <x v="1"/>
          </reference>
        </references>
      </pivotArea>
    </chartFormat>
    <chartFormat chart="1" format="23" series="1">
      <pivotArea type="data" outline="0" fieldPosition="0">
        <references count="2">
          <reference field="4294967294" count="1" selected="0">
            <x v="0"/>
          </reference>
          <reference field="0" count="1" selected="0">
            <x v="2"/>
          </reference>
        </references>
      </pivotArea>
    </chartFormat>
    <chartFormat chart="1" format="25" series="1">
      <pivotArea type="data" outline="0" fieldPosition="0">
        <references count="2">
          <reference field="4294967294" count="1" selected="0">
            <x v="0"/>
          </reference>
          <reference field="0" count="1" selected="0">
            <x v="3"/>
          </reference>
        </references>
      </pivotArea>
    </chartFormat>
    <chartFormat chart="1" format="26" series="1">
      <pivotArea type="data" outline="0" fieldPosition="0">
        <references count="2">
          <reference field="4294967294" count="1" selected="0">
            <x v="0"/>
          </reference>
          <reference field="0" count="1" selected="0">
            <x v="4"/>
          </reference>
        </references>
      </pivotArea>
    </chartFormat>
    <chartFormat chart="1" format="27" series="1">
      <pivotArea type="data" outline="0" fieldPosition="0">
        <references count="2">
          <reference field="4294967294" count="1" selected="0">
            <x v="0"/>
          </reference>
          <reference field="0" count="1" selected="0">
            <x v="5"/>
          </reference>
        </references>
      </pivotArea>
    </chartFormat>
    <chartFormat chart="1" format="28" series="1">
      <pivotArea type="data" outline="0" fieldPosition="0">
        <references count="2">
          <reference field="4294967294" count="1" selected="0">
            <x v="0"/>
          </reference>
          <reference field="0" count="1" selected="0">
            <x v="6"/>
          </reference>
        </references>
      </pivotArea>
    </chartFormat>
    <chartFormat chart="1" format="29" series="1">
      <pivotArea type="data" outline="0" fieldPosition="0">
        <references count="2">
          <reference field="4294967294" count="1" selected="0">
            <x v="0"/>
          </reference>
          <reference field="0" count="1" selected="0">
            <x v="7"/>
          </reference>
        </references>
      </pivotArea>
    </chartFormat>
    <chartFormat chart="1" format="31" series="1">
      <pivotArea type="data" outline="0" fieldPosition="0">
        <references count="2">
          <reference field="4294967294" count="1" selected="0">
            <x v="0"/>
          </reference>
          <reference field="0" count="1" selected="0">
            <x v="8"/>
          </reference>
        </references>
      </pivotArea>
    </chartFormat>
    <chartFormat chart="1" format="32" series="1">
      <pivotArea type="data" outline="0" fieldPosition="0">
        <references count="2">
          <reference field="4294967294" count="1" selected="0">
            <x v="0"/>
          </reference>
          <reference field="0" count="1" selected="0">
            <x v="9"/>
          </reference>
        </references>
      </pivotArea>
    </chartFormat>
    <chartFormat chart="1" format="33" series="1">
      <pivotArea type="data" outline="0" fieldPosition="0">
        <references count="2">
          <reference field="4294967294" count="1" selected="0">
            <x v="0"/>
          </reference>
          <reference field="0" count="1" selected="0">
            <x v="10"/>
          </reference>
        </references>
      </pivotArea>
    </chartFormat>
    <chartFormat chart="1" format="35" series="1">
      <pivotArea type="data" outline="0" fieldPosition="0">
        <references count="2">
          <reference field="4294967294" count="1" selected="0">
            <x v="0"/>
          </reference>
          <reference field="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1" cacheId="90"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6">
  <location ref="A3:F10" firstHeaderRow="1" firstDataRow="2" firstDataCol="1"/>
  <pivotFields count="3">
    <pivotField axis="axisCol" showAll="0">
      <items count="19">
        <item h="1" x="13"/>
        <item h="1" x="14"/>
        <item x="3"/>
        <item x="10"/>
        <item x="11"/>
        <item x="2"/>
        <item h="1" x="0"/>
        <item h="1" x="12"/>
        <item h="1" x="17"/>
        <item h="1" x="15"/>
        <item h="1" x="7"/>
        <item h="1" x="1"/>
        <item h="1" x="4"/>
        <item h="1" x="5"/>
        <item h="1" x="6"/>
        <item h="1" x="8"/>
        <item h="1" x="9"/>
        <item h="1" x="1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5">
    <i>
      <x v="2"/>
    </i>
    <i>
      <x v="3"/>
    </i>
    <i>
      <x v="4"/>
    </i>
    <i>
      <x v="5"/>
    </i>
    <i t="grand">
      <x/>
    </i>
  </colItems>
  <dataFields count="1">
    <dataField name="Summe von VD_PINV_YR" fld="2" baseField="1" baseItem="0"/>
  </dataFields>
  <chartFormats count="4">
    <chartFormat chart="5" format="237" series="1">
      <pivotArea type="data" outline="0" fieldPosition="0">
        <references count="2">
          <reference field="4294967294" count="1" selected="0">
            <x v="0"/>
          </reference>
          <reference field="0" count="1" selected="0">
            <x v="2"/>
          </reference>
        </references>
      </pivotArea>
    </chartFormat>
    <chartFormat chart="5" format="239" series="1">
      <pivotArea type="data" outline="0" fieldPosition="0">
        <references count="2">
          <reference field="4294967294" count="1" selected="0">
            <x v="0"/>
          </reference>
          <reference field="0" count="1" selected="0">
            <x v="3"/>
          </reference>
        </references>
      </pivotArea>
    </chartFormat>
    <chartFormat chart="5" format="240" series="1">
      <pivotArea type="data" outline="0" fieldPosition="0">
        <references count="2">
          <reference field="4294967294" count="1" selected="0">
            <x v="0"/>
          </reference>
          <reference field="0" count="1" selected="0">
            <x v="4"/>
          </reference>
        </references>
      </pivotArea>
    </chartFormat>
    <chartFormat chart="5" format="241"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1" cacheId="91"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5">
  <location ref="A3:C10" firstHeaderRow="1" firstDataRow="2" firstDataCol="1"/>
  <pivotFields count="3">
    <pivotField axis="axisCol" showAll="0">
      <items count="19">
        <item h="1" x="13"/>
        <item h="1" x="14"/>
        <item x="3"/>
        <item h="1" x="10"/>
        <item h="1" x="11"/>
        <item h="1" x="2"/>
        <item h="1" x="0"/>
        <item h="1" x="12"/>
        <item h="1" x="17"/>
        <item h="1" x="15"/>
        <item h="1" x="7"/>
        <item h="1" x="1"/>
        <item h="1" x="4"/>
        <item h="1" x="5"/>
        <item h="1" x="6"/>
        <item h="1" x="8"/>
        <item h="1" x="9"/>
        <item h="1" x="1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2">
    <i>
      <x v="2"/>
    </i>
    <i t="grand">
      <x/>
    </i>
  </colItems>
  <dataFields count="1">
    <dataField name="Summe von VD_PC_YR" fld="2" baseField="0" baseItem="0"/>
  </dataFields>
  <chartFormats count="1">
    <chartFormat chart="4" format="226"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92"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H185" firstHeaderRow="1" firstDataRow="2" firstDataCol="1"/>
  <pivotFields count="4">
    <pivotField axis="axisRow" showAll="0">
      <items count="19">
        <item x="13"/>
        <item x="14"/>
        <item x="3"/>
        <item x="10"/>
        <item x="11"/>
        <item x="2"/>
        <item x="0"/>
        <item x="12"/>
        <item x="17"/>
        <item x="15"/>
        <item x="7"/>
        <item x="1"/>
        <item x="4"/>
        <item x="5"/>
        <item x="6"/>
        <item x="8"/>
        <item x="9"/>
        <item x="16"/>
        <item t="default"/>
      </items>
    </pivotField>
    <pivotField axis="axisCol" showAll="0">
      <items count="19">
        <item x="1"/>
        <item x="0"/>
        <item x="5"/>
        <item h="1" x="9"/>
        <item x="6"/>
        <item h="1" x="10"/>
        <item h="1" x="16"/>
        <item h="1" x="7"/>
        <item h="1" x="13"/>
        <item h="1" x="15"/>
        <item h="1" x="8"/>
        <item h="1" x="14"/>
        <item h="1" x="4"/>
        <item x="2"/>
        <item h="1" x="11"/>
        <item x="12"/>
        <item h="1" x="17"/>
        <item h="1" x="3"/>
        <item t="default"/>
      </items>
    </pivotField>
    <pivotField axis="axisRow" showAll="0">
      <items count="10">
        <item x="1"/>
        <item x="2"/>
        <item x="3"/>
        <item x="4"/>
        <item x="5"/>
        <item x="6"/>
        <item x="7"/>
        <item x="8"/>
        <item x="0"/>
        <item t="default"/>
      </items>
    </pivotField>
    <pivotField dataField="1" showAll="0" measureFilter="1"/>
  </pivotFields>
  <rowFields count="2">
    <field x="0"/>
    <field x="2"/>
  </rowFields>
  <rowItems count="181">
    <i>
      <x/>
    </i>
    <i r="1">
      <x/>
    </i>
    <i r="1">
      <x v="1"/>
    </i>
    <i r="1">
      <x v="2"/>
    </i>
    <i r="1">
      <x v="3"/>
    </i>
    <i r="1">
      <x v="4"/>
    </i>
    <i r="1">
      <x v="5"/>
    </i>
    <i r="1">
      <x v="6"/>
    </i>
    <i r="1">
      <x v="7"/>
    </i>
    <i r="1">
      <x v="8"/>
    </i>
    <i>
      <x v="1"/>
    </i>
    <i r="1">
      <x/>
    </i>
    <i r="1">
      <x v="1"/>
    </i>
    <i r="1">
      <x v="2"/>
    </i>
    <i r="1">
      <x v="3"/>
    </i>
    <i r="1">
      <x v="4"/>
    </i>
    <i r="1">
      <x v="5"/>
    </i>
    <i r="1">
      <x v="6"/>
    </i>
    <i r="1">
      <x v="7"/>
    </i>
    <i r="1">
      <x v="8"/>
    </i>
    <i>
      <x v="2"/>
    </i>
    <i r="1">
      <x/>
    </i>
    <i r="1">
      <x v="1"/>
    </i>
    <i r="1">
      <x v="2"/>
    </i>
    <i r="1">
      <x v="3"/>
    </i>
    <i r="1">
      <x v="4"/>
    </i>
    <i r="1">
      <x v="5"/>
    </i>
    <i r="1">
      <x v="6"/>
    </i>
    <i r="1">
      <x v="7"/>
    </i>
    <i r="1">
      <x v="8"/>
    </i>
    <i>
      <x v="3"/>
    </i>
    <i r="1">
      <x/>
    </i>
    <i r="1">
      <x v="1"/>
    </i>
    <i r="1">
      <x v="2"/>
    </i>
    <i r="1">
      <x v="3"/>
    </i>
    <i r="1">
      <x v="4"/>
    </i>
    <i r="1">
      <x v="5"/>
    </i>
    <i r="1">
      <x v="6"/>
    </i>
    <i r="1">
      <x v="7"/>
    </i>
    <i r="1">
      <x v="8"/>
    </i>
    <i>
      <x v="4"/>
    </i>
    <i r="1">
      <x/>
    </i>
    <i r="1">
      <x v="1"/>
    </i>
    <i r="1">
      <x v="2"/>
    </i>
    <i r="1">
      <x v="3"/>
    </i>
    <i r="1">
      <x v="4"/>
    </i>
    <i r="1">
      <x v="5"/>
    </i>
    <i r="1">
      <x v="6"/>
    </i>
    <i r="1">
      <x v="7"/>
    </i>
    <i r="1">
      <x v="8"/>
    </i>
    <i>
      <x v="5"/>
    </i>
    <i r="1">
      <x/>
    </i>
    <i r="1">
      <x v="1"/>
    </i>
    <i r="1">
      <x v="2"/>
    </i>
    <i r="1">
      <x v="3"/>
    </i>
    <i r="1">
      <x v="4"/>
    </i>
    <i r="1">
      <x v="5"/>
    </i>
    <i r="1">
      <x v="6"/>
    </i>
    <i r="1">
      <x v="7"/>
    </i>
    <i r="1">
      <x v="8"/>
    </i>
    <i>
      <x v="6"/>
    </i>
    <i r="1">
      <x/>
    </i>
    <i r="1">
      <x v="1"/>
    </i>
    <i r="1">
      <x v="2"/>
    </i>
    <i r="1">
      <x v="3"/>
    </i>
    <i r="1">
      <x v="4"/>
    </i>
    <i r="1">
      <x v="5"/>
    </i>
    <i r="1">
      <x v="6"/>
    </i>
    <i r="1">
      <x v="7"/>
    </i>
    <i r="1">
      <x v="8"/>
    </i>
    <i>
      <x v="7"/>
    </i>
    <i r="1">
      <x/>
    </i>
    <i r="1">
      <x v="1"/>
    </i>
    <i r="1">
      <x v="2"/>
    </i>
    <i r="1">
      <x v="3"/>
    </i>
    <i r="1">
      <x v="4"/>
    </i>
    <i r="1">
      <x v="5"/>
    </i>
    <i r="1">
      <x v="6"/>
    </i>
    <i r="1">
      <x v="7"/>
    </i>
    <i r="1">
      <x v="8"/>
    </i>
    <i>
      <x v="8"/>
    </i>
    <i r="1">
      <x/>
    </i>
    <i r="1">
      <x v="1"/>
    </i>
    <i r="1">
      <x v="2"/>
    </i>
    <i r="1">
      <x v="3"/>
    </i>
    <i r="1">
      <x v="4"/>
    </i>
    <i r="1">
      <x v="5"/>
    </i>
    <i r="1">
      <x v="6"/>
    </i>
    <i r="1">
      <x v="7"/>
    </i>
    <i r="1">
      <x v="8"/>
    </i>
    <i>
      <x v="9"/>
    </i>
    <i r="1">
      <x/>
    </i>
    <i r="1">
      <x v="1"/>
    </i>
    <i r="1">
      <x v="2"/>
    </i>
    <i r="1">
      <x v="3"/>
    </i>
    <i r="1">
      <x v="4"/>
    </i>
    <i r="1">
      <x v="5"/>
    </i>
    <i r="1">
      <x v="6"/>
    </i>
    <i r="1">
      <x v="7"/>
    </i>
    <i r="1">
      <x v="8"/>
    </i>
    <i>
      <x v="10"/>
    </i>
    <i r="1">
      <x/>
    </i>
    <i r="1">
      <x v="1"/>
    </i>
    <i r="1">
      <x v="2"/>
    </i>
    <i r="1">
      <x v="3"/>
    </i>
    <i r="1">
      <x v="4"/>
    </i>
    <i r="1">
      <x v="5"/>
    </i>
    <i r="1">
      <x v="6"/>
    </i>
    <i r="1">
      <x v="7"/>
    </i>
    <i r="1">
      <x v="8"/>
    </i>
    <i>
      <x v="11"/>
    </i>
    <i r="1">
      <x/>
    </i>
    <i r="1">
      <x v="1"/>
    </i>
    <i r="1">
      <x v="2"/>
    </i>
    <i r="1">
      <x v="3"/>
    </i>
    <i r="1">
      <x v="4"/>
    </i>
    <i r="1">
      <x v="5"/>
    </i>
    <i r="1">
      <x v="6"/>
    </i>
    <i r="1">
      <x v="7"/>
    </i>
    <i r="1">
      <x v="8"/>
    </i>
    <i>
      <x v="12"/>
    </i>
    <i r="1">
      <x/>
    </i>
    <i r="1">
      <x v="1"/>
    </i>
    <i r="1">
      <x v="2"/>
    </i>
    <i r="1">
      <x v="3"/>
    </i>
    <i r="1">
      <x v="4"/>
    </i>
    <i r="1">
      <x v="5"/>
    </i>
    <i r="1">
      <x v="6"/>
    </i>
    <i r="1">
      <x v="7"/>
    </i>
    <i r="1">
      <x v="8"/>
    </i>
    <i>
      <x v="13"/>
    </i>
    <i r="1">
      <x/>
    </i>
    <i r="1">
      <x v="1"/>
    </i>
    <i r="1">
      <x v="2"/>
    </i>
    <i r="1">
      <x v="3"/>
    </i>
    <i r="1">
      <x v="4"/>
    </i>
    <i r="1">
      <x v="5"/>
    </i>
    <i r="1">
      <x v="6"/>
    </i>
    <i r="1">
      <x v="7"/>
    </i>
    <i r="1">
      <x v="8"/>
    </i>
    <i>
      <x v="14"/>
    </i>
    <i r="1">
      <x/>
    </i>
    <i r="1">
      <x v="1"/>
    </i>
    <i r="1">
      <x v="2"/>
    </i>
    <i r="1">
      <x v="3"/>
    </i>
    <i r="1">
      <x v="4"/>
    </i>
    <i r="1">
      <x v="5"/>
    </i>
    <i r="1">
      <x v="6"/>
    </i>
    <i r="1">
      <x v="7"/>
    </i>
    <i r="1">
      <x v="8"/>
    </i>
    <i>
      <x v="15"/>
    </i>
    <i r="1">
      <x/>
    </i>
    <i r="1">
      <x v="1"/>
    </i>
    <i r="1">
      <x v="2"/>
    </i>
    <i r="1">
      <x v="3"/>
    </i>
    <i r="1">
      <x v="4"/>
    </i>
    <i r="1">
      <x v="5"/>
    </i>
    <i r="1">
      <x v="6"/>
    </i>
    <i r="1">
      <x v="7"/>
    </i>
    <i r="1">
      <x v="8"/>
    </i>
    <i>
      <x v="16"/>
    </i>
    <i r="1">
      <x/>
    </i>
    <i r="1">
      <x v="1"/>
    </i>
    <i r="1">
      <x v="2"/>
    </i>
    <i r="1">
      <x v="3"/>
    </i>
    <i r="1">
      <x v="4"/>
    </i>
    <i r="1">
      <x v="5"/>
    </i>
    <i r="1">
      <x v="6"/>
    </i>
    <i r="1">
      <x v="7"/>
    </i>
    <i r="1">
      <x v="8"/>
    </i>
    <i>
      <x v="17"/>
    </i>
    <i r="1">
      <x/>
    </i>
    <i r="1">
      <x v="1"/>
    </i>
    <i r="1">
      <x v="2"/>
    </i>
    <i r="1">
      <x v="3"/>
    </i>
    <i r="1">
      <x v="4"/>
    </i>
    <i r="1">
      <x v="5"/>
    </i>
    <i r="1">
      <x v="6"/>
    </i>
    <i r="1">
      <x v="7"/>
    </i>
    <i r="1">
      <x v="8"/>
    </i>
    <i t="grand">
      <x/>
    </i>
  </rowItems>
  <colFields count="1">
    <field x="1"/>
  </colFields>
  <colItems count="7">
    <i>
      <x/>
    </i>
    <i>
      <x v="1"/>
    </i>
    <i>
      <x v="2"/>
    </i>
    <i>
      <x v="4"/>
    </i>
    <i>
      <x v="13"/>
    </i>
    <i>
      <x v="15"/>
    </i>
    <i t="grand">
      <x/>
    </i>
  </colItems>
  <dataFields count="1">
    <dataField name="Summe von abschr_pfad" fld="3" baseField="0" baseItem="0"/>
  </dataFields>
  <chartFormats count="6">
    <chartFormat chart="1" format="36" series="1">
      <pivotArea type="data" outline="0" fieldPosition="0">
        <references count="2">
          <reference field="4294967294" count="1" selected="0">
            <x v="0"/>
          </reference>
          <reference field="1" count="1" selected="0">
            <x v="0"/>
          </reference>
        </references>
      </pivotArea>
    </chartFormat>
    <chartFormat chart="1" format="37" series="1">
      <pivotArea type="data" outline="0" fieldPosition="0">
        <references count="2">
          <reference field="4294967294" count="1" selected="0">
            <x v="0"/>
          </reference>
          <reference field="1" count="1" selected="0">
            <x v="1"/>
          </reference>
        </references>
      </pivotArea>
    </chartFormat>
    <chartFormat chart="1" format="38" series="1">
      <pivotArea type="data" outline="0" fieldPosition="0">
        <references count="2">
          <reference field="4294967294" count="1" selected="0">
            <x v="0"/>
          </reference>
          <reference field="1" count="1" selected="0">
            <x v="2"/>
          </reference>
        </references>
      </pivotArea>
    </chartFormat>
    <chartFormat chart="1" format="39" series="1">
      <pivotArea type="data" outline="0" fieldPosition="0">
        <references count="2">
          <reference field="4294967294" count="1" selected="0">
            <x v="0"/>
          </reference>
          <reference field="1" count="1" selected="0">
            <x v="4"/>
          </reference>
        </references>
      </pivotArea>
    </chartFormat>
    <chartFormat chart="1" format="40" series="1">
      <pivotArea type="data" outline="0" fieldPosition="0">
        <references count="2">
          <reference field="4294967294" count="1" selected="0">
            <x v="0"/>
          </reference>
          <reference field="1" count="1" selected="0">
            <x v="13"/>
          </reference>
        </references>
      </pivotArea>
    </chartFormat>
    <chartFormat chart="1" format="41" series="1">
      <pivotArea type="data" outline="0" fieldPosition="0">
        <references count="2">
          <reference field="4294967294" count="1" selected="0">
            <x v="0"/>
          </reference>
          <reference field="1" count="1" selected="0">
            <x v="15"/>
          </reference>
        </references>
      </pivotArea>
    </chartFormat>
  </chartFormats>
  <pivotTableStyleInfo name="PivotStyleLight16" showRowHeaders="1" showColHeaders="1" showRowStripes="0" showColStripes="0" showLastColumn="1"/>
  <filters count="1">
    <filter fld="3"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4" cacheId="93"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C23" firstHeaderRow="1" firstDataRow="2" firstDataCol="1"/>
  <pivotFields count="4">
    <pivotField axis="axisRow" showAll="0" sortType="descending">
      <items count="19">
        <item x="1"/>
        <item x="7"/>
        <item x="15"/>
        <item x="17"/>
        <item x="12"/>
        <item x="0"/>
        <item x="2"/>
        <item x="11"/>
        <item x="10"/>
        <item x="3"/>
        <item x="14"/>
        <item x="13"/>
        <item x="4"/>
        <item x="5"/>
        <item x="6"/>
        <item x="8"/>
        <item x="9"/>
        <item x="16"/>
        <item t="default"/>
      </items>
      <autoSortScope>
        <pivotArea dataOnly="0" outline="0" fieldPosition="0">
          <references count="1">
            <reference field="4294967294" count="1" selected="0">
              <x v="0"/>
            </reference>
          </references>
        </pivotArea>
      </autoSortScope>
    </pivotField>
    <pivotField showAll="0">
      <items count="5">
        <item x="2"/>
        <item h="1" x="3"/>
        <item h="1" x="1"/>
        <item h="1" x="0"/>
        <item t="default"/>
      </items>
    </pivotField>
    <pivotField axis="axisCol" showAll="0">
      <items count="6">
        <item h="1" x="1"/>
        <item h="1" x="2"/>
        <item h="1" x="3"/>
        <item x="4"/>
        <item h="1" x="0"/>
        <item t="default"/>
      </items>
    </pivotField>
    <pivotField dataField="1" showAll="0"/>
  </pivotFields>
  <rowFields count="1">
    <field x="0"/>
  </rowFields>
  <rowItems count="19">
    <i>
      <x v="10"/>
    </i>
    <i>
      <x v="4"/>
    </i>
    <i>
      <x v="3"/>
    </i>
    <i>
      <x/>
    </i>
    <i>
      <x v="17"/>
    </i>
    <i>
      <x v="5"/>
    </i>
    <i>
      <x v="9"/>
    </i>
    <i>
      <x v="1"/>
    </i>
    <i>
      <x v="6"/>
    </i>
    <i>
      <x v="11"/>
    </i>
    <i>
      <x v="12"/>
    </i>
    <i>
      <x v="15"/>
    </i>
    <i>
      <x v="7"/>
    </i>
    <i>
      <x v="14"/>
    </i>
    <i>
      <x v="16"/>
    </i>
    <i>
      <x v="8"/>
    </i>
    <i>
      <x v="13"/>
    </i>
    <i>
      <x v="2"/>
    </i>
    <i t="grand">
      <x/>
    </i>
  </rowItems>
  <colFields count="1">
    <field x="2"/>
  </colFields>
  <colItems count="2">
    <i>
      <x v="3"/>
    </i>
    <i t="grand">
      <x/>
    </i>
  </colItems>
  <dataFields count="1">
    <dataField name="Summe von evoa_yr" fld="3" baseField="2" baseItem="0"/>
  </dataFields>
  <chartFormats count="2">
    <chartFormat chart="1" format="30" series="1">
      <pivotArea type="data" outline="0" fieldPosition="0">
        <references count="1">
          <reference field="4294967294" count="1" selected="0">
            <x v="0"/>
          </reference>
        </references>
      </pivotArea>
    </chartFormat>
    <chartFormat chart="1" format="31"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2" cacheId="94"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T10" firstHeaderRow="1" firstDataRow="2" firstDataCol="1"/>
  <pivotFields count="3">
    <pivotField axis="axisCol" showAll="0">
      <items count="19">
        <item x="13"/>
        <item x="14"/>
        <item x="3"/>
        <item x="10"/>
        <item x="11"/>
        <item x="2"/>
        <item x="0"/>
        <item x="12"/>
        <item x="17"/>
        <item x="15"/>
        <item x="7"/>
        <item x="1"/>
        <item x="4"/>
        <item x="5"/>
        <item x="6"/>
        <item x="8"/>
        <item x="9"/>
        <item x="1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me von PK_yr" fld="2" baseField="0" baseItem="0"/>
  </dataFields>
  <chartFormats count="31">
    <chartFormat chart="1" format="196" series="1">
      <pivotArea type="data" outline="0" fieldPosition="0">
        <references count="1">
          <reference field="4294967294" count="1" selected="0">
            <x v="0"/>
          </reference>
        </references>
      </pivotArea>
    </chartFormat>
    <chartFormat chart="1" format="199" series="1">
      <pivotArea type="data" outline="0" fieldPosition="0">
        <references count="2">
          <reference field="4294967294" count="1" selected="0">
            <x v="0"/>
          </reference>
          <reference field="0" count="1" selected="0">
            <x v="0"/>
          </reference>
        </references>
      </pivotArea>
    </chartFormat>
    <chartFormat chart="1" format="200" series="1">
      <pivotArea type="data" outline="0" fieldPosition="0">
        <references count="2">
          <reference field="4294967294" count="1" selected="0">
            <x v="0"/>
          </reference>
          <reference field="0" count="1" selected="0">
            <x v="1"/>
          </reference>
        </references>
      </pivotArea>
    </chartFormat>
    <chartFormat chart="1" format="201" series="1">
      <pivotArea type="data" outline="0" fieldPosition="0">
        <references count="2">
          <reference field="4294967294" count="1" selected="0">
            <x v="0"/>
          </reference>
          <reference field="0" count="1" selected="0">
            <x v="2"/>
          </reference>
        </references>
      </pivotArea>
    </chartFormat>
    <chartFormat chart="1" format="203" series="1">
      <pivotArea type="data" outline="0" fieldPosition="0">
        <references count="2">
          <reference field="4294967294" count="1" selected="0">
            <x v="0"/>
          </reference>
          <reference field="0" count="1" selected="0">
            <x v="3"/>
          </reference>
        </references>
      </pivotArea>
    </chartFormat>
    <chartFormat chart="1" format="204" series="1">
      <pivotArea type="data" outline="0" fieldPosition="0">
        <references count="2">
          <reference field="4294967294" count="1" selected="0">
            <x v="0"/>
          </reference>
          <reference field="0" count="1" selected="0">
            <x v="4"/>
          </reference>
        </references>
      </pivotArea>
    </chartFormat>
    <chartFormat chart="1" format="205" series="1">
      <pivotArea type="data" outline="0" fieldPosition="0">
        <references count="2">
          <reference field="4294967294" count="1" selected="0">
            <x v="0"/>
          </reference>
          <reference field="0" count="1" selected="0">
            <x v="5"/>
          </reference>
        </references>
      </pivotArea>
    </chartFormat>
    <chartFormat chart="1" format="206" series="1">
      <pivotArea type="data" outline="0" fieldPosition="0">
        <references count="2">
          <reference field="4294967294" count="1" selected="0">
            <x v="0"/>
          </reference>
          <reference field="0" count="1" selected="0">
            <x v="6"/>
          </reference>
        </references>
      </pivotArea>
    </chartFormat>
    <chartFormat chart="1" format="207" series="1">
      <pivotArea type="data" outline="0" fieldPosition="0">
        <references count="2">
          <reference field="4294967294" count="1" selected="0">
            <x v="0"/>
          </reference>
          <reference field="0" count="1" selected="0">
            <x v="7"/>
          </reference>
        </references>
      </pivotArea>
    </chartFormat>
    <chartFormat chart="1" format="209" series="1">
      <pivotArea type="data" outline="0" fieldPosition="0">
        <references count="2">
          <reference field="4294967294" count="1" selected="0">
            <x v="0"/>
          </reference>
          <reference field="0" count="1" selected="0">
            <x v="8"/>
          </reference>
        </references>
      </pivotArea>
    </chartFormat>
    <chartFormat chart="1" format="210" series="1">
      <pivotArea type="data" outline="0" fieldPosition="0">
        <references count="2">
          <reference field="4294967294" count="1" selected="0">
            <x v="0"/>
          </reference>
          <reference field="0" count="1" selected="0">
            <x v="9"/>
          </reference>
        </references>
      </pivotArea>
    </chartFormat>
    <chartFormat chart="1" format="211" series="1">
      <pivotArea type="data" outline="0" fieldPosition="0">
        <references count="2">
          <reference field="4294967294" count="1" selected="0">
            <x v="0"/>
          </reference>
          <reference field="0" count="1" selected="0">
            <x v="10"/>
          </reference>
        </references>
      </pivotArea>
    </chartFormat>
    <chartFormat chart="1" format="213" series="1">
      <pivotArea type="data" outline="0" fieldPosition="0">
        <references count="2">
          <reference field="4294967294" count="1" selected="0">
            <x v="0"/>
          </reference>
          <reference field="0" count="1" selected="0">
            <x v="11"/>
          </reference>
        </references>
      </pivotArea>
    </chartFormat>
    <chartFormat chart="2" format="217" series="1">
      <pivotArea type="data" outline="0" fieldPosition="0">
        <references count="2">
          <reference field="4294967294" count="1" selected="0">
            <x v="0"/>
          </reference>
          <reference field="0" count="1" selected="0">
            <x v="0"/>
          </reference>
        </references>
      </pivotArea>
    </chartFormat>
    <chartFormat chart="2" format="218" series="1">
      <pivotArea type="data" outline="0" fieldPosition="0">
        <references count="2">
          <reference field="4294967294" count="1" selected="0">
            <x v="0"/>
          </reference>
          <reference field="0" count="1" selected="0">
            <x v="1"/>
          </reference>
        </references>
      </pivotArea>
    </chartFormat>
    <chartFormat chart="2" format="219" series="1">
      <pivotArea type="data" outline="0" fieldPosition="0">
        <references count="2">
          <reference field="4294967294" count="1" selected="0">
            <x v="0"/>
          </reference>
          <reference field="0" count="1" selected="0">
            <x v="2"/>
          </reference>
        </references>
      </pivotArea>
    </chartFormat>
    <chartFormat chart="2" format="221" series="1">
      <pivotArea type="data" outline="0" fieldPosition="0">
        <references count="2">
          <reference field="4294967294" count="1" selected="0">
            <x v="0"/>
          </reference>
          <reference field="0" count="1" selected="0">
            <x v="3"/>
          </reference>
        </references>
      </pivotArea>
    </chartFormat>
    <chartFormat chart="2" format="222" series="1">
      <pivotArea type="data" outline="0" fieldPosition="0">
        <references count="2">
          <reference field="4294967294" count="1" selected="0">
            <x v="0"/>
          </reference>
          <reference field="0" count="1" selected="0">
            <x v="4"/>
          </reference>
        </references>
      </pivotArea>
    </chartFormat>
    <chartFormat chart="2" format="223" series="1">
      <pivotArea type="data" outline="0" fieldPosition="0">
        <references count="2">
          <reference field="4294967294" count="1" selected="0">
            <x v="0"/>
          </reference>
          <reference field="0" count="1" selected="0">
            <x v="5"/>
          </reference>
        </references>
      </pivotArea>
    </chartFormat>
    <chartFormat chart="2" format="224" series="1">
      <pivotArea type="data" outline="0" fieldPosition="0">
        <references count="2">
          <reference field="4294967294" count="1" selected="0">
            <x v="0"/>
          </reference>
          <reference field="0" count="1" selected="0">
            <x v="6"/>
          </reference>
        </references>
      </pivotArea>
    </chartFormat>
    <chartFormat chart="2" format="225" series="1">
      <pivotArea type="data" outline="0" fieldPosition="0">
        <references count="2">
          <reference field="4294967294" count="1" selected="0">
            <x v="0"/>
          </reference>
          <reference field="0" count="1" selected="0">
            <x v="7"/>
          </reference>
        </references>
      </pivotArea>
    </chartFormat>
    <chartFormat chart="2" format="227" series="1">
      <pivotArea type="data" outline="0" fieldPosition="0">
        <references count="2">
          <reference field="4294967294" count="1" selected="0">
            <x v="0"/>
          </reference>
          <reference field="0" count="1" selected="0">
            <x v="8"/>
          </reference>
        </references>
      </pivotArea>
    </chartFormat>
    <chartFormat chart="2" format="228" series="1">
      <pivotArea type="data" outline="0" fieldPosition="0">
        <references count="2">
          <reference field="4294967294" count="1" selected="0">
            <x v="0"/>
          </reference>
          <reference field="0" count="1" selected="0">
            <x v="9"/>
          </reference>
        </references>
      </pivotArea>
    </chartFormat>
    <chartFormat chart="2" format="229" series="1">
      <pivotArea type="data" outline="0" fieldPosition="0">
        <references count="2">
          <reference field="4294967294" count="1" selected="0">
            <x v="0"/>
          </reference>
          <reference field="0" count="1" selected="0">
            <x v="10"/>
          </reference>
        </references>
      </pivotArea>
    </chartFormat>
    <chartFormat chart="2" format="231" series="1">
      <pivotArea type="data" outline="0" fieldPosition="0">
        <references count="2">
          <reference field="4294967294" count="1" selected="0">
            <x v="0"/>
          </reference>
          <reference field="0" count="1" selected="0">
            <x v="11"/>
          </reference>
        </references>
      </pivotArea>
    </chartFormat>
    <chartFormat chart="2" format="239" series="1">
      <pivotArea type="data" outline="0" fieldPosition="0">
        <references count="2">
          <reference field="4294967294" count="1" selected="0">
            <x v="0"/>
          </reference>
          <reference field="0" count="1" selected="0">
            <x v="12"/>
          </reference>
        </references>
      </pivotArea>
    </chartFormat>
    <chartFormat chart="2" format="240" series="1">
      <pivotArea type="data" outline="0" fieldPosition="0">
        <references count="2">
          <reference field="4294967294" count="1" selected="0">
            <x v="0"/>
          </reference>
          <reference field="0" count="1" selected="0">
            <x v="13"/>
          </reference>
        </references>
      </pivotArea>
    </chartFormat>
    <chartFormat chart="2" format="241" series="1">
      <pivotArea type="data" outline="0" fieldPosition="0">
        <references count="2">
          <reference field="4294967294" count="1" selected="0">
            <x v="0"/>
          </reference>
          <reference field="0" count="1" selected="0">
            <x v="14"/>
          </reference>
        </references>
      </pivotArea>
    </chartFormat>
    <chartFormat chart="2" format="242" series="1">
      <pivotArea type="data" outline="0" fieldPosition="0">
        <references count="2">
          <reference field="4294967294" count="1" selected="0">
            <x v="0"/>
          </reference>
          <reference field="0" count="1" selected="0">
            <x v="15"/>
          </reference>
        </references>
      </pivotArea>
    </chartFormat>
    <chartFormat chart="2" format="243" series="1">
      <pivotArea type="data" outline="0" fieldPosition="0">
        <references count="2">
          <reference field="4294967294" count="1" selected="0">
            <x v="0"/>
          </reference>
          <reference field="0" count="1" selected="0">
            <x v="16"/>
          </reference>
        </references>
      </pivotArea>
    </chartFormat>
    <chartFormat chart="2" format="244" series="1">
      <pivotArea type="data" outline="0" fieldPosition="0">
        <references count="2">
          <reference field="4294967294" count="1" selected="0">
            <x v="0"/>
          </reference>
          <reference field="0"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2" cacheId="95"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R113" firstHeaderRow="1" firstDataRow="2" firstDataCol="1"/>
  <pivotFields count="4">
    <pivotField axis="axisRow" showAll="0">
      <items count="19">
        <item x="13"/>
        <item x="14"/>
        <item x="3"/>
        <item x="10"/>
        <item x="11"/>
        <item x="2"/>
        <item x="0"/>
        <item x="12"/>
        <item x="17"/>
        <item x="15"/>
        <item x="7"/>
        <item x="1"/>
        <item x="4"/>
        <item x="5"/>
        <item x="6"/>
        <item x="8"/>
        <item x="9"/>
        <item x="16"/>
        <item t="default"/>
      </items>
    </pivotField>
    <pivotField axis="axisCol" showAll="0">
      <items count="19">
        <item x="1"/>
        <item h="1" x="0"/>
        <item x="5"/>
        <item x="9"/>
        <item x="6"/>
        <item x="10"/>
        <item x="16"/>
        <item x="7"/>
        <item x="13"/>
        <item x="15"/>
        <item x="8"/>
        <item x="14"/>
        <item h="1" x="4"/>
        <item x="2"/>
        <item x="11"/>
        <item x="12"/>
        <item x="17"/>
        <item x="3"/>
        <item t="default"/>
      </items>
    </pivotField>
    <pivotField axis="axisRow" showAll="0">
      <items count="6">
        <item x="1"/>
        <item x="2"/>
        <item x="3"/>
        <item x="4"/>
        <item x="0"/>
        <item t="default"/>
      </items>
    </pivotField>
    <pivotField dataField="1" showAll="0"/>
  </pivotFields>
  <rowFields count="2">
    <field x="0"/>
    <field x="2"/>
  </rowFields>
  <rowItems count="109">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x v="5"/>
    </i>
    <i r="1">
      <x/>
    </i>
    <i r="1">
      <x v="1"/>
    </i>
    <i r="1">
      <x v="2"/>
    </i>
    <i r="1">
      <x v="3"/>
    </i>
    <i r="1">
      <x v="4"/>
    </i>
    <i>
      <x v="6"/>
    </i>
    <i r="1">
      <x/>
    </i>
    <i r="1">
      <x v="1"/>
    </i>
    <i r="1">
      <x v="2"/>
    </i>
    <i r="1">
      <x v="3"/>
    </i>
    <i r="1">
      <x v="4"/>
    </i>
    <i>
      <x v="7"/>
    </i>
    <i r="1">
      <x/>
    </i>
    <i r="1">
      <x v="1"/>
    </i>
    <i r="1">
      <x v="2"/>
    </i>
    <i r="1">
      <x v="3"/>
    </i>
    <i r="1">
      <x v="4"/>
    </i>
    <i>
      <x v="8"/>
    </i>
    <i r="1">
      <x/>
    </i>
    <i r="1">
      <x v="1"/>
    </i>
    <i r="1">
      <x v="2"/>
    </i>
    <i r="1">
      <x v="3"/>
    </i>
    <i r="1">
      <x v="4"/>
    </i>
    <i>
      <x v="9"/>
    </i>
    <i r="1">
      <x/>
    </i>
    <i r="1">
      <x v="1"/>
    </i>
    <i r="1">
      <x v="2"/>
    </i>
    <i r="1">
      <x v="3"/>
    </i>
    <i r="1">
      <x v="4"/>
    </i>
    <i>
      <x v="10"/>
    </i>
    <i r="1">
      <x/>
    </i>
    <i r="1">
      <x v="1"/>
    </i>
    <i r="1">
      <x v="2"/>
    </i>
    <i r="1">
      <x v="3"/>
    </i>
    <i r="1">
      <x v="4"/>
    </i>
    <i>
      <x v="11"/>
    </i>
    <i r="1">
      <x/>
    </i>
    <i r="1">
      <x v="1"/>
    </i>
    <i r="1">
      <x v="2"/>
    </i>
    <i r="1">
      <x v="3"/>
    </i>
    <i r="1">
      <x v="4"/>
    </i>
    <i>
      <x v="12"/>
    </i>
    <i r="1">
      <x/>
    </i>
    <i r="1">
      <x v="1"/>
    </i>
    <i r="1">
      <x v="2"/>
    </i>
    <i r="1">
      <x v="3"/>
    </i>
    <i r="1">
      <x v="4"/>
    </i>
    <i>
      <x v="13"/>
    </i>
    <i r="1">
      <x/>
    </i>
    <i r="1">
      <x v="1"/>
    </i>
    <i r="1">
      <x v="2"/>
    </i>
    <i r="1">
      <x v="3"/>
    </i>
    <i r="1">
      <x v="4"/>
    </i>
    <i>
      <x v="14"/>
    </i>
    <i r="1">
      <x/>
    </i>
    <i r="1">
      <x v="1"/>
    </i>
    <i r="1">
      <x v="2"/>
    </i>
    <i r="1">
      <x v="3"/>
    </i>
    <i r="1">
      <x v="4"/>
    </i>
    <i>
      <x v="15"/>
    </i>
    <i r="1">
      <x/>
    </i>
    <i r="1">
      <x v="1"/>
    </i>
    <i r="1">
      <x v="2"/>
    </i>
    <i r="1">
      <x v="3"/>
    </i>
    <i r="1">
      <x v="4"/>
    </i>
    <i>
      <x v="16"/>
    </i>
    <i r="1">
      <x/>
    </i>
    <i r="1">
      <x v="1"/>
    </i>
    <i r="1">
      <x v="2"/>
    </i>
    <i r="1">
      <x v="3"/>
    </i>
    <i r="1">
      <x v="4"/>
    </i>
    <i>
      <x v="17"/>
    </i>
    <i r="1">
      <x/>
    </i>
    <i r="1">
      <x v="1"/>
    </i>
    <i r="1">
      <x v="2"/>
    </i>
    <i r="1">
      <x v="3"/>
    </i>
    <i r="1">
      <x v="4"/>
    </i>
    <i t="grand">
      <x/>
    </i>
  </rowItems>
  <colFields count="1">
    <field x="1"/>
  </colFields>
  <colItems count="17">
    <i>
      <x/>
    </i>
    <i>
      <x v="2"/>
    </i>
    <i>
      <x v="3"/>
    </i>
    <i>
      <x v="4"/>
    </i>
    <i>
      <x v="5"/>
    </i>
    <i>
      <x v="6"/>
    </i>
    <i>
      <x v="7"/>
    </i>
    <i>
      <x v="8"/>
    </i>
    <i>
      <x v="9"/>
    </i>
    <i>
      <x v="10"/>
    </i>
    <i>
      <x v="11"/>
    </i>
    <i>
      <x v="13"/>
    </i>
    <i>
      <x v="14"/>
    </i>
    <i>
      <x v="15"/>
    </i>
    <i>
      <x v="16"/>
    </i>
    <i>
      <x v="17"/>
    </i>
    <i t="grand">
      <x/>
    </i>
  </colItems>
  <dataFields count="1">
    <dataField name="Summe von rkx_ele_yr" fld="3" baseField="0" baseItem="0"/>
  </dataFields>
  <chartFormats count="16">
    <chartFormat chart="1" format="180" series="1">
      <pivotArea type="data" outline="0" fieldPosition="0">
        <references count="2">
          <reference field="4294967294" count="1" selected="0">
            <x v="0"/>
          </reference>
          <reference field="1" count="1" selected="0">
            <x v="0"/>
          </reference>
        </references>
      </pivotArea>
    </chartFormat>
    <chartFormat chart="1" format="181" series="1">
      <pivotArea type="data" outline="0" fieldPosition="0">
        <references count="2">
          <reference field="4294967294" count="1" selected="0">
            <x v="0"/>
          </reference>
          <reference field="1" count="1" selected="0">
            <x v="2"/>
          </reference>
        </references>
      </pivotArea>
    </chartFormat>
    <chartFormat chart="1" format="182" series="1">
      <pivotArea type="data" outline="0" fieldPosition="0">
        <references count="2">
          <reference field="4294967294" count="1" selected="0">
            <x v="0"/>
          </reference>
          <reference field="1" count="1" selected="0">
            <x v="3"/>
          </reference>
        </references>
      </pivotArea>
    </chartFormat>
    <chartFormat chart="1" format="183" series="1">
      <pivotArea type="data" outline="0" fieldPosition="0">
        <references count="2">
          <reference field="4294967294" count="1" selected="0">
            <x v="0"/>
          </reference>
          <reference field="1" count="1" selected="0">
            <x v="4"/>
          </reference>
        </references>
      </pivotArea>
    </chartFormat>
    <chartFormat chart="1" format="184" series="1">
      <pivotArea type="data" outline="0" fieldPosition="0">
        <references count="2">
          <reference field="4294967294" count="1" selected="0">
            <x v="0"/>
          </reference>
          <reference field="1" count="1" selected="0">
            <x v="5"/>
          </reference>
        </references>
      </pivotArea>
    </chartFormat>
    <chartFormat chart="1" format="185" series="1">
      <pivotArea type="data" outline="0" fieldPosition="0">
        <references count="2">
          <reference field="4294967294" count="1" selected="0">
            <x v="0"/>
          </reference>
          <reference field="1" count="1" selected="0">
            <x v="6"/>
          </reference>
        </references>
      </pivotArea>
    </chartFormat>
    <chartFormat chart="1" format="186" series="1">
      <pivotArea type="data" outline="0" fieldPosition="0">
        <references count="2">
          <reference field="4294967294" count="1" selected="0">
            <x v="0"/>
          </reference>
          <reference field="1" count="1" selected="0">
            <x v="7"/>
          </reference>
        </references>
      </pivotArea>
    </chartFormat>
    <chartFormat chart="1" format="187" series="1">
      <pivotArea type="data" outline="0" fieldPosition="0">
        <references count="2">
          <reference field="4294967294" count="1" selected="0">
            <x v="0"/>
          </reference>
          <reference field="1" count="1" selected="0">
            <x v="8"/>
          </reference>
        </references>
      </pivotArea>
    </chartFormat>
    <chartFormat chart="1" format="188" series="1">
      <pivotArea type="data" outline="0" fieldPosition="0">
        <references count="2">
          <reference field="4294967294" count="1" selected="0">
            <x v="0"/>
          </reference>
          <reference field="1" count="1" selected="0">
            <x v="9"/>
          </reference>
        </references>
      </pivotArea>
    </chartFormat>
    <chartFormat chart="1" format="189" series="1">
      <pivotArea type="data" outline="0" fieldPosition="0">
        <references count="2">
          <reference field="4294967294" count="1" selected="0">
            <x v="0"/>
          </reference>
          <reference field="1" count="1" selected="0">
            <x v="10"/>
          </reference>
        </references>
      </pivotArea>
    </chartFormat>
    <chartFormat chart="1" format="190" series="1">
      <pivotArea type="data" outline="0" fieldPosition="0">
        <references count="2">
          <reference field="4294967294" count="1" selected="0">
            <x v="0"/>
          </reference>
          <reference field="1" count="1" selected="0">
            <x v="11"/>
          </reference>
        </references>
      </pivotArea>
    </chartFormat>
    <chartFormat chart="1" format="191" series="1">
      <pivotArea type="data" outline="0" fieldPosition="0">
        <references count="2">
          <reference field="4294967294" count="1" selected="0">
            <x v="0"/>
          </reference>
          <reference field="1" count="1" selected="0">
            <x v="13"/>
          </reference>
        </references>
      </pivotArea>
    </chartFormat>
    <chartFormat chart="1" format="192" series="1">
      <pivotArea type="data" outline="0" fieldPosition="0">
        <references count="2">
          <reference field="4294967294" count="1" selected="0">
            <x v="0"/>
          </reference>
          <reference field="1" count="1" selected="0">
            <x v="14"/>
          </reference>
        </references>
      </pivotArea>
    </chartFormat>
    <chartFormat chart="1" format="193" series="1">
      <pivotArea type="data" outline="0" fieldPosition="0">
        <references count="2">
          <reference field="4294967294" count="1" selected="0">
            <x v="0"/>
          </reference>
          <reference field="1" count="1" selected="0">
            <x v="15"/>
          </reference>
        </references>
      </pivotArea>
    </chartFormat>
    <chartFormat chart="1" format="194" series="1">
      <pivotArea type="data" outline="0" fieldPosition="0">
        <references count="2">
          <reference field="4294967294" count="1" selected="0">
            <x v="0"/>
          </reference>
          <reference field="1" count="1" selected="0">
            <x v="16"/>
          </reference>
        </references>
      </pivotArea>
    </chartFormat>
    <chartFormat chart="1" format="195" series="1">
      <pivotArea type="data" outline="0" fieldPosition="0">
        <references count="2">
          <reference field="4294967294" count="1" selected="0">
            <x v="0"/>
          </reference>
          <reference field="1"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2" cacheId="96"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5">
  <location ref="A3:C10" firstHeaderRow="1" firstDataRow="2" firstDataCol="1"/>
  <pivotFields count="3">
    <pivotField axis="axisCol" showAll="0">
      <items count="19">
        <item h="1" x="13"/>
        <item h="1" x="14"/>
        <item x="3"/>
        <item h="1" x="10"/>
        <item h="1" x="11"/>
        <item h="1" x="2"/>
        <item h="1" x="0"/>
        <item h="1" x="12"/>
        <item h="1" x="17"/>
        <item h="1" x="15"/>
        <item h="1" x="7"/>
        <item h="1" x="1"/>
        <item h="1" x="4"/>
        <item h="1" x="5"/>
        <item h="1" x="6"/>
        <item h="1" x="8"/>
        <item h="1" x="9"/>
        <item h="1" x="1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2">
    <i>
      <x v="2"/>
    </i>
    <i t="grand">
      <x/>
    </i>
  </colItems>
  <dataFields count="1">
    <dataField name="Summe von PSKL" fld="2" baseField="0" baseItem="0"/>
  </dataFields>
  <chartFormats count="19">
    <chartFormat chart="2" format="226" series="1">
      <pivotArea type="data" outline="0" fieldPosition="0">
        <references count="1">
          <reference field="0" count="1" selected="0">
            <x v="0"/>
          </reference>
        </references>
      </pivotArea>
    </chartFormat>
    <chartFormat chart="2" format="227" series="1">
      <pivotArea type="data" outline="0" fieldPosition="0">
        <references count="1">
          <reference field="0" count="1" selected="0">
            <x v="2"/>
          </reference>
        </references>
      </pivotArea>
    </chartFormat>
    <chartFormat chart="2" format="229" series="1">
      <pivotArea type="data" outline="0" fieldPosition="0">
        <references count="1">
          <reference field="0" count="1" selected="0">
            <x v="3"/>
          </reference>
        </references>
      </pivotArea>
    </chartFormat>
    <chartFormat chart="2" format="230" series="1">
      <pivotArea type="data" outline="0" fieldPosition="0">
        <references count="1">
          <reference field="0" count="1" selected="0">
            <x v="4"/>
          </reference>
        </references>
      </pivotArea>
    </chartFormat>
    <chartFormat chart="2" format="231" series="1">
      <pivotArea type="data" outline="0" fieldPosition="0">
        <references count="1">
          <reference field="0" count="1" selected="0">
            <x v="5"/>
          </reference>
        </references>
      </pivotArea>
    </chartFormat>
    <chartFormat chart="2" format="232" series="1">
      <pivotArea type="data" outline="0" fieldPosition="0">
        <references count="1">
          <reference field="0" count="1" selected="0">
            <x v="6"/>
          </reference>
        </references>
      </pivotArea>
    </chartFormat>
    <chartFormat chart="2" format="233" series="1">
      <pivotArea type="data" outline="0" fieldPosition="0">
        <references count="1">
          <reference field="0" count="1" selected="0">
            <x v="10"/>
          </reference>
        </references>
      </pivotArea>
    </chartFormat>
    <chartFormat chart="4" format="263" series="1">
      <pivotArea type="data" outline="0" fieldPosition="0">
        <references count="2">
          <reference field="4294967294" count="1" selected="0">
            <x v="0"/>
          </reference>
          <reference field="0" count="1" selected="0">
            <x v="0"/>
          </reference>
        </references>
      </pivotArea>
    </chartFormat>
    <chartFormat chart="4" format="264" series="1">
      <pivotArea type="data" outline="0" fieldPosition="0">
        <references count="2">
          <reference field="4294967294" count="1" selected="0">
            <x v="0"/>
          </reference>
          <reference field="0" count="1" selected="0">
            <x v="1"/>
          </reference>
        </references>
      </pivotArea>
    </chartFormat>
    <chartFormat chart="4" format="265" series="1">
      <pivotArea type="data" outline="0" fieldPosition="0">
        <references count="2">
          <reference field="4294967294" count="1" selected="0">
            <x v="0"/>
          </reference>
          <reference field="0" count="1" selected="0">
            <x v="2"/>
          </reference>
        </references>
      </pivotArea>
    </chartFormat>
    <chartFormat chart="4" format="267" series="1">
      <pivotArea type="data" outline="0" fieldPosition="0">
        <references count="2">
          <reference field="4294967294" count="1" selected="0">
            <x v="0"/>
          </reference>
          <reference field="0" count="1" selected="0">
            <x v="3"/>
          </reference>
        </references>
      </pivotArea>
    </chartFormat>
    <chartFormat chart="4" format="268" series="1">
      <pivotArea type="data" outline="0" fieldPosition="0">
        <references count="2">
          <reference field="4294967294" count="1" selected="0">
            <x v="0"/>
          </reference>
          <reference field="0" count="1" selected="0">
            <x v="4"/>
          </reference>
        </references>
      </pivotArea>
    </chartFormat>
    <chartFormat chart="4" format="269" series="1">
      <pivotArea type="data" outline="0" fieldPosition="0">
        <references count="2">
          <reference field="4294967294" count="1" selected="0">
            <x v="0"/>
          </reference>
          <reference field="0" count="1" selected="0">
            <x v="5"/>
          </reference>
        </references>
      </pivotArea>
    </chartFormat>
    <chartFormat chart="4" format="270" series="1">
      <pivotArea type="data" outline="0" fieldPosition="0">
        <references count="2">
          <reference field="4294967294" count="1" selected="0">
            <x v="0"/>
          </reference>
          <reference field="0" count="1" selected="0">
            <x v="6"/>
          </reference>
        </references>
      </pivotArea>
    </chartFormat>
    <chartFormat chart="4" format="271" series="1">
      <pivotArea type="data" outline="0" fieldPosition="0">
        <references count="2">
          <reference field="4294967294" count="1" selected="0">
            <x v="0"/>
          </reference>
          <reference field="0" count="1" selected="0">
            <x v="7"/>
          </reference>
        </references>
      </pivotArea>
    </chartFormat>
    <chartFormat chart="4" format="273" series="1">
      <pivotArea type="data" outline="0" fieldPosition="0">
        <references count="2">
          <reference field="4294967294" count="1" selected="0">
            <x v="0"/>
          </reference>
          <reference field="0" count="1" selected="0">
            <x v="8"/>
          </reference>
        </references>
      </pivotArea>
    </chartFormat>
    <chartFormat chart="4" format="274" series="1">
      <pivotArea type="data" outline="0" fieldPosition="0">
        <references count="2">
          <reference field="4294967294" count="1" selected="0">
            <x v="0"/>
          </reference>
          <reference field="0" count="1" selected="0">
            <x v="9"/>
          </reference>
        </references>
      </pivotArea>
    </chartFormat>
    <chartFormat chart="4" format="275" series="1">
      <pivotArea type="data" outline="0" fieldPosition="0">
        <references count="2">
          <reference field="4294967294" count="1" selected="0">
            <x v="0"/>
          </reference>
          <reference field="0" count="1" selected="0">
            <x v="10"/>
          </reference>
        </references>
      </pivotArea>
    </chartFormat>
    <chartFormat chart="4" format="277" series="1">
      <pivotArea type="data" outline="0" fieldPosition="0">
        <references count="2">
          <reference field="4294967294" count="1" selected="0">
            <x v="0"/>
          </reference>
          <reference field="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2" cacheId="97"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4">
  <location ref="A3:C10" firstHeaderRow="1" firstDataRow="2" firstDataCol="1"/>
  <pivotFields count="3">
    <pivotField axis="axisCol" showAll="0">
      <items count="19">
        <item h="1" x="13"/>
        <item h="1" x="14"/>
        <item x="3"/>
        <item h="1" x="10"/>
        <item h="1" x="11"/>
        <item h="1" x="2"/>
        <item h="1" x="0"/>
        <item h="1" x="12"/>
        <item h="1" x="17"/>
        <item h="1" x="15"/>
        <item h="1" x="7"/>
        <item h="1" x="1"/>
        <item h="1" x="4"/>
        <item h="1" x="5"/>
        <item h="1" x="6"/>
        <item h="1" x="8"/>
        <item h="1" x="9"/>
        <item h="1" x="1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2">
    <i>
      <x v="2"/>
    </i>
    <i t="grand">
      <x/>
    </i>
  </colItems>
  <dataFields count="1">
    <dataField name="Summe von PUSK" fld="2" baseField="0" baseItem="0"/>
  </dataFields>
  <chartFormats count="12">
    <chartFormat chart="3" format="245" series="1">
      <pivotArea type="data" outline="0" fieldPosition="0">
        <references count="2">
          <reference field="4294967294" count="1" selected="0">
            <x v="0"/>
          </reference>
          <reference field="0" count="1" selected="0">
            <x v="0"/>
          </reference>
        </references>
      </pivotArea>
    </chartFormat>
    <chartFormat chart="3" format="246" series="1">
      <pivotArea type="data" outline="0" fieldPosition="0">
        <references count="2">
          <reference field="4294967294" count="1" selected="0">
            <x v="0"/>
          </reference>
          <reference field="0" count="1" selected="0">
            <x v="1"/>
          </reference>
        </references>
      </pivotArea>
    </chartFormat>
    <chartFormat chart="3" format="247" series="1">
      <pivotArea type="data" outline="0" fieldPosition="0">
        <references count="2">
          <reference field="4294967294" count="1" selected="0">
            <x v="0"/>
          </reference>
          <reference field="0" count="1" selected="0">
            <x v="2"/>
          </reference>
        </references>
      </pivotArea>
    </chartFormat>
    <chartFormat chart="3" format="249" series="1">
      <pivotArea type="data" outline="0" fieldPosition="0">
        <references count="2">
          <reference field="4294967294" count="1" selected="0">
            <x v="0"/>
          </reference>
          <reference field="0" count="1" selected="0">
            <x v="3"/>
          </reference>
        </references>
      </pivotArea>
    </chartFormat>
    <chartFormat chart="3" format="250" series="1">
      <pivotArea type="data" outline="0" fieldPosition="0">
        <references count="2">
          <reference field="4294967294" count="1" selected="0">
            <x v="0"/>
          </reference>
          <reference field="0" count="1" selected="0">
            <x v="4"/>
          </reference>
        </references>
      </pivotArea>
    </chartFormat>
    <chartFormat chart="3" format="251" series="1">
      <pivotArea type="data" outline="0" fieldPosition="0">
        <references count="2">
          <reference field="4294967294" count="1" selected="0">
            <x v="0"/>
          </reference>
          <reference field="0" count="1" selected="0">
            <x v="5"/>
          </reference>
        </references>
      </pivotArea>
    </chartFormat>
    <chartFormat chart="3" format="252" series="1">
      <pivotArea type="data" outline="0" fieldPosition="0">
        <references count="2">
          <reference field="4294967294" count="1" selected="0">
            <x v="0"/>
          </reference>
          <reference field="0" count="1" selected="0">
            <x v="6"/>
          </reference>
        </references>
      </pivotArea>
    </chartFormat>
    <chartFormat chart="3" format="253" series="1">
      <pivotArea type="data" outline="0" fieldPosition="0">
        <references count="2">
          <reference field="4294967294" count="1" selected="0">
            <x v="0"/>
          </reference>
          <reference field="0" count="1" selected="0">
            <x v="7"/>
          </reference>
        </references>
      </pivotArea>
    </chartFormat>
    <chartFormat chart="3" format="255" series="1">
      <pivotArea type="data" outline="0" fieldPosition="0">
        <references count="2">
          <reference field="4294967294" count="1" selected="0">
            <x v="0"/>
          </reference>
          <reference field="0" count="1" selected="0">
            <x v="8"/>
          </reference>
        </references>
      </pivotArea>
    </chartFormat>
    <chartFormat chart="3" format="256" series="1">
      <pivotArea type="data" outline="0" fieldPosition="0">
        <references count="2">
          <reference field="4294967294" count="1" selected="0">
            <x v="0"/>
          </reference>
          <reference field="0" count="1" selected="0">
            <x v="9"/>
          </reference>
        </references>
      </pivotArea>
    </chartFormat>
    <chartFormat chart="3" format="257" series="1">
      <pivotArea type="data" outline="0" fieldPosition="0">
        <references count="2">
          <reference field="4294967294" count="1" selected="0">
            <x v="0"/>
          </reference>
          <reference field="0" count="1" selected="0">
            <x v="10"/>
          </reference>
        </references>
      </pivotArea>
    </chartFormat>
    <chartFormat chart="3" format="259" series="1">
      <pivotArea type="data" outline="0" fieldPosition="0">
        <references count="2">
          <reference field="4294967294" count="1" selected="0">
            <x v="0"/>
          </reference>
          <reference field="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98"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L9" firstHeaderRow="1" firstDataRow="2" firstDataCol="1"/>
  <pivotFields count="3">
    <pivotField axis="axisCol" showAll="0">
      <items count="11">
        <item x="1"/>
        <item x="7"/>
        <item x="8"/>
        <item x="0"/>
        <item x="9"/>
        <item x="2"/>
        <item x="3"/>
        <item x="4"/>
        <item x="5"/>
        <item x="6"/>
        <item t="default"/>
      </items>
    </pivotField>
    <pivotField axis="axisRow" showAll="0">
      <items count="6">
        <item x="1"/>
        <item x="2"/>
        <item x="3"/>
        <item x="4"/>
        <item h="1" x="0"/>
        <item t="default"/>
      </items>
    </pivotField>
    <pivotField dataField="1" showAll="0"/>
  </pivotFields>
  <rowFields count="1">
    <field x="1"/>
  </rowFields>
  <rowItems count="5">
    <i>
      <x/>
    </i>
    <i>
      <x v="1"/>
    </i>
    <i>
      <x v="2"/>
    </i>
    <i>
      <x v="3"/>
    </i>
    <i t="grand">
      <x/>
    </i>
  </rowItems>
  <colFields count="1">
    <field x="0"/>
  </colFields>
  <colItems count="11">
    <i>
      <x/>
    </i>
    <i>
      <x v="1"/>
    </i>
    <i>
      <x v="2"/>
    </i>
    <i>
      <x v="3"/>
    </i>
    <i>
      <x v="4"/>
    </i>
    <i>
      <x v="5"/>
    </i>
    <i>
      <x v="6"/>
    </i>
    <i>
      <x v="7"/>
    </i>
    <i>
      <x v="8"/>
    </i>
    <i>
      <x v="9"/>
    </i>
    <i t="grand">
      <x/>
    </i>
  </colItems>
  <dataFields count="1">
    <dataField name="Summe von co2ets_elen" fld="2" baseField="0" baseItem="0"/>
  </dataFields>
  <chartFormats count="10">
    <chartFormat chart="1" format="9" series="1">
      <pivotArea type="data" outline="0" fieldPosition="0">
        <references count="2">
          <reference field="4294967294" count="1" selected="0">
            <x v="0"/>
          </reference>
          <reference field="0" count="1" selected="0">
            <x v="0"/>
          </reference>
        </references>
      </pivotArea>
    </chartFormat>
    <chartFormat chart="1" format="11" series="1">
      <pivotArea type="data" outline="0" fieldPosition="0">
        <references count="2">
          <reference field="4294967294" count="1" selected="0">
            <x v="0"/>
          </reference>
          <reference field="0" count="1" selected="0">
            <x v="1"/>
          </reference>
        </references>
      </pivotArea>
    </chartFormat>
    <chartFormat chart="1" format="12" series="1">
      <pivotArea type="data" outline="0" fieldPosition="0">
        <references count="2">
          <reference field="4294967294" count="1" selected="0">
            <x v="0"/>
          </reference>
          <reference field="0" count="1" selected="0">
            <x v="2"/>
          </reference>
        </references>
      </pivotArea>
    </chartFormat>
    <chartFormat chart="1" format="13" series="1">
      <pivotArea type="data" outline="0" fieldPosition="0">
        <references count="2">
          <reference field="4294967294" count="1" selected="0">
            <x v="0"/>
          </reference>
          <reference field="0" count="1" selected="0">
            <x v="3"/>
          </reference>
        </references>
      </pivotArea>
    </chartFormat>
    <chartFormat chart="1" format="14" series="1">
      <pivotArea type="data" outline="0" fieldPosition="0">
        <references count="2">
          <reference field="4294967294" count="1" selected="0">
            <x v="0"/>
          </reference>
          <reference field="0" count="1" selected="0">
            <x v="4"/>
          </reference>
        </references>
      </pivotArea>
    </chartFormat>
    <chartFormat chart="1" format="24" series="1">
      <pivotArea type="data" outline="0" fieldPosition="0">
        <references count="2">
          <reference field="4294967294" count="1" selected="0">
            <x v="0"/>
          </reference>
          <reference field="0" count="1" selected="0">
            <x v="5"/>
          </reference>
        </references>
      </pivotArea>
    </chartFormat>
    <chartFormat chart="1" format="25" series="1">
      <pivotArea type="data" outline="0" fieldPosition="0">
        <references count="2">
          <reference field="4294967294" count="1" selected="0">
            <x v="0"/>
          </reference>
          <reference field="0" count="1" selected="0">
            <x v="6"/>
          </reference>
        </references>
      </pivotArea>
    </chartFormat>
    <chartFormat chart="1" format="26" series="1">
      <pivotArea type="data" outline="0" fieldPosition="0">
        <references count="2">
          <reference field="4294967294" count="1" selected="0">
            <x v="0"/>
          </reference>
          <reference field="0" count="1" selected="0">
            <x v="7"/>
          </reference>
        </references>
      </pivotArea>
    </chartFormat>
    <chartFormat chart="1" format="27" series="1">
      <pivotArea type="data" outline="0" fieldPosition="0">
        <references count="2">
          <reference field="4294967294" count="1" selected="0">
            <x v="0"/>
          </reference>
          <reference field="0" count="1" selected="0">
            <x v="8"/>
          </reference>
        </references>
      </pivotArea>
    </chartFormat>
    <chartFormat chart="1" format="28" series="1">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 cacheId="99"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3">
  <location ref="A3:L10" firstHeaderRow="1" firstDataRow="2" firstDataCol="1"/>
  <pivotFields count="3">
    <pivotField axis="axisCol" showAll="0">
      <items count="11">
        <item x="1"/>
        <item x="7"/>
        <item x="8"/>
        <item x="0"/>
        <item x="9"/>
        <item x="2"/>
        <item x="3"/>
        <item x="4"/>
        <item x="5"/>
        <item x="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11">
    <i>
      <x/>
    </i>
    <i>
      <x v="1"/>
    </i>
    <i>
      <x v="2"/>
    </i>
    <i>
      <x v="3"/>
    </i>
    <i>
      <x v="4"/>
    </i>
    <i>
      <x v="5"/>
    </i>
    <i>
      <x v="6"/>
    </i>
    <i>
      <x v="7"/>
    </i>
    <i>
      <x v="8"/>
    </i>
    <i>
      <x v="9"/>
    </i>
    <i t="grand">
      <x/>
    </i>
  </colItems>
  <dataFields count="1">
    <dataField name="Summe von co2ets_elex" fld="2" baseField="0" baseItem="0"/>
  </dataFields>
  <chartFormats count="10">
    <chartFormat chart="2" format="31" series="1">
      <pivotArea type="data" outline="0" fieldPosition="0">
        <references count="2">
          <reference field="4294967294" count="1" selected="0">
            <x v="0"/>
          </reference>
          <reference field="0" count="1" selected="0">
            <x v="0"/>
          </reference>
        </references>
      </pivotArea>
    </chartFormat>
    <chartFormat chart="2" format="32" series="1">
      <pivotArea type="data" outline="0" fieldPosition="0">
        <references count="2">
          <reference field="4294967294" count="1" selected="0">
            <x v="0"/>
          </reference>
          <reference field="0" count="1" selected="0">
            <x v="3"/>
          </reference>
        </references>
      </pivotArea>
    </chartFormat>
    <chartFormat chart="2" format="33" series="1">
      <pivotArea type="data" outline="0" fieldPosition="0">
        <references count="2">
          <reference field="4294967294" count="1" selected="0">
            <x v="0"/>
          </reference>
          <reference field="0" count="1" selected="0">
            <x v="1"/>
          </reference>
        </references>
      </pivotArea>
    </chartFormat>
    <chartFormat chart="2" format="34" series="1">
      <pivotArea type="data" outline="0" fieldPosition="0">
        <references count="2">
          <reference field="4294967294" count="1" selected="0">
            <x v="0"/>
          </reference>
          <reference field="0" count="1" selected="0">
            <x v="2"/>
          </reference>
        </references>
      </pivotArea>
    </chartFormat>
    <chartFormat chart="2" format="35" series="1">
      <pivotArea type="data" outline="0" fieldPosition="0">
        <references count="2">
          <reference field="4294967294" count="1" selected="0">
            <x v="0"/>
          </reference>
          <reference field="0" count="1" selected="0">
            <x v="4"/>
          </reference>
        </references>
      </pivotArea>
    </chartFormat>
    <chartFormat chart="2" format="44" series="1">
      <pivotArea type="data" outline="0" fieldPosition="0">
        <references count="2">
          <reference field="4294967294" count="1" selected="0">
            <x v="0"/>
          </reference>
          <reference field="0" count="1" selected="0">
            <x v="5"/>
          </reference>
        </references>
      </pivotArea>
    </chartFormat>
    <chartFormat chart="2" format="45" series="1">
      <pivotArea type="data" outline="0" fieldPosition="0">
        <references count="2">
          <reference field="4294967294" count="1" selected="0">
            <x v="0"/>
          </reference>
          <reference field="0" count="1" selected="0">
            <x v="6"/>
          </reference>
        </references>
      </pivotArea>
    </chartFormat>
    <chartFormat chart="2" format="46" series="1">
      <pivotArea type="data" outline="0" fieldPosition="0">
        <references count="2">
          <reference field="4294967294" count="1" selected="0">
            <x v="0"/>
          </reference>
          <reference field="0" count="1" selected="0">
            <x v="7"/>
          </reference>
        </references>
      </pivotArea>
    </chartFormat>
    <chartFormat chart="2" format="47" series="1">
      <pivotArea type="data" outline="0" fieldPosition="0">
        <references count="2">
          <reference field="4294967294" count="1" selected="0">
            <x v="0"/>
          </reference>
          <reference field="0" count="1" selected="0">
            <x v="8"/>
          </reference>
        </references>
      </pivotArea>
    </chartFormat>
    <chartFormat chart="2" format="48" series="1">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filters count="1">
    <filter fld="0" type="captionNotEqual" evalOrder="-1" id="1" stringValue1="(Leer)">
      <autoFilter ref="A1">
        <filterColumn colId="0">
          <customFilters>
            <customFilter operator="notEqual" val="(Leer)"/>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2" cacheId="100"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G10" firstHeaderRow="1" firstDataRow="2" firstDataCol="1"/>
  <pivotFields count="3">
    <pivotField axis="axisCol" showAll="0">
      <items count="11">
        <item x="1"/>
        <item x="7"/>
        <item x="8"/>
        <item x="0"/>
        <item x="9"/>
        <item h="1" x="2"/>
        <item h="1" x="3"/>
        <item h="1" x="4"/>
        <item h="1" x="5"/>
        <item h="1" x="6"/>
        <item t="default"/>
      </items>
    </pivotField>
    <pivotField axis="axisRow" showAll="0">
      <items count="6">
        <item x="1"/>
        <item x="2"/>
        <item x="3"/>
        <item x="4"/>
        <item x="0"/>
        <item t="default"/>
      </items>
    </pivotField>
    <pivotField dataField="1" showAll="0"/>
  </pivotFields>
  <rowFields count="1">
    <field x="1"/>
  </rowFields>
  <rowItems count="6">
    <i>
      <x/>
    </i>
    <i>
      <x v="1"/>
    </i>
    <i>
      <x v="2"/>
    </i>
    <i>
      <x v="3"/>
    </i>
    <i>
      <x v="4"/>
    </i>
    <i t="grand">
      <x/>
    </i>
  </rowItems>
  <colFields count="1">
    <field x="0"/>
  </colFields>
  <colItems count="6">
    <i>
      <x/>
    </i>
    <i>
      <x v="1"/>
    </i>
    <i>
      <x v="2"/>
    </i>
    <i>
      <x v="3"/>
    </i>
    <i>
      <x v="4"/>
    </i>
    <i t="grand">
      <x/>
    </i>
  </colItems>
  <dataFields count="1">
    <dataField name="Summe von co2ets_y" fld="2" baseField="0" baseItem="0"/>
  </dataFields>
  <chartFormats count="5">
    <chartFormat chart="1" format="9" series="1">
      <pivotArea type="data" outline="0" fieldPosition="0">
        <references count="2">
          <reference field="4294967294" count="1" selected="0">
            <x v="0"/>
          </reference>
          <reference field="0" count="1" selected="0">
            <x v="0"/>
          </reference>
        </references>
      </pivotArea>
    </chartFormat>
    <chartFormat chart="1" format="11" series="1">
      <pivotArea type="data" outline="0" fieldPosition="0">
        <references count="2">
          <reference field="4294967294" count="1" selected="0">
            <x v="0"/>
          </reference>
          <reference field="0" count="1" selected="0">
            <x v="1"/>
          </reference>
        </references>
      </pivotArea>
    </chartFormat>
    <chartFormat chart="1" format="12" series="1">
      <pivotArea type="data" outline="0" fieldPosition="0">
        <references count="2">
          <reference field="4294967294" count="1" selected="0">
            <x v="0"/>
          </reference>
          <reference field="0" count="1" selected="0">
            <x v="2"/>
          </reference>
        </references>
      </pivotArea>
    </chartFormat>
    <chartFormat chart="1" format="13" series="1">
      <pivotArea type="data" outline="0" fieldPosition="0">
        <references count="2">
          <reference field="4294967294" count="1" selected="0">
            <x v="0"/>
          </reference>
          <reference field="0" count="1" selected="0">
            <x v="3"/>
          </reference>
        </references>
      </pivotArea>
    </chartFormat>
    <chartFormat chart="1"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3" cacheId="101"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G10" firstHeaderRow="1" firstDataRow="2" firstDataCol="1"/>
  <pivotFields count="3">
    <pivotField axis="axisCol" showAll="0">
      <items count="11">
        <item x="1"/>
        <item x="7"/>
        <item x="8"/>
        <item x="0"/>
        <item x="9"/>
        <item h="1" x="2"/>
        <item h="1" x="3"/>
        <item h="1" x="4"/>
        <item h="1" x="5"/>
        <item h="1" x="6"/>
        <item t="default"/>
      </items>
    </pivotField>
    <pivotField axis="axisRow" showAll="0">
      <items count="6">
        <item x="1"/>
        <item x="2"/>
        <item x="3"/>
        <item x="4"/>
        <item x="0"/>
        <item t="default"/>
      </items>
    </pivotField>
    <pivotField dataField="1" showAll="0"/>
  </pivotFields>
  <rowFields count="1">
    <field x="1"/>
  </rowFields>
  <rowItems count="6">
    <i>
      <x/>
    </i>
    <i>
      <x v="1"/>
    </i>
    <i>
      <x v="2"/>
    </i>
    <i>
      <x v="3"/>
    </i>
    <i>
      <x v="4"/>
    </i>
    <i t="grand">
      <x/>
    </i>
  </rowItems>
  <colFields count="1">
    <field x="0"/>
  </colFields>
  <colItems count="6">
    <i>
      <x/>
    </i>
    <i>
      <x v="1"/>
    </i>
    <i>
      <x v="2"/>
    </i>
    <i>
      <x v="3"/>
    </i>
    <i>
      <x v="4"/>
    </i>
    <i t="grand">
      <x/>
    </i>
  </colItems>
  <dataFields count="1">
    <dataField name="Summe von co2ets_yr" fld="2" baseField="0" baseItem="0"/>
  </dataFields>
  <chartFormats count="5">
    <chartFormat chart="1" format="9" series="1">
      <pivotArea type="data" outline="0" fieldPosition="0">
        <references count="2">
          <reference field="4294967294" count="1" selected="0">
            <x v="0"/>
          </reference>
          <reference field="0" count="1" selected="0">
            <x v="0"/>
          </reference>
        </references>
      </pivotArea>
    </chartFormat>
    <chartFormat chart="1" format="11" series="1">
      <pivotArea type="data" outline="0" fieldPosition="0">
        <references count="2">
          <reference field="4294967294" count="1" selected="0">
            <x v="0"/>
          </reference>
          <reference field="0" count="1" selected="0">
            <x v="1"/>
          </reference>
        </references>
      </pivotArea>
    </chartFormat>
    <chartFormat chart="1" format="12" series="1">
      <pivotArea type="data" outline="0" fieldPosition="0">
        <references count="2">
          <reference field="4294967294" count="1" selected="0">
            <x v="0"/>
          </reference>
          <reference field="0" count="1" selected="0">
            <x v="2"/>
          </reference>
        </references>
      </pivotArea>
    </chartFormat>
    <chartFormat chart="1" format="13" series="1">
      <pivotArea type="data" outline="0" fieldPosition="0">
        <references count="2">
          <reference field="4294967294" count="1" selected="0">
            <x v="0"/>
          </reference>
          <reference field="0" count="1" selected="0">
            <x v="3"/>
          </reference>
        </references>
      </pivotArea>
    </chartFormat>
    <chartFormat chart="1"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3" cacheId="60"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C6" firstHeaderRow="1" firstDataRow="2" firstDataCol="1"/>
  <pivotFields count="4">
    <pivotField axis="axisCol" showAll="0">
      <items count="10">
        <item x="0"/>
        <item m="1" x="3"/>
        <item m="1" x="8"/>
        <item m="1" x="7"/>
        <item m="1" x="5"/>
        <item m="1" x="1"/>
        <item m="1" x="4"/>
        <item m="1" x="2"/>
        <item m="1" x="6"/>
        <item t="default"/>
      </items>
    </pivotField>
    <pivotField showAll="0" defaultSubtotal="0">
      <items count="12">
        <item m="1" x="9"/>
        <item m="1" x="4"/>
        <item m="1" x="2"/>
        <item m="1" x="6"/>
        <item m="1" x="8"/>
        <item m="1" x="5"/>
        <item m="1" x="10"/>
        <item m="1" x="11"/>
        <item m="1" x="3"/>
        <item m="1" x="7"/>
        <item m="1" x="1"/>
        <item x="0"/>
      </items>
    </pivotField>
    <pivotField axis="axisRow" showAll="0">
      <items count="8">
        <item x="0"/>
        <item m="1" x="2"/>
        <item m="1" x="6"/>
        <item m="1" x="4"/>
        <item m="1" x="1"/>
        <item m="1" x="5"/>
        <item m="1" x="3"/>
        <item t="default"/>
      </items>
    </pivotField>
    <pivotField dataField="1" showAll="0" defaultSubtotal="0"/>
  </pivotFields>
  <rowFields count="1">
    <field x="2"/>
  </rowFields>
  <rowItems count="2">
    <i>
      <x/>
    </i>
    <i t="grand">
      <x/>
    </i>
  </rowItems>
  <colFields count="1">
    <field x="0"/>
  </colFields>
  <colItems count="2">
    <i>
      <x/>
    </i>
    <i t="grand">
      <x/>
    </i>
  </colItems>
  <dataFields count="1">
    <dataField name="Summe von co2nets_yr" fld="3" showDataAs="percent" baseField="2" baseItem="1" numFmtId="10"/>
  </dataFields>
  <chartFormats count="9">
    <chartFormat chart="2" format="81" series="1">
      <pivotArea type="data" outline="0" fieldPosition="0">
        <references count="2">
          <reference field="4294967294" count="1" selected="0">
            <x v="0"/>
          </reference>
          <reference field="0" count="1" selected="0">
            <x v="1"/>
          </reference>
        </references>
      </pivotArea>
    </chartFormat>
    <chartFormat chart="2" format="82" series="1">
      <pivotArea type="data" outline="0" fieldPosition="0">
        <references count="2">
          <reference field="4294967294" count="1" selected="0">
            <x v="0"/>
          </reference>
          <reference field="0" count="1" selected="0">
            <x v="2"/>
          </reference>
        </references>
      </pivotArea>
    </chartFormat>
    <chartFormat chart="2" format="83" series="1">
      <pivotArea type="data" outline="0" fieldPosition="0">
        <references count="2">
          <reference field="4294967294" count="1" selected="0">
            <x v="0"/>
          </reference>
          <reference field="0" count="1" selected="0">
            <x v="3"/>
          </reference>
        </references>
      </pivotArea>
    </chartFormat>
    <chartFormat chart="2" format="84" series="1">
      <pivotArea type="data" outline="0" fieldPosition="0">
        <references count="2">
          <reference field="4294967294" count="1" selected="0">
            <x v="0"/>
          </reference>
          <reference field="0" count="1" selected="0">
            <x v="4"/>
          </reference>
        </references>
      </pivotArea>
    </chartFormat>
    <chartFormat chart="2" format="85" series="1">
      <pivotArea type="data" outline="0" fieldPosition="0">
        <references count="2">
          <reference field="4294967294" count="1" selected="0">
            <x v="0"/>
          </reference>
          <reference field="0" count="1" selected="0">
            <x v="5"/>
          </reference>
        </references>
      </pivotArea>
    </chartFormat>
    <chartFormat chart="2" format="86" series="1">
      <pivotArea type="data" outline="0" fieldPosition="0">
        <references count="2">
          <reference field="4294967294" count="1" selected="0">
            <x v="0"/>
          </reference>
          <reference field="0" count="1" selected="0">
            <x v="6"/>
          </reference>
        </references>
      </pivotArea>
    </chartFormat>
    <chartFormat chart="2" format="87" series="1">
      <pivotArea type="data" outline="0" fieldPosition="0">
        <references count="2">
          <reference field="4294967294" count="1" selected="0">
            <x v="0"/>
          </reference>
          <reference field="0" count="1" selected="0">
            <x v="7"/>
          </reference>
        </references>
      </pivotArea>
    </chartFormat>
    <chartFormat chart="2" format="88" series="1">
      <pivotArea type="data" outline="0" fieldPosition="0">
        <references count="2">
          <reference field="4294967294" count="1" selected="0">
            <x v="0"/>
          </reference>
          <reference field="0" count="1" selected="0">
            <x v="0"/>
          </reference>
        </references>
      </pivotArea>
    </chartFormat>
    <chartFormat chart="2" format="89" series="1">
      <pivotArea type="data" outline="0" fieldPosition="0">
        <references count="2">
          <reference field="4294967294" count="1" selected="0">
            <x v="0"/>
          </reference>
          <reference field="0"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3" cacheId="59"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D7" firstHeaderRow="1" firstDataRow="3" firstDataCol="1"/>
  <pivotFields count="4">
    <pivotField axis="axisCol" showAll="0">
      <items count="10">
        <item x="0"/>
        <item m="1" x="3"/>
        <item m="1" x="8"/>
        <item m="1" x="7"/>
        <item m="1" x="5"/>
        <item m="1" x="1"/>
        <item m="1" x="4"/>
        <item m="1" x="2"/>
        <item m="1" x="6"/>
        <item t="default"/>
      </items>
    </pivotField>
    <pivotField axis="axisCol" showAll="0" defaultSubtotal="0">
      <items count="34">
        <item x="0"/>
        <item m="1" x="22"/>
        <item m="1" x="28"/>
        <item m="1" x="10"/>
        <item m="1" x="24"/>
        <item m="1" x="16"/>
        <item m="1" x="27"/>
        <item m="1" x="1"/>
        <item m="1" x="32"/>
        <item m="1" x="14"/>
        <item m="1" x="4"/>
        <item m="1" x="30"/>
        <item m="1" x="9"/>
        <item m="1" x="17"/>
        <item m="1" x="29"/>
        <item m="1" x="15"/>
        <item m="1" x="13"/>
        <item m="1" x="20"/>
        <item m="1" x="33"/>
        <item m="1" x="8"/>
        <item m="1" x="7"/>
        <item m="1" x="21"/>
        <item m="1" x="18"/>
        <item m="1" x="31"/>
        <item m="1" x="26"/>
        <item m="1" x="5"/>
        <item m="1" x="23"/>
        <item m="1" x="2"/>
        <item m="1" x="3"/>
        <item m="1" x="11"/>
        <item m="1" x="6"/>
        <item m="1" x="19"/>
        <item m="1" x="25"/>
        <item m="1" x="12"/>
      </items>
    </pivotField>
    <pivotField axis="axisRow" showAll="0" sortType="ascending" defaultSubtotal="0">
      <items count="7">
        <item m="1" x="2"/>
        <item m="1" x="6"/>
        <item m="1" x="4"/>
        <item m="1" x="1"/>
        <item m="1" x="5"/>
        <item m="1" x="3"/>
        <item x="0"/>
      </items>
    </pivotField>
    <pivotField dataField="1" showAll="0" defaultSubtotal="0"/>
  </pivotFields>
  <rowFields count="1">
    <field x="2"/>
  </rowFields>
  <rowItems count="2">
    <i>
      <x v="6"/>
    </i>
    <i t="grand">
      <x/>
    </i>
  </rowItems>
  <colFields count="2">
    <field x="0"/>
    <field x="1"/>
  </colFields>
  <colItems count="3">
    <i>
      <x/>
      <x/>
    </i>
    <i t="default">
      <x/>
    </i>
    <i t="grand">
      <x/>
    </i>
  </colItems>
  <dataFields count="1">
    <dataField name="Summe von co2w_yr" fld="3" baseField="2" baseItem="0"/>
  </dataFields>
  <chartFormats count="253">
    <chartFormat chart="2" format="170" series="1">
      <pivotArea type="data" outline="0" fieldPosition="0">
        <references count="3">
          <reference field="4294967294" count="1" selected="0">
            <x v="0"/>
          </reference>
          <reference field="0" count="1" selected="0">
            <x v="0"/>
          </reference>
          <reference field="1" count="1" selected="0">
            <x v="0"/>
          </reference>
        </references>
      </pivotArea>
    </chartFormat>
    <chartFormat chart="2" format="693" series="1">
      <pivotArea type="data" outline="0" fieldPosition="0">
        <references count="3">
          <reference field="4294967294" count="1" selected="0">
            <x v="0"/>
          </reference>
          <reference field="0" count="1" selected="0">
            <x v="1"/>
          </reference>
          <reference field="1" count="1" selected="0">
            <x v="1"/>
          </reference>
        </references>
      </pivotArea>
    </chartFormat>
    <chartFormat chart="2" format="694" series="1">
      <pivotArea type="data" outline="0" fieldPosition="0">
        <references count="3">
          <reference field="4294967294" count="1" selected="0">
            <x v="0"/>
          </reference>
          <reference field="0" count="1" selected="0">
            <x v="1"/>
          </reference>
          <reference field="1" count="1" selected="0">
            <x v="2"/>
          </reference>
        </references>
      </pivotArea>
    </chartFormat>
    <chartFormat chart="2" format="695" series="1">
      <pivotArea type="data" outline="0" fieldPosition="0">
        <references count="3">
          <reference field="4294967294" count="1" selected="0">
            <x v="0"/>
          </reference>
          <reference field="0" count="1" selected="0">
            <x v="1"/>
          </reference>
          <reference field="1" count="1" selected="0">
            <x v="3"/>
          </reference>
        </references>
      </pivotArea>
    </chartFormat>
    <chartFormat chart="2" format="696" series="1">
      <pivotArea type="data" outline="0" fieldPosition="0">
        <references count="3">
          <reference field="4294967294" count="1" selected="0">
            <x v="0"/>
          </reference>
          <reference field="0" count="1" selected="0">
            <x v="1"/>
          </reference>
          <reference field="1" count="1" selected="0">
            <x v="4"/>
          </reference>
        </references>
      </pivotArea>
    </chartFormat>
    <chartFormat chart="2" format="697" series="1">
      <pivotArea type="data" outline="0" fieldPosition="0">
        <references count="3">
          <reference field="4294967294" count="1" selected="0">
            <x v="0"/>
          </reference>
          <reference field="0" count="1" selected="0">
            <x v="1"/>
          </reference>
          <reference field="1" count="1" selected="0">
            <x v="5"/>
          </reference>
        </references>
      </pivotArea>
    </chartFormat>
    <chartFormat chart="2" format="698" series="1">
      <pivotArea type="data" outline="0" fieldPosition="0">
        <references count="3">
          <reference field="4294967294" count="1" selected="0">
            <x v="0"/>
          </reference>
          <reference field="0" count="1" selected="0">
            <x v="1"/>
          </reference>
          <reference field="1" count="1" selected="0">
            <x v="6"/>
          </reference>
        </references>
      </pivotArea>
    </chartFormat>
    <chartFormat chart="2" format="699" series="1">
      <pivotArea type="data" outline="0" fieldPosition="0">
        <references count="3">
          <reference field="4294967294" count="1" selected="0">
            <x v="0"/>
          </reference>
          <reference field="0" count="1" selected="0">
            <x v="1"/>
          </reference>
          <reference field="1" count="1" selected="0">
            <x v="7"/>
          </reference>
        </references>
      </pivotArea>
    </chartFormat>
    <chartFormat chart="2" format="700" series="1">
      <pivotArea type="data" outline="0" fieldPosition="0">
        <references count="3">
          <reference field="4294967294" count="1" selected="0">
            <x v="0"/>
          </reference>
          <reference field="0" count="1" selected="0">
            <x v="1"/>
          </reference>
          <reference field="1" count="1" selected="0">
            <x v="8"/>
          </reference>
        </references>
      </pivotArea>
    </chartFormat>
    <chartFormat chart="2" format="701" series="1">
      <pivotArea type="data" outline="0" fieldPosition="0">
        <references count="3">
          <reference field="4294967294" count="1" selected="0">
            <x v="0"/>
          </reference>
          <reference field="0" count="1" selected="0">
            <x v="1"/>
          </reference>
          <reference field="1" count="1" selected="0">
            <x v="9"/>
          </reference>
        </references>
      </pivotArea>
    </chartFormat>
    <chartFormat chart="2" format="702" series="1">
      <pivotArea type="data" outline="0" fieldPosition="0">
        <references count="3">
          <reference field="4294967294" count="1" selected="0">
            <x v="0"/>
          </reference>
          <reference field="0" count="1" selected="0">
            <x v="1"/>
          </reference>
          <reference field="1" count="1" selected="0">
            <x v="10"/>
          </reference>
        </references>
      </pivotArea>
    </chartFormat>
    <chartFormat chart="2" format="703" series="1">
      <pivotArea type="data" outline="0" fieldPosition="0">
        <references count="3">
          <reference field="4294967294" count="1" selected="0">
            <x v="0"/>
          </reference>
          <reference field="0" count="1" selected="0">
            <x v="1"/>
          </reference>
          <reference field="1" count="1" selected="0">
            <x v="11"/>
          </reference>
        </references>
      </pivotArea>
    </chartFormat>
    <chartFormat chart="2" format="704" series="1">
      <pivotArea type="data" outline="0" fieldPosition="0">
        <references count="3">
          <reference field="4294967294" count="1" selected="0">
            <x v="0"/>
          </reference>
          <reference field="0" count="1" selected="0">
            <x v="1"/>
          </reference>
          <reference field="1" count="1" selected="0">
            <x v="12"/>
          </reference>
        </references>
      </pivotArea>
    </chartFormat>
    <chartFormat chart="2" format="705" series="1">
      <pivotArea type="data" outline="0" fieldPosition="0">
        <references count="3">
          <reference field="4294967294" count="1" selected="0">
            <x v="0"/>
          </reference>
          <reference field="0" count="1" selected="0">
            <x v="1"/>
          </reference>
          <reference field="1" count="1" selected="0">
            <x v="13"/>
          </reference>
        </references>
      </pivotArea>
    </chartFormat>
    <chartFormat chart="2" format="706" series="1">
      <pivotArea type="data" outline="0" fieldPosition="0">
        <references count="3">
          <reference field="4294967294" count="1" selected="0">
            <x v="0"/>
          </reference>
          <reference field="0" count="1" selected="0">
            <x v="1"/>
          </reference>
          <reference field="1" count="1" selected="0">
            <x v="14"/>
          </reference>
        </references>
      </pivotArea>
    </chartFormat>
    <chartFormat chart="2" format="707" series="1">
      <pivotArea type="data" outline="0" fieldPosition="0">
        <references count="3">
          <reference field="4294967294" count="1" selected="0">
            <x v="0"/>
          </reference>
          <reference field="0" count="1" selected="0">
            <x v="1"/>
          </reference>
          <reference field="1" count="1" selected="0">
            <x v="15"/>
          </reference>
        </references>
      </pivotArea>
    </chartFormat>
    <chartFormat chart="2" format="708" series="1">
      <pivotArea type="data" outline="0" fieldPosition="0">
        <references count="3">
          <reference field="4294967294" count="1" selected="0">
            <x v="0"/>
          </reference>
          <reference field="0" count="1" selected="0">
            <x v="1"/>
          </reference>
          <reference field="1" count="1" selected="0">
            <x v="16"/>
          </reference>
        </references>
      </pivotArea>
    </chartFormat>
    <chartFormat chart="2" format="709" series="1">
      <pivotArea type="data" outline="0" fieldPosition="0">
        <references count="3">
          <reference field="4294967294" count="1" selected="0">
            <x v="0"/>
          </reference>
          <reference field="0" count="1" selected="0">
            <x v="1"/>
          </reference>
          <reference field="1" count="1" selected="0">
            <x v="17"/>
          </reference>
        </references>
      </pivotArea>
    </chartFormat>
    <chartFormat chart="2" format="710" series="1">
      <pivotArea type="data" outline="0" fieldPosition="0">
        <references count="3">
          <reference field="4294967294" count="1" selected="0">
            <x v="0"/>
          </reference>
          <reference field="0" count="1" selected="0">
            <x v="1"/>
          </reference>
          <reference field="1" count="1" selected="0">
            <x v="18"/>
          </reference>
        </references>
      </pivotArea>
    </chartFormat>
    <chartFormat chart="2" format="711" series="1">
      <pivotArea type="data" outline="0" fieldPosition="0">
        <references count="3">
          <reference field="4294967294" count="1" selected="0">
            <x v="0"/>
          </reference>
          <reference field="0" count="1" selected="0">
            <x v="1"/>
          </reference>
          <reference field="1" count="1" selected="0">
            <x v="19"/>
          </reference>
        </references>
      </pivotArea>
    </chartFormat>
    <chartFormat chart="2" format="712" series="1">
      <pivotArea type="data" outline="0" fieldPosition="0">
        <references count="3">
          <reference field="4294967294" count="1" selected="0">
            <x v="0"/>
          </reference>
          <reference field="0" count="1" selected="0">
            <x v="1"/>
          </reference>
          <reference field="1" count="1" selected="0">
            <x v="20"/>
          </reference>
        </references>
      </pivotArea>
    </chartFormat>
    <chartFormat chart="2" format="713" series="1">
      <pivotArea type="data" outline="0" fieldPosition="0">
        <references count="3">
          <reference field="4294967294" count="1" selected="0">
            <x v="0"/>
          </reference>
          <reference field="0" count="1" selected="0">
            <x v="1"/>
          </reference>
          <reference field="1" count="1" selected="0">
            <x v="21"/>
          </reference>
        </references>
      </pivotArea>
    </chartFormat>
    <chartFormat chart="2" format="714" series="1">
      <pivotArea type="data" outline="0" fieldPosition="0">
        <references count="3">
          <reference field="4294967294" count="1" selected="0">
            <x v="0"/>
          </reference>
          <reference field="0" count="1" selected="0">
            <x v="1"/>
          </reference>
          <reference field="1" count="1" selected="0">
            <x v="22"/>
          </reference>
        </references>
      </pivotArea>
    </chartFormat>
    <chartFormat chart="2" format="715" series="1">
      <pivotArea type="data" outline="0" fieldPosition="0">
        <references count="3">
          <reference field="4294967294" count="1" selected="0">
            <x v="0"/>
          </reference>
          <reference field="0" count="1" selected="0">
            <x v="1"/>
          </reference>
          <reference field="1" count="1" selected="0">
            <x v="23"/>
          </reference>
        </references>
      </pivotArea>
    </chartFormat>
    <chartFormat chart="2" format="716" series="1">
      <pivotArea type="data" outline="0" fieldPosition="0">
        <references count="3">
          <reference field="4294967294" count="1" selected="0">
            <x v="0"/>
          </reference>
          <reference field="0" count="1" selected="0">
            <x v="1"/>
          </reference>
          <reference field="1" count="1" selected="0">
            <x v="24"/>
          </reference>
        </references>
      </pivotArea>
    </chartFormat>
    <chartFormat chart="2" format="717" series="1">
      <pivotArea type="data" outline="0" fieldPosition="0">
        <references count="3">
          <reference field="4294967294" count="1" selected="0">
            <x v="0"/>
          </reference>
          <reference field="0" count="1" selected="0">
            <x v="1"/>
          </reference>
          <reference field="1" count="1" selected="0">
            <x v="25"/>
          </reference>
        </references>
      </pivotArea>
    </chartFormat>
    <chartFormat chart="2" format="718" series="1">
      <pivotArea type="data" outline="0" fieldPosition="0">
        <references count="3">
          <reference field="4294967294" count="1" selected="0">
            <x v="0"/>
          </reference>
          <reference field="0" count="1" selected="0">
            <x v="1"/>
          </reference>
          <reference field="1" count="1" selected="0">
            <x v="26"/>
          </reference>
        </references>
      </pivotArea>
    </chartFormat>
    <chartFormat chart="2" format="719" series="1">
      <pivotArea type="data" outline="0" fieldPosition="0">
        <references count="3">
          <reference field="4294967294" count="1" selected="0">
            <x v="0"/>
          </reference>
          <reference field="0" count="1" selected="0">
            <x v="1"/>
          </reference>
          <reference field="1" count="1" selected="0">
            <x v="27"/>
          </reference>
        </references>
      </pivotArea>
    </chartFormat>
    <chartFormat chart="2" format="720" series="1">
      <pivotArea type="data" outline="0" fieldPosition="0">
        <references count="3">
          <reference field="4294967294" count="1" selected="0">
            <x v="0"/>
          </reference>
          <reference field="0" count="1" selected="0">
            <x v="1"/>
          </reference>
          <reference field="1" count="1" selected="0">
            <x v="28"/>
          </reference>
        </references>
      </pivotArea>
    </chartFormat>
    <chartFormat chart="2" format="721" series="1">
      <pivotArea type="data" outline="0" fieldPosition="0">
        <references count="3">
          <reference field="4294967294" count="1" selected="0">
            <x v="0"/>
          </reference>
          <reference field="0" count="1" selected="0">
            <x v="1"/>
          </reference>
          <reference field="1" count="1" selected="0">
            <x v="29"/>
          </reference>
        </references>
      </pivotArea>
    </chartFormat>
    <chartFormat chart="2" format="722" series="1">
      <pivotArea type="data" outline="0" fieldPosition="0">
        <references count="3">
          <reference field="4294967294" count="1" selected="0">
            <x v="0"/>
          </reference>
          <reference field="0" count="1" selected="0">
            <x v="2"/>
          </reference>
          <reference field="1" count="1" selected="0">
            <x v="1"/>
          </reference>
        </references>
      </pivotArea>
    </chartFormat>
    <chartFormat chart="2" format="723" series="1">
      <pivotArea type="data" outline="0" fieldPosition="0">
        <references count="3">
          <reference field="4294967294" count="1" selected="0">
            <x v="0"/>
          </reference>
          <reference field="0" count="1" selected="0">
            <x v="2"/>
          </reference>
          <reference field="1" count="1" selected="0">
            <x v="2"/>
          </reference>
        </references>
      </pivotArea>
    </chartFormat>
    <chartFormat chart="2" format="724" series="1">
      <pivotArea type="data" outline="0" fieldPosition="0">
        <references count="3">
          <reference field="4294967294" count="1" selected="0">
            <x v="0"/>
          </reference>
          <reference field="0" count="1" selected="0">
            <x v="2"/>
          </reference>
          <reference field="1" count="1" selected="0">
            <x v="3"/>
          </reference>
        </references>
      </pivotArea>
    </chartFormat>
    <chartFormat chart="2" format="725" series="1">
      <pivotArea type="data" outline="0" fieldPosition="0">
        <references count="3">
          <reference field="4294967294" count="1" selected="0">
            <x v="0"/>
          </reference>
          <reference field="0" count="1" selected="0">
            <x v="2"/>
          </reference>
          <reference field="1" count="1" selected="0">
            <x v="4"/>
          </reference>
        </references>
      </pivotArea>
    </chartFormat>
    <chartFormat chart="2" format="726" series="1">
      <pivotArea type="data" outline="0" fieldPosition="0">
        <references count="3">
          <reference field="4294967294" count="1" selected="0">
            <x v="0"/>
          </reference>
          <reference field="0" count="1" selected="0">
            <x v="2"/>
          </reference>
          <reference field="1" count="1" selected="0">
            <x v="5"/>
          </reference>
        </references>
      </pivotArea>
    </chartFormat>
    <chartFormat chart="2" format="727" series="1">
      <pivotArea type="data" outline="0" fieldPosition="0">
        <references count="3">
          <reference field="4294967294" count="1" selected="0">
            <x v="0"/>
          </reference>
          <reference field="0" count="1" selected="0">
            <x v="2"/>
          </reference>
          <reference field="1" count="1" selected="0">
            <x v="6"/>
          </reference>
        </references>
      </pivotArea>
    </chartFormat>
    <chartFormat chart="2" format="728" series="1">
      <pivotArea type="data" outline="0" fieldPosition="0">
        <references count="3">
          <reference field="4294967294" count="1" selected="0">
            <x v="0"/>
          </reference>
          <reference field="0" count="1" selected="0">
            <x v="2"/>
          </reference>
          <reference field="1" count="1" selected="0">
            <x v="7"/>
          </reference>
        </references>
      </pivotArea>
    </chartFormat>
    <chartFormat chart="2" format="729" series="1">
      <pivotArea type="data" outline="0" fieldPosition="0">
        <references count="3">
          <reference field="4294967294" count="1" selected="0">
            <x v="0"/>
          </reference>
          <reference field="0" count="1" selected="0">
            <x v="2"/>
          </reference>
          <reference field="1" count="1" selected="0">
            <x v="8"/>
          </reference>
        </references>
      </pivotArea>
    </chartFormat>
    <chartFormat chart="2" format="730" series="1">
      <pivotArea type="data" outline="0" fieldPosition="0">
        <references count="3">
          <reference field="4294967294" count="1" selected="0">
            <x v="0"/>
          </reference>
          <reference field="0" count="1" selected="0">
            <x v="2"/>
          </reference>
          <reference field="1" count="1" selected="0">
            <x v="9"/>
          </reference>
        </references>
      </pivotArea>
    </chartFormat>
    <chartFormat chart="2" format="731" series="1">
      <pivotArea type="data" outline="0" fieldPosition="0">
        <references count="3">
          <reference field="4294967294" count="1" selected="0">
            <x v="0"/>
          </reference>
          <reference field="0" count="1" selected="0">
            <x v="2"/>
          </reference>
          <reference field="1" count="1" selected="0">
            <x v="10"/>
          </reference>
        </references>
      </pivotArea>
    </chartFormat>
    <chartFormat chart="2" format="732" series="1">
      <pivotArea type="data" outline="0" fieldPosition="0">
        <references count="3">
          <reference field="4294967294" count="1" selected="0">
            <x v="0"/>
          </reference>
          <reference field="0" count="1" selected="0">
            <x v="2"/>
          </reference>
          <reference field="1" count="1" selected="0">
            <x v="11"/>
          </reference>
        </references>
      </pivotArea>
    </chartFormat>
    <chartFormat chart="2" format="733" series="1">
      <pivotArea type="data" outline="0" fieldPosition="0">
        <references count="3">
          <reference field="4294967294" count="1" selected="0">
            <x v="0"/>
          </reference>
          <reference field="0" count="1" selected="0">
            <x v="2"/>
          </reference>
          <reference field="1" count="1" selected="0">
            <x v="12"/>
          </reference>
        </references>
      </pivotArea>
    </chartFormat>
    <chartFormat chart="2" format="734" series="1">
      <pivotArea type="data" outline="0" fieldPosition="0">
        <references count="3">
          <reference field="4294967294" count="1" selected="0">
            <x v="0"/>
          </reference>
          <reference field="0" count="1" selected="0">
            <x v="2"/>
          </reference>
          <reference field="1" count="1" selected="0">
            <x v="13"/>
          </reference>
        </references>
      </pivotArea>
    </chartFormat>
    <chartFormat chart="2" format="735" series="1">
      <pivotArea type="data" outline="0" fieldPosition="0">
        <references count="3">
          <reference field="4294967294" count="1" selected="0">
            <x v="0"/>
          </reference>
          <reference field="0" count="1" selected="0">
            <x v="2"/>
          </reference>
          <reference field="1" count="1" selected="0">
            <x v="14"/>
          </reference>
        </references>
      </pivotArea>
    </chartFormat>
    <chartFormat chart="2" format="736" series="1">
      <pivotArea type="data" outline="0" fieldPosition="0">
        <references count="3">
          <reference field="4294967294" count="1" selected="0">
            <x v="0"/>
          </reference>
          <reference field="0" count="1" selected="0">
            <x v="2"/>
          </reference>
          <reference field="1" count="1" selected="0">
            <x v="15"/>
          </reference>
        </references>
      </pivotArea>
    </chartFormat>
    <chartFormat chart="2" format="737" series="1">
      <pivotArea type="data" outline="0" fieldPosition="0">
        <references count="3">
          <reference field="4294967294" count="1" selected="0">
            <x v="0"/>
          </reference>
          <reference field="0" count="1" selected="0">
            <x v="2"/>
          </reference>
          <reference field="1" count="1" selected="0">
            <x v="16"/>
          </reference>
        </references>
      </pivotArea>
    </chartFormat>
    <chartFormat chart="2" format="738" series="1">
      <pivotArea type="data" outline="0" fieldPosition="0">
        <references count="3">
          <reference field="4294967294" count="1" selected="0">
            <x v="0"/>
          </reference>
          <reference field="0" count="1" selected="0">
            <x v="2"/>
          </reference>
          <reference field="1" count="1" selected="0">
            <x v="17"/>
          </reference>
        </references>
      </pivotArea>
    </chartFormat>
    <chartFormat chart="2" format="739" series="1">
      <pivotArea type="data" outline="0" fieldPosition="0">
        <references count="3">
          <reference field="4294967294" count="1" selected="0">
            <x v="0"/>
          </reference>
          <reference field="0" count="1" selected="0">
            <x v="2"/>
          </reference>
          <reference field="1" count="1" selected="0">
            <x v="18"/>
          </reference>
        </references>
      </pivotArea>
    </chartFormat>
    <chartFormat chart="2" format="740" series="1">
      <pivotArea type="data" outline="0" fieldPosition="0">
        <references count="3">
          <reference field="4294967294" count="1" selected="0">
            <x v="0"/>
          </reference>
          <reference field="0" count="1" selected="0">
            <x v="2"/>
          </reference>
          <reference field="1" count="1" selected="0">
            <x v="19"/>
          </reference>
        </references>
      </pivotArea>
    </chartFormat>
    <chartFormat chart="2" format="741" series="1">
      <pivotArea type="data" outline="0" fieldPosition="0">
        <references count="3">
          <reference field="4294967294" count="1" selected="0">
            <x v="0"/>
          </reference>
          <reference field="0" count="1" selected="0">
            <x v="2"/>
          </reference>
          <reference field="1" count="1" selected="0">
            <x v="20"/>
          </reference>
        </references>
      </pivotArea>
    </chartFormat>
    <chartFormat chart="2" format="742" series="1">
      <pivotArea type="data" outline="0" fieldPosition="0">
        <references count="3">
          <reference field="4294967294" count="1" selected="0">
            <x v="0"/>
          </reference>
          <reference field="0" count="1" selected="0">
            <x v="2"/>
          </reference>
          <reference field="1" count="1" selected="0">
            <x v="21"/>
          </reference>
        </references>
      </pivotArea>
    </chartFormat>
    <chartFormat chart="2" format="743" series="1">
      <pivotArea type="data" outline="0" fieldPosition="0">
        <references count="3">
          <reference field="4294967294" count="1" selected="0">
            <x v="0"/>
          </reference>
          <reference field="0" count="1" selected="0">
            <x v="2"/>
          </reference>
          <reference field="1" count="1" selected="0">
            <x v="22"/>
          </reference>
        </references>
      </pivotArea>
    </chartFormat>
    <chartFormat chart="2" format="744" series="1">
      <pivotArea type="data" outline="0" fieldPosition="0">
        <references count="3">
          <reference field="4294967294" count="1" selected="0">
            <x v="0"/>
          </reference>
          <reference field="0" count="1" selected="0">
            <x v="2"/>
          </reference>
          <reference field="1" count="1" selected="0">
            <x v="23"/>
          </reference>
        </references>
      </pivotArea>
    </chartFormat>
    <chartFormat chart="2" format="745" series="1">
      <pivotArea type="data" outline="0" fieldPosition="0">
        <references count="3">
          <reference field="4294967294" count="1" selected="0">
            <x v="0"/>
          </reference>
          <reference field="0" count="1" selected="0">
            <x v="2"/>
          </reference>
          <reference field="1" count="1" selected="0">
            <x v="24"/>
          </reference>
        </references>
      </pivotArea>
    </chartFormat>
    <chartFormat chart="2" format="746" series="1">
      <pivotArea type="data" outline="0" fieldPosition="0">
        <references count="3">
          <reference field="4294967294" count="1" selected="0">
            <x v="0"/>
          </reference>
          <reference field="0" count="1" selected="0">
            <x v="2"/>
          </reference>
          <reference field="1" count="1" selected="0">
            <x v="25"/>
          </reference>
        </references>
      </pivotArea>
    </chartFormat>
    <chartFormat chart="2" format="747" series="1">
      <pivotArea type="data" outline="0" fieldPosition="0">
        <references count="3">
          <reference field="4294967294" count="1" selected="0">
            <x v="0"/>
          </reference>
          <reference field="0" count="1" selected="0">
            <x v="2"/>
          </reference>
          <reference field="1" count="1" selected="0">
            <x v="26"/>
          </reference>
        </references>
      </pivotArea>
    </chartFormat>
    <chartFormat chart="2" format="748" series="1">
      <pivotArea type="data" outline="0" fieldPosition="0">
        <references count="3">
          <reference field="4294967294" count="1" selected="0">
            <x v="0"/>
          </reference>
          <reference field="0" count="1" selected="0">
            <x v="2"/>
          </reference>
          <reference field="1" count="1" selected="0">
            <x v="27"/>
          </reference>
        </references>
      </pivotArea>
    </chartFormat>
    <chartFormat chart="2" format="749" series="1">
      <pivotArea type="data" outline="0" fieldPosition="0">
        <references count="3">
          <reference field="4294967294" count="1" selected="0">
            <x v="0"/>
          </reference>
          <reference field="0" count="1" selected="0">
            <x v="2"/>
          </reference>
          <reference field="1" count="1" selected="0">
            <x v="28"/>
          </reference>
        </references>
      </pivotArea>
    </chartFormat>
    <chartFormat chart="2" format="750" series="1">
      <pivotArea type="data" outline="0" fieldPosition="0">
        <references count="3">
          <reference field="4294967294" count="1" selected="0">
            <x v="0"/>
          </reference>
          <reference field="0" count="1" selected="0">
            <x v="2"/>
          </reference>
          <reference field="1" count="1" selected="0">
            <x v="29"/>
          </reference>
        </references>
      </pivotArea>
    </chartFormat>
    <chartFormat chart="2" format="751" series="1">
      <pivotArea type="data" outline="0" fieldPosition="0">
        <references count="3">
          <reference field="4294967294" count="1" selected="0">
            <x v="0"/>
          </reference>
          <reference field="0" count="1" selected="0">
            <x v="3"/>
          </reference>
          <reference field="1" count="1" selected="0">
            <x v="1"/>
          </reference>
        </references>
      </pivotArea>
    </chartFormat>
    <chartFormat chart="2" format="752" series="1">
      <pivotArea type="data" outline="0" fieldPosition="0">
        <references count="3">
          <reference field="4294967294" count="1" selected="0">
            <x v="0"/>
          </reference>
          <reference field="0" count="1" selected="0">
            <x v="3"/>
          </reference>
          <reference field="1" count="1" selected="0">
            <x v="2"/>
          </reference>
        </references>
      </pivotArea>
    </chartFormat>
    <chartFormat chart="2" format="753" series="1">
      <pivotArea type="data" outline="0" fieldPosition="0">
        <references count="3">
          <reference field="4294967294" count="1" selected="0">
            <x v="0"/>
          </reference>
          <reference field="0" count="1" selected="0">
            <x v="3"/>
          </reference>
          <reference field="1" count="1" selected="0">
            <x v="3"/>
          </reference>
        </references>
      </pivotArea>
    </chartFormat>
    <chartFormat chart="2" format="754" series="1">
      <pivotArea type="data" outline="0" fieldPosition="0">
        <references count="3">
          <reference field="4294967294" count="1" selected="0">
            <x v="0"/>
          </reference>
          <reference field="0" count="1" selected="0">
            <x v="3"/>
          </reference>
          <reference field="1" count="1" selected="0">
            <x v="4"/>
          </reference>
        </references>
      </pivotArea>
    </chartFormat>
    <chartFormat chart="2" format="755" series="1">
      <pivotArea type="data" outline="0" fieldPosition="0">
        <references count="3">
          <reference field="4294967294" count="1" selected="0">
            <x v="0"/>
          </reference>
          <reference field="0" count="1" selected="0">
            <x v="3"/>
          </reference>
          <reference field="1" count="1" selected="0">
            <x v="5"/>
          </reference>
        </references>
      </pivotArea>
    </chartFormat>
    <chartFormat chart="2" format="756" series="1">
      <pivotArea type="data" outline="0" fieldPosition="0">
        <references count="3">
          <reference field="4294967294" count="1" selected="0">
            <x v="0"/>
          </reference>
          <reference field="0" count="1" selected="0">
            <x v="3"/>
          </reference>
          <reference field="1" count="1" selected="0">
            <x v="6"/>
          </reference>
        </references>
      </pivotArea>
    </chartFormat>
    <chartFormat chart="2" format="757" series="1">
      <pivotArea type="data" outline="0" fieldPosition="0">
        <references count="3">
          <reference field="4294967294" count="1" selected="0">
            <x v="0"/>
          </reference>
          <reference field="0" count="1" selected="0">
            <x v="3"/>
          </reference>
          <reference field="1" count="1" selected="0">
            <x v="7"/>
          </reference>
        </references>
      </pivotArea>
    </chartFormat>
    <chartFormat chart="2" format="758" series="1">
      <pivotArea type="data" outline="0" fieldPosition="0">
        <references count="3">
          <reference field="4294967294" count="1" selected="0">
            <x v="0"/>
          </reference>
          <reference field="0" count="1" selected="0">
            <x v="3"/>
          </reference>
          <reference field="1" count="1" selected="0">
            <x v="8"/>
          </reference>
        </references>
      </pivotArea>
    </chartFormat>
    <chartFormat chart="2" format="759" series="1">
      <pivotArea type="data" outline="0" fieldPosition="0">
        <references count="3">
          <reference field="4294967294" count="1" selected="0">
            <x v="0"/>
          </reference>
          <reference field="0" count="1" selected="0">
            <x v="3"/>
          </reference>
          <reference field="1" count="1" selected="0">
            <x v="9"/>
          </reference>
        </references>
      </pivotArea>
    </chartFormat>
    <chartFormat chart="2" format="760" series="1">
      <pivotArea type="data" outline="0" fieldPosition="0">
        <references count="3">
          <reference field="4294967294" count="1" selected="0">
            <x v="0"/>
          </reference>
          <reference field="0" count="1" selected="0">
            <x v="3"/>
          </reference>
          <reference field="1" count="1" selected="0">
            <x v="10"/>
          </reference>
        </references>
      </pivotArea>
    </chartFormat>
    <chartFormat chart="2" format="761" series="1">
      <pivotArea type="data" outline="0" fieldPosition="0">
        <references count="3">
          <reference field="4294967294" count="1" selected="0">
            <x v="0"/>
          </reference>
          <reference field="0" count="1" selected="0">
            <x v="3"/>
          </reference>
          <reference field="1" count="1" selected="0">
            <x v="11"/>
          </reference>
        </references>
      </pivotArea>
    </chartFormat>
    <chartFormat chart="2" format="762" series="1">
      <pivotArea type="data" outline="0" fieldPosition="0">
        <references count="3">
          <reference field="4294967294" count="1" selected="0">
            <x v="0"/>
          </reference>
          <reference field="0" count="1" selected="0">
            <x v="3"/>
          </reference>
          <reference field="1" count="1" selected="0">
            <x v="12"/>
          </reference>
        </references>
      </pivotArea>
    </chartFormat>
    <chartFormat chart="2" format="763" series="1">
      <pivotArea type="data" outline="0" fieldPosition="0">
        <references count="3">
          <reference field="4294967294" count="1" selected="0">
            <x v="0"/>
          </reference>
          <reference field="0" count="1" selected="0">
            <x v="3"/>
          </reference>
          <reference field="1" count="1" selected="0">
            <x v="13"/>
          </reference>
        </references>
      </pivotArea>
    </chartFormat>
    <chartFormat chart="2" format="764" series="1">
      <pivotArea type="data" outline="0" fieldPosition="0">
        <references count="3">
          <reference field="4294967294" count="1" selected="0">
            <x v="0"/>
          </reference>
          <reference field="0" count="1" selected="0">
            <x v="3"/>
          </reference>
          <reference field="1" count="1" selected="0">
            <x v="14"/>
          </reference>
        </references>
      </pivotArea>
    </chartFormat>
    <chartFormat chart="2" format="765" series="1">
      <pivotArea type="data" outline="0" fieldPosition="0">
        <references count="3">
          <reference field="4294967294" count="1" selected="0">
            <x v="0"/>
          </reference>
          <reference field="0" count="1" selected="0">
            <x v="3"/>
          </reference>
          <reference field="1" count="1" selected="0">
            <x v="15"/>
          </reference>
        </references>
      </pivotArea>
    </chartFormat>
    <chartFormat chart="2" format="766" series="1">
      <pivotArea type="data" outline="0" fieldPosition="0">
        <references count="3">
          <reference field="4294967294" count="1" selected="0">
            <x v="0"/>
          </reference>
          <reference field="0" count="1" selected="0">
            <x v="3"/>
          </reference>
          <reference field="1" count="1" selected="0">
            <x v="16"/>
          </reference>
        </references>
      </pivotArea>
    </chartFormat>
    <chartFormat chart="2" format="767" series="1">
      <pivotArea type="data" outline="0" fieldPosition="0">
        <references count="3">
          <reference field="4294967294" count="1" selected="0">
            <x v="0"/>
          </reference>
          <reference field="0" count="1" selected="0">
            <x v="3"/>
          </reference>
          <reference field="1" count="1" selected="0">
            <x v="17"/>
          </reference>
        </references>
      </pivotArea>
    </chartFormat>
    <chartFormat chart="2" format="768" series="1">
      <pivotArea type="data" outline="0" fieldPosition="0">
        <references count="3">
          <reference field="4294967294" count="1" selected="0">
            <x v="0"/>
          </reference>
          <reference field="0" count="1" selected="0">
            <x v="3"/>
          </reference>
          <reference field="1" count="1" selected="0">
            <x v="18"/>
          </reference>
        </references>
      </pivotArea>
    </chartFormat>
    <chartFormat chart="2" format="769" series="1">
      <pivotArea type="data" outline="0" fieldPosition="0">
        <references count="3">
          <reference field="4294967294" count="1" selected="0">
            <x v="0"/>
          </reference>
          <reference field="0" count="1" selected="0">
            <x v="3"/>
          </reference>
          <reference field="1" count="1" selected="0">
            <x v="19"/>
          </reference>
        </references>
      </pivotArea>
    </chartFormat>
    <chartFormat chart="2" format="770" series="1">
      <pivotArea type="data" outline="0" fieldPosition="0">
        <references count="3">
          <reference field="4294967294" count="1" selected="0">
            <x v="0"/>
          </reference>
          <reference field="0" count="1" selected="0">
            <x v="3"/>
          </reference>
          <reference field="1" count="1" selected="0">
            <x v="20"/>
          </reference>
        </references>
      </pivotArea>
    </chartFormat>
    <chartFormat chart="2" format="771" series="1">
      <pivotArea type="data" outline="0" fieldPosition="0">
        <references count="3">
          <reference field="4294967294" count="1" selected="0">
            <x v="0"/>
          </reference>
          <reference field="0" count="1" selected="0">
            <x v="3"/>
          </reference>
          <reference field="1" count="1" selected="0">
            <x v="21"/>
          </reference>
        </references>
      </pivotArea>
    </chartFormat>
    <chartFormat chart="2" format="772" series="1">
      <pivotArea type="data" outline="0" fieldPosition="0">
        <references count="3">
          <reference field="4294967294" count="1" selected="0">
            <x v="0"/>
          </reference>
          <reference field="0" count="1" selected="0">
            <x v="3"/>
          </reference>
          <reference field="1" count="1" selected="0">
            <x v="22"/>
          </reference>
        </references>
      </pivotArea>
    </chartFormat>
    <chartFormat chart="2" format="773" series="1">
      <pivotArea type="data" outline="0" fieldPosition="0">
        <references count="3">
          <reference field="4294967294" count="1" selected="0">
            <x v="0"/>
          </reference>
          <reference field="0" count="1" selected="0">
            <x v="3"/>
          </reference>
          <reference field="1" count="1" selected="0">
            <x v="23"/>
          </reference>
        </references>
      </pivotArea>
    </chartFormat>
    <chartFormat chart="2" format="774" series="1">
      <pivotArea type="data" outline="0" fieldPosition="0">
        <references count="3">
          <reference field="4294967294" count="1" selected="0">
            <x v="0"/>
          </reference>
          <reference field="0" count="1" selected="0">
            <x v="3"/>
          </reference>
          <reference field="1" count="1" selected="0">
            <x v="24"/>
          </reference>
        </references>
      </pivotArea>
    </chartFormat>
    <chartFormat chart="2" format="775" series="1">
      <pivotArea type="data" outline="0" fieldPosition="0">
        <references count="3">
          <reference field="4294967294" count="1" selected="0">
            <x v="0"/>
          </reference>
          <reference field="0" count="1" selected="0">
            <x v="3"/>
          </reference>
          <reference field="1" count="1" selected="0">
            <x v="25"/>
          </reference>
        </references>
      </pivotArea>
    </chartFormat>
    <chartFormat chart="2" format="776" series="1">
      <pivotArea type="data" outline="0" fieldPosition="0">
        <references count="3">
          <reference field="4294967294" count="1" selected="0">
            <x v="0"/>
          </reference>
          <reference field="0" count="1" selected="0">
            <x v="3"/>
          </reference>
          <reference field="1" count="1" selected="0">
            <x v="26"/>
          </reference>
        </references>
      </pivotArea>
    </chartFormat>
    <chartFormat chart="2" format="777" series="1">
      <pivotArea type="data" outline="0" fieldPosition="0">
        <references count="3">
          <reference field="4294967294" count="1" selected="0">
            <x v="0"/>
          </reference>
          <reference field="0" count="1" selected="0">
            <x v="3"/>
          </reference>
          <reference field="1" count="1" selected="0">
            <x v="27"/>
          </reference>
        </references>
      </pivotArea>
    </chartFormat>
    <chartFormat chart="2" format="778" series="1">
      <pivotArea type="data" outline="0" fieldPosition="0">
        <references count="3">
          <reference field="4294967294" count="1" selected="0">
            <x v="0"/>
          </reference>
          <reference field="0" count="1" selected="0">
            <x v="3"/>
          </reference>
          <reference field="1" count="1" selected="0">
            <x v="28"/>
          </reference>
        </references>
      </pivotArea>
    </chartFormat>
    <chartFormat chart="2" format="779" series="1">
      <pivotArea type="data" outline="0" fieldPosition="0">
        <references count="3">
          <reference field="4294967294" count="1" selected="0">
            <x v="0"/>
          </reference>
          <reference field="0" count="1" selected="0">
            <x v="3"/>
          </reference>
          <reference field="1" count="1" selected="0">
            <x v="29"/>
          </reference>
        </references>
      </pivotArea>
    </chartFormat>
    <chartFormat chart="2" format="780" series="1">
      <pivotArea type="data" outline="0" fieldPosition="0">
        <references count="3">
          <reference field="4294967294" count="1" selected="0">
            <x v="0"/>
          </reference>
          <reference field="0" count="1" selected="0">
            <x v="3"/>
          </reference>
          <reference field="1" count="1" selected="0">
            <x v="30"/>
          </reference>
        </references>
      </pivotArea>
    </chartFormat>
    <chartFormat chart="2" format="781" series="1">
      <pivotArea type="data" outline="0" fieldPosition="0">
        <references count="3">
          <reference field="4294967294" count="1" selected="0">
            <x v="0"/>
          </reference>
          <reference field="0" count="1" selected="0">
            <x v="3"/>
          </reference>
          <reference field="1" count="1" selected="0">
            <x v="31"/>
          </reference>
        </references>
      </pivotArea>
    </chartFormat>
    <chartFormat chart="2" format="782" series="1">
      <pivotArea type="data" outline="0" fieldPosition="0">
        <references count="3">
          <reference field="4294967294" count="1" selected="0">
            <x v="0"/>
          </reference>
          <reference field="0" count="1" selected="0">
            <x v="4"/>
          </reference>
          <reference field="1" count="1" selected="0">
            <x v="1"/>
          </reference>
        </references>
      </pivotArea>
    </chartFormat>
    <chartFormat chart="2" format="783" series="1">
      <pivotArea type="data" outline="0" fieldPosition="0">
        <references count="3">
          <reference field="4294967294" count="1" selected="0">
            <x v="0"/>
          </reference>
          <reference field="0" count="1" selected="0">
            <x v="4"/>
          </reference>
          <reference field="1" count="1" selected="0">
            <x v="2"/>
          </reference>
        </references>
      </pivotArea>
    </chartFormat>
    <chartFormat chart="2" format="784" series="1">
      <pivotArea type="data" outline="0" fieldPosition="0">
        <references count="3">
          <reference field="4294967294" count="1" selected="0">
            <x v="0"/>
          </reference>
          <reference field="0" count="1" selected="0">
            <x v="4"/>
          </reference>
          <reference field="1" count="1" selected="0">
            <x v="3"/>
          </reference>
        </references>
      </pivotArea>
    </chartFormat>
    <chartFormat chart="2" format="785" series="1">
      <pivotArea type="data" outline="0" fieldPosition="0">
        <references count="3">
          <reference field="4294967294" count="1" selected="0">
            <x v="0"/>
          </reference>
          <reference field="0" count="1" selected="0">
            <x v="4"/>
          </reference>
          <reference field="1" count="1" selected="0">
            <x v="4"/>
          </reference>
        </references>
      </pivotArea>
    </chartFormat>
    <chartFormat chart="2" format="786" series="1">
      <pivotArea type="data" outline="0" fieldPosition="0">
        <references count="3">
          <reference field="4294967294" count="1" selected="0">
            <x v="0"/>
          </reference>
          <reference field="0" count="1" selected="0">
            <x v="4"/>
          </reference>
          <reference field="1" count="1" selected="0">
            <x v="5"/>
          </reference>
        </references>
      </pivotArea>
    </chartFormat>
    <chartFormat chart="2" format="787" series="1">
      <pivotArea type="data" outline="0" fieldPosition="0">
        <references count="3">
          <reference field="4294967294" count="1" selected="0">
            <x v="0"/>
          </reference>
          <reference field="0" count="1" selected="0">
            <x v="4"/>
          </reference>
          <reference field="1" count="1" selected="0">
            <x v="6"/>
          </reference>
        </references>
      </pivotArea>
    </chartFormat>
    <chartFormat chart="2" format="788" series="1">
      <pivotArea type="data" outline="0" fieldPosition="0">
        <references count="3">
          <reference field="4294967294" count="1" selected="0">
            <x v="0"/>
          </reference>
          <reference field="0" count="1" selected="0">
            <x v="4"/>
          </reference>
          <reference field="1" count="1" selected="0">
            <x v="7"/>
          </reference>
        </references>
      </pivotArea>
    </chartFormat>
    <chartFormat chart="2" format="789" series="1">
      <pivotArea type="data" outline="0" fieldPosition="0">
        <references count="3">
          <reference field="4294967294" count="1" selected="0">
            <x v="0"/>
          </reference>
          <reference field="0" count="1" selected="0">
            <x v="4"/>
          </reference>
          <reference field="1" count="1" selected="0">
            <x v="8"/>
          </reference>
        </references>
      </pivotArea>
    </chartFormat>
    <chartFormat chart="2" format="790" series="1">
      <pivotArea type="data" outline="0" fieldPosition="0">
        <references count="3">
          <reference field="4294967294" count="1" selected="0">
            <x v="0"/>
          </reference>
          <reference field="0" count="1" selected="0">
            <x v="4"/>
          </reference>
          <reference field="1" count="1" selected="0">
            <x v="9"/>
          </reference>
        </references>
      </pivotArea>
    </chartFormat>
    <chartFormat chart="2" format="791" series="1">
      <pivotArea type="data" outline="0" fieldPosition="0">
        <references count="3">
          <reference field="4294967294" count="1" selected="0">
            <x v="0"/>
          </reference>
          <reference field="0" count="1" selected="0">
            <x v="4"/>
          </reference>
          <reference field="1" count="1" selected="0">
            <x v="10"/>
          </reference>
        </references>
      </pivotArea>
    </chartFormat>
    <chartFormat chart="2" format="792" series="1">
      <pivotArea type="data" outline="0" fieldPosition="0">
        <references count="3">
          <reference field="4294967294" count="1" selected="0">
            <x v="0"/>
          </reference>
          <reference field="0" count="1" selected="0">
            <x v="4"/>
          </reference>
          <reference field="1" count="1" selected="0">
            <x v="11"/>
          </reference>
        </references>
      </pivotArea>
    </chartFormat>
    <chartFormat chart="2" format="793" series="1">
      <pivotArea type="data" outline="0" fieldPosition="0">
        <references count="3">
          <reference field="4294967294" count="1" selected="0">
            <x v="0"/>
          </reference>
          <reference field="0" count="1" selected="0">
            <x v="4"/>
          </reference>
          <reference field="1" count="1" selected="0">
            <x v="12"/>
          </reference>
        </references>
      </pivotArea>
    </chartFormat>
    <chartFormat chart="2" format="794" series="1">
      <pivotArea type="data" outline="0" fieldPosition="0">
        <references count="3">
          <reference field="4294967294" count="1" selected="0">
            <x v="0"/>
          </reference>
          <reference field="0" count="1" selected="0">
            <x v="4"/>
          </reference>
          <reference field="1" count="1" selected="0">
            <x v="13"/>
          </reference>
        </references>
      </pivotArea>
    </chartFormat>
    <chartFormat chart="2" format="795" series="1">
      <pivotArea type="data" outline="0" fieldPosition="0">
        <references count="3">
          <reference field="4294967294" count="1" selected="0">
            <x v="0"/>
          </reference>
          <reference field="0" count="1" selected="0">
            <x v="4"/>
          </reference>
          <reference field="1" count="1" selected="0">
            <x v="14"/>
          </reference>
        </references>
      </pivotArea>
    </chartFormat>
    <chartFormat chart="2" format="796" series="1">
      <pivotArea type="data" outline="0" fieldPosition="0">
        <references count="3">
          <reference field="4294967294" count="1" selected="0">
            <x v="0"/>
          </reference>
          <reference field="0" count="1" selected="0">
            <x v="4"/>
          </reference>
          <reference field="1" count="1" selected="0">
            <x v="15"/>
          </reference>
        </references>
      </pivotArea>
    </chartFormat>
    <chartFormat chart="2" format="797" series="1">
      <pivotArea type="data" outline="0" fieldPosition="0">
        <references count="3">
          <reference field="4294967294" count="1" selected="0">
            <x v="0"/>
          </reference>
          <reference field="0" count="1" selected="0">
            <x v="4"/>
          </reference>
          <reference field="1" count="1" selected="0">
            <x v="16"/>
          </reference>
        </references>
      </pivotArea>
    </chartFormat>
    <chartFormat chart="2" format="798" series="1">
      <pivotArea type="data" outline="0" fieldPosition="0">
        <references count="3">
          <reference field="4294967294" count="1" selected="0">
            <x v="0"/>
          </reference>
          <reference field="0" count="1" selected="0">
            <x v="4"/>
          </reference>
          <reference field="1" count="1" selected="0">
            <x v="17"/>
          </reference>
        </references>
      </pivotArea>
    </chartFormat>
    <chartFormat chart="2" format="799" series="1">
      <pivotArea type="data" outline="0" fieldPosition="0">
        <references count="3">
          <reference field="4294967294" count="1" selected="0">
            <x v="0"/>
          </reference>
          <reference field="0" count="1" selected="0">
            <x v="4"/>
          </reference>
          <reference field="1" count="1" selected="0">
            <x v="18"/>
          </reference>
        </references>
      </pivotArea>
    </chartFormat>
    <chartFormat chart="2" format="800" series="1">
      <pivotArea type="data" outline="0" fieldPosition="0">
        <references count="3">
          <reference field="4294967294" count="1" selected="0">
            <x v="0"/>
          </reference>
          <reference field="0" count="1" selected="0">
            <x v="4"/>
          </reference>
          <reference field="1" count="1" selected="0">
            <x v="19"/>
          </reference>
        </references>
      </pivotArea>
    </chartFormat>
    <chartFormat chart="2" format="801" series="1">
      <pivotArea type="data" outline="0" fieldPosition="0">
        <references count="3">
          <reference field="4294967294" count="1" selected="0">
            <x v="0"/>
          </reference>
          <reference field="0" count="1" selected="0">
            <x v="4"/>
          </reference>
          <reference field="1" count="1" selected="0">
            <x v="20"/>
          </reference>
        </references>
      </pivotArea>
    </chartFormat>
    <chartFormat chart="2" format="802" series="1">
      <pivotArea type="data" outline="0" fieldPosition="0">
        <references count="3">
          <reference field="4294967294" count="1" selected="0">
            <x v="0"/>
          </reference>
          <reference field="0" count="1" selected="0">
            <x v="4"/>
          </reference>
          <reference field="1" count="1" selected="0">
            <x v="21"/>
          </reference>
        </references>
      </pivotArea>
    </chartFormat>
    <chartFormat chart="2" format="803" series="1">
      <pivotArea type="data" outline="0" fieldPosition="0">
        <references count="3">
          <reference field="4294967294" count="1" selected="0">
            <x v="0"/>
          </reference>
          <reference field="0" count="1" selected="0">
            <x v="4"/>
          </reference>
          <reference field="1" count="1" selected="0">
            <x v="22"/>
          </reference>
        </references>
      </pivotArea>
    </chartFormat>
    <chartFormat chart="2" format="804" series="1">
      <pivotArea type="data" outline="0" fieldPosition="0">
        <references count="3">
          <reference field="4294967294" count="1" selected="0">
            <x v="0"/>
          </reference>
          <reference field="0" count="1" selected="0">
            <x v="4"/>
          </reference>
          <reference field="1" count="1" selected="0">
            <x v="23"/>
          </reference>
        </references>
      </pivotArea>
    </chartFormat>
    <chartFormat chart="2" format="805" series="1">
      <pivotArea type="data" outline="0" fieldPosition="0">
        <references count="3">
          <reference field="4294967294" count="1" selected="0">
            <x v="0"/>
          </reference>
          <reference field="0" count="1" selected="0">
            <x v="4"/>
          </reference>
          <reference field="1" count="1" selected="0">
            <x v="24"/>
          </reference>
        </references>
      </pivotArea>
    </chartFormat>
    <chartFormat chart="2" format="806" series="1">
      <pivotArea type="data" outline="0" fieldPosition="0">
        <references count="3">
          <reference field="4294967294" count="1" selected="0">
            <x v="0"/>
          </reference>
          <reference field="0" count="1" selected="0">
            <x v="4"/>
          </reference>
          <reference field="1" count="1" selected="0">
            <x v="25"/>
          </reference>
        </references>
      </pivotArea>
    </chartFormat>
    <chartFormat chart="2" format="807" series="1">
      <pivotArea type="data" outline="0" fieldPosition="0">
        <references count="3">
          <reference field="4294967294" count="1" selected="0">
            <x v="0"/>
          </reference>
          <reference field="0" count="1" selected="0">
            <x v="4"/>
          </reference>
          <reference field="1" count="1" selected="0">
            <x v="26"/>
          </reference>
        </references>
      </pivotArea>
    </chartFormat>
    <chartFormat chart="2" format="808" series="1">
      <pivotArea type="data" outline="0" fieldPosition="0">
        <references count="3">
          <reference field="4294967294" count="1" selected="0">
            <x v="0"/>
          </reference>
          <reference field="0" count="1" selected="0">
            <x v="4"/>
          </reference>
          <reference field="1" count="1" selected="0">
            <x v="27"/>
          </reference>
        </references>
      </pivotArea>
    </chartFormat>
    <chartFormat chart="2" format="809" series="1">
      <pivotArea type="data" outline="0" fieldPosition="0">
        <references count="3">
          <reference field="4294967294" count="1" selected="0">
            <x v="0"/>
          </reference>
          <reference field="0" count="1" selected="0">
            <x v="4"/>
          </reference>
          <reference field="1" count="1" selected="0">
            <x v="28"/>
          </reference>
        </references>
      </pivotArea>
    </chartFormat>
    <chartFormat chart="2" format="810" series="1">
      <pivotArea type="data" outline="0" fieldPosition="0">
        <references count="3">
          <reference field="4294967294" count="1" selected="0">
            <x v="0"/>
          </reference>
          <reference field="0" count="1" selected="0">
            <x v="4"/>
          </reference>
          <reference field="1" count="1" selected="0">
            <x v="29"/>
          </reference>
        </references>
      </pivotArea>
    </chartFormat>
    <chartFormat chart="2" format="811" series="1">
      <pivotArea type="data" outline="0" fieldPosition="0">
        <references count="3">
          <reference field="4294967294" count="1" selected="0">
            <x v="0"/>
          </reference>
          <reference field="0" count="1" selected="0">
            <x v="4"/>
          </reference>
          <reference field="1" count="1" selected="0">
            <x v="30"/>
          </reference>
        </references>
      </pivotArea>
    </chartFormat>
    <chartFormat chart="2" format="812" series="1">
      <pivotArea type="data" outline="0" fieldPosition="0">
        <references count="3">
          <reference field="4294967294" count="1" selected="0">
            <x v="0"/>
          </reference>
          <reference field="0" count="1" selected="0">
            <x v="4"/>
          </reference>
          <reference field="1" count="1" selected="0">
            <x v="31"/>
          </reference>
        </references>
      </pivotArea>
    </chartFormat>
    <chartFormat chart="2" format="813" series="1">
      <pivotArea type="data" outline="0" fieldPosition="0">
        <references count="3">
          <reference field="4294967294" count="1" selected="0">
            <x v="0"/>
          </reference>
          <reference field="0" count="1" selected="0">
            <x v="4"/>
          </reference>
          <reference field="1" count="1" selected="0">
            <x v="32"/>
          </reference>
        </references>
      </pivotArea>
    </chartFormat>
    <chartFormat chart="2" format="814" series="1">
      <pivotArea type="data" outline="0" fieldPosition="0">
        <references count="3">
          <reference field="4294967294" count="1" selected="0">
            <x v="0"/>
          </reference>
          <reference field="0" count="1" selected="0">
            <x v="5"/>
          </reference>
          <reference field="1" count="1" selected="0">
            <x v="1"/>
          </reference>
        </references>
      </pivotArea>
    </chartFormat>
    <chartFormat chart="2" format="815" series="1">
      <pivotArea type="data" outline="0" fieldPosition="0">
        <references count="3">
          <reference field="4294967294" count="1" selected="0">
            <x v="0"/>
          </reference>
          <reference field="0" count="1" selected="0">
            <x v="5"/>
          </reference>
          <reference field="1" count="1" selected="0">
            <x v="2"/>
          </reference>
        </references>
      </pivotArea>
    </chartFormat>
    <chartFormat chart="2" format="816" series="1">
      <pivotArea type="data" outline="0" fieldPosition="0">
        <references count="3">
          <reference field="4294967294" count="1" selected="0">
            <x v="0"/>
          </reference>
          <reference field="0" count="1" selected="0">
            <x v="5"/>
          </reference>
          <reference field="1" count="1" selected="0">
            <x v="3"/>
          </reference>
        </references>
      </pivotArea>
    </chartFormat>
    <chartFormat chart="2" format="817" series="1">
      <pivotArea type="data" outline="0" fieldPosition="0">
        <references count="3">
          <reference field="4294967294" count="1" selected="0">
            <x v="0"/>
          </reference>
          <reference field="0" count="1" selected="0">
            <x v="5"/>
          </reference>
          <reference field="1" count="1" selected="0">
            <x v="4"/>
          </reference>
        </references>
      </pivotArea>
    </chartFormat>
    <chartFormat chart="2" format="818" series="1">
      <pivotArea type="data" outline="0" fieldPosition="0">
        <references count="3">
          <reference field="4294967294" count="1" selected="0">
            <x v="0"/>
          </reference>
          <reference field="0" count="1" selected="0">
            <x v="5"/>
          </reference>
          <reference field="1" count="1" selected="0">
            <x v="5"/>
          </reference>
        </references>
      </pivotArea>
    </chartFormat>
    <chartFormat chart="2" format="819" series="1">
      <pivotArea type="data" outline="0" fieldPosition="0">
        <references count="3">
          <reference field="4294967294" count="1" selected="0">
            <x v="0"/>
          </reference>
          <reference field="0" count="1" selected="0">
            <x v="5"/>
          </reference>
          <reference field="1" count="1" selected="0">
            <x v="6"/>
          </reference>
        </references>
      </pivotArea>
    </chartFormat>
    <chartFormat chart="2" format="820" series="1">
      <pivotArea type="data" outline="0" fieldPosition="0">
        <references count="3">
          <reference field="4294967294" count="1" selected="0">
            <x v="0"/>
          </reference>
          <reference field="0" count="1" selected="0">
            <x v="5"/>
          </reference>
          <reference field="1" count="1" selected="0">
            <x v="7"/>
          </reference>
        </references>
      </pivotArea>
    </chartFormat>
    <chartFormat chart="2" format="821" series="1">
      <pivotArea type="data" outline="0" fieldPosition="0">
        <references count="3">
          <reference field="4294967294" count="1" selected="0">
            <x v="0"/>
          </reference>
          <reference field="0" count="1" selected="0">
            <x v="5"/>
          </reference>
          <reference field="1" count="1" selected="0">
            <x v="8"/>
          </reference>
        </references>
      </pivotArea>
    </chartFormat>
    <chartFormat chart="2" format="822" series="1">
      <pivotArea type="data" outline="0" fieldPosition="0">
        <references count="3">
          <reference field="4294967294" count="1" selected="0">
            <x v="0"/>
          </reference>
          <reference field="0" count="1" selected="0">
            <x v="5"/>
          </reference>
          <reference field="1" count="1" selected="0">
            <x v="9"/>
          </reference>
        </references>
      </pivotArea>
    </chartFormat>
    <chartFormat chart="2" format="823" series="1">
      <pivotArea type="data" outline="0" fieldPosition="0">
        <references count="3">
          <reference field="4294967294" count="1" selected="0">
            <x v="0"/>
          </reference>
          <reference field="0" count="1" selected="0">
            <x v="5"/>
          </reference>
          <reference field="1" count="1" selected="0">
            <x v="10"/>
          </reference>
        </references>
      </pivotArea>
    </chartFormat>
    <chartFormat chart="2" format="824" series="1">
      <pivotArea type="data" outline="0" fieldPosition="0">
        <references count="3">
          <reference field="4294967294" count="1" selected="0">
            <x v="0"/>
          </reference>
          <reference field="0" count="1" selected="0">
            <x v="5"/>
          </reference>
          <reference field="1" count="1" selected="0">
            <x v="11"/>
          </reference>
        </references>
      </pivotArea>
    </chartFormat>
    <chartFormat chart="2" format="825" series="1">
      <pivotArea type="data" outline="0" fieldPosition="0">
        <references count="3">
          <reference field="4294967294" count="1" selected="0">
            <x v="0"/>
          </reference>
          <reference field="0" count="1" selected="0">
            <x v="5"/>
          </reference>
          <reference field="1" count="1" selected="0">
            <x v="12"/>
          </reference>
        </references>
      </pivotArea>
    </chartFormat>
    <chartFormat chart="2" format="826" series="1">
      <pivotArea type="data" outline="0" fieldPosition="0">
        <references count="3">
          <reference field="4294967294" count="1" selected="0">
            <x v="0"/>
          </reference>
          <reference field="0" count="1" selected="0">
            <x v="5"/>
          </reference>
          <reference field="1" count="1" selected="0">
            <x v="13"/>
          </reference>
        </references>
      </pivotArea>
    </chartFormat>
    <chartFormat chart="2" format="827" series="1">
      <pivotArea type="data" outline="0" fieldPosition="0">
        <references count="3">
          <reference field="4294967294" count="1" selected="0">
            <x v="0"/>
          </reference>
          <reference field="0" count="1" selected="0">
            <x v="5"/>
          </reference>
          <reference field="1" count="1" selected="0">
            <x v="14"/>
          </reference>
        </references>
      </pivotArea>
    </chartFormat>
    <chartFormat chart="2" format="828" series="1">
      <pivotArea type="data" outline="0" fieldPosition="0">
        <references count="3">
          <reference field="4294967294" count="1" selected="0">
            <x v="0"/>
          </reference>
          <reference field="0" count="1" selected="0">
            <x v="5"/>
          </reference>
          <reference field="1" count="1" selected="0">
            <x v="15"/>
          </reference>
        </references>
      </pivotArea>
    </chartFormat>
    <chartFormat chart="2" format="829" series="1">
      <pivotArea type="data" outline="0" fieldPosition="0">
        <references count="3">
          <reference field="4294967294" count="1" selected="0">
            <x v="0"/>
          </reference>
          <reference field="0" count="1" selected="0">
            <x v="5"/>
          </reference>
          <reference field="1" count="1" selected="0">
            <x v="16"/>
          </reference>
        </references>
      </pivotArea>
    </chartFormat>
    <chartFormat chart="2" format="830" series="1">
      <pivotArea type="data" outline="0" fieldPosition="0">
        <references count="3">
          <reference field="4294967294" count="1" selected="0">
            <x v="0"/>
          </reference>
          <reference field="0" count="1" selected="0">
            <x v="5"/>
          </reference>
          <reference field="1" count="1" selected="0">
            <x v="17"/>
          </reference>
        </references>
      </pivotArea>
    </chartFormat>
    <chartFormat chart="2" format="831" series="1">
      <pivotArea type="data" outline="0" fieldPosition="0">
        <references count="3">
          <reference field="4294967294" count="1" selected="0">
            <x v="0"/>
          </reference>
          <reference field="0" count="1" selected="0">
            <x v="5"/>
          </reference>
          <reference field="1" count="1" selected="0">
            <x v="18"/>
          </reference>
        </references>
      </pivotArea>
    </chartFormat>
    <chartFormat chart="2" format="832" series="1">
      <pivotArea type="data" outline="0" fieldPosition="0">
        <references count="3">
          <reference field="4294967294" count="1" selected="0">
            <x v="0"/>
          </reference>
          <reference field="0" count="1" selected="0">
            <x v="5"/>
          </reference>
          <reference field="1" count="1" selected="0">
            <x v="19"/>
          </reference>
        </references>
      </pivotArea>
    </chartFormat>
    <chartFormat chart="2" format="833" series="1">
      <pivotArea type="data" outline="0" fieldPosition="0">
        <references count="3">
          <reference field="4294967294" count="1" selected="0">
            <x v="0"/>
          </reference>
          <reference field="0" count="1" selected="0">
            <x v="5"/>
          </reference>
          <reference field="1" count="1" selected="0">
            <x v="20"/>
          </reference>
        </references>
      </pivotArea>
    </chartFormat>
    <chartFormat chart="2" format="834" series="1">
      <pivotArea type="data" outline="0" fieldPosition="0">
        <references count="3">
          <reference field="4294967294" count="1" selected="0">
            <x v="0"/>
          </reference>
          <reference field="0" count="1" selected="0">
            <x v="5"/>
          </reference>
          <reference field="1" count="1" selected="0">
            <x v="21"/>
          </reference>
        </references>
      </pivotArea>
    </chartFormat>
    <chartFormat chart="2" format="835" series="1">
      <pivotArea type="data" outline="0" fieldPosition="0">
        <references count="3">
          <reference field="4294967294" count="1" selected="0">
            <x v="0"/>
          </reference>
          <reference field="0" count="1" selected="0">
            <x v="5"/>
          </reference>
          <reference field="1" count="1" selected="0">
            <x v="22"/>
          </reference>
        </references>
      </pivotArea>
    </chartFormat>
    <chartFormat chart="2" format="836" series="1">
      <pivotArea type="data" outline="0" fieldPosition="0">
        <references count="3">
          <reference field="4294967294" count="1" selected="0">
            <x v="0"/>
          </reference>
          <reference field="0" count="1" selected="0">
            <x v="5"/>
          </reference>
          <reference field="1" count="1" selected="0">
            <x v="23"/>
          </reference>
        </references>
      </pivotArea>
    </chartFormat>
    <chartFormat chart="2" format="837" series="1">
      <pivotArea type="data" outline="0" fieldPosition="0">
        <references count="3">
          <reference field="4294967294" count="1" selected="0">
            <x v="0"/>
          </reference>
          <reference field="0" count="1" selected="0">
            <x v="5"/>
          </reference>
          <reference field="1" count="1" selected="0">
            <x v="24"/>
          </reference>
        </references>
      </pivotArea>
    </chartFormat>
    <chartFormat chart="2" format="838" series="1">
      <pivotArea type="data" outline="0" fieldPosition="0">
        <references count="3">
          <reference field="4294967294" count="1" selected="0">
            <x v="0"/>
          </reference>
          <reference field="0" count="1" selected="0">
            <x v="5"/>
          </reference>
          <reference field="1" count="1" selected="0">
            <x v="25"/>
          </reference>
        </references>
      </pivotArea>
    </chartFormat>
    <chartFormat chart="2" format="839" series="1">
      <pivotArea type="data" outline="0" fieldPosition="0">
        <references count="3">
          <reference field="4294967294" count="1" selected="0">
            <x v="0"/>
          </reference>
          <reference field="0" count="1" selected="0">
            <x v="5"/>
          </reference>
          <reference field="1" count="1" selected="0">
            <x v="26"/>
          </reference>
        </references>
      </pivotArea>
    </chartFormat>
    <chartFormat chart="2" format="840" series="1">
      <pivotArea type="data" outline="0" fieldPosition="0">
        <references count="3">
          <reference field="4294967294" count="1" selected="0">
            <x v="0"/>
          </reference>
          <reference field="0" count="1" selected="0">
            <x v="5"/>
          </reference>
          <reference field="1" count="1" selected="0">
            <x v="27"/>
          </reference>
        </references>
      </pivotArea>
    </chartFormat>
    <chartFormat chart="2" format="841" series="1">
      <pivotArea type="data" outline="0" fieldPosition="0">
        <references count="3">
          <reference field="4294967294" count="1" selected="0">
            <x v="0"/>
          </reference>
          <reference field="0" count="1" selected="0">
            <x v="5"/>
          </reference>
          <reference field="1" count="1" selected="0">
            <x v="28"/>
          </reference>
        </references>
      </pivotArea>
    </chartFormat>
    <chartFormat chart="2" format="842" series="1">
      <pivotArea type="data" outline="0" fieldPosition="0">
        <references count="3">
          <reference field="4294967294" count="1" selected="0">
            <x v="0"/>
          </reference>
          <reference field="0" count="1" selected="0">
            <x v="5"/>
          </reference>
          <reference field="1" count="1" selected="0">
            <x v="29"/>
          </reference>
        </references>
      </pivotArea>
    </chartFormat>
    <chartFormat chart="2" format="843" series="1">
      <pivotArea type="data" outline="0" fieldPosition="0">
        <references count="3">
          <reference field="4294967294" count="1" selected="0">
            <x v="0"/>
          </reference>
          <reference field="0" count="1" selected="0">
            <x v="5"/>
          </reference>
          <reference field="1" count="1" selected="0">
            <x v="30"/>
          </reference>
        </references>
      </pivotArea>
    </chartFormat>
    <chartFormat chart="2" format="844" series="1">
      <pivotArea type="data" outline="0" fieldPosition="0">
        <references count="3">
          <reference field="4294967294" count="1" selected="0">
            <x v="0"/>
          </reference>
          <reference field="0" count="1" selected="0">
            <x v="5"/>
          </reference>
          <reference field="1" count="1" selected="0">
            <x v="31"/>
          </reference>
        </references>
      </pivotArea>
    </chartFormat>
    <chartFormat chart="2" format="845" series="1">
      <pivotArea type="data" outline="0" fieldPosition="0">
        <references count="3">
          <reference field="4294967294" count="1" selected="0">
            <x v="0"/>
          </reference>
          <reference field="0" count="1" selected="0">
            <x v="5"/>
          </reference>
          <reference field="1" count="1" selected="0">
            <x v="33"/>
          </reference>
        </references>
      </pivotArea>
    </chartFormat>
    <chartFormat chart="2" format="846" series="1">
      <pivotArea type="data" outline="0" fieldPosition="0">
        <references count="3">
          <reference field="4294967294" count="1" selected="0">
            <x v="0"/>
          </reference>
          <reference field="0" count="1" selected="0">
            <x v="6"/>
          </reference>
          <reference field="1" count="1" selected="0">
            <x v="1"/>
          </reference>
        </references>
      </pivotArea>
    </chartFormat>
    <chartFormat chart="2" format="847" series="1">
      <pivotArea type="data" outline="0" fieldPosition="0">
        <references count="3">
          <reference field="4294967294" count="1" selected="0">
            <x v="0"/>
          </reference>
          <reference field="0" count="1" selected="0">
            <x v="6"/>
          </reference>
          <reference field="1" count="1" selected="0">
            <x v="2"/>
          </reference>
        </references>
      </pivotArea>
    </chartFormat>
    <chartFormat chart="2" format="848" series="1">
      <pivotArea type="data" outline="0" fieldPosition="0">
        <references count="3">
          <reference field="4294967294" count="1" selected="0">
            <x v="0"/>
          </reference>
          <reference field="0" count="1" selected="0">
            <x v="6"/>
          </reference>
          <reference field="1" count="1" selected="0">
            <x v="3"/>
          </reference>
        </references>
      </pivotArea>
    </chartFormat>
    <chartFormat chart="2" format="849" series="1">
      <pivotArea type="data" outline="0" fieldPosition="0">
        <references count="3">
          <reference field="4294967294" count="1" selected="0">
            <x v="0"/>
          </reference>
          <reference field="0" count="1" selected="0">
            <x v="6"/>
          </reference>
          <reference field="1" count="1" selected="0">
            <x v="4"/>
          </reference>
        </references>
      </pivotArea>
    </chartFormat>
    <chartFormat chart="2" format="850" series="1">
      <pivotArea type="data" outline="0" fieldPosition="0">
        <references count="3">
          <reference field="4294967294" count="1" selected="0">
            <x v="0"/>
          </reference>
          <reference field="0" count="1" selected="0">
            <x v="6"/>
          </reference>
          <reference field="1" count="1" selected="0">
            <x v="5"/>
          </reference>
        </references>
      </pivotArea>
    </chartFormat>
    <chartFormat chart="2" format="851" series="1">
      <pivotArea type="data" outline="0" fieldPosition="0">
        <references count="3">
          <reference field="4294967294" count="1" selected="0">
            <x v="0"/>
          </reference>
          <reference field="0" count="1" selected="0">
            <x v="6"/>
          </reference>
          <reference field="1" count="1" selected="0">
            <x v="6"/>
          </reference>
        </references>
      </pivotArea>
    </chartFormat>
    <chartFormat chart="2" format="852" series="1">
      <pivotArea type="data" outline="0" fieldPosition="0">
        <references count="3">
          <reference field="4294967294" count="1" selected="0">
            <x v="0"/>
          </reference>
          <reference field="0" count="1" selected="0">
            <x v="6"/>
          </reference>
          <reference field="1" count="1" selected="0">
            <x v="7"/>
          </reference>
        </references>
      </pivotArea>
    </chartFormat>
    <chartFormat chart="2" format="853" series="1">
      <pivotArea type="data" outline="0" fieldPosition="0">
        <references count="3">
          <reference field="4294967294" count="1" selected="0">
            <x v="0"/>
          </reference>
          <reference field="0" count="1" selected="0">
            <x v="6"/>
          </reference>
          <reference field="1" count="1" selected="0">
            <x v="8"/>
          </reference>
        </references>
      </pivotArea>
    </chartFormat>
    <chartFormat chart="2" format="854" series="1">
      <pivotArea type="data" outline="0" fieldPosition="0">
        <references count="3">
          <reference field="4294967294" count="1" selected="0">
            <x v="0"/>
          </reference>
          <reference field="0" count="1" selected="0">
            <x v="6"/>
          </reference>
          <reference field="1" count="1" selected="0">
            <x v="9"/>
          </reference>
        </references>
      </pivotArea>
    </chartFormat>
    <chartFormat chart="2" format="855" series="1">
      <pivotArea type="data" outline="0" fieldPosition="0">
        <references count="3">
          <reference field="4294967294" count="1" selected="0">
            <x v="0"/>
          </reference>
          <reference field="0" count="1" selected="0">
            <x v="6"/>
          </reference>
          <reference field="1" count="1" selected="0">
            <x v="10"/>
          </reference>
        </references>
      </pivotArea>
    </chartFormat>
    <chartFormat chart="2" format="856" series="1">
      <pivotArea type="data" outline="0" fieldPosition="0">
        <references count="3">
          <reference field="4294967294" count="1" selected="0">
            <x v="0"/>
          </reference>
          <reference field="0" count="1" selected="0">
            <x v="6"/>
          </reference>
          <reference field="1" count="1" selected="0">
            <x v="11"/>
          </reference>
        </references>
      </pivotArea>
    </chartFormat>
    <chartFormat chart="2" format="857" series="1">
      <pivotArea type="data" outline="0" fieldPosition="0">
        <references count="3">
          <reference field="4294967294" count="1" selected="0">
            <x v="0"/>
          </reference>
          <reference field="0" count="1" selected="0">
            <x v="6"/>
          </reference>
          <reference field="1" count="1" selected="0">
            <x v="12"/>
          </reference>
        </references>
      </pivotArea>
    </chartFormat>
    <chartFormat chart="2" format="858" series="1">
      <pivotArea type="data" outline="0" fieldPosition="0">
        <references count="3">
          <reference field="4294967294" count="1" selected="0">
            <x v="0"/>
          </reference>
          <reference field="0" count="1" selected="0">
            <x v="6"/>
          </reference>
          <reference field="1" count="1" selected="0">
            <x v="13"/>
          </reference>
        </references>
      </pivotArea>
    </chartFormat>
    <chartFormat chart="2" format="859" series="1">
      <pivotArea type="data" outline="0" fieldPosition="0">
        <references count="3">
          <reference field="4294967294" count="1" selected="0">
            <x v="0"/>
          </reference>
          <reference field="0" count="1" selected="0">
            <x v="6"/>
          </reference>
          <reference field="1" count="1" selected="0">
            <x v="14"/>
          </reference>
        </references>
      </pivotArea>
    </chartFormat>
    <chartFormat chart="2" format="860" series="1">
      <pivotArea type="data" outline="0" fieldPosition="0">
        <references count="3">
          <reference field="4294967294" count="1" selected="0">
            <x v="0"/>
          </reference>
          <reference field="0" count="1" selected="0">
            <x v="6"/>
          </reference>
          <reference field="1" count="1" selected="0">
            <x v="15"/>
          </reference>
        </references>
      </pivotArea>
    </chartFormat>
    <chartFormat chart="2" format="861" series="1">
      <pivotArea type="data" outline="0" fieldPosition="0">
        <references count="3">
          <reference field="4294967294" count="1" selected="0">
            <x v="0"/>
          </reference>
          <reference field="0" count="1" selected="0">
            <x v="6"/>
          </reference>
          <reference field="1" count="1" selected="0">
            <x v="16"/>
          </reference>
        </references>
      </pivotArea>
    </chartFormat>
    <chartFormat chart="2" format="862" series="1">
      <pivotArea type="data" outline="0" fieldPosition="0">
        <references count="3">
          <reference field="4294967294" count="1" selected="0">
            <x v="0"/>
          </reference>
          <reference field="0" count="1" selected="0">
            <x v="6"/>
          </reference>
          <reference field="1" count="1" selected="0">
            <x v="17"/>
          </reference>
        </references>
      </pivotArea>
    </chartFormat>
    <chartFormat chart="2" format="863" series="1">
      <pivotArea type="data" outline="0" fieldPosition="0">
        <references count="3">
          <reference field="4294967294" count="1" selected="0">
            <x v="0"/>
          </reference>
          <reference field="0" count="1" selected="0">
            <x v="6"/>
          </reference>
          <reference field="1" count="1" selected="0">
            <x v="18"/>
          </reference>
        </references>
      </pivotArea>
    </chartFormat>
    <chartFormat chart="2" format="864" series="1">
      <pivotArea type="data" outline="0" fieldPosition="0">
        <references count="3">
          <reference field="4294967294" count="1" selected="0">
            <x v="0"/>
          </reference>
          <reference field="0" count="1" selected="0">
            <x v="6"/>
          </reference>
          <reference field="1" count="1" selected="0">
            <x v="19"/>
          </reference>
        </references>
      </pivotArea>
    </chartFormat>
    <chartFormat chart="2" format="865" series="1">
      <pivotArea type="data" outline="0" fieldPosition="0">
        <references count="3">
          <reference field="4294967294" count="1" selected="0">
            <x v="0"/>
          </reference>
          <reference field="0" count="1" selected="0">
            <x v="6"/>
          </reference>
          <reference field="1" count="1" selected="0">
            <x v="20"/>
          </reference>
        </references>
      </pivotArea>
    </chartFormat>
    <chartFormat chart="2" format="866" series="1">
      <pivotArea type="data" outline="0" fieldPosition="0">
        <references count="3">
          <reference field="4294967294" count="1" selected="0">
            <x v="0"/>
          </reference>
          <reference field="0" count="1" selected="0">
            <x v="6"/>
          </reference>
          <reference field="1" count="1" selected="0">
            <x v="21"/>
          </reference>
        </references>
      </pivotArea>
    </chartFormat>
    <chartFormat chart="2" format="867" series="1">
      <pivotArea type="data" outline="0" fieldPosition="0">
        <references count="3">
          <reference field="4294967294" count="1" selected="0">
            <x v="0"/>
          </reference>
          <reference field="0" count="1" selected="0">
            <x v="6"/>
          </reference>
          <reference field="1" count="1" selected="0">
            <x v="22"/>
          </reference>
        </references>
      </pivotArea>
    </chartFormat>
    <chartFormat chart="2" format="868" series="1">
      <pivotArea type="data" outline="0" fieldPosition="0">
        <references count="3">
          <reference field="4294967294" count="1" selected="0">
            <x v="0"/>
          </reference>
          <reference field="0" count="1" selected="0">
            <x v="6"/>
          </reference>
          <reference field="1" count="1" selected="0">
            <x v="23"/>
          </reference>
        </references>
      </pivotArea>
    </chartFormat>
    <chartFormat chart="2" format="869" series="1">
      <pivotArea type="data" outline="0" fieldPosition="0">
        <references count="3">
          <reference field="4294967294" count="1" selected="0">
            <x v="0"/>
          </reference>
          <reference field="0" count="1" selected="0">
            <x v="6"/>
          </reference>
          <reference field="1" count="1" selected="0">
            <x v="24"/>
          </reference>
        </references>
      </pivotArea>
    </chartFormat>
    <chartFormat chart="2" format="870" series="1">
      <pivotArea type="data" outline="0" fieldPosition="0">
        <references count="3">
          <reference field="4294967294" count="1" selected="0">
            <x v="0"/>
          </reference>
          <reference field="0" count="1" selected="0">
            <x v="6"/>
          </reference>
          <reference field="1" count="1" selected="0">
            <x v="25"/>
          </reference>
        </references>
      </pivotArea>
    </chartFormat>
    <chartFormat chart="2" format="871" series="1">
      <pivotArea type="data" outline="0" fieldPosition="0">
        <references count="3">
          <reference field="4294967294" count="1" selected="0">
            <x v="0"/>
          </reference>
          <reference field="0" count="1" selected="0">
            <x v="6"/>
          </reference>
          <reference field="1" count="1" selected="0">
            <x v="26"/>
          </reference>
        </references>
      </pivotArea>
    </chartFormat>
    <chartFormat chart="2" format="872" series="1">
      <pivotArea type="data" outline="0" fieldPosition="0">
        <references count="3">
          <reference field="4294967294" count="1" selected="0">
            <x v="0"/>
          </reference>
          <reference field="0" count="1" selected="0">
            <x v="6"/>
          </reference>
          <reference field="1" count="1" selected="0">
            <x v="27"/>
          </reference>
        </references>
      </pivotArea>
    </chartFormat>
    <chartFormat chart="2" format="873" series="1">
      <pivotArea type="data" outline="0" fieldPosition="0">
        <references count="3">
          <reference field="4294967294" count="1" selected="0">
            <x v="0"/>
          </reference>
          <reference field="0" count="1" selected="0">
            <x v="6"/>
          </reference>
          <reference field="1" count="1" selected="0">
            <x v="28"/>
          </reference>
        </references>
      </pivotArea>
    </chartFormat>
    <chartFormat chart="2" format="874" series="1">
      <pivotArea type="data" outline="0" fieldPosition="0">
        <references count="3">
          <reference field="4294967294" count="1" selected="0">
            <x v="0"/>
          </reference>
          <reference field="0" count="1" selected="0">
            <x v="6"/>
          </reference>
          <reference field="1" count="1" selected="0">
            <x v="29"/>
          </reference>
        </references>
      </pivotArea>
    </chartFormat>
    <chartFormat chart="2" format="875" series="1">
      <pivotArea type="data" outline="0" fieldPosition="0">
        <references count="3">
          <reference field="4294967294" count="1" selected="0">
            <x v="0"/>
          </reference>
          <reference field="0" count="1" selected="0">
            <x v="6"/>
          </reference>
          <reference field="1" count="1" selected="0">
            <x v="30"/>
          </reference>
        </references>
      </pivotArea>
    </chartFormat>
    <chartFormat chart="2" format="876" series="1">
      <pivotArea type="data" outline="0" fieldPosition="0">
        <references count="3">
          <reference field="4294967294" count="1" selected="0">
            <x v="0"/>
          </reference>
          <reference field="0" count="1" selected="0">
            <x v="6"/>
          </reference>
          <reference field="1" count="1" selected="0">
            <x v="31"/>
          </reference>
        </references>
      </pivotArea>
    </chartFormat>
    <chartFormat chart="2" format="877" series="1">
      <pivotArea type="data" outline="0" fieldPosition="0">
        <references count="3">
          <reference field="4294967294" count="1" selected="0">
            <x v="0"/>
          </reference>
          <reference field="0" count="1" selected="0">
            <x v="6"/>
          </reference>
          <reference field="1" count="1" selected="0">
            <x v="32"/>
          </reference>
        </references>
      </pivotArea>
    </chartFormat>
    <chartFormat chart="2" format="878" series="1">
      <pivotArea type="data" outline="0" fieldPosition="0">
        <references count="3">
          <reference field="4294967294" count="1" selected="0">
            <x v="0"/>
          </reference>
          <reference field="0" count="1" selected="0">
            <x v="6"/>
          </reference>
          <reference field="1" count="1" selected="0">
            <x v="33"/>
          </reference>
        </references>
      </pivotArea>
    </chartFormat>
    <chartFormat chart="2" format="879" series="1">
      <pivotArea type="data" outline="0" fieldPosition="0">
        <references count="3">
          <reference field="4294967294" count="1" selected="0">
            <x v="0"/>
          </reference>
          <reference field="0" count="1" selected="0">
            <x v="7"/>
          </reference>
          <reference field="1" count="1" selected="0">
            <x v="1"/>
          </reference>
        </references>
      </pivotArea>
    </chartFormat>
    <chartFormat chart="2" format="880" series="1">
      <pivotArea type="data" outline="0" fieldPosition="0">
        <references count="3">
          <reference field="4294967294" count="1" selected="0">
            <x v="0"/>
          </reference>
          <reference field="0" count="1" selected="0">
            <x v="7"/>
          </reference>
          <reference field="1" count="1" selected="0">
            <x v="2"/>
          </reference>
        </references>
      </pivotArea>
    </chartFormat>
    <chartFormat chart="2" format="881" series="1">
      <pivotArea type="data" outline="0" fieldPosition="0">
        <references count="3">
          <reference field="4294967294" count="1" selected="0">
            <x v="0"/>
          </reference>
          <reference field="0" count="1" selected="0">
            <x v="7"/>
          </reference>
          <reference field="1" count="1" selected="0">
            <x v="3"/>
          </reference>
        </references>
      </pivotArea>
    </chartFormat>
    <chartFormat chart="2" format="882" series="1">
      <pivotArea type="data" outline="0" fieldPosition="0">
        <references count="3">
          <reference field="4294967294" count="1" selected="0">
            <x v="0"/>
          </reference>
          <reference field="0" count="1" selected="0">
            <x v="7"/>
          </reference>
          <reference field="1" count="1" selected="0">
            <x v="4"/>
          </reference>
        </references>
      </pivotArea>
    </chartFormat>
    <chartFormat chart="2" format="883" series="1">
      <pivotArea type="data" outline="0" fieldPosition="0">
        <references count="3">
          <reference field="4294967294" count="1" selected="0">
            <x v="0"/>
          </reference>
          <reference field="0" count="1" selected="0">
            <x v="7"/>
          </reference>
          <reference field="1" count="1" selected="0">
            <x v="5"/>
          </reference>
        </references>
      </pivotArea>
    </chartFormat>
    <chartFormat chart="2" format="884" series="1">
      <pivotArea type="data" outline="0" fieldPosition="0">
        <references count="3">
          <reference field="4294967294" count="1" selected="0">
            <x v="0"/>
          </reference>
          <reference field="0" count="1" selected="0">
            <x v="7"/>
          </reference>
          <reference field="1" count="1" selected="0">
            <x v="6"/>
          </reference>
        </references>
      </pivotArea>
    </chartFormat>
    <chartFormat chart="2" format="885" series="1">
      <pivotArea type="data" outline="0" fieldPosition="0">
        <references count="3">
          <reference field="4294967294" count="1" selected="0">
            <x v="0"/>
          </reference>
          <reference field="0" count="1" selected="0">
            <x v="7"/>
          </reference>
          <reference field="1" count="1" selected="0">
            <x v="7"/>
          </reference>
        </references>
      </pivotArea>
    </chartFormat>
    <chartFormat chart="2" format="886" series="1">
      <pivotArea type="data" outline="0" fieldPosition="0">
        <references count="3">
          <reference field="4294967294" count="1" selected="0">
            <x v="0"/>
          </reference>
          <reference field="0" count="1" selected="0">
            <x v="7"/>
          </reference>
          <reference field="1" count="1" selected="0">
            <x v="8"/>
          </reference>
        </references>
      </pivotArea>
    </chartFormat>
    <chartFormat chart="2" format="887" series="1">
      <pivotArea type="data" outline="0" fieldPosition="0">
        <references count="3">
          <reference field="4294967294" count="1" selected="0">
            <x v="0"/>
          </reference>
          <reference field="0" count="1" selected="0">
            <x v="7"/>
          </reference>
          <reference field="1" count="1" selected="0">
            <x v="9"/>
          </reference>
        </references>
      </pivotArea>
    </chartFormat>
    <chartFormat chart="2" format="888" series="1">
      <pivotArea type="data" outline="0" fieldPosition="0">
        <references count="3">
          <reference field="4294967294" count="1" selected="0">
            <x v="0"/>
          </reference>
          <reference field="0" count="1" selected="0">
            <x v="7"/>
          </reference>
          <reference field="1" count="1" selected="0">
            <x v="10"/>
          </reference>
        </references>
      </pivotArea>
    </chartFormat>
    <chartFormat chart="2" format="889" series="1">
      <pivotArea type="data" outline="0" fieldPosition="0">
        <references count="3">
          <reference field="4294967294" count="1" selected="0">
            <x v="0"/>
          </reference>
          <reference field="0" count="1" selected="0">
            <x v="7"/>
          </reference>
          <reference field="1" count="1" selected="0">
            <x v="11"/>
          </reference>
        </references>
      </pivotArea>
    </chartFormat>
    <chartFormat chart="2" format="890" series="1">
      <pivotArea type="data" outline="0" fieldPosition="0">
        <references count="3">
          <reference field="4294967294" count="1" selected="0">
            <x v="0"/>
          </reference>
          <reference field="0" count="1" selected="0">
            <x v="7"/>
          </reference>
          <reference field="1" count="1" selected="0">
            <x v="12"/>
          </reference>
        </references>
      </pivotArea>
    </chartFormat>
    <chartFormat chart="2" format="891" series="1">
      <pivotArea type="data" outline="0" fieldPosition="0">
        <references count="3">
          <reference field="4294967294" count="1" selected="0">
            <x v="0"/>
          </reference>
          <reference field="0" count="1" selected="0">
            <x v="7"/>
          </reference>
          <reference field="1" count="1" selected="0">
            <x v="13"/>
          </reference>
        </references>
      </pivotArea>
    </chartFormat>
    <chartFormat chart="2" format="892" series="1">
      <pivotArea type="data" outline="0" fieldPosition="0">
        <references count="3">
          <reference field="4294967294" count="1" selected="0">
            <x v="0"/>
          </reference>
          <reference field="0" count="1" selected="0">
            <x v="7"/>
          </reference>
          <reference field="1" count="1" selected="0">
            <x v="14"/>
          </reference>
        </references>
      </pivotArea>
    </chartFormat>
    <chartFormat chart="2" format="893" series="1">
      <pivotArea type="data" outline="0" fieldPosition="0">
        <references count="3">
          <reference field="4294967294" count="1" selected="0">
            <x v="0"/>
          </reference>
          <reference field="0" count="1" selected="0">
            <x v="7"/>
          </reference>
          <reference field="1" count="1" selected="0">
            <x v="15"/>
          </reference>
        </references>
      </pivotArea>
    </chartFormat>
    <chartFormat chart="2" format="894" series="1">
      <pivotArea type="data" outline="0" fieldPosition="0">
        <references count="3">
          <reference field="4294967294" count="1" selected="0">
            <x v="0"/>
          </reference>
          <reference field="0" count="1" selected="0">
            <x v="7"/>
          </reference>
          <reference field="1" count="1" selected="0">
            <x v="16"/>
          </reference>
        </references>
      </pivotArea>
    </chartFormat>
    <chartFormat chart="2" format="895" series="1">
      <pivotArea type="data" outline="0" fieldPosition="0">
        <references count="3">
          <reference field="4294967294" count="1" selected="0">
            <x v="0"/>
          </reference>
          <reference field="0" count="1" selected="0">
            <x v="7"/>
          </reference>
          <reference field="1" count="1" selected="0">
            <x v="17"/>
          </reference>
        </references>
      </pivotArea>
    </chartFormat>
    <chartFormat chart="2" format="896" series="1">
      <pivotArea type="data" outline="0" fieldPosition="0">
        <references count="3">
          <reference field="4294967294" count="1" selected="0">
            <x v="0"/>
          </reference>
          <reference field="0" count="1" selected="0">
            <x v="7"/>
          </reference>
          <reference field="1" count="1" selected="0">
            <x v="18"/>
          </reference>
        </references>
      </pivotArea>
    </chartFormat>
    <chartFormat chart="2" format="897" series="1">
      <pivotArea type="data" outline="0" fieldPosition="0">
        <references count="3">
          <reference field="4294967294" count="1" selected="0">
            <x v="0"/>
          </reference>
          <reference field="0" count="1" selected="0">
            <x v="7"/>
          </reference>
          <reference field="1" count="1" selected="0">
            <x v="19"/>
          </reference>
        </references>
      </pivotArea>
    </chartFormat>
    <chartFormat chart="2" format="898" series="1">
      <pivotArea type="data" outline="0" fieldPosition="0">
        <references count="3">
          <reference field="4294967294" count="1" selected="0">
            <x v="0"/>
          </reference>
          <reference field="0" count="1" selected="0">
            <x v="7"/>
          </reference>
          <reference field="1" count="1" selected="0">
            <x v="20"/>
          </reference>
        </references>
      </pivotArea>
    </chartFormat>
    <chartFormat chart="2" format="899" series="1">
      <pivotArea type="data" outline="0" fieldPosition="0">
        <references count="3">
          <reference field="4294967294" count="1" selected="0">
            <x v="0"/>
          </reference>
          <reference field="0" count="1" selected="0">
            <x v="7"/>
          </reference>
          <reference field="1" count="1" selected="0">
            <x v="21"/>
          </reference>
        </references>
      </pivotArea>
    </chartFormat>
    <chartFormat chart="2" format="900" series="1">
      <pivotArea type="data" outline="0" fieldPosition="0">
        <references count="3">
          <reference field="4294967294" count="1" selected="0">
            <x v="0"/>
          </reference>
          <reference field="0" count="1" selected="0">
            <x v="7"/>
          </reference>
          <reference field="1" count="1" selected="0">
            <x v="22"/>
          </reference>
        </references>
      </pivotArea>
    </chartFormat>
    <chartFormat chart="2" format="901" series="1">
      <pivotArea type="data" outline="0" fieldPosition="0">
        <references count="3">
          <reference field="4294967294" count="1" selected="0">
            <x v="0"/>
          </reference>
          <reference field="0" count="1" selected="0">
            <x v="7"/>
          </reference>
          <reference field="1" count="1" selected="0">
            <x v="23"/>
          </reference>
        </references>
      </pivotArea>
    </chartFormat>
    <chartFormat chart="2" format="902" series="1">
      <pivotArea type="data" outline="0" fieldPosition="0">
        <references count="3">
          <reference field="4294967294" count="1" selected="0">
            <x v="0"/>
          </reference>
          <reference field="0" count="1" selected="0">
            <x v="7"/>
          </reference>
          <reference field="1" count="1" selected="0">
            <x v="24"/>
          </reference>
        </references>
      </pivotArea>
    </chartFormat>
    <chartFormat chart="2" format="903" series="1">
      <pivotArea type="data" outline="0" fieldPosition="0">
        <references count="3">
          <reference field="4294967294" count="1" selected="0">
            <x v="0"/>
          </reference>
          <reference field="0" count="1" selected="0">
            <x v="7"/>
          </reference>
          <reference field="1" count="1" selected="0">
            <x v="25"/>
          </reference>
        </references>
      </pivotArea>
    </chartFormat>
    <chartFormat chart="2" format="904" series="1">
      <pivotArea type="data" outline="0" fieldPosition="0">
        <references count="3">
          <reference field="4294967294" count="1" selected="0">
            <x v="0"/>
          </reference>
          <reference field="0" count="1" selected="0">
            <x v="7"/>
          </reference>
          <reference field="1" count="1" selected="0">
            <x v="26"/>
          </reference>
        </references>
      </pivotArea>
    </chartFormat>
    <chartFormat chart="2" format="905" series="1">
      <pivotArea type="data" outline="0" fieldPosition="0">
        <references count="3">
          <reference field="4294967294" count="1" selected="0">
            <x v="0"/>
          </reference>
          <reference field="0" count="1" selected="0">
            <x v="7"/>
          </reference>
          <reference field="1" count="1" selected="0">
            <x v="27"/>
          </reference>
        </references>
      </pivotArea>
    </chartFormat>
    <chartFormat chart="2" format="906" series="1">
      <pivotArea type="data" outline="0" fieldPosition="0">
        <references count="3">
          <reference field="4294967294" count="1" selected="0">
            <x v="0"/>
          </reference>
          <reference field="0" count="1" selected="0">
            <x v="7"/>
          </reference>
          <reference field="1" count="1" selected="0">
            <x v="28"/>
          </reference>
        </references>
      </pivotArea>
    </chartFormat>
    <chartFormat chart="2" format="907" series="1">
      <pivotArea type="data" outline="0" fieldPosition="0">
        <references count="3">
          <reference field="4294967294" count="1" selected="0">
            <x v="0"/>
          </reference>
          <reference field="0" count="1" selected="0">
            <x v="7"/>
          </reference>
          <reference field="1" count="1" selected="0">
            <x v="29"/>
          </reference>
        </references>
      </pivotArea>
    </chartFormat>
    <chartFormat chart="2" format="908" series="1">
      <pivotArea type="data" outline="0" fieldPosition="0">
        <references count="3">
          <reference field="4294967294" count="1" selected="0">
            <x v="0"/>
          </reference>
          <reference field="0" count="1" selected="0">
            <x v="7"/>
          </reference>
          <reference field="1" count="1" selected="0">
            <x v="30"/>
          </reference>
        </references>
      </pivotArea>
    </chartFormat>
    <chartFormat chart="2" format="909" series="1">
      <pivotArea type="data" outline="0" fieldPosition="0">
        <references count="3">
          <reference field="4294967294" count="1" selected="0">
            <x v="0"/>
          </reference>
          <reference field="0" count="1" selected="0">
            <x v="7"/>
          </reference>
          <reference field="1" count="1" selected="0">
            <x v="31"/>
          </reference>
        </references>
      </pivotArea>
    </chartFormat>
    <chartFormat chart="2" format="910" series="1">
      <pivotArea type="data" outline="0" fieldPosition="0">
        <references count="3">
          <reference field="4294967294" count="1" selected="0">
            <x v="0"/>
          </reference>
          <reference field="0" count="1" selected="0">
            <x v="7"/>
          </reference>
          <reference field="1" count="1" selected="0">
            <x v="32"/>
          </reference>
        </references>
      </pivotArea>
    </chartFormat>
    <chartFormat chart="2" format="911" series="1">
      <pivotArea type="data" outline="0" fieldPosition="0">
        <references count="3">
          <reference field="4294967294" count="1" selected="0">
            <x v="0"/>
          </reference>
          <reference field="0" count="1" selected="0">
            <x v="7"/>
          </reference>
          <reference field="1" count="1" selected="0">
            <x v="33"/>
          </reference>
        </references>
      </pivotArea>
    </chartFormat>
    <chartFormat chart="2" format="912" series="1">
      <pivotArea type="data" outline="0" fieldPosition="0">
        <references count="3">
          <reference field="4294967294" count="1" selected="0">
            <x v="0"/>
          </reference>
          <reference field="0" count="1" selected="0">
            <x v="8"/>
          </reference>
          <reference field="1" count="1" selected="0">
            <x v="1"/>
          </reference>
        </references>
      </pivotArea>
    </chartFormat>
    <chartFormat chart="2" format="913" series="1">
      <pivotArea type="data" outline="0" fieldPosition="0">
        <references count="3">
          <reference field="4294967294" count="1" selected="0">
            <x v="0"/>
          </reference>
          <reference field="0" count="1" selected="0">
            <x v="8"/>
          </reference>
          <reference field="1" count="1" selected="0">
            <x v="2"/>
          </reference>
        </references>
      </pivotArea>
    </chartFormat>
    <chartFormat chart="2" format="914" series="1">
      <pivotArea type="data" outline="0" fieldPosition="0">
        <references count="3">
          <reference field="4294967294" count="1" selected="0">
            <x v="0"/>
          </reference>
          <reference field="0" count="1" selected="0">
            <x v="8"/>
          </reference>
          <reference field="1" count="1" selected="0">
            <x v="3"/>
          </reference>
        </references>
      </pivotArea>
    </chartFormat>
    <chartFormat chart="2" format="915" series="1">
      <pivotArea type="data" outline="0" fieldPosition="0">
        <references count="3">
          <reference field="4294967294" count="1" selected="0">
            <x v="0"/>
          </reference>
          <reference field="0" count="1" selected="0">
            <x v="8"/>
          </reference>
          <reference field="1" count="1" selected="0">
            <x v="4"/>
          </reference>
        </references>
      </pivotArea>
    </chartFormat>
    <chartFormat chart="2" format="916" series="1">
      <pivotArea type="data" outline="0" fieldPosition="0">
        <references count="3">
          <reference field="4294967294" count="1" selected="0">
            <x v="0"/>
          </reference>
          <reference field="0" count="1" selected="0">
            <x v="8"/>
          </reference>
          <reference field="1" count="1" selected="0">
            <x v="5"/>
          </reference>
        </references>
      </pivotArea>
    </chartFormat>
    <chartFormat chart="2" format="917" series="1">
      <pivotArea type="data" outline="0" fieldPosition="0">
        <references count="3">
          <reference field="4294967294" count="1" selected="0">
            <x v="0"/>
          </reference>
          <reference field="0" count="1" selected="0">
            <x v="8"/>
          </reference>
          <reference field="1" count="1" selected="0">
            <x v="6"/>
          </reference>
        </references>
      </pivotArea>
    </chartFormat>
    <chartFormat chart="2" format="918" series="1">
      <pivotArea type="data" outline="0" fieldPosition="0">
        <references count="3">
          <reference field="4294967294" count="1" selected="0">
            <x v="0"/>
          </reference>
          <reference field="0" count="1" selected="0">
            <x v="8"/>
          </reference>
          <reference field="1" count="1" selected="0">
            <x v="7"/>
          </reference>
        </references>
      </pivotArea>
    </chartFormat>
    <chartFormat chart="2" format="919" series="1">
      <pivotArea type="data" outline="0" fieldPosition="0">
        <references count="3">
          <reference field="4294967294" count="1" selected="0">
            <x v="0"/>
          </reference>
          <reference field="0" count="1" selected="0">
            <x v="8"/>
          </reference>
          <reference field="1" count="1" selected="0">
            <x v="8"/>
          </reference>
        </references>
      </pivotArea>
    </chartFormat>
    <chartFormat chart="2" format="920" series="1">
      <pivotArea type="data" outline="0" fieldPosition="0">
        <references count="3">
          <reference field="4294967294" count="1" selected="0">
            <x v="0"/>
          </reference>
          <reference field="0" count="1" selected="0">
            <x v="8"/>
          </reference>
          <reference field="1" count="1" selected="0">
            <x v="9"/>
          </reference>
        </references>
      </pivotArea>
    </chartFormat>
    <chartFormat chart="2" format="921" series="1">
      <pivotArea type="data" outline="0" fieldPosition="0">
        <references count="3">
          <reference field="4294967294" count="1" selected="0">
            <x v="0"/>
          </reference>
          <reference field="0" count="1" selected="0">
            <x v="8"/>
          </reference>
          <reference field="1" count="1" selected="0">
            <x v="10"/>
          </reference>
        </references>
      </pivotArea>
    </chartFormat>
    <chartFormat chart="2" format="922" series="1">
      <pivotArea type="data" outline="0" fieldPosition="0">
        <references count="3">
          <reference field="4294967294" count="1" selected="0">
            <x v="0"/>
          </reference>
          <reference field="0" count="1" selected="0">
            <x v="8"/>
          </reference>
          <reference field="1" count="1" selected="0">
            <x v="11"/>
          </reference>
        </references>
      </pivotArea>
    </chartFormat>
    <chartFormat chart="2" format="923" series="1">
      <pivotArea type="data" outline="0" fieldPosition="0">
        <references count="3">
          <reference field="4294967294" count="1" selected="0">
            <x v="0"/>
          </reference>
          <reference field="0" count="1" selected="0">
            <x v="8"/>
          </reference>
          <reference field="1" count="1" selected="0">
            <x v="12"/>
          </reference>
        </references>
      </pivotArea>
    </chartFormat>
    <chartFormat chart="2" format="924" series="1">
      <pivotArea type="data" outline="0" fieldPosition="0">
        <references count="3">
          <reference field="4294967294" count="1" selected="0">
            <x v="0"/>
          </reference>
          <reference field="0" count="1" selected="0">
            <x v="8"/>
          </reference>
          <reference field="1" count="1" selected="0">
            <x v="13"/>
          </reference>
        </references>
      </pivotArea>
    </chartFormat>
    <chartFormat chart="2" format="925" series="1">
      <pivotArea type="data" outline="0" fieldPosition="0">
        <references count="3">
          <reference field="4294967294" count="1" selected="0">
            <x v="0"/>
          </reference>
          <reference field="0" count="1" selected="0">
            <x v="8"/>
          </reference>
          <reference field="1" count="1" selected="0">
            <x v="14"/>
          </reference>
        </references>
      </pivotArea>
    </chartFormat>
    <chartFormat chart="2" format="926" series="1">
      <pivotArea type="data" outline="0" fieldPosition="0">
        <references count="3">
          <reference field="4294967294" count="1" selected="0">
            <x v="0"/>
          </reference>
          <reference field="0" count="1" selected="0">
            <x v="8"/>
          </reference>
          <reference field="1" count="1" selected="0">
            <x v="15"/>
          </reference>
        </references>
      </pivotArea>
    </chartFormat>
    <chartFormat chart="2" format="927" series="1">
      <pivotArea type="data" outline="0" fieldPosition="0">
        <references count="3">
          <reference field="4294967294" count="1" selected="0">
            <x v="0"/>
          </reference>
          <reference field="0" count="1" selected="0">
            <x v="8"/>
          </reference>
          <reference field="1" count="1" selected="0">
            <x v="16"/>
          </reference>
        </references>
      </pivotArea>
    </chartFormat>
    <chartFormat chart="2" format="928" series="1">
      <pivotArea type="data" outline="0" fieldPosition="0">
        <references count="3">
          <reference field="4294967294" count="1" selected="0">
            <x v="0"/>
          </reference>
          <reference field="0" count="1" selected="0">
            <x v="8"/>
          </reference>
          <reference field="1" count="1" selected="0">
            <x v="17"/>
          </reference>
        </references>
      </pivotArea>
    </chartFormat>
    <chartFormat chart="2" format="929" series="1">
      <pivotArea type="data" outline="0" fieldPosition="0">
        <references count="3">
          <reference field="4294967294" count="1" selected="0">
            <x v="0"/>
          </reference>
          <reference field="0" count="1" selected="0">
            <x v="8"/>
          </reference>
          <reference field="1" count="1" selected="0">
            <x v="18"/>
          </reference>
        </references>
      </pivotArea>
    </chartFormat>
    <chartFormat chart="2" format="930" series="1">
      <pivotArea type="data" outline="0" fieldPosition="0">
        <references count="3">
          <reference field="4294967294" count="1" selected="0">
            <x v="0"/>
          </reference>
          <reference field="0" count="1" selected="0">
            <x v="8"/>
          </reference>
          <reference field="1" count="1" selected="0">
            <x v="19"/>
          </reference>
        </references>
      </pivotArea>
    </chartFormat>
    <chartFormat chart="2" format="931" series="1">
      <pivotArea type="data" outline="0" fieldPosition="0">
        <references count="3">
          <reference field="4294967294" count="1" selected="0">
            <x v="0"/>
          </reference>
          <reference field="0" count="1" selected="0">
            <x v="8"/>
          </reference>
          <reference field="1" count="1" selected="0">
            <x v="20"/>
          </reference>
        </references>
      </pivotArea>
    </chartFormat>
    <chartFormat chart="2" format="932" series="1">
      <pivotArea type="data" outline="0" fieldPosition="0">
        <references count="3">
          <reference field="4294967294" count="1" selected="0">
            <x v="0"/>
          </reference>
          <reference field="0" count="1" selected="0">
            <x v="8"/>
          </reference>
          <reference field="1" count="1" selected="0">
            <x v="21"/>
          </reference>
        </references>
      </pivotArea>
    </chartFormat>
    <chartFormat chart="2" format="933" series="1">
      <pivotArea type="data" outline="0" fieldPosition="0">
        <references count="3">
          <reference field="4294967294" count="1" selected="0">
            <x v="0"/>
          </reference>
          <reference field="0" count="1" selected="0">
            <x v="8"/>
          </reference>
          <reference field="1" count="1" selected="0">
            <x v="22"/>
          </reference>
        </references>
      </pivotArea>
    </chartFormat>
    <chartFormat chart="2" format="934" series="1">
      <pivotArea type="data" outline="0" fieldPosition="0">
        <references count="3">
          <reference field="4294967294" count="1" selected="0">
            <x v="0"/>
          </reference>
          <reference field="0" count="1" selected="0">
            <x v="8"/>
          </reference>
          <reference field="1" count="1" selected="0">
            <x v="23"/>
          </reference>
        </references>
      </pivotArea>
    </chartFormat>
    <chartFormat chart="2" format="935" series="1">
      <pivotArea type="data" outline="0" fieldPosition="0">
        <references count="3">
          <reference field="4294967294" count="1" selected="0">
            <x v="0"/>
          </reference>
          <reference field="0" count="1" selected="0">
            <x v="8"/>
          </reference>
          <reference field="1" count="1" selected="0">
            <x v="24"/>
          </reference>
        </references>
      </pivotArea>
    </chartFormat>
    <chartFormat chart="2" format="936" series="1">
      <pivotArea type="data" outline="0" fieldPosition="0">
        <references count="3">
          <reference field="4294967294" count="1" selected="0">
            <x v="0"/>
          </reference>
          <reference field="0" count="1" selected="0">
            <x v="8"/>
          </reference>
          <reference field="1" count="1" selected="0">
            <x v="25"/>
          </reference>
        </references>
      </pivotArea>
    </chartFormat>
    <chartFormat chart="2" format="937" series="1">
      <pivotArea type="data" outline="0" fieldPosition="0">
        <references count="3">
          <reference field="4294967294" count="1" selected="0">
            <x v="0"/>
          </reference>
          <reference field="0" count="1" selected="0">
            <x v="8"/>
          </reference>
          <reference field="1" count="1" selected="0">
            <x v="26"/>
          </reference>
        </references>
      </pivotArea>
    </chartFormat>
    <chartFormat chart="2" format="938" series="1">
      <pivotArea type="data" outline="0" fieldPosition="0">
        <references count="3">
          <reference field="4294967294" count="1" selected="0">
            <x v="0"/>
          </reference>
          <reference field="0" count="1" selected="0">
            <x v="8"/>
          </reference>
          <reference field="1" count="1" selected="0">
            <x v="27"/>
          </reference>
        </references>
      </pivotArea>
    </chartFormat>
    <chartFormat chart="2" format="939" series="1">
      <pivotArea type="data" outline="0" fieldPosition="0">
        <references count="3">
          <reference field="4294967294" count="1" selected="0">
            <x v="0"/>
          </reference>
          <reference field="0" count="1" selected="0">
            <x v="8"/>
          </reference>
          <reference field="1" count="1" selected="0">
            <x v="28"/>
          </reference>
        </references>
      </pivotArea>
    </chartFormat>
    <chartFormat chart="2" format="940" series="1">
      <pivotArea type="data" outline="0" fieldPosition="0">
        <references count="3">
          <reference field="4294967294" count="1" selected="0">
            <x v="0"/>
          </reference>
          <reference field="0" count="1" selected="0">
            <x v="8"/>
          </reference>
          <reference field="1" count="1" selected="0">
            <x v="29"/>
          </reference>
        </references>
      </pivotArea>
    </chartFormat>
    <chartFormat chart="2" format="941" series="1">
      <pivotArea type="data" outline="0" fieldPosition="0">
        <references count="3">
          <reference field="4294967294" count="1" selected="0">
            <x v="0"/>
          </reference>
          <reference field="0" count="1" selected="0">
            <x v="8"/>
          </reference>
          <reference field="1" count="1" selected="0">
            <x v="30"/>
          </reference>
        </references>
      </pivotArea>
    </chartFormat>
    <chartFormat chart="2" format="942" series="1">
      <pivotArea type="data" outline="0" fieldPosition="0">
        <references count="3">
          <reference field="4294967294" count="1" selected="0">
            <x v="0"/>
          </reference>
          <reference field="0" count="1" selected="0">
            <x v="8"/>
          </reference>
          <reference field="1" count="1" selected="0">
            <x v="31"/>
          </reference>
        </references>
      </pivotArea>
    </chartFormat>
    <chartFormat chart="2" format="943" series="1">
      <pivotArea type="data" outline="0" fieldPosition="0">
        <references count="3">
          <reference field="4294967294" count="1" selected="0">
            <x v="0"/>
          </reference>
          <reference field="0" count="1" selected="0">
            <x v="8"/>
          </reference>
          <reference field="1" count="1" selected="0">
            <x v="32"/>
          </reference>
        </references>
      </pivotArea>
    </chartFormat>
    <chartFormat chart="2" format="944" series="1">
      <pivotArea type="data" outline="0" fieldPosition="0">
        <references count="3">
          <reference field="4294967294" count="1" selected="0">
            <x v="0"/>
          </reference>
          <reference field="0" count="1" selected="0">
            <x v="8"/>
          </reference>
          <reference field="1" count="1" selected="0">
            <x v="3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 cacheId="102"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4">
  <location ref="A3:G10" firstHeaderRow="1" firstDataRow="2" firstDataCol="1"/>
  <pivotFields count="3">
    <pivotField axis="axisCol" showAll="0">
      <items count="11">
        <item x="1"/>
        <item x="9"/>
        <item x="7"/>
        <item x="8"/>
        <item x="0"/>
        <item h="1" x="2"/>
        <item h="1" x="3"/>
        <item h="1" x="4"/>
        <item h="1" x="5"/>
        <item h="1" x="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6">
    <i>
      <x/>
    </i>
    <i>
      <x v="1"/>
    </i>
    <i>
      <x v="2"/>
    </i>
    <i>
      <x v="3"/>
    </i>
    <i>
      <x v="4"/>
    </i>
    <i t="grand">
      <x/>
    </i>
  </colItems>
  <dataFields count="1">
    <dataField name="Summe von co2ets_ele" fld="2" baseField="0" baseItem="0"/>
  </dataFields>
  <chartFormats count="6">
    <chartFormat chart="3" format="42" series="1">
      <pivotArea type="data" outline="0" fieldPosition="0">
        <references count="2">
          <reference field="4294967294" count="1" selected="0">
            <x v="0"/>
          </reference>
          <reference field="0" count="1" selected="0">
            <x v="0"/>
          </reference>
        </references>
      </pivotArea>
    </chartFormat>
    <chartFormat chart="3" format="43" series="1">
      <pivotArea type="data" outline="0" fieldPosition="0">
        <references count="2">
          <reference field="4294967294" count="1" selected="0">
            <x v="0"/>
          </reference>
          <reference field="0" count="1" selected="0">
            <x v="1"/>
          </reference>
        </references>
      </pivotArea>
    </chartFormat>
    <chartFormat chart="3" format="45" series="1">
      <pivotArea type="data" outline="0" fieldPosition="0">
        <references count="2">
          <reference field="4294967294" count="1" selected="0">
            <x v="0"/>
          </reference>
          <reference field="0" count="1" selected="0">
            <x v="2"/>
          </reference>
        </references>
      </pivotArea>
    </chartFormat>
    <chartFormat chart="3" format="46" series="1">
      <pivotArea type="data" outline="0" fieldPosition="0">
        <references count="2">
          <reference field="4294967294" count="1" selected="0">
            <x v="0"/>
          </reference>
          <reference field="0" count="1" selected="0">
            <x v="3"/>
          </reference>
        </references>
      </pivotArea>
    </chartFormat>
    <chartFormat chart="3" format="47" series="1">
      <pivotArea type="data" outline="0" fieldPosition="0">
        <references count="2">
          <reference field="4294967294" count="1" selected="0">
            <x v="0"/>
          </reference>
          <reference field="0" count="1" selected="0">
            <x v="4"/>
          </reference>
        </references>
      </pivotArea>
    </chartFormat>
    <chartFormat chart="3" format="4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2" cacheId="103"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5">
  <location ref="A3:K12" firstHeaderRow="1" firstDataRow="3" firstDataCol="1"/>
  <pivotFields count="5">
    <pivotField axis="axisRow" showAll="0" defaultSubtotal="0">
      <items count="4">
        <item h="1" x="2"/>
        <item h="1" x="1"/>
        <item h="1" x="0"/>
        <item x="3"/>
      </items>
    </pivotField>
    <pivotField axis="axisCol" showAll="0" defaultSubtotal="0">
      <items count="12">
        <item x="7"/>
        <item x="8"/>
        <item x="10"/>
        <item x="4"/>
        <item x="5"/>
        <item x="6"/>
        <item x="0"/>
        <item x="1"/>
        <item x="2"/>
        <item h="1" x="9"/>
        <item h="1" x="11"/>
        <item x="3"/>
      </items>
    </pivotField>
    <pivotField axis="axisCol" showAll="0">
      <items count="21">
        <item x="15"/>
        <item h="1" x="19"/>
        <item h="1" x="4"/>
        <item h="1" x="8"/>
        <item h="1" x="2"/>
        <item h="1" x="11"/>
        <item h="1" x="9"/>
        <item h="1" x="13"/>
        <item h="1" x="3"/>
        <item h="1" x="6"/>
        <item h="1" x="12"/>
        <item h="1" x="17"/>
        <item h="1" x="14"/>
        <item h="1" x="7"/>
        <item h="1" x="0"/>
        <item h="1" x="1"/>
        <item h="1" x="5"/>
        <item h="1" x="10"/>
        <item h="1" x="16"/>
        <item h="1" x="18"/>
        <item t="default"/>
      </items>
    </pivotField>
    <pivotField axis="axisRow" showAll="0">
      <items count="6">
        <item x="1"/>
        <item x="2"/>
        <item x="3"/>
        <item x="4"/>
        <item x="0"/>
        <item t="default"/>
      </items>
    </pivotField>
    <pivotField dataField="1" showAll="0" defaultSubtotal="0"/>
  </pivotFields>
  <rowFields count="2">
    <field x="0"/>
    <field x="3"/>
  </rowFields>
  <rowItems count="7">
    <i>
      <x v="3"/>
    </i>
    <i r="1">
      <x/>
    </i>
    <i r="1">
      <x v="1"/>
    </i>
    <i r="1">
      <x v="2"/>
    </i>
    <i r="1">
      <x v="3"/>
    </i>
    <i r="1">
      <x v="4"/>
    </i>
    <i t="grand">
      <x/>
    </i>
  </rowItems>
  <colFields count="2">
    <field x="2"/>
    <field x="1"/>
  </colFields>
  <colItems count="10">
    <i>
      <x/>
      <x/>
    </i>
    <i r="1">
      <x v="1"/>
    </i>
    <i r="1">
      <x v="2"/>
    </i>
    <i r="1">
      <x v="3"/>
    </i>
    <i r="1">
      <x v="4"/>
    </i>
    <i r="1">
      <x v="5"/>
    </i>
    <i r="1">
      <x v="8"/>
    </i>
    <i r="1">
      <x v="11"/>
    </i>
    <i t="default">
      <x/>
    </i>
    <i t="grand">
      <x/>
    </i>
  </colItems>
  <dataFields count="1">
    <dataField name="Summe von co2ele_yr" fld="4" baseField="0" baseItem="0"/>
  </dataFields>
  <chartFormats count="47">
    <chartFormat chart="1" format="42" series="1">
      <pivotArea type="data" outline="0" fieldPosition="0">
        <references count="1">
          <reference field="2" count="1" selected="0">
            <x v="2"/>
          </reference>
        </references>
      </pivotArea>
    </chartFormat>
    <chartFormat chart="1" format="43" series="1">
      <pivotArea type="data" outline="0" fieldPosition="0">
        <references count="1">
          <reference field="2" count="1" selected="0">
            <x v="0"/>
          </reference>
        </references>
      </pivotArea>
    </chartFormat>
    <chartFormat chart="1" format="44" series="1">
      <pivotArea type="data" outline="0" fieldPosition="0">
        <references count="1">
          <reference field="2" count="1" selected="0">
            <x v="3"/>
          </reference>
        </references>
      </pivotArea>
    </chartFormat>
    <chartFormat chart="1" format="46" series="1">
      <pivotArea type="data" outline="0" fieldPosition="0">
        <references count="1">
          <reference field="2" count="1" selected="0">
            <x v="4"/>
          </reference>
        </references>
      </pivotArea>
    </chartFormat>
    <chartFormat chart="1" format="47" series="1">
      <pivotArea type="data" outline="0" fieldPosition="0">
        <references count="1">
          <reference field="2" count="1" selected="0">
            <x v="5"/>
          </reference>
        </references>
      </pivotArea>
    </chartFormat>
    <chartFormat chart="1" format="48" series="1">
      <pivotArea type="data" outline="0" fieldPosition="0">
        <references count="1">
          <reference field="2" count="1" selected="0">
            <x v="6"/>
          </reference>
        </references>
      </pivotArea>
    </chartFormat>
    <chartFormat chart="1" format="49" series="1">
      <pivotArea type="data" outline="0" fieldPosition="0">
        <references count="1">
          <reference field="2" count="1" selected="0">
            <x v="7"/>
          </reference>
        </references>
      </pivotArea>
    </chartFormat>
    <chartFormat chart="1" format="50" series="1">
      <pivotArea type="data" outline="0" fieldPosition="0">
        <references count="1">
          <reference field="2" count="1" selected="0">
            <x v="8"/>
          </reference>
        </references>
      </pivotArea>
    </chartFormat>
    <chartFormat chart="1" format="52" series="1">
      <pivotArea type="data" outline="0" fieldPosition="0">
        <references count="1">
          <reference field="2" count="1" selected="0">
            <x v="9"/>
          </reference>
        </references>
      </pivotArea>
    </chartFormat>
    <chartFormat chart="1" format="53" series="1">
      <pivotArea type="data" outline="0" fieldPosition="0">
        <references count="1">
          <reference field="2" count="1" selected="0">
            <x v="10"/>
          </reference>
        </references>
      </pivotArea>
    </chartFormat>
    <chartFormat chart="1" format="54" series="1">
      <pivotArea type="data" outline="0" fieldPosition="0">
        <references count="1">
          <reference field="2" count="1" selected="0">
            <x v="11"/>
          </reference>
        </references>
      </pivotArea>
    </chartFormat>
    <chartFormat chart="1" format="55" series="1">
      <pivotArea type="data" outline="0" fieldPosition="0">
        <references count="1">
          <reference field="2" count="1" selected="0">
            <x v="12"/>
          </reference>
        </references>
      </pivotArea>
    </chartFormat>
    <chartFormat chart="2" format="81" series="1">
      <pivotArea type="data" outline="0" fieldPosition="0">
        <references count="1">
          <reference field="2" count="1" selected="0">
            <x v="1"/>
          </reference>
        </references>
      </pivotArea>
    </chartFormat>
    <chartFormat chart="2" format="82" series="1">
      <pivotArea type="data" outline="0" fieldPosition="0">
        <references count="1">
          <reference field="2" count="1" selected="0">
            <x v="2"/>
          </reference>
        </references>
      </pivotArea>
    </chartFormat>
    <chartFormat chart="2" format="83" series="1">
      <pivotArea type="data" outline="0" fieldPosition="0">
        <references count="1">
          <reference field="2" count="1" selected="0">
            <x v="0"/>
          </reference>
        </references>
      </pivotArea>
    </chartFormat>
    <chartFormat chart="2" format="84" series="1">
      <pivotArea type="data" outline="0" fieldPosition="0">
        <references count="1">
          <reference field="2" count="1" selected="0">
            <x v="3"/>
          </reference>
        </references>
      </pivotArea>
    </chartFormat>
    <chartFormat chart="2" format="86" series="1">
      <pivotArea type="data" outline="0" fieldPosition="0">
        <references count="1">
          <reference field="2" count="1" selected="0">
            <x v="4"/>
          </reference>
        </references>
      </pivotArea>
    </chartFormat>
    <chartFormat chart="2" format="87" series="1">
      <pivotArea type="data" outline="0" fieldPosition="0">
        <references count="1">
          <reference field="2" count="1" selected="0">
            <x v="5"/>
          </reference>
        </references>
      </pivotArea>
    </chartFormat>
    <chartFormat chart="2" format="88" series="1">
      <pivotArea type="data" outline="0" fieldPosition="0">
        <references count="1">
          <reference field="2" count="1" selected="0">
            <x v="6"/>
          </reference>
        </references>
      </pivotArea>
    </chartFormat>
    <chartFormat chart="2" format="89" series="1">
      <pivotArea type="data" outline="0" fieldPosition="0">
        <references count="1">
          <reference field="2" count="1" selected="0">
            <x v="7"/>
          </reference>
        </references>
      </pivotArea>
    </chartFormat>
    <chartFormat chart="2" format="90" series="1">
      <pivotArea type="data" outline="0" fieldPosition="0">
        <references count="1">
          <reference field="2" count="1" selected="0">
            <x v="8"/>
          </reference>
        </references>
      </pivotArea>
    </chartFormat>
    <chartFormat chart="2" format="92" series="1">
      <pivotArea type="data" outline="0" fieldPosition="0">
        <references count="1">
          <reference field="2" count="1" selected="0">
            <x v="9"/>
          </reference>
        </references>
      </pivotArea>
    </chartFormat>
    <chartFormat chart="2" format="93" series="1">
      <pivotArea type="data" outline="0" fieldPosition="0">
        <references count="1">
          <reference field="2" count="1" selected="0">
            <x v="10"/>
          </reference>
        </references>
      </pivotArea>
    </chartFormat>
    <chartFormat chart="2" format="94" series="1">
      <pivotArea type="data" outline="0" fieldPosition="0">
        <references count="1">
          <reference field="2" count="1" selected="0">
            <x v="11"/>
          </reference>
        </references>
      </pivotArea>
    </chartFormat>
    <chartFormat chart="2" format="96" series="1">
      <pivotArea type="data" outline="0" fieldPosition="0">
        <references count="1">
          <reference field="2" count="1" selected="0">
            <x v="12"/>
          </reference>
        </references>
      </pivotArea>
    </chartFormat>
    <chartFormat chart="4" format="63" series="1">
      <pivotArea type="data" outline="0" fieldPosition="0">
        <references count="2">
          <reference field="4294967294" count="1" selected="0">
            <x v="0"/>
          </reference>
          <reference field="2" count="1" selected="0">
            <x v="0"/>
          </reference>
        </references>
      </pivotArea>
    </chartFormat>
    <chartFormat chart="4" format="64" series="1">
      <pivotArea type="data" outline="0" fieldPosition="0">
        <references count="2">
          <reference field="4294967294" count="1" selected="0">
            <x v="0"/>
          </reference>
          <reference field="2" count="1" selected="0">
            <x v="1"/>
          </reference>
        </references>
      </pivotArea>
    </chartFormat>
    <chartFormat chart="4" format="65" series="1">
      <pivotArea type="data" outline="0" fieldPosition="0">
        <references count="2">
          <reference field="4294967294" count="1" selected="0">
            <x v="0"/>
          </reference>
          <reference field="2" count="1" selected="0">
            <x v="2"/>
          </reference>
        </references>
      </pivotArea>
    </chartFormat>
    <chartFormat chart="4" format="66" series="1">
      <pivotArea type="data" outline="0" fieldPosition="0">
        <references count="2">
          <reference field="4294967294" count="1" selected="0">
            <x v="0"/>
          </reference>
          <reference field="2" count="1" selected="0">
            <x v="3"/>
          </reference>
        </references>
      </pivotArea>
    </chartFormat>
    <chartFormat chart="4" format="68" series="1">
      <pivotArea type="data" outline="0" fieldPosition="0">
        <references count="2">
          <reference field="4294967294" count="1" selected="0">
            <x v="0"/>
          </reference>
          <reference field="2" count="1" selected="0">
            <x v="4"/>
          </reference>
        </references>
      </pivotArea>
    </chartFormat>
    <chartFormat chart="4" format="69" series="1">
      <pivotArea type="data" outline="0" fieldPosition="0">
        <references count="2">
          <reference field="4294967294" count="1" selected="0">
            <x v="0"/>
          </reference>
          <reference field="2" count="1" selected="0">
            <x v="5"/>
          </reference>
        </references>
      </pivotArea>
    </chartFormat>
    <chartFormat chart="4" format="70" series="1">
      <pivotArea type="data" outline="0" fieldPosition="0">
        <references count="2">
          <reference field="4294967294" count="1" selected="0">
            <x v="0"/>
          </reference>
          <reference field="2" count="1" selected="0">
            <x v="6"/>
          </reference>
        </references>
      </pivotArea>
    </chartFormat>
    <chartFormat chart="4" format="71" series="1">
      <pivotArea type="data" outline="0" fieldPosition="0">
        <references count="2">
          <reference field="4294967294" count="1" selected="0">
            <x v="0"/>
          </reference>
          <reference field="2" count="1" selected="0">
            <x v="7"/>
          </reference>
        </references>
      </pivotArea>
    </chartFormat>
    <chartFormat chart="4" format="72" series="1">
      <pivotArea type="data" outline="0" fieldPosition="0">
        <references count="2">
          <reference field="4294967294" count="1" selected="0">
            <x v="0"/>
          </reference>
          <reference field="2" count="1" selected="0">
            <x v="8"/>
          </reference>
        </references>
      </pivotArea>
    </chartFormat>
    <chartFormat chart="4" format="74" series="1">
      <pivotArea type="data" outline="0" fieldPosition="0">
        <references count="2">
          <reference field="4294967294" count="1" selected="0">
            <x v="0"/>
          </reference>
          <reference field="2" count="1" selected="0">
            <x v="9"/>
          </reference>
        </references>
      </pivotArea>
    </chartFormat>
    <chartFormat chart="4" format="75" series="1">
      <pivotArea type="data" outline="0" fieldPosition="0">
        <references count="2">
          <reference field="4294967294" count="1" selected="0">
            <x v="0"/>
          </reference>
          <reference field="2" count="1" selected="0">
            <x v="10"/>
          </reference>
        </references>
      </pivotArea>
    </chartFormat>
    <chartFormat chart="4" format="76" series="1">
      <pivotArea type="data" outline="0" fieldPosition="0">
        <references count="2">
          <reference field="4294967294" count="1" selected="0">
            <x v="0"/>
          </reference>
          <reference field="2" count="1" selected="0">
            <x v="11"/>
          </reference>
        </references>
      </pivotArea>
    </chartFormat>
    <chartFormat chart="4" format="78" series="1">
      <pivotArea type="data" outline="0" fieldPosition="0">
        <references count="2">
          <reference field="4294967294" count="1" selected="0">
            <x v="0"/>
          </reference>
          <reference field="2" count="1" selected="0">
            <x v="12"/>
          </reference>
        </references>
      </pivotArea>
    </chartFormat>
    <chartFormat chart="4" format="79" series="1">
      <pivotArea type="data" outline="0" fieldPosition="0">
        <references count="3">
          <reference field="4294967294" count="1" selected="0">
            <x v="0"/>
          </reference>
          <reference field="1" count="1" selected="0">
            <x v="1"/>
          </reference>
          <reference field="2" count="1" selected="0">
            <x v="0"/>
          </reference>
        </references>
      </pivotArea>
    </chartFormat>
    <chartFormat chart="4" format="80" series="1">
      <pivotArea type="data" outline="0" fieldPosition="0">
        <references count="3">
          <reference field="4294967294" count="1" selected="0">
            <x v="0"/>
          </reference>
          <reference field="1" count="1" selected="0">
            <x v="2"/>
          </reference>
          <reference field="2" count="1" selected="0">
            <x v="0"/>
          </reference>
        </references>
      </pivotArea>
    </chartFormat>
    <chartFormat chart="4" format="81" series="1">
      <pivotArea type="data" outline="0" fieldPosition="0">
        <references count="3">
          <reference field="4294967294" count="1" selected="0">
            <x v="0"/>
          </reference>
          <reference field="1" count="1" selected="0">
            <x v="3"/>
          </reference>
          <reference field="2" count="1" selected="0">
            <x v="0"/>
          </reference>
        </references>
      </pivotArea>
    </chartFormat>
    <chartFormat chart="4" format="82" series="1">
      <pivotArea type="data" outline="0" fieldPosition="0">
        <references count="3">
          <reference field="4294967294" count="1" selected="0">
            <x v="0"/>
          </reference>
          <reference field="1" count="1" selected="0">
            <x v="4"/>
          </reference>
          <reference field="2" count="1" selected="0">
            <x v="0"/>
          </reference>
        </references>
      </pivotArea>
    </chartFormat>
    <chartFormat chart="4" format="83" series="1">
      <pivotArea type="data" outline="0" fieldPosition="0">
        <references count="3">
          <reference field="4294967294" count="1" selected="0">
            <x v="0"/>
          </reference>
          <reference field="1" count="1" selected="0">
            <x v="5"/>
          </reference>
          <reference field="2" count="1" selected="0">
            <x v="0"/>
          </reference>
        </references>
      </pivotArea>
    </chartFormat>
    <chartFormat chart="4" format="84" series="1">
      <pivotArea type="data" outline="0" fieldPosition="0">
        <references count="3">
          <reference field="4294967294" count="1" selected="0">
            <x v="0"/>
          </reference>
          <reference field="1" count="1" selected="0">
            <x v="8"/>
          </reference>
          <reference field="2" count="1" selected="0">
            <x v="0"/>
          </reference>
        </references>
      </pivotArea>
    </chartFormat>
    <chartFormat chart="4" format="85" series="1">
      <pivotArea type="data" outline="0" fieldPosition="0">
        <references count="3">
          <reference field="4294967294" count="1" selected="0">
            <x v="0"/>
          </reference>
          <reference field="1" count="1" selected="0">
            <x v="9"/>
          </reference>
          <reference field="2" count="1" selected="0">
            <x v="0"/>
          </reference>
        </references>
      </pivotArea>
    </chartFormat>
    <chartFormat chart="4" format="86" series="1">
      <pivotArea type="data" outline="0" fieldPosition="0">
        <references count="3">
          <reference field="4294967294" count="1" selected="0">
            <x v="0"/>
          </reference>
          <reference field="1" count="1" selected="0">
            <x v="10"/>
          </reference>
          <reference field="2" count="1" selected="0">
            <x v="0"/>
          </reference>
        </references>
      </pivotArea>
    </chartFormat>
    <chartFormat chart="4" format="87" series="1">
      <pivotArea type="data" outline="0" fieldPosition="0">
        <references count="3">
          <reference field="4294967294" count="1" selected="0">
            <x v="0"/>
          </reference>
          <reference field="1" count="1" selected="0">
            <x v="1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2" cacheId="104"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4">
  <location ref="A3:R11" firstHeaderRow="1" firstDataRow="3" firstDataCol="1"/>
  <pivotFields count="5">
    <pivotField axis="axisRow" showAll="0" defaultSubtotal="0">
      <items count="4">
        <item h="1" x="2"/>
        <item h="1" x="1"/>
        <item h="1" x="0"/>
        <item x="3"/>
      </items>
    </pivotField>
    <pivotField axis="axisCol" showAll="0" nonAutoSortDefault="1" defaultSubtotal="0">
      <items count="15">
        <item x="12"/>
        <item x="10"/>
        <item x="4"/>
        <item x="11"/>
        <item x="1"/>
        <item x="3"/>
        <item x="7"/>
        <item x="13"/>
        <item x="5"/>
        <item x="9"/>
        <item x="8"/>
        <item x="14"/>
        <item x="2"/>
        <item x="6"/>
        <item x="0"/>
      </items>
    </pivotField>
    <pivotField axis="axisCol" showAll="0">
      <items count="21">
        <item h="1" x="13"/>
        <item h="1" x="14"/>
        <item x="3"/>
        <item h="1" x="19"/>
        <item h="1" x="10"/>
        <item h="1" x="11"/>
        <item h="1" x="2"/>
        <item h="1" x="0"/>
        <item h="1" x="12"/>
        <item h="1" x="17"/>
        <item h="1" x="15"/>
        <item h="1" x="7"/>
        <item h="1" x="1"/>
        <item h="1" x="18"/>
        <item h="1" x="4"/>
        <item h="1" x="5"/>
        <item h="1" x="6"/>
        <item h="1" x="8"/>
        <item h="1" x="9"/>
        <item h="1" x="16"/>
        <item t="default"/>
      </items>
    </pivotField>
    <pivotField axis="axisRow" showAll="0">
      <items count="6">
        <item x="1"/>
        <item x="2"/>
        <item x="3"/>
        <item x="4"/>
        <item h="1" x="0"/>
        <item t="default"/>
      </items>
    </pivotField>
    <pivotField dataField="1" showAll="0" defaultSubtotal="0"/>
  </pivotFields>
  <rowFields count="2">
    <field x="0"/>
    <field x="3"/>
  </rowFields>
  <rowItems count="6">
    <i>
      <x v="3"/>
    </i>
    <i r="1">
      <x/>
    </i>
    <i r="1">
      <x v="1"/>
    </i>
    <i r="1">
      <x v="2"/>
    </i>
    <i r="1">
      <x v="3"/>
    </i>
    <i t="grand">
      <x/>
    </i>
  </rowItems>
  <colFields count="2">
    <field x="2"/>
    <field x="1"/>
  </colFields>
  <colItems count="17">
    <i>
      <x v="2"/>
      <x/>
    </i>
    <i r="1">
      <x v="1"/>
    </i>
    <i r="1">
      <x v="2"/>
    </i>
    <i r="1">
      <x v="3"/>
    </i>
    <i r="1">
      <x v="4"/>
    </i>
    <i r="1">
      <x v="5"/>
    </i>
    <i r="1">
      <x v="6"/>
    </i>
    <i r="1">
      <x v="7"/>
    </i>
    <i r="1">
      <x v="8"/>
    </i>
    <i r="1">
      <x v="9"/>
    </i>
    <i r="1">
      <x v="10"/>
    </i>
    <i r="1">
      <x v="11"/>
    </i>
    <i r="1">
      <x v="12"/>
    </i>
    <i r="1">
      <x v="13"/>
    </i>
    <i r="1">
      <x v="14"/>
    </i>
    <i t="default">
      <x v="2"/>
    </i>
    <i t="grand">
      <x/>
    </i>
  </colItems>
  <dataFields count="1">
    <dataField name="Summe von co2y_yr" fld="4" baseField="0" baseItem="0"/>
  </dataFields>
  <chartFormats count="26">
    <chartFormat chart="1" format="42" series="1">
      <pivotArea type="data" outline="0" fieldPosition="0">
        <references count="1">
          <reference field="2" count="1" selected="0">
            <x v="1"/>
          </reference>
        </references>
      </pivotArea>
    </chartFormat>
    <chartFormat chart="1" format="43" series="1">
      <pivotArea type="data" outline="0" fieldPosition="0">
        <references count="1">
          <reference field="2" count="1" selected="0">
            <x v="2"/>
          </reference>
        </references>
      </pivotArea>
    </chartFormat>
    <chartFormat chart="1" format="44" series="1">
      <pivotArea type="data" outline="0" fieldPosition="0">
        <references count="1">
          <reference field="2" count="1" selected="0">
            <x v="3"/>
          </reference>
        </references>
      </pivotArea>
    </chartFormat>
    <chartFormat chart="1" format="46" series="1">
      <pivotArea type="data" outline="0" fieldPosition="0">
        <references count="1">
          <reference field="2" count="1" selected="0">
            <x v="4"/>
          </reference>
        </references>
      </pivotArea>
    </chartFormat>
    <chartFormat chart="1" format="47" series="1">
      <pivotArea type="data" outline="0" fieldPosition="0">
        <references count="1">
          <reference field="2" count="1" selected="0">
            <x v="5"/>
          </reference>
        </references>
      </pivotArea>
    </chartFormat>
    <chartFormat chart="1" format="48" series="1">
      <pivotArea type="data" outline="0" fieldPosition="0">
        <references count="1">
          <reference field="2" count="1" selected="0">
            <x v="6"/>
          </reference>
        </references>
      </pivotArea>
    </chartFormat>
    <chartFormat chart="1" format="49" series="1">
      <pivotArea type="data" outline="0" fieldPosition="0">
        <references count="1">
          <reference field="2" count="1" selected="0">
            <x v="7"/>
          </reference>
        </references>
      </pivotArea>
    </chartFormat>
    <chartFormat chart="1" format="50" series="1">
      <pivotArea type="data" outline="0" fieldPosition="0">
        <references count="1">
          <reference field="2" count="1" selected="0">
            <x v="8"/>
          </reference>
        </references>
      </pivotArea>
    </chartFormat>
    <chartFormat chart="1" format="52" series="1">
      <pivotArea type="data" outline="0" fieldPosition="0">
        <references count="1">
          <reference field="2" count="1" selected="0">
            <x v="9"/>
          </reference>
        </references>
      </pivotArea>
    </chartFormat>
    <chartFormat chart="1" format="53" series="1">
      <pivotArea type="data" outline="0" fieldPosition="0">
        <references count="1">
          <reference field="2" count="1" selected="0">
            <x v="10"/>
          </reference>
        </references>
      </pivotArea>
    </chartFormat>
    <chartFormat chart="1" format="54" series="1">
      <pivotArea type="data" outline="0" fieldPosition="0">
        <references count="1">
          <reference field="2" count="1" selected="0">
            <x v="11"/>
          </reference>
        </references>
      </pivotArea>
    </chartFormat>
    <chartFormat chart="1" format="55" series="1">
      <pivotArea type="data" outline="0" fieldPosition="0">
        <references count="1">
          <reference field="2" count="1" selected="0">
            <x v="12"/>
          </reference>
        </references>
      </pivotArea>
    </chartFormat>
    <chartFormat chart="3" format="63" series="1">
      <pivotArea type="data" outline="0" fieldPosition="0">
        <references count="2">
          <reference field="4294967294" count="1" selected="0">
            <x v="0"/>
          </reference>
          <reference field="2" count="1" selected="0">
            <x v="0"/>
          </reference>
        </references>
      </pivotArea>
    </chartFormat>
    <chartFormat chart="3" format="64" series="1">
      <pivotArea type="data" outline="0" fieldPosition="0">
        <references count="2">
          <reference field="4294967294" count="1" selected="0">
            <x v="0"/>
          </reference>
          <reference field="2" count="1" selected="0">
            <x v="1"/>
          </reference>
        </references>
      </pivotArea>
    </chartFormat>
    <chartFormat chart="3" format="65" series="1">
      <pivotArea type="data" outline="0" fieldPosition="0">
        <references count="2">
          <reference field="4294967294" count="1" selected="0">
            <x v="0"/>
          </reference>
          <reference field="2" count="1" selected="0">
            <x v="2"/>
          </reference>
        </references>
      </pivotArea>
    </chartFormat>
    <chartFormat chart="3" format="66" series="1">
      <pivotArea type="data" outline="0" fieldPosition="0">
        <references count="2">
          <reference field="4294967294" count="1" selected="0">
            <x v="0"/>
          </reference>
          <reference field="2" count="1" selected="0">
            <x v="3"/>
          </reference>
        </references>
      </pivotArea>
    </chartFormat>
    <chartFormat chart="3" format="68" series="1">
      <pivotArea type="data" outline="0" fieldPosition="0">
        <references count="2">
          <reference field="4294967294" count="1" selected="0">
            <x v="0"/>
          </reference>
          <reference field="2" count="1" selected="0">
            <x v="4"/>
          </reference>
        </references>
      </pivotArea>
    </chartFormat>
    <chartFormat chart="3" format="69" series="1">
      <pivotArea type="data" outline="0" fieldPosition="0">
        <references count="2">
          <reference field="4294967294" count="1" selected="0">
            <x v="0"/>
          </reference>
          <reference field="2" count="1" selected="0">
            <x v="5"/>
          </reference>
        </references>
      </pivotArea>
    </chartFormat>
    <chartFormat chart="3" format="70" series="1">
      <pivotArea type="data" outline="0" fieldPosition="0">
        <references count="2">
          <reference field="4294967294" count="1" selected="0">
            <x v="0"/>
          </reference>
          <reference field="2" count="1" selected="0">
            <x v="6"/>
          </reference>
        </references>
      </pivotArea>
    </chartFormat>
    <chartFormat chart="3" format="71" series="1">
      <pivotArea type="data" outline="0" fieldPosition="0">
        <references count="2">
          <reference field="4294967294" count="1" selected="0">
            <x v="0"/>
          </reference>
          <reference field="2" count="1" selected="0">
            <x v="7"/>
          </reference>
        </references>
      </pivotArea>
    </chartFormat>
    <chartFormat chart="3" format="72" series="1">
      <pivotArea type="data" outline="0" fieldPosition="0">
        <references count="2">
          <reference field="4294967294" count="1" selected="0">
            <x v="0"/>
          </reference>
          <reference field="2" count="1" selected="0">
            <x v="8"/>
          </reference>
        </references>
      </pivotArea>
    </chartFormat>
    <chartFormat chart="3" format="74" series="1">
      <pivotArea type="data" outline="0" fieldPosition="0">
        <references count="2">
          <reference field="4294967294" count="1" selected="0">
            <x v="0"/>
          </reference>
          <reference field="2" count="1" selected="0">
            <x v="9"/>
          </reference>
        </references>
      </pivotArea>
    </chartFormat>
    <chartFormat chart="3" format="75" series="1">
      <pivotArea type="data" outline="0" fieldPosition="0">
        <references count="2">
          <reference field="4294967294" count="1" selected="0">
            <x v="0"/>
          </reference>
          <reference field="2" count="1" selected="0">
            <x v="10"/>
          </reference>
        </references>
      </pivotArea>
    </chartFormat>
    <chartFormat chart="3" format="76" series="1">
      <pivotArea type="data" outline="0" fieldPosition="0">
        <references count="2">
          <reference field="4294967294" count="1" selected="0">
            <x v="0"/>
          </reference>
          <reference field="2" count="1" selected="0">
            <x v="11"/>
          </reference>
        </references>
      </pivotArea>
    </chartFormat>
    <chartFormat chart="3" format="78" series="1">
      <pivotArea type="data" outline="0" fieldPosition="0">
        <references count="2">
          <reference field="4294967294" count="1" selected="0">
            <x v="0"/>
          </reference>
          <reference field="2" count="1" selected="0">
            <x v="12"/>
          </reference>
        </references>
      </pivotArea>
    </chartFormat>
    <chartFormat chart="3" format="80" series="1">
      <pivotArea type="data" outline="0" fieldPosition="0">
        <references count="3">
          <reference field="4294967294" count="1" selected="0">
            <x v="0"/>
          </reference>
          <reference field="1" count="1" selected="0">
            <x v="11"/>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2" cacheId="105"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V11" firstHeaderRow="1" firstDataRow="2" firstDataCol="1"/>
  <pivotFields count="4">
    <pivotField axis="axisRow" showAll="0">
      <items count="5">
        <item h="1" x="2"/>
        <item h="1" x="1"/>
        <item h="1" x="0"/>
        <item x="3"/>
        <item t="default"/>
      </items>
    </pivotField>
    <pivotField axis="axisCol" showAll="0">
      <items count="21">
        <item x="13"/>
        <item x="14"/>
        <item x="19"/>
        <item x="10"/>
        <item x="11"/>
        <item x="2"/>
        <item x="0"/>
        <item x="12"/>
        <item x="17"/>
        <item x="15"/>
        <item x="7"/>
        <item x="1"/>
        <item x="18"/>
        <item x="3"/>
        <item x="4"/>
        <item x="5"/>
        <item x="6"/>
        <item x="8"/>
        <item x="9"/>
        <item x="16"/>
        <item t="default"/>
      </items>
    </pivotField>
    <pivotField axis="axisRow" showAll="0">
      <items count="6">
        <item x="1"/>
        <item x="2"/>
        <item x="3"/>
        <item x="4"/>
        <item x="0"/>
        <item t="default"/>
      </items>
    </pivotField>
    <pivotField dataField="1" showAll="0" defaultSubtotal="0"/>
  </pivotFields>
  <rowFields count="2">
    <field x="0"/>
    <field x="2"/>
  </rowFields>
  <rowItems count="7">
    <i>
      <x v="3"/>
    </i>
    <i r="1">
      <x/>
    </i>
    <i r="1">
      <x v="1"/>
    </i>
    <i r="1">
      <x v="2"/>
    </i>
    <i r="1">
      <x v="3"/>
    </i>
    <i r="1">
      <x v="4"/>
    </i>
    <i t="grand">
      <x/>
    </i>
  </rowItems>
  <colFields count="1">
    <field x="1"/>
  </colFields>
  <colItems count="21">
    <i>
      <x/>
    </i>
    <i>
      <x v="1"/>
    </i>
    <i>
      <x v="2"/>
    </i>
    <i>
      <x v="3"/>
    </i>
    <i>
      <x v="4"/>
    </i>
    <i>
      <x v="5"/>
    </i>
    <i>
      <x v="6"/>
    </i>
    <i>
      <x v="7"/>
    </i>
    <i>
      <x v="8"/>
    </i>
    <i>
      <x v="9"/>
    </i>
    <i>
      <x v="10"/>
    </i>
    <i>
      <x v="11"/>
    </i>
    <i>
      <x v="12"/>
    </i>
    <i>
      <x v="13"/>
    </i>
    <i>
      <x v="14"/>
    </i>
    <i>
      <x v="15"/>
    </i>
    <i>
      <x v="16"/>
    </i>
    <i>
      <x v="17"/>
    </i>
    <i>
      <x v="18"/>
    </i>
    <i>
      <x v="19"/>
    </i>
    <i t="grand">
      <x/>
    </i>
  </colItems>
  <dataFields count="1">
    <dataField name="Summe von co2c_yr" fld="3" baseField="0" baseItem="0"/>
  </dataFields>
  <chartFormats count="20">
    <chartFormat chart="2" format="43" series="1">
      <pivotArea type="data" outline="0" fieldPosition="0">
        <references count="2">
          <reference field="4294967294" count="1" selected="0">
            <x v="0"/>
          </reference>
          <reference field="1" count="1" selected="0">
            <x v="0"/>
          </reference>
        </references>
      </pivotArea>
    </chartFormat>
    <chartFormat chart="2" format="44" series="1">
      <pivotArea type="data" outline="0" fieldPosition="0">
        <references count="2">
          <reference field="4294967294" count="1" selected="0">
            <x v="0"/>
          </reference>
          <reference field="1" count="1" selected="0">
            <x v="1"/>
          </reference>
        </references>
      </pivotArea>
    </chartFormat>
    <chartFormat chart="2" format="46" series="1">
      <pivotArea type="data" outline="0" fieldPosition="0">
        <references count="2">
          <reference field="4294967294" count="1" selected="0">
            <x v="0"/>
          </reference>
          <reference field="1" count="1" selected="0">
            <x v="2"/>
          </reference>
        </references>
      </pivotArea>
    </chartFormat>
    <chartFormat chart="2" format="48" series="1">
      <pivotArea type="data" outline="0" fieldPosition="0">
        <references count="2">
          <reference field="4294967294" count="1" selected="0">
            <x v="0"/>
          </reference>
          <reference field="1" count="1" selected="0">
            <x v="3"/>
          </reference>
        </references>
      </pivotArea>
    </chartFormat>
    <chartFormat chart="2" format="49" series="1">
      <pivotArea type="data" outline="0" fieldPosition="0">
        <references count="2">
          <reference field="4294967294" count="1" selected="0">
            <x v="0"/>
          </reference>
          <reference field="1" count="1" selected="0">
            <x v="4"/>
          </reference>
        </references>
      </pivotArea>
    </chartFormat>
    <chartFormat chart="2" format="50" series="1">
      <pivotArea type="data" outline="0" fieldPosition="0">
        <references count="2">
          <reference field="4294967294" count="1" selected="0">
            <x v="0"/>
          </reference>
          <reference field="1" count="1" selected="0">
            <x v="5"/>
          </reference>
        </references>
      </pivotArea>
    </chartFormat>
    <chartFormat chart="2" format="51" series="1">
      <pivotArea type="data" outline="0" fieldPosition="0">
        <references count="2">
          <reference field="4294967294" count="1" selected="0">
            <x v="0"/>
          </reference>
          <reference field="1" count="1" selected="0">
            <x v="6"/>
          </reference>
        </references>
      </pivotArea>
    </chartFormat>
    <chartFormat chart="2" format="52" series="1">
      <pivotArea type="data" outline="0" fieldPosition="0">
        <references count="2">
          <reference field="4294967294" count="1" selected="0">
            <x v="0"/>
          </reference>
          <reference field="1" count="1" selected="0">
            <x v="7"/>
          </reference>
        </references>
      </pivotArea>
    </chartFormat>
    <chartFormat chart="2" format="54" series="1">
      <pivotArea type="data" outline="0" fieldPosition="0">
        <references count="2">
          <reference field="4294967294" count="1" selected="0">
            <x v="0"/>
          </reference>
          <reference field="1" count="1" selected="0">
            <x v="8"/>
          </reference>
        </references>
      </pivotArea>
    </chartFormat>
    <chartFormat chart="2" format="55" series="1">
      <pivotArea type="data" outline="0" fieldPosition="0">
        <references count="2">
          <reference field="4294967294" count="1" selected="0">
            <x v="0"/>
          </reference>
          <reference field="1" count="1" selected="0">
            <x v="9"/>
          </reference>
        </references>
      </pivotArea>
    </chartFormat>
    <chartFormat chart="2" format="56" series="1">
      <pivotArea type="data" outline="0" fieldPosition="0">
        <references count="2">
          <reference field="4294967294" count="1" selected="0">
            <x v="0"/>
          </reference>
          <reference field="1" count="1" selected="0">
            <x v="10"/>
          </reference>
        </references>
      </pivotArea>
    </chartFormat>
    <chartFormat chart="2" format="58" series="1">
      <pivotArea type="data" outline="0" fieldPosition="0">
        <references count="2">
          <reference field="4294967294" count="1" selected="0">
            <x v="0"/>
          </reference>
          <reference field="1" count="1" selected="0">
            <x v="11"/>
          </reference>
        </references>
      </pivotArea>
    </chartFormat>
    <chartFormat chart="2" format="60" series="1">
      <pivotArea type="data" outline="0" fieldPosition="0">
        <references count="2">
          <reference field="4294967294" count="1" selected="0">
            <x v="0"/>
          </reference>
          <reference field="1" count="1" selected="0">
            <x v="12"/>
          </reference>
        </references>
      </pivotArea>
    </chartFormat>
    <chartFormat chart="2" format="63" series="1">
      <pivotArea type="data" outline="0" fieldPosition="0">
        <references count="2">
          <reference field="4294967294" count="1" selected="0">
            <x v="0"/>
          </reference>
          <reference field="1" count="1" selected="0">
            <x v="13"/>
          </reference>
        </references>
      </pivotArea>
    </chartFormat>
    <chartFormat chart="2" format="70" series="1">
      <pivotArea type="data" outline="0" fieldPosition="0">
        <references count="2">
          <reference field="4294967294" count="1" selected="0">
            <x v="0"/>
          </reference>
          <reference field="1" count="1" selected="0">
            <x v="14"/>
          </reference>
        </references>
      </pivotArea>
    </chartFormat>
    <chartFormat chart="2" format="71" series="1">
      <pivotArea type="data" outline="0" fieldPosition="0">
        <references count="2">
          <reference field="4294967294" count="1" selected="0">
            <x v="0"/>
          </reference>
          <reference field="1" count="1" selected="0">
            <x v="15"/>
          </reference>
        </references>
      </pivotArea>
    </chartFormat>
    <chartFormat chart="2" format="72" series="1">
      <pivotArea type="data" outline="0" fieldPosition="0">
        <references count="2">
          <reference field="4294967294" count="1" selected="0">
            <x v="0"/>
          </reference>
          <reference field="1" count="1" selected="0">
            <x v="16"/>
          </reference>
        </references>
      </pivotArea>
    </chartFormat>
    <chartFormat chart="2" format="73" series="1">
      <pivotArea type="data" outline="0" fieldPosition="0">
        <references count="2">
          <reference field="4294967294" count="1" selected="0">
            <x v="0"/>
          </reference>
          <reference field="1" count="1" selected="0">
            <x v="17"/>
          </reference>
        </references>
      </pivotArea>
    </chartFormat>
    <chartFormat chart="2" format="74" series="1">
      <pivotArea type="data" outline="0" fieldPosition="0">
        <references count="2">
          <reference field="4294967294" count="1" selected="0">
            <x v="0"/>
          </reference>
          <reference field="1" count="1" selected="0">
            <x v="18"/>
          </reference>
        </references>
      </pivotArea>
    </chartFormat>
    <chartFormat chart="2" format="75" series="1">
      <pivotArea type="data" outline="0" fieldPosition="0">
        <references count="2">
          <reference field="4294967294" count="1" selected="0">
            <x v="0"/>
          </reference>
          <reference field="1"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 cacheId="106"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B9" firstHeaderRow="1" firstDataRow="1" firstDataCol="1"/>
  <pivotFields count="6">
    <pivotField showAll="0">
      <items count="5">
        <item h="1" x="2"/>
        <item h="1" x="1"/>
        <item h="1" x="0"/>
        <item x="3"/>
        <item t="default"/>
      </items>
    </pivotField>
    <pivotField showAll="0">
      <items count="8">
        <item x="2"/>
        <item x="1"/>
        <item x="5"/>
        <item x="6"/>
        <item x="4"/>
        <item x="3"/>
        <item x="0"/>
        <item t="default"/>
      </items>
    </pivotField>
    <pivotField showAll="0">
      <items count="7">
        <item x="0"/>
        <item x="5"/>
        <item x="1"/>
        <item x="4"/>
        <item x="3"/>
        <item x="2"/>
        <item t="default"/>
      </items>
    </pivotField>
    <pivotField showAll="0"/>
    <pivotField axis="axisRow" showAll="0">
      <items count="6">
        <item x="1"/>
        <item x="2"/>
        <item x="3"/>
        <item x="4"/>
        <item x="0"/>
        <item t="default"/>
      </items>
    </pivotField>
    <pivotField dataField="1" showAll="0"/>
  </pivotFields>
  <rowFields count="1">
    <field x="4"/>
  </rowFields>
  <rowItems count="6">
    <i>
      <x/>
    </i>
    <i>
      <x v="1"/>
    </i>
    <i>
      <x v="2"/>
    </i>
    <i>
      <x v="3"/>
    </i>
    <i>
      <x v="4"/>
    </i>
    <i t="grand">
      <x/>
    </i>
  </rowItems>
  <colItems count="1">
    <i/>
  </colItems>
  <dataFields count="1">
    <dataField name="Summe von co2hh_yr" fld="5" baseField="0" baseItem="0"/>
  </dataFields>
  <chartFormats count="1">
    <chartFormat chart="1"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 cacheId="107"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C10" firstHeaderRow="1" firstDataRow="2" firstDataCol="1"/>
  <pivotFields count="4">
    <pivotField axis="axisCol" showAll="0">
      <items count="5">
        <item h="1" x="2"/>
        <item h="1" x="1"/>
        <item h="1" x="0"/>
        <item x="3"/>
        <item t="default"/>
      </items>
    </pivotField>
    <pivotField showAll="0">
      <items count="4">
        <item x="0"/>
        <item x="2"/>
        <item x="1"/>
        <item t="default"/>
      </items>
    </pivotField>
    <pivotField axis="axisRow" showAll="0">
      <items count="6">
        <item x="1"/>
        <item x="2"/>
        <item x="3"/>
        <item x="4"/>
        <item x="0"/>
        <item t="default"/>
      </items>
    </pivotField>
    <pivotField dataField="1" showAll="0"/>
  </pivotFields>
  <rowFields count="1">
    <field x="2"/>
  </rowFields>
  <rowItems count="6">
    <i>
      <x/>
    </i>
    <i>
      <x v="1"/>
    </i>
    <i>
      <x v="2"/>
    </i>
    <i>
      <x v="3"/>
    </i>
    <i>
      <x v="4"/>
    </i>
    <i t="grand">
      <x/>
    </i>
  </rowItems>
  <colFields count="1">
    <field x="0"/>
  </colFields>
  <colItems count="2">
    <i>
      <x v="3"/>
    </i>
    <i t="grand">
      <x/>
    </i>
  </colItems>
  <dataFields count="1">
    <dataField name="Summe von co2hh_yr" fld="3" baseField="0" baseItem="0"/>
  </dataFields>
  <chartFormats count="4">
    <chartFormat chart="1" format="1" series="1">
      <pivotArea type="data" outline="0" fieldPosition="0">
        <references count="2">
          <reference field="4294967294" count="1" selected="0">
            <x v="0"/>
          </reference>
          <reference field="0"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1" format="4"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 cacheId="108"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4">
  <location ref="A3:M10" firstHeaderRow="1" firstDataRow="2" firstDataCol="1"/>
  <pivotFields count="3">
    <pivotField axis="axisCol" showAll="0">
      <items count="12">
        <item x="1"/>
        <item x="7"/>
        <item x="0"/>
        <item x="8"/>
        <item x="9"/>
        <item x="10"/>
        <item x="2"/>
        <item x="3"/>
        <item x="4"/>
        <item x="5"/>
        <item x="6"/>
        <item t="default"/>
      </items>
    </pivotField>
    <pivotField axis="axisRow" showAll="0">
      <items count="6">
        <item x="1"/>
        <item x="2"/>
        <item x="3"/>
        <item x="4"/>
        <item x="0"/>
        <item t="default"/>
      </items>
    </pivotField>
    <pivotField dataField="1" showAll="0" defaultSubtotal="0"/>
  </pivotFields>
  <rowFields count="1">
    <field x="1"/>
  </rowFields>
  <rowItems count="6">
    <i>
      <x/>
    </i>
    <i>
      <x v="1"/>
    </i>
    <i>
      <x v="2"/>
    </i>
    <i>
      <x v="3"/>
    </i>
    <i>
      <x v="4"/>
    </i>
    <i t="grand">
      <x/>
    </i>
  </rowItems>
  <colFields count="1">
    <field x="0"/>
  </colFields>
  <colItems count="12">
    <i>
      <x/>
    </i>
    <i>
      <x v="1"/>
    </i>
    <i>
      <x v="2"/>
    </i>
    <i>
      <x v="3"/>
    </i>
    <i>
      <x v="4"/>
    </i>
    <i>
      <x v="5"/>
    </i>
    <i>
      <x v="6"/>
    </i>
    <i>
      <x v="7"/>
    </i>
    <i>
      <x v="8"/>
    </i>
    <i>
      <x v="9"/>
    </i>
    <i>
      <x v="10"/>
    </i>
    <i t="grand">
      <x/>
    </i>
  </colItems>
  <dataFields count="1">
    <dataField name="Summe von co2_yr_2" fld="2" baseField="0" baseItem="0"/>
  </dataFields>
  <chartFormats count="11">
    <chartFormat chart="3" format="56" series="1">
      <pivotArea type="data" outline="0" fieldPosition="0">
        <references count="2">
          <reference field="4294967294" count="1" selected="0">
            <x v="0"/>
          </reference>
          <reference field="0" count="1" selected="0">
            <x v="5"/>
          </reference>
        </references>
      </pivotArea>
    </chartFormat>
    <chartFormat chart="3" format="60" series="1">
      <pivotArea type="data" outline="0" fieldPosition="0">
        <references count="2">
          <reference field="4294967294" count="1" selected="0">
            <x v="0"/>
          </reference>
          <reference field="0" count="1" selected="0">
            <x v="0"/>
          </reference>
        </references>
      </pivotArea>
    </chartFormat>
    <chartFormat chart="3" format="61" series="1">
      <pivotArea type="data" outline="0" fieldPosition="0">
        <references count="2">
          <reference field="4294967294" count="1" selected="0">
            <x v="0"/>
          </reference>
          <reference field="0" count="1" selected="0">
            <x v="1"/>
          </reference>
        </references>
      </pivotArea>
    </chartFormat>
    <chartFormat chart="3" format="62" series="1">
      <pivotArea type="data" outline="0" fieldPosition="0">
        <references count="2">
          <reference field="4294967294" count="1" selected="0">
            <x v="0"/>
          </reference>
          <reference field="0" count="1" selected="0">
            <x v="2"/>
          </reference>
        </references>
      </pivotArea>
    </chartFormat>
    <chartFormat chart="3" format="63" series="1">
      <pivotArea type="data" outline="0" fieldPosition="0">
        <references count="2">
          <reference field="4294967294" count="1" selected="0">
            <x v="0"/>
          </reference>
          <reference field="0" count="1" selected="0">
            <x v="3"/>
          </reference>
        </references>
      </pivotArea>
    </chartFormat>
    <chartFormat chart="3" format="65" series="1">
      <pivotArea type="data" outline="0" fieldPosition="0">
        <references count="2">
          <reference field="4294967294" count="1" selected="0">
            <x v="0"/>
          </reference>
          <reference field="0" count="1" selected="0">
            <x v="4"/>
          </reference>
        </references>
      </pivotArea>
    </chartFormat>
    <chartFormat chart="3" format="74" series="1">
      <pivotArea type="data" outline="0" fieldPosition="0">
        <references count="2">
          <reference field="4294967294" count="1" selected="0">
            <x v="0"/>
          </reference>
          <reference field="0" count="1" selected="0">
            <x v="6"/>
          </reference>
        </references>
      </pivotArea>
    </chartFormat>
    <chartFormat chart="3" format="75" series="1">
      <pivotArea type="data" outline="0" fieldPosition="0">
        <references count="2">
          <reference field="4294967294" count="1" selected="0">
            <x v="0"/>
          </reference>
          <reference field="0" count="1" selected="0">
            <x v="7"/>
          </reference>
        </references>
      </pivotArea>
    </chartFormat>
    <chartFormat chart="3" format="76" series="1">
      <pivotArea type="data" outline="0" fieldPosition="0">
        <references count="2">
          <reference field="4294967294" count="1" selected="0">
            <x v="0"/>
          </reference>
          <reference field="0" count="1" selected="0">
            <x v="8"/>
          </reference>
        </references>
      </pivotArea>
    </chartFormat>
    <chartFormat chart="3" format="77" series="1">
      <pivotArea type="data" outline="0" fieldPosition="0">
        <references count="2">
          <reference field="4294967294" count="1" selected="0">
            <x v="0"/>
          </reference>
          <reference field="0" count="1" selected="0">
            <x v="9"/>
          </reference>
        </references>
      </pivotArea>
    </chartFormat>
    <chartFormat chart="3" format="78" series="1">
      <pivotArea type="data" outline="0" fieldPosition="0">
        <references count="2">
          <reference field="4294967294" count="1" selected="0">
            <x v="0"/>
          </reference>
          <reference field="0"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 cacheId="109"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C11" firstHeaderRow="1" firstDataRow="2" firstDataCol="1"/>
  <pivotFields count="4">
    <pivotField axis="axisRow" showAll="0">
      <items count="5">
        <item h="1" x="2"/>
        <item h="1" x="1"/>
        <item h="1" x="0"/>
        <item x="3"/>
        <item t="default"/>
      </items>
    </pivotField>
    <pivotField axis="axisCol" showAll="0">
      <items count="21">
        <item h="1" x="13"/>
        <item h="1" x="14"/>
        <item h="1" x="3"/>
        <item x="19"/>
        <item h="1" x="10"/>
        <item h="1" x="11"/>
        <item h="1" x="2"/>
        <item h="1" x="0"/>
        <item h="1" x="12"/>
        <item h="1" x="17"/>
        <item h="1" x="15"/>
        <item h="1" x="7"/>
        <item h="1" x="1"/>
        <item h="1" x="18"/>
        <item h="1" x="4"/>
        <item h="1" x="5"/>
        <item h="1" x="6"/>
        <item h="1" x="8"/>
        <item h="1" x="9"/>
        <item h="1" x="16"/>
        <item t="default"/>
      </items>
    </pivotField>
    <pivotField axis="axisRow" showAll="0">
      <items count="6">
        <item x="1"/>
        <item x="2"/>
        <item x="3"/>
        <item x="4"/>
        <item x="0"/>
        <item t="default"/>
      </items>
    </pivotField>
    <pivotField dataField="1" showAll="0"/>
  </pivotFields>
  <rowFields count="2">
    <field x="0"/>
    <field x="2"/>
  </rowFields>
  <rowItems count="7">
    <i>
      <x v="3"/>
    </i>
    <i r="1">
      <x/>
    </i>
    <i r="1">
      <x v="1"/>
    </i>
    <i r="1">
      <x v="2"/>
    </i>
    <i r="1">
      <x v="3"/>
    </i>
    <i r="1">
      <x v="4"/>
    </i>
    <i t="grand">
      <x/>
    </i>
  </rowItems>
  <colFields count="1">
    <field x="1"/>
  </colFields>
  <colItems count="2">
    <i>
      <x v="3"/>
    </i>
    <i t="grand">
      <x/>
    </i>
  </colItems>
  <dataFields count="1">
    <dataField name="Summe von co2_yr" fld="3" baseField="2" baseItem="0"/>
  </dataFields>
  <chartFormats count="18">
    <chartFormat chart="1" format="23" series="1">
      <pivotArea type="data" outline="0" fieldPosition="0">
        <references count="2">
          <reference field="4294967294" count="1" selected="0">
            <x v="0"/>
          </reference>
          <reference field="1" count="1" selected="0">
            <x v="0"/>
          </reference>
        </references>
      </pivotArea>
    </chartFormat>
    <chartFormat chart="1" format="24" series="1">
      <pivotArea type="data" outline="0" fieldPosition="0">
        <references count="2">
          <reference field="4294967294" count="1" selected="0">
            <x v="0"/>
          </reference>
          <reference field="1" count="1" selected="0">
            <x v="1"/>
          </reference>
        </references>
      </pivotArea>
    </chartFormat>
    <chartFormat chart="1" format="25" series="1">
      <pivotArea type="data" outline="0" fieldPosition="0">
        <references count="2">
          <reference field="4294967294" count="1" selected="0">
            <x v="0"/>
          </reference>
          <reference field="1" count="1" selected="0">
            <x v="2"/>
          </reference>
        </references>
      </pivotArea>
    </chartFormat>
    <chartFormat chart="1" format="26" series="1">
      <pivotArea type="data" outline="0" fieldPosition="0">
        <references count="2">
          <reference field="4294967294" count="1" selected="0">
            <x v="0"/>
          </reference>
          <reference field="1" count="1" selected="0">
            <x v="3"/>
          </reference>
        </references>
      </pivotArea>
    </chartFormat>
    <chartFormat chart="1" format="28" series="1">
      <pivotArea type="data" outline="0" fieldPosition="0">
        <references count="2">
          <reference field="4294967294" count="1" selected="0">
            <x v="0"/>
          </reference>
          <reference field="1" count="1" selected="0">
            <x v="4"/>
          </reference>
        </references>
      </pivotArea>
    </chartFormat>
    <chartFormat chart="1" format="29" series="1">
      <pivotArea type="data" outline="0" fieldPosition="0">
        <references count="2">
          <reference field="4294967294" count="1" selected="0">
            <x v="0"/>
          </reference>
          <reference field="1" count="1" selected="0">
            <x v="5"/>
          </reference>
        </references>
      </pivotArea>
    </chartFormat>
    <chartFormat chart="1" format="30" series="1">
      <pivotArea type="data" outline="0" fieldPosition="0">
        <references count="2">
          <reference field="4294967294" count="1" selected="0">
            <x v="0"/>
          </reference>
          <reference field="1" count="1" selected="0">
            <x v="6"/>
          </reference>
        </references>
      </pivotArea>
    </chartFormat>
    <chartFormat chart="1" format="31" series="1">
      <pivotArea type="data" outline="0" fieldPosition="0">
        <references count="2">
          <reference field="4294967294" count="1" selected="0">
            <x v="0"/>
          </reference>
          <reference field="1" count="1" selected="0">
            <x v="7"/>
          </reference>
        </references>
      </pivotArea>
    </chartFormat>
    <chartFormat chart="1" format="32" series="1">
      <pivotArea type="data" outline="0" fieldPosition="0">
        <references count="2">
          <reference field="4294967294" count="1" selected="0">
            <x v="0"/>
          </reference>
          <reference field="1" count="1" selected="0">
            <x v="8"/>
          </reference>
        </references>
      </pivotArea>
    </chartFormat>
    <chartFormat chart="1" format="34" series="1">
      <pivotArea type="data" outline="0" fieldPosition="0">
        <references count="2">
          <reference field="4294967294" count="1" selected="0">
            <x v="0"/>
          </reference>
          <reference field="1" count="1" selected="0">
            <x v="9"/>
          </reference>
        </references>
      </pivotArea>
    </chartFormat>
    <chartFormat chart="1" format="35" series="1">
      <pivotArea type="data" outline="0" fieldPosition="0">
        <references count="2">
          <reference field="4294967294" count="1" selected="0">
            <x v="0"/>
          </reference>
          <reference field="1" count="1" selected="0">
            <x v="10"/>
          </reference>
        </references>
      </pivotArea>
    </chartFormat>
    <chartFormat chart="1" format="36" series="1">
      <pivotArea type="data" outline="0" fieldPosition="0">
        <references count="2">
          <reference field="4294967294" count="1" selected="0">
            <x v="0"/>
          </reference>
          <reference field="1" count="1" selected="0">
            <x v="11"/>
          </reference>
        </references>
      </pivotArea>
    </chartFormat>
    <chartFormat chart="1" format="37" series="1">
      <pivotArea type="data" outline="0" fieldPosition="0">
        <references count="2">
          <reference field="4294967294" count="1" selected="0">
            <x v="0"/>
          </reference>
          <reference field="1" count="1" selected="0">
            <x v="12"/>
          </reference>
        </references>
      </pivotArea>
    </chartFormat>
    <chartFormat chart="2" format="41" series="1">
      <pivotArea type="data" outline="0" fieldPosition="0">
        <references count="2">
          <reference field="4294967294" count="1" selected="0">
            <x v="0"/>
          </reference>
          <reference field="1" count="1" selected="0">
            <x v="3"/>
          </reference>
        </references>
      </pivotArea>
    </chartFormat>
    <chartFormat chart="2" format="43" series="1">
      <pivotArea type="data" outline="0" fieldPosition="0">
        <references count="2">
          <reference field="4294967294" count="1" selected="0">
            <x v="0"/>
          </reference>
          <reference field="1" count="1" selected="0">
            <x v="4"/>
          </reference>
        </references>
      </pivotArea>
    </chartFormat>
    <chartFormat chart="2" format="44" series="1">
      <pivotArea type="data" outline="0" fieldPosition="0">
        <references count="2">
          <reference field="4294967294" count="1" selected="0">
            <x v="0"/>
          </reference>
          <reference field="1" count="1" selected="0">
            <x v="5"/>
          </reference>
        </references>
      </pivotArea>
    </chartFormat>
    <chartFormat chart="2" format="45" series="1">
      <pivotArea type="data" outline="0" fieldPosition="0">
        <references count="2">
          <reference field="4294967294" count="1" selected="0">
            <x v="0"/>
          </reference>
          <reference field="1" count="1" selected="0">
            <x v="6"/>
          </reference>
        </references>
      </pivotArea>
    </chartFormat>
    <chartFormat chart="2" format="47" series="1">
      <pivotArea type="data" outline="0" fieldPosition="0">
        <references count="2">
          <reference field="4294967294" count="1" selected="0">
            <x v="0"/>
          </reference>
          <reference field="1"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 cacheId="110"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K11" firstHeaderRow="1" firstDataRow="2" firstDataCol="1"/>
  <pivotFields count="4">
    <pivotField axis="axisRow" showAll="0">
      <items count="21">
        <item x="3"/>
        <item h="1" x="2"/>
        <item h="1" x="10"/>
        <item h="1" x="11"/>
        <item h="1" x="7"/>
        <item h="1" x="0"/>
        <item h="1" x="13"/>
        <item h="1" x="12"/>
        <item h="1" x="1"/>
        <item h="1" x="14"/>
        <item h="1" x="15"/>
        <item h="1" x="17"/>
        <item h="1" x="18"/>
        <item h="1" x="4"/>
        <item h="1" x="5"/>
        <item h="1" x="6"/>
        <item h="1" x="8"/>
        <item h="1" x="9"/>
        <item h="1" x="16"/>
        <item h="1" x="19"/>
        <item t="default"/>
      </items>
    </pivotField>
    <pivotField axis="axisCol" showAll="0">
      <items count="23">
        <item x="0"/>
        <item h="1" x="7"/>
        <item h="1" x="3"/>
        <item h="1" x="1"/>
        <item h="1" x="6"/>
        <item h="1" x="2"/>
        <item x="13"/>
        <item h="1" x="11"/>
        <item x="5"/>
        <item x="15"/>
        <item x="17"/>
        <item h="1" x="9"/>
        <item h="1" x="8"/>
        <item h="1" x="4"/>
        <item x="19"/>
        <item h="1" x="10"/>
        <item h="1" x="14"/>
        <item x="20"/>
        <item h="1" x="21"/>
        <item x="12"/>
        <item h="1" x="16"/>
        <item x="18"/>
        <item t="default"/>
      </items>
    </pivotField>
    <pivotField axis="axisRow" showAll="0">
      <items count="6">
        <item x="1"/>
        <item x="2"/>
        <item x="3"/>
        <item x="4"/>
        <item x="0"/>
        <item t="default"/>
      </items>
    </pivotField>
    <pivotField dataField="1" showAll="0"/>
  </pivotFields>
  <rowFields count="2">
    <field x="0"/>
    <field x="2"/>
  </rowFields>
  <rowItems count="7">
    <i>
      <x/>
    </i>
    <i r="1">
      <x/>
    </i>
    <i r="1">
      <x v="1"/>
    </i>
    <i r="1">
      <x v="2"/>
    </i>
    <i r="1">
      <x v="3"/>
    </i>
    <i r="1">
      <x v="4"/>
    </i>
    <i t="grand">
      <x/>
    </i>
  </rowItems>
  <colFields count="1">
    <field x="1"/>
  </colFields>
  <colItems count="10">
    <i>
      <x/>
    </i>
    <i>
      <x v="6"/>
    </i>
    <i>
      <x v="8"/>
    </i>
    <i>
      <x v="9"/>
    </i>
    <i>
      <x v="10"/>
    </i>
    <i>
      <x v="14"/>
    </i>
    <i>
      <x v="17"/>
    </i>
    <i>
      <x v="19"/>
    </i>
    <i>
      <x v="21"/>
    </i>
    <i t="grand">
      <x/>
    </i>
  </colItems>
  <dataFields count="1">
    <dataField name="Summe von co2all_yr" fld="3" baseField="0" baseItem="0"/>
  </dataFields>
  <chartFormats count="20">
    <chartFormat chart="1" format="1" series="1">
      <pivotArea type="data" outline="0" fieldPosition="0">
        <references count="2">
          <reference field="4294967294" count="1" selected="0">
            <x v="0"/>
          </reference>
          <reference field="1" count="1" selected="0">
            <x v="8"/>
          </reference>
        </references>
      </pivotArea>
    </chartFormat>
    <chartFormat chart="1" format="2" series="1">
      <pivotArea type="data" outline="0" fieldPosition="0">
        <references count="2">
          <reference field="4294967294" count="1" selected="0">
            <x v="0"/>
          </reference>
          <reference field="1" count="1" selected="0">
            <x v="10"/>
          </reference>
        </references>
      </pivotArea>
    </chartFormat>
    <chartFormat chart="1" format="3" series="1">
      <pivotArea type="data" outline="0" fieldPosition="0">
        <references count="2">
          <reference field="4294967294" count="1" selected="0">
            <x v="0"/>
          </reference>
          <reference field="1" count="1" selected="0">
            <x v="14"/>
          </reference>
        </references>
      </pivotArea>
    </chartFormat>
    <chartFormat chart="1" format="4" series="1">
      <pivotArea type="data" outline="0" fieldPosition="0">
        <references count="2">
          <reference field="4294967294" count="1" selected="0">
            <x v="0"/>
          </reference>
          <reference field="1" count="1" selected="0">
            <x v="20"/>
          </reference>
        </references>
      </pivotArea>
    </chartFormat>
    <chartFormat chart="1" format="5" series="1">
      <pivotArea type="data" outline="0" fieldPosition="0">
        <references count="2">
          <reference field="4294967294" count="1" selected="0">
            <x v="0"/>
          </reference>
          <reference field="1" count="1" selected="0">
            <x v="4"/>
          </reference>
        </references>
      </pivotArea>
    </chartFormat>
    <chartFormat chart="1" format="6" series="1">
      <pivotArea type="data" outline="0" fieldPosition="0">
        <references count="2">
          <reference field="4294967294" count="1" selected="0">
            <x v="0"/>
          </reference>
          <reference field="1" count="1" selected="0">
            <x v="5"/>
          </reference>
        </references>
      </pivotArea>
    </chartFormat>
    <chartFormat chart="1" format="7" series="1">
      <pivotArea type="data" outline="0" fieldPosition="0">
        <references count="2">
          <reference field="4294967294" count="1" selected="0">
            <x v="0"/>
          </reference>
          <reference field="1" count="1" selected="0">
            <x v="6"/>
          </reference>
        </references>
      </pivotArea>
    </chartFormat>
    <chartFormat chart="1" format="8" series="1">
      <pivotArea type="data" outline="0" fieldPosition="0">
        <references count="2">
          <reference field="4294967294" count="1" selected="0">
            <x v="0"/>
          </reference>
          <reference field="1" count="1" selected="0">
            <x v="7"/>
          </reference>
        </references>
      </pivotArea>
    </chartFormat>
    <chartFormat chart="1" format="9" series="1">
      <pivotArea type="data" outline="0" fieldPosition="0">
        <references count="2">
          <reference field="4294967294" count="1" selected="0">
            <x v="0"/>
          </reference>
          <reference field="1" count="1" selected="0">
            <x v="9"/>
          </reference>
        </references>
      </pivotArea>
    </chartFormat>
    <chartFormat chart="1" format="10" series="1">
      <pivotArea type="data" outline="0" fieldPosition="0">
        <references count="2">
          <reference field="4294967294" count="1" selected="0">
            <x v="0"/>
          </reference>
          <reference field="1" count="1" selected="0">
            <x v="11"/>
          </reference>
        </references>
      </pivotArea>
    </chartFormat>
    <chartFormat chart="1" format="11" series="1">
      <pivotArea type="data" outline="0" fieldPosition="0">
        <references count="2">
          <reference field="4294967294" count="1" selected="0">
            <x v="0"/>
          </reference>
          <reference field="1" count="1" selected="0">
            <x v="12"/>
          </reference>
        </references>
      </pivotArea>
    </chartFormat>
    <chartFormat chart="1" format="12" series="1">
      <pivotArea type="data" outline="0" fieldPosition="0">
        <references count="2">
          <reference field="4294967294" count="1" selected="0">
            <x v="0"/>
          </reference>
          <reference field="1" count="1" selected="0">
            <x v="13"/>
          </reference>
        </references>
      </pivotArea>
    </chartFormat>
    <chartFormat chart="1" format="13" series="1">
      <pivotArea type="data" outline="0" fieldPosition="0">
        <references count="2">
          <reference field="4294967294" count="1" selected="0">
            <x v="0"/>
          </reference>
          <reference field="1" count="1" selected="0">
            <x v="15"/>
          </reference>
        </references>
      </pivotArea>
    </chartFormat>
    <chartFormat chart="1" format="14" series="1">
      <pivotArea type="data" outline="0" fieldPosition="0">
        <references count="2">
          <reference field="4294967294" count="1" selected="0">
            <x v="0"/>
          </reference>
          <reference field="1" count="1" selected="0">
            <x v="16"/>
          </reference>
        </references>
      </pivotArea>
    </chartFormat>
    <chartFormat chart="1" format="15" series="1">
      <pivotArea type="data" outline="0" fieldPosition="0">
        <references count="2">
          <reference field="4294967294" count="1" selected="0">
            <x v="0"/>
          </reference>
          <reference field="1" count="1" selected="0">
            <x v="17"/>
          </reference>
        </references>
      </pivotArea>
    </chartFormat>
    <chartFormat chart="1" format="16" series="1">
      <pivotArea type="data" outline="0" fieldPosition="0">
        <references count="2">
          <reference field="4294967294" count="1" selected="0">
            <x v="0"/>
          </reference>
          <reference field="1" count="1" selected="0">
            <x v="18"/>
          </reference>
        </references>
      </pivotArea>
    </chartFormat>
    <chartFormat chart="1" format="17" series="1">
      <pivotArea type="data" outline="0" fieldPosition="0">
        <references count="2">
          <reference field="4294967294" count="1" selected="0">
            <x v="0"/>
          </reference>
          <reference field="1" count="1" selected="0">
            <x v="19"/>
          </reference>
        </references>
      </pivotArea>
    </chartFormat>
    <chartFormat chart="1" format="20" series="1">
      <pivotArea type="data" outline="0" fieldPosition="0">
        <references count="1">
          <reference field="4294967294" count="1" selected="0">
            <x v="0"/>
          </reference>
        </references>
      </pivotArea>
    </chartFormat>
    <chartFormat chart="1" format="21" series="1">
      <pivotArea type="data" outline="0" fieldPosition="0">
        <references count="2">
          <reference field="4294967294" count="1" selected="0">
            <x v="0"/>
          </reference>
          <reference field="1" count="1" selected="0">
            <x v="21"/>
          </reference>
        </references>
      </pivotArea>
    </chartFormat>
    <chartFormat chart="1" format="2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 cacheId="111"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H11" firstHeaderRow="1" firstDataRow="2" firstDataCol="1"/>
  <pivotFields count="4">
    <pivotField axis="axisRow" showAll="0">
      <items count="5">
        <item h="1" x="2"/>
        <item h="1" x="1"/>
        <item h="1" x="0"/>
        <item x="3"/>
        <item t="default"/>
      </items>
    </pivotField>
    <pivotField axis="axisCol" showAll="0">
      <items count="21">
        <item x="3"/>
        <item x="2"/>
        <item x="10"/>
        <item x="11"/>
        <item x="19"/>
        <item h="1" x="7"/>
        <item h="1" x="0"/>
        <item h="1" x="13"/>
        <item h="1" x="12"/>
        <item h="1" x="1"/>
        <item h="1" x="14"/>
        <item h="1" x="15"/>
        <item h="1" x="17"/>
        <item x="18"/>
        <item h="1" x="4"/>
        <item h="1" x="5"/>
        <item h="1" x="6"/>
        <item h="1" x="8"/>
        <item h="1" x="9"/>
        <item h="1" x="16"/>
        <item t="default"/>
      </items>
    </pivotField>
    <pivotField axis="axisRow" showAll="0">
      <items count="6">
        <item x="1"/>
        <item x="2"/>
        <item x="3"/>
        <item x="4"/>
        <item x="0"/>
        <item t="default"/>
      </items>
    </pivotField>
    <pivotField dataField="1" showAll="0"/>
  </pivotFields>
  <rowFields count="2">
    <field x="0"/>
    <field x="2"/>
  </rowFields>
  <rowItems count="7">
    <i>
      <x v="3"/>
    </i>
    <i r="1">
      <x/>
    </i>
    <i r="1">
      <x v="1"/>
    </i>
    <i r="1">
      <x v="2"/>
    </i>
    <i r="1">
      <x v="3"/>
    </i>
    <i r="1">
      <x v="4"/>
    </i>
    <i t="grand">
      <x/>
    </i>
  </rowItems>
  <colFields count="1">
    <field x="1"/>
  </colFields>
  <colItems count="7">
    <i>
      <x/>
    </i>
    <i>
      <x v="1"/>
    </i>
    <i>
      <x v="2"/>
    </i>
    <i>
      <x v="3"/>
    </i>
    <i>
      <x v="4"/>
    </i>
    <i>
      <x v="13"/>
    </i>
    <i t="grand">
      <x/>
    </i>
  </colItems>
  <dataFields count="1">
    <dataField name="Summe von co2_yr" fld="3" baseField="0" baseItem="0"/>
  </dataFields>
  <chartFormats count="18">
    <chartFormat chart="1" format="23" series="1">
      <pivotArea type="data" outline="0" fieldPosition="0">
        <references count="2">
          <reference field="4294967294" count="1" selected="0">
            <x v="0"/>
          </reference>
          <reference field="1" count="1" selected="0">
            <x v="7"/>
          </reference>
        </references>
      </pivotArea>
    </chartFormat>
    <chartFormat chart="1" format="24" series="1">
      <pivotArea type="data" outline="0" fieldPosition="0">
        <references count="2">
          <reference field="4294967294" count="1" selected="0">
            <x v="0"/>
          </reference>
          <reference field="1" count="1" selected="0">
            <x v="10"/>
          </reference>
        </references>
      </pivotArea>
    </chartFormat>
    <chartFormat chart="1" format="25" series="1">
      <pivotArea type="data" outline="0" fieldPosition="0">
        <references count="2">
          <reference field="4294967294" count="1" selected="0">
            <x v="0"/>
          </reference>
          <reference field="1" count="1" selected="0">
            <x v="0"/>
          </reference>
        </references>
      </pivotArea>
    </chartFormat>
    <chartFormat chart="1" format="26" series="1">
      <pivotArea type="data" outline="0" fieldPosition="0">
        <references count="2">
          <reference field="4294967294" count="1" selected="0">
            <x v="0"/>
          </reference>
          <reference field="1" count="1" selected="0">
            <x v="4"/>
          </reference>
        </references>
      </pivotArea>
    </chartFormat>
    <chartFormat chart="1" format="28" series="1">
      <pivotArea type="data" outline="0" fieldPosition="0">
        <references count="2">
          <reference field="4294967294" count="1" selected="0">
            <x v="0"/>
          </reference>
          <reference field="1" count="1" selected="0">
            <x v="2"/>
          </reference>
        </references>
      </pivotArea>
    </chartFormat>
    <chartFormat chart="1" format="29" series="1">
      <pivotArea type="data" outline="0" fieldPosition="0">
        <references count="2">
          <reference field="4294967294" count="1" selected="0">
            <x v="0"/>
          </reference>
          <reference field="1" count="1" selected="0">
            <x v="3"/>
          </reference>
        </references>
      </pivotArea>
    </chartFormat>
    <chartFormat chart="1" format="30" series="1">
      <pivotArea type="data" outline="0" fieldPosition="0">
        <references count="2">
          <reference field="4294967294" count="1" selected="0">
            <x v="0"/>
          </reference>
          <reference field="1" count="1" selected="0">
            <x v="1"/>
          </reference>
        </references>
      </pivotArea>
    </chartFormat>
    <chartFormat chart="1" format="31" series="1">
      <pivotArea type="data" outline="0" fieldPosition="0">
        <references count="2">
          <reference field="4294967294" count="1" selected="0">
            <x v="0"/>
          </reference>
          <reference field="1" count="1" selected="0">
            <x v="6"/>
          </reference>
        </references>
      </pivotArea>
    </chartFormat>
    <chartFormat chart="1" format="32" series="1">
      <pivotArea type="data" outline="0" fieldPosition="0">
        <references count="2">
          <reference field="4294967294" count="1" selected="0">
            <x v="0"/>
          </reference>
          <reference field="1" count="1" selected="0">
            <x v="8"/>
          </reference>
        </references>
      </pivotArea>
    </chartFormat>
    <chartFormat chart="1" format="34" series="1">
      <pivotArea type="data" outline="0" fieldPosition="0">
        <references count="2">
          <reference field="4294967294" count="1" selected="0">
            <x v="0"/>
          </reference>
          <reference field="1" count="1" selected="0">
            <x v="12"/>
          </reference>
        </references>
      </pivotArea>
    </chartFormat>
    <chartFormat chart="1" format="35" series="1">
      <pivotArea type="data" outline="0" fieldPosition="0">
        <references count="2">
          <reference field="4294967294" count="1" selected="0">
            <x v="0"/>
          </reference>
          <reference field="1" count="1" selected="0">
            <x v="11"/>
          </reference>
        </references>
      </pivotArea>
    </chartFormat>
    <chartFormat chart="1" format="36" series="1">
      <pivotArea type="data" outline="0" fieldPosition="0">
        <references count="2">
          <reference field="4294967294" count="1" selected="0">
            <x v="0"/>
          </reference>
          <reference field="1" count="1" selected="0">
            <x v="5"/>
          </reference>
        </references>
      </pivotArea>
    </chartFormat>
    <chartFormat chart="1" format="37" series="1">
      <pivotArea type="data" outline="0" fieldPosition="0">
        <references count="2">
          <reference field="4294967294" count="1" selected="0">
            <x v="0"/>
          </reference>
          <reference field="1" count="1" selected="0">
            <x v="9"/>
          </reference>
        </references>
      </pivotArea>
    </chartFormat>
    <chartFormat chart="1" format="39" series="1">
      <pivotArea type="data" outline="0" fieldPosition="0">
        <references count="2">
          <reference field="4294967294" count="1" selected="0">
            <x v="0"/>
          </reference>
          <reference field="1" count="1" selected="0">
            <x v="13"/>
          </reference>
        </references>
      </pivotArea>
    </chartFormat>
    <chartFormat chart="1" format="40">
      <pivotArea type="data" outline="0" fieldPosition="0">
        <references count="4">
          <reference field="4294967294" count="1" selected="0">
            <x v="0"/>
          </reference>
          <reference field="0" count="1" selected="0">
            <x v="3"/>
          </reference>
          <reference field="1" count="1" selected="0">
            <x v="4"/>
          </reference>
          <reference field="2" count="1" selected="0">
            <x v="2"/>
          </reference>
        </references>
      </pivotArea>
    </chartFormat>
    <chartFormat chart="1" format="41">
      <pivotArea type="data" outline="0" fieldPosition="0">
        <references count="4">
          <reference field="4294967294" count="1" selected="0">
            <x v="0"/>
          </reference>
          <reference field="0" count="1" selected="0">
            <x v="3"/>
          </reference>
          <reference field="1" count="1" selected="0">
            <x v="4"/>
          </reference>
          <reference field="2" count="1" selected="0">
            <x v="1"/>
          </reference>
        </references>
      </pivotArea>
    </chartFormat>
    <chartFormat chart="1" format="42">
      <pivotArea type="data" outline="0" fieldPosition="0">
        <references count="4">
          <reference field="4294967294" count="1" selected="0">
            <x v="0"/>
          </reference>
          <reference field="0" count="1" selected="0">
            <x v="3"/>
          </reference>
          <reference field="1" count="1" selected="0">
            <x v="4"/>
          </reference>
          <reference field="2" count="1" selected="0">
            <x v="0"/>
          </reference>
        </references>
      </pivotArea>
    </chartFormat>
    <chartFormat chart="1" format="44">
      <pivotArea type="data" outline="0" fieldPosition="0">
        <references count="4">
          <reference field="4294967294" count="1" selected="0">
            <x v="0"/>
          </reference>
          <reference field="0" count="1" selected="0">
            <x v="3"/>
          </reference>
          <reference field="1" count="1" selected="0">
            <x v="4"/>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112"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3">
  <location ref="A3:G9" firstHeaderRow="1" firstDataRow="2" firstDataCol="1"/>
  <pivotFields count="3">
    <pivotField axis="axisCol" showAll="0" sortType="ascending">
      <items count="20">
        <item h="1" x="9"/>
        <item h="1" x="13"/>
        <item h="1" x="14"/>
        <item x="3"/>
        <item h="1" x="6"/>
        <item x="18"/>
        <item x="10"/>
        <item x="11"/>
        <item x="2"/>
        <item h="1" x="0"/>
        <item h="1" x="4"/>
        <item h="1" x="12"/>
        <item h="1" x="16"/>
        <item h="1" x="5"/>
        <item h="1" x="17"/>
        <item h="1" x="15"/>
        <item h="1" x="7"/>
        <item h="1" x="8"/>
        <item h="1" x="1"/>
        <item t="default"/>
      </items>
    </pivotField>
    <pivotField axis="axisRow" showAll="0">
      <items count="6">
        <item x="1"/>
        <item x="2"/>
        <item x="3"/>
        <item x="4"/>
        <item h="1" x="0"/>
        <item t="default"/>
      </items>
    </pivotField>
    <pivotField dataField="1" showAll="0" defaultSubtotal="0"/>
  </pivotFields>
  <rowFields count="1">
    <field x="1"/>
  </rowFields>
  <rowItems count="5">
    <i>
      <x/>
    </i>
    <i>
      <x v="1"/>
    </i>
    <i>
      <x v="2"/>
    </i>
    <i>
      <x v="3"/>
    </i>
    <i t="grand">
      <x/>
    </i>
  </rowItems>
  <colFields count="1">
    <field x="0"/>
  </colFields>
  <colItems count="6">
    <i>
      <x v="3"/>
    </i>
    <i>
      <x v="5"/>
    </i>
    <i>
      <x v="6"/>
    </i>
    <i>
      <x v="7"/>
    </i>
    <i>
      <x v="8"/>
    </i>
    <i t="grand">
      <x/>
    </i>
  </colItems>
  <dataFields count="1">
    <dataField name="Summe von carblim_yr" fld="2" baseField="0" baseItem="0"/>
  </dataFields>
  <chartFormats count="13">
    <chartFormat chart="2" format="27" series="1">
      <pivotArea type="data" outline="0" fieldPosition="0">
        <references count="2">
          <reference field="4294967294" count="1" selected="0">
            <x v="0"/>
          </reference>
          <reference field="0" count="1" selected="0">
            <x v="3"/>
          </reference>
        </references>
      </pivotArea>
    </chartFormat>
    <chartFormat chart="2" format="28" series="1">
      <pivotArea type="data" outline="0" fieldPosition="0">
        <references count="2">
          <reference field="4294967294" count="1" selected="0">
            <x v="0"/>
          </reference>
          <reference field="0" count="1" selected="0">
            <x v="6"/>
          </reference>
        </references>
      </pivotArea>
    </chartFormat>
    <chartFormat chart="2" format="29" series="1">
      <pivotArea type="data" outline="0" fieldPosition="0">
        <references count="2">
          <reference field="4294967294" count="1" selected="0">
            <x v="0"/>
          </reference>
          <reference field="0" count="1" selected="0">
            <x v="8"/>
          </reference>
        </references>
      </pivotArea>
    </chartFormat>
    <chartFormat chart="2" format="30" series="1">
      <pivotArea type="data" outline="0" fieldPosition="0">
        <references count="2">
          <reference field="4294967294" count="1" selected="0">
            <x v="0"/>
          </reference>
          <reference field="0" count="1" selected="0">
            <x v="7"/>
          </reference>
        </references>
      </pivotArea>
    </chartFormat>
    <chartFormat chart="2" format="32" series="1">
      <pivotArea type="data" outline="0" fieldPosition="0">
        <references count="2">
          <reference field="4294967294" count="1" selected="0">
            <x v="0"/>
          </reference>
          <reference field="0" count="1" selected="0">
            <x v="9"/>
          </reference>
        </references>
      </pivotArea>
    </chartFormat>
    <chartFormat chart="2" format="33" series="1">
      <pivotArea type="data" outline="0" fieldPosition="0">
        <references count="2">
          <reference field="4294967294" count="1" selected="0">
            <x v="0"/>
          </reference>
          <reference field="0" count="1" selected="0">
            <x v="18"/>
          </reference>
        </references>
      </pivotArea>
    </chartFormat>
    <chartFormat chart="2" format="34" series="1">
      <pivotArea type="data" outline="0" fieldPosition="0">
        <references count="2">
          <reference field="4294967294" count="1" selected="0">
            <x v="0"/>
          </reference>
          <reference field="0" count="1" selected="0">
            <x v="16"/>
          </reference>
        </references>
      </pivotArea>
    </chartFormat>
    <chartFormat chart="2" format="36" series="1">
      <pivotArea type="data" outline="0" fieldPosition="0">
        <references count="2">
          <reference field="4294967294" count="1" selected="0">
            <x v="0"/>
          </reference>
          <reference field="0" count="1" selected="0">
            <x v="11"/>
          </reference>
        </references>
      </pivotArea>
    </chartFormat>
    <chartFormat chart="2" format="37" series="1">
      <pivotArea type="data" outline="0" fieldPosition="0">
        <references count="2">
          <reference field="4294967294" count="1" selected="0">
            <x v="0"/>
          </reference>
          <reference field="0" count="1" selected="0">
            <x v="1"/>
          </reference>
        </references>
      </pivotArea>
    </chartFormat>
    <chartFormat chart="2" format="38" series="1">
      <pivotArea type="data" outline="0" fieldPosition="0">
        <references count="2">
          <reference field="4294967294" count="1" selected="0">
            <x v="0"/>
          </reference>
          <reference field="0" count="1" selected="0">
            <x v="2"/>
          </reference>
        </references>
      </pivotArea>
    </chartFormat>
    <chartFormat chart="2" format="39" series="1">
      <pivotArea type="data" outline="0" fieldPosition="0">
        <references count="2">
          <reference field="4294967294" count="1" selected="0">
            <x v="0"/>
          </reference>
          <reference field="0" count="1" selected="0">
            <x v="15"/>
          </reference>
        </references>
      </pivotArea>
    </chartFormat>
    <chartFormat chart="2" format="42" series="1">
      <pivotArea type="data" outline="0" fieldPosition="0">
        <references count="2">
          <reference field="4294967294" count="1" selected="0">
            <x v="0"/>
          </reference>
          <reference field="0" count="1" selected="0">
            <x v="14"/>
          </reference>
        </references>
      </pivotArea>
    </chartFormat>
    <chartFormat chart="2" format="45"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3" cacheId="113"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2">
  <location ref="A3:U15" firstHeaderRow="1" firstDataRow="3" firstDataCol="1"/>
  <pivotFields count="4">
    <pivotField axis="axisCol" showAll="0">
      <items count="19">
        <item h="1" x="13"/>
        <item h="1" x="14"/>
        <item x="3"/>
        <item h="1" x="10"/>
        <item h="1" x="11"/>
        <item h="1" x="2"/>
        <item h="1" x="0"/>
        <item h="1" x="12"/>
        <item h="1" x="17"/>
        <item h="1" x="15"/>
        <item h="1" x="7"/>
        <item h="1" x="1"/>
        <item h="1" x="4"/>
        <item h="1" x="5"/>
        <item h="1" x="6"/>
        <item h="1" x="8"/>
        <item h="1" x="9"/>
        <item h="1" x="16"/>
        <item t="default"/>
      </items>
    </pivotField>
    <pivotField axis="axisCol" showAll="0" sortType="ascending">
      <items count="19">
        <item x="1"/>
        <item x="2"/>
        <item x="8"/>
        <item x="6"/>
        <item x="3"/>
        <item x="5"/>
        <item x="4"/>
        <item x="0"/>
        <item x="7"/>
        <item x="14"/>
        <item x="10"/>
        <item x="9"/>
        <item x="13"/>
        <item x="12"/>
        <item x="11"/>
        <item x="16"/>
        <item x="17"/>
        <item x="15"/>
        <item t="default"/>
      </items>
    </pivotField>
    <pivotField axis="axisRow" showAll="0">
      <items count="10">
        <item x="1"/>
        <item x="2"/>
        <item x="3"/>
        <item x="4"/>
        <item x="5"/>
        <item x="6"/>
        <item x="7"/>
        <item x="8"/>
        <item x="0"/>
        <item t="default"/>
      </items>
    </pivotField>
    <pivotField dataField="1" showAll="0"/>
  </pivotFields>
  <rowFields count="1">
    <field x="2"/>
  </rowFields>
  <rowItems count="10">
    <i>
      <x/>
    </i>
    <i>
      <x v="1"/>
    </i>
    <i>
      <x v="2"/>
    </i>
    <i>
      <x v="3"/>
    </i>
    <i>
      <x v="4"/>
    </i>
    <i>
      <x v="5"/>
    </i>
    <i>
      <x v="6"/>
    </i>
    <i>
      <x v="7"/>
    </i>
    <i>
      <x v="8"/>
    </i>
    <i t="grand">
      <x/>
    </i>
  </rowItems>
  <colFields count="2">
    <field x="0"/>
    <field x="1"/>
  </colFields>
  <colItems count="20">
    <i>
      <x v="2"/>
      <x/>
    </i>
    <i r="1">
      <x v="1"/>
    </i>
    <i r="1">
      <x v="2"/>
    </i>
    <i r="1">
      <x v="3"/>
    </i>
    <i r="1">
      <x v="4"/>
    </i>
    <i r="1">
      <x v="5"/>
    </i>
    <i r="1">
      <x v="6"/>
    </i>
    <i r="1">
      <x v="7"/>
    </i>
    <i r="1">
      <x v="8"/>
    </i>
    <i r="1">
      <x v="9"/>
    </i>
    <i r="1">
      <x v="10"/>
    </i>
    <i r="1">
      <x v="11"/>
    </i>
    <i r="1">
      <x v="12"/>
    </i>
    <i r="1">
      <x v="13"/>
    </i>
    <i r="1">
      <x v="14"/>
    </i>
    <i r="1">
      <x v="15"/>
    </i>
    <i r="1">
      <x v="16"/>
    </i>
    <i r="1">
      <x v="17"/>
    </i>
    <i t="default">
      <x v="2"/>
    </i>
    <i t="grand">
      <x/>
    </i>
  </colItems>
  <dataFields count="1">
    <dataField name="Summe von abschreibung_bmk" fld="3" baseField="0" baseItem="0"/>
  </dataFields>
  <chartFormats count="36">
    <chartFormat chart="13" format="36" series="1">
      <pivotArea type="data" outline="0" fieldPosition="0">
        <references count="3">
          <reference field="4294967294" count="1" selected="0">
            <x v="0"/>
          </reference>
          <reference field="0" count="1" selected="0">
            <x v="2"/>
          </reference>
          <reference field="1" count="1" selected="0">
            <x v="0"/>
          </reference>
        </references>
      </pivotArea>
    </chartFormat>
    <chartFormat chart="13" format="37" series="1">
      <pivotArea type="data" outline="0" fieldPosition="0">
        <references count="3">
          <reference field="4294967294" count="1" selected="0">
            <x v="0"/>
          </reference>
          <reference field="0" count="1" selected="0">
            <x v="2"/>
          </reference>
          <reference field="1" count="1" selected="0">
            <x v="1"/>
          </reference>
        </references>
      </pivotArea>
    </chartFormat>
    <chartFormat chart="13" format="38" series="1">
      <pivotArea type="data" outline="0" fieldPosition="0">
        <references count="3">
          <reference field="4294967294" count="1" selected="0">
            <x v="0"/>
          </reference>
          <reference field="0" count="1" selected="0">
            <x v="2"/>
          </reference>
          <reference field="1" count="1" selected="0">
            <x v="2"/>
          </reference>
        </references>
      </pivotArea>
    </chartFormat>
    <chartFormat chart="13" format="39" series="1">
      <pivotArea type="data" outline="0" fieldPosition="0">
        <references count="3">
          <reference field="4294967294" count="1" selected="0">
            <x v="0"/>
          </reference>
          <reference field="0" count="1" selected="0">
            <x v="2"/>
          </reference>
          <reference field="1" count="1" selected="0">
            <x v="3"/>
          </reference>
        </references>
      </pivotArea>
    </chartFormat>
    <chartFormat chart="13" format="40" series="1">
      <pivotArea type="data" outline="0" fieldPosition="0">
        <references count="3">
          <reference field="4294967294" count="1" selected="0">
            <x v="0"/>
          </reference>
          <reference field="0" count="1" selected="0">
            <x v="2"/>
          </reference>
          <reference field="1" count="1" selected="0">
            <x v="4"/>
          </reference>
        </references>
      </pivotArea>
    </chartFormat>
    <chartFormat chart="13" format="41" series="1">
      <pivotArea type="data" outline="0" fieldPosition="0">
        <references count="3">
          <reference field="4294967294" count="1" selected="0">
            <x v="0"/>
          </reference>
          <reference field="0" count="1" selected="0">
            <x v="2"/>
          </reference>
          <reference field="1" count="1" selected="0">
            <x v="5"/>
          </reference>
        </references>
      </pivotArea>
    </chartFormat>
    <chartFormat chart="13" format="42" series="1">
      <pivotArea type="data" outline="0" fieldPosition="0">
        <references count="3">
          <reference field="4294967294" count="1" selected="0">
            <x v="0"/>
          </reference>
          <reference field="0" count="1" selected="0">
            <x v="2"/>
          </reference>
          <reference field="1" count="1" selected="0">
            <x v="6"/>
          </reference>
        </references>
      </pivotArea>
    </chartFormat>
    <chartFormat chart="13" format="43" series="1">
      <pivotArea type="data" outline="0" fieldPosition="0">
        <references count="3">
          <reference field="4294967294" count="1" selected="0">
            <x v="0"/>
          </reference>
          <reference field="0" count="1" selected="0">
            <x v="2"/>
          </reference>
          <reference field="1" count="1" selected="0">
            <x v="7"/>
          </reference>
        </references>
      </pivotArea>
    </chartFormat>
    <chartFormat chart="13" format="44" series="1">
      <pivotArea type="data" outline="0" fieldPosition="0">
        <references count="3">
          <reference field="4294967294" count="1" selected="0">
            <x v="0"/>
          </reference>
          <reference field="0" count="1" selected="0">
            <x v="2"/>
          </reference>
          <reference field="1" count="1" selected="0">
            <x v="8"/>
          </reference>
        </references>
      </pivotArea>
    </chartFormat>
    <chartFormat chart="13" format="45" series="1">
      <pivotArea type="data" outline="0" fieldPosition="0">
        <references count="3">
          <reference field="4294967294" count="1" selected="0">
            <x v="0"/>
          </reference>
          <reference field="0" count="1" selected="0">
            <x v="2"/>
          </reference>
          <reference field="1" count="1" selected="0">
            <x v="9"/>
          </reference>
        </references>
      </pivotArea>
    </chartFormat>
    <chartFormat chart="13" format="46" series="1">
      <pivotArea type="data" outline="0" fieldPosition="0">
        <references count="3">
          <reference field="4294967294" count="1" selected="0">
            <x v="0"/>
          </reference>
          <reference field="0" count="1" selected="0">
            <x v="2"/>
          </reference>
          <reference field="1" count="1" selected="0">
            <x v="10"/>
          </reference>
        </references>
      </pivotArea>
    </chartFormat>
    <chartFormat chart="13" format="47" series="1">
      <pivotArea type="data" outline="0" fieldPosition="0">
        <references count="3">
          <reference field="4294967294" count="1" selected="0">
            <x v="0"/>
          </reference>
          <reference field="0" count="1" selected="0">
            <x v="2"/>
          </reference>
          <reference field="1" count="1" selected="0">
            <x v="11"/>
          </reference>
        </references>
      </pivotArea>
    </chartFormat>
    <chartFormat chart="13" format="48" series="1">
      <pivotArea type="data" outline="0" fieldPosition="0">
        <references count="3">
          <reference field="4294967294" count="1" selected="0">
            <x v="0"/>
          </reference>
          <reference field="0" count="1" selected="0">
            <x v="2"/>
          </reference>
          <reference field="1" count="1" selected="0">
            <x v="12"/>
          </reference>
        </references>
      </pivotArea>
    </chartFormat>
    <chartFormat chart="13" format="49" series="1">
      <pivotArea type="data" outline="0" fieldPosition="0">
        <references count="3">
          <reference field="4294967294" count="1" selected="0">
            <x v="0"/>
          </reference>
          <reference field="0" count="1" selected="0">
            <x v="2"/>
          </reference>
          <reference field="1" count="1" selected="0">
            <x v="13"/>
          </reference>
        </references>
      </pivotArea>
    </chartFormat>
    <chartFormat chart="13" format="50" series="1">
      <pivotArea type="data" outline="0" fieldPosition="0">
        <references count="3">
          <reference field="4294967294" count="1" selected="0">
            <x v="0"/>
          </reference>
          <reference field="0" count="1" selected="0">
            <x v="2"/>
          </reference>
          <reference field="1" count="1" selected="0">
            <x v="14"/>
          </reference>
        </references>
      </pivotArea>
    </chartFormat>
    <chartFormat chart="13" format="51" series="1">
      <pivotArea type="data" outline="0" fieldPosition="0">
        <references count="3">
          <reference field="4294967294" count="1" selected="0">
            <x v="0"/>
          </reference>
          <reference field="0" count="1" selected="0">
            <x v="2"/>
          </reference>
          <reference field="1" count="1" selected="0">
            <x v="15"/>
          </reference>
        </references>
      </pivotArea>
    </chartFormat>
    <chartFormat chart="13" format="52" series="1">
      <pivotArea type="data" outline="0" fieldPosition="0">
        <references count="3">
          <reference field="4294967294" count="1" selected="0">
            <x v="0"/>
          </reference>
          <reference field="0" count="1" selected="0">
            <x v="2"/>
          </reference>
          <reference field="1" count="1" selected="0">
            <x v="16"/>
          </reference>
        </references>
      </pivotArea>
    </chartFormat>
    <chartFormat chart="13" format="53" series="1">
      <pivotArea type="data" outline="0" fieldPosition="0">
        <references count="3">
          <reference field="4294967294" count="1" selected="0">
            <x v="0"/>
          </reference>
          <reference field="0" count="1" selected="0">
            <x v="2"/>
          </reference>
          <reference field="1" count="1" selected="0">
            <x v="17"/>
          </reference>
        </references>
      </pivotArea>
    </chartFormat>
    <chartFormat chart="13" format="54" series="1">
      <pivotArea type="data" outline="0" fieldPosition="0">
        <references count="3">
          <reference field="4294967294" count="1" selected="0">
            <x v="0"/>
          </reference>
          <reference field="0" count="1" selected="0">
            <x v="5"/>
          </reference>
          <reference field="1" count="1" selected="0">
            <x v="0"/>
          </reference>
        </references>
      </pivotArea>
    </chartFormat>
    <chartFormat chart="13" format="55" series="1">
      <pivotArea type="data" outline="0" fieldPosition="0">
        <references count="3">
          <reference field="4294967294" count="1" selected="0">
            <x v="0"/>
          </reference>
          <reference field="0" count="1" selected="0">
            <x v="5"/>
          </reference>
          <reference field="1" count="1" selected="0">
            <x v="7"/>
          </reference>
        </references>
      </pivotArea>
    </chartFormat>
    <chartFormat chart="13" format="56" series="1">
      <pivotArea type="data" outline="0" fieldPosition="0">
        <references count="3">
          <reference field="4294967294" count="1" selected="0">
            <x v="0"/>
          </reference>
          <reference field="0" count="1" selected="0">
            <x v="5"/>
          </reference>
          <reference field="1" count="1" selected="0">
            <x v="5"/>
          </reference>
        </references>
      </pivotArea>
    </chartFormat>
    <chartFormat chart="13" format="57" series="1">
      <pivotArea type="data" outline="0" fieldPosition="0">
        <references count="3">
          <reference field="4294967294" count="1" selected="0">
            <x v="0"/>
          </reference>
          <reference field="0" count="1" selected="0">
            <x v="5"/>
          </reference>
          <reference field="1" count="1" selected="0">
            <x v="11"/>
          </reference>
        </references>
      </pivotArea>
    </chartFormat>
    <chartFormat chart="13" format="58" series="1">
      <pivotArea type="data" outline="0" fieldPosition="0">
        <references count="3">
          <reference field="4294967294" count="1" selected="0">
            <x v="0"/>
          </reference>
          <reference field="0" count="1" selected="0">
            <x v="5"/>
          </reference>
          <reference field="1" count="1" selected="0">
            <x v="3"/>
          </reference>
        </references>
      </pivotArea>
    </chartFormat>
    <chartFormat chart="13" format="59" series="1">
      <pivotArea type="data" outline="0" fieldPosition="0">
        <references count="3">
          <reference field="4294967294" count="1" selected="0">
            <x v="0"/>
          </reference>
          <reference field="0" count="1" selected="0">
            <x v="5"/>
          </reference>
          <reference field="1" count="1" selected="0">
            <x v="10"/>
          </reference>
        </references>
      </pivotArea>
    </chartFormat>
    <chartFormat chart="13" format="60" series="1">
      <pivotArea type="data" outline="0" fieldPosition="0">
        <references count="3">
          <reference field="4294967294" count="1" selected="0">
            <x v="0"/>
          </reference>
          <reference field="0" count="1" selected="0">
            <x v="5"/>
          </reference>
          <reference field="1" count="1" selected="0">
            <x v="15"/>
          </reference>
        </references>
      </pivotArea>
    </chartFormat>
    <chartFormat chart="13" format="61" series="1">
      <pivotArea type="data" outline="0" fieldPosition="0">
        <references count="3">
          <reference field="4294967294" count="1" selected="0">
            <x v="0"/>
          </reference>
          <reference field="0" count="1" selected="0">
            <x v="5"/>
          </reference>
          <reference field="1" count="1" selected="0">
            <x v="8"/>
          </reference>
        </references>
      </pivotArea>
    </chartFormat>
    <chartFormat chart="13" format="62" series="1">
      <pivotArea type="data" outline="0" fieldPosition="0">
        <references count="3">
          <reference field="4294967294" count="1" selected="0">
            <x v="0"/>
          </reference>
          <reference field="0" count="1" selected="0">
            <x v="5"/>
          </reference>
          <reference field="1" count="1" selected="0">
            <x v="12"/>
          </reference>
        </references>
      </pivotArea>
    </chartFormat>
    <chartFormat chart="13" format="63" series="1">
      <pivotArea type="data" outline="0" fieldPosition="0">
        <references count="3">
          <reference field="4294967294" count="1" selected="0">
            <x v="0"/>
          </reference>
          <reference field="0" count="1" selected="0">
            <x v="5"/>
          </reference>
          <reference field="1" count="1" selected="0">
            <x v="17"/>
          </reference>
        </references>
      </pivotArea>
    </chartFormat>
    <chartFormat chart="13" format="64" series="1">
      <pivotArea type="data" outline="0" fieldPosition="0">
        <references count="3">
          <reference field="4294967294" count="1" selected="0">
            <x v="0"/>
          </reference>
          <reference field="0" count="1" selected="0">
            <x v="5"/>
          </reference>
          <reference field="1" count="1" selected="0">
            <x v="2"/>
          </reference>
        </references>
      </pivotArea>
    </chartFormat>
    <chartFormat chart="13" format="65" series="1">
      <pivotArea type="data" outline="0" fieldPosition="0">
        <references count="3">
          <reference field="4294967294" count="1" selected="0">
            <x v="0"/>
          </reference>
          <reference field="0" count="1" selected="0">
            <x v="5"/>
          </reference>
          <reference field="1" count="1" selected="0">
            <x v="9"/>
          </reference>
        </references>
      </pivotArea>
    </chartFormat>
    <chartFormat chart="13" format="66" series="1">
      <pivotArea type="data" outline="0" fieldPosition="0">
        <references count="3">
          <reference field="4294967294" count="1" selected="0">
            <x v="0"/>
          </reference>
          <reference field="0" count="1" selected="0">
            <x v="5"/>
          </reference>
          <reference field="1" count="1" selected="0">
            <x v="6"/>
          </reference>
        </references>
      </pivotArea>
    </chartFormat>
    <chartFormat chart="13" format="67" series="1">
      <pivotArea type="data" outline="0" fieldPosition="0">
        <references count="3">
          <reference field="4294967294" count="1" selected="0">
            <x v="0"/>
          </reference>
          <reference field="0" count="1" selected="0">
            <x v="5"/>
          </reference>
          <reference field="1" count="1" selected="0">
            <x v="1"/>
          </reference>
        </references>
      </pivotArea>
    </chartFormat>
    <chartFormat chart="13" format="68" series="1">
      <pivotArea type="data" outline="0" fieldPosition="0">
        <references count="3">
          <reference field="4294967294" count="1" selected="0">
            <x v="0"/>
          </reference>
          <reference field="0" count="1" selected="0">
            <x v="5"/>
          </reference>
          <reference field="1" count="1" selected="0">
            <x v="14"/>
          </reference>
        </references>
      </pivotArea>
    </chartFormat>
    <chartFormat chart="13" format="69" series="1">
      <pivotArea type="data" outline="0" fieldPosition="0">
        <references count="3">
          <reference field="4294967294" count="1" selected="0">
            <x v="0"/>
          </reference>
          <reference field="0" count="1" selected="0">
            <x v="5"/>
          </reference>
          <reference field="1" count="1" selected="0">
            <x v="13"/>
          </reference>
        </references>
      </pivotArea>
    </chartFormat>
    <chartFormat chart="13" format="70" series="1">
      <pivotArea type="data" outline="0" fieldPosition="0">
        <references count="3">
          <reference field="4294967294" count="1" selected="0">
            <x v="0"/>
          </reference>
          <reference field="0" count="1" selected="0">
            <x v="5"/>
          </reference>
          <reference field="1" count="1" selected="0">
            <x v="16"/>
          </reference>
        </references>
      </pivotArea>
    </chartFormat>
    <chartFormat chart="13" format="71" series="1">
      <pivotArea type="data" outline="0" fieldPosition="0">
        <references count="3">
          <reference field="4294967294" count="1" selected="0">
            <x v="0"/>
          </reference>
          <reference field="0" count="1" selected="0">
            <x v="5"/>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6" cacheId="114" applyNumberFormats="0" applyBorderFormats="0" applyFontFormats="0" applyPatternFormats="0" applyAlignmentFormats="0" applyWidthHeightFormats="1" dataCaption="Werte" updatedVersion="6" minRefreshableVersion="3" itemPrintTitles="1" createdVersion="4" indent="0" outline="1" outlineData="1" multipleFieldFilters="0" chartFormat="2">
  <location ref="A3:CN16" firstHeaderRow="1" firstDataRow="4" firstDataCol="1"/>
  <pivotFields count="5">
    <pivotField axis="axisCol" showAll="0">
      <items count="19">
        <item x="13"/>
        <item x="14"/>
        <item x="3"/>
        <item x="10"/>
        <item x="11"/>
        <item x="2"/>
        <item x="0"/>
        <item x="12"/>
        <item x="17"/>
        <item x="15"/>
        <item x="7"/>
        <item x="1"/>
        <item x="4"/>
        <item x="5"/>
        <item x="6"/>
        <item x="8"/>
        <item x="9"/>
        <item x="16"/>
        <item t="default"/>
      </items>
    </pivotField>
    <pivotField axis="axisCol" showAll="0" defaultSubtotal="0">
      <items count="18">
        <item h="1" x="16"/>
        <item h="1" x="14"/>
        <item h="1" x="9"/>
        <item x="7"/>
        <item x="8"/>
        <item x="6"/>
        <item h="1" x="12"/>
        <item x="1"/>
        <item h="1" x="10"/>
        <item h="1" x="11"/>
        <item h="1" x="5"/>
        <item h="1" x="4"/>
        <item h="1" x="3"/>
        <item x="0"/>
        <item h="1" x="2"/>
        <item h="1" x="13"/>
        <item h="1" x="17"/>
        <item h="1" x="15"/>
      </items>
    </pivotField>
    <pivotField axis="axisCol" showAll="0" defaultSubtotal="0">
      <items count="21">
        <item h="1" x="19"/>
        <item h="1" x="17"/>
        <item h="1" x="7"/>
        <item h="1" x="12"/>
        <item h="1" x="10"/>
        <item h="1" x="11"/>
        <item x="6"/>
        <item h="1" x="15"/>
        <item h="1" x="8"/>
        <item h="1" x="1"/>
        <item h="1" x="9"/>
        <item h="1" x="13"/>
        <item h="1" x="14"/>
        <item h="1" x="5"/>
        <item h="1" x="4"/>
        <item h="1" x="3"/>
        <item h="1" x="0"/>
        <item h="1" x="2"/>
        <item h="1" x="16"/>
        <item h="1" x="20"/>
        <item h="1" x="18"/>
      </items>
    </pivotField>
    <pivotField axis="axisRow" showAll="0">
      <items count="10">
        <item x="1"/>
        <item x="2"/>
        <item x="3"/>
        <item x="4"/>
        <item x="5"/>
        <item x="6"/>
        <item x="7"/>
        <item x="8"/>
        <item x="0"/>
        <item t="default"/>
      </items>
    </pivotField>
    <pivotField dataField="1" showAll="0"/>
  </pivotFields>
  <rowFields count="1">
    <field x="3"/>
  </rowFields>
  <rowItems count="10">
    <i>
      <x/>
    </i>
    <i>
      <x v="1"/>
    </i>
    <i>
      <x v="2"/>
    </i>
    <i>
      <x v="3"/>
    </i>
    <i>
      <x v="4"/>
    </i>
    <i>
      <x v="5"/>
    </i>
    <i>
      <x v="6"/>
    </i>
    <i>
      <x v="7"/>
    </i>
    <i>
      <x v="8"/>
    </i>
    <i t="grand">
      <x/>
    </i>
  </rowItems>
  <colFields count="3">
    <field x="1"/>
    <field x="2"/>
    <field x="0"/>
  </colFields>
  <colItems count="91">
    <i>
      <x v="3"/>
      <x v="6"/>
      <x/>
    </i>
    <i r="2">
      <x v="1"/>
    </i>
    <i r="2">
      <x v="2"/>
    </i>
    <i r="2">
      <x v="3"/>
    </i>
    <i r="2">
      <x v="4"/>
    </i>
    <i r="2">
      <x v="5"/>
    </i>
    <i r="2">
      <x v="6"/>
    </i>
    <i r="2">
      <x v="7"/>
    </i>
    <i r="2">
      <x v="8"/>
    </i>
    <i r="2">
      <x v="9"/>
    </i>
    <i r="2">
      <x v="10"/>
    </i>
    <i r="2">
      <x v="11"/>
    </i>
    <i r="2">
      <x v="12"/>
    </i>
    <i r="2">
      <x v="13"/>
    </i>
    <i r="2">
      <x v="14"/>
    </i>
    <i r="2">
      <x v="15"/>
    </i>
    <i r="2">
      <x v="16"/>
    </i>
    <i r="2">
      <x v="17"/>
    </i>
    <i>
      <x v="4"/>
      <x v="6"/>
      <x/>
    </i>
    <i r="2">
      <x v="1"/>
    </i>
    <i r="2">
      <x v="2"/>
    </i>
    <i r="2">
      <x v="3"/>
    </i>
    <i r="2">
      <x v="4"/>
    </i>
    <i r="2">
      <x v="5"/>
    </i>
    <i r="2">
      <x v="6"/>
    </i>
    <i r="2">
      <x v="7"/>
    </i>
    <i r="2">
      <x v="8"/>
    </i>
    <i r="2">
      <x v="9"/>
    </i>
    <i r="2">
      <x v="10"/>
    </i>
    <i r="2">
      <x v="11"/>
    </i>
    <i r="2">
      <x v="12"/>
    </i>
    <i r="2">
      <x v="13"/>
    </i>
    <i r="2">
      <x v="14"/>
    </i>
    <i r="2">
      <x v="15"/>
    </i>
    <i r="2">
      <x v="16"/>
    </i>
    <i r="2">
      <x v="17"/>
    </i>
    <i>
      <x v="5"/>
      <x v="6"/>
      <x/>
    </i>
    <i r="2">
      <x v="1"/>
    </i>
    <i r="2">
      <x v="2"/>
    </i>
    <i r="2">
      <x v="3"/>
    </i>
    <i r="2">
      <x v="4"/>
    </i>
    <i r="2">
      <x v="5"/>
    </i>
    <i r="2">
      <x v="6"/>
    </i>
    <i r="2">
      <x v="7"/>
    </i>
    <i r="2">
      <x v="8"/>
    </i>
    <i r="2">
      <x v="9"/>
    </i>
    <i r="2">
      <x v="10"/>
    </i>
    <i r="2">
      <x v="11"/>
    </i>
    <i r="2">
      <x v="12"/>
    </i>
    <i r="2">
      <x v="13"/>
    </i>
    <i r="2">
      <x v="14"/>
    </i>
    <i r="2">
      <x v="15"/>
    </i>
    <i r="2">
      <x v="16"/>
    </i>
    <i r="2">
      <x v="17"/>
    </i>
    <i>
      <x v="7"/>
      <x v="6"/>
      <x/>
    </i>
    <i r="2">
      <x v="1"/>
    </i>
    <i r="2">
      <x v="2"/>
    </i>
    <i r="2">
      <x v="3"/>
    </i>
    <i r="2">
      <x v="4"/>
    </i>
    <i r="2">
      <x v="5"/>
    </i>
    <i r="2">
      <x v="6"/>
    </i>
    <i r="2">
      <x v="7"/>
    </i>
    <i r="2">
      <x v="8"/>
    </i>
    <i r="2">
      <x v="9"/>
    </i>
    <i r="2">
      <x v="10"/>
    </i>
    <i r="2">
      <x v="11"/>
    </i>
    <i r="2">
      <x v="12"/>
    </i>
    <i r="2">
      <x v="13"/>
    </i>
    <i r="2">
      <x v="14"/>
    </i>
    <i r="2">
      <x v="15"/>
    </i>
    <i r="2">
      <x v="16"/>
    </i>
    <i r="2">
      <x v="17"/>
    </i>
    <i>
      <x v="13"/>
      <x v="6"/>
      <x/>
    </i>
    <i r="2">
      <x v="1"/>
    </i>
    <i r="2">
      <x v="2"/>
    </i>
    <i r="2">
      <x v="3"/>
    </i>
    <i r="2">
      <x v="4"/>
    </i>
    <i r="2">
      <x v="5"/>
    </i>
    <i r="2">
      <x v="6"/>
    </i>
    <i r="2">
      <x v="7"/>
    </i>
    <i r="2">
      <x v="8"/>
    </i>
    <i r="2">
      <x v="9"/>
    </i>
    <i r="2">
      <x v="10"/>
    </i>
    <i r="2">
      <x v="11"/>
    </i>
    <i r="2">
      <x v="12"/>
    </i>
    <i r="2">
      <x v="13"/>
    </i>
    <i r="2">
      <x v="14"/>
    </i>
    <i r="2">
      <x v="15"/>
    </i>
    <i r="2">
      <x v="16"/>
    </i>
    <i r="2">
      <x v="17"/>
    </i>
    <i t="grand">
      <x/>
    </i>
  </colItems>
  <dataFields count="1">
    <dataField name="Summe von aeei_yr" fld="4" baseField="0" baseItem="0"/>
  </dataFields>
  <chartFormats count="90">
    <chartFormat chart="1" format="52" series="1">
      <pivotArea type="data" outline="0" fieldPosition="0">
        <references count="4">
          <reference field="4294967294" count="1" selected="0">
            <x v="0"/>
          </reference>
          <reference field="0" count="1" selected="0">
            <x v="0"/>
          </reference>
          <reference field="1" count="1" selected="0">
            <x v="3"/>
          </reference>
          <reference field="2" count="1" selected="0">
            <x v="6"/>
          </reference>
        </references>
      </pivotArea>
    </chartFormat>
    <chartFormat chart="1" format="53" series="1">
      <pivotArea type="data" outline="0" fieldPosition="0">
        <references count="4">
          <reference field="4294967294" count="1" selected="0">
            <x v="0"/>
          </reference>
          <reference field="0" count="1" selected="0">
            <x v="1"/>
          </reference>
          <reference field="1" count="1" selected="0">
            <x v="3"/>
          </reference>
          <reference field="2" count="1" selected="0">
            <x v="6"/>
          </reference>
        </references>
      </pivotArea>
    </chartFormat>
    <chartFormat chart="1" format="54" series="1">
      <pivotArea type="data" outline="0" fieldPosition="0">
        <references count="4">
          <reference field="4294967294" count="1" selected="0">
            <x v="0"/>
          </reference>
          <reference field="0" count="1" selected="0">
            <x v="6"/>
          </reference>
          <reference field="1" count="1" selected="0">
            <x v="3"/>
          </reference>
          <reference field="2" count="1" selected="0">
            <x v="6"/>
          </reference>
        </references>
      </pivotArea>
    </chartFormat>
    <chartFormat chart="1" format="55" series="1">
      <pivotArea type="data" outline="0" fieldPosition="0">
        <references count="4">
          <reference field="4294967294" count="1" selected="0">
            <x v="0"/>
          </reference>
          <reference field="0" count="1" selected="0">
            <x v="9"/>
          </reference>
          <reference field="1" count="1" selected="0">
            <x v="3"/>
          </reference>
          <reference field="2" count="1" selected="0">
            <x v="6"/>
          </reference>
        </references>
      </pivotArea>
    </chartFormat>
    <chartFormat chart="1" format="56" series="1">
      <pivotArea type="data" outline="0" fieldPosition="0">
        <references count="4">
          <reference field="4294967294" count="1" selected="0">
            <x v="0"/>
          </reference>
          <reference field="0" count="1" selected="0">
            <x v="10"/>
          </reference>
          <reference field="1" count="1" selected="0">
            <x v="3"/>
          </reference>
          <reference field="2" count="1" selected="0">
            <x v="6"/>
          </reference>
        </references>
      </pivotArea>
    </chartFormat>
    <chartFormat chart="1" format="60" series="1">
      <pivotArea type="data" outline="0" fieldPosition="0">
        <references count="4">
          <reference field="4294967294" count="1" selected="0">
            <x v="0"/>
          </reference>
          <reference field="0" count="1" selected="0">
            <x v="2"/>
          </reference>
          <reference field="1" count="1" selected="0">
            <x v="3"/>
          </reference>
          <reference field="2" count="1" selected="0">
            <x v="6"/>
          </reference>
        </references>
      </pivotArea>
    </chartFormat>
    <chartFormat chart="1" format="62" series="1">
      <pivotArea type="data" outline="0" fieldPosition="0">
        <references count="4">
          <reference field="4294967294" count="1" selected="0">
            <x v="0"/>
          </reference>
          <reference field="0" count="1" selected="0">
            <x v="3"/>
          </reference>
          <reference field="1" count="1" selected="0">
            <x v="3"/>
          </reference>
          <reference field="2" count="1" selected="0">
            <x v="6"/>
          </reference>
        </references>
      </pivotArea>
    </chartFormat>
    <chartFormat chart="1" format="63" series="1">
      <pivotArea type="data" outline="0" fieldPosition="0">
        <references count="4">
          <reference field="4294967294" count="1" selected="0">
            <x v="0"/>
          </reference>
          <reference field="0" count="1" selected="0">
            <x v="4"/>
          </reference>
          <reference field="1" count="1" selected="0">
            <x v="3"/>
          </reference>
          <reference field="2" count="1" selected="0">
            <x v="6"/>
          </reference>
        </references>
      </pivotArea>
    </chartFormat>
    <chartFormat chart="1" format="64" series="1">
      <pivotArea type="data" outline="0" fieldPosition="0">
        <references count="4">
          <reference field="4294967294" count="1" selected="0">
            <x v="0"/>
          </reference>
          <reference field="0" count="1" selected="0">
            <x v="5"/>
          </reference>
          <reference field="1" count="1" selected="0">
            <x v="3"/>
          </reference>
          <reference field="2" count="1" selected="0">
            <x v="6"/>
          </reference>
        </references>
      </pivotArea>
    </chartFormat>
    <chartFormat chart="1" format="65" series="1">
      <pivotArea type="data" outline="0" fieldPosition="0">
        <references count="4">
          <reference field="4294967294" count="1" selected="0">
            <x v="0"/>
          </reference>
          <reference field="0" count="1" selected="0">
            <x v="7"/>
          </reference>
          <reference field="1" count="1" selected="0">
            <x v="3"/>
          </reference>
          <reference field="2" count="1" selected="0">
            <x v="6"/>
          </reference>
        </references>
      </pivotArea>
    </chartFormat>
    <chartFormat chart="1" format="67" series="1">
      <pivotArea type="data" outline="0" fieldPosition="0">
        <references count="4">
          <reference field="4294967294" count="1" selected="0">
            <x v="0"/>
          </reference>
          <reference field="0" count="1" selected="0">
            <x v="8"/>
          </reference>
          <reference field="1" count="1" selected="0">
            <x v="3"/>
          </reference>
          <reference field="2" count="1" selected="0">
            <x v="6"/>
          </reference>
        </references>
      </pivotArea>
    </chartFormat>
    <chartFormat chart="1" format="69" series="1">
      <pivotArea type="data" outline="0" fieldPosition="0">
        <references count="4">
          <reference field="4294967294" count="1" selected="0">
            <x v="0"/>
          </reference>
          <reference field="0" count="1" selected="0">
            <x v="11"/>
          </reference>
          <reference field="1" count="1" selected="0">
            <x v="3"/>
          </reference>
          <reference field="2" count="1" selected="0">
            <x v="6"/>
          </reference>
        </references>
      </pivotArea>
    </chartFormat>
    <chartFormat chart="1" format="70" series="1">
      <pivotArea type="data" outline="0" fieldPosition="0">
        <references count="4">
          <reference field="4294967294" count="1" selected="0">
            <x v="0"/>
          </reference>
          <reference field="0" count="1" selected="0">
            <x v="2"/>
          </reference>
          <reference field="1" count="1" selected="0">
            <x v="4"/>
          </reference>
          <reference field="2" count="1" selected="0">
            <x v="6"/>
          </reference>
        </references>
      </pivotArea>
    </chartFormat>
    <chartFormat chart="1" format="71" series="1">
      <pivotArea type="data" outline="0" fieldPosition="0">
        <references count="4">
          <reference field="4294967294" count="1" selected="0">
            <x v="0"/>
          </reference>
          <reference field="0" count="1" selected="0">
            <x v="2"/>
          </reference>
          <reference field="1" count="1" selected="0">
            <x v="5"/>
          </reference>
          <reference field="2" count="1" selected="0">
            <x v="6"/>
          </reference>
        </references>
      </pivotArea>
    </chartFormat>
    <chartFormat chart="1" format="72" series="1">
      <pivotArea type="data" outline="0" fieldPosition="0">
        <references count="4">
          <reference field="4294967294" count="1" selected="0">
            <x v="0"/>
          </reference>
          <reference field="0" count="1" selected="0">
            <x v="2"/>
          </reference>
          <reference field="1" count="1" selected="0">
            <x v="7"/>
          </reference>
          <reference field="2" count="1" selected="0">
            <x v="6"/>
          </reference>
        </references>
      </pivotArea>
    </chartFormat>
    <chartFormat chart="1" format="73" series="1">
      <pivotArea type="data" outline="0" fieldPosition="0">
        <references count="4">
          <reference field="4294967294" count="1" selected="0">
            <x v="0"/>
          </reference>
          <reference field="0" count="1" selected="0">
            <x v="2"/>
          </reference>
          <reference field="1" count="1" selected="0">
            <x v="13"/>
          </reference>
          <reference field="2" count="1" selected="0">
            <x v="6"/>
          </reference>
        </references>
      </pivotArea>
    </chartFormat>
    <chartFormat chart="1" format="80" series="1">
      <pivotArea type="data" outline="0" fieldPosition="0">
        <references count="4">
          <reference field="4294967294" count="1" selected="0">
            <x v="0"/>
          </reference>
          <reference field="0" count="1" selected="0">
            <x v="0"/>
          </reference>
          <reference field="1" count="1" selected="0">
            <x v="4"/>
          </reference>
          <reference field="2" count="1" selected="0">
            <x v="6"/>
          </reference>
        </references>
      </pivotArea>
    </chartFormat>
    <chartFormat chart="1" format="81" series="1">
      <pivotArea type="data" outline="0" fieldPosition="0">
        <references count="4">
          <reference field="4294967294" count="1" selected="0">
            <x v="0"/>
          </reference>
          <reference field="0" count="1" selected="0">
            <x v="1"/>
          </reference>
          <reference field="1" count="1" selected="0">
            <x v="4"/>
          </reference>
          <reference field="2" count="1" selected="0">
            <x v="6"/>
          </reference>
        </references>
      </pivotArea>
    </chartFormat>
    <chartFormat chart="1" format="83" series="1">
      <pivotArea type="data" outline="0" fieldPosition="0">
        <references count="4">
          <reference field="4294967294" count="1" selected="0">
            <x v="0"/>
          </reference>
          <reference field="0" count="1" selected="0">
            <x v="3"/>
          </reference>
          <reference field="1" count="1" selected="0">
            <x v="4"/>
          </reference>
          <reference field="2" count="1" selected="0">
            <x v="6"/>
          </reference>
        </references>
      </pivotArea>
    </chartFormat>
    <chartFormat chart="1" format="84" series="1">
      <pivotArea type="data" outline="0" fieldPosition="0">
        <references count="4">
          <reference field="4294967294" count="1" selected="0">
            <x v="0"/>
          </reference>
          <reference field="0" count="1" selected="0">
            <x v="4"/>
          </reference>
          <reference field="1" count="1" selected="0">
            <x v="4"/>
          </reference>
          <reference field="2" count="1" selected="0">
            <x v="6"/>
          </reference>
        </references>
      </pivotArea>
    </chartFormat>
    <chartFormat chart="1" format="85" series="1">
      <pivotArea type="data" outline="0" fieldPosition="0">
        <references count="4">
          <reference field="4294967294" count="1" selected="0">
            <x v="0"/>
          </reference>
          <reference field="0" count="1" selected="0">
            <x v="5"/>
          </reference>
          <reference field="1" count="1" selected="0">
            <x v="4"/>
          </reference>
          <reference field="2" count="1" selected="0">
            <x v="6"/>
          </reference>
        </references>
      </pivotArea>
    </chartFormat>
    <chartFormat chart="1" format="86" series="1">
      <pivotArea type="data" outline="0" fieldPosition="0">
        <references count="4">
          <reference field="4294967294" count="1" selected="0">
            <x v="0"/>
          </reference>
          <reference field="0" count="1" selected="0">
            <x v="6"/>
          </reference>
          <reference field="1" count="1" selected="0">
            <x v="4"/>
          </reference>
          <reference field="2" count="1" selected="0">
            <x v="6"/>
          </reference>
        </references>
      </pivotArea>
    </chartFormat>
    <chartFormat chart="1" format="87" series="1">
      <pivotArea type="data" outline="0" fieldPosition="0">
        <references count="4">
          <reference field="4294967294" count="1" selected="0">
            <x v="0"/>
          </reference>
          <reference field="0" count="1" selected="0">
            <x v="7"/>
          </reference>
          <reference field="1" count="1" selected="0">
            <x v="4"/>
          </reference>
          <reference field="2" count="1" selected="0">
            <x v="6"/>
          </reference>
        </references>
      </pivotArea>
    </chartFormat>
    <chartFormat chart="1" format="89" series="1">
      <pivotArea type="data" outline="0" fieldPosition="0">
        <references count="4">
          <reference field="4294967294" count="1" selected="0">
            <x v="0"/>
          </reference>
          <reference field="0" count="1" selected="0">
            <x v="8"/>
          </reference>
          <reference field="1" count="1" selected="0">
            <x v="4"/>
          </reference>
          <reference field="2" count="1" selected="0">
            <x v="6"/>
          </reference>
        </references>
      </pivotArea>
    </chartFormat>
    <chartFormat chart="1" format="90" series="1">
      <pivotArea type="data" outline="0" fieldPosition="0">
        <references count="4">
          <reference field="4294967294" count="1" selected="0">
            <x v="0"/>
          </reference>
          <reference field="0" count="1" selected="0">
            <x v="9"/>
          </reference>
          <reference field="1" count="1" selected="0">
            <x v="4"/>
          </reference>
          <reference field="2" count="1" selected="0">
            <x v="6"/>
          </reference>
        </references>
      </pivotArea>
    </chartFormat>
    <chartFormat chart="1" format="91" series="1">
      <pivotArea type="data" outline="0" fieldPosition="0">
        <references count="4">
          <reference field="4294967294" count="1" selected="0">
            <x v="0"/>
          </reference>
          <reference field="0" count="1" selected="0">
            <x v="10"/>
          </reference>
          <reference field="1" count="1" selected="0">
            <x v="4"/>
          </reference>
          <reference field="2" count="1" selected="0">
            <x v="6"/>
          </reference>
        </references>
      </pivotArea>
    </chartFormat>
    <chartFormat chart="1" format="93" series="1">
      <pivotArea type="data" outline="0" fieldPosition="0">
        <references count="4">
          <reference field="4294967294" count="1" selected="0">
            <x v="0"/>
          </reference>
          <reference field="0" count="1" selected="0">
            <x v="11"/>
          </reference>
          <reference field="1" count="1" selected="0">
            <x v="4"/>
          </reference>
          <reference field="2" count="1" selected="0">
            <x v="6"/>
          </reference>
        </references>
      </pivotArea>
    </chartFormat>
    <chartFormat chart="1" format="96" series="1">
      <pivotArea type="data" outline="0" fieldPosition="0">
        <references count="4">
          <reference field="4294967294" count="1" selected="0">
            <x v="0"/>
          </reference>
          <reference field="0" count="1" selected="0">
            <x v="0"/>
          </reference>
          <reference field="1" count="1" selected="0">
            <x v="5"/>
          </reference>
          <reference field="2" count="1" selected="0">
            <x v="6"/>
          </reference>
        </references>
      </pivotArea>
    </chartFormat>
    <chartFormat chart="1" format="97" series="1">
      <pivotArea type="data" outline="0" fieldPosition="0">
        <references count="4">
          <reference field="4294967294" count="1" selected="0">
            <x v="0"/>
          </reference>
          <reference field="0" count="1" selected="0">
            <x v="1"/>
          </reference>
          <reference field="1" count="1" selected="0">
            <x v="5"/>
          </reference>
          <reference field="2" count="1" selected="0">
            <x v="6"/>
          </reference>
        </references>
      </pivotArea>
    </chartFormat>
    <chartFormat chart="1" format="99" series="1">
      <pivotArea type="data" outline="0" fieldPosition="0">
        <references count="4">
          <reference field="4294967294" count="1" selected="0">
            <x v="0"/>
          </reference>
          <reference field="0" count="1" selected="0">
            <x v="3"/>
          </reference>
          <reference field="1" count="1" selected="0">
            <x v="5"/>
          </reference>
          <reference field="2" count="1" selected="0">
            <x v="6"/>
          </reference>
        </references>
      </pivotArea>
    </chartFormat>
    <chartFormat chart="1" format="100" series="1">
      <pivotArea type="data" outline="0" fieldPosition="0">
        <references count="4">
          <reference field="4294967294" count="1" selected="0">
            <x v="0"/>
          </reference>
          <reference field="0" count="1" selected="0">
            <x v="4"/>
          </reference>
          <reference field="1" count="1" selected="0">
            <x v="5"/>
          </reference>
          <reference field="2" count="1" selected="0">
            <x v="6"/>
          </reference>
        </references>
      </pivotArea>
    </chartFormat>
    <chartFormat chart="1" format="101" series="1">
      <pivotArea type="data" outline="0" fieldPosition="0">
        <references count="4">
          <reference field="4294967294" count="1" selected="0">
            <x v="0"/>
          </reference>
          <reference field="0" count="1" selected="0">
            <x v="5"/>
          </reference>
          <reference field="1" count="1" selected="0">
            <x v="5"/>
          </reference>
          <reference field="2" count="1" selected="0">
            <x v="6"/>
          </reference>
        </references>
      </pivotArea>
    </chartFormat>
    <chartFormat chart="1" format="102" series="1">
      <pivotArea type="data" outline="0" fieldPosition="0">
        <references count="4">
          <reference field="4294967294" count="1" selected="0">
            <x v="0"/>
          </reference>
          <reference field="0" count="1" selected="0">
            <x v="6"/>
          </reference>
          <reference field="1" count="1" selected="0">
            <x v="5"/>
          </reference>
          <reference field="2" count="1" selected="0">
            <x v="6"/>
          </reference>
        </references>
      </pivotArea>
    </chartFormat>
    <chartFormat chart="1" format="103" series="1">
      <pivotArea type="data" outline="0" fieldPosition="0">
        <references count="4">
          <reference field="4294967294" count="1" selected="0">
            <x v="0"/>
          </reference>
          <reference field="0" count="1" selected="0">
            <x v="7"/>
          </reference>
          <reference field="1" count="1" selected="0">
            <x v="5"/>
          </reference>
          <reference field="2" count="1" selected="0">
            <x v="6"/>
          </reference>
        </references>
      </pivotArea>
    </chartFormat>
    <chartFormat chart="1" format="105" series="1">
      <pivotArea type="data" outline="0" fieldPosition="0">
        <references count="4">
          <reference field="4294967294" count="1" selected="0">
            <x v="0"/>
          </reference>
          <reference field="0" count="1" selected="0">
            <x v="8"/>
          </reference>
          <reference field="1" count="1" selected="0">
            <x v="5"/>
          </reference>
          <reference field="2" count="1" selected="0">
            <x v="6"/>
          </reference>
        </references>
      </pivotArea>
    </chartFormat>
    <chartFormat chart="1" format="106" series="1">
      <pivotArea type="data" outline="0" fieldPosition="0">
        <references count="4">
          <reference field="4294967294" count="1" selected="0">
            <x v="0"/>
          </reference>
          <reference field="0" count="1" selected="0">
            <x v="9"/>
          </reference>
          <reference field="1" count="1" selected="0">
            <x v="5"/>
          </reference>
          <reference field="2" count="1" selected="0">
            <x v="6"/>
          </reference>
        </references>
      </pivotArea>
    </chartFormat>
    <chartFormat chart="1" format="107" series="1">
      <pivotArea type="data" outline="0" fieldPosition="0">
        <references count="4">
          <reference field="4294967294" count="1" selected="0">
            <x v="0"/>
          </reference>
          <reference field="0" count="1" selected="0">
            <x v="10"/>
          </reference>
          <reference field="1" count="1" selected="0">
            <x v="5"/>
          </reference>
          <reference field="2" count="1" selected="0">
            <x v="6"/>
          </reference>
        </references>
      </pivotArea>
    </chartFormat>
    <chartFormat chart="1" format="109" series="1">
      <pivotArea type="data" outline="0" fieldPosition="0">
        <references count="4">
          <reference field="4294967294" count="1" selected="0">
            <x v="0"/>
          </reference>
          <reference field="0" count="1" selected="0">
            <x v="11"/>
          </reference>
          <reference field="1" count="1" selected="0">
            <x v="5"/>
          </reference>
          <reference field="2" count="1" selected="0">
            <x v="6"/>
          </reference>
        </references>
      </pivotArea>
    </chartFormat>
    <chartFormat chart="1" format="112" series="1">
      <pivotArea type="data" outline="0" fieldPosition="0">
        <references count="4">
          <reference field="4294967294" count="1" selected="0">
            <x v="0"/>
          </reference>
          <reference field="0" count="1" selected="0">
            <x v="0"/>
          </reference>
          <reference field="1" count="1" selected="0">
            <x v="7"/>
          </reference>
          <reference field="2" count="1" selected="0">
            <x v="6"/>
          </reference>
        </references>
      </pivotArea>
    </chartFormat>
    <chartFormat chart="1" format="113" series="1">
      <pivotArea type="data" outline="0" fieldPosition="0">
        <references count="4">
          <reference field="4294967294" count="1" selected="0">
            <x v="0"/>
          </reference>
          <reference field="0" count="1" selected="0">
            <x v="1"/>
          </reference>
          <reference field="1" count="1" selected="0">
            <x v="7"/>
          </reference>
          <reference field="2" count="1" selected="0">
            <x v="6"/>
          </reference>
        </references>
      </pivotArea>
    </chartFormat>
    <chartFormat chart="1" format="115" series="1">
      <pivotArea type="data" outline="0" fieldPosition="0">
        <references count="4">
          <reference field="4294967294" count="1" selected="0">
            <x v="0"/>
          </reference>
          <reference field="0" count="1" selected="0">
            <x v="3"/>
          </reference>
          <reference field="1" count="1" selected="0">
            <x v="7"/>
          </reference>
          <reference field="2" count="1" selected="0">
            <x v="6"/>
          </reference>
        </references>
      </pivotArea>
    </chartFormat>
    <chartFormat chart="1" format="116" series="1">
      <pivotArea type="data" outline="0" fieldPosition="0">
        <references count="4">
          <reference field="4294967294" count="1" selected="0">
            <x v="0"/>
          </reference>
          <reference field="0" count="1" selected="0">
            <x v="4"/>
          </reference>
          <reference field="1" count="1" selected="0">
            <x v="7"/>
          </reference>
          <reference field="2" count="1" selected="0">
            <x v="6"/>
          </reference>
        </references>
      </pivotArea>
    </chartFormat>
    <chartFormat chart="1" format="117" series="1">
      <pivotArea type="data" outline="0" fieldPosition="0">
        <references count="4">
          <reference field="4294967294" count="1" selected="0">
            <x v="0"/>
          </reference>
          <reference field="0" count="1" selected="0">
            <x v="5"/>
          </reference>
          <reference field="1" count="1" selected="0">
            <x v="7"/>
          </reference>
          <reference field="2" count="1" selected="0">
            <x v="6"/>
          </reference>
        </references>
      </pivotArea>
    </chartFormat>
    <chartFormat chart="1" format="118" series="1">
      <pivotArea type="data" outline="0" fieldPosition="0">
        <references count="4">
          <reference field="4294967294" count="1" selected="0">
            <x v="0"/>
          </reference>
          <reference field="0" count="1" selected="0">
            <x v="6"/>
          </reference>
          <reference field="1" count="1" selected="0">
            <x v="7"/>
          </reference>
          <reference field="2" count="1" selected="0">
            <x v="6"/>
          </reference>
        </references>
      </pivotArea>
    </chartFormat>
    <chartFormat chart="1" format="119" series="1">
      <pivotArea type="data" outline="0" fieldPosition="0">
        <references count="4">
          <reference field="4294967294" count="1" selected="0">
            <x v="0"/>
          </reference>
          <reference field="0" count="1" selected="0">
            <x v="7"/>
          </reference>
          <reference field="1" count="1" selected="0">
            <x v="7"/>
          </reference>
          <reference field="2" count="1" selected="0">
            <x v="6"/>
          </reference>
        </references>
      </pivotArea>
    </chartFormat>
    <chartFormat chart="1" format="121" series="1">
      <pivotArea type="data" outline="0" fieldPosition="0">
        <references count="4">
          <reference field="4294967294" count="1" selected="0">
            <x v="0"/>
          </reference>
          <reference field="0" count="1" selected="0">
            <x v="8"/>
          </reference>
          <reference field="1" count="1" selected="0">
            <x v="7"/>
          </reference>
          <reference field="2" count="1" selected="0">
            <x v="6"/>
          </reference>
        </references>
      </pivotArea>
    </chartFormat>
    <chartFormat chart="1" format="122" series="1">
      <pivotArea type="data" outline="0" fieldPosition="0">
        <references count="4">
          <reference field="4294967294" count="1" selected="0">
            <x v="0"/>
          </reference>
          <reference field="0" count="1" selected="0">
            <x v="9"/>
          </reference>
          <reference field="1" count="1" selected="0">
            <x v="7"/>
          </reference>
          <reference field="2" count="1" selected="0">
            <x v="6"/>
          </reference>
        </references>
      </pivotArea>
    </chartFormat>
    <chartFormat chart="1" format="123" series="1">
      <pivotArea type="data" outline="0" fieldPosition="0">
        <references count="4">
          <reference field="4294967294" count="1" selected="0">
            <x v="0"/>
          </reference>
          <reference field="0" count="1" selected="0">
            <x v="10"/>
          </reference>
          <reference field="1" count="1" selected="0">
            <x v="7"/>
          </reference>
          <reference field="2" count="1" selected="0">
            <x v="6"/>
          </reference>
        </references>
      </pivotArea>
    </chartFormat>
    <chartFormat chart="1" format="125" series="1">
      <pivotArea type="data" outline="0" fieldPosition="0">
        <references count="4">
          <reference field="4294967294" count="1" selected="0">
            <x v="0"/>
          </reference>
          <reference field="0" count="1" selected="0">
            <x v="11"/>
          </reference>
          <reference field="1" count="1" selected="0">
            <x v="7"/>
          </reference>
          <reference field="2" count="1" selected="0">
            <x v="6"/>
          </reference>
        </references>
      </pivotArea>
    </chartFormat>
    <chartFormat chart="1" format="128" series="1">
      <pivotArea type="data" outline="0" fieldPosition="0">
        <references count="4">
          <reference field="4294967294" count="1" selected="0">
            <x v="0"/>
          </reference>
          <reference field="0" count="1" selected="0">
            <x v="0"/>
          </reference>
          <reference field="1" count="1" selected="0">
            <x v="13"/>
          </reference>
          <reference field="2" count="1" selected="0">
            <x v="6"/>
          </reference>
        </references>
      </pivotArea>
    </chartFormat>
    <chartFormat chart="1" format="129" series="1">
      <pivotArea type="data" outline="0" fieldPosition="0">
        <references count="4">
          <reference field="4294967294" count="1" selected="0">
            <x v="0"/>
          </reference>
          <reference field="0" count="1" selected="0">
            <x v="1"/>
          </reference>
          <reference field="1" count="1" selected="0">
            <x v="13"/>
          </reference>
          <reference field="2" count="1" selected="0">
            <x v="6"/>
          </reference>
        </references>
      </pivotArea>
    </chartFormat>
    <chartFormat chart="1" format="131" series="1">
      <pivotArea type="data" outline="0" fieldPosition="0">
        <references count="4">
          <reference field="4294967294" count="1" selected="0">
            <x v="0"/>
          </reference>
          <reference field="0" count="1" selected="0">
            <x v="3"/>
          </reference>
          <reference field="1" count="1" selected="0">
            <x v="13"/>
          </reference>
          <reference field="2" count="1" selected="0">
            <x v="6"/>
          </reference>
        </references>
      </pivotArea>
    </chartFormat>
    <chartFormat chart="1" format="132" series="1">
      <pivotArea type="data" outline="0" fieldPosition="0">
        <references count="4">
          <reference field="4294967294" count="1" selected="0">
            <x v="0"/>
          </reference>
          <reference field="0" count="1" selected="0">
            <x v="4"/>
          </reference>
          <reference field="1" count="1" selected="0">
            <x v="13"/>
          </reference>
          <reference field="2" count="1" selected="0">
            <x v="6"/>
          </reference>
        </references>
      </pivotArea>
    </chartFormat>
    <chartFormat chart="1" format="133" series="1">
      <pivotArea type="data" outline="0" fieldPosition="0">
        <references count="4">
          <reference field="4294967294" count="1" selected="0">
            <x v="0"/>
          </reference>
          <reference field="0" count="1" selected="0">
            <x v="5"/>
          </reference>
          <reference field="1" count="1" selected="0">
            <x v="13"/>
          </reference>
          <reference field="2" count="1" selected="0">
            <x v="6"/>
          </reference>
        </references>
      </pivotArea>
    </chartFormat>
    <chartFormat chart="1" format="134" series="1">
      <pivotArea type="data" outline="0" fieldPosition="0">
        <references count="4">
          <reference field="4294967294" count="1" selected="0">
            <x v="0"/>
          </reference>
          <reference field="0" count="1" selected="0">
            <x v="6"/>
          </reference>
          <reference field="1" count="1" selected="0">
            <x v="13"/>
          </reference>
          <reference field="2" count="1" selected="0">
            <x v="6"/>
          </reference>
        </references>
      </pivotArea>
    </chartFormat>
    <chartFormat chart="1" format="135" series="1">
      <pivotArea type="data" outline="0" fieldPosition="0">
        <references count="4">
          <reference field="4294967294" count="1" selected="0">
            <x v="0"/>
          </reference>
          <reference field="0" count="1" selected="0">
            <x v="7"/>
          </reference>
          <reference field="1" count="1" selected="0">
            <x v="13"/>
          </reference>
          <reference field="2" count="1" selected="0">
            <x v="6"/>
          </reference>
        </references>
      </pivotArea>
    </chartFormat>
    <chartFormat chart="1" format="137" series="1">
      <pivotArea type="data" outline="0" fieldPosition="0">
        <references count="4">
          <reference field="4294967294" count="1" selected="0">
            <x v="0"/>
          </reference>
          <reference field="0" count="1" selected="0">
            <x v="8"/>
          </reference>
          <reference field="1" count="1" selected="0">
            <x v="13"/>
          </reference>
          <reference field="2" count="1" selected="0">
            <x v="6"/>
          </reference>
        </references>
      </pivotArea>
    </chartFormat>
    <chartFormat chart="1" format="138" series="1">
      <pivotArea type="data" outline="0" fieldPosition="0">
        <references count="4">
          <reference field="4294967294" count="1" selected="0">
            <x v="0"/>
          </reference>
          <reference field="0" count="1" selected="0">
            <x v="9"/>
          </reference>
          <reference field="1" count="1" selected="0">
            <x v="13"/>
          </reference>
          <reference field="2" count="1" selected="0">
            <x v="6"/>
          </reference>
        </references>
      </pivotArea>
    </chartFormat>
    <chartFormat chart="1" format="139" series="1">
      <pivotArea type="data" outline="0" fieldPosition="0">
        <references count="4">
          <reference field="4294967294" count="1" selected="0">
            <x v="0"/>
          </reference>
          <reference field="0" count="1" selected="0">
            <x v="10"/>
          </reference>
          <reference field="1" count="1" selected="0">
            <x v="13"/>
          </reference>
          <reference field="2" count="1" selected="0">
            <x v="6"/>
          </reference>
        </references>
      </pivotArea>
    </chartFormat>
    <chartFormat chart="1" format="141" series="1">
      <pivotArea type="data" outline="0" fieldPosition="0">
        <references count="4">
          <reference field="4294967294" count="1" selected="0">
            <x v="0"/>
          </reference>
          <reference field="0" count="1" selected="0">
            <x v="11"/>
          </reference>
          <reference field="1" count="1" selected="0">
            <x v="13"/>
          </reference>
          <reference field="2" count="1" selected="0">
            <x v="6"/>
          </reference>
        </references>
      </pivotArea>
    </chartFormat>
    <chartFormat chart="1" format="172" series="1">
      <pivotArea type="data" outline="0" fieldPosition="0">
        <references count="4">
          <reference field="4294967294" count="1" selected="0">
            <x v="0"/>
          </reference>
          <reference field="0" count="1" selected="0">
            <x v="12"/>
          </reference>
          <reference field="1" count="1" selected="0">
            <x v="3"/>
          </reference>
          <reference field="2" count="1" selected="0">
            <x v="6"/>
          </reference>
        </references>
      </pivotArea>
    </chartFormat>
    <chartFormat chart="1" format="173" series="1">
      <pivotArea type="data" outline="0" fieldPosition="0">
        <references count="4">
          <reference field="4294967294" count="1" selected="0">
            <x v="0"/>
          </reference>
          <reference field="0" count="1" selected="0">
            <x v="13"/>
          </reference>
          <reference field="1" count="1" selected="0">
            <x v="3"/>
          </reference>
          <reference field="2" count="1" selected="0">
            <x v="6"/>
          </reference>
        </references>
      </pivotArea>
    </chartFormat>
    <chartFormat chart="1" format="174" series="1">
      <pivotArea type="data" outline="0" fieldPosition="0">
        <references count="4">
          <reference field="4294967294" count="1" selected="0">
            <x v="0"/>
          </reference>
          <reference field="0" count="1" selected="0">
            <x v="14"/>
          </reference>
          <reference field="1" count="1" selected="0">
            <x v="3"/>
          </reference>
          <reference field="2" count="1" selected="0">
            <x v="6"/>
          </reference>
        </references>
      </pivotArea>
    </chartFormat>
    <chartFormat chart="1" format="175" series="1">
      <pivotArea type="data" outline="0" fieldPosition="0">
        <references count="4">
          <reference field="4294967294" count="1" selected="0">
            <x v="0"/>
          </reference>
          <reference field="0" count="1" selected="0">
            <x v="15"/>
          </reference>
          <reference field="1" count="1" selected="0">
            <x v="3"/>
          </reference>
          <reference field="2" count="1" selected="0">
            <x v="6"/>
          </reference>
        </references>
      </pivotArea>
    </chartFormat>
    <chartFormat chart="1" format="176" series="1">
      <pivotArea type="data" outline="0" fieldPosition="0">
        <references count="4">
          <reference field="4294967294" count="1" selected="0">
            <x v="0"/>
          </reference>
          <reference field="0" count="1" selected="0">
            <x v="16"/>
          </reference>
          <reference field="1" count="1" selected="0">
            <x v="3"/>
          </reference>
          <reference field="2" count="1" selected="0">
            <x v="6"/>
          </reference>
        </references>
      </pivotArea>
    </chartFormat>
    <chartFormat chart="1" format="177" series="1">
      <pivotArea type="data" outline="0" fieldPosition="0">
        <references count="4">
          <reference field="4294967294" count="1" selected="0">
            <x v="0"/>
          </reference>
          <reference field="0" count="1" selected="0">
            <x v="17"/>
          </reference>
          <reference field="1" count="1" selected="0">
            <x v="3"/>
          </reference>
          <reference field="2" count="1" selected="0">
            <x v="6"/>
          </reference>
        </references>
      </pivotArea>
    </chartFormat>
    <chartFormat chart="1" format="178" series="1">
      <pivotArea type="data" outline="0" fieldPosition="0">
        <references count="4">
          <reference field="4294967294" count="1" selected="0">
            <x v="0"/>
          </reference>
          <reference field="0" count="1" selected="0">
            <x v="12"/>
          </reference>
          <reference field="1" count="1" selected="0">
            <x v="4"/>
          </reference>
          <reference field="2" count="1" selected="0">
            <x v="6"/>
          </reference>
        </references>
      </pivotArea>
    </chartFormat>
    <chartFormat chart="1" format="179" series="1">
      <pivotArea type="data" outline="0" fieldPosition="0">
        <references count="4">
          <reference field="4294967294" count="1" selected="0">
            <x v="0"/>
          </reference>
          <reference field="0" count="1" selected="0">
            <x v="13"/>
          </reference>
          <reference field="1" count="1" selected="0">
            <x v="4"/>
          </reference>
          <reference field="2" count="1" selected="0">
            <x v="6"/>
          </reference>
        </references>
      </pivotArea>
    </chartFormat>
    <chartFormat chart="1" format="180" series="1">
      <pivotArea type="data" outline="0" fieldPosition="0">
        <references count="4">
          <reference field="4294967294" count="1" selected="0">
            <x v="0"/>
          </reference>
          <reference field="0" count="1" selected="0">
            <x v="14"/>
          </reference>
          <reference field="1" count="1" selected="0">
            <x v="4"/>
          </reference>
          <reference field="2" count="1" selected="0">
            <x v="6"/>
          </reference>
        </references>
      </pivotArea>
    </chartFormat>
    <chartFormat chart="1" format="181" series="1">
      <pivotArea type="data" outline="0" fieldPosition="0">
        <references count="4">
          <reference field="4294967294" count="1" selected="0">
            <x v="0"/>
          </reference>
          <reference field="0" count="1" selected="0">
            <x v="15"/>
          </reference>
          <reference field="1" count="1" selected="0">
            <x v="4"/>
          </reference>
          <reference field="2" count="1" selected="0">
            <x v="6"/>
          </reference>
        </references>
      </pivotArea>
    </chartFormat>
    <chartFormat chart="1" format="182" series="1">
      <pivotArea type="data" outline="0" fieldPosition="0">
        <references count="4">
          <reference field="4294967294" count="1" selected="0">
            <x v="0"/>
          </reference>
          <reference field="0" count="1" selected="0">
            <x v="16"/>
          </reference>
          <reference field="1" count="1" selected="0">
            <x v="4"/>
          </reference>
          <reference field="2" count="1" selected="0">
            <x v="6"/>
          </reference>
        </references>
      </pivotArea>
    </chartFormat>
    <chartFormat chart="1" format="183" series="1">
      <pivotArea type="data" outline="0" fieldPosition="0">
        <references count="4">
          <reference field="4294967294" count="1" selected="0">
            <x v="0"/>
          </reference>
          <reference field="0" count="1" selected="0">
            <x v="17"/>
          </reference>
          <reference field="1" count="1" selected="0">
            <x v="4"/>
          </reference>
          <reference field="2" count="1" selected="0">
            <x v="6"/>
          </reference>
        </references>
      </pivotArea>
    </chartFormat>
    <chartFormat chart="1" format="184" series="1">
      <pivotArea type="data" outline="0" fieldPosition="0">
        <references count="4">
          <reference field="4294967294" count="1" selected="0">
            <x v="0"/>
          </reference>
          <reference field="0" count="1" selected="0">
            <x v="12"/>
          </reference>
          <reference field="1" count="1" selected="0">
            <x v="5"/>
          </reference>
          <reference field="2" count="1" selected="0">
            <x v="6"/>
          </reference>
        </references>
      </pivotArea>
    </chartFormat>
    <chartFormat chart="1" format="185" series="1">
      <pivotArea type="data" outline="0" fieldPosition="0">
        <references count="4">
          <reference field="4294967294" count="1" selected="0">
            <x v="0"/>
          </reference>
          <reference field="0" count="1" selected="0">
            <x v="13"/>
          </reference>
          <reference field="1" count="1" selected="0">
            <x v="5"/>
          </reference>
          <reference field="2" count="1" selected="0">
            <x v="6"/>
          </reference>
        </references>
      </pivotArea>
    </chartFormat>
    <chartFormat chart="1" format="186" series="1">
      <pivotArea type="data" outline="0" fieldPosition="0">
        <references count="4">
          <reference field="4294967294" count="1" selected="0">
            <x v="0"/>
          </reference>
          <reference field="0" count="1" selected="0">
            <x v="14"/>
          </reference>
          <reference field="1" count="1" selected="0">
            <x v="5"/>
          </reference>
          <reference field="2" count="1" selected="0">
            <x v="6"/>
          </reference>
        </references>
      </pivotArea>
    </chartFormat>
    <chartFormat chart="1" format="187" series="1">
      <pivotArea type="data" outline="0" fieldPosition="0">
        <references count="4">
          <reference field="4294967294" count="1" selected="0">
            <x v="0"/>
          </reference>
          <reference field="0" count="1" selected="0">
            <x v="15"/>
          </reference>
          <reference field="1" count="1" selected="0">
            <x v="5"/>
          </reference>
          <reference field="2" count="1" selected="0">
            <x v="6"/>
          </reference>
        </references>
      </pivotArea>
    </chartFormat>
    <chartFormat chart="1" format="188" series="1">
      <pivotArea type="data" outline="0" fieldPosition="0">
        <references count="4">
          <reference field="4294967294" count="1" selected="0">
            <x v="0"/>
          </reference>
          <reference field="0" count="1" selected="0">
            <x v="16"/>
          </reference>
          <reference field="1" count="1" selected="0">
            <x v="5"/>
          </reference>
          <reference field="2" count="1" selected="0">
            <x v="6"/>
          </reference>
        </references>
      </pivotArea>
    </chartFormat>
    <chartFormat chart="1" format="189" series="1">
      <pivotArea type="data" outline="0" fieldPosition="0">
        <references count="4">
          <reference field="4294967294" count="1" selected="0">
            <x v="0"/>
          </reference>
          <reference field="0" count="1" selected="0">
            <x v="17"/>
          </reference>
          <reference field="1" count="1" selected="0">
            <x v="5"/>
          </reference>
          <reference field="2" count="1" selected="0">
            <x v="6"/>
          </reference>
        </references>
      </pivotArea>
    </chartFormat>
    <chartFormat chart="1" format="190" series="1">
      <pivotArea type="data" outline="0" fieldPosition="0">
        <references count="4">
          <reference field="4294967294" count="1" selected="0">
            <x v="0"/>
          </reference>
          <reference field="0" count="1" selected="0">
            <x v="12"/>
          </reference>
          <reference field="1" count="1" selected="0">
            <x v="7"/>
          </reference>
          <reference field="2" count="1" selected="0">
            <x v="6"/>
          </reference>
        </references>
      </pivotArea>
    </chartFormat>
    <chartFormat chart="1" format="191" series="1">
      <pivotArea type="data" outline="0" fieldPosition="0">
        <references count="4">
          <reference field="4294967294" count="1" selected="0">
            <x v="0"/>
          </reference>
          <reference field="0" count="1" selected="0">
            <x v="13"/>
          </reference>
          <reference field="1" count="1" selected="0">
            <x v="7"/>
          </reference>
          <reference field="2" count="1" selected="0">
            <x v="6"/>
          </reference>
        </references>
      </pivotArea>
    </chartFormat>
    <chartFormat chart="1" format="192" series="1">
      <pivotArea type="data" outline="0" fieldPosition="0">
        <references count="4">
          <reference field="4294967294" count="1" selected="0">
            <x v="0"/>
          </reference>
          <reference field="0" count="1" selected="0">
            <x v="14"/>
          </reference>
          <reference field="1" count="1" selected="0">
            <x v="7"/>
          </reference>
          <reference field="2" count="1" selected="0">
            <x v="6"/>
          </reference>
        </references>
      </pivotArea>
    </chartFormat>
    <chartFormat chart="1" format="193" series="1">
      <pivotArea type="data" outline="0" fieldPosition="0">
        <references count="4">
          <reference field="4294967294" count="1" selected="0">
            <x v="0"/>
          </reference>
          <reference field="0" count="1" selected="0">
            <x v="15"/>
          </reference>
          <reference field="1" count="1" selected="0">
            <x v="7"/>
          </reference>
          <reference field="2" count="1" selected="0">
            <x v="6"/>
          </reference>
        </references>
      </pivotArea>
    </chartFormat>
    <chartFormat chart="1" format="194" series="1">
      <pivotArea type="data" outline="0" fieldPosition="0">
        <references count="4">
          <reference field="4294967294" count="1" selected="0">
            <x v="0"/>
          </reference>
          <reference field="0" count="1" selected="0">
            <x v="16"/>
          </reference>
          <reference field="1" count="1" selected="0">
            <x v="7"/>
          </reference>
          <reference field="2" count="1" selected="0">
            <x v="6"/>
          </reference>
        </references>
      </pivotArea>
    </chartFormat>
    <chartFormat chart="1" format="195" series="1">
      <pivotArea type="data" outline="0" fieldPosition="0">
        <references count="4">
          <reference field="4294967294" count="1" selected="0">
            <x v="0"/>
          </reference>
          <reference field="0" count="1" selected="0">
            <x v="17"/>
          </reference>
          <reference field="1" count="1" selected="0">
            <x v="7"/>
          </reference>
          <reference field="2" count="1" selected="0">
            <x v="6"/>
          </reference>
        </references>
      </pivotArea>
    </chartFormat>
    <chartFormat chart="1" format="196" series="1">
      <pivotArea type="data" outline="0" fieldPosition="0">
        <references count="4">
          <reference field="4294967294" count="1" selected="0">
            <x v="0"/>
          </reference>
          <reference field="0" count="1" selected="0">
            <x v="12"/>
          </reference>
          <reference field="1" count="1" selected="0">
            <x v="13"/>
          </reference>
          <reference field="2" count="1" selected="0">
            <x v="6"/>
          </reference>
        </references>
      </pivotArea>
    </chartFormat>
    <chartFormat chart="1" format="197" series="1">
      <pivotArea type="data" outline="0" fieldPosition="0">
        <references count="4">
          <reference field="4294967294" count="1" selected="0">
            <x v="0"/>
          </reference>
          <reference field="0" count="1" selected="0">
            <x v="13"/>
          </reference>
          <reference field="1" count="1" selected="0">
            <x v="13"/>
          </reference>
          <reference field="2" count="1" selected="0">
            <x v="6"/>
          </reference>
        </references>
      </pivotArea>
    </chartFormat>
    <chartFormat chart="1" format="198" series="1">
      <pivotArea type="data" outline="0" fieldPosition="0">
        <references count="4">
          <reference field="4294967294" count="1" selected="0">
            <x v="0"/>
          </reference>
          <reference field="0" count="1" selected="0">
            <x v="14"/>
          </reference>
          <reference field="1" count="1" selected="0">
            <x v="13"/>
          </reference>
          <reference field="2" count="1" selected="0">
            <x v="6"/>
          </reference>
        </references>
      </pivotArea>
    </chartFormat>
    <chartFormat chart="1" format="199" series="1">
      <pivotArea type="data" outline="0" fieldPosition="0">
        <references count="4">
          <reference field="4294967294" count="1" selected="0">
            <x v="0"/>
          </reference>
          <reference field="0" count="1" selected="0">
            <x v="15"/>
          </reference>
          <reference field="1" count="1" selected="0">
            <x v="13"/>
          </reference>
          <reference field="2" count="1" selected="0">
            <x v="6"/>
          </reference>
        </references>
      </pivotArea>
    </chartFormat>
    <chartFormat chart="1" format="200" series="1">
      <pivotArea type="data" outline="0" fieldPosition="0">
        <references count="4">
          <reference field="4294967294" count="1" selected="0">
            <x v="0"/>
          </reference>
          <reference field="0" count="1" selected="0">
            <x v="16"/>
          </reference>
          <reference field="1" count="1" selected="0">
            <x v="13"/>
          </reference>
          <reference field="2" count="1" selected="0">
            <x v="6"/>
          </reference>
        </references>
      </pivotArea>
    </chartFormat>
    <chartFormat chart="1" format="201" series="1">
      <pivotArea type="data" outline="0" fieldPosition="0">
        <references count="4">
          <reference field="4294967294" count="1" selected="0">
            <x v="0"/>
          </reference>
          <reference field="0" count="1" selected="0">
            <x v="17"/>
          </reference>
          <reference field="1" count="1" selected="0">
            <x v="13"/>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5" cacheId="115"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53">
  <location ref="A3:DR11" firstHeaderRow="1" firstDataRow="3" firstDataCol="1"/>
  <pivotFields count="4">
    <pivotField axis="axisCol" showAll="0">
      <items count="19">
        <item x="13"/>
        <item x="14"/>
        <item x="3"/>
        <item x="10"/>
        <item x="11"/>
        <item x="2"/>
        <item x="0"/>
        <item x="12"/>
        <item x="17"/>
        <item x="15"/>
        <item x="7"/>
        <item x="1"/>
        <item x="4"/>
        <item x="5"/>
        <item x="6"/>
        <item x="8"/>
        <item x="9"/>
        <item x="16"/>
        <item t="default"/>
      </items>
    </pivotField>
    <pivotField axis="axisCol" showAll="0">
      <items count="9">
        <item x="1"/>
        <item x="2"/>
        <item x="3"/>
        <item x="0"/>
        <item x="7"/>
        <item x="6"/>
        <item x="4"/>
        <item x="5"/>
        <item t="default"/>
      </items>
    </pivotField>
    <pivotField axis="axisRow" showAll="0">
      <items count="6">
        <item x="1"/>
        <item x="2"/>
        <item x="3"/>
        <item x="4"/>
        <item x="0"/>
        <item t="default"/>
      </items>
    </pivotField>
    <pivotField dataField="1" showAll="0"/>
  </pivotFields>
  <rowFields count="1">
    <field x="2"/>
  </rowFields>
  <rowItems count="6">
    <i>
      <x/>
    </i>
    <i>
      <x v="1"/>
    </i>
    <i>
      <x v="2"/>
    </i>
    <i>
      <x v="3"/>
    </i>
    <i>
      <x v="4"/>
    </i>
    <i t="grand">
      <x/>
    </i>
  </rowItems>
  <colFields count="2">
    <field x="1"/>
    <field x="0"/>
  </colFields>
  <colItems count="121">
    <i>
      <x/>
      <x/>
    </i>
    <i r="1">
      <x v="2"/>
    </i>
    <i r="1">
      <x v="3"/>
    </i>
    <i r="1">
      <x v="4"/>
    </i>
    <i r="1">
      <x v="6"/>
    </i>
    <i r="1">
      <x v="7"/>
    </i>
    <i r="1">
      <x v="8"/>
    </i>
    <i r="1">
      <x v="10"/>
    </i>
    <i r="1">
      <x v="11"/>
    </i>
    <i r="1">
      <x v="12"/>
    </i>
    <i r="1">
      <x v="13"/>
    </i>
    <i r="1">
      <x v="14"/>
    </i>
    <i r="1">
      <x v="17"/>
    </i>
    <i t="default">
      <x/>
    </i>
    <i>
      <x v="1"/>
      <x/>
    </i>
    <i r="1">
      <x v="1"/>
    </i>
    <i r="1">
      <x v="2"/>
    </i>
    <i r="1">
      <x v="3"/>
    </i>
    <i r="1">
      <x v="4"/>
    </i>
    <i r="1">
      <x v="5"/>
    </i>
    <i r="1">
      <x v="6"/>
    </i>
    <i r="1">
      <x v="7"/>
    </i>
    <i r="1">
      <x v="8"/>
    </i>
    <i r="1">
      <x v="9"/>
    </i>
    <i r="1">
      <x v="10"/>
    </i>
    <i r="1">
      <x v="11"/>
    </i>
    <i r="1">
      <x v="12"/>
    </i>
    <i r="1">
      <x v="13"/>
    </i>
    <i r="1">
      <x v="14"/>
    </i>
    <i r="1">
      <x v="15"/>
    </i>
    <i r="1">
      <x v="16"/>
    </i>
    <i r="1">
      <x v="17"/>
    </i>
    <i t="default">
      <x v="1"/>
    </i>
    <i>
      <x v="2"/>
      <x/>
    </i>
    <i r="1">
      <x v="1"/>
    </i>
    <i r="1">
      <x v="2"/>
    </i>
    <i r="1">
      <x v="3"/>
    </i>
    <i r="1">
      <x v="4"/>
    </i>
    <i r="1">
      <x v="5"/>
    </i>
    <i r="1">
      <x v="6"/>
    </i>
    <i r="1">
      <x v="7"/>
    </i>
    <i r="1">
      <x v="8"/>
    </i>
    <i r="1">
      <x v="9"/>
    </i>
    <i r="1">
      <x v="10"/>
    </i>
    <i r="1">
      <x v="11"/>
    </i>
    <i r="1">
      <x v="12"/>
    </i>
    <i r="1">
      <x v="13"/>
    </i>
    <i r="1">
      <x v="14"/>
    </i>
    <i r="1">
      <x v="15"/>
    </i>
    <i r="1">
      <x v="16"/>
    </i>
    <i r="1">
      <x v="17"/>
    </i>
    <i t="default">
      <x v="2"/>
    </i>
    <i>
      <x v="3"/>
      <x/>
    </i>
    <i r="1">
      <x v="1"/>
    </i>
    <i r="1">
      <x v="2"/>
    </i>
    <i r="1">
      <x v="3"/>
    </i>
    <i r="1">
      <x v="4"/>
    </i>
    <i r="1">
      <x v="5"/>
    </i>
    <i r="1">
      <x v="6"/>
    </i>
    <i r="1">
      <x v="7"/>
    </i>
    <i r="1">
      <x v="8"/>
    </i>
    <i r="1">
      <x v="9"/>
    </i>
    <i r="1">
      <x v="10"/>
    </i>
    <i r="1">
      <x v="11"/>
    </i>
    <i r="1">
      <x v="14"/>
    </i>
    <i r="1">
      <x v="15"/>
    </i>
    <i r="1">
      <x v="16"/>
    </i>
    <i t="default">
      <x v="3"/>
    </i>
    <i>
      <x v="4"/>
      <x v="1"/>
    </i>
    <i r="1">
      <x v="3"/>
    </i>
    <i r="1">
      <x v="7"/>
    </i>
    <i r="1">
      <x v="8"/>
    </i>
    <i r="1">
      <x v="13"/>
    </i>
    <i r="1">
      <x v="16"/>
    </i>
    <i r="1">
      <x v="17"/>
    </i>
    <i t="default">
      <x v="4"/>
    </i>
    <i>
      <x v="5"/>
      <x v="3"/>
    </i>
    <i r="1">
      <x v="4"/>
    </i>
    <i r="1">
      <x v="5"/>
    </i>
    <i r="1">
      <x v="7"/>
    </i>
    <i r="1">
      <x v="8"/>
    </i>
    <i r="1">
      <x v="9"/>
    </i>
    <i r="1">
      <x v="14"/>
    </i>
    <i r="1">
      <x v="17"/>
    </i>
    <i t="default">
      <x v="5"/>
    </i>
    <i>
      <x v="6"/>
      <x/>
    </i>
    <i r="1">
      <x v="1"/>
    </i>
    <i r="1">
      <x v="2"/>
    </i>
    <i r="1">
      <x v="3"/>
    </i>
    <i r="1">
      <x v="4"/>
    </i>
    <i r="1">
      <x v="5"/>
    </i>
    <i r="1">
      <x v="6"/>
    </i>
    <i r="1">
      <x v="7"/>
    </i>
    <i r="1">
      <x v="8"/>
    </i>
    <i r="1">
      <x v="9"/>
    </i>
    <i r="1">
      <x v="10"/>
    </i>
    <i r="1">
      <x v="11"/>
    </i>
    <i r="1">
      <x v="12"/>
    </i>
    <i r="1">
      <x v="13"/>
    </i>
    <i r="1">
      <x v="14"/>
    </i>
    <i r="1">
      <x v="15"/>
    </i>
    <i r="1">
      <x v="16"/>
    </i>
    <i r="1">
      <x v="17"/>
    </i>
    <i t="default">
      <x v="6"/>
    </i>
    <i>
      <x v="7"/>
      <x v="2"/>
    </i>
    <i r="1">
      <x v="3"/>
    </i>
    <i r="1">
      <x v="4"/>
    </i>
    <i r="1">
      <x v="5"/>
    </i>
    <i r="1">
      <x v="7"/>
    </i>
    <i r="1">
      <x v="8"/>
    </i>
    <i r="1">
      <x v="9"/>
    </i>
    <i r="1">
      <x v="10"/>
    </i>
    <i r="1">
      <x v="11"/>
    </i>
    <i r="1">
      <x v="12"/>
    </i>
    <i r="1">
      <x v="13"/>
    </i>
    <i r="1">
      <x v="14"/>
    </i>
    <i r="1">
      <x v="15"/>
    </i>
    <i r="1">
      <x v="16"/>
    </i>
    <i r="1">
      <x v="17"/>
    </i>
    <i t="default">
      <x v="7"/>
    </i>
    <i t="grand">
      <x/>
    </i>
  </colItems>
  <dataFields count="1">
    <dataField name="Summe von genlimit_twh_yr" fld="3" baseField="0" baseItem="0"/>
  </dataFields>
  <chartFormats count="117">
    <chartFormat chart="2" format="10" series="1">
      <pivotArea type="data" outline="0" fieldPosition="0">
        <references count="3">
          <reference field="4294967294" count="1" selected="0">
            <x v="0"/>
          </reference>
          <reference field="0" count="1" selected="0">
            <x v="2"/>
          </reference>
          <reference field="1" count="1" selected="0">
            <x v="7"/>
          </reference>
        </references>
      </pivotArea>
    </chartFormat>
    <chartFormat chart="2" format="11" series="1">
      <pivotArea type="data" outline="0" fieldPosition="0">
        <references count="3">
          <reference field="4294967294" count="1" selected="0">
            <x v="0"/>
          </reference>
          <reference field="0" count="1" selected="0">
            <x v="2"/>
          </reference>
          <reference field="1" count="1" selected="0">
            <x v="0"/>
          </reference>
        </references>
      </pivotArea>
    </chartFormat>
    <chartFormat chart="2" format="12" series="1">
      <pivotArea type="data" outline="0" fieldPosition="0">
        <references count="3">
          <reference field="4294967294" count="1" selected="0">
            <x v="0"/>
          </reference>
          <reference field="0" count="1" selected="0">
            <x v="2"/>
          </reference>
          <reference field="1" count="1" selected="0">
            <x v="1"/>
          </reference>
        </references>
      </pivotArea>
    </chartFormat>
    <chartFormat chart="2" format="13" series="1">
      <pivotArea type="data" outline="0" fieldPosition="0">
        <references count="3">
          <reference field="4294967294" count="1" selected="0">
            <x v="0"/>
          </reference>
          <reference field="0" count="1" selected="0">
            <x v="2"/>
          </reference>
          <reference field="1" count="1" selected="0">
            <x v="2"/>
          </reference>
        </references>
      </pivotArea>
    </chartFormat>
    <chartFormat chart="2" format="14" series="1">
      <pivotArea type="data" outline="0" fieldPosition="0">
        <references count="3">
          <reference field="4294967294" count="1" selected="0">
            <x v="0"/>
          </reference>
          <reference field="0" count="1" selected="0">
            <x v="2"/>
          </reference>
          <reference field="1" count="1" selected="0">
            <x v="3"/>
          </reference>
        </references>
      </pivotArea>
    </chartFormat>
    <chartFormat chart="2" format="15" series="1">
      <pivotArea type="data" outline="0" fieldPosition="0">
        <references count="3">
          <reference field="4294967294" count="1" selected="0">
            <x v="0"/>
          </reference>
          <reference field="0" count="1" selected="0">
            <x v="2"/>
          </reference>
          <reference field="1" count="1" selected="0">
            <x v="6"/>
          </reference>
        </references>
      </pivotArea>
    </chartFormat>
    <chartFormat chart="2" format="16" series="1">
      <pivotArea type="data" outline="0" fieldPosition="0">
        <references count="3">
          <reference field="4294967294" count="1" selected="0">
            <x v="0"/>
          </reference>
          <reference field="0" count="1" selected="0">
            <x v="0"/>
          </reference>
          <reference field="1" count="1" selected="0">
            <x v="3"/>
          </reference>
        </references>
      </pivotArea>
    </chartFormat>
    <chartFormat chart="2" format="17" series="1">
      <pivotArea type="data" outline="0" fieldPosition="0">
        <references count="3">
          <reference field="4294967294" count="1" selected="0">
            <x v="0"/>
          </reference>
          <reference field="0" count="1" selected="0">
            <x v="1"/>
          </reference>
          <reference field="1" count="1" selected="0">
            <x v="3"/>
          </reference>
        </references>
      </pivotArea>
    </chartFormat>
    <chartFormat chart="2" format="19" series="1">
      <pivotArea type="data" outline="0" fieldPosition="0">
        <references count="3">
          <reference field="4294967294" count="1" selected="0">
            <x v="0"/>
          </reference>
          <reference field="0" count="1" selected="0">
            <x v="3"/>
          </reference>
          <reference field="1" count="1" selected="0">
            <x v="3"/>
          </reference>
        </references>
      </pivotArea>
    </chartFormat>
    <chartFormat chart="2" format="20" series="1">
      <pivotArea type="data" outline="0" fieldPosition="0">
        <references count="3">
          <reference field="4294967294" count="1" selected="0">
            <x v="0"/>
          </reference>
          <reference field="0" count="1" selected="0">
            <x v="4"/>
          </reference>
          <reference field="1" count="1" selected="0">
            <x v="3"/>
          </reference>
        </references>
      </pivotArea>
    </chartFormat>
    <chartFormat chart="2" format="21" series="1">
      <pivotArea type="data" outline="0" fieldPosition="0">
        <references count="3">
          <reference field="4294967294" count="1" selected="0">
            <x v="0"/>
          </reference>
          <reference field="0" count="1" selected="0">
            <x v="5"/>
          </reference>
          <reference field="1" count="1" selected="0">
            <x v="3"/>
          </reference>
        </references>
      </pivotArea>
    </chartFormat>
    <chartFormat chart="2" format="22" series="1">
      <pivotArea type="data" outline="0" fieldPosition="0">
        <references count="3">
          <reference field="4294967294" count="1" selected="0">
            <x v="0"/>
          </reference>
          <reference field="0" count="1" selected="0">
            <x v="6"/>
          </reference>
          <reference field="1" count="1" selected="0">
            <x v="3"/>
          </reference>
        </references>
      </pivotArea>
    </chartFormat>
    <chartFormat chart="2" format="23" series="1">
      <pivotArea type="data" outline="0" fieldPosition="0">
        <references count="3">
          <reference field="4294967294" count="1" selected="0">
            <x v="0"/>
          </reference>
          <reference field="0" count="1" selected="0">
            <x v="7"/>
          </reference>
          <reference field="1" count="1" selected="0">
            <x v="3"/>
          </reference>
        </references>
      </pivotArea>
    </chartFormat>
    <chartFormat chart="2" format="24" series="1">
      <pivotArea type="data" outline="0" fieldPosition="0">
        <references count="3">
          <reference field="4294967294" count="1" selected="0">
            <x v="0"/>
          </reference>
          <reference field="0" count="1" selected="0">
            <x v="8"/>
          </reference>
          <reference field="1" count="1" selected="0">
            <x v="3"/>
          </reference>
        </references>
      </pivotArea>
    </chartFormat>
    <chartFormat chart="2" format="25" series="1">
      <pivotArea type="data" outline="0" fieldPosition="0">
        <references count="3">
          <reference field="4294967294" count="1" selected="0">
            <x v="0"/>
          </reference>
          <reference field="0" count="1" selected="0">
            <x v="9"/>
          </reference>
          <reference field="1" count="1" selected="0">
            <x v="3"/>
          </reference>
        </references>
      </pivotArea>
    </chartFormat>
    <chartFormat chart="2" format="26" series="1">
      <pivotArea type="data" outline="0" fieldPosition="0">
        <references count="3">
          <reference field="4294967294" count="1" selected="0">
            <x v="0"/>
          </reference>
          <reference field="0" count="1" selected="0">
            <x v="10"/>
          </reference>
          <reference field="1" count="1" selected="0">
            <x v="3"/>
          </reference>
        </references>
      </pivotArea>
    </chartFormat>
    <chartFormat chart="2" format="28" series="1">
      <pivotArea type="data" outline="0" fieldPosition="0">
        <references count="3">
          <reference field="4294967294" count="1" selected="0">
            <x v="0"/>
          </reference>
          <reference field="0" count="1" selected="0">
            <x v="11"/>
          </reference>
          <reference field="1" count="1" selected="0">
            <x v="3"/>
          </reference>
        </references>
      </pivotArea>
    </chartFormat>
    <chartFormat chart="2" format="30" series="1">
      <pivotArea type="data" outline="0" fieldPosition="0">
        <references count="2">
          <reference field="4294967294" count="1" selected="0">
            <x v="0"/>
          </reference>
          <reference field="0" count="1" selected="0">
            <x v="0"/>
          </reference>
        </references>
      </pivotArea>
    </chartFormat>
    <chartFormat chart="2" format="31" series="1">
      <pivotArea type="data" outline="0" fieldPosition="0">
        <references count="2">
          <reference field="4294967294" count="1" selected="0">
            <x v="0"/>
          </reference>
          <reference field="0" count="1" selected="0">
            <x v="1"/>
          </reference>
        </references>
      </pivotArea>
    </chartFormat>
    <chartFormat chart="2" format="32" series="1">
      <pivotArea type="data" outline="0" fieldPosition="0">
        <references count="2">
          <reference field="4294967294" count="1" selected="0">
            <x v="0"/>
          </reference>
          <reference field="0" count="1" selected="0">
            <x v="2"/>
          </reference>
        </references>
      </pivotArea>
    </chartFormat>
    <chartFormat chart="2" format="34" series="1">
      <pivotArea type="data" outline="0" fieldPosition="0">
        <references count="2">
          <reference field="4294967294" count="1" selected="0">
            <x v="0"/>
          </reference>
          <reference field="0" count="1" selected="0">
            <x v="3"/>
          </reference>
        </references>
      </pivotArea>
    </chartFormat>
    <chartFormat chart="2" format="36" series="1">
      <pivotArea type="data" outline="0" fieldPosition="0">
        <references count="3">
          <reference field="4294967294" count="1" selected="0">
            <x v="0"/>
          </reference>
          <reference field="0" count="1" selected="0">
            <x v="4"/>
          </reference>
          <reference field="1" count="1" selected="0">
            <x v="2"/>
          </reference>
        </references>
      </pivotArea>
    </chartFormat>
    <chartFormat chart="2" format="37" series="1">
      <pivotArea type="data" outline="0" fieldPosition="0">
        <references count="3">
          <reference field="4294967294" count="1" selected="0">
            <x v="0"/>
          </reference>
          <reference field="0" count="1" selected="0">
            <x v="5"/>
          </reference>
          <reference field="1" count="1" selected="0">
            <x v="2"/>
          </reference>
        </references>
      </pivotArea>
    </chartFormat>
    <chartFormat chart="2" format="39" series="1">
      <pivotArea type="data" outline="0" fieldPosition="0">
        <references count="3">
          <reference field="4294967294" count="1" selected="0">
            <x v="0"/>
          </reference>
          <reference field="0" count="1" selected="0">
            <x v="4"/>
          </reference>
          <reference field="1" count="1" selected="0">
            <x v="0"/>
          </reference>
        </references>
      </pivotArea>
    </chartFormat>
    <chartFormat chart="2" format="42" series="1">
      <pivotArea type="data" outline="0" fieldPosition="0">
        <references count="3">
          <reference field="4294967294" count="1" selected="0">
            <x v="0"/>
          </reference>
          <reference field="0" count="1" selected="0">
            <x v="3"/>
          </reference>
          <reference field="1" count="1" selected="0">
            <x v="1"/>
          </reference>
        </references>
      </pivotArea>
    </chartFormat>
    <chartFormat chart="2" format="43" series="1">
      <pivotArea type="data" outline="0" fieldPosition="0">
        <references count="3">
          <reference field="4294967294" count="1" selected="0">
            <x v="0"/>
          </reference>
          <reference field="0" count="1" selected="0">
            <x v="4"/>
          </reference>
          <reference field="1" count="1" selected="0">
            <x v="1"/>
          </reference>
        </references>
      </pivotArea>
    </chartFormat>
    <chartFormat chart="2" format="44" series="1">
      <pivotArea type="data" outline="0" fieldPosition="0">
        <references count="3">
          <reference field="4294967294" count="1" selected="0">
            <x v="0"/>
          </reference>
          <reference field="0" count="1" selected="0">
            <x v="5"/>
          </reference>
          <reference field="1" count="1" selected="0">
            <x v="1"/>
          </reference>
        </references>
      </pivotArea>
    </chartFormat>
    <chartFormat chart="2" format="47" series="1">
      <pivotArea type="data" outline="0" fieldPosition="0">
        <references count="3">
          <reference field="4294967294" count="1" selected="0">
            <x v="0"/>
          </reference>
          <reference field="0" count="1" selected="0">
            <x v="3"/>
          </reference>
          <reference field="1" count="1" selected="0">
            <x v="2"/>
          </reference>
        </references>
      </pivotArea>
    </chartFormat>
    <chartFormat chart="2" format="49" series="1">
      <pivotArea type="data" outline="0" fieldPosition="0">
        <references count="3">
          <reference field="4294967294" count="1" selected="0">
            <x v="0"/>
          </reference>
          <reference field="0" count="1" selected="0">
            <x v="3"/>
          </reference>
          <reference field="1" count="1" selected="0">
            <x v="4"/>
          </reference>
        </references>
      </pivotArea>
    </chartFormat>
    <chartFormat chart="2" format="51" series="1">
      <pivotArea type="data" outline="0" fieldPosition="0">
        <references count="3">
          <reference field="4294967294" count="1" selected="0">
            <x v="0"/>
          </reference>
          <reference field="0" count="1" selected="0">
            <x v="4"/>
          </reference>
          <reference field="1" count="1" selected="0">
            <x v="5"/>
          </reference>
        </references>
      </pivotArea>
    </chartFormat>
    <chartFormat chart="2" format="54" series="1">
      <pivotArea type="data" outline="0" fieldPosition="0">
        <references count="3">
          <reference field="4294967294" count="1" selected="0">
            <x v="0"/>
          </reference>
          <reference field="0" count="1" selected="0">
            <x v="3"/>
          </reference>
          <reference field="1" count="1" selected="0">
            <x v="6"/>
          </reference>
        </references>
      </pivotArea>
    </chartFormat>
    <chartFormat chart="2" format="55" series="1">
      <pivotArea type="data" outline="0" fieldPosition="0">
        <references count="3">
          <reference field="4294967294" count="1" selected="0">
            <x v="0"/>
          </reference>
          <reference field="0" count="1" selected="0">
            <x v="4"/>
          </reference>
          <reference field="1" count="1" selected="0">
            <x v="6"/>
          </reference>
        </references>
      </pivotArea>
    </chartFormat>
    <chartFormat chart="2" format="56" series="1">
      <pivotArea type="data" outline="0" fieldPosition="0">
        <references count="3">
          <reference field="4294967294" count="1" selected="0">
            <x v="0"/>
          </reference>
          <reference field="0" count="1" selected="0">
            <x v="5"/>
          </reference>
          <reference field="1" count="1" selected="0">
            <x v="6"/>
          </reference>
        </references>
      </pivotArea>
    </chartFormat>
    <chartFormat chart="2" format="59" series="1">
      <pivotArea type="data" outline="0" fieldPosition="0">
        <references count="3">
          <reference field="4294967294" count="1" selected="0">
            <x v="0"/>
          </reference>
          <reference field="0" count="1" selected="0">
            <x v="3"/>
          </reference>
          <reference field="1" count="1" selected="0">
            <x v="7"/>
          </reference>
        </references>
      </pivotArea>
    </chartFormat>
    <chartFormat chart="2" format="60" series="1">
      <pivotArea type="data" outline="0" fieldPosition="0">
        <references count="3">
          <reference field="4294967294" count="1" selected="0">
            <x v="0"/>
          </reference>
          <reference field="0" count="1" selected="0">
            <x v="4"/>
          </reference>
          <reference field="1" count="1" selected="0">
            <x v="7"/>
          </reference>
        </references>
      </pivotArea>
    </chartFormat>
    <chartFormat chart="2" format="61" series="1">
      <pivotArea type="data" outline="0" fieldPosition="0">
        <references count="3">
          <reference field="4294967294" count="1" selected="0">
            <x v="0"/>
          </reference>
          <reference field="0" count="1" selected="0">
            <x v="5"/>
          </reference>
          <reference field="1" count="1" selected="0">
            <x v="7"/>
          </reference>
        </references>
      </pivotArea>
    </chartFormat>
    <chartFormat chart="2" format="63" series="1">
      <pivotArea type="data" outline="0" fieldPosition="0">
        <references count="3">
          <reference field="4294967294" count="1" selected="0">
            <x v="0"/>
          </reference>
          <reference field="0" count="1" selected="0">
            <x v="6"/>
          </reference>
          <reference field="1" count="1" selected="0">
            <x v="0"/>
          </reference>
        </references>
      </pivotArea>
    </chartFormat>
    <chartFormat chart="2" format="64" series="1">
      <pivotArea type="data" outline="0" fieldPosition="0">
        <references count="3">
          <reference field="4294967294" count="1" selected="0">
            <x v="0"/>
          </reference>
          <reference field="0" count="1" selected="0">
            <x v="7"/>
          </reference>
          <reference field="1" count="1" selected="0">
            <x v="0"/>
          </reference>
        </references>
      </pivotArea>
    </chartFormat>
    <chartFormat chart="2" format="66" series="1">
      <pivotArea type="data" outline="0" fieldPosition="0">
        <references count="3">
          <reference field="4294967294" count="1" selected="0">
            <x v="0"/>
          </reference>
          <reference field="0" count="1" selected="0">
            <x v="8"/>
          </reference>
          <reference field="1" count="1" selected="0">
            <x v="0"/>
          </reference>
        </references>
      </pivotArea>
    </chartFormat>
    <chartFormat chart="2" format="67" series="1">
      <pivotArea type="data" outline="0" fieldPosition="0">
        <references count="3">
          <reference field="4294967294" count="1" selected="0">
            <x v="0"/>
          </reference>
          <reference field="0" count="1" selected="0">
            <x v="10"/>
          </reference>
          <reference field="1" count="1" selected="0">
            <x v="0"/>
          </reference>
        </references>
      </pivotArea>
    </chartFormat>
    <chartFormat chart="2" format="68" series="1">
      <pivotArea type="data" outline="0" fieldPosition="0">
        <references count="3">
          <reference field="4294967294" count="1" selected="0">
            <x v="0"/>
          </reference>
          <reference field="0" count="1" selected="0">
            <x v="11"/>
          </reference>
          <reference field="1" count="1" selected="0">
            <x v="0"/>
          </reference>
        </references>
      </pivotArea>
    </chartFormat>
    <chartFormat chart="2" format="70" series="1">
      <pivotArea type="data" outline="0" fieldPosition="0">
        <references count="3">
          <reference field="4294967294" count="1" selected="0">
            <x v="0"/>
          </reference>
          <reference field="0" count="1" selected="0">
            <x v="0"/>
          </reference>
          <reference field="1" count="1" selected="0">
            <x v="1"/>
          </reference>
        </references>
      </pivotArea>
    </chartFormat>
    <chartFormat chart="2" format="71" series="1">
      <pivotArea type="data" outline="0" fieldPosition="0">
        <references count="3">
          <reference field="4294967294" count="1" selected="0">
            <x v="0"/>
          </reference>
          <reference field="0" count="1" selected="0">
            <x v="1"/>
          </reference>
          <reference field="1" count="1" selected="0">
            <x v="1"/>
          </reference>
        </references>
      </pivotArea>
    </chartFormat>
    <chartFormat chart="2" format="72" series="1">
      <pivotArea type="data" outline="0" fieldPosition="0">
        <references count="3">
          <reference field="4294967294" count="1" selected="0">
            <x v="0"/>
          </reference>
          <reference field="0" count="1" selected="0">
            <x v="6"/>
          </reference>
          <reference field="1" count="1" selected="0">
            <x v="1"/>
          </reference>
        </references>
      </pivotArea>
    </chartFormat>
    <chartFormat chart="2" format="73" series="1">
      <pivotArea type="data" outline="0" fieldPosition="0">
        <references count="3">
          <reference field="4294967294" count="1" selected="0">
            <x v="0"/>
          </reference>
          <reference field="0" count="1" selected="0">
            <x v="7"/>
          </reference>
          <reference field="1" count="1" selected="0">
            <x v="1"/>
          </reference>
        </references>
      </pivotArea>
    </chartFormat>
    <chartFormat chart="2" format="75" series="1">
      <pivotArea type="data" outline="0" fieldPosition="0">
        <references count="3">
          <reference field="4294967294" count="1" selected="0">
            <x v="0"/>
          </reference>
          <reference field="0" count="1" selected="0">
            <x v="8"/>
          </reference>
          <reference field="1" count="1" selected="0">
            <x v="1"/>
          </reference>
        </references>
      </pivotArea>
    </chartFormat>
    <chartFormat chart="2" format="76" series="1">
      <pivotArea type="data" outline="0" fieldPosition="0">
        <references count="3">
          <reference field="4294967294" count="1" selected="0">
            <x v="0"/>
          </reference>
          <reference field="0" count="1" selected="0">
            <x v="9"/>
          </reference>
          <reference field="1" count="1" selected="0">
            <x v="1"/>
          </reference>
        </references>
      </pivotArea>
    </chartFormat>
    <chartFormat chart="2" format="77" series="1">
      <pivotArea type="data" outline="0" fieldPosition="0">
        <references count="3">
          <reference field="4294967294" count="1" selected="0">
            <x v="0"/>
          </reference>
          <reference field="0" count="1" selected="0">
            <x v="10"/>
          </reference>
          <reference field="1" count="1" selected="0">
            <x v="1"/>
          </reference>
        </references>
      </pivotArea>
    </chartFormat>
    <chartFormat chart="2" format="78" series="1">
      <pivotArea type="data" outline="0" fieldPosition="0">
        <references count="3">
          <reference field="4294967294" count="1" selected="0">
            <x v="0"/>
          </reference>
          <reference field="0" count="1" selected="0">
            <x v="11"/>
          </reference>
          <reference field="1" count="1" selected="0">
            <x v="1"/>
          </reference>
        </references>
      </pivotArea>
    </chartFormat>
    <chartFormat chart="2" format="80" series="1">
      <pivotArea type="data" outline="0" fieldPosition="0">
        <references count="3">
          <reference field="4294967294" count="1" selected="0">
            <x v="0"/>
          </reference>
          <reference field="0" count="1" selected="0">
            <x v="0"/>
          </reference>
          <reference field="1" count="1" selected="0">
            <x v="2"/>
          </reference>
        </references>
      </pivotArea>
    </chartFormat>
    <chartFormat chart="2" format="81" series="1">
      <pivotArea type="data" outline="0" fieldPosition="0">
        <references count="3">
          <reference field="4294967294" count="1" selected="0">
            <x v="0"/>
          </reference>
          <reference field="0" count="1" selected="0">
            <x v="1"/>
          </reference>
          <reference field="1" count="1" selected="0">
            <x v="2"/>
          </reference>
        </references>
      </pivotArea>
    </chartFormat>
    <chartFormat chart="2" format="82" series="1">
      <pivotArea type="data" outline="0" fieldPosition="0">
        <references count="3">
          <reference field="4294967294" count="1" selected="0">
            <x v="0"/>
          </reference>
          <reference field="0" count="1" selected="0">
            <x v="6"/>
          </reference>
          <reference field="1" count="1" selected="0">
            <x v="2"/>
          </reference>
        </references>
      </pivotArea>
    </chartFormat>
    <chartFormat chart="2" format="83" series="1">
      <pivotArea type="data" outline="0" fieldPosition="0">
        <references count="3">
          <reference field="4294967294" count="1" selected="0">
            <x v="0"/>
          </reference>
          <reference field="0" count="1" selected="0">
            <x v="7"/>
          </reference>
          <reference field="1" count="1" selected="0">
            <x v="2"/>
          </reference>
        </references>
      </pivotArea>
    </chartFormat>
    <chartFormat chart="2" format="85" series="1">
      <pivotArea type="data" outline="0" fieldPosition="0">
        <references count="3">
          <reference field="4294967294" count="1" selected="0">
            <x v="0"/>
          </reference>
          <reference field="0" count="1" selected="0">
            <x v="8"/>
          </reference>
          <reference field="1" count="1" selected="0">
            <x v="2"/>
          </reference>
        </references>
      </pivotArea>
    </chartFormat>
    <chartFormat chart="2" format="86" series="1">
      <pivotArea type="data" outline="0" fieldPosition="0">
        <references count="3">
          <reference field="4294967294" count="1" selected="0">
            <x v="0"/>
          </reference>
          <reference field="0" count="1" selected="0">
            <x v="9"/>
          </reference>
          <reference field="1" count="1" selected="0">
            <x v="2"/>
          </reference>
        </references>
      </pivotArea>
    </chartFormat>
    <chartFormat chart="2" format="87" series="1">
      <pivotArea type="data" outline="0" fieldPosition="0">
        <references count="3">
          <reference field="4294967294" count="1" selected="0">
            <x v="0"/>
          </reference>
          <reference field="0" count="1" selected="0">
            <x v="10"/>
          </reference>
          <reference field="1" count="1" selected="0">
            <x v="2"/>
          </reference>
        </references>
      </pivotArea>
    </chartFormat>
    <chartFormat chart="2" format="88" series="1">
      <pivotArea type="data" outline="0" fieldPosition="0">
        <references count="3">
          <reference field="4294967294" count="1" selected="0">
            <x v="0"/>
          </reference>
          <reference field="0" count="1" selected="0">
            <x v="11"/>
          </reference>
          <reference field="1" count="1" selected="0">
            <x v="2"/>
          </reference>
        </references>
      </pivotArea>
    </chartFormat>
    <chartFormat chart="2" format="90" series="1">
      <pivotArea type="data" outline="0" fieldPosition="0">
        <references count="3">
          <reference field="4294967294" count="1" selected="0">
            <x v="0"/>
          </reference>
          <reference field="0" count="1" selected="0">
            <x v="7"/>
          </reference>
          <reference field="1" count="1" selected="0">
            <x v="4"/>
          </reference>
        </references>
      </pivotArea>
    </chartFormat>
    <chartFormat chart="2" format="92" series="1">
      <pivotArea type="data" outline="0" fieldPosition="0">
        <references count="3">
          <reference field="4294967294" count="1" selected="0">
            <x v="0"/>
          </reference>
          <reference field="0" count="1" selected="0">
            <x v="8"/>
          </reference>
          <reference field="1" count="1" selected="0">
            <x v="4"/>
          </reference>
        </references>
      </pivotArea>
    </chartFormat>
    <chartFormat chart="2" format="94" series="1">
      <pivotArea type="data" outline="0" fieldPosition="0">
        <references count="3">
          <reference field="4294967294" count="1" selected="0">
            <x v="0"/>
          </reference>
          <reference field="0" count="1" selected="0">
            <x v="1"/>
          </reference>
          <reference field="1" count="1" selected="0">
            <x v="5"/>
          </reference>
        </references>
      </pivotArea>
    </chartFormat>
    <chartFormat chart="2" format="95" series="1">
      <pivotArea type="data" outline="0" fieldPosition="0">
        <references count="3">
          <reference field="4294967294" count="1" selected="0">
            <x v="0"/>
          </reference>
          <reference field="0" count="1" selected="0">
            <x v="7"/>
          </reference>
          <reference field="1" count="1" selected="0">
            <x v="5"/>
          </reference>
        </references>
      </pivotArea>
    </chartFormat>
    <chartFormat chart="2" format="97" series="1">
      <pivotArea type="data" outline="0" fieldPosition="0">
        <references count="3">
          <reference field="4294967294" count="1" selected="0">
            <x v="0"/>
          </reference>
          <reference field="0" count="1" selected="0">
            <x v="8"/>
          </reference>
          <reference field="1" count="1" selected="0">
            <x v="5"/>
          </reference>
        </references>
      </pivotArea>
    </chartFormat>
    <chartFormat chart="2" format="99" series="1">
      <pivotArea type="data" outline="0" fieldPosition="0">
        <references count="3">
          <reference field="4294967294" count="1" selected="0">
            <x v="0"/>
          </reference>
          <reference field="0" count="1" selected="0">
            <x v="0"/>
          </reference>
          <reference field="1" count="1" selected="0">
            <x v="6"/>
          </reference>
        </references>
      </pivotArea>
    </chartFormat>
    <chartFormat chart="2" format="100" series="1">
      <pivotArea type="data" outline="0" fieldPosition="0">
        <references count="3">
          <reference field="4294967294" count="1" selected="0">
            <x v="0"/>
          </reference>
          <reference field="0" count="1" selected="0">
            <x v="1"/>
          </reference>
          <reference field="1" count="1" selected="0">
            <x v="6"/>
          </reference>
        </references>
      </pivotArea>
    </chartFormat>
    <chartFormat chart="2" format="101" series="1">
      <pivotArea type="data" outline="0" fieldPosition="0">
        <references count="3">
          <reference field="4294967294" count="1" selected="0">
            <x v="0"/>
          </reference>
          <reference field="0" count="1" selected="0">
            <x v="6"/>
          </reference>
          <reference field="1" count="1" selected="0">
            <x v="6"/>
          </reference>
        </references>
      </pivotArea>
    </chartFormat>
    <chartFormat chart="2" format="102" series="1">
      <pivotArea type="data" outline="0" fieldPosition="0">
        <references count="3">
          <reference field="4294967294" count="1" selected="0">
            <x v="0"/>
          </reference>
          <reference field="0" count="1" selected="0">
            <x v="7"/>
          </reference>
          <reference field="1" count="1" selected="0">
            <x v="6"/>
          </reference>
        </references>
      </pivotArea>
    </chartFormat>
    <chartFormat chart="2" format="103" series="1">
      <pivotArea type="data" outline="0" fieldPosition="0">
        <references count="3">
          <reference field="4294967294" count="1" selected="0">
            <x v="0"/>
          </reference>
          <reference field="0" count="1" selected="0">
            <x v="8"/>
          </reference>
          <reference field="1" count="1" selected="0">
            <x v="6"/>
          </reference>
        </references>
      </pivotArea>
    </chartFormat>
    <chartFormat chart="2" format="104" series="1">
      <pivotArea type="data" outline="0" fieldPosition="0">
        <references count="3">
          <reference field="4294967294" count="1" selected="0">
            <x v="0"/>
          </reference>
          <reference field="0" count="1" selected="0">
            <x v="9"/>
          </reference>
          <reference field="1" count="1" selected="0">
            <x v="6"/>
          </reference>
        </references>
      </pivotArea>
    </chartFormat>
    <chartFormat chart="2" format="105" series="1">
      <pivotArea type="data" outline="0" fieldPosition="0">
        <references count="3">
          <reference field="4294967294" count="1" selected="0">
            <x v="0"/>
          </reference>
          <reference field="0" count="1" selected="0">
            <x v="10"/>
          </reference>
          <reference field="1" count="1" selected="0">
            <x v="6"/>
          </reference>
        </references>
      </pivotArea>
    </chartFormat>
    <chartFormat chart="2" format="106" series="1">
      <pivotArea type="data" outline="0" fieldPosition="0">
        <references count="3">
          <reference field="4294967294" count="1" selected="0">
            <x v="0"/>
          </reference>
          <reference field="0" count="1" selected="0">
            <x v="11"/>
          </reference>
          <reference field="1" count="1" selected="0">
            <x v="6"/>
          </reference>
        </references>
      </pivotArea>
    </chartFormat>
    <chartFormat chart="2" format="108" series="1">
      <pivotArea type="data" outline="0" fieldPosition="0">
        <references count="3">
          <reference field="4294967294" count="1" selected="0">
            <x v="0"/>
          </reference>
          <reference field="0" count="1" selected="0">
            <x v="0"/>
          </reference>
          <reference field="1" count="1" selected="0">
            <x v="7"/>
          </reference>
        </references>
      </pivotArea>
    </chartFormat>
    <chartFormat chart="2" format="109" series="1">
      <pivotArea type="data" outline="0" fieldPosition="0">
        <references count="3">
          <reference field="4294967294" count="1" selected="0">
            <x v="0"/>
          </reference>
          <reference field="0" count="1" selected="0">
            <x v="1"/>
          </reference>
          <reference field="1" count="1" selected="0">
            <x v="7"/>
          </reference>
        </references>
      </pivotArea>
    </chartFormat>
    <chartFormat chart="2" format="110" series="1">
      <pivotArea type="data" outline="0" fieldPosition="0">
        <references count="3">
          <reference field="4294967294" count="1" selected="0">
            <x v="0"/>
          </reference>
          <reference field="0" count="1" selected="0">
            <x v="6"/>
          </reference>
          <reference field="1" count="1" selected="0">
            <x v="7"/>
          </reference>
        </references>
      </pivotArea>
    </chartFormat>
    <chartFormat chart="2" format="111" series="1">
      <pivotArea type="data" outline="0" fieldPosition="0">
        <references count="3">
          <reference field="4294967294" count="1" selected="0">
            <x v="0"/>
          </reference>
          <reference field="0" count="1" selected="0">
            <x v="7"/>
          </reference>
          <reference field="1" count="1" selected="0">
            <x v="7"/>
          </reference>
        </references>
      </pivotArea>
    </chartFormat>
    <chartFormat chart="2" format="113" series="1">
      <pivotArea type="data" outline="0" fieldPosition="0">
        <references count="3">
          <reference field="4294967294" count="1" selected="0">
            <x v="0"/>
          </reference>
          <reference field="0" count="1" selected="0">
            <x v="8"/>
          </reference>
          <reference field="1" count="1" selected="0">
            <x v="7"/>
          </reference>
        </references>
      </pivotArea>
    </chartFormat>
    <chartFormat chart="2" format="114" series="1">
      <pivotArea type="data" outline="0" fieldPosition="0">
        <references count="3">
          <reference field="4294967294" count="1" selected="0">
            <x v="0"/>
          </reference>
          <reference field="0" count="1" selected="0">
            <x v="9"/>
          </reference>
          <reference field="1" count="1" selected="0">
            <x v="7"/>
          </reference>
        </references>
      </pivotArea>
    </chartFormat>
    <chartFormat chart="2" format="115" series="1">
      <pivotArea type="data" outline="0" fieldPosition="0">
        <references count="3">
          <reference field="4294967294" count="1" selected="0">
            <x v="0"/>
          </reference>
          <reference field="0" count="1" selected="0">
            <x v="10"/>
          </reference>
          <reference field="1" count="1" selected="0">
            <x v="7"/>
          </reference>
        </references>
      </pivotArea>
    </chartFormat>
    <chartFormat chart="2" format="116" series="1">
      <pivotArea type="data" outline="0" fieldPosition="0">
        <references count="3">
          <reference field="4294967294" count="1" selected="0">
            <x v="0"/>
          </reference>
          <reference field="0" count="1" selected="0">
            <x v="11"/>
          </reference>
          <reference field="1" count="1" selected="0">
            <x v="7"/>
          </reference>
        </references>
      </pivotArea>
    </chartFormat>
    <chartFormat chart="2" format="157" series="1">
      <pivotArea type="data" outline="0" fieldPosition="0">
        <references count="3">
          <reference field="4294967294" count="1" selected="0">
            <x v="0"/>
          </reference>
          <reference field="0" count="1" selected="0">
            <x v="12"/>
          </reference>
          <reference field="1" count="1" selected="0">
            <x v="0"/>
          </reference>
        </references>
      </pivotArea>
    </chartFormat>
    <chartFormat chart="2" format="158" series="1">
      <pivotArea type="data" outline="0" fieldPosition="0">
        <references count="3">
          <reference field="4294967294" count="1" selected="0">
            <x v="0"/>
          </reference>
          <reference field="0" count="1" selected="0">
            <x v="13"/>
          </reference>
          <reference field="1" count="1" selected="0">
            <x v="0"/>
          </reference>
        </references>
      </pivotArea>
    </chartFormat>
    <chartFormat chart="2" format="159" series="1">
      <pivotArea type="data" outline="0" fieldPosition="0">
        <references count="3">
          <reference field="4294967294" count="1" selected="0">
            <x v="0"/>
          </reference>
          <reference field="0" count="1" selected="0">
            <x v="14"/>
          </reference>
          <reference field="1" count="1" selected="0">
            <x v="0"/>
          </reference>
        </references>
      </pivotArea>
    </chartFormat>
    <chartFormat chart="2" format="160" series="1">
      <pivotArea type="data" outline="0" fieldPosition="0">
        <references count="3">
          <reference field="4294967294" count="1" selected="0">
            <x v="0"/>
          </reference>
          <reference field="0" count="1" selected="0">
            <x v="17"/>
          </reference>
          <reference field="1" count="1" selected="0">
            <x v="0"/>
          </reference>
        </references>
      </pivotArea>
    </chartFormat>
    <chartFormat chart="2" format="161" series="1">
      <pivotArea type="data" outline="0" fieldPosition="0">
        <references count="3">
          <reference field="4294967294" count="1" selected="0">
            <x v="0"/>
          </reference>
          <reference field="0" count="1" selected="0">
            <x v="12"/>
          </reference>
          <reference field="1" count="1" selected="0">
            <x v="1"/>
          </reference>
        </references>
      </pivotArea>
    </chartFormat>
    <chartFormat chart="2" format="162" series="1">
      <pivotArea type="data" outline="0" fieldPosition="0">
        <references count="3">
          <reference field="4294967294" count="1" selected="0">
            <x v="0"/>
          </reference>
          <reference field="0" count="1" selected="0">
            <x v="13"/>
          </reference>
          <reference field="1" count="1" selected="0">
            <x v="1"/>
          </reference>
        </references>
      </pivotArea>
    </chartFormat>
    <chartFormat chart="2" format="163" series="1">
      <pivotArea type="data" outline="0" fieldPosition="0">
        <references count="3">
          <reference field="4294967294" count="1" selected="0">
            <x v="0"/>
          </reference>
          <reference field="0" count="1" selected="0">
            <x v="14"/>
          </reference>
          <reference field="1" count="1" selected="0">
            <x v="1"/>
          </reference>
        </references>
      </pivotArea>
    </chartFormat>
    <chartFormat chart="2" format="164" series="1">
      <pivotArea type="data" outline="0" fieldPosition="0">
        <references count="3">
          <reference field="4294967294" count="1" selected="0">
            <x v="0"/>
          </reference>
          <reference field="0" count="1" selected="0">
            <x v="15"/>
          </reference>
          <reference field="1" count="1" selected="0">
            <x v="1"/>
          </reference>
        </references>
      </pivotArea>
    </chartFormat>
    <chartFormat chart="2" format="165" series="1">
      <pivotArea type="data" outline="0" fieldPosition="0">
        <references count="3">
          <reference field="4294967294" count="1" selected="0">
            <x v="0"/>
          </reference>
          <reference field="0" count="1" selected="0">
            <x v="16"/>
          </reference>
          <reference field="1" count="1" selected="0">
            <x v="1"/>
          </reference>
        </references>
      </pivotArea>
    </chartFormat>
    <chartFormat chart="2" format="166" series="1">
      <pivotArea type="data" outline="0" fieldPosition="0">
        <references count="3">
          <reference field="4294967294" count="1" selected="0">
            <x v="0"/>
          </reference>
          <reference field="0" count="1" selected="0">
            <x v="17"/>
          </reference>
          <reference field="1" count="1" selected="0">
            <x v="1"/>
          </reference>
        </references>
      </pivotArea>
    </chartFormat>
    <chartFormat chart="2" format="167" series="1">
      <pivotArea type="data" outline="0" fieldPosition="0">
        <references count="3">
          <reference field="4294967294" count="1" selected="0">
            <x v="0"/>
          </reference>
          <reference field="0" count="1" selected="0">
            <x v="12"/>
          </reference>
          <reference field="1" count="1" selected="0">
            <x v="2"/>
          </reference>
        </references>
      </pivotArea>
    </chartFormat>
    <chartFormat chart="2" format="168" series="1">
      <pivotArea type="data" outline="0" fieldPosition="0">
        <references count="3">
          <reference field="4294967294" count="1" selected="0">
            <x v="0"/>
          </reference>
          <reference field="0" count="1" selected="0">
            <x v="13"/>
          </reference>
          <reference field="1" count="1" selected="0">
            <x v="2"/>
          </reference>
        </references>
      </pivotArea>
    </chartFormat>
    <chartFormat chart="2" format="169" series="1">
      <pivotArea type="data" outline="0" fieldPosition="0">
        <references count="3">
          <reference field="4294967294" count="1" selected="0">
            <x v="0"/>
          </reference>
          <reference field="0" count="1" selected="0">
            <x v="14"/>
          </reference>
          <reference field="1" count="1" selected="0">
            <x v="2"/>
          </reference>
        </references>
      </pivotArea>
    </chartFormat>
    <chartFormat chart="2" format="170" series="1">
      <pivotArea type="data" outline="0" fieldPosition="0">
        <references count="3">
          <reference field="4294967294" count="1" selected="0">
            <x v="0"/>
          </reference>
          <reference field="0" count="1" selected="0">
            <x v="15"/>
          </reference>
          <reference field="1" count="1" selected="0">
            <x v="2"/>
          </reference>
        </references>
      </pivotArea>
    </chartFormat>
    <chartFormat chart="2" format="171" series="1">
      <pivotArea type="data" outline="0" fieldPosition="0">
        <references count="3">
          <reference field="4294967294" count="1" selected="0">
            <x v="0"/>
          </reference>
          <reference field="0" count="1" selected="0">
            <x v="16"/>
          </reference>
          <reference field="1" count="1" selected="0">
            <x v="2"/>
          </reference>
        </references>
      </pivotArea>
    </chartFormat>
    <chartFormat chart="2" format="172" series="1">
      <pivotArea type="data" outline="0" fieldPosition="0">
        <references count="3">
          <reference field="4294967294" count="1" selected="0">
            <x v="0"/>
          </reference>
          <reference field="0" count="1" selected="0">
            <x v="17"/>
          </reference>
          <reference field="1" count="1" selected="0">
            <x v="2"/>
          </reference>
        </references>
      </pivotArea>
    </chartFormat>
    <chartFormat chart="2" format="173" series="1">
      <pivotArea type="data" outline="0" fieldPosition="0">
        <references count="3">
          <reference field="4294967294" count="1" selected="0">
            <x v="0"/>
          </reference>
          <reference field="0" count="1" selected="0">
            <x v="14"/>
          </reference>
          <reference field="1" count="1" selected="0">
            <x v="3"/>
          </reference>
        </references>
      </pivotArea>
    </chartFormat>
    <chartFormat chart="2" format="174" series="1">
      <pivotArea type="data" outline="0" fieldPosition="0">
        <references count="3">
          <reference field="4294967294" count="1" selected="0">
            <x v="0"/>
          </reference>
          <reference field="0" count="1" selected="0">
            <x v="15"/>
          </reference>
          <reference field="1" count="1" selected="0">
            <x v="3"/>
          </reference>
        </references>
      </pivotArea>
    </chartFormat>
    <chartFormat chart="2" format="175" series="1">
      <pivotArea type="data" outline="0" fieldPosition="0">
        <references count="3">
          <reference field="4294967294" count="1" selected="0">
            <x v="0"/>
          </reference>
          <reference field="0" count="1" selected="0">
            <x v="16"/>
          </reference>
          <reference field="1" count="1" selected="0">
            <x v="3"/>
          </reference>
        </references>
      </pivotArea>
    </chartFormat>
    <chartFormat chart="2" format="176" series="1">
      <pivotArea type="data" outline="0" fieldPosition="0">
        <references count="3">
          <reference field="4294967294" count="1" selected="0">
            <x v="0"/>
          </reference>
          <reference field="0" count="1" selected="0">
            <x v="13"/>
          </reference>
          <reference field="1" count="1" selected="0">
            <x v="4"/>
          </reference>
        </references>
      </pivotArea>
    </chartFormat>
    <chartFormat chart="2" format="177" series="1">
      <pivotArea type="data" outline="0" fieldPosition="0">
        <references count="3">
          <reference field="4294967294" count="1" selected="0">
            <x v="0"/>
          </reference>
          <reference field="0" count="1" selected="0">
            <x v="16"/>
          </reference>
          <reference field="1" count="1" selected="0">
            <x v="4"/>
          </reference>
        </references>
      </pivotArea>
    </chartFormat>
    <chartFormat chart="2" format="178" series="1">
      <pivotArea type="data" outline="0" fieldPosition="0">
        <references count="3">
          <reference field="4294967294" count="1" selected="0">
            <x v="0"/>
          </reference>
          <reference field="0" count="1" selected="0">
            <x v="17"/>
          </reference>
          <reference field="1" count="1" selected="0">
            <x v="4"/>
          </reference>
        </references>
      </pivotArea>
    </chartFormat>
    <chartFormat chart="2" format="179" series="1">
      <pivotArea type="data" outline="0" fieldPosition="0">
        <references count="3">
          <reference field="4294967294" count="1" selected="0">
            <x v="0"/>
          </reference>
          <reference field="0" count="1" selected="0">
            <x v="3"/>
          </reference>
          <reference field="1" count="1" selected="0">
            <x v="5"/>
          </reference>
        </references>
      </pivotArea>
    </chartFormat>
    <chartFormat chart="2" format="180" series="1">
      <pivotArea type="data" outline="0" fieldPosition="0">
        <references count="3">
          <reference field="4294967294" count="1" selected="0">
            <x v="0"/>
          </reference>
          <reference field="0" count="1" selected="0">
            <x v="5"/>
          </reference>
          <reference field="1" count="1" selected="0">
            <x v="5"/>
          </reference>
        </references>
      </pivotArea>
    </chartFormat>
    <chartFormat chart="2" format="181" series="1">
      <pivotArea type="data" outline="0" fieldPosition="0">
        <references count="3">
          <reference field="4294967294" count="1" selected="0">
            <x v="0"/>
          </reference>
          <reference field="0" count="1" selected="0">
            <x v="9"/>
          </reference>
          <reference field="1" count="1" selected="0">
            <x v="5"/>
          </reference>
        </references>
      </pivotArea>
    </chartFormat>
    <chartFormat chart="2" format="182" series="1">
      <pivotArea type="data" outline="0" fieldPosition="0">
        <references count="3">
          <reference field="4294967294" count="1" selected="0">
            <x v="0"/>
          </reference>
          <reference field="0" count="1" selected="0">
            <x v="14"/>
          </reference>
          <reference field="1" count="1" selected="0">
            <x v="5"/>
          </reference>
        </references>
      </pivotArea>
    </chartFormat>
    <chartFormat chart="2" format="183" series="1">
      <pivotArea type="data" outline="0" fieldPosition="0">
        <references count="3">
          <reference field="4294967294" count="1" selected="0">
            <x v="0"/>
          </reference>
          <reference field="0" count="1" selected="0">
            <x v="17"/>
          </reference>
          <reference field="1" count="1" selected="0">
            <x v="5"/>
          </reference>
        </references>
      </pivotArea>
    </chartFormat>
    <chartFormat chart="2" format="184" series="1">
      <pivotArea type="data" outline="0" fieldPosition="0">
        <references count="3">
          <reference field="4294967294" count="1" selected="0">
            <x v="0"/>
          </reference>
          <reference field="0" count="1" selected="0">
            <x v="12"/>
          </reference>
          <reference field="1" count="1" selected="0">
            <x v="6"/>
          </reference>
        </references>
      </pivotArea>
    </chartFormat>
    <chartFormat chart="2" format="185" series="1">
      <pivotArea type="data" outline="0" fieldPosition="0">
        <references count="3">
          <reference field="4294967294" count="1" selected="0">
            <x v="0"/>
          </reference>
          <reference field="0" count="1" selected="0">
            <x v="13"/>
          </reference>
          <reference field="1" count="1" selected="0">
            <x v="6"/>
          </reference>
        </references>
      </pivotArea>
    </chartFormat>
    <chartFormat chart="2" format="186" series="1">
      <pivotArea type="data" outline="0" fieldPosition="0">
        <references count="3">
          <reference field="4294967294" count="1" selected="0">
            <x v="0"/>
          </reference>
          <reference field="0" count="1" selected="0">
            <x v="14"/>
          </reference>
          <reference field="1" count="1" selected="0">
            <x v="6"/>
          </reference>
        </references>
      </pivotArea>
    </chartFormat>
    <chartFormat chart="2" format="187" series="1">
      <pivotArea type="data" outline="0" fieldPosition="0">
        <references count="3">
          <reference field="4294967294" count="1" selected="0">
            <x v="0"/>
          </reference>
          <reference field="0" count="1" selected="0">
            <x v="15"/>
          </reference>
          <reference field="1" count="1" selected="0">
            <x v="6"/>
          </reference>
        </references>
      </pivotArea>
    </chartFormat>
    <chartFormat chart="2" format="188" series="1">
      <pivotArea type="data" outline="0" fieldPosition="0">
        <references count="3">
          <reference field="4294967294" count="1" selected="0">
            <x v="0"/>
          </reference>
          <reference field="0" count="1" selected="0">
            <x v="16"/>
          </reference>
          <reference field="1" count="1" selected="0">
            <x v="6"/>
          </reference>
        </references>
      </pivotArea>
    </chartFormat>
    <chartFormat chart="2" format="189" series="1">
      <pivotArea type="data" outline="0" fieldPosition="0">
        <references count="3">
          <reference field="4294967294" count="1" selected="0">
            <x v="0"/>
          </reference>
          <reference field="0" count="1" selected="0">
            <x v="17"/>
          </reference>
          <reference field="1" count="1" selected="0">
            <x v="6"/>
          </reference>
        </references>
      </pivotArea>
    </chartFormat>
    <chartFormat chart="2" format="190" series="1">
      <pivotArea type="data" outline="0" fieldPosition="0">
        <references count="3">
          <reference field="4294967294" count="1" selected="0">
            <x v="0"/>
          </reference>
          <reference field="0" count="1" selected="0">
            <x v="12"/>
          </reference>
          <reference field="1" count="1" selected="0">
            <x v="7"/>
          </reference>
        </references>
      </pivotArea>
    </chartFormat>
    <chartFormat chart="2" format="191" series="1">
      <pivotArea type="data" outline="0" fieldPosition="0">
        <references count="3">
          <reference field="4294967294" count="1" selected="0">
            <x v="0"/>
          </reference>
          <reference field="0" count="1" selected="0">
            <x v="13"/>
          </reference>
          <reference field="1" count="1" selected="0">
            <x v="7"/>
          </reference>
        </references>
      </pivotArea>
    </chartFormat>
    <chartFormat chart="2" format="192" series="1">
      <pivotArea type="data" outline="0" fieldPosition="0">
        <references count="3">
          <reference field="4294967294" count="1" selected="0">
            <x v="0"/>
          </reference>
          <reference field="0" count="1" selected="0">
            <x v="14"/>
          </reference>
          <reference field="1" count="1" selected="0">
            <x v="7"/>
          </reference>
        </references>
      </pivotArea>
    </chartFormat>
    <chartFormat chart="2" format="193" series="1">
      <pivotArea type="data" outline="0" fieldPosition="0">
        <references count="3">
          <reference field="4294967294" count="1" selected="0">
            <x v="0"/>
          </reference>
          <reference field="0" count="1" selected="0">
            <x v="15"/>
          </reference>
          <reference field="1" count="1" selected="0">
            <x v="7"/>
          </reference>
        </references>
      </pivotArea>
    </chartFormat>
    <chartFormat chart="2" format="194" series="1">
      <pivotArea type="data" outline="0" fieldPosition="0">
        <references count="3">
          <reference field="4294967294" count="1" selected="0">
            <x v="0"/>
          </reference>
          <reference field="0" count="1" selected="0">
            <x v="16"/>
          </reference>
          <reference field="1" count="1" selected="0">
            <x v="7"/>
          </reference>
        </references>
      </pivotArea>
    </chartFormat>
    <chartFormat chart="2" format="195" series="1">
      <pivotArea type="data" outline="0" fieldPosition="0">
        <references count="3">
          <reference field="4294967294" count="1" selected="0">
            <x v="0"/>
          </reference>
          <reference field="0" count="1" selected="0">
            <x v="17"/>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58" applyNumberFormats="0" applyBorderFormats="0" applyFontFormats="0" applyPatternFormats="0" applyAlignmentFormats="0" applyWidthHeightFormats="1" dataCaption="Werte" updatedVersion="6" minRefreshableVersion="3" useAutoFormatting="1" itemPrintTitles="1" createdVersion="4" indent="0" outline="1" outlineData="1" multipleFieldFilters="0" chartFormat="2">
  <location ref="A3:C6" firstHeaderRow="0" firstDataRow="1" firstDataCol="1"/>
  <pivotFields count="4">
    <pivotField axis="axisRow" showAll="0">
      <items count="2">
        <item x="0"/>
        <item t="default"/>
      </items>
    </pivotField>
    <pivotField axis="axisRow" showAll="0">
      <items count="2">
        <item x="0"/>
        <item t="default"/>
      </items>
    </pivotField>
    <pivotField dataField="1" showAll="0"/>
    <pivotField dataField="1" showAll="0"/>
  </pivotFields>
  <rowFields count="2">
    <field x="0"/>
    <field x="1"/>
  </rowFields>
  <rowItems count="3">
    <i>
      <x/>
    </i>
    <i r="1">
      <x/>
    </i>
    <i t="grand">
      <x/>
    </i>
  </rowItems>
  <colFields count="1">
    <field x="-2"/>
  </colFields>
  <colItems count="2">
    <i>
      <x/>
    </i>
    <i i="1">
      <x v="1"/>
    </i>
  </colItems>
  <dataFields count="2">
    <dataField name="Summe von size_usk" fld="2" baseField="0" baseItem="0"/>
    <dataField name="Summe von size_skl" fld="3" baseField="0" baseItem="0"/>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region1" sourceName="region">
  <pivotTables>
    <pivotTable tabId="42" name="PivotTable3"/>
  </pivotTables>
  <data>
    <tabular pivotCacheId="449">
      <items count="19">
        <i x="9" s="1"/>
        <i x="13" s="1"/>
        <i x="14" s="1"/>
        <i x="3" s="1"/>
        <i x="6" s="1"/>
        <i x="18" s="1"/>
        <i x="10" s="1"/>
        <i x="11" s="1"/>
        <i x="2" s="1"/>
        <i x="0" s="1"/>
        <i x="4" s="1"/>
        <i x="12" s="1"/>
        <i x="16" s="1"/>
        <i x="5" s="1"/>
        <i x="17" s="1"/>
        <i x="15" s="1"/>
        <i x="7" s="1"/>
        <i x="8"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atenschnitt_technology1" sourceName="technology">
  <pivotTables>
    <pivotTable tabId="42" name="PivotTable3"/>
  </pivotTables>
  <data>
    <tabular pivotCacheId="449">
      <items count="13">
        <i x="11" s="1"/>
        <i x="3" s="1"/>
        <i x="5" s="1"/>
        <i x="1" s="1"/>
        <i x="12" s="1"/>
        <i x="6" s="1"/>
        <i x="7" s="1"/>
        <i x="4" s="1"/>
        <i x="8" s="1"/>
        <i x="0" s="1"/>
        <i x="10" s="1"/>
        <i x="2"/>
        <i x="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atenschnitt_year1" sourceName="year">
  <pivotTables>
    <pivotTable tabId="42" name="PivotTable3"/>
  </pivotTables>
  <data>
    <tabular pivotCacheId="449">
      <items count="5">
        <i x="0" s="1"/>
        <i x="1" s="1"/>
        <i x="2"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Datenschnitt_region2" sourceName="region">
  <pivotTables>
    <pivotTable tabId="43" name="PivotTable3"/>
  </pivotTables>
  <data>
    <tabular pivotCacheId="447">
      <items count="19">
        <i x="9" s="1"/>
        <i x="13" s="1"/>
        <i x="14" s="1"/>
        <i x="3" s="1"/>
        <i x="6" s="1"/>
        <i x="18" s="1"/>
        <i x="10" s="1"/>
        <i x="11" s="1"/>
        <i x="2" s="1"/>
        <i x="0" s="1"/>
        <i x="4" s="1"/>
        <i x="12" s="1"/>
        <i x="16" s="1"/>
        <i x="5" s="1"/>
        <i x="17" s="1"/>
        <i x="15" s="1"/>
        <i x="7" s="1"/>
        <i x="8"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Datenschnitt_technology2" sourceName="technology">
  <pivotTables>
    <pivotTable tabId="43" name="PivotTable3"/>
  </pivotTables>
  <data>
    <tabular pivotCacheId="447">
      <items count="19">
        <i x="1" s="1"/>
        <i x="2" s="1"/>
        <i x="18" s="1"/>
        <i x="6" s="1"/>
        <i x="3" s="1"/>
        <i x="5" s="1"/>
        <i x="4" s="1"/>
        <i x="0" s="1"/>
        <i x="7" s="1"/>
        <i x="13" s="1"/>
        <i x="9" s="1"/>
        <i x="8" s="1"/>
        <i x="12" s="1"/>
        <i x="11" s="1"/>
        <i x="10" s="1"/>
        <i x="15" s="1"/>
        <i x="16" s="1"/>
        <i x="14" s="1"/>
        <i x="17"/>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Datenschnitt_year2" sourceName="year">
  <pivotTables>
    <pivotTable tabId="43" name="PivotTable3"/>
  </pivotTables>
  <data>
    <tabular pivotCacheId="447">
      <items count="5">
        <i x="0" s="1"/>
        <i x="1" s="1"/>
        <i x="2" s="1"/>
        <i x="3" s="1"/>
        <i x="4"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Datenschnitt_Region4" sourceName="Region">
  <pivotTables>
    <pivotTable tabId="17" name="PivotTable2"/>
  </pivotTables>
  <data>
    <tabular pivotCacheId="441">
      <items count="20">
        <i x="9" s="1"/>
        <i x="13" s="1"/>
        <i x="14" s="1"/>
        <i x="3" s="1"/>
        <i x="6" s="1"/>
        <i x="19" s="1"/>
        <i x="10" s="1"/>
        <i x="11" s="1"/>
        <i x="2" s="1"/>
        <i x="0" s="1"/>
        <i x="4" s="1"/>
        <i x="12" s="1"/>
        <i x="16" s="1"/>
        <i x="5" s="1"/>
        <i x="17" s="1"/>
        <i x="15" s="1"/>
        <i x="7" s="1"/>
        <i x="8" s="1"/>
        <i x="1" s="1"/>
        <i x="18"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Datenschnitt_Year3" sourceName="Year">
  <pivotTables>
    <pivotTable tabId="17" name="PivotTable2"/>
  </pivotTables>
  <data>
    <tabular pivotCacheId="441">
      <items count="5">
        <i x="0" s="1"/>
        <i x="1" s="1"/>
        <i x="2" s="1"/>
        <i x="3" s="1"/>
        <i x="4"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Datenschnitt_region6" sourceName="region">
  <pivotTables>
    <pivotTable tabId="28" name="PivotTable6"/>
  </pivotTables>
  <data>
    <tabular pivotCacheId="488">
      <items count="18">
        <i x="9" s="1"/>
        <i x="13" s="1"/>
        <i x="14" s="1"/>
        <i x="3" s="1"/>
        <i x="6" s="1"/>
        <i x="10" s="1"/>
        <i x="11" s="1"/>
        <i x="2" s="1"/>
        <i x="0" s="1"/>
        <i x="4" s="1"/>
        <i x="12" s="1"/>
        <i x="16" s="1"/>
        <i x="5" s="1"/>
        <i x="17" s="1"/>
        <i x="15" s="1"/>
        <i x="7" s="1"/>
        <i x="8"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Datenschnitt_energy_production" sourceName="energy production">
  <pivotTables>
    <pivotTable tabId="28" name="PivotTable6"/>
  </pivotTables>
  <data>
    <tabular pivotCacheId="488">
      <items count="18">
        <i x="16"/>
        <i x="14"/>
        <i x="9"/>
        <i x="7" s="1"/>
        <i x="8" s="1"/>
        <i x="6" s="1"/>
        <i x="12"/>
        <i x="1" s="1"/>
        <i x="10"/>
        <i x="11"/>
        <i x="5"/>
        <i x="4"/>
        <i x="3"/>
        <i x="0" s="1"/>
        <i x="2"/>
        <i x="13"/>
        <i x="17"/>
        <i x="15"/>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Datenschnitt_energy_usage" sourceName="energy usage">
  <pivotTables>
    <pivotTable tabId="28" name="PivotTable6"/>
  </pivotTables>
  <data>
    <tabular pivotCacheId="488">
      <items count="21">
        <i x="19"/>
        <i x="17"/>
        <i x="7"/>
        <i x="12"/>
        <i x="10"/>
        <i x="11"/>
        <i x="6" s="1"/>
        <i x="15"/>
        <i x="8"/>
        <i x="1"/>
        <i x="9"/>
        <i x="13"/>
        <i x="14"/>
        <i x="5"/>
        <i x="4"/>
        <i x="3"/>
        <i x="0"/>
        <i x="2"/>
        <i x="16"/>
        <i x="20"/>
        <i x="18"/>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Datenschnitt_year5" sourceName="year">
  <pivotTables>
    <pivotTable tabId="28" name="PivotTable6"/>
  </pivotTables>
  <data>
    <tabular pivotCacheId="488">
      <items count="9">
        <i x="0" s="1"/>
        <i x="1" s="1"/>
        <i x="2" s="1"/>
        <i x="3" s="1"/>
        <i x="4" s="1"/>
        <i x="5" s="1"/>
        <i x="6" s="1"/>
        <i x="7" s="1"/>
        <i x="8"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Datenschnitt_region7" sourceName="region">
  <pivotTables>
    <pivotTable tabId="22" name="PivotTable1"/>
  </pivotTables>
  <data>
    <tabular pivotCacheId="474">
      <items count="10">
        <i x="6" s="1"/>
        <i x="1" s="1"/>
        <i x="4" s="1"/>
        <i x="9" s="1"/>
        <i x="7" s="1"/>
        <i x="8" s="1"/>
        <i x="0" s="1"/>
        <i x="2" s="1"/>
        <i x="3" s="1"/>
        <i x="5"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Datenschnitt_region8" sourceName="region">
  <pivotTables>
    <pivotTable tabId="45" name="PivotTable1"/>
  </pivotTables>
  <data>
    <tabular pivotCacheId="461">
      <items count="20">
        <i x="9"/>
        <i x="13"/>
        <i x="14"/>
        <i x="3" s="1"/>
        <i x="6"/>
        <i x="19"/>
        <i x="10"/>
        <i x="11"/>
        <i x="2"/>
        <i x="0"/>
        <i x="4"/>
        <i x="12"/>
        <i x="16"/>
        <i x="5"/>
        <i x="17"/>
        <i x="15"/>
        <i x="7"/>
        <i x="8"/>
        <i x="1"/>
        <i x="18"/>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Datenschnitt_sector" sourceName="sector">
  <pivotTables>
    <pivotTable tabId="45" name="PivotTable1"/>
  </pivotTables>
  <data>
    <tabular pivotCacheId="461">
      <items count="19">
        <i x="16"/>
        <i x="14"/>
        <i x="9"/>
        <i x="7"/>
        <i x="6"/>
        <i x="12"/>
        <i x="1"/>
        <i x="10"/>
        <i x="11"/>
        <i x="5"/>
        <i x="4"/>
        <i x="3"/>
        <i x="0" s="1"/>
        <i x="2"/>
        <i x="13"/>
        <i x="17"/>
        <i x="18"/>
        <i x="15"/>
        <i x="8"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Datenschnitt_year6" sourceName="year">
  <pivotTables>
    <pivotTable tabId="45" name="PivotTable1"/>
  </pivotTables>
  <data>
    <tabular pivotCacheId="461">
      <items count="5">
        <i x="0" s="1"/>
        <i x="1" s="1"/>
        <i x="2" s="1"/>
        <i x="3" s="1"/>
        <i x="4"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Datenschnitt_region9" sourceName="region">
  <pivotTables>
    <pivotTable tabId="46" name="PivotTable1"/>
  </pivotTables>
  <data>
    <tabular pivotCacheId="460">
      <items count="19">
        <i x="9"/>
        <i x="13"/>
        <i x="14"/>
        <i x="3" s="1"/>
        <i x="6"/>
        <i x="18"/>
        <i x="10"/>
        <i x="11"/>
        <i x="2"/>
        <i x="0"/>
        <i x="4"/>
        <i x="12"/>
        <i x="16"/>
        <i x="5"/>
        <i x="17"/>
        <i x="15"/>
        <i x="7"/>
        <i x="8"/>
        <i x="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Datenschnitt_PA_out" sourceName="PA_out">
  <pivotTables>
    <pivotTable tabId="46" name="PivotTable1"/>
  </pivotTables>
  <data>
    <tabular pivotCacheId="460">
      <items count="18">
        <i x="16" s="1"/>
        <i x="14" s="1"/>
        <i x="9" s="1"/>
        <i x="7" s="1"/>
        <i x="8" s="1"/>
        <i x="6" s="1"/>
        <i x="12" s="1"/>
        <i x="1" s="1"/>
        <i x="10" s="1"/>
        <i x="11" s="1"/>
        <i x="5" s="1"/>
        <i x="4" s="1"/>
        <i x="3" s="1"/>
        <i x="0" s="1"/>
        <i x="2" s="1"/>
        <i x="13" s="1"/>
        <i x="17" s="1"/>
        <i x="15"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Datenschnitt_PA_in" sourceName="PA_in">
  <pivotTables>
    <pivotTable tabId="46" name="PivotTable1"/>
  </pivotTables>
  <data>
    <tabular pivotCacheId="460">
      <items count="20">
        <i x="17"/>
        <i x="15"/>
        <i x="7"/>
        <i x="10"/>
        <i x="8"/>
        <i x="6"/>
        <i x="13"/>
        <i x="1"/>
        <i x="19"/>
        <i x="11"/>
        <i x="12"/>
        <i x="5"/>
        <i x="4" s="1"/>
        <i x="3"/>
        <i x="0"/>
        <i x="2"/>
        <i x="14"/>
        <i x="18"/>
        <i x="16"/>
        <i x="9"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Datenschnitt_year7" sourceName="year">
  <pivotTables>
    <pivotTable tabId="46" name="PivotTable1"/>
  </pivotTables>
  <data>
    <tabular pivotCacheId="460">
      <items count="5">
        <i x="0" s="1"/>
        <i x="1" s="1"/>
        <i x="2" s="1"/>
        <i x="3" s="1"/>
        <i x="4"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Datenschnitt_region10" sourceName="region">
  <pivotTables>
    <pivotTable tabId="47" name="PivotTable2"/>
  </pivotTables>
  <data>
    <tabular pivotCacheId="459">
      <items count="18">
        <i x="9"/>
        <i x="13"/>
        <i x="14"/>
        <i x="3" s="1"/>
        <i x="6"/>
        <i x="10"/>
        <i x="11"/>
        <i x="2"/>
        <i x="0"/>
        <i x="4"/>
        <i x="12"/>
        <i x="16"/>
        <i x="5"/>
        <i x="17"/>
        <i x="15"/>
        <i x="7"/>
        <i x="8"/>
        <i x="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Datenschnitt_sector1" sourceName="sector">
  <pivotTables>
    <pivotTable tabId="47" name="PivotTable2"/>
  </pivotTables>
  <data>
    <tabular pivotCacheId="459">
      <items count="18">
        <i x="16"/>
        <i x="14"/>
        <i x="9"/>
        <i x="7" s="1"/>
        <i x="8" s="1"/>
        <i x="6" s="1"/>
        <i x="12"/>
        <i x="1" s="1"/>
        <i x="10"/>
        <i x="11"/>
        <i x="5"/>
        <i x="4"/>
        <i x="3"/>
        <i x="0" s="1"/>
        <i x="2"/>
        <i x="13"/>
        <i x="17"/>
        <i x="15"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Datenschnitt_year8" sourceName="year">
  <pivotTables>
    <pivotTable tabId="47" name="PivotTable2"/>
  </pivotTables>
  <data>
    <tabular pivotCacheId="459">
      <items count="5">
        <i x="0" s="1"/>
        <i x="1" s="1"/>
        <i x="2" s="1"/>
        <i x="3" s="1"/>
        <i x="4"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Datenschnitt_region11" sourceName="region">
  <pivotTables>
    <pivotTable tabId="48" name="PivotTable3"/>
  </pivotTables>
  <data>
    <tabular pivotCacheId="456">
      <items count="20">
        <i x="9" s="1"/>
        <i x="13" s="1"/>
        <i x="14" s="1"/>
        <i x="3" s="1"/>
        <i x="6" s="1"/>
        <i x="19" s="1"/>
        <i x="10" s="1"/>
        <i x="11" s="1"/>
        <i x="2" s="1"/>
        <i x="0" s="1"/>
        <i x="4" s="1"/>
        <i x="12" s="1"/>
        <i x="16" s="1"/>
        <i x="5" s="1"/>
        <i x="17" s="1"/>
        <i x="15" s="1"/>
        <i x="7" s="1"/>
        <i x="8" s="1"/>
        <i x="1" s="1"/>
        <i x="18" s="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Datenschnitt_sector2" sourceName="sector">
  <pivotTables>
    <pivotTable tabId="48" name="PivotTable3"/>
  </pivotTables>
  <data>
    <tabular pivotCacheId="456">
      <items count="19">
        <i x="16"/>
        <i x="14"/>
        <i x="9"/>
        <i x="7"/>
        <i x="8"/>
        <i x="6"/>
        <i x="12"/>
        <i x="1"/>
        <i x="10"/>
        <i x="11"/>
        <i x="5"/>
        <i x="4"/>
        <i x="3"/>
        <i x="0"/>
        <i x="2"/>
        <i x="13"/>
        <i x="17"/>
        <i x="18" s="1"/>
        <i x="15"/>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Datenschnitt_year9" sourceName="year">
  <pivotTables>
    <pivotTable tabId="48" name="PivotTable3"/>
  </pivotTables>
  <data>
    <tabular pivotCacheId="456">
      <items count="5">
        <i x="0" s="1"/>
        <i x="1" s="1"/>
        <i x="2" s="1"/>
        <i x="3" s="1"/>
        <i x="4"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Datenschnitt_region12" sourceName="region">
  <pivotTables>
    <pivotTable tabId="5" name="PivotTable2"/>
  </pivotTables>
  <data>
    <tabular pivotCacheId="451">
      <items count="19">
        <i x="9"/>
        <i x="13"/>
        <i x="14"/>
        <i x="3" s="1"/>
        <i x="6"/>
        <i x="18"/>
        <i x="10"/>
        <i x="11"/>
        <i x="2"/>
        <i x="0"/>
        <i x="4"/>
        <i x="12"/>
        <i x="16"/>
        <i x="5"/>
        <i x="17"/>
        <i x="15"/>
        <i x="7"/>
        <i x="8"/>
        <i x="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Datenschnitt_sector3" sourceName="sector">
  <pivotTables>
    <pivotTable tabId="5" name="PivotTable2"/>
  </pivotTables>
  <data>
    <tabular pivotCacheId="451">
      <items count="18">
        <i x="12"/>
        <i x="2" s="1"/>
        <i x="10"/>
        <i x="5" s="1"/>
        <i x="6" s="1"/>
        <i x="4" s="1"/>
        <i x="8"/>
        <i x="7" s="1"/>
        <i x="0" s="1"/>
        <i x="3" s="1"/>
        <i x="1" s="1"/>
        <i x="9" s="1"/>
        <i x="13"/>
        <i x="15"/>
        <i x="11"/>
        <i x="16" nd="1"/>
        <i x="17" nd="1"/>
        <i x="14"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Datenschnitt_year10" sourceName="year">
  <pivotTables>
    <pivotTable tabId="5" name="PivotTable2"/>
  </pivotTables>
  <data>
    <tabular pivotCacheId="451">
      <items count="5">
        <i x="0"/>
        <i x="1"/>
        <i x="2"/>
        <i x="3"/>
        <i x="4"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Datenschnitt_region14" sourceName="region">
  <pivotTables>
    <pivotTable tabId="54" name="PivotTable3"/>
  </pivotTables>
  <data>
    <tabular pivotCacheId="462">
      <items count="19">
        <i x="9" s="1"/>
        <i x="13" s="1"/>
        <i x="14" s="1"/>
        <i x="3" s="1"/>
        <i x="6" s="1"/>
        <i x="18" s="1"/>
        <i x="10" s="1"/>
        <i x="11" s="1"/>
        <i x="2" s="1"/>
        <i x="0" s="1"/>
        <i x="4" s="1"/>
        <i x="12" s="1"/>
        <i x="16" s="1"/>
        <i x="5" s="1"/>
        <i x="17" s="1"/>
        <i x="15" s="1"/>
        <i x="7" s="1"/>
        <i x="8" s="1"/>
        <i x="1"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Datenschnitt_year12" sourceName="year">
  <pivotTables>
    <pivotTable tabId="54" name="PivotTable3"/>
  </pivotTables>
  <data>
    <tabular pivotCacheId="462">
      <items count="5">
        <i x="0"/>
        <i x="1" s="1"/>
        <i x="2" s="1"/>
        <i x="3" s="1"/>
        <i x="4" s="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Datenschnitt_region15" sourceName="region">
  <pivotTables>
    <pivotTable tabId="55" name="PivotTable4"/>
  </pivotTables>
  <data>
    <tabular pivotCacheId="464">
      <items count="20">
        <i x="9"/>
        <i x="13" s="1"/>
        <i x="14"/>
        <i x="3" s="1"/>
        <i x="6"/>
        <i x="19"/>
        <i x="10" s="1"/>
        <i x="11" s="1"/>
        <i x="2" s="1"/>
        <i x="0" s="1"/>
        <i x="4"/>
        <i x="12" s="1"/>
        <i x="16"/>
        <i x="5"/>
        <i x="17" s="1"/>
        <i x="15" s="1"/>
        <i x="7" s="1"/>
        <i x="8"/>
        <i x="1" s="1"/>
        <i x="18"/>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Datenschnitt_year13" sourceName="year">
  <pivotTables>
    <pivotTable tabId="55" name="PivotTable4"/>
  </pivotTables>
  <data>
    <tabular pivotCacheId="464">
      <items count="5">
        <i x="0" s="1"/>
        <i x="1" s="1"/>
        <i x="2" s="1"/>
        <i x="3" s="1"/>
        <i x="4"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Datenschnitt_type" sourceName="type">
  <pivotTables>
    <pivotTable tabId="56" name="PivotTable1"/>
  </pivotTables>
  <data>
    <tabular pivotCacheId="450">
      <items count="6">
        <i x="3" s="1"/>
        <i x="4" s="1"/>
        <i x="0" s="1"/>
        <i x="1" s="1"/>
        <i x="5" s="1"/>
        <i x="2"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Datenschnitt_region16" sourceName="region">
  <pivotTables>
    <pivotTable tabId="56" name="PivotTable1"/>
  </pivotTables>
  <data>
    <tabular pivotCacheId="450">
      <items count="19">
        <i x="9" s="1"/>
        <i x="13" s="1"/>
        <i x="14" s="1"/>
        <i x="3" s="1"/>
        <i x="6" s="1"/>
        <i x="18" s="1"/>
        <i x="10" s="1"/>
        <i x="11" s="1"/>
        <i x="2" s="1"/>
        <i x="0" s="1"/>
        <i x="4" s="1"/>
        <i x="12" s="1"/>
        <i x="16" s="1"/>
        <i x="5" s="1"/>
        <i x="17" s="1"/>
        <i x="15" s="1"/>
        <i x="7" s="1"/>
        <i x="8" s="1"/>
        <i x="1"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Datenschnitt_technology4" sourceName="technology">
  <pivotTables>
    <pivotTable tabId="56" name="PivotTable1"/>
  </pivotTables>
  <data>
    <tabular pivotCacheId="450">
      <items count="19">
        <i x="1"/>
        <i x="2"/>
        <i x="7"/>
        <i x="5"/>
        <i x="17"/>
        <i x="4"/>
        <i x="3"/>
        <i x="0"/>
        <i x="6"/>
        <i x="13"/>
        <i x="9"/>
        <i x="8"/>
        <i x="12"/>
        <i x="11" s="1"/>
        <i x="10"/>
        <i x="15"/>
        <i x="18"/>
        <i x="14"/>
        <i x="16"/>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Datenschnitt_year14" sourceName="year">
  <pivotTables>
    <pivotTable tabId="56" name="PivotTable1"/>
  </pivotTables>
  <data>
    <tabular pivotCacheId="450">
      <items count="5">
        <i x="0" s="1"/>
        <i x="1" s="1"/>
        <i x="2" s="1"/>
        <i x="3" s="1"/>
        <i x="4"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Datenschnitt_commodity" sourceName="commodity">
  <pivotTables>
    <pivotTable tabId="58" name="PivotTable1"/>
  </pivotTables>
  <data>
    <tabular pivotCacheId="457">
      <items count="19">
        <i x="16" s="1"/>
        <i x="14" s="1"/>
        <i x="9" s="1"/>
        <i x="7" s="1"/>
        <i x="8" s="1"/>
        <i x="6" s="1"/>
        <i x="12" s="1"/>
        <i x="1" s="1"/>
        <i x="10" s="1"/>
        <i x="11" s="1"/>
        <i x="5" s="1"/>
        <i x="4" s="1"/>
        <i x="3" s="1"/>
        <i x="0" s="1"/>
        <i x="2" s="1"/>
        <i x="13" s="1"/>
        <i x="17" s="1"/>
        <i x="18" s="1"/>
        <i x="15" s="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Datenschnitt_exporter" sourceName="exporter">
  <pivotTables>
    <pivotTable tabId="58" name="PivotTable1"/>
  </pivotTables>
  <data>
    <tabular pivotCacheId="457">
      <items count="20">
        <i x="9" s="1"/>
        <i x="13" s="1"/>
        <i x="14" s="1"/>
        <i x="3" s="1"/>
        <i x="6" s="1"/>
        <i x="19" s="1"/>
        <i x="10" s="1"/>
        <i x="11" s="1"/>
        <i x="2" s="1"/>
        <i x="0" s="1"/>
        <i x="4" s="1"/>
        <i x="12" s="1"/>
        <i x="16" s="1"/>
        <i x="5" s="1"/>
        <i x="17" s="1"/>
        <i x="15" s="1"/>
        <i x="7" s="1"/>
        <i x="8" s="1"/>
        <i x="1" s="1"/>
        <i x="18" s="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Datenschnitt_importer" sourceName="importer">
  <pivotTables>
    <pivotTable tabId="58" name="PivotTable1"/>
  </pivotTables>
  <data>
    <tabular pivotCacheId="457">
      <items count="20">
        <i x="8"/>
        <i x="12" s="1"/>
        <i x="13" s="1"/>
        <i x="2"/>
        <i x="5"/>
        <i x="18"/>
        <i x="9" s="1"/>
        <i x="10" s="1"/>
        <i x="1" s="1"/>
        <i x="19" s="1"/>
        <i x="3"/>
        <i x="11" s="1"/>
        <i x="15"/>
        <i x="4"/>
        <i x="16" s="1"/>
        <i x="14" s="1"/>
        <i x="6" s="1"/>
        <i x="7"/>
        <i x="0" s="1"/>
        <i x="17"/>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Datenschnitt_year16" sourceName="year">
  <pivotTables>
    <pivotTable tabId="58" name="PivotTable1"/>
  </pivotTables>
  <data>
    <tabular pivotCacheId="457">
      <items count="5">
        <i x="0" s="1"/>
        <i x="1" s="1"/>
        <i x="2" s="1"/>
        <i x="3" s="1"/>
        <i x="4" s="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Datenschnitt_region18" sourceName="region">
  <pivotTables>
    <pivotTable tabId="60" name="PivotTable1"/>
  </pivotTables>
  <data>
    <tabular pivotCacheId="463">
      <items count="18">
        <i x="9" s="1"/>
        <i x="13" s="1"/>
        <i x="14" s="1"/>
        <i x="3" s="1"/>
        <i x="6" s="1"/>
        <i x="10" s="1"/>
        <i x="11" s="1"/>
        <i x="2" s="1"/>
        <i x="0" s="1"/>
        <i x="4" s="1"/>
        <i x="12" s="1"/>
        <i x="16" s="1"/>
        <i x="5" s="1"/>
        <i x="17" s="1"/>
        <i x="15" s="1"/>
        <i x="7" s="1"/>
        <i x="8" s="1"/>
        <i x="1"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Datenschnitt_sector4" sourceName="sector">
  <pivotTables>
    <pivotTable tabId="60" name="PivotTable1"/>
  </pivotTables>
  <data>
    <tabular pivotCacheId="463">
      <items count="18">
        <i x="11" s="1"/>
        <i x="9" s="1"/>
        <i x="4" s="1"/>
        <i x="14" s="1"/>
        <i x="15" s="1"/>
        <i x="16" s="1"/>
        <i x="7" s="1"/>
        <i x="13" s="1"/>
        <i x="5" s="1"/>
        <i x="6" s="1"/>
        <i x="3" s="1"/>
        <i x="2" s="1"/>
        <i x="1" s="1"/>
        <i x="17" s="1"/>
        <i x="0" s="1"/>
        <i x="8" s="1"/>
        <i x="12" s="1"/>
        <i x="10" s="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Datenschnitt_year17" sourceName="year">
  <pivotTables>
    <pivotTable tabId="60" name="PivotTable1"/>
  </pivotTables>
  <data>
    <tabular pivotCacheId="463">
      <items count="5">
        <i x="0" s="1"/>
        <i x="1" s="1"/>
        <i x="2" s="1"/>
        <i x="3" s="1"/>
        <i x="4" s="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Datenschnitt_region1811" sourceName="region">
  <pivotTables>
    <pivotTable tabId="61" name="PivotTable1"/>
  </pivotTables>
  <data>
    <tabular pivotCacheId="465">
      <items count="18">
        <i x="9"/>
        <i x="13"/>
        <i x="14"/>
        <i x="3" s="1"/>
        <i x="6"/>
        <i x="10" s="1"/>
        <i x="11" s="1"/>
        <i x="2" s="1"/>
        <i x="0"/>
        <i x="4"/>
        <i x="12"/>
        <i x="16"/>
        <i x="5"/>
        <i x="17"/>
        <i x="15"/>
        <i x="7"/>
        <i x="8"/>
        <i x="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Datenschnitt_year1711" sourceName="year">
  <pivotTables>
    <pivotTable tabId="61" name="PivotTable1"/>
  </pivotTables>
  <data>
    <tabular pivotCacheId="465">
      <items count="5">
        <i x="0" s="1"/>
        <i x="1" s="1"/>
        <i x="2" s="1"/>
        <i x="3" s="1"/>
        <i x="4" s="1"/>
      </items>
    </tabular>
  </data>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mc:Ignorable="x" name="Datenschnitt_region181" sourceName="region">
  <pivotTables>
    <pivotTable tabId="62" name="PivotTable1"/>
  </pivotTables>
  <data>
    <tabular pivotCacheId="466">
      <items count="18">
        <i x="9"/>
        <i x="13"/>
        <i x="14"/>
        <i x="3" s="1"/>
        <i x="6"/>
        <i x="10"/>
        <i x="11"/>
        <i x="2"/>
        <i x="0"/>
        <i x="4"/>
        <i x="12"/>
        <i x="16"/>
        <i x="5"/>
        <i x="17"/>
        <i x="15"/>
        <i x="7"/>
        <i x="8"/>
        <i x="1"/>
      </items>
    </tabular>
  </data>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mc:Ignorable="x" name="Datenschnitt_year171" sourceName="year">
  <pivotTables>
    <pivotTable tabId="62" name="PivotTable1"/>
  </pivotTables>
  <data>
    <tabular pivotCacheId="466">
      <items count="5">
        <i x="0" s="1"/>
        <i x="1" s="1"/>
        <i x="2" s="1"/>
        <i x="3" s="1"/>
        <i x="4" s="1"/>
      </items>
    </tabular>
  </data>
</slicerCacheDefinition>
</file>

<file path=xl/slicerCaches/slicerCache49.xml><?xml version="1.0" encoding="utf-8"?>
<slicerCacheDefinition xmlns="http://schemas.microsoft.com/office/spreadsheetml/2009/9/main" xmlns:mc="http://schemas.openxmlformats.org/markup-compatibility/2006" xmlns:x="http://schemas.openxmlformats.org/spreadsheetml/2006/main" mc:Ignorable="x" name="Datenschnitt_region19" sourceName="region">
  <pivotTables>
    <pivotTable tabId="63" name="PivotTable2"/>
  </pivotTables>
  <data>
    <tabular pivotCacheId="469">
      <items count="18">
        <i x="9" s="1"/>
        <i x="13" s="1"/>
        <i x="14" s="1"/>
        <i x="3" s="1"/>
        <i x="6" s="1"/>
        <i x="10" s="1"/>
        <i x="11" s="1"/>
        <i x="2" s="1"/>
        <i x="0" s="1"/>
        <i x="4" s="1"/>
        <i x="12" s="1"/>
        <i x="16" s="1"/>
        <i x="5" s="1"/>
        <i x="17" s="1"/>
        <i x="15" s="1"/>
        <i x="7" s="1"/>
        <i x="8" s="1"/>
        <i x="1" s="1"/>
      </items>
    </tabular>
  </data>
</slicerCacheDefinition>
</file>

<file path=xl/slicerCaches/slicerCache50.xml><?xml version="1.0" encoding="utf-8"?>
<slicerCacheDefinition xmlns="http://schemas.microsoft.com/office/spreadsheetml/2009/9/main" xmlns:mc="http://schemas.openxmlformats.org/markup-compatibility/2006" xmlns:x="http://schemas.openxmlformats.org/spreadsheetml/2006/main" mc:Ignorable="x" name="Datenschnitt_year18" sourceName="year">
  <pivotTables>
    <pivotTable tabId="63" name="PivotTable2"/>
  </pivotTables>
  <data>
    <tabular pivotCacheId="469">
      <items count="5">
        <i x="0" s="1"/>
        <i x="1" s="1"/>
        <i x="2" s="1"/>
        <i x="3" s="1"/>
        <i x="4" s="1"/>
      </items>
    </tabular>
  </data>
</slicerCacheDefinition>
</file>

<file path=xl/slicerCaches/slicerCache51.xml><?xml version="1.0" encoding="utf-8"?>
<slicerCacheDefinition xmlns="http://schemas.microsoft.com/office/spreadsheetml/2009/9/main" xmlns:mc="http://schemas.openxmlformats.org/markup-compatibility/2006" xmlns:x="http://schemas.openxmlformats.org/spreadsheetml/2006/main" mc:Ignorable="x" name="Datenschnitt_region20" sourceName="region">
  <pivotTables>
    <pivotTable tabId="64" name="PivotTable2"/>
  </pivotTables>
  <data>
    <tabular pivotCacheId="470">
      <items count="18">
        <i x="9" s="1"/>
        <i x="13" s="1"/>
        <i x="14" s="1"/>
        <i x="3" s="1"/>
        <i x="6" s="1"/>
        <i x="10" s="1"/>
        <i x="11" s="1"/>
        <i x="2" s="1"/>
        <i x="0" s="1"/>
        <i x="4" s="1"/>
        <i x="12" s="1"/>
        <i x="16" s="1"/>
        <i x="5" s="1"/>
        <i x="17" s="1"/>
        <i x="15" s="1"/>
        <i x="7" s="1"/>
        <i x="8" s="1"/>
        <i x="1" s="1"/>
      </items>
    </tabular>
  </data>
</slicerCacheDefinition>
</file>

<file path=xl/slicerCaches/slicerCache52.xml><?xml version="1.0" encoding="utf-8"?>
<slicerCacheDefinition xmlns="http://schemas.microsoft.com/office/spreadsheetml/2009/9/main" xmlns:mc="http://schemas.openxmlformats.org/markup-compatibility/2006" xmlns:x="http://schemas.openxmlformats.org/spreadsheetml/2006/main" mc:Ignorable="x" name="Datenschnitt_technology5" sourceName="technology">
  <pivotTables>
    <pivotTable tabId="64" name="PivotTable2"/>
  </pivotTables>
  <data>
    <tabular pivotCacheId="470">
      <items count="18">
        <i x="1" s="1"/>
        <i x="2" s="1"/>
        <i x="8" s="1"/>
        <i x="6" s="1"/>
        <i x="3" s="1"/>
        <i x="5" s="1"/>
        <i x="4"/>
        <i x="0"/>
        <i x="7" s="1"/>
        <i x="14" s="1"/>
        <i x="10" s="1"/>
        <i x="9" s="1"/>
        <i x="13" s="1"/>
        <i x="12" s="1"/>
        <i x="11" s="1"/>
        <i x="16" s="1"/>
        <i x="17" s="1"/>
        <i x="15" s="1"/>
      </items>
    </tabular>
  </data>
</slicerCacheDefinition>
</file>

<file path=xl/slicerCaches/slicerCache53.xml><?xml version="1.0" encoding="utf-8"?>
<slicerCacheDefinition xmlns="http://schemas.microsoft.com/office/spreadsheetml/2009/9/main" xmlns:mc="http://schemas.openxmlformats.org/markup-compatibility/2006" xmlns:x="http://schemas.openxmlformats.org/spreadsheetml/2006/main" mc:Ignorable="x" name="Datenschnitt_year19" sourceName="year">
  <pivotTables>
    <pivotTable tabId="64" name="PivotTable2"/>
  </pivotTables>
  <data>
    <tabular pivotCacheId="470">
      <items count="5">
        <i x="0" s="1"/>
        <i x="1" s="1"/>
        <i x="2" s="1"/>
        <i x="3" s="1"/>
        <i x="4" s="1"/>
      </items>
    </tabular>
  </data>
</slicerCacheDefinition>
</file>

<file path=xl/slicerCaches/slicerCache54.xml><?xml version="1.0" encoding="utf-8"?>
<slicerCacheDefinition xmlns="http://schemas.microsoft.com/office/spreadsheetml/2009/9/main" xmlns:mc="http://schemas.openxmlformats.org/markup-compatibility/2006" xmlns:x="http://schemas.openxmlformats.org/spreadsheetml/2006/main" mc:Ignorable="x" name="Datenschnitt_region111" sourceName="region">
  <pivotTables>
    <pivotTable tabId="65" name="PivotTable2"/>
  </pivotTables>
  <data>
    <tabular pivotCacheId="471">
      <items count="18">
        <i x="9"/>
        <i x="13"/>
        <i x="14"/>
        <i x="3" s="1"/>
        <i x="6"/>
        <i x="10"/>
        <i x="11"/>
        <i x="2"/>
        <i x="0"/>
        <i x="4"/>
        <i x="12"/>
        <i x="16"/>
        <i x="5"/>
        <i x="17"/>
        <i x="15"/>
        <i x="7"/>
        <i x="8"/>
        <i x="1"/>
      </items>
    </tabular>
  </data>
</slicerCacheDefinition>
</file>

<file path=xl/slicerCaches/slicerCache55.xml><?xml version="1.0" encoding="utf-8"?>
<slicerCacheDefinition xmlns="http://schemas.microsoft.com/office/spreadsheetml/2009/9/main" xmlns:mc="http://schemas.openxmlformats.org/markup-compatibility/2006" xmlns:x="http://schemas.openxmlformats.org/spreadsheetml/2006/main" mc:Ignorable="x" name="Datenschnitt_year111" sourceName="year">
  <pivotTables>
    <pivotTable tabId="65" name="PivotTable2"/>
  </pivotTables>
  <data>
    <tabular pivotCacheId="471">
      <items count="5">
        <i x="0" s="1"/>
        <i x="1" s="1"/>
        <i x="2" s="1"/>
        <i x="3" s="1"/>
        <i x="4" s="1"/>
      </items>
    </tabular>
  </data>
</slicerCacheDefinition>
</file>

<file path=xl/slicerCaches/slicerCache56.xml><?xml version="1.0" encoding="utf-8"?>
<slicerCacheDefinition xmlns="http://schemas.microsoft.com/office/spreadsheetml/2009/9/main" xmlns:mc="http://schemas.openxmlformats.org/markup-compatibility/2006" xmlns:x="http://schemas.openxmlformats.org/spreadsheetml/2006/main" mc:Ignorable="x" name="Datenschnitt_region112" sourceName="region">
  <pivotTables>
    <pivotTable tabId="66" name="PivotTable2"/>
  </pivotTables>
  <data>
    <tabular pivotCacheId="472">
      <items count="18">
        <i x="9"/>
        <i x="13"/>
        <i x="14"/>
        <i x="3" s="1"/>
        <i x="6"/>
        <i x="10"/>
        <i x="11"/>
        <i x="2"/>
        <i x="0"/>
        <i x="4"/>
        <i x="12"/>
        <i x="16"/>
        <i x="5"/>
        <i x="17"/>
        <i x="15"/>
        <i x="7"/>
        <i x="8"/>
        <i x="1"/>
      </items>
    </tabular>
  </data>
</slicerCacheDefinition>
</file>

<file path=xl/slicerCaches/slicerCache57.xml><?xml version="1.0" encoding="utf-8"?>
<slicerCacheDefinition xmlns="http://schemas.microsoft.com/office/spreadsheetml/2009/9/main" xmlns:mc="http://schemas.openxmlformats.org/markup-compatibility/2006" xmlns:x="http://schemas.openxmlformats.org/spreadsheetml/2006/main" mc:Ignorable="x" name="Datenschnitt_year112" sourceName="year">
  <pivotTables>
    <pivotTable tabId="66" name="PivotTable2"/>
  </pivotTables>
  <data>
    <tabular pivotCacheId="472">
      <items count="5">
        <i x="0" s="1"/>
        <i x="1" s="1"/>
        <i x="2" s="1"/>
        <i x="3" s="1"/>
        <i x="4" s="1"/>
      </items>
    </tabular>
  </data>
</slicerCacheDefinition>
</file>

<file path=xl/slicerCaches/slicerCache58.xml><?xml version="1.0" encoding="utf-8"?>
<slicerCacheDefinition xmlns="http://schemas.microsoft.com/office/spreadsheetml/2009/9/main" xmlns:mc="http://schemas.openxmlformats.org/markup-compatibility/2006" xmlns:x="http://schemas.openxmlformats.org/spreadsheetml/2006/main" mc:Ignorable="x" name="Datenschnitt_region23" sourceName="region">
  <pivotTables>
    <pivotTable tabId="72" name="PivotTable1"/>
  </pivotTables>
  <data>
    <tabular pivotCacheId="467">
      <items count="18">
        <i x="9" s="1"/>
        <i x="13" s="1"/>
        <i x="14" s="1"/>
        <i x="3" s="1"/>
        <i x="6" s="1"/>
        <i x="10" s="1"/>
        <i x="11" s="1"/>
        <i x="2" s="1"/>
        <i x="0" s="1"/>
        <i x="4" s="1"/>
        <i x="12" s="1"/>
        <i x="16" s="1"/>
        <i x="5" s="1"/>
        <i x="17" s="1"/>
        <i x="15" s="1"/>
        <i x="7" s="1"/>
        <i x="8" s="1"/>
        <i x="1" s="1"/>
      </items>
    </tabular>
  </data>
</slicerCacheDefinition>
</file>

<file path=xl/slicerCaches/slicerCache59.xml><?xml version="1.0" encoding="utf-8"?>
<slicerCacheDefinition xmlns="http://schemas.microsoft.com/office/spreadsheetml/2009/9/main" xmlns:mc="http://schemas.openxmlformats.org/markup-compatibility/2006" xmlns:x="http://schemas.openxmlformats.org/spreadsheetml/2006/main" mc:Ignorable="x" name="Datenschnitt_technology6" sourceName="technology">
  <pivotTables>
    <pivotTable tabId="72" name="PivotTable1"/>
  </pivotTables>
  <data>
    <tabular pivotCacheId="467">
      <items count="18">
        <i x="1" s="1"/>
        <i x="2" s="1"/>
        <i x="8"/>
        <i x="6" s="1"/>
        <i x="3"/>
        <i x="5" s="1"/>
        <i x="4"/>
        <i x="0" s="1"/>
        <i x="7"/>
        <i x="14"/>
        <i x="10"/>
        <i x="9"/>
        <i x="13"/>
        <i x="12" s="1"/>
        <i x="11"/>
        <i x="16"/>
        <i x="17"/>
        <i x="15"/>
      </items>
    </tabular>
  </data>
</slicerCacheDefinition>
</file>

<file path=xl/slicerCaches/slicerCache60.xml><?xml version="1.0" encoding="utf-8"?>
<slicerCacheDefinition xmlns="http://schemas.microsoft.com/office/spreadsheetml/2009/9/main" xmlns:mc="http://schemas.openxmlformats.org/markup-compatibility/2006" xmlns:x="http://schemas.openxmlformats.org/spreadsheetml/2006/main" mc:Ignorable="x" name="Datenschnitt_year20" sourceName="year">
  <pivotTables>
    <pivotTable tabId="72" name="PivotTable1"/>
  </pivotTables>
  <data>
    <tabular pivotCacheId="467">
      <items count="9">
        <i x="0" s="1"/>
        <i x="1" s="1"/>
        <i x="2" s="1"/>
        <i x="3" s="1"/>
        <i x="4" s="1"/>
        <i x="5" s="1"/>
        <i x="6" s="1"/>
        <i x="7" s="1"/>
        <i x="8" s="1"/>
      </items>
    </tabular>
  </data>
</slicerCacheDefinition>
</file>

<file path=xl/slicerCaches/slicerCache61.xml><?xml version="1.0" encoding="utf-8"?>
<slicerCacheDefinition xmlns="http://schemas.microsoft.com/office/spreadsheetml/2009/9/main" xmlns:mc="http://schemas.openxmlformats.org/markup-compatibility/2006" xmlns:x="http://schemas.openxmlformats.org/spreadsheetml/2006/main" mc:Ignorable="x" name="Datenschnitt_region24" sourceName="region">
  <pivotTables>
    <pivotTable tabId="20" name="PivotTable4"/>
  </pivotTables>
  <data>
    <tabular pivotCacheId="468">
      <items count="18">
        <i x="9" s="1"/>
        <i x="13" s="1"/>
        <i x="14" s="1"/>
        <i x="3" s="1"/>
        <i x="6" s="1"/>
        <i x="10" s="1"/>
        <i x="11" s="1"/>
        <i x="2" s="1"/>
        <i x="0" s="1"/>
        <i x="4" s="1"/>
        <i x="12" s="1"/>
        <i x="16" s="1"/>
        <i x="5" s="1"/>
        <i x="17" s="1"/>
        <i x="15" s="1"/>
        <i x="7" s="1"/>
        <i x="8" s="1"/>
        <i x="1" s="1"/>
      </items>
    </tabular>
  </data>
</slicerCacheDefinition>
</file>

<file path=xl/slicerCaches/slicerCache62.xml><?xml version="1.0" encoding="utf-8"?>
<slicerCacheDefinition xmlns="http://schemas.microsoft.com/office/spreadsheetml/2009/9/main" xmlns:mc="http://schemas.openxmlformats.org/markup-compatibility/2006" xmlns:x="http://schemas.openxmlformats.org/spreadsheetml/2006/main" mc:Ignorable="x" name="Datenschnitt_factor" sourceName="factor">
  <pivotTables>
    <pivotTable tabId="20" name="PivotTable4"/>
  </pivotTables>
  <data>
    <tabular pivotCacheId="468">
      <items count="4">
        <i x="2" s="1"/>
        <i x="3"/>
        <i x="1"/>
        <i x="0"/>
      </items>
    </tabular>
  </data>
</slicerCacheDefinition>
</file>

<file path=xl/slicerCaches/slicerCache63.xml><?xml version="1.0" encoding="utf-8"?>
<slicerCacheDefinition xmlns="http://schemas.microsoft.com/office/spreadsheetml/2009/9/main" xmlns:mc="http://schemas.openxmlformats.org/markup-compatibility/2006" xmlns:x="http://schemas.openxmlformats.org/spreadsheetml/2006/main" mc:Ignorable="x" name="Datenschnitt_year23" sourceName="year">
  <pivotTables>
    <pivotTable tabId="20" name="PivotTable4"/>
  </pivotTables>
  <data>
    <tabular pivotCacheId="468">
      <items count="5">
        <i x="0"/>
        <i x="1"/>
        <i x="2"/>
        <i x="3"/>
        <i x="4" s="1"/>
      </items>
    </tabular>
  </data>
</slicerCacheDefinition>
</file>

<file path=xl/slicerCaches/slicerCache64.xml><?xml version="1.0" encoding="utf-8"?>
<slicerCacheDefinition xmlns="http://schemas.microsoft.com/office/spreadsheetml/2009/9/main" xmlns:mc="http://schemas.openxmlformats.org/markup-compatibility/2006" xmlns:x="http://schemas.openxmlformats.org/spreadsheetml/2006/main" mc:Ignorable="x" name="Datenschnitt_region25" sourceName="region">
  <pivotTables>
    <pivotTable tabId="24" name="PivotTable3"/>
  </pivotTables>
  <data>
    <tabular pivotCacheId="476">
      <items count="10">
        <i x="6"/>
        <i x="1" s="1"/>
        <i x="4"/>
        <i x="9" s="1"/>
        <i x="7" s="1"/>
        <i x="8" s="1"/>
        <i x="0" s="1"/>
        <i x="2"/>
        <i x="3"/>
        <i x="5"/>
      </items>
    </tabular>
  </data>
</slicerCacheDefinition>
</file>

<file path=xl/slicerCaches/slicerCache65.xml><?xml version="1.0" encoding="utf-8"?>
<slicerCacheDefinition xmlns="http://schemas.microsoft.com/office/spreadsheetml/2009/9/main" xmlns:mc="http://schemas.openxmlformats.org/markup-compatibility/2006" xmlns:x="http://schemas.openxmlformats.org/spreadsheetml/2006/main" mc:Ignorable="x" name="Datenschnitt_year24" sourceName="year">
  <pivotTables>
    <pivotTable tabId="24" name="PivotTable3"/>
  </pivotTables>
  <data>
    <tabular pivotCacheId="476">
      <items count="5">
        <i x="0" s="1"/>
        <i x="1" s="1"/>
        <i x="2" s="1"/>
        <i x="3" s="1"/>
        <i x="4" s="1"/>
      </items>
    </tabular>
  </data>
</slicerCacheDefinition>
</file>

<file path=xl/slicerCaches/slicerCache66.xml><?xml version="1.0" encoding="utf-8"?>
<slicerCacheDefinition xmlns="http://schemas.microsoft.com/office/spreadsheetml/2009/9/main" xmlns:mc="http://schemas.openxmlformats.org/markup-compatibility/2006" xmlns:x="http://schemas.openxmlformats.org/spreadsheetml/2006/main" mc:Ignorable="x" name="Datenschnitt_region26" sourceName="region">
  <pivotTables>
    <pivotTable tabId="74" name="PivotTable3"/>
  </pivotTables>
  <data>
    <tabular pivotCacheId="448">
      <items count="19">
        <i x="9"/>
        <i x="13"/>
        <i x="14"/>
        <i x="3" s="1"/>
        <i x="6"/>
        <i x="18"/>
        <i x="10"/>
        <i x="11"/>
        <i x="2"/>
        <i x="0"/>
        <i x="4"/>
        <i x="12"/>
        <i x="16"/>
        <i x="5"/>
        <i x="17"/>
        <i x="15"/>
        <i x="7"/>
        <i x="8"/>
        <i x="1"/>
      </items>
    </tabular>
  </data>
</slicerCacheDefinition>
</file>

<file path=xl/slicerCaches/slicerCache67.xml><?xml version="1.0" encoding="utf-8"?>
<slicerCacheDefinition xmlns="http://schemas.microsoft.com/office/spreadsheetml/2009/9/main" xmlns:mc="http://schemas.openxmlformats.org/markup-compatibility/2006" xmlns:x="http://schemas.openxmlformats.org/spreadsheetml/2006/main" mc:Ignorable="x" name="Datenschnitt_technology21" sourceName="technology">
  <pivotTables>
    <pivotTable tabId="74" name="PivotTable3"/>
  </pivotTables>
  <data>
    <tabular pivotCacheId="448">
      <items count="20">
        <i x="1" s="1"/>
        <i x="2" s="1"/>
        <i x="19" s="1"/>
        <i x="6" s="1"/>
        <i x="3" s="1"/>
        <i x="5" s="1"/>
        <i x="4" s="1"/>
        <i x="0" s="1"/>
        <i x="7" s="1"/>
        <i x="13" s="1"/>
        <i x="9" s="1"/>
        <i x="8" s="1"/>
        <i x="12" s="1"/>
        <i x="11" s="1"/>
        <i x="10" s="1"/>
        <i x="18" s="1"/>
        <i x="15" s="1"/>
        <i x="16" s="1"/>
        <i x="14" s="1"/>
        <i x="17"/>
      </items>
    </tabular>
  </data>
</slicerCacheDefinition>
</file>

<file path=xl/slicerCaches/slicerCache68.xml><?xml version="1.0" encoding="utf-8"?>
<slicerCacheDefinition xmlns="http://schemas.microsoft.com/office/spreadsheetml/2009/9/main" xmlns:mc="http://schemas.openxmlformats.org/markup-compatibility/2006" xmlns:x="http://schemas.openxmlformats.org/spreadsheetml/2006/main" mc:Ignorable="x" name="Datenschnitt_year25" sourceName="year">
  <pivotTables>
    <pivotTable tabId="74" name="PivotTable3"/>
  </pivotTables>
  <data>
    <tabular pivotCacheId="448">
      <items count="5">
        <i x="0" s="1"/>
        <i x="1" s="1"/>
        <i x="2" s="1"/>
        <i x="3" s="1"/>
        <i x="4" s="1"/>
      </items>
    </tabular>
  </data>
</slicerCacheDefinition>
</file>

<file path=xl/slicerCaches/slicerCache69.xml><?xml version="1.0" encoding="utf-8"?>
<slicerCacheDefinition xmlns="http://schemas.microsoft.com/office/spreadsheetml/2009/9/main" xmlns:mc="http://schemas.openxmlformats.org/markup-compatibility/2006" xmlns:x="http://schemas.openxmlformats.org/spreadsheetml/2006/main" mc:Ignorable="x" name="Datenschnitt_region251" sourceName="region">
  <pivotTables>
    <pivotTable tabId="75" name="PivotTable3"/>
  </pivotTables>
  <data>
    <tabular pivotCacheId="440">
      <items count="18">
        <i x="9" s="1"/>
        <i x="13" s="1"/>
        <i x="14" s="1"/>
        <i x="3" s="1"/>
        <i x="6" s="1"/>
        <i x="10" s="1"/>
        <i x="11" s="1"/>
        <i x="2" s="1"/>
        <i x="0"/>
        <i x="4"/>
        <i x="12"/>
        <i x="16"/>
        <i x="5"/>
        <i x="17"/>
        <i x="15"/>
        <i x="7"/>
        <i x="8"/>
        <i x="1"/>
      </items>
    </tabular>
  </data>
</slicerCacheDefinition>
</file>

<file path=xl/slicerCaches/slicerCache70.xml><?xml version="1.0" encoding="utf-8"?>
<slicerCacheDefinition xmlns="http://schemas.microsoft.com/office/spreadsheetml/2009/9/main" xmlns:mc="http://schemas.openxmlformats.org/markup-compatibility/2006" xmlns:x="http://schemas.openxmlformats.org/spreadsheetml/2006/main" mc:Ignorable="x" name="Datenschnitt_year241" sourceName="year">
  <pivotTables>
    <pivotTable tabId="75" name="PivotTable3"/>
  </pivotTables>
  <data>
    <tabular pivotCacheId="440">
      <items count="5">
        <i x="0"/>
        <i x="1" s="1"/>
        <i x="2" s="1"/>
        <i x="3" s="1"/>
        <i x="4" s="1"/>
      </items>
    </tabular>
  </data>
</slicerCacheDefinition>
</file>

<file path=xl/slicerCaches/slicerCache71.xml><?xml version="1.0" encoding="utf-8"?>
<slicerCacheDefinition xmlns="http://schemas.microsoft.com/office/spreadsheetml/2009/9/main" xmlns:mc="http://schemas.openxmlformats.org/markup-compatibility/2006" xmlns:x="http://schemas.openxmlformats.org/spreadsheetml/2006/main" mc:Ignorable="x" name="Datenschnitt_year2411" sourceName="year">
  <pivotTables>
    <pivotTable tabId="76" name="PivotTable3"/>
  </pivotTables>
  <data>
    <tabular pivotCacheId="445">
      <items count="5">
        <i x="0" s="1"/>
        <i x="1" s="1"/>
        <i x="2" s="1"/>
        <i x="3" s="1"/>
        <i x="4" s="1"/>
      </items>
    </tabular>
  </data>
</slicerCacheDefinition>
</file>

<file path=xl/slicerCaches/slicerCache72.xml><?xml version="1.0" encoding="utf-8"?>
<slicerCacheDefinition xmlns="http://schemas.microsoft.com/office/spreadsheetml/2009/9/main" xmlns:mc="http://schemas.openxmlformats.org/markup-compatibility/2006" xmlns:x="http://schemas.openxmlformats.org/spreadsheetml/2006/main" mc:Ignorable="x" name="Datenschnitt_region252" sourceName="region">
  <pivotTables>
    <pivotTable tabId="77" name="PivotTable3"/>
  </pivotTables>
  <data>
    <tabular pivotCacheId="187">
      <items count="9">
        <i x="6" s="1" nd="1"/>
        <i x="3" s="1" nd="1"/>
        <i x="7" s="1" nd="1"/>
        <i x="2" s="1" nd="1"/>
        <i x="4" s="1" nd="1"/>
        <i x="5" s="1" nd="1"/>
        <i x="1" s="1" nd="1"/>
        <i x="8" s="1" nd="1"/>
        <i x="0" s="1" nd="1"/>
      </items>
    </tabular>
  </data>
</slicerCacheDefinition>
</file>

<file path=xl/slicerCaches/slicerCache73.xml><?xml version="1.0" encoding="utf-8"?>
<slicerCacheDefinition xmlns="http://schemas.microsoft.com/office/spreadsheetml/2009/9/main" xmlns:mc="http://schemas.openxmlformats.org/markup-compatibility/2006" xmlns:x="http://schemas.openxmlformats.org/spreadsheetml/2006/main" mc:Ignorable="x" name="Datenschnitt_year242" sourceName="year">
  <pivotTables>
    <pivotTable tabId="77" name="PivotTable3"/>
  </pivotTables>
  <data>
    <tabular pivotCacheId="187">
      <items count="7">
        <i x="2" s="1" nd="1"/>
        <i x="6" s="1" nd="1"/>
        <i x="4" s="1" nd="1"/>
        <i x="1" s="1" nd="1"/>
        <i x="5" s="1" nd="1"/>
        <i x="3" s="1" nd="1"/>
        <i x="0" s="1" nd="1"/>
      </items>
    </tabular>
  </data>
</slicerCacheDefinition>
</file>

<file path=xl/slicerCaches/slicerCache74.xml><?xml version="1.0" encoding="utf-8"?>
<slicerCacheDefinition xmlns="http://schemas.microsoft.com/office/spreadsheetml/2009/9/main" xmlns:mc="http://schemas.openxmlformats.org/markup-compatibility/2006" xmlns:x="http://schemas.openxmlformats.org/spreadsheetml/2006/main" mc:Ignorable="x" name="Datenschnitt_sector5" sourceName="sector">
  <pivotTables>
    <pivotTable tabId="77" name="PivotTable3"/>
  </pivotTables>
  <data>
    <tabular pivotCacheId="187">
      <items count="12">
        <i x="9" s="1" nd="1"/>
        <i x="4" s="1" nd="1"/>
        <i x="2" s="1" nd="1"/>
        <i x="6" s="1" nd="1"/>
        <i x="8" s="1" nd="1"/>
        <i x="5" s="1" nd="1"/>
        <i x="10" s="1" nd="1"/>
        <i x="11" s="1" nd="1"/>
        <i x="3" s="1" nd="1"/>
        <i x="7" s="1" nd="1"/>
        <i x="1" s="1" nd="1"/>
        <i x="0" s="1" nd="1"/>
      </items>
    </tabular>
  </data>
</slicerCacheDefinition>
</file>

<file path=xl/slicerCaches/slicerCache75.xml><?xml version="1.0" encoding="utf-8"?>
<slicerCacheDefinition xmlns="http://schemas.microsoft.com/office/spreadsheetml/2009/9/main" xmlns:mc="http://schemas.openxmlformats.org/markup-compatibility/2006" xmlns:x="http://schemas.openxmlformats.org/spreadsheetml/2006/main" mc:Ignorable="x" name="Datenschnitt_region13" sourceName="region">
  <pivotTables>
    <pivotTable tabId="79" name="PivotTable2"/>
  </pivotTables>
  <data>
    <tabular pivotCacheId="487">
      <items count="19">
        <i x="9"/>
        <i x="13"/>
        <i x="14"/>
        <i x="3" s="1"/>
        <i x="6"/>
        <i x="18" s="1"/>
        <i x="10" s="1"/>
        <i x="11" s="1"/>
        <i x="2" s="1"/>
        <i x="0"/>
        <i x="4"/>
        <i x="12"/>
        <i x="16"/>
        <i x="5"/>
        <i x="17"/>
        <i x="15"/>
        <i x="7"/>
        <i x="8"/>
        <i x="1"/>
      </items>
    </tabular>
  </data>
</slicerCacheDefinition>
</file>

<file path=xl/slicerCaches/slicerCache76.xml><?xml version="1.0" encoding="utf-8"?>
<slicerCacheDefinition xmlns="http://schemas.microsoft.com/office/spreadsheetml/2009/9/main" xmlns:mc="http://schemas.openxmlformats.org/markup-compatibility/2006" xmlns:x="http://schemas.openxmlformats.org/spreadsheetml/2006/main" mc:Ignorable="x" name="Datenschnitt_year11" sourceName="year">
  <pivotTables>
    <pivotTable tabId="79" name="PivotTable2"/>
  </pivotTables>
  <data>
    <tabular pivotCacheId="487">
      <items count="5">
        <i x="0"/>
        <i x="1" s="1"/>
        <i x="2" s="1"/>
        <i x="3" s="1"/>
        <i x="4" s="1"/>
      </items>
    </tabular>
  </data>
</slicerCacheDefinition>
</file>

<file path=xl/slicerCaches/slicerCache77.xml><?xml version="1.0" encoding="utf-8"?>
<slicerCacheDefinition xmlns="http://schemas.microsoft.com/office/spreadsheetml/2009/9/main" xmlns:mc="http://schemas.openxmlformats.org/markup-compatibility/2006" xmlns:x="http://schemas.openxmlformats.org/spreadsheetml/2006/main" mc:Ignorable="x" name="Datenschnitt_yr1" sourceName="yr">
  <pivotTables>
    <pivotTable tabId="81" name="PivotTable3"/>
  </pivotTables>
  <data>
    <tabular pivotCacheId="446">
      <items count="5">
        <i x="0" s="1"/>
        <i x="1" s="1"/>
        <i x="2" s="1"/>
        <i x="3" s="1"/>
        <i x="4" s="1"/>
      </items>
    </tabular>
  </data>
</slicerCacheDefinition>
</file>

<file path=xl/slicerCaches/slicerCache78.xml><?xml version="1.0" encoding="utf-8"?>
<slicerCacheDefinition xmlns="http://schemas.microsoft.com/office/spreadsheetml/2009/9/main" xmlns:mc="http://schemas.openxmlformats.org/markup-compatibility/2006" xmlns:x="http://schemas.openxmlformats.org/spreadsheetml/2006/main" mc:Ignorable="x" name="Datenschnitt_pco2w_yr" sourceName="pco2w_yr">
  <pivotTables>
    <pivotTable tabId="81" name="PivotTable3"/>
  </pivotTables>
  <data>
    <tabular pivotCacheId="446">
      <items count="1">
        <i x="0" s="1"/>
      </items>
    </tabular>
  </data>
</slicerCacheDefinition>
</file>

<file path=xl/slicerCaches/slicerCache79.xml><?xml version="1.0" encoding="utf-8"?>
<slicerCacheDefinition xmlns="http://schemas.microsoft.com/office/spreadsheetml/2009/9/main" xmlns:mc="http://schemas.openxmlformats.org/markup-compatibility/2006" xmlns:x="http://schemas.openxmlformats.org/spreadsheetml/2006/main" mc:Ignorable="x" name="Datenschnitt_region253" sourceName="region">
  <pivotTables>
    <pivotTable tabId="83" name="PivotTable3"/>
  </pivotTables>
  <data>
    <tabular pivotCacheId="190">
      <items count="9">
        <i x="6" s="1" nd="1"/>
        <i x="3" s="1" nd="1"/>
        <i x="7" s="1" nd="1"/>
        <i x="2" s="1" nd="1"/>
        <i x="4" s="1" nd="1"/>
        <i x="5" s="1" nd="1"/>
        <i x="1" s="1" nd="1"/>
        <i x="8" s="1" nd="1"/>
        <i x="0" s="1" nd="1"/>
      </items>
    </tabular>
  </data>
</slicerCacheDefinition>
</file>

<file path=xl/slicerCaches/slicerCache80.xml><?xml version="1.0" encoding="utf-8"?>
<slicerCacheDefinition xmlns="http://schemas.microsoft.com/office/spreadsheetml/2009/9/main" xmlns:mc="http://schemas.openxmlformats.org/markup-compatibility/2006" xmlns:x="http://schemas.openxmlformats.org/spreadsheetml/2006/main" mc:Ignorable="x" name="Datenschnitt_sector6" sourceName="sector">
  <pivotTables>
    <pivotTable tabId="83" name="PivotTable3"/>
  </pivotTables>
  <data>
    <tabular pivotCacheId="190">
      <items count="34">
        <i x="29" s="1" nd="1"/>
        <i x="6" s="1" nd="1"/>
        <i x="19" s="1" nd="1"/>
        <i x="20" s="1" nd="1"/>
        <i x="13" s="1" nd="1"/>
        <i x="25" s="1" nd="1"/>
        <i x="9" s="1" nd="1"/>
        <i x="1" s="1" nd="1"/>
        <i x="27" s="1" nd="1"/>
        <i x="2" s="1" nd="1"/>
        <i x="3" s="1" nd="1"/>
        <i x="11" s="1" nd="1"/>
        <i x="26" s="1" nd="1"/>
        <i x="4" s="1" nd="1"/>
        <i x="32" s="1" nd="1"/>
        <i x="14" s="1" nd="1"/>
        <i x="7" s="1" nd="1"/>
        <i x="8" s="1" nd="1"/>
        <i x="33" s="1" nd="1"/>
        <i x="12" s="1" nd="1"/>
        <i x="16" s="1" nd="1"/>
        <i x="5" s="1" nd="1"/>
        <i x="24" s="1" nd="1"/>
        <i x="10" s="1" nd="1"/>
        <i x="22" s="1" nd="1"/>
        <i x="18" s="1" nd="1"/>
        <i x="21" s="1" nd="1"/>
        <i x="28" s="1" nd="1"/>
        <i x="30" s="1" nd="1"/>
        <i x="15" s="1" nd="1"/>
        <i x="31" s="1" nd="1"/>
        <i x="17" s="1" nd="1"/>
        <i x="23" s="1" nd="1"/>
        <i x="0" s="1" nd="1"/>
      </items>
    </tabular>
  </data>
</slicerCacheDefinition>
</file>

<file path=xl/slicerCaches/slicerCache81.xml><?xml version="1.0" encoding="utf-8"?>
<slicerCacheDefinition xmlns="http://schemas.microsoft.com/office/spreadsheetml/2009/9/main" xmlns:mc="http://schemas.openxmlformats.org/markup-compatibility/2006" xmlns:x="http://schemas.openxmlformats.org/spreadsheetml/2006/main" mc:Ignorable="x" name="Datenschnitt_yr2" sourceName="yr">
  <pivotTables>
    <pivotTable tabId="83" name="PivotTable3"/>
  </pivotTables>
  <data>
    <tabular pivotCacheId="190">
      <items count="7">
        <i x="2" s="1" nd="1"/>
        <i x="6" s="1" nd="1"/>
        <i x="4" s="1" nd="1"/>
        <i x="1" s="1" nd="1"/>
        <i x="5" s="1" nd="1"/>
        <i x="3" s="1" nd="1"/>
        <i x="0" s="1" nd="1"/>
      </items>
    </tabular>
  </data>
</slicerCacheDefinition>
</file>

<file path=xl/slicerCaches/slicerCache82.xml><?xml version="1.0" encoding="utf-8"?>
<slicerCacheDefinition xmlns="http://schemas.microsoft.com/office/spreadsheetml/2009/9/main" xmlns:mc="http://schemas.openxmlformats.org/markup-compatibility/2006" xmlns:x="http://schemas.openxmlformats.org/spreadsheetml/2006/main" mc:Ignorable="x" name="Datenschnitt_region211" sourceName="region">
  <pivotTables>
    <pivotTable tabId="84" name="PivotTable1"/>
  </pivotTables>
  <data>
    <tabular pivotCacheId="442">
      <items count="19">
        <i x="9"/>
        <i x="13"/>
        <i x="14"/>
        <i x="3" s="1"/>
        <i x="6"/>
        <i x="18" s="1"/>
        <i x="10"/>
        <i x="11"/>
        <i x="2"/>
        <i x="0"/>
        <i x="4"/>
        <i x="12"/>
        <i x="16"/>
        <i x="5"/>
        <i x="17"/>
        <i x="15"/>
        <i x="7"/>
        <i x="8"/>
        <i x="1"/>
      </items>
    </tabular>
  </data>
</slicerCacheDefinition>
</file>

<file path=xl/slicerCaches/slicerCache83.xml><?xml version="1.0" encoding="utf-8"?>
<slicerCacheDefinition xmlns="http://schemas.microsoft.com/office/spreadsheetml/2009/9/main" xmlns:mc="http://schemas.openxmlformats.org/markup-compatibility/2006" xmlns:x="http://schemas.openxmlformats.org/spreadsheetml/2006/main" mc:Ignorable="x" name="Datenschnitt_type1" sourceName="type">
  <pivotTables>
    <pivotTable tabId="84" name="PivotTable1"/>
  </pivotTables>
  <data>
    <tabular pivotCacheId="442">
      <items count="3">
        <i x="1" s="1"/>
        <i x="2" s="1"/>
        <i x="0" s="1"/>
      </items>
    </tabular>
  </data>
</slicerCacheDefinition>
</file>

<file path=xl/slicerCaches/slicerCache84.xml><?xml version="1.0" encoding="utf-8"?>
<slicerCacheDefinition xmlns="http://schemas.microsoft.com/office/spreadsheetml/2009/9/main" xmlns:mc="http://schemas.openxmlformats.org/markup-compatibility/2006" xmlns:x="http://schemas.openxmlformats.org/spreadsheetml/2006/main" mc:Ignorable="x" name="Datenschnitt_year15" sourceName="year">
  <pivotTables>
    <pivotTable tabId="84" name="PivotTable1"/>
  </pivotTables>
  <data>
    <tabular pivotCacheId="442">
      <items count="5">
        <i x="0"/>
        <i x="1"/>
        <i x="2"/>
        <i x="3"/>
        <i x="4" s="1"/>
      </items>
    </tabular>
  </data>
</slicerCacheDefinition>
</file>

<file path=xl/slicerCaches/slicerCache85.xml><?xml version="1.0" encoding="utf-8"?>
<slicerCacheDefinition xmlns="http://schemas.microsoft.com/office/spreadsheetml/2009/9/main" xmlns:mc="http://schemas.openxmlformats.org/markup-compatibility/2006" xmlns:x="http://schemas.openxmlformats.org/spreadsheetml/2006/main" mc:Ignorable="x" name="Datenschnitt_region2111" sourceName="region">
  <pivotTables>
    <pivotTable tabId="90" name="PivotTable2"/>
  </pivotTables>
  <data>
    <tabular pivotCacheId="478">
      <items count="20">
        <i x="1"/>
        <i x="19"/>
        <i x="4"/>
        <i x="15" s="1"/>
        <i x="10"/>
        <i x="8"/>
        <i x="2"/>
        <i x="11"/>
        <i x="9"/>
        <i x="13"/>
        <i x="16"/>
        <i x="3"/>
        <i x="5"/>
        <i x="0"/>
        <i x="6"/>
        <i x="12"/>
        <i x="17"/>
        <i x="18"/>
        <i x="14"/>
        <i x="7"/>
      </items>
    </tabular>
  </data>
</slicerCacheDefinition>
</file>

<file path=xl/slicerCaches/slicerCache86.xml><?xml version="1.0" encoding="utf-8"?>
<slicerCacheDefinition xmlns="http://schemas.microsoft.com/office/spreadsheetml/2009/9/main" xmlns:mc="http://schemas.openxmlformats.org/markup-compatibility/2006" xmlns:x="http://schemas.openxmlformats.org/spreadsheetml/2006/main" mc:Ignorable="x" name="Datenschnitt_year211" sourceName="year">
  <pivotTables>
    <pivotTable tabId="90" name="PivotTable2"/>
  </pivotTables>
  <data>
    <tabular pivotCacheId="478">
      <items count="5">
        <i x="0" s="1"/>
        <i x="1" s="1"/>
        <i x="2" s="1"/>
        <i x="3" s="1"/>
        <i x="4" s="1"/>
      </items>
    </tabular>
  </data>
</slicerCacheDefinition>
</file>

<file path=xl/slicerCaches/slicerCache87.xml><?xml version="1.0" encoding="utf-8"?>
<slicerCacheDefinition xmlns="http://schemas.microsoft.com/office/spreadsheetml/2009/9/main" xmlns:mc="http://schemas.openxmlformats.org/markup-compatibility/2006" xmlns:x="http://schemas.openxmlformats.org/spreadsheetml/2006/main" mc:Ignorable="x" name="Datenschnitt_sector21" sourceName="sector">
  <pivotTables>
    <pivotTable tabId="90" name="PivotTable2"/>
  </pivotTables>
  <data>
    <tabular pivotCacheId="478">
      <items count="4">
        <i x="2"/>
        <i x="1"/>
        <i x="0"/>
        <i x="3" s="1"/>
      </items>
    </tabular>
  </data>
</slicerCacheDefinition>
</file>

<file path=xl/slicerCaches/slicerCache88.xml><?xml version="1.0" encoding="utf-8"?>
<slicerCacheDefinition xmlns="http://schemas.microsoft.com/office/spreadsheetml/2009/9/main" xmlns:mc="http://schemas.openxmlformats.org/markup-compatibility/2006" xmlns:x="http://schemas.openxmlformats.org/spreadsheetml/2006/main" mc:Ignorable="x" name="Datenschnitt_gen" sourceName="gen">
  <pivotTables>
    <pivotTable tabId="90" name="PivotTable2"/>
  </pivotTables>
  <data>
    <tabular pivotCacheId="478">
      <items count="12">
        <i x="7" s="1"/>
        <i x="9"/>
        <i x="4" s="1"/>
        <i x="8" s="1"/>
        <i x="11"/>
        <i x="5" s="1"/>
        <i x="10" s="1"/>
        <i x="6" s="1"/>
        <i x="2" s="1"/>
        <i x="3" s="1"/>
        <i x="0" s="1" nd="1"/>
        <i x="1" s="1" nd="1"/>
      </items>
    </tabular>
  </data>
</slicerCacheDefinition>
</file>

<file path=xl/slicerCaches/slicerCache89.xml><?xml version="1.0" encoding="utf-8"?>
<slicerCacheDefinition xmlns="http://schemas.microsoft.com/office/spreadsheetml/2009/9/main" xmlns:mc="http://schemas.openxmlformats.org/markup-compatibility/2006" xmlns:x="http://schemas.openxmlformats.org/spreadsheetml/2006/main" mc:Ignorable="x" name="Datenschnitt_region212" sourceName="region">
  <pivotTables>
    <pivotTable tabId="91" name="PivotTable2"/>
  </pivotTables>
  <data>
    <tabular pivotCacheId="479">
      <items count="20">
        <i x="9"/>
        <i x="13"/>
        <i x="14"/>
        <i x="3" s="1"/>
        <i x="6"/>
        <i x="19"/>
        <i x="10"/>
        <i x="11"/>
        <i x="2"/>
        <i x="0"/>
        <i x="4"/>
        <i x="12"/>
        <i x="16"/>
        <i x="5"/>
        <i x="17"/>
        <i x="15"/>
        <i x="7"/>
        <i x="8"/>
        <i x="1"/>
        <i x="18"/>
      </items>
    </tabular>
  </data>
</slicerCacheDefinition>
</file>

<file path=xl/slicerCaches/slicerCache90.xml><?xml version="1.0" encoding="utf-8"?>
<slicerCacheDefinition xmlns="http://schemas.microsoft.com/office/spreadsheetml/2009/9/main" xmlns:mc="http://schemas.openxmlformats.org/markup-compatibility/2006" xmlns:x="http://schemas.openxmlformats.org/spreadsheetml/2006/main" mc:Ignorable="x" name="Datenschnitt_year212" sourceName="year">
  <pivotTables>
    <pivotTable tabId="91" name="PivotTable2"/>
  </pivotTables>
  <data>
    <tabular pivotCacheId="479">
      <items count="5">
        <i x="0"/>
        <i x="1" s="1"/>
        <i x="2" s="1"/>
        <i x="3" s="1"/>
        <i x="4" s="1"/>
      </items>
    </tabular>
  </data>
</slicerCacheDefinition>
</file>

<file path=xl/slicerCaches/slicerCache91.xml><?xml version="1.0" encoding="utf-8"?>
<slicerCacheDefinition xmlns="http://schemas.microsoft.com/office/spreadsheetml/2009/9/main" xmlns:mc="http://schemas.openxmlformats.org/markup-compatibility/2006" xmlns:x="http://schemas.openxmlformats.org/spreadsheetml/2006/main" mc:Ignorable="x" name="Datenschnitt_sector_fe" sourceName="sector_fe">
  <pivotTables>
    <pivotTable tabId="91" name="PivotTable2"/>
  </pivotTables>
  <data>
    <tabular pivotCacheId="479">
      <items count="4">
        <i x="2"/>
        <i x="1"/>
        <i x="0"/>
        <i x="3" s="1"/>
      </items>
    </tabular>
  </data>
</slicerCacheDefinition>
</file>

<file path=xl/slicerCaches/slicerCache92.xml><?xml version="1.0" encoding="utf-8"?>
<slicerCacheDefinition xmlns="http://schemas.microsoft.com/office/spreadsheetml/2009/9/main" xmlns:mc="http://schemas.openxmlformats.org/markup-compatibility/2006" xmlns:x="http://schemas.openxmlformats.org/spreadsheetml/2006/main" mc:Ignorable="x" name="Datenschnitt_sector_i" sourceName="sector_i">
  <pivotTables>
    <pivotTable tabId="91" name="PivotTable2"/>
  </pivotTables>
  <data>
    <tabular pivotCacheId="479">
      <items count="15">
        <i x="12" s="1"/>
        <i x="10" s="1"/>
        <i x="5" s="1"/>
        <i x="8" s="1"/>
        <i x="6" s="1"/>
        <i x="7" s="1"/>
        <i x="4" s="1"/>
        <i x="3" s="1"/>
        <i x="2" s="1"/>
        <i x="0" s="1"/>
        <i x="1" s="1"/>
        <i x="9" s="1"/>
        <i x="13" s="1"/>
        <i x="14" s="1"/>
        <i x="11" s="1"/>
      </items>
    </tabular>
  </data>
</slicerCacheDefinition>
</file>

<file path=xl/slicerCaches/slicerCache93.xml><?xml version="1.0" encoding="utf-8"?>
<slicerCacheDefinition xmlns="http://schemas.microsoft.com/office/spreadsheetml/2009/9/main" xmlns:mc="http://schemas.openxmlformats.org/markup-compatibility/2006" xmlns:x="http://schemas.openxmlformats.org/spreadsheetml/2006/main" mc:Ignorable="x" name="Datenschnitt_sector11" sourceName="sector">
  <pivotTables>
    <pivotTable tabId="92" name="PivotTable2"/>
  </pivotTables>
  <data>
    <tabular pivotCacheId="480">
      <items count="4">
        <i x="2"/>
        <i x="1"/>
        <i x="0"/>
        <i x="3" s="1"/>
      </items>
    </tabular>
  </data>
</slicerCacheDefinition>
</file>

<file path=xl/slicerCaches/slicerCache94.xml><?xml version="1.0" encoding="utf-8"?>
<slicerCacheDefinition xmlns="http://schemas.microsoft.com/office/spreadsheetml/2009/9/main" xmlns:mc="http://schemas.openxmlformats.org/markup-compatibility/2006" xmlns:x="http://schemas.openxmlformats.org/spreadsheetml/2006/main" mc:Ignorable="x" name="Datenschnitt_region28" sourceName="region">
  <pivotTables>
    <pivotTable tabId="92" name="PivotTable2"/>
  </pivotTables>
  <data>
    <tabular pivotCacheId="480">
      <items count="20">
        <i x="9" s="1"/>
        <i x="13" s="1"/>
        <i x="14" s="1"/>
        <i x="3" s="1"/>
        <i x="6" s="1"/>
        <i x="19" s="1"/>
        <i x="10" s="1"/>
        <i x="11" s="1"/>
        <i x="2" s="1"/>
        <i x="0" s="1"/>
        <i x="4" s="1"/>
        <i x="12" s="1"/>
        <i x="16" s="1"/>
        <i x="5" s="1"/>
        <i x="17" s="1"/>
        <i x="15" s="1"/>
        <i x="7" s="1"/>
        <i x="8" s="1"/>
        <i x="1" s="1"/>
        <i x="18" s="1"/>
      </items>
    </tabular>
  </data>
</slicerCacheDefinition>
</file>

<file path=xl/slicerCaches/slicerCache95.xml><?xml version="1.0" encoding="utf-8"?>
<slicerCacheDefinition xmlns="http://schemas.microsoft.com/office/spreadsheetml/2009/9/main" xmlns:mc="http://schemas.openxmlformats.org/markup-compatibility/2006" xmlns:x="http://schemas.openxmlformats.org/spreadsheetml/2006/main" mc:Ignorable="x" name="Datenschnitt_year27" sourceName="year">
  <pivotTables>
    <pivotTable tabId="92" name="PivotTable2"/>
  </pivotTables>
  <data>
    <tabular pivotCacheId="480">
      <items count="5">
        <i x="0" s="1"/>
        <i x="1" s="1"/>
        <i x="2" s="1"/>
        <i x="3" s="1"/>
        <i x="4" s="1"/>
      </items>
    </tabular>
  </data>
</slicerCacheDefinition>
</file>

<file path=xl/slicerCaches/slicerCache96.xml><?xml version="1.0" encoding="utf-8"?>
<slicerCacheDefinition xmlns="http://schemas.microsoft.com/office/spreadsheetml/2009/9/main" xmlns:mc="http://schemas.openxmlformats.org/markup-compatibility/2006" xmlns:x="http://schemas.openxmlformats.org/spreadsheetml/2006/main" mc:Ignorable="x" name="Datenschnitt_sector7" sourceName="sector">
  <pivotTables>
    <pivotTable tabId="93" name="PivotTable2"/>
  </pivotTables>
  <data>
    <tabular pivotCacheId="486">
      <items count="4">
        <i x="2"/>
        <i x="1"/>
        <i x="0"/>
        <i x="3" s="1"/>
      </items>
    </tabular>
  </data>
</slicerCacheDefinition>
</file>

<file path=xl/slicerCaches/slicerCache97.xml><?xml version="1.0" encoding="utf-8"?>
<slicerCacheDefinition xmlns="http://schemas.microsoft.com/office/spreadsheetml/2009/9/main" xmlns:mc="http://schemas.openxmlformats.org/markup-compatibility/2006" xmlns:x="http://schemas.openxmlformats.org/spreadsheetml/2006/main" mc:Ignorable="x" name="Datenschnitt_region29" sourceName="region">
  <pivotTables>
    <pivotTable tabId="93" name="PivotTable2"/>
  </pivotTables>
  <data>
    <tabular pivotCacheId="486">
      <items count="20">
        <i x="9"/>
        <i x="13"/>
        <i x="14"/>
        <i x="3" s="1"/>
        <i x="6"/>
        <i x="19" s="1"/>
        <i x="10" s="1"/>
        <i x="11" s="1"/>
        <i x="2" s="1"/>
        <i x="0"/>
        <i x="4"/>
        <i x="12"/>
        <i x="16"/>
        <i x="5"/>
        <i x="17"/>
        <i x="15"/>
        <i x="7"/>
        <i x="8"/>
        <i x="1"/>
        <i x="18" s="1"/>
      </items>
    </tabular>
  </data>
</slicerCacheDefinition>
</file>

<file path=xl/slicerCaches/slicerCache98.xml><?xml version="1.0" encoding="utf-8"?>
<slicerCacheDefinition xmlns="http://schemas.microsoft.com/office/spreadsheetml/2009/9/main" xmlns:mc="http://schemas.openxmlformats.org/markup-compatibility/2006" xmlns:x="http://schemas.openxmlformats.org/spreadsheetml/2006/main" mc:Ignorable="x" name="Datenschnitt_year28" sourceName="year">
  <pivotTables>
    <pivotTable tabId="93" name="PivotTable2"/>
  </pivotTables>
  <data>
    <tabular pivotCacheId="486">
      <items count="5">
        <i x="0" s="1"/>
        <i x="1" s="1"/>
        <i x="2" s="1"/>
        <i x="3" s="1"/>
        <i x="4" s="1"/>
      </items>
    </tabular>
  </data>
</slicerCacheDefinition>
</file>

<file path=xl/slicerCaches/slicerCache99.xml><?xml version="1.0" encoding="utf-8"?>
<slicerCacheDefinition xmlns="http://schemas.microsoft.com/office/spreadsheetml/2009/9/main" xmlns:mc="http://schemas.openxmlformats.org/markup-compatibility/2006" xmlns:x="http://schemas.openxmlformats.org/spreadsheetml/2006/main" mc:Ignorable="x" name="Datenschnitt_sector71" sourceName="sector">
  <pivotTables>
    <pivotTable tabId="94" name="PivotTable2"/>
  </pivotTables>
  <data>
    <tabular pivotCacheId="484">
      <items count="4">
        <i x="2"/>
        <i x="1"/>
        <i x="0"/>
        <i x="3" s="1"/>
      </items>
    </tabular>
  </data>
</slicerCacheDefinition>
</file>

<file path=xl/slicerCaches/slicerCache100.xml><?xml version="1.0" encoding="utf-8"?>
<slicerCacheDefinition xmlns="http://schemas.microsoft.com/office/spreadsheetml/2009/9/main" xmlns:mc="http://schemas.openxmlformats.org/markup-compatibility/2006" xmlns:x="http://schemas.openxmlformats.org/spreadsheetml/2006/main" mc:Ignorable="x" name="Datenschnitt_region291" sourceName="region">
  <pivotTables>
    <pivotTable tabId="94" name="PivotTable2"/>
  </pivotTables>
  <data>
    <tabular pivotCacheId="484">
      <items count="20">
        <i x="9"/>
        <i x="13"/>
        <i x="14"/>
        <i x="3"/>
        <i x="6"/>
        <i x="19" s="1"/>
        <i x="10"/>
        <i x="11"/>
        <i x="2"/>
        <i x="0"/>
        <i x="4"/>
        <i x="12"/>
        <i x="16"/>
        <i x="5"/>
        <i x="17"/>
        <i x="15"/>
        <i x="7"/>
        <i x="8"/>
        <i x="1"/>
        <i x="18"/>
      </items>
    </tabular>
  </data>
</slicerCacheDefinition>
</file>

<file path=xl/slicerCaches/slicerCache101.xml><?xml version="1.0" encoding="utf-8"?>
<slicerCacheDefinition xmlns="http://schemas.microsoft.com/office/spreadsheetml/2009/9/main" xmlns:mc="http://schemas.openxmlformats.org/markup-compatibility/2006" xmlns:x="http://schemas.openxmlformats.org/spreadsheetml/2006/main" mc:Ignorable="x" name="Datenschnitt_year281" sourceName="year">
  <pivotTables>
    <pivotTable tabId="94" name="PivotTable2"/>
  </pivotTables>
  <data>
    <tabular pivotCacheId="484">
      <items count="5">
        <i x="0" s="1"/>
        <i x="1" s="1"/>
        <i x="2" s="1"/>
        <i x="3" s="1"/>
        <i x="4" s="1"/>
      </items>
    </tabular>
  </data>
</slicerCacheDefinition>
</file>

<file path=xl/slicerCaches/slicerCache102.xml><?xml version="1.0" encoding="utf-8"?>
<slicerCacheDefinition xmlns="http://schemas.microsoft.com/office/spreadsheetml/2009/9/main" xmlns:mc="http://schemas.openxmlformats.org/markup-compatibility/2006" xmlns:x="http://schemas.openxmlformats.org/spreadsheetml/2006/main" mc:Ignorable="x" name="Datenschnitt_region30" sourceName="region">
  <pivotTables>
    <pivotTable tabId="21" name="PivotTable1"/>
  </pivotTables>
  <data>
    <tabular pivotCacheId="473">
      <items count="10">
        <i x="6" s="1"/>
        <i x="1" s="1"/>
        <i x="4" s="1"/>
        <i x="9" s="1"/>
        <i x="7" s="1"/>
        <i x="8" s="1"/>
        <i x="0" s="1"/>
        <i x="2" s="1"/>
        <i x="3" s="1"/>
        <i x="5" s="1"/>
      </items>
    </tabular>
  </data>
</slicerCacheDefinition>
</file>

<file path=xl/slicerCaches/slicerCache103.xml><?xml version="1.0" encoding="utf-8"?>
<slicerCacheDefinition xmlns="http://schemas.microsoft.com/office/spreadsheetml/2009/9/main" xmlns:mc="http://schemas.openxmlformats.org/markup-compatibility/2006" xmlns:x="http://schemas.openxmlformats.org/spreadsheetml/2006/main" mc:Ignorable="x" name="Datenschnitt_year29" sourceName="year">
  <pivotTables>
    <pivotTable tabId="21" name="PivotTable1"/>
  </pivotTables>
  <data>
    <tabular pivotCacheId="473">
      <items count="5">
        <i x="0"/>
        <i x="1" s="1"/>
        <i x="2" s="1"/>
        <i x="3" s="1"/>
        <i x="4" s="1"/>
      </items>
    </tabular>
  </data>
</slicerCacheDefinition>
</file>

<file path=xl/slicerCaches/slicerCache104.xml><?xml version="1.0" encoding="utf-8"?>
<slicerCacheDefinition xmlns="http://schemas.microsoft.com/office/spreadsheetml/2009/9/main" xmlns:mc="http://schemas.openxmlformats.org/markup-compatibility/2006" xmlns:x="http://schemas.openxmlformats.org/spreadsheetml/2006/main" mc:Ignorable="x" name="Datenschnitt_region31" sourceName="region">
  <pivotTables>
    <pivotTable tabId="11" name="PivotTable5"/>
  </pivotTables>
  <data>
    <tabular pivotCacheId="489">
      <items count="18">
        <i x="9" s="1"/>
        <i x="13" s="1"/>
        <i x="14" s="1"/>
        <i x="3" s="1"/>
        <i x="6" s="1"/>
        <i x="10" s="1"/>
        <i x="11" s="1"/>
        <i x="2" s="1"/>
        <i x="0" s="1"/>
        <i x="4" s="1"/>
        <i x="12" s="1"/>
        <i x="16" s="1"/>
        <i x="5" s="1"/>
        <i x="17" s="1"/>
        <i x="15" s="1"/>
        <i x="7" s="1"/>
        <i x="8" s="1"/>
        <i x="1" s="1"/>
      </items>
    </tabular>
  </data>
</slicerCacheDefinition>
</file>

<file path=xl/slicerCaches/slicerCache105.xml><?xml version="1.0" encoding="utf-8"?>
<slicerCacheDefinition xmlns="http://schemas.microsoft.com/office/spreadsheetml/2009/9/main" xmlns:mc="http://schemas.openxmlformats.org/markup-compatibility/2006" xmlns:x="http://schemas.openxmlformats.org/spreadsheetml/2006/main" mc:Ignorable="x" name="Datenschnitt_technology8" sourceName="technology">
  <pivotTables>
    <pivotTable tabId="11" name="PivotTable5"/>
  </pivotTables>
  <data>
    <tabular pivotCacheId="489">
      <items count="8">
        <i x="1" s="1"/>
        <i x="2" s="1"/>
        <i x="3" s="1"/>
        <i x="0" s="1"/>
        <i x="7" s="1"/>
        <i x="6" s="1"/>
        <i x="4" s="1"/>
        <i x="5" s="1"/>
      </items>
    </tabular>
  </data>
</slicerCacheDefinition>
</file>

<file path=xl/slicerCaches/slicerCache106.xml><?xml version="1.0" encoding="utf-8"?>
<slicerCacheDefinition xmlns="http://schemas.microsoft.com/office/spreadsheetml/2009/9/main" xmlns:mc="http://schemas.openxmlformats.org/markup-compatibility/2006" xmlns:x="http://schemas.openxmlformats.org/spreadsheetml/2006/main" mc:Ignorable="x" name="Datenschnitt_year30" sourceName="year">
  <pivotTables>
    <pivotTable tabId="11" name="PivotTable5"/>
  </pivotTables>
  <data>
    <tabular pivotCacheId="489">
      <items count="5">
        <i x="0" s="1"/>
        <i x="1" s="1"/>
        <i x="2" s="1"/>
        <i x="3" s="1"/>
        <i x="4" s="1"/>
      </items>
    </tabular>
  </data>
</slicerCacheDefinition>
</file>

<file path=xl/slicerCaches/slicerCache107.xml><?xml version="1.0" encoding="utf-8"?>
<slicerCacheDefinition xmlns="http://schemas.microsoft.com/office/spreadsheetml/2009/9/main" xmlns:mc="http://schemas.openxmlformats.org/markup-compatibility/2006" xmlns:x="http://schemas.openxmlformats.org/spreadsheetml/2006/main" mc:Ignorable="x" name="Datenschnitt_region32" sourceName="region">
  <pivotTables>
    <pivotTable tabId="95" name="PivotTable1"/>
  </pivotTables>
  <data>
    <tabular pivotCacheId="189">
      <items count="1">
        <i x="0" s="1" nd="1"/>
      </items>
    </tabular>
  </data>
</slicerCacheDefinition>
</file>

<file path=xl/slicerCaches/slicerCache108.xml><?xml version="1.0" encoding="utf-8"?>
<slicerCacheDefinition xmlns="http://schemas.microsoft.com/office/spreadsheetml/2009/9/main" xmlns:mc="http://schemas.openxmlformats.org/markup-compatibility/2006" xmlns:x="http://schemas.openxmlformats.org/spreadsheetml/2006/main" mc:Ignorable="x" name="Datenschnitt_year31" sourceName="year">
  <pivotTables>
    <pivotTable tabId="95" name="PivotTable1"/>
  </pivotTables>
  <data>
    <tabular pivotCacheId="189">
      <items count="1">
        <i x="0" s="1" nd="1"/>
      </items>
    </tabular>
  </data>
</slicerCacheDefinition>
</file>

<file path=xl/slicerCaches/slicerCache109.xml><?xml version="1.0" encoding="utf-8"?>
<slicerCacheDefinition xmlns="http://schemas.microsoft.com/office/spreadsheetml/2009/9/main" xmlns:mc="http://schemas.openxmlformats.org/markup-compatibility/2006" xmlns:x="http://schemas.openxmlformats.org/spreadsheetml/2006/main" mc:Ignorable="x" name="Datenschnitt_region71" sourceName="region">
  <pivotTables>
    <pivotTable tabId="96" name="PivotTable1"/>
  </pivotTables>
  <data>
    <tabular pivotCacheId="477">
      <items count="10">
        <i x="6"/>
        <i x="1" s="1"/>
        <i x="4"/>
        <i x="9" s="1"/>
        <i x="7" s="1"/>
        <i x="8" s="1"/>
        <i x="0" s="1"/>
        <i x="2"/>
        <i x="3"/>
        <i x="5"/>
      </items>
    </tabular>
  </data>
</slicerCacheDefinition>
</file>

<file path=xl/slicerCaches/slicerCache110.xml><?xml version="1.0" encoding="utf-8"?>
<slicerCacheDefinition xmlns="http://schemas.microsoft.com/office/spreadsheetml/2009/9/main" xmlns:mc="http://schemas.openxmlformats.org/markup-compatibility/2006" xmlns:x="http://schemas.openxmlformats.org/spreadsheetml/2006/main" mc:Ignorable="x" name="Datenschnitt_region33" sourceName="region">
  <pivotTables>
    <pivotTable tabId="6" name="PivotTable2"/>
  </pivotTables>
  <data>
    <tabular pivotCacheId="453">
      <items count="19">
        <i x="9"/>
        <i x="13"/>
        <i x="14"/>
        <i x="3" s="1"/>
        <i x="6"/>
        <i x="18"/>
        <i x="10"/>
        <i x="11"/>
        <i x="2"/>
        <i x="0"/>
        <i x="4"/>
        <i x="12"/>
        <i x="16"/>
        <i x="5"/>
        <i x="17"/>
        <i x="15"/>
        <i x="7"/>
        <i x="8"/>
        <i x="1"/>
      </items>
    </tabular>
  </data>
</slicerCacheDefinition>
</file>

<file path=xl/slicerCaches/slicerCache111.xml><?xml version="1.0" encoding="utf-8"?>
<slicerCacheDefinition xmlns="http://schemas.microsoft.com/office/spreadsheetml/2009/9/main" xmlns:mc="http://schemas.openxmlformats.org/markup-compatibility/2006" xmlns:x="http://schemas.openxmlformats.org/spreadsheetml/2006/main" mc:Ignorable="x" name="Datenschnitt_sector8" sourceName="sector">
  <pivotTables>
    <pivotTable tabId="6" name="PivotTable2"/>
  </pivotTables>
  <data>
    <tabular pivotCacheId="453">
      <items count="18">
        <i x="12" s="1"/>
        <i x="10" s="1"/>
        <i x="5" s="1"/>
        <i x="15" s="1"/>
        <i x="8" s="1"/>
        <i x="6" s="1"/>
        <i x="7" s="1"/>
        <i x="4" s="1"/>
        <i x="3" s="1"/>
        <i x="2" s="1"/>
        <i x="0" s="1"/>
        <i x="1" s="1"/>
        <i x="9" s="1"/>
        <i x="13" s="1"/>
        <i x="11" s="1"/>
        <i x="16" s="1" nd="1"/>
        <i x="17" s="1" nd="1"/>
        <i x="14" s="1" nd="1"/>
      </items>
    </tabular>
  </data>
</slicerCacheDefinition>
</file>

<file path=xl/slicerCaches/slicerCache112.xml><?xml version="1.0" encoding="utf-8"?>
<slicerCacheDefinition xmlns="http://schemas.microsoft.com/office/spreadsheetml/2009/9/main" xmlns:mc="http://schemas.openxmlformats.org/markup-compatibility/2006" xmlns:x="http://schemas.openxmlformats.org/spreadsheetml/2006/main" mc:Ignorable="x" name="Datenschnitt_year32" sourceName="year">
  <pivotTables>
    <pivotTable tabId="6" name="PivotTable2"/>
  </pivotTables>
  <data>
    <tabular pivotCacheId="453">
      <items count="5">
        <i x="0" s="1"/>
        <i x="1" s="1"/>
        <i x="2" s="1"/>
        <i x="3" s="1"/>
        <i x="4" s="1"/>
      </items>
    </tabular>
  </data>
</slicerCacheDefinition>
</file>

<file path=xl/slicerCaches/slicerCache113.xml><?xml version="1.0" encoding="utf-8"?>
<slicerCacheDefinition xmlns="http://schemas.microsoft.com/office/spreadsheetml/2009/9/main" xmlns:mc="http://schemas.openxmlformats.org/markup-compatibility/2006" xmlns:x="http://schemas.openxmlformats.org/spreadsheetml/2006/main" mc:Ignorable="x" name="Datenschnitt_region121" sourceName="region">
  <pivotTables>
    <pivotTable tabId="97" name="PivotTable2"/>
  </pivotTables>
  <data>
    <tabular pivotCacheId="452">
      <items count="19">
        <i x="9" s="1"/>
        <i x="13" s="1"/>
        <i x="14" s="1"/>
        <i x="3" s="1"/>
        <i x="6" s="1"/>
        <i x="18" s="1"/>
        <i x="10" s="1"/>
        <i x="11" s="1"/>
        <i x="2" s="1"/>
        <i x="0" s="1"/>
        <i x="4" s="1"/>
        <i x="12" s="1"/>
        <i x="16" s="1"/>
        <i x="5" s="1"/>
        <i x="17" s="1"/>
        <i x="15" s="1"/>
        <i x="7" s="1"/>
        <i x="8" s="1"/>
        <i x="1" s="1"/>
      </items>
    </tabular>
  </data>
</slicerCacheDefinition>
</file>

<file path=xl/slicerCaches/slicerCache114.xml><?xml version="1.0" encoding="utf-8"?>
<slicerCacheDefinition xmlns="http://schemas.microsoft.com/office/spreadsheetml/2009/9/main" xmlns:mc="http://schemas.openxmlformats.org/markup-compatibility/2006" xmlns:x="http://schemas.openxmlformats.org/spreadsheetml/2006/main" mc:Ignorable="x" name="Datenschnitt_sector31" sourceName="sector">
  <pivotTables>
    <pivotTable tabId="97" name="PivotTable2"/>
  </pivotTables>
  <data>
    <tabular pivotCacheId="452">
      <items count="18">
        <i x="12"/>
        <i x="2" s="1"/>
        <i x="10"/>
        <i x="5" s="1"/>
        <i x="16"/>
        <i x="17"/>
        <i x="6" s="1"/>
        <i x="4" s="1"/>
        <i x="8"/>
        <i x="14"/>
        <i x="7" s="1"/>
        <i x="0" s="1"/>
        <i x="3" s="1"/>
        <i x="1" s="1"/>
        <i x="9" s="1"/>
        <i x="13"/>
        <i x="15"/>
        <i x="11"/>
      </items>
    </tabular>
  </data>
</slicerCacheDefinition>
</file>

<file path=xl/slicerCaches/slicerCache115.xml><?xml version="1.0" encoding="utf-8"?>
<slicerCacheDefinition xmlns="http://schemas.microsoft.com/office/spreadsheetml/2009/9/main" xmlns:mc="http://schemas.openxmlformats.org/markup-compatibility/2006" xmlns:x="http://schemas.openxmlformats.org/spreadsheetml/2006/main" mc:Ignorable="x" name="Datenschnitt_year101" sourceName="year">
  <pivotTables>
    <pivotTable tabId="97" name="PivotTable2"/>
  </pivotTables>
  <data>
    <tabular pivotCacheId="452">
      <items count="5">
        <i x="0"/>
        <i x="1"/>
        <i x="2"/>
        <i x="3"/>
        <i x="4" s="1"/>
      </items>
    </tabular>
  </data>
</slicerCacheDefinition>
</file>

<file path=xl/slicerCaches/slicerCache116.xml><?xml version="1.0" encoding="utf-8"?>
<slicerCacheDefinition xmlns="http://schemas.microsoft.com/office/spreadsheetml/2009/9/main" xmlns:mc="http://schemas.openxmlformats.org/markup-compatibility/2006" xmlns:x="http://schemas.openxmlformats.org/spreadsheetml/2006/main" mc:Ignorable="x" name="Datenschnitt_region131" sourceName="region">
  <pivotTables>
    <pivotTable tabId="99" name="PivotTable2"/>
  </pivotTables>
  <data>
    <tabular pivotCacheId="483">
      <items count="11">
        <i x="6" s="1"/>
        <i x="1" s="1"/>
        <i x="4" s="1"/>
        <i x="10" s="1"/>
        <i x="7" s="1"/>
        <i x="8" s="1"/>
        <i x="0" s="1"/>
        <i x="2" s="1"/>
        <i x="3" s="1"/>
        <i x="5" s="1"/>
        <i x="9" s="1"/>
      </items>
    </tabular>
  </data>
</slicerCacheDefinition>
</file>

<file path=xl/slicerCaches/slicerCache117.xml><?xml version="1.0" encoding="utf-8"?>
<slicerCacheDefinition xmlns="http://schemas.microsoft.com/office/spreadsheetml/2009/9/main" xmlns:mc="http://schemas.openxmlformats.org/markup-compatibility/2006" xmlns:x="http://schemas.openxmlformats.org/spreadsheetml/2006/main" mc:Ignorable="x" name="Datenschnitt_year113" sourceName="year">
  <pivotTables>
    <pivotTable tabId="99" name="PivotTable2"/>
  </pivotTables>
  <data>
    <tabular pivotCacheId="483">
      <items count="5">
        <i x="0" s="1"/>
        <i x="1" s="1"/>
        <i x="2" s="1"/>
        <i x="3" s="1"/>
        <i x="4" s="1"/>
      </items>
    </tabular>
  </data>
</slicerCacheDefinition>
</file>

<file path=xl/slicerCaches/slicerCache118.xml><?xml version="1.0" encoding="utf-8"?>
<slicerCacheDefinition xmlns="http://schemas.microsoft.com/office/spreadsheetml/2009/9/main" xmlns:mc="http://schemas.openxmlformats.org/markup-compatibility/2006" xmlns:x="http://schemas.openxmlformats.org/spreadsheetml/2006/main" mc:Ignorable="x" name="Datenschnitt_region182" sourceName="region">
  <pivotTables>
    <pivotTable tabId="100" name="PivotTable1"/>
  </pivotTables>
  <data>
    <tabular pivotCacheId="154">
      <items count="19">
        <i x="3" s="1" nd="1"/>
        <i x="5" s="1" nd="1"/>
        <i x="8" s="1" nd="1"/>
        <i x="7" s="1" nd="1"/>
        <i x="17" s="1" nd="1"/>
        <i x="4" s="1" nd="1"/>
        <i x="12" s="1" nd="1"/>
        <i x="14" s="1" nd="1"/>
        <i x="16" s="1" nd="1"/>
        <i x="6" s="1" nd="1"/>
        <i x="13" s="1" nd="1"/>
        <i x="9" s="1" nd="1"/>
        <i x="2" s="1" nd="1"/>
        <i x="10" s="1" nd="1"/>
        <i x="15" s="1" nd="1"/>
        <i x="11" s="1" nd="1"/>
        <i x="18" s="1" nd="1"/>
        <i x="1" s="1" nd="1"/>
        <i x="0" s="1" nd="1"/>
      </items>
    </tabular>
  </data>
</slicerCacheDefinition>
</file>

<file path=xl/slicerCaches/slicerCache119.xml><?xml version="1.0" encoding="utf-8"?>
<slicerCacheDefinition xmlns="http://schemas.microsoft.com/office/spreadsheetml/2009/9/main" xmlns:mc="http://schemas.openxmlformats.org/markup-compatibility/2006" xmlns:x="http://schemas.openxmlformats.org/spreadsheetml/2006/main" mc:Ignorable="x" name="Datenschnitt_year172" sourceName="year">
  <pivotTables>
    <pivotTable tabId="100" name="PivotTable1"/>
  </pivotTables>
  <data>
    <tabular pivotCacheId="154">
      <items count="7">
        <i x="2" s="1" nd="1"/>
        <i x="6" s="1" nd="1"/>
        <i x="4" s="1" nd="1"/>
        <i x="1" s="1" nd="1"/>
        <i x="5" s="1" nd="1"/>
        <i x="3" s="1" nd="1"/>
        <i x="0" s="1" nd="1"/>
      </items>
    </tabular>
  </data>
</slicerCacheDefinition>
</file>

<file path=xl/slicerCaches/slicerCache120.xml><?xml version="1.0" encoding="utf-8"?>
<slicerCacheDefinition xmlns="http://schemas.microsoft.com/office/spreadsheetml/2009/9/main" xmlns:mc="http://schemas.openxmlformats.org/markup-compatibility/2006" xmlns:x="http://schemas.openxmlformats.org/spreadsheetml/2006/main" mc:Ignorable="x" name="Datenschnitt_input1" sourceName="input">
  <pivotTables>
    <pivotTable tabId="100" name="PivotTable1"/>
  </pivotTables>
  <data>
    <tabular pivotCacheId="154">
      <items count="23">
        <i x="20" s="1" nd="1"/>
        <i x="6" s="1" nd="1"/>
        <i x="1" s="1" nd="1"/>
        <i x="17" s="1" nd="1"/>
        <i x="13" s="1" nd="1"/>
        <i x="18" s="1" nd="1"/>
        <i x="9" s="1" nd="1"/>
        <i x="3" s="1" nd="1"/>
        <i x="4" s="1" nd="1"/>
        <i x="22" s="1" nd="1"/>
        <i x="8" s="1" nd="1"/>
        <i x="11" s="1" nd="1"/>
        <i x="16" s="1" nd="1"/>
        <i x="7" s="1" nd="1"/>
        <i x="14" s="1" nd="1"/>
        <i x="2" s="1" nd="1"/>
        <i x="5" s="1" nd="1"/>
        <i x="15" s="1" nd="1"/>
        <i x="19" s="1" nd="1"/>
        <i x="21" s="1" nd="1"/>
        <i x="10" s="1" nd="1"/>
        <i x="12" s="1" nd="1"/>
        <i x="0" s="1" nd="1"/>
      </items>
    </tabular>
  </data>
</slicerCacheDefinition>
</file>

<file path=xl/slicerCaches/slicerCache121.xml><?xml version="1.0" encoding="utf-8"?>
<slicerCacheDefinition xmlns="http://schemas.microsoft.com/office/spreadsheetml/2009/9/main" xmlns:mc="http://schemas.openxmlformats.org/markup-compatibility/2006" xmlns:x="http://schemas.openxmlformats.org/spreadsheetml/2006/main" mc:Ignorable="x" name="Datenschnitt_region1821" sourceName="region">
  <pivotTables>
    <pivotTable tabId="101" name="PivotTable1"/>
  </pivotTables>
  <data>
    <tabular pivotCacheId="454">
      <items count="18">
        <i x="9"/>
        <i x="13"/>
        <i x="14"/>
        <i x="3" s="1"/>
        <i x="6"/>
        <i x="10"/>
        <i x="11"/>
        <i x="2"/>
        <i x="0"/>
        <i x="4"/>
        <i x="12"/>
        <i x="16"/>
        <i x="5"/>
        <i x="17"/>
        <i x="15"/>
        <i x="7"/>
        <i x="8"/>
        <i x="1"/>
      </items>
    </tabular>
  </data>
</slicerCacheDefinition>
</file>

<file path=xl/slicerCaches/slicerCache122.xml><?xml version="1.0" encoding="utf-8"?>
<slicerCacheDefinition xmlns="http://schemas.microsoft.com/office/spreadsheetml/2009/9/main" xmlns:mc="http://schemas.openxmlformats.org/markup-compatibility/2006" xmlns:x="http://schemas.openxmlformats.org/spreadsheetml/2006/main" mc:Ignorable="x" name="Datenschnitt_year1721" sourceName="year">
  <pivotTables>
    <pivotTable tabId="101" name="PivotTable1"/>
  </pivotTables>
  <data>
    <tabular pivotCacheId="454">
      <items count="5">
        <i x="0" s="1"/>
        <i x="1" s="1"/>
        <i x="2" s="1"/>
        <i x="3" s="1"/>
        <i x="4" s="1"/>
      </items>
    </tabular>
  </data>
</slicerCacheDefinition>
</file>

<file path=xl/slicerCaches/slicerCache123.xml><?xml version="1.0" encoding="utf-8"?>
<slicerCacheDefinition xmlns="http://schemas.microsoft.com/office/spreadsheetml/2009/9/main" xmlns:mc="http://schemas.openxmlformats.org/markup-compatibility/2006" xmlns:x="http://schemas.openxmlformats.org/spreadsheetml/2006/main" mc:Ignorable="x" name="Datenschnitt_input11" sourceName="input">
  <pivotTables>
    <pivotTable tabId="101" name="PivotTable1"/>
  </pivotTables>
  <data>
    <tabular pivotCacheId="454">
      <items count="23">
        <i x="16" s="1"/>
        <i x="14" s="1"/>
        <i x="20" s="1"/>
        <i x="9" s="1"/>
        <i x="7" s="1"/>
        <i x="8" s="1"/>
        <i x="6" s="1"/>
        <i x="12" s="1"/>
        <i x="1" s="1"/>
        <i x="10" s="1"/>
        <i x="11" s="1"/>
        <i x="5" s="1"/>
        <i x="4" s="1"/>
        <i x="3" s="1"/>
        <i x="0" s="1"/>
        <i x="22" s="1"/>
        <i x="2" s="1"/>
        <i x="13" s="1"/>
        <i x="17" s="1"/>
        <i x="19" s="1"/>
        <i x="15" s="1"/>
        <i x="18" s="1"/>
        <i x="21" s="1" nd="1"/>
      </items>
    </tabular>
  </data>
</slicerCacheDefinition>
</file>

<file path=xl/slicerCaches/slicerCache124.xml><?xml version="1.0" encoding="utf-8"?>
<slicerCacheDefinition xmlns="http://schemas.microsoft.com/office/spreadsheetml/2009/9/main" xmlns:mc="http://schemas.openxmlformats.org/markup-compatibility/2006" xmlns:x="http://schemas.openxmlformats.org/spreadsheetml/2006/main" mc:Ignorable="x" name="Datenschnitt_output1" sourceName="output">
  <pivotTables>
    <pivotTable tabId="101" name="PivotTable1"/>
  </pivotTables>
  <data>
    <tabular pivotCacheId="454">
      <items count="17">
        <i x="15"/>
        <i x="13"/>
        <i x="8"/>
        <i x="6"/>
        <i x="11"/>
        <i x="1"/>
        <i x="9" s="1"/>
        <i x="10"/>
        <i x="5"/>
        <i x="4"/>
        <i x="3"/>
        <i x="0"/>
        <i x="2"/>
        <i x="12"/>
        <i x="16"/>
        <i x="14"/>
        <i x="7" nd="1"/>
      </items>
    </tabular>
  </data>
</slicerCacheDefinition>
</file>

<file path=xl/slicerCaches/slicerCache125.xml><?xml version="1.0" encoding="utf-8"?>
<slicerCacheDefinition xmlns="http://schemas.microsoft.com/office/spreadsheetml/2009/9/main" xmlns:mc="http://schemas.openxmlformats.org/markup-compatibility/2006" xmlns:x="http://schemas.openxmlformats.org/spreadsheetml/2006/main" mc:Ignorable="x" name="Datenschnitt_region18212" sourceName="region">
  <pivotTables>
    <pivotTable tabId="103" name="PivotTable1"/>
  </pivotTables>
  <data>
    <tabular pivotCacheId="455">
      <items count="18">
        <i x="9"/>
        <i x="13"/>
        <i x="14"/>
        <i x="3" s="1"/>
        <i x="6"/>
        <i x="10"/>
        <i x="11"/>
        <i x="2"/>
        <i x="0"/>
        <i x="4"/>
        <i x="12"/>
        <i x="16"/>
        <i x="5"/>
        <i x="17"/>
        <i x="15"/>
        <i x="7"/>
        <i x="8"/>
        <i x="1"/>
      </items>
    </tabular>
  </data>
</slicerCacheDefinition>
</file>

<file path=xl/slicerCaches/slicerCache126.xml><?xml version="1.0" encoding="utf-8"?>
<slicerCacheDefinition xmlns="http://schemas.microsoft.com/office/spreadsheetml/2009/9/main" xmlns:mc="http://schemas.openxmlformats.org/markup-compatibility/2006" xmlns:x="http://schemas.openxmlformats.org/spreadsheetml/2006/main" mc:Ignorable="x" name="Datenschnitt_year17212" sourceName="year">
  <pivotTables>
    <pivotTable tabId="103" name="PivotTable1"/>
  </pivotTables>
  <data>
    <tabular pivotCacheId="455">
      <items count="5">
        <i x="0" s="1"/>
        <i x="1" s="1"/>
        <i x="2" s="1"/>
        <i x="3" s="1"/>
        <i x="4" s="1"/>
      </items>
    </tabular>
  </data>
</slicerCacheDefinition>
</file>

<file path=xl/slicerCaches/slicerCache127.xml><?xml version="1.0" encoding="utf-8"?>
<slicerCacheDefinition xmlns="http://schemas.microsoft.com/office/spreadsheetml/2009/9/main" xmlns:mc="http://schemas.openxmlformats.org/markup-compatibility/2006" xmlns:x="http://schemas.openxmlformats.org/spreadsheetml/2006/main" mc:Ignorable="x" name="Datenschnitt_input112" sourceName="input">
  <pivotTables>
    <pivotTable tabId="103" name="PivotTable1"/>
  </pivotTables>
  <data>
    <tabular pivotCacheId="455">
      <items count="5">
        <i x="2" s="1"/>
        <i x="4" s="1"/>
        <i x="1" s="1"/>
        <i x="0" s="1"/>
        <i x="3" s="1" nd="1"/>
      </items>
    </tabular>
  </data>
</slicerCacheDefinition>
</file>

<file path=xl/slicerCaches/slicerCache128.xml><?xml version="1.0" encoding="utf-8"?>
<slicerCacheDefinition xmlns="http://schemas.microsoft.com/office/spreadsheetml/2009/9/main" xmlns:mc="http://schemas.openxmlformats.org/markup-compatibility/2006" xmlns:x="http://schemas.openxmlformats.org/spreadsheetml/2006/main" mc:Ignorable="x" name="Datenschnitt_output12" sourceName="output">
  <pivotTables>
    <pivotTable tabId="103" name="PivotTable1"/>
  </pivotTables>
  <data>
    <tabular pivotCacheId="455">
      <items count="17">
        <i x="15"/>
        <i x="13"/>
        <i x="8"/>
        <i x="6"/>
        <i x="11"/>
        <i x="1"/>
        <i x="9"/>
        <i x="10"/>
        <i x="5"/>
        <i x="4"/>
        <i x="3" s="1"/>
        <i x="0"/>
        <i x="2"/>
        <i x="12"/>
        <i x="16"/>
        <i x="14"/>
        <i x="7" nd="1"/>
      </items>
    </tabular>
  </data>
</slicerCacheDefinition>
</file>

<file path=xl/slicerCaches/slicerCache129.xml><?xml version="1.0" encoding="utf-8"?>
<slicerCacheDefinition xmlns="http://schemas.microsoft.com/office/spreadsheetml/2009/9/main" xmlns:mc="http://schemas.openxmlformats.org/markup-compatibility/2006" xmlns:x="http://schemas.openxmlformats.org/spreadsheetml/2006/main" mc:Ignorable="x" name="Datenschnitt_region34" sourceName="region">
  <pivotTables>
    <pivotTable tabId="23" name="PivotTable2"/>
  </pivotTables>
  <data>
    <tabular pivotCacheId="475">
      <items count="10">
        <i x="6"/>
        <i x="1" s="1"/>
        <i x="4"/>
        <i x="9" s="1"/>
        <i x="7" s="1"/>
        <i x="8" s="1"/>
        <i x="0" s="1"/>
        <i x="2"/>
        <i x="3"/>
        <i x="5"/>
      </items>
    </tabular>
  </data>
</slicerCacheDefinition>
</file>

<file path=xl/slicerCaches/slicerCache130.xml><?xml version="1.0" encoding="utf-8"?>
<slicerCacheDefinition xmlns="http://schemas.microsoft.com/office/spreadsheetml/2009/9/main" xmlns:mc="http://schemas.openxmlformats.org/markup-compatibility/2006" xmlns:x="http://schemas.openxmlformats.org/spreadsheetml/2006/main" mc:Ignorable="x" name="Datenschnitt_year33" sourceName="year">
  <pivotTables>
    <pivotTable tabId="23" name="PivotTable2"/>
  </pivotTables>
  <data>
    <tabular pivotCacheId="475">
      <items count="5">
        <i x="0" s="1"/>
        <i x="1" s="1"/>
        <i x="2" s="1"/>
        <i x="3" s="1"/>
        <i x="4" s="1"/>
      </items>
    </tabular>
  </data>
</slicerCacheDefinition>
</file>

<file path=xl/slicerCaches/slicerCache131.xml><?xml version="1.0" encoding="utf-8"?>
<slicerCacheDefinition xmlns="http://schemas.microsoft.com/office/spreadsheetml/2009/9/main" xmlns:mc="http://schemas.openxmlformats.org/markup-compatibility/2006" xmlns:x="http://schemas.openxmlformats.org/spreadsheetml/2006/main" mc:Ignorable="x" name="Datenschnitt_year34" sourceName="year">
  <pivotTables>
    <pivotTable tabId="96" name="PivotTable1"/>
  </pivotTables>
  <data>
    <tabular pivotCacheId="477">
      <items count="5">
        <i x="0" s="1"/>
        <i x="1" s="1"/>
        <i x="2" s="1"/>
        <i x="3" s="1"/>
        <i x="4" s="1"/>
      </items>
    </tabular>
  </data>
</slicerCacheDefinition>
</file>

<file path=xl/slicerCaches/slicerCache132.xml><?xml version="1.0" encoding="utf-8"?>
<slicerCacheDefinition xmlns="http://schemas.microsoft.com/office/spreadsheetml/2009/9/main" xmlns:mc="http://schemas.openxmlformats.org/markup-compatibility/2006" xmlns:x="http://schemas.openxmlformats.org/spreadsheetml/2006/main" mc:Ignorable="x" name="Datenschnitt_commodity1" sourceName="commodity">
  <pivotTables>
    <pivotTable tabId="110" name="PivotTable1"/>
  </pivotTables>
  <data>
    <tabular pivotCacheId="458">
      <items count="19">
        <i x="16" s="1"/>
        <i x="14" s="1"/>
        <i x="9" s="1"/>
        <i x="7" s="1"/>
        <i x="8" s="1"/>
        <i x="6" s="1"/>
        <i x="12" s="1"/>
        <i x="1" s="1"/>
        <i x="10" s="1"/>
        <i x="11" s="1"/>
        <i x="5" s="1"/>
        <i x="4" s="1"/>
        <i x="3" s="1"/>
        <i x="0" s="1"/>
        <i x="2" s="1"/>
        <i x="13" s="1"/>
        <i x="17" s="1"/>
        <i x="18" s="1"/>
        <i x="15" s="1"/>
      </items>
    </tabular>
  </data>
</slicerCacheDefinition>
</file>

<file path=xl/slicerCaches/slicerCache133.xml><?xml version="1.0" encoding="utf-8"?>
<slicerCacheDefinition xmlns="http://schemas.microsoft.com/office/spreadsheetml/2009/9/main" xmlns:mc="http://schemas.openxmlformats.org/markup-compatibility/2006" xmlns:x="http://schemas.openxmlformats.org/spreadsheetml/2006/main" mc:Ignorable="x" name="Datenschnitt_exporter1" sourceName="exporter">
  <pivotTables>
    <pivotTable tabId="110" name="PivotTable1"/>
  </pivotTables>
  <data>
    <tabular pivotCacheId="458">
      <items count="20">
        <i x="9"/>
        <i x="13" s="1"/>
        <i x="14" s="1"/>
        <i x="3"/>
        <i x="6"/>
        <i x="19"/>
        <i x="10" s="1"/>
        <i x="11" s="1"/>
        <i x="2" s="1"/>
        <i x="0" s="1"/>
        <i x="4"/>
        <i x="12" s="1"/>
        <i x="16"/>
        <i x="5"/>
        <i x="17" s="1"/>
        <i x="15" s="1"/>
        <i x="7" s="1"/>
        <i x="8"/>
        <i x="1" s="1"/>
        <i x="18"/>
      </items>
    </tabular>
  </data>
</slicerCacheDefinition>
</file>

<file path=xl/slicerCaches/slicerCache134.xml><?xml version="1.0" encoding="utf-8"?>
<slicerCacheDefinition xmlns="http://schemas.microsoft.com/office/spreadsheetml/2009/9/main" xmlns:mc="http://schemas.openxmlformats.org/markup-compatibility/2006" xmlns:x="http://schemas.openxmlformats.org/spreadsheetml/2006/main" mc:Ignorable="x" name="Datenschnitt_importer1" sourceName="importer">
  <pivotTables>
    <pivotTable tabId="110" name="PivotTable1"/>
  </pivotTables>
  <data>
    <tabular pivotCacheId="458">
      <items count="20">
        <i x="8"/>
        <i x="12" s="1"/>
        <i x="13" s="1"/>
        <i x="2"/>
        <i x="5"/>
        <i x="18"/>
        <i x="9" s="1"/>
        <i x="10" s="1"/>
        <i x="1" s="1"/>
        <i x="19" s="1"/>
        <i x="3"/>
        <i x="11" s="1"/>
        <i x="15"/>
        <i x="4"/>
        <i x="16" s="1"/>
        <i x="14" s="1"/>
        <i x="6" s="1"/>
        <i x="7"/>
        <i x="0" s="1"/>
        <i x="17"/>
      </items>
    </tabular>
  </data>
</slicerCacheDefinition>
</file>

<file path=xl/slicerCaches/slicerCache135.xml><?xml version="1.0" encoding="utf-8"?>
<slicerCacheDefinition xmlns="http://schemas.microsoft.com/office/spreadsheetml/2009/9/main" xmlns:mc="http://schemas.openxmlformats.org/markup-compatibility/2006" xmlns:x="http://schemas.openxmlformats.org/spreadsheetml/2006/main" mc:Ignorable="x" name="Datenschnitt_year161" sourceName="year">
  <pivotTables>
    <pivotTable tabId="110" name="PivotTable1"/>
  </pivotTables>
  <data>
    <tabular pivotCacheId="458">
      <items count="5">
        <i x="0"/>
        <i x="1"/>
        <i x="2"/>
        <i x="3"/>
        <i x="4" s="1"/>
      </items>
    </tabular>
  </data>
</slicerCacheDefinition>
</file>

<file path=xl/slicerCaches/slicerCache136.xml><?xml version="1.0" encoding="utf-8"?>
<slicerCacheDefinition xmlns="http://schemas.microsoft.com/office/spreadsheetml/2009/9/main" xmlns:mc="http://schemas.openxmlformats.org/markup-compatibility/2006" xmlns:x="http://schemas.openxmlformats.org/spreadsheetml/2006/main" mc:Ignorable="x" name="Datenschnitt_ct" sourceName="ct">
  <pivotTables>
    <pivotTable tabId="112" name="PivotTable1"/>
  </pivotTables>
  <data>
    <tabular pivotCacheId="443">
      <items count="3">
        <i x="2" s="1"/>
        <i x="1" s="1"/>
        <i x="0" s="1"/>
      </items>
    </tabular>
  </data>
</slicerCacheDefinition>
</file>

<file path=xl/slicerCaches/slicerCache137.xml><?xml version="1.0" encoding="utf-8"?>
<slicerCacheDefinition xmlns="http://schemas.microsoft.com/office/spreadsheetml/2009/9/main" xmlns:mc="http://schemas.openxmlformats.org/markup-compatibility/2006" xmlns:x="http://schemas.openxmlformats.org/spreadsheetml/2006/main" mc:Ignorable="x" name="Datenschnitt_cf" sourceName="cf">
  <pivotTables>
    <pivotTable tabId="112" name="PivotTable1"/>
  </pivotTables>
  <data>
    <tabular pivotCacheId="443">
      <items count="5">
        <i x="2" s="1"/>
        <i x="3" s="1"/>
        <i x="1" s="1"/>
        <i x="0" s="1"/>
        <i x="4" s="1"/>
      </items>
    </tabular>
  </data>
</slicerCacheDefinition>
</file>

<file path=xl/slicerCaches/slicerCache138.xml><?xml version="1.0" encoding="utf-8"?>
<slicerCacheDefinition xmlns="http://schemas.microsoft.com/office/spreadsheetml/2009/9/main" xmlns:mc="http://schemas.openxmlformats.org/markup-compatibility/2006" xmlns:x="http://schemas.openxmlformats.org/spreadsheetml/2006/main" mc:Ignorable="x" name="Datenschnitt_year" sourceName="year ">
  <pivotTables>
    <pivotTable tabId="112" name="PivotTable1"/>
  </pivotTables>
  <data>
    <tabular pivotCacheId="443">
      <items count="5">
        <i x="0"/>
        <i x="1" s="1"/>
        <i x="2" s="1"/>
        <i x="3" s="1"/>
        <i x="4" s="1"/>
      </items>
    </tabular>
  </data>
</slicerCacheDefinition>
</file>

<file path=xl/slicerCaches/slicerCache139.xml><?xml version="1.0" encoding="utf-8"?>
<slicerCacheDefinition xmlns="http://schemas.microsoft.com/office/spreadsheetml/2009/9/main" xmlns:mc="http://schemas.openxmlformats.org/markup-compatibility/2006" xmlns:x="http://schemas.openxmlformats.org/spreadsheetml/2006/main" mc:Ignorable="x" name="Datenschnitt_bt" sourceName="bt">
  <pivotTables>
    <pivotTable tabId="113" name="PivotTable1"/>
  </pivotTables>
  <data>
    <tabular pivotCacheId="444">
      <items count="3">
        <i x="1"/>
        <i x="2"/>
        <i x="0" s="1"/>
      </items>
    </tabular>
  </data>
</slicerCacheDefinition>
</file>

<file path=xl/slicerCaches/slicerCache140.xml><?xml version="1.0" encoding="utf-8"?>
<slicerCacheDefinition xmlns="http://schemas.microsoft.com/office/spreadsheetml/2009/9/main" xmlns:mc="http://schemas.openxmlformats.org/markup-compatibility/2006" xmlns:x="http://schemas.openxmlformats.org/spreadsheetml/2006/main" mc:Ignorable="x" name="Datenschnitt_bf" sourceName="bf">
  <pivotTables>
    <pivotTable tabId="113" name="PivotTable1"/>
  </pivotTables>
  <data>
    <tabular pivotCacheId="444">
      <items count="4">
        <i x="2" s="1"/>
        <i x="0" s="1"/>
        <i x="3"/>
        <i x="1" s="1"/>
      </items>
    </tabular>
  </data>
</slicerCacheDefinition>
</file>

<file path=xl/slicerCaches/slicerCache141.xml><?xml version="1.0" encoding="utf-8"?>
<slicerCacheDefinition xmlns="http://schemas.microsoft.com/office/spreadsheetml/2009/9/main" xmlns:mc="http://schemas.openxmlformats.org/markup-compatibility/2006" xmlns:x="http://schemas.openxmlformats.org/spreadsheetml/2006/main" mc:Ignorable="x" name="Datenschnitt_year35" sourceName="year">
  <pivotTables>
    <pivotTable tabId="113" name="PivotTable1"/>
  </pivotTables>
  <data>
    <tabular pivotCacheId="444">
      <items count="5">
        <i x="0"/>
        <i x="1" s="1"/>
        <i x="2" s="1"/>
        <i x="3" s="1"/>
        <i x="4" s="1"/>
      </items>
    </tabular>
  </data>
</slicerCacheDefinition>
</file>

<file path=xl/slicerCaches/slicerCache142.xml><?xml version="1.0" encoding="utf-8"?>
<slicerCacheDefinition xmlns="http://schemas.microsoft.com/office/spreadsheetml/2009/9/main" xmlns:mc="http://schemas.openxmlformats.org/markup-compatibility/2006" xmlns:x="http://schemas.openxmlformats.org/spreadsheetml/2006/main" mc:Ignorable="x" name="Datenschnitt_fossil_energy" sourceName="fossil energy">
  <pivotTables>
    <pivotTable tabId="114" name="PivotTable1"/>
  </pivotTables>
  <data>
    <tabular pivotCacheId="481">
      <items count="4">
        <i x="2"/>
        <i x="1"/>
        <i x="0"/>
        <i x="3" s="1"/>
      </items>
    </tabular>
  </data>
</slicerCacheDefinition>
</file>

<file path=xl/slicerCaches/slicerCache143.xml><?xml version="1.0" encoding="utf-8"?>
<slicerCacheDefinition xmlns="http://schemas.microsoft.com/office/spreadsheetml/2009/9/main" xmlns:mc="http://schemas.openxmlformats.org/markup-compatibility/2006" xmlns:x="http://schemas.openxmlformats.org/spreadsheetml/2006/main" mc:Ignorable="x" name="Datenschnitt_class" sourceName="class">
  <pivotTables>
    <pivotTable tabId="114" name="PivotTable1"/>
  </pivotTables>
  <data>
    <tabular pivotCacheId="481">
      <items count="7">
        <i x="2" s="1"/>
        <i x="1" s="1"/>
        <i x="5" s="1"/>
        <i x="6" s="1"/>
        <i x="4" s="1"/>
        <i x="3" s="1"/>
        <i x="0" s="1"/>
      </items>
    </tabular>
  </data>
</slicerCacheDefinition>
</file>

<file path=xl/slicerCaches/slicerCache144.xml><?xml version="1.0" encoding="utf-8"?>
<slicerCacheDefinition xmlns="http://schemas.microsoft.com/office/spreadsheetml/2009/9/main" xmlns:mc="http://schemas.openxmlformats.org/markup-compatibility/2006" xmlns:x="http://schemas.openxmlformats.org/spreadsheetml/2006/main" mc:Ignorable="x" name="Datenschnitt_energy_carrier" sourceName="energy carrier">
  <pivotTables>
    <pivotTable tabId="114" name="PivotTable1"/>
  </pivotTables>
  <data>
    <tabular pivotCacheId="481">
      <items count="6">
        <i x="0" s="1"/>
        <i x="5" s="1"/>
        <i x="1" s="1"/>
        <i x="4" s="1"/>
        <i x="3" s="1"/>
        <i x="2" s="1"/>
      </items>
    </tabular>
  </data>
</slicerCacheDefinition>
</file>

<file path=xl/slicerCaches/slicerCache145.xml><?xml version="1.0" encoding="utf-8"?>
<slicerCacheDefinition xmlns="http://schemas.microsoft.com/office/spreadsheetml/2009/9/main" xmlns:mc="http://schemas.openxmlformats.org/markup-compatibility/2006" xmlns:x="http://schemas.openxmlformats.org/spreadsheetml/2006/main" mc:Ignorable="x" name="Datenschnitt_year36" sourceName="year">
  <pivotTables>
    <pivotTable tabId="114" name="PivotTable1"/>
  </pivotTables>
  <data>
    <tabular pivotCacheId="481">
      <items count="5">
        <i x="0" s="1"/>
        <i x="1" s="1"/>
        <i x="2" s="1"/>
        <i x="3" s="1"/>
        <i x="4" s="1"/>
      </items>
    </tabular>
  </data>
</slicerCacheDefinition>
</file>

<file path=xl/slicerCaches/slicerCache146.xml><?xml version="1.0" encoding="utf-8"?>
<slicerCacheDefinition xmlns="http://schemas.microsoft.com/office/spreadsheetml/2009/9/main" xmlns:mc="http://schemas.openxmlformats.org/markup-compatibility/2006" xmlns:x="http://schemas.openxmlformats.org/spreadsheetml/2006/main" mc:Ignorable="x" name="Datenschnitt_type3" sourceName="type">
  <pivotTables>
    <pivotTable tabId="27" name="PivotTable5"/>
  </pivotTables>
  <data>
    <tabular pivotCacheId="439">
      <items count="4">
        <i x="3" s="1"/>
        <i x="1" s="1"/>
        <i x="2" s="1"/>
        <i x="0" s="1"/>
      </items>
    </tabular>
  </data>
</slicerCacheDefinition>
</file>

<file path=xl/slicerCaches/slicerCache147.xml><?xml version="1.0" encoding="utf-8"?>
<slicerCacheDefinition xmlns="http://schemas.microsoft.com/office/spreadsheetml/2009/9/main" xmlns:mc="http://schemas.openxmlformats.org/markup-compatibility/2006" xmlns:x="http://schemas.openxmlformats.org/spreadsheetml/2006/main" mc:Ignorable="x" name="Datenschnitt_year37" sourceName="year">
  <pivotTables>
    <pivotTable tabId="27" name="PivotTable5"/>
  </pivotTables>
  <data>
    <tabular pivotCacheId="439">
      <items count="6">
        <i x="0" s="1"/>
        <i x="1" s="1"/>
        <i x="2" s="1"/>
        <i x="3" s="1"/>
        <i x="4" s="1"/>
        <i x="5" s="1"/>
      </items>
    </tabular>
  </data>
</slicerCacheDefinition>
</file>

<file path=xl/slicerCaches/slicerCache148.xml><?xml version="1.0" encoding="utf-8"?>
<slicerCacheDefinition xmlns="http://schemas.microsoft.com/office/spreadsheetml/2009/9/main" xmlns:mc="http://schemas.openxmlformats.org/markup-compatibility/2006" xmlns:x="http://schemas.openxmlformats.org/spreadsheetml/2006/main" mc:Ignorable="x" name="Datenschnitt_region" sourceName="region">
  <pivotTables>
    <pivotTable tabId="116" name="PivotTable2"/>
  </pivotTables>
  <data>
    <tabular pivotCacheId="482">
      <items count="3">
        <i x="0" s="1"/>
        <i x="2" s="1"/>
        <i x="1" s="1"/>
      </items>
    </tabular>
  </data>
</slicerCacheDefinition>
</file>

<file path=xl/slicerCaches/slicerCache149.xml><?xml version="1.0" encoding="utf-8"?>
<slicerCacheDefinition xmlns="http://schemas.microsoft.com/office/spreadsheetml/2009/9/main" xmlns:mc="http://schemas.openxmlformats.org/markup-compatibility/2006" xmlns:x="http://schemas.openxmlformats.org/spreadsheetml/2006/main" mc:Ignorable="x" name="Datenschnitt_fossil_energy1" sourceName="fossil energy">
  <pivotTables>
    <pivotTable tabId="116" name="PivotTable2"/>
  </pivotTables>
  <data>
    <tabular pivotCacheId="482">
      <items count="4">
        <i x="2"/>
        <i x="1"/>
        <i x="0"/>
        <i x="3" s="1"/>
      </items>
    </tabular>
  </data>
</slicerCacheDefinition>
</file>

<file path=xl/slicerCaches/slicerCache150.xml><?xml version="1.0" encoding="utf-8"?>
<slicerCacheDefinition xmlns="http://schemas.microsoft.com/office/spreadsheetml/2009/9/main" xmlns:mc="http://schemas.openxmlformats.org/markup-compatibility/2006" xmlns:x="http://schemas.openxmlformats.org/spreadsheetml/2006/main" mc:Ignorable="x" name="Datenschnitt_region3" sourceName="region">
  <pivotTables>
    <pivotTable tabId="117" name="PivotTable1"/>
  </pivotTables>
  <data>
    <tabular pivotCacheId="485">
      <items count="20">
        <i x="9"/>
        <i x="13"/>
        <i x="14"/>
        <i x="3" s="1"/>
        <i x="6"/>
        <i x="19"/>
        <i x="10"/>
        <i x="11"/>
        <i x="2"/>
        <i x="0"/>
        <i x="4"/>
        <i x="12"/>
        <i x="16"/>
        <i x="5"/>
        <i x="17"/>
        <i x="15"/>
        <i x="7"/>
        <i x="8"/>
        <i x="1"/>
        <i x="18"/>
      </items>
    </tabular>
  </data>
</slicerCacheDefinition>
</file>

<file path=xl/slicerCaches/slicerCache151.xml><?xml version="1.0" encoding="utf-8"?>
<slicerCacheDefinition xmlns="http://schemas.microsoft.com/office/spreadsheetml/2009/9/main" xmlns:mc="http://schemas.openxmlformats.org/markup-compatibility/2006" xmlns:x="http://schemas.openxmlformats.org/spreadsheetml/2006/main" mc:Ignorable="x" name="Datenschnitt_sector9" sourceName="sector">
  <pivotTables>
    <pivotTable tabId="117" name="PivotTable1"/>
  </pivotTables>
  <data>
    <tabular pivotCacheId="485">
      <items count="22">
        <i x="13" s="1"/>
        <i x="11"/>
        <i x="5" s="1"/>
        <i x="6"/>
        <i x="18" s="1"/>
        <i x="15" s="1"/>
        <i x="17" s="1"/>
        <i x="9"/>
        <i x="7"/>
        <i x="8"/>
        <i x="4"/>
        <i x="3"/>
        <i x="2"/>
        <i x="19" s="1"/>
        <i x="0" s="1"/>
        <i x="1"/>
        <i x="10"/>
        <i x="14"/>
        <i x="20" s="1"/>
        <i x="21"/>
        <i x="12" s="1"/>
        <i x="16"/>
      </items>
    </tabular>
  </data>
</slicerCacheDefinition>
</file>

<file path=xl/slicerCaches/slicerCache152.xml><?xml version="1.0" encoding="utf-8"?>
<slicerCacheDefinition xmlns="http://schemas.microsoft.com/office/spreadsheetml/2009/9/main" xmlns:mc="http://schemas.openxmlformats.org/markup-compatibility/2006" xmlns:x="http://schemas.openxmlformats.org/spreadsheetml/2006/main" mc:Ignorable="x" name="Datenschnitt_year4" sourceName="year">
  <pivotTables>
    <pivotTable tabId="117" name="PivotTable1"/>
  </pivotTables>
  <data>
    <tabular pivotCacheId="485">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ype 3" cache="Datenschnitt_type3" caption="type" rowHeight="241300"/>
  <slicer name="year 58" cache="Datenschnitt_year37" caption="year"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egion 35" cache="Datenschnitt_region251" caption="region" startItem="1" rowHeight="241300"/>
  <slicer name="year 33" cache="Datenschnitt_year241" caption="yea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Region 4" cache="Datenschnitt_Region4" caption="Region" rowHeight="241300"/>
  <slicer name="Year 3" cache="Datenschnitt_Year3" caption="Year"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region 26" cache="Datenschnitt_region211" caption="region" startItem="10" rowHeight="241300"/>
  <slicer name="type 1" cache="Datenschnitt_type1" caption="type" rowHeight="241300"/>
  <slicer name="year 15" cache="Datenschnitt_year15" caption="year"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t" cache="Datenschnitt_ct" caption="ct" rowHeight="241300"/>
  <slicer name="cf" cache="Datenschnitt_cf" caption="cf" rowHeight="241300"/>
  <slicer name="year " cache="Datenschnitt_year" caption="year "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bt" cache="Datenschnitt_bt" caption="bt" rowHeight="241300"/>
  <slicer name="bf" cache="Datenschnitt_bf" caption="bf" rowHeight="241300"/>
  <slicer name="year" cache="Datenschnitt_year35" caption="yea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year 34" cache="Datenschnitt_year2411" caption="year"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yr 1" cache="Datenschnitt_yr1" caption="yr" rowHeight="241300"/>
  <slicer name="pco2w_yr" cache="Datenschnitt_pco2w_yr" caption="pco2w_yr"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region 2" cache="Datenschnitt_region2" caption="region" rowHeight="241300"/>
  <slicer name="technology 2" cache="Datenschnitt_technology2" caption="technology" startItem="11" rowHeight="241300"/>
  <slicer name="year 2" cache="Datenschnitt_year2" caption="year"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region 34" cache="Datenschnitt_region26" caption="region" rowHeight="241300"/>
  <slicer name="technology 9" cache="Datenschnitt_technology21" caption="technology" startItem="3" rowHeight="241300"/>
  <slicer name="year 32" cache="Datenschnitt_year25" caption="year" rowHeight="241300"/>
</slicers>
</file>

<file path=xl/slicers/slicer11.xml><?xml version="1.0" encoding="utf-8"?>
<slicers xmlns="http://schemas.microsoft.com/office/spreadsheetml/2009/9/main" xmlns:mc="http://schemas.openxmlformats.org/markup-compatibility/2006" xmlns:x="http://schemas.openxmlformats.org/spreadsheetml/2006/main" mc:Ignorable="x">
  <slicer name="region 1" cache="Datenschnitt_region1" caption="region" rowHeight="241300"/>
  <slicer name="technology 1" cache="Datenschnitt_technology1" caption="technology" rowHeight="241300"/>
  <slicer name="year 1" cache="Datenschnitt_year1" caption="year" rowHeight="241300"/>
</slicers>
</file>

<file path=xl/slicers/slicer12.xml><?xml version="1.0" encoding="utf-8"?>
<slicers xmlns="http://schemas.microsoft.com/office/spreadsheetml/2009/9/main" xmlns:mc="http://schemas.openxmlformats.org/markup-compatibility/2006" xmlns:x="http://schemas.openxmlformats.org/spreadsheetml/2006/main" mc:Ignorable="x">
  <slicer name="type" cache="Datenschnitt_type" caption="type" rowHeight="241300"/>
  <slicer name="region 16" cache="Datenschnitt_region16" caption="region" rowHeight="241300"/>
  <slicer name="technology 4" cache="Datenschnitt_technology4" caption="technology" startItem="11" rowHeight="241300"/>
  <slicer name="year 14" cache="Datenschnitt_year14" caption="year" rowHeight="241300"/>
</slicers>
</file>

<file path=xl/slicers/slicer13.xml><?xml version="1.0" encoding="utf-8"?>
<slicers xmlns="http://schemas.microsoft.com/office/spreadsheetml/2009/9/main" xmlns:mc="http://schemas.openxmlformats.org/markup-compatibility/2006" xmlns:x="http://schemas.openxmlformats.org/spreadsheetml/2006/main" mc:Ignorable="x">
  <slicer name="region 12" cache="Datenschnitt_region12" caption="region" rowHeight="241300"/>
  <slicer name="sector 3" cache="Datenschnitt_sector3" caption="sector" startItem="6" rowHeight="241300"/>
  <slicer name="year 10" cache="Datenschnitt_year10" caption="year" rowHeight="241300"/>
</slicers>
</file>

<file path=xl/slicers/slicer14.xml><?xml version="1.0" encoding="utf-8"?>
<slicers xmlns="http://schemas.microsoft.com/office/spreadsheetml/2009/9/main" xmlns:mc="http://schemas.openxmlformats.org/markup-compatibility/2006" xmlns:x="http://schemas.openxmlformats.org/spreadsheetml/2006/main" mc:Ignorable="x">
  <slicer name="region 47" cache="Datenschnitt_region121" caption="region" startItem="11" rowHeight="241300"/>
  <slicer name="sector 12" cache="Datenschnitt_sector31" caption="sector" rowHeight="241300"/>
  <slicer name="year 44" cache="Datenschnitt_year101" caption="year" rowHeight="241300"/>
</slicers>
</file>

<file path=xl/slicers/slicer15.xml><?xml version="1.0" encoding="utf-8"?>
<slicers xmlns="http://schemas.microsoft.com/office/spreadsheetml/2009/9/main" xmlns:mc="http://schemas.openxmlformats.org/markup-compatibility/2006" xmlns:x="http://schemas.openxmlformats.org/spreadsheetml/2006/main" mc:Ignorable="x">
  <slicer name="region 46" cache="Datenschnitt_region33" caption="region" rowHeight="241300"/>
  <slicer name="sector 11" cache="Datenschnitt_sector8" caption="sector" rowHeight="241300"/>
  <slicer name="year 43" cache="Datenschnitt_year32" caption="year" rowHeight="241300"/>
</slicers>
</file>

<file path=xl/slicers/slicer16.xml><?xml version="1.0" encoding="utf-8"?>
<slicers xmlns="http://schemas.microsoft.com/office/spreadsheetml/2009/9/main" xmlns:mc="http://schemas.openxmlformats.org/markup-compatibility/2006" xmlns:x="http://schemas.openxmlformats.org/spreadsheetml/2006/main" mc:Ignorable="x">
  <slicer name="region 49" cache="Datenschnitt_region182" caption="region" rowHeight="241300"/>
  <slicer name="year 46" cache="Datenschnitt_year172" caption="year" rowHeight="241300"/>
  <slicer name="input 1" cache="Datenschnitt_input1" caption="input" rowHeight="241300"/>
</slicers>
</file>

<file path=xl/slicers/slicer17.xml><?xml version="1.0" encoding="utf-8"?>
<slicers xmlns="http://schemas.microsoft.com/office/spreadsheetml/2009/9/main" xmlns:mc="http://schemas.openxmlformats.org/markup-compatibility/2006" xmlns:x="http://schemas.openxmlformats.org/spreadsheetml/2006/main" mc:Ignorable="x">
  <slicer name="region 50" cache="Datenschnitt_region1821" caption="region" rowHeight="241300"/>
  <slicer name="year 47" cache="Datenschnitt_year1721" caption="year" rowHeight="241300"/>
  <slicer name="input 2" cache="Datenschnitt_input11" caption="input" rowHeight="241300"/>
  <slicer name="output 1" cache="Datenschnitt_output1" caption="output" startItem="3" rowHeight="241300"/>
</slicers>
</file>

<file path=xl/slicers/slicer18.xml><?xml version="1.0" encoding="utf-8"?>
<slicers xmlns="http://schemas.microsoft.com/office/spreadsheetml/2009/9/main" xmlns:mc="http://schemas.openxmlformats.org/markup-compatibility/2006" xmlns:x="http://schemas.openxmlformats.org/spreadsheetml/2006/main" mc:Ignorable="x">
  <slicer name="region 52" cache="Datenschnitt_region18212" caption="region" rowHeight="241300"/>
  <slicer name="year 49" cache="Datenschnitt_year17212" caption="year" rowHeight="241300"/>
  <slicer name="input 4" cache="Datenschnitt_input112" caption="input" rowHeight="241300"/>
  <slicer name="output 3" cache="Datenschnitt_output12" caption="output" rowHeight="241300"/>
</slicers>
</file>

<file path=xl/slicers/slicer19.xml><?xml version="1.0" encoding="utf-8"?>
<slicers xmlns="http://schemas.microsoft.com/office/spreadsheetml/2009/9/main" xmlns:mc="http://schemas.openxmlformats.org/markup-compatibility/2006" xmlns:x="http://schemas.openxmlformats.org/spreadsheetml/2006/main" mc:Ignorable="x">
  <slicer name="region 11" cache="Datenschnitt_region11" caption="region" rowHeight="241300"/>
  <slicer name="sector 2" cache="Datenschnitt_sector2" caption="sector" rowHeight="241300"/>
  <slicer name="year 9" cache="Datenschnitt_year9" caption="year" rowHeight="241300"/>
</slicers>
</file>

<file path=xl/slicers/slicer20.xml><?xml version="1.0" encoding="utf-8"?>
<slicers xmlns="http://schemas.microsoft.com/office/spreadsheetml/2009/9/main" xmlns:mc="http://schemas.openxmlformats.org/markup-compatibility/2006" xmlns:x="http://schemas.openxmlformats.org/spreadsheetml/2006/main" mc:Ignorable="x">
  <slicer name="commodity" cache="Datenschnitt_commodity" caption="commodity" startItem="11" rowHeight="241300"/>
  <slicer name="exporter" cache="Datenschnitt_exporter" caption="exporter" rowHeight="241300"/>
  <slicer name="importer" cache="Datenschnitt_importer" caption="importer" startItem="12" rowHeight="241300"/>
  <slicer name="year 16" cache="Datenschnitt_year16" caption="year" rowHeight="241300"/>
</slicers>
</file>

<file path=xl/slicers/slicer21.xml><?xml version="1.0" encoding="utf-8"?>
<slicers xmlns="http://schemas.microsoft.com/office/spreadsheetml/2009/9/main" xmlns:mc="http://schemas.openxmlformats.org/markup-compatibility/2006" xmlns:x="http://schemas.openxmlformats.org/spreadsheetml/2006/main" mc:Ignorable="x">
  <slicer name="commodity 1" cache="Datenschnitt_commodity1" caption="commodity" startItem="11" rowHeight="241300"/>
  <slicer name="exporter 1" cache="Datenschnitt_exporter1" caption="exporter" startItem="7" rowHeight="241300"/>
  <slicer name="importer 1" cache="Datenschnitt_importer1" caption="importer" rowHeight="241300"/>
  <slicer name="year 57" cache="Datenschnitt_year161" caption="year" rowHeight="241300"/>
</slicers>
</file>

<file path=xl/slicers/slicer22.xml><?xml version="1.0" encoding="utf-8"?>
<slicers xmlns="http://schemas.microsoft.com/office/spreadsheetml/2009/9/main" xmlns:mc="http://schemas.openxmlformats.org/markup-compatibility/2006" xmlns:x="http://schemas.openxmlformats.org/spreadsheetml/2006/main" mc:Ignorable="x">
  <slicer name="region 10" cache="Datenschnitt_region10" caption="region" rowHeight="241300"/>
  <slicer name="sector 1" cache="Datenschnitt_sector1" caption="sector" rowHeight="241300"/>
  <slicer name="year 8" cache="Datenschnitt_year8" caption="year" rowHeight="241300"/>
</slicers>
</file>

<file path=xl/slicers/slicer23.xml><?xml version="1.0" encoding="utf-8"?>
<slicers xmlns="http://schemas.microsoft.com/office/spreadsheetml/2009/9/main" xmlns:mc="http://schemas.openxmlformats.org/markup-compatibility/2006" xmlns:x="http://schemas.openxmlformats.org/spreadsheetml/2006/main" mc:Ignorable="x">
  <slicer name="region 9" cache="Datenschnitt_region9" caption="region" rowHeight="241300"/>
  <slicer name="PA_out" cache="Datenschnitt_PA_out" caption="PA_out" rowHeight="241300"/>
  <slicer name="PA_in" cache="Datenschnitt_PA_in" caption="PA_in" rowHeight="241300"/>
  <slicer name="year 7" cache="Datenschnitt_year7" caption="year" rowHeight="241300"/>
</slicers>
</file>

<file path=xl/slicers/slicer24.xml><?xml version="1.0" encoding="utf-8"?>
<slicers xmlns="http://schemas.microsoft.com/office/spreadsheetml/2009/9/main" xmlns:mc="http://schemas.openxmlformats.org/markup-compatibility/2006" xmlns:x="http://schemas.openxmlformats.org/spreadsheetml/2006/main" mc:Ignorable="x">
  <slicer name="region 8" cache="Datenschnitt_region8" caption="region" rowHeight="241300"/>
  <slicer name="sector" cache="Datenschnitt_sector" caption="sector" startItem="11" rowHeight="241300"/>
  <slicer name="year 6" cache="Datenschnitt_year6" caption="year" rowHeight="241300"/>
</slicers>
</file>

<file path=xl/slicers/slicer25.xml><?xml version="1.0" encoding="utf-8"?>
<slicers xmlns="http://schemas.microsoft.com/office/spreadsheetml/2009/9/main" xmlns:mc="http://schemas.openxmlformats.org/markup-compatibility/2006" xmlns:x="http://schemas.openxmlformats.org/spreadsheetml/2006/main" mc:Ignorable="x">
  <slicer name="region 14" cache="Datenschnitt_region14" caption="region" rowHeight="241300"/>
  <slicer name="year 12" cache="Datenschnitt_year12" caption="year" rowHeight="241300"/>
</slicers>
</file>

<file path=xl/slicers/slicer26.xml><?xml version="1.0" encoding="utf-8"?>
<slicers xmlns="http://schemas.microsoft.com/office/spreadsheetml/2009/9/main" xmlns:mc="http://schemas.openxmlformats.org/markup-compatibility/2006" xmlns:x="http://schemas.openxmlformats.org/spreadsheetml/2006/main" mc:Ignorable="x">
  <slicer name="region 18" cache="Datenschnitt_region18" caption="region" rowHeight="241300"/>
  <slicer name="sector 4" cache="Datenschnitt_sector4" caption="sector" rowHeight="241300"/>
  <slicer name="year 17" cache="Datenschnitt_year17" caption="year" rowHeight="241300"/>
</slicers>
</file>

<file path=xl/slicers/slicer27.xml><?xml version="1.0" encoding="utf-8"?>
<slicers xmlns="http://schemas.microsoft.com/office/spreadsheetml/2009/9/main" xmlns:mc="http://schemas.openxmlformats.org/markup-compatibility/2006" xmlns:x="http://schemas.openxmlformats.org/spreadsheetml/2006/main" mc:Ignorable="x">
  <slicer name="region 15" cache="Datenschnitt_region15" caption="region" startItem="2" rowHeight="241300"/>
  <slicer name="year 13" cache="Datenschnitt_year13" caption="year" rowHeight="241300"/>
</slicers>
</file>

<file path=xl/slicers/slicer28.xml><?xml version="1.0" encoding="utf-8"?>
<slicers xmlns="http://schemas.microsoft.com/office/spreadsheetml/2009/9/main" xmlns:mc="http://schemas.openxmlformats.org/markup-compatibility/2006" xmlns:x="http://schemas.openxmlformats.org/spreadsheetml/2006/main" mc:Ignorable="x">
  <slicer name="region 20" cache="Datenschnitt_region1811" caption="region" rowHeight="241300"/>
  <slicer name="year 19" cache="Datenschnitt_year1711" caption="year" rowHeight="241300"/>
</slicers>
</file>

<file path=xl/slicers/slicer29.xml><?xml version="1.0" encoding="utf-8"?>
<slicers xmlns="http://schemas.microsoft.com/office/spreadsheetml/2009/9/main" xmlns:mc="http://schemas.openxmlformats.org/markup-compatibility/2006" xmlns:x="http://schemas.openxmlformats.org/spreadsheetml/2006/main" mc:Ignorable="x">
  <slicer name="region 19" cache="Datenschnitt_region181" caption="region" rowHeight="241300"/>
  <slicer name="year 18" cache="Datenschnitt_year171" caption="year" rowHeight="241300"/>
</slicers>
</file>

<file path=xl/slicers/slicer30.xml><?xml version="1.0" encoding="utf-8"?>
<slicers xmlns="http://schemas.microsoft.com/office/spreadsheetml/2009/9/main" xmlns:mc="http://schemas.openxmlformats.org/markup-compatibility/2006" xmlns:x="http://schemas.openxmlformats.org/spreadsheetml/2006/main" mc:Ignorable="x">
  <slicer name="region 30" cache="Datenschnitt_region23" caption="region" rowHeight="241300"/>
  <slicer name="technology 7" cache="Datenschnitt_technology6" caption="technology" rowHeight="241300"/>
  <slicer name="year 28" cache="Datenschnitt_year20" caption="year" rowHeight="241300"/>
</slicers>
</file>

<file path=xl/slicers/slicer31.xml><?xml version="1.0" encoding="utf-8"?>
<slicers xmlns="http://schemas.microsoft.com/office/spreadsheetml/2009/9/main" xmlns:mc="http://schemas.openxmlformats.org/markup-compatibility/2006" xmlns:x="http://schemas.openxmlformats.org/spreadsheetml/2006/main" mc:Ignorable="x">
  <slicer name="region 31" cache="Datenschnitt_region24" caption="region" rowHeight="241300"/>
  <slicer name="factor" cache="Datenschnitt_factor" caption="factor" rowHeight="241300"/>
  <slicer name="year 29" cache="Datenschnitt_year23" caption="year" rowHeight="241300"/>
</slicers>
</file>

<file path=xl/slicers/slicer32.xml><?xml version="1.0" encoding="utf-8"?>
<slicers xmlns="http://schemas.microsoft.com/office/spreadsheetml/2009/9/main" xmlns:mc="http://schemas.openxmlformats.org/markup-compatibility/2006" xmlns:x="http://schemas.openxmlformats.org/spreadsheetml/2006/main" mc:Ignorable="x">
  <slicer name="region 21" cache="Datenschnitt_region19" caption="region" rowHeight="241300"/>
  <slicer name="year 20" cache="Datenschnitt_year18" caption="year" rowHeight="241300"/>
</slicers>
</file>

<file path=xl/slicers/slicer33.xml><?xml version="1.0" encoding="utf-8"?>
<slicers xmlns="http://schemas.microsoft.com/office/spreadsheetml/2009/9/main" xmlns:mc="http://schemas.openxmlformats.org/markup-compatibility/2006" xmlns:x="http://schemas.openxmlformats.org/spreadsheetml/2006/main" mc:Ignorable="x">
  <slicer name="region 22" cache="Datenschnitt_region20" caption="region" rowHeight="241300"/>
  <slicer name="technology 5" cache="Datenschnitt_technology5" caption="technology" startItem="8" rowHeight="241300"/>
  <slicer name="year 21" cache="Datenschnitt_year19" caption="year" rowHeight="241300"/>
</slicers>
</file>

<file path=xl/slicers/slicer34.xml><?xml version="1.0" encoding="utf-8"?>
<slicers xmlns="http://schemas.microsoft.com/office/spreadsheetml/2009/9/main" xmlns:mc="http://schemas.openxmlformats.org/markup-compatibility/2006" xmlns:x="http://schemas.openxmlformats.org/spreadsheetml/2006/main" mc:Ignorable="x">
  <slicer name="region 23" cache="Datenschnitt_region111" caption="region" rowHeight="241300"/>
  <slicer name="year 22" cache="Datenschnitt_year111" caption="year" rowHeight="241300"/>
</slicers>
</file>

<file path=xl/slicers/slicer35.xml><?xml version="1.0" encoding="utf-8"?>
<slicers xmlns="http://schemas.microsoft.com/office/spreadsheetml/2009/9/main" xmlns:mc="http://schemas.openxmlformats.org/markup-compatibility/2006" xmlns:x="http://schemas.openxmlformats.org/spreadsheetml/2006/main" mc:Ignorable="x">
  <slicer name="region 24" cache="Datenschnitt_region112" caption="region" rowHeight="241300"/>
  <slicer name="year 23" cache="Datenschnitt_year112" caption="year" rowHeight="241300"/>
</slicers>
</file>

<file path=xl/slicers/slicer36.xml><?xml version="1.0" encoding="utf-8"?>
<slicers xmlns="http://schemas.microsoft.com/office/spreadsheetml/2009/9/main" xmlns:mc="http://schemas.openxmlformats.org/markup-compatibility/2006" xmlns:x="http://schemas.openxmlformats.org/spreadsheetml/2006/main" mc:Ignorable="x">
  <slicer name="region 42" cache="Datenschnitt_region30" caption="region" rowHeight="241300"/>
  <slicer name="year 40" cache="Datenschnitt_year29" caption="year" rowHeight="241300"/>
</slicers>
</file>

<file path=xl/slicers/slicer37.xml><?xml version="1.0" encoding="utf-8"?>
<slicers xmlns="http://schemas.microsoft.com/office/spreadsheetml/2009/9/main" xmlns:mc="http://schemas.openxmlformats.org/markup-compatibility/2006" xmlns:x="http://schemas.openxmlformats.org/spreadsheetml/2006/main" mc:Ignorable="x">
  <slicer name="region 7" cache="Datenschnitt_region7" caption="region" rowHeight="241300"/>
</slicers>
</file>

<file path=xl/slicers/slicer38.xml><?xml version="1.0" encoding="utf-8"?>
<slicers xmlns="http://schemas.microsoft.com/office/spreadsheetml/2009/9/main" xmlns:mc="http://schemas.openxmlformats.org/markup-compatibility/2006" xmlns:x="http://schemas.openxmlformats.org/spreadsheetml/2006/main" mc:Ignorable="x">
  <slicer name="region 58" cache="Datenschnitt_region34" caption="region" rowHeight="241300"/>
  <slicer name="year 55" cache="Datenschnitt_year33" caption="year" rowHeight="241300"/>
</slicers>
</file>

<file path=xl/slicers/slicer39.xml><?xml version="1.0" encoding="utf-8"?>
<slicers xmlns="http://schemas.microsoft.com/office/spreadsheetml/2009/9/main" xmlns:mc="http://schemas.openxmlformats.org/markup-compatibility/2006" xmlns:x="http://schemas.openxmlformats.org/spreadsheetml/2006/main" mc:Ignorable="x">
  <slicer name="region 33" cache="Datenschnitt_region25" caption="region" rowHeight="241300"/>
  <slicer name="year 31" cache="Datenschnitt_year24" caption="year" rowHeight="241300"/>
</slicers>
</file>

<file path=xl/slicers/slicer40.xml><?xml version="1.0" encoding="utf-8"?>
<slicers xmlns="http://schemas.microsoft.com/office/spreadsheetml/2009/9/main" xmlns:mc="http://schemas.openxmlformats.org/markup-compatibility/2006" xmlns:x="http://schemas.openxmlformats.org/spreadsheetml/2006/main" mc:Ignorable="x">
  <slicer name="region 32" cache="Datenschnitt_region252" caption="region" rowHeight="241300"/>
  <slicer name="year 30" cache="Datenschnitt_year242" caption="year" rowHeight="241300"/>
  <slicer name="sector 5" cache="Datenschnitt_sector5" caption="sector" rowHeight="241300"/>
</slicers>
</file>

<file path=xl/slicers/slicer41.xml><?xml version="1.0" encoding="utf-8"?>
<slicers xmlns="http://schemas.microsoft.com/office/spreadsheetml/2009/9/main" xmlns:mc="http://schemas.openxmlformats.org/markup-compatibility/2006" xmlns:x="http://schemas.openxmlformats.org/spreadsheetml/2006/main" mc:Ignorable="x">
  <slicer name="region 37" cache="Datenschnitt_region253" caption="region" rowHeight="241300"/>
  <slicer name="sector 7" cache="Datenschnitt_sector6" caption="sector" rowHeight="241300"/>
  <slicer name="yr 2" cache="Datenschnitt_yr2" caption="yr" rowHeight="241300"/>
</slicers>
</file>

<file path=xl/slicers/slicer42.xml><?xml version="1.0" encoding="utf-8"?>
<slicers xmlns="http://schemas.microsoft.com/office/spreadsheetml/2009/9/main" xmlns:mc="http://schemas.openxmlformats.org/markup-compatibility/2006" xmlns:x="http://schemas.openxmlformats.org/spreadsheetml/2006/main" mc:Ignorable="x">
  <slicer name="region 45" cache="Datenschnitt_region71" caption="region" rowHeight="241300"/>
  <slicer name="year 56" cache="Datenschnitt_year34" caption="year" rowHeight="241300"/>
</slicers>
</file>

<file path=xl/slicers/slicer43.xml><?xml version="1.0" encoding="utf-8"?>
<slicers xmlns="http://schemas.microsoft.com/office/spreadsheetml/2009/9/main" xmlns:mc="http://schemas.openxmlformats.org/markup-compatibility/2006" xmlns:x="http://schemas.openxmlformats.org/spreadsheetml/2006/main" mc:Ignorable="x">
  <slicer name="region 36" cache="Datenschnitt_region2111" caption="region" rowHeight="241300"/>
  <slicer name="year 35" cache="Datenschnitt_year211" caption="year" rowHeight="241300"/>
  <slicer name="sector 6" cache="Datenschnitt_sector21" caption="sector" rowHeight="241300"/>
  <slicer name="gen" cache="Datenschnitt_gen" caption="gen" rowHeight="241300"/>
</slicers>
</file>

<file path=xl/slicers/slicer44.xml><?xml version="1.0" encoding="utf-8"?>
<slicers xmlns="http://schemas.microsoft.com/office/spreadsheetml/2009/9/main" xmlns:mc="http://schemas.openxmlformats.org/markup-compatibility/2006" xmlns:x="http://schemas.openxmlformats.org/spreadsheetml/2006/main" mc:Ignorable="x">
  <slicer name="region 38" cache="Datenschnitt_region212" caption="region" rowHeight="241300"/>
  <slicer name="year 36" cache="Datenschnitt_year212" caption="year" rowHeight="241300"/>
  <slicer name="sector_fe" cache="Datenschnitt_sector_fe" caption="sector_fe" rowHeight="241300"/>
  <slicer name="sector_i" cache="Datenschnitt_sector_i" caption="sector_i" startItem="7" rowHeight="241300"/>
</slicers>
</file>

<file path=xl/slicers/slicer45.xml><?xml version="1.0" encoding="utf-8"?>
<slicers xmlns="http://schemas.microsoft.com/office/spreadsheetml/2009/9/main" xmlns:mc="http://schemas.openxmlformats.org/markup-compatibility/2006" xmlns:x="http://schemas.openxmlformats.org/spreadsheetml/2006/main" mc:Ignorable="x">
  <slicer name="sector 8" cache="Datenschnitt_sector11" caption="sector" rowHeight="241300"/>
  <slicer name="sector 13" cache="Datenschnitt_sector11" caption="sector" rowHeight="241300"/>
  <slicer name="region 39" cache="Datenschnitt_region28" caption="region" rowHeight="241300"/>
  <slicer name="year 37" cache="Datenschnitt_year27" caption="year" rowHeight="241300"/>
</slicers>
</file>

<file path=xl/slicers/slicer46.xml><?xml version="1.0" encoding="utf-8"?>
<slicers xmlns="http://schemas.microsoft.com/office/spreadsheetml/2009/9/main" xmlns:mc="http://schemas.openxmlformats.org/markup-compatibility/2006" xmlns:x="http://schemas.openxmlformats.org/spreadsheetml/2006/main" mc:Ignorable="x">
  <slicer name="fossil energy" cache="Datenschnitt_fossil_energy" caption="fossil energy" rowHeight="241300"/>
  <slicer name="class" cache="Datenschnitt_class" caption="class" rowHeight="241300"/>
  <slicer name="energy carrier" cache="Datenschnitt_energy_carrier" caption="energy carrier" rowHeight="241300"/>
  <slicer name="year 48" cache="Datenschnitt_year36" caption="year" rowHeight="241300"/>
</slicers>
</file>

<file path=xl/slicers/slicer47.xml><?xml version="1.0" encoding="utf-8"?>
<slicers xmlns="http://schemas.microsoft.com/office/spreadsheetml/2009/9/main" xmlns:mc="http://schemas.openxmlformats.org/markup-compatibility/2006" xmlns:x="http://schemas.openxmlformats.org/spreadsheetml/2006/main" mc:Ignorable="x">
  <slicer name="region" cache="Datenschnitt_region" caption="region" rowHeight="241300"/>
  <slicer name="fossil energy 1" cache="Datenschnitt_fossil_energy1" caption="fossil energy" rowHeight="241300"/>
</slicers>
</file>

<file path=xl/slicers/slicer48.xml><?xml version="1.0" encoding="utf-8"?>
<slicers xmlns="http://schemas.microsoft.com/office/spreadsheetml/2009/9/main" xmlns:mc="http://schemas.openxmlformats.org/markup-compatibility/2006" xmlns:x="http://schemas.openxmlformats.org/spreadsheetml/2006/main" mc:Ignorable="x">
  <slicer name="region 48" cache="Datenschnitt_region131" caption="region" rowHeight="241300"/>
  <slicer name="year 45" cache="Datenschnitt_year113" caption="year" rowHeight="241300"/>
</slicers>
</file>

<file path=xl/slicers/slicer49.xml><?xml version="1.0" encoding="utf-8"?>
<slicers xmlns="http://schemas.microsoft.com/office/spreadsheetml/2009/9/main" xmlns:mc="http://schemas.openxmlformats.org/markup-compatibility/2006" xmlns:x="http://schemas.openxmlformats.org/spreadsheetml/2006/main" mc:Ignorable="x">
  <slicer name="sector 10" cache="Datenschnitt_sector71" caption="sector" rowHeight="241300"/>
  <slicer name="region 41" cache="Datenschnitt_region291" caption="region" rowHeight="241300"/>
  <slicer name="year 39" cache="Datenschnitt_year281" caption="year" rowHeight="241300"/>
</slicers>
</file>

<file path=xl/slicers/slicer50.xml><?xml version="1.0" encoding="utf-8"?>
<slicers xmlns="http://schemas.microsoft.com/office/spreadsheetml/2009/9/main" xmlns:mc="http://schemas.openxmlformats.org/markup-compatibility/2006" xmlns:x="http://schemas.openxmlformats.org/spreadsheetml/2006/main" mc:Ignorable="x">
  <slicer name="region 3" cache="Datenschnitt_region3" caption="region" startItem="2" rowHeight="241300"/>
  <slicer name="sector 14" cache="Datenschnitt_sector9" caption="sector" startItem="1" rowHeight="241300"/>
  <slicer name="year 4" cache="Datenschnitt_year4" caption="year" rowHeight="241300"/>
</slicers>
</file>

<file path=xl/slicers/slicer51.xml><?xml version="1.0" encoding="utf-8"?>
<slicers xmlns="http://schemas.microsoft.com/office/spreadsheetml/2009/9/main" xmlns:mc="http://schemas.openxmlformats.org/markup-compatibility/2006" xmlns:x="http://schemas.openxmlformats.org/spreadsheetml/2006/main" mc:Ignorable="x">
  <slicer name="sector 9" cache="Datenschnitt_sector7" caption="sector" rowHeight="241300"/>
  <slicer name="region 40" cache="Datenschnitt_region29" caption="region" rowHeight="241300"/>
  <slicer name="year 38" cache="Datenschnitt_year28" caption="year" rowHeight="241300"/>
</slicers>
</file>

<file path=xl/slicers/slicer52.xml><?xml version="1.0" encoding="utf-8"?>
<slicers xmlns="http://schemas.microsoft.com/office/spreadsheetml/2009/9/main" xmlns:mc="http://schemas.openxmlformats.org/markup-compatibility/2006" xmlns:x="http://schemas.openxmlformats.org/spreadsheetml/2006/main" mc:Ignorable="x">
  <slicer name="region 13" cache="Datenschnitt_region13" caption="region" rowHeight="241300"/>
  <slicer name="year 11" cache="Datenschnitt_year11" caption="year" rowHeight="241300"/>
</slicers>
</file>

<file path=xl/slicers/slicer53.xml><?xml version="1.0" encoding="utf-8"?>
<slicers xmlns="http://schemas.microsoft.com/office/spreadsheetml/2009/9/main" xmlns:mc="http://schemas.openxmlformats.org/markup-compatibility/2006" xmlns:x="http://schemas.openxmlformats.org/spreadsheetml/2006/main" mc:Ignorable="x">
  <slicer name="region 6" cache="Datenschnitt_region6" caption="region" rowHeight="241300"/>
  <slicer name="energy production" cache="Datenschnitt_energy_production" caption="energy production" rowHeight="241300"/>
  <slicer name="energy usage" cache="Datenschnitt_energy_usage" caption="energy usage" rowHeight="241300"/>
  <slicer name="year 5" cache="Datenschnitt_year5" caption="year" rowHeight="241300"/>
</slicers>
</file>

<file path=xl/slicers/slicer54.xml><?xml version="1.0" encoding="utf-8"?>
<slicers xmlns="http://schemas.microsoft.com/office/spreadsheetml/2009/9/main" xmlns:mc="http://schemas.openxmlformats.org/markup-compatibility/2006" xmlns:x="http://schemas.openxmlformats.org/spreadsheetml/2006/main" mc:Ignorable="x">
  <slicer name="region 43" cache="Datenschnitt_region31" caption="region" rowHeight="241300"/>
  <slicer name="technology 12" cache="Datenschnitt_technology8" caption="technology" rowHeight="241300"/>
  <slicer name="year 41" cache="Datenschnitt_year30" caption="year" rowHeight="241300"/>
</slicers>
</file>

<file path=xl/slicers/slicer55.xml><?xml version="1.0" encoding="utf-8"?>
<slicers xmlns="http://schemas.microsoft.com/office/spreadsheetml/2009/9/main" xmlns:mc="http://schemas.openxmlformats.org/markup-compatibility/2006" xmlns:x="http://schemas.openxmlformats.org/spreadsheetml/2006/main" mc:Ignorable="x">
  <slicer name="region 44" cache="Datenschnitt_region32" caption="region" rowHeight="241300"/>
  <slicer name="year 42" cache="Datenschnitt_year31" caption="year"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3.bin"/><Relationship Id="rId1" Type="http://schemas.openxmlformats.org/officeDocument/2006/relationships/pivotTable" Target="../pivotTables/pivotTable11.xml"/><Relationship Id="rId4" Type="http://schemas.microsoft.com/office/2007/relationships/slicer" Target="../slicers/slicer10.xml"/></Relationships>
</file>

<file path=xl/worksheets/_rels/sheet13.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drawing" Target="../drawings/drawing13.xml"/><Relationship Id="rId1" Type="http://schemas.openxmlformats.org/officeDocument/2006/relationships/pivotTable" Target="../pivotTables/pivotTable13.xml"/></Relationships>
</file>

<file path=xl/worksheets/_rels/sheet15.xml.rels><?xml version="1.0" encoding="UTF-8" standalone="yes"?>
<Relationships xmlns="http://schemas.openxmlformats.org/package/2006/relationships"><Relationship Id="rId3" Type="http://schemas.microsoft.com/office/2007/relationships/slicer" Target="../slicers/slicer13.xml"/><Relationship Id="rId2" Type="http://schemas.openxmlformats.org/officeDocument/2006/relationships/drawing" Target="../drawings/drawing14.xml"/><Relationship Id="rId1" Type="http://schemas.openxmlformats.org/officeDocument/2006/relationships/pivotTable" Target="../pivotTables/pivotTable14.xml"/></Relationships>
</file>

<file path=xl/worksheets/_rels/sheet16.xml.rels><?xml version="1.0" encoding="UTF-8" standalone="yes"?>
<Relationships xmlns="http://schemas.openxmlformats.org/package/2006/relationships"><Relationship Id="rId3" Type="http://schemas.microsoft.com/office/2007/relationships/slicer" Target="../slicers/slicer14.xml"/><Relationship Id="rId2" Type="http://schemas.openxmlformats.org/officeDocument/2006/relationships/drawing" Target="../drawings/drawing16.xml"/><Relationship Id="rId1" Type="http://schemas.openxmlformats.org/officeDocument/2006/relationships/pivotTable" Target="../pivotTables/pivotTable15.xml"/></Relationships>
</file>

<file path=xl/worksheets/_rels/sheet17.xml.rels><?xml version="1.0" encoding="UTF-8" standalone="yes"?>
<Relationships xmlns="http://schemas.openxmlformats.org/package/2006/relationships"><Relationship Id="rId3" Type="http://schemas.microsoft.com/office/2007/relationships/slicer" Target="../slicers/slicer15.xml"/><Relationship Id="rId2" Type="http://schemas.openxmlformats.org/officeDocument/2006/relationships/drawing" Target="../drawings/drawing18.xml"/><Relationship Id="rId1" Type="http://schemas.openxmlformats.org/officeDocument/2006/relationships/pivotTable" Target="../pivotTables/pivotTable16.xml"/></Relationships>
</file>

<file path=xl/worksheets/_rels/sheet18.xml.rels><?xml version="1.0" encoding="UTF-8" standalone="yes"?>
<Relationships xmlns="http://schemas.openxmlformats.org/package/2006/relationships"><Relationship Id="rId3" Type="http://schemas.microsoft.com/office/2007/relationships/slicer" Target="../slicers/slicer16.xml"/><Relationship Id="rId2" Type="http://schemas.openxmlformats.org/officeDocument/2006/relationships/drawing" Target="../drawings/drawing19.xml"/><Relationship Id="rId1" Type="http://schemas.openxmlformats.org/officeDocument/2006/relationships/pivotTable" Target="../pivotTables/pivotTable17.xml"/></Relationships>
</file>

<file path=xl/worksheets/_rels/sheet19.xml.rels><?xml version="1.0" encoding="UTF-8" standalone="yes"?>
<Relationships xmlns="http://schemas.openxmlformats.org/package/2006/relationships"><Relationship Id="rId3" Type="http://schemas.microsoft.com/office/2007/relationships/slicer" Target="../slicers/slicer17.xml"/><Relationship Id="rId2" Type="http://schemas.openxmlformats.org/officeDocument/2006/relationships/drawing" Target="../drawings/drawing20.xml"/><Relationship Id="rId1" Type="http://schemas.openxmlformats.org/officeDocument/2006/relationships/pivotTable" Target="../pivotTables/pivotTable18.xml"/></Relationships>
</file>

<file path=xl/worksheets/_rels/sheet20.xml.rels><?xml version="1.0" encoding="UTF-8" standalone="yes"?>
<Relationships xmlns="http://schemas.openxmlformats.org/package/2006/relationships"><Relationship Id="rId3" Type="http://schemas.microsoft.com/office/2007/relationships/slicer" Target="../slicers/slicer18.xml"/><Relationship Id="rId2" Type="http://schemas.openxmlformats.org/officeDocument/2006/relationships/drawing" Target="../drawings/drawing21.xml"/><Relationship Id="rId1" Type="http://schemas.openxmlformats.org/officeDocument/2006/relationships/pivotTable" Target="../pivotTables/pivotTable19.xml"/></Relationships>
</file>

<file path=xl/worksheets/_rels/sheet21.xml.rels><?xml version="1.0" encoding="UTF-8" standalone="yes"?>
<Relationships xmlns="http://schemas.openxmlformats.org/package/2006/relationships"><Relationship Id="rId3" Type="http://schemas.microsoft.com/office/2007/relationships/slicer" Target="../slicers/slicer19.xml"/><Relationship Id="rId2" Type="http://schemas.openxmlformats.org/officeDocument/2006/relationships/drawing" Target="../drawings/drawing22.xml"/><Relationship Id="rId1" Type="http://schemas.openxmlformats.org/officeDocument/2006/relationships/pivotTable" Target="../pivotTables/pivotTable20.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ivotTable" Target="../pivotTables/pivotTable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ivotTable" Target="../pivotTables/pivotTable22.xml"/></Relationships>
</file>

<file path=xl/worksheets/_rels/sheet24.xml.rels><?xml version="1.0" encoding="UTF-8" standalone="yes"?>
<Relationships xmlns="http://schemas.openxmlformats.org/package/2006/relationships"><Relationship Id="rId3" Type="http://schemas.microsoft.com/office/2007/relationships/slicer" Target="../slicers/slicer20.xml"/><Relationship Id="rId2" Type="http://schemas.openxmlformats.org/officeDocument/2006/relationships/drawing" Target="../drawings/drawing25.xml"/><Relationship Id="rId1" Type="http://schemas.openxmlformats.org/officeDocument/2006/relationships/pivotTable" Target="../pivotTables/pivotTable23.xml"/></Relationships>
</file>

<file path=xl/worksheets/_rels/sheet25.xml.rels><?xml version="1.0" encoding="UTF-8" standalone="yes"?>
<Relationships xmlns="http://schemas.openxmlformats.org/package/2006/relationships"><Relationship Id="rId3" Type="http://schemas.microsoft.com/office/2007/relationships/slicer" Target="../slicers/slicer21.xml"/><Relationship Id="rId2" Type="http://schemas.openxmlformats.org/officeDocument/2006/relationships/drawing" Target="../drawings/drawing26.xml"/><Relationship Id="rId1" Type="http://schemas.openxmlformats.org/officeDocument/2006/relationships/pivotTable" Target="../pivotTables/pivotTable24.xml"/></Relationships>
</file>

<file path=xl/worksheets/_rels/sheet26.xml.rels><?xml version="1.0" encoding="UTF-8" standalone="yes"?>
<Relationships xmlns="http://schemas.openxmlformats.org/package/2006/relationships"><Relationship Id="rId3" Type="http://schemas.microsoft.com/office/2007/relationships/slicer" Target="../slicers/slicer22.xml"/><Relationship Id="rId2" Type="http://schemas.openxmlformats.org/officeDocument/2006/relationships/drawing" Target="../drawings/drawing27.xml"/><Relationship Id="rId1" Type="http://schemas.openxmlformats.org/officeDocument/2006/relationships/pivotTable" Target="../pivotTables/pivotTable25.xml"/></Relationships>
</file>

<file path=xl/worksheets/_rels/sheet27.xml.rels><?xml version="1.0" encoding="UTF-8" standalone="yes"?>
<Relationships xmlns="http://schemas.openxmlformats.org/package/2006/relationships"><Relationship Id="rId3" Type="http://schemas.microsoft.com/office/2007/relationships/slicer" Target="../slicers/slicer23.xml"/><Relationship Id="rId2" Type="http://schemas.openxmlformats.org/officeDocument/2006/relationships/drawing" Target="../drawings/drawing28.xml"/><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microsoft.com/office/2007/relationships/slicer" Target="../slicers/slicer24.xml"/><Relationship Id="rId2" Type="http://schemas.openxmlformats.org/officeDocument/2006/relationships/drawing" Target="../drawings/drawing29.xml"/><Relationship Id="rId1" Type="http://schemas.openxmlformats.org/officeDocument/2006/relationships/pivotTable" Target="../pivotTables/pivotTable27.xml"/></Relationships>
</file>

<file path=xl/worksheets/_rels/sheet29.xml.rels><?xml version="1.0" encoding="UTF-8" standalone="yes"?>
<Relationships xmlns="http://schemas.openxmlformats.org/package/2006/relationships"><Relationship Id="rId3" Type="http://schemas.microsoft.com/office/2007/relationships/slicer" Target="../slicers/slicer25.xml"/><Relationship Id="rId2" Type="http://schemas.openxmlformats.org/officeDocument/2006/relationships/drawing" Target="../drawings/drawing30.xml"/><Relationship Id="rId1" Type="http://schemas.openxmlformats.org/officeDocument/2006/relationships/pivotTable" Target="../pivotTables/pivotTable28.xml"/></Relationships>
</file>

<file path=xl/worksheets/_rels/sheet30.xml.rels><?xml version="1.0" encoding="UTF-8" standalone="yes"?>
<Relationships xmlns="http://schemas.openxmlformats.org/package/2006/relationships"><Relationship Id="rId3" Type="http://schemas.microsoft.com/office/2007/relationships/slicer" Target="../slicers/slicer26.xml"/><Relationship Id="rId2" Type="http://schemas.openxmlformats.org/officeDocument/2006/relationships/drawing" Target="../drawings/drawing31.xml"/><Relationship Id="rId1" Type="http://schemas.openxmlformats.org/officeDocument/2006/relationships/pivotTable" Target="../pivotTables/pivotTable29.xml"/></Relationships>
</file>

<file path=xl/worksheets/_rels/sheet31.xml.rels><?xml version="1.0" encoding="UTF-8" standalone="yes"?>
<Relationships xmlns="http://schemas.openxmlformats.org/package/2006/relationships"><Relationship Id="rId3" Type="http://schemas.microsoft.com/office/2007/relationships/slicer" Target="../slicers/slicer27.xml"/><Relationship Id="rId2" Type="http://schemas.openxmlformats.org/officeDocument/2006/relationships/drawing" Target="../drawings/drawing32.xml"/><Relationship Id="rId1" Type="http://schemas.openxmlformats.org/officeDocument/2006/relationships/pivotTable" Target="../pivotTables/pivotTable30.xml"/></Relationships>
</file>

<file path=xl/worksheets/_rels/sheet32.xml.rels><?xml version="1.0" encoding="UTF-8" standalone="yes"?>
<Relationships xmlns="http://schemas.openxmlformats.org/package/2006/relationships"><Relationship Id="rId3" Type="http://schemas.microsoft.com/office/2007/relationships/slicer" Target="../slicers/slicer28.xml"/><Relationship Id="rId2" Type="http://schemas.openxmlformats.org/officeDocument/2006/relationships/drawing" Target="../drawings/drawing33.xml"/><Relationship Id="rId1" Type="http://schemas.openxmlformats.org/officeDocument/2006/relationships/pivotTable" Target="../pivotTables/pivotTable31.xml"/></Relationships>
</file>

<file path=xl/worksheets/_rels/sheet33.xml.rels><?xml version="1.0" encoding="UTF-8" standalone="yes"?>
<Relationships xmlns="http://schemas.openxmlformats.org/package/2006/relationships"><Relationship Id="rId3" Type="http://schemas.microsoft.com/office/2007/relationships/slicer" Target="../slicers/slicer29.xml"/><Relationship Id="rId2" Type="http://schemas.openxmlformats.org/officeDocument/2006/relationships/drawing" Target="../drawings/drawing34.xml"/><Relationship Id="rId1" Type="http://schemas.openxmlformats.org/officeDocument/2006/relationships/pivotTable" Target="../pivotTables/pivotTable32.xml"/></Relationships>
</file>

<file path=xl/worksheets/_rels/sheet34.xml.rels><?xml version="1.0" encoding="UTF-8" standalone="yes"?>
<Relationships xmlns="http://schemas.openxmlformats.org/package/2006/relationships"><Relationship Id="rId3" Type="http://schemas.microsoft.com/office/2007/relationships/slicer" Target="../slicers/slicer30.xml"/><Relationship Id="rId2" Type="http://schemas.openxmlformats.org/officeDocument/2006/relationships/drawing" Target="../drawings/drawing35.xml"/><Relationship Id="rId1" Type="http://schemas.openxmlformats.org/officeDocument/2006/relationships/pivotTable" Target="../pivotTables/pivotTable33.xml"/></Relationships>
</file>

<file path=xl/worksheets/_rels/sheet35.xml.rels><?xml version="1.0" encoding="UTF-8" standalone="yes"?>
<Relationships xmlns="http://schemas.openxmlformats.org/package/2006/relationships"><Relationship Id="rId3" Type="http://schemas.microsoft.com/office/2007/relationships/slicer" Target="../slicers/slicer31.xml"/><Relationship Id="rId2" Type="http://schemas.openxmlformats.org/officeDocument/2006/relationships/drawing" Target="../drawings/drawing36.xml"/><Relationship Id="rId1" Type="http://schemas.openxmlformats.org/officeDocument/2006/relationships/pivotTable" Target="../pivotTables/pivotTable34.xml"/></Relationships>
</file>

<file path=xl/worksheets/_rels/sheet36.xml.rels><?xml version="1.0" encoding="UTF-8" standalone="yes"?>
<Relationships xmlns="http://schemas.openxmlformats.org/package/2006/relationships"><Relationship Id="rId3" Type="http://schemas.microsoft.com/office/2007/relationships/slicer" Target="../slicers/slicer32.xml"/><Relationship Id="rId2" Type="http://schemas.openxmlformats.org/officeDocument/2006/relationships/drawing" Target="../drawings/drawing37.xml"/><Relationship Id="rId1" Type="http://schemas.openxmlformats.org/officeDocument/2006/relationships/pivotTable" Target="../pivotTables/pivotTable35.xml"/></Relationships>
</file>

<file path=xl/worksheets/_rels/sheet37.xml.rels><?xml version="1.0" encoding="UTF-8" standalone="yes"?>
<Relationships xmlns="http://schemas.openxmlformats.org/package/2006/relationships"><Relationship Id="rId3" Type="http://schemas.microsoft.com/office/2007/relationships/slicer" Target="../slicers/slicer33.xml"/><Relationship Id="rId2" Type="http://schemas.openxmlformats.org/officeDocument/2006/relationships/drawing" Target="../drawings/drawing38.xml"/><Relationship Id="rId1" Type="http://schemas.openxmlformats.org/officeDocument/2006/relationships/pivotTable" Target="../pivotTables/pivotTable36.xml"/></Relationships>
</file>

<file path=xl/worksheets/_rels/sheet38.xml.rels><?xml version="1.0" encoding="UTF-8" standalone="yes"?>
<Relationships xmlns="http://schemas.openxmlformats.org/package/2006/relationships"><Relationship Id="rId3" Type="http://schemas.microsoft.com/office/2007/relationships/slicer" Target="../slicers/slicer34.xml"/><Relationship Id="rId2" Type="http://schemas.openxmlformats.org/officeDocument/2006/relationships/drawing" Target="../drawings/drawing39.xml"/><Relationship Id="rId1" Type="http://schemas.openxmlformats.org/officeDocument/2006/relationships/pivotTable" Target="../pivotTables/pivotTable37.xml"/></Relationships>
</file>

<file path=xl/worksheets/_rels/sheet39.xml.rels><?xml version="1.0" encoding="UTF-8" standalone="yes"?>
<Relationships xmlns="http://schemas.openxmlformats.org/package/2006/relationships"><Relationship Id="rId3" Type="http://schemas.microsoft.com/office/2007/relationships/slicer" Target="../slicers/slicer35.xml"/><Relationship Id="rId2" Type="http://schemas.openxmlformats.org/officeDocument/2006/relationships/drawing" Target="../drawings/drawing40.xml"/><Relationship Id="rId1" Type="http://schemas.openxmlformats.org/officeDocument/2006/relationships/pivotTable" Target="../pivotTables/pivotTable38.xml"/></Relationships>
</file>

<file path=xl/worksheets/_rels/sheet40.xml.rels><?xml version="1.0" encoding="UTF-8" standalone="yes"?>
<Relationships xmlns="http://schemas.openxmlformats.org/package/2006/relationships"><Relationship Id="rId3" Type="http://schemas.microsoft.com/office/2007/relationships/slicer" Target="../slicers/slicer36.xml"/><Relationship Id="rId2" Type="http://schemas.openxmlformats.org/officeDocument/2006/relationships/drawing" Target="../drawings/drawing41.xml"/><Relationship Id="rId1" Type="http://schemas.openxmlformats.org/officeDocument/2006/relationships/pivotTable" Target="../pivotTables/pivotTable39.xml"/></Relationships>
</file>

<file path=xl/worksheets/_rels/sheet41.xml.rels><?xml version="1.0" encoding="UTF-8" standalone="yes"?>
<Relationships xmlns="http://schemas.openxmlformats.org/package/2006/relationships"><Relationship Id="rId3" Type="http://schemas.microsoft.com/office/2007/relationships/slicer" Target="../slicers/slicer37.xml"/><Relationship Id="rId2" Type="http://schemas.openxmlformats.org/officeDocument/2006/relationships/drawing" Target="../drawings/drawing42.xml"/><Relationship Id="rId1" Type="http://schemas.openxmlformats.org/officeDocument/2006/relationships/pivotTable" Target="../pivotTables/pivotTable40.xml"/></Relationships>
</file>

<file path=xl/worksheets/_rels/sheet42.xml.rels><?xml version="1.0" encoding="UTF-8" standalone="yes"?>
<Relationships xmlns="http://schemas.openxmlformats.org/package/2006/relationships"><Relationship Id="rId3" Type="http://schemas.microsoft.com/office/2007/relationships/slicer" Target="../slicers/slicer38.xml"/><Relationship Id="rId2" Type="http://schemas.openxmlformats.org/officeDocument/2006/relationships/drawing" Target="../drawings/drawing43.xml"/><Relationship Id="rId1" Type="http://schemas.openxmlformats.org/officeDocument/2006/relationships/pivotTable" Target="../pivotTables/pivotTable41.xml"/></Relationships>
</file>

<file path=xl/worksheets/_rels/sheet43.xml.rels><?xml version="1.0" encoding="UTF-8" standalone="yes"?>
<Relationships xmlns="http://schemas.openxmlformats.org/package/2006/relationships"><Relationship Id="rId3" Type="http://schemas.microsoft.com/office/2007/relationships/slicer" Target="../slicers/slicer39.xml"/><Relationship Id="rId2" Type="http://schemas.openxmlformats.org/officeDocument/2006/relationships/drawing" Target="../drawings/drawing44.xml"/><Relationship Id="rId1" Type="http://schemas.openxmlformats.org/officeDocument/2006/relationships/pivotTable" Target="../pivotTables/pivotTable42.xml"/></Relationships>
</file>

<file path=xl/worksheets/_rels/sheet44.xml.rels><?xml version="1.0" encoding="UTF-8" standalone="yes"?>
<Relationships xmlns="http://schemas.openxmlformats.org/package/2006/relationships"><Relationship Id="rId3" Type="http://schemas.microsoft.com/office/2007/relationships/slicer" Target="../slicers/slicer40.xml"/><Relationship Id="rId2" Type="http://schemas.openxmlformats.org/officeDocument/2006/relationships/drawing" Target="../drawings/drawing45.xml"/><Relationship Id="rId1" Type="http://schemas.openxmlformats.org/officeDocument/2006/relationships/pivotTable" Target="../pivotTables/pivotTable43.xml"/></Relationships>
</file>

<file path=xl/worksheets/_rels/sheet45.xml.rels><?xml version="1.0" encoding="UTF-8" standalone="yes"?>
<Relationships xmlns="http://schemas.openxmlformats.org/package/2006/relationships"><Relationship Id="rId3" Type="http://schemas.microsoft.com/office/2007/relationships/slicer" Target="../slicers/slicer41.xml"/><Relationship Id="rId2" Type="http://schemas.openxmlformats.org/officeDocument/2006/relationships/drawing" Target="../drawings/drawing46.xml"/><Relationship Id="rId1" Type="http://schemas.openxmlformats.org/officeDocument/2006/relationships/pivotTable" Target="../pivotTables/pivotTable44.xml"/></Relationships>
</file>

<file path=xl/worksheets/_rels/sheet46.xml.rels><?xml version="1.0" encoding="UTF-8" standalone="yes"?>
<Relationships xmlns="http://schemas.openxmlformats.org/package/2006/relationships"><Relationship Id="rId3" Type="http://schemas.microsoft.com/office/2007/relationships/slicer" Target="../slicers/slicer42.xml"/><Relationship Id="rId2" Type="http://schemas.openxmlformats.org/officeDocument/2006/relationships/drawing" Target="../drawings/drawing47.xml"/><Relationship Id="rId1" Type="http://schemas.openxmlformats.org/officeDocument/2006/relationships/pivotTable" Target="../pivotTables/pivotTable45.xml"/></Relationships>
</file>

<file path=xl/worksheets/_rels/sheet47.xml.rels><?xml version="1.0" encoding="UTF-8" standalone="yes"?>
<Relationships xmlns="http://schemas.openxmlformats.org/package/2006/relationships"><Relationship Id="rId3" Type="http://schemas.microsoft.com/office/2007/relationships/slicer" Target="../slicers/slicer43.xml"/><Relationship Id="rId2" Type="http://schemas.openxmlformats.org/officeDocument/2006/relationships/drawing" Target="../drawings/drawing48.xml"/><Relationship Id="rId1" Type="http://schemas.openxmlformats.org/officeDocument/2006/relationships/pivotTable" Target="../pivotTables/pivotTable46.xml"/></Relationships>
</file>

<file path=xl/worksheets/_rels/sheet48.xml.rels><?xml version="1.0" encoding="UTF-8" standalone="yes"?>
<Relationships xmlns="http://schemas.openxmlformats.org/package/2006/relationships"><Relationship Id="rId3" Type="http://schemas.microsoft.com/office/2007/relationships/slicer" Target="../slicers/slicer44.xml"/><Relationship Id="rId2" Type="http://schemas.openxmlformats.org/officeDocument/2006/relationships/drawing" Target="../drawings/drawing49.xml"/><Relationship Id="rId1" Type="http://schemas.openxmlformats.org/officeDocument/2006/relationships/pivotTable" Target="../pivotTables/pivotTable47.xml"/></Relationships>
</file>

<file path=xl/worksheets/_rels/sheet49.xml.rels><?xml version="1.0" encoding="UTF-8" standalone="yes"?>
<Relationships xmlns="http://schemas.openxmlformats.org/package/2006/relationships"><Relationship Id="rId3" Type="http://schemas.microsoft.com/office/2007/relationships/slicer" Target="../slicers/slicer45.xml"/><Relationship Id="rId2" Type="http://schemas.openxmlformats.org/officeDocument/2006/relationships/drawing" Target="../drawings/drawing50.xml"/><Relationship Id="rId1" Type="http://schemas.openxmlformats.org/officeDocument/2006/relationships/pivotTable" Target="../pivotTables/pivotTable48.xml"/></Relationships>
</file>

<file path=xl/worksheets/_rels/sheet50.xml.rels><?xml version="1.0" encoding="UTF-8" standalone="yes"?>
<Relationships xmlns="http://schemas.openxmlformats.org/package/2006/relationships"><Relationship Id="rId3" Type="http://schemas.microsoft.com/office/2007/relationships/slicer" Target="../slicers/slicer46.xml"/><Relationship Id="rId2" Type="http://schemas.openxmlformats.org/officeDocument/2006/relationships/drawing" Target="../drawings/drawing51.xml"/><Relationship Id="rId1" Type="http://schemas.openxmlformats.org/officeDocument/2006/relationships/pivotTable" Target="../pivotTables/pivotTable49.xml"/></Relationships>
</file>

<file path=xl/worksheets/_rels/sheet51.xml.rels><?xml version="1.0" encoding="UTF-8" standalone="yes"?>
<Relationships xmlns="http://schemas.openxmlformats.org/package/2006/relationships"><Relationship Id="rId3" Type="http://schemas.microsoft.com/office/2007/relationships/slicer" Target="../slicers/slicer47.xml"/><Relationship Id="rId2" Type="http://schemas.openxmlformats.org/officeDocument/2006/relationships/drawing" Target="../drawings/drawing52.xml"/><Relationship Id="rId1" Type="http://schemas.openxmlformats.org/officeDocument/2006/relationships/pivotTable" Target="../pivotTables/pivotTable50.xml"/></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53.xml"/><Relationship Id="rId2" Type="http://schemas.openxmlformats.org/officeDocument/2006/relationships/printerSettings" Target="../printerSettings/printerSettings4.bin"/><Relationship Id="rId1" Type="http://schemas.openxmlformats.org/officeDocument/2006/relationships/pivotTable" Target="../pivotTables/pivotTable51.xml"/><Relationship Id="rId4" Type="http://schemas.microsoft.com/office/2007/relationships/slicer" Target="../slicers/slicer48.xml"/></Relationships>
</file>

<file path=xl/worksheets/_rels/sheet53.xml.rels><?xml version="1.0" encoding="UTF-8" standalone="yes"?>
<Relationships xmlns="http://schemas.openxmlformats.org/package/2006/relationships"><Relationship Id="rId3" Type="http://schemas.microsoft.com/office/2007/relationships/slicer" Target="../slicers/slicer49.xml"/><Relationship Id="rId2" Type="http://schemas.openxmlformats.org/officeDocument/2006/relationships/drawing" Target="../drawings/drawing54.xml"/><Relationship Id="rId1" Type="http://schemas.openxmlformats.org/officeDocument/2006/relationships/pivotTable" Target="../pivotTables/pivotTable52.xml"/></Relationships>
</file>

<file path=xl/worksheets/_rels/sheet54.xml.rels><?xml version="1.0" encoding="UTF-8" standalone="yes"?>
<Relationships xmlns="http://schemas.openxmlformats.org/package/2006/relationships"><Relationship Id="rId3" Type="http://schemas.microsoft.com/office/2007/relationships/slicer" Target="../slicers/slicer50.xml"/><Relationship Id="rId2" Type="http://schemas.openxmlformats.org/officeDocument/2006/relationships/drawing" Target="../drawings/drawing55.xml"/><Relationship Id="rId1" Type="http://schemas.openxmlformats.org/officeDocument/2006/relationships/pivotTable" Target="../pivotTables/pivotTable53.xml"/></Relationships>
</file>

<file path=xl/worksheets/_rels/sheet5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8.xml"/><Relationship Id="rId18" Type="http://schemas.openxmlformats.org/officeDocument/2006/relationships/control" Target="../activeX/activeX13.xml"/><Relationship Id="rId3" Type="http://schemas.openxmlformats.org/officeDocument/2006/relationships/drawing" Target="../drawings/drawing56.xml"/><Relationship Id="rId21" Type="http://schemas.microsoft.com/office/2007/relationships/slicer" Target="../slicers/slicer51.xml"/><Relationship Id="rId7" Type="http://schemas.openxmlformats.org/officeDocument/2006/relationships/control" Target="../activeX/activeX2.xml"/><Relationship Id="rId12" Type="http://schemas.openxmlformats.org/officeDocument/2006/relationships/control" Target="../activeX/activeX7.xml"/><Relationship Id="rId17" Type="http://schemas.openxmlformats.org/officeDocument/2006/relationships/control" Target="../activeX/activeX12.xml"/><Relationship Id="rId2" Type="http://schemas.openxmlformats.org/officeDocument/2006/relationships/printerSettings" Target="../printerSettings/printerSettings5.bin"/><Relationship Id="rId16" Type="http://schemas.openxmlformats.org/officeDocument/2006/relationships/control" Target="../activeX/activeX11.xml"/><Relationship Id="rId20" Type="http://schemas.openxmlformats.org/officeDocument/2006/relationships/control" Target="../activeX/activeX15.xml"/><Relationship Id="rId1" Type="http://schemas.openxmlformats.org/officeDocument/2006/relationships/pivotTable" Target="../pivotTables/pivotTable54.xml"/><Relationship Id="rId6" Type="http://schemas.openxmlformats.org/officeDocument/2006/relationships/image" Target="../media/image1.emf"/><Relationship Id="rId11" Type="http://schemas.openxmlformats.org/officeDocument/2006/relationships/control" Target="../activeX/activeX6.xml"/><Relationship Id="rId5" Type="http://schemas.openxmlformats.org/officeDocument/2006/relationships/control" Target="../activeX/activeX1.xml"/><Relationship Id="rId15" Type="http://schemas.openxmlformats.org/officeDocument/2006/relationships/control" Target="../activeX/activeX10.xml"/><Relationship Id="rId10" Type="http://schemas.openxmlformats.org/officeDocument/2006/relationships/control" Target="../activeX/activeX5.xml"/><Relationship Id="rId19"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4.xml"/><Relationship Id="rId14" Type="http://schemas.openxmlformats.org/officeDocument/2006/relationships/control" Target="../activeX/activeX9.xml"/></Relationships>
</file>

<file path=xl/worksheets/_rels/sheet56.xml.rels><?xml version="1.0" encoding="UTF-8" standalone="yes"?>
<Relationships xmlns="http://schemas.openxmlformats.org/package/2006/relationships"><Relationship Id="rId3" Type="http://schemas.openxmlformats.org/officeDocument/2006/relationships/drawing" Target="../drawings/drawing57.xml"/><Relationship Id="rId2" Type="http://schemas.openxmlformats.org/officeDocument/2006/relationships/printerSettings" Target="../printerSettings/printerSettings6.bin"/><Relationship Id="rId1" Type="http://schemas.openxmlformats.org/officeDocument/2006/relationships/pivotTable" Target="../pivotTables/pivotTable55.xml"/><Relationship Id="rId4" Type="http://schemas.microsoft.com/office/2007/relationships/slicer" Target="../slicers/slicer52.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ivotTable" Target="../pivotTables/pivotTable56.xml"/></Relationships>
</file>

<file path=xl/worksheets/_rels/sheet60.xml.rels><?xml version="1.0" encoding="UTF-8" standalone="yes"?>
<Relationships xmlns="http://schemas.openxmlformats.org/package/2006/relationships"><Relationship Id="rId3" Type="http://schemas.microsoft.com/office/2007/relationships/slicer" Target="../slicers/slicer53.xml"/><Relationship Id="rId2" Type="http://schemas.openxmlformats.org/officeDocument/2006/relationships/drawing" Target="../drawings/drawing60.xml"/><Relationship Id="rId1" Type="http://schemas.openxmlformats.org/officeDocument/2006/relationships/pivotTable" Target="../pivotTables/pivotTable57.xml"/></Relationships>
</file>

<file path=xl/worksheets/_rels/sheet61.xml.rels><?xml version="1.0" encoding="UTF-8" standalone="yes"?>
<Relationships xmlns="http://schemas.openxmlformats.org/package/2006/relationships"><Relationship Id="rId3" Type="http://schemas.microsoft.com/office/2007/relationships/slicer" Target="../slicers/slicer54.xml"/><Relationship Id="rId2" Type="http://schemas.openxmlformats.org/officeDocument/2006/relationships/drawing" Target="../drawings/drawing61.xml"/><Relationship Id="rId1" Type="http://schemas.openxmlformats.org/officeDocument/2006/relationships/pivotTable" Target="../pivotTables/pivotTable58.xml"/></Relationships>
</file>

<file path=xl/worksheets/_rels/sheet62.xml.rels><?xml version="1.0" encoding="UTF-8" standalone="yes"?>
<Relationships xmlns="http://schemas.openxmlformats.org/package/2006/relationships"><Relationship Id="rId3" Type="http://schemas.microsoft.com/office/2007/relationships/slicer" Target="../slicers/slicer55.xml"/><Relationship Id="rId2" Type="http://schemas.openxmlformats.org/officeDocument/2006/relationships/drawing" Target="../drawings/drawing62.xml"/><Relationship Id="rId1" Type="http://schemas.openxmlformats.org/officeDocument/2006/relationships/pivotTable" Target="../pivotTables/pivotTable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3"/>
  <dimension ref="A1:Q63"/>
  <sheetViews>
    <sheetView tabSelected="1" topLeftCell="F1" workbookViewId="0">
      <selection activeCell="D1" sqref="D1:N60"/>
    </sheetView>
  </sheetViews>
  <sheetFormatPr baseColWidth="10" defaultRowHeight="15" x14ac:dyDescent="0.25"/>
  <cols>
    <col min="1" max="1" width="27.7109375" bestFit="1" customWidth="1"/>
    <col min="3" max="3" width="91.7109375" bestFit="1" customWidth="1"/>
    <col min="4" max="4" width="24.85546875" bestFit="1" customWidth="1"/>
    <col min="5" max="5" width="92.140625" bestFit="1" customWidth="1"/>
    <col min="6" max="6" width="17.85546875" bestFit="1" customWidth="1"/>
    <col min="10" max="10" width="12.140625" bestFit="1" customWidth="1"/>
    <col min="13" max="13" width="12.140625" bestFit="1" customWidth="1"/>
    <col min="16" max="16" width="19.28515625" bestFit="1" customWidth="1"/>
    <col min="17" max="17" width="71" bestFit="1" customWidth="1"/>
  </cols>
  <sheetData>
    <row r="1" spans="1:17" s="45" customFormat="1" x14ac:dyDescent="0.25">
      <c r="A1" s="45" t="s">
        <v>258</v>
      </c>
      <c r="B1" s="45" t="s">
        <v>259</v>
      </c>
      <c r="C1" s="45" t="s">
        <v>260</v>
      </c>
      <c r="D1" s="45" t="s">
        <v>330</v>
      </c>
      <c r="E1" s="45" t="s">
        <v>331</v>
      </c>
      <c r="F1" s="45" t="s">
        <v>258</v>
      </c>
      <c r="G1" s="45" t="s">
        <v>333</v>
      </c>
      <c r="H1" s="45" t="s">
        <v>334</v>
      </c>
      <c r="I1" s="45" t="s">
        <v>335</v>
      </c>
      <c r="J1" s="45" t="s">
        <v>336</v>
      </c>
      <c r="K1" s="45" t="s">
        <v>337</v>
      </c>
      <c r="L1" s="45" t="s">
        <v>338</v>
      </c>
      <c r="M1" s="45" t="s">
        <v>339</v>
      </c>
    </row>
    <row r="2" spans="1:17" x14ac:dyDescent="0.25">
      <c r="A2" s="53" t="s">
        <v>261</v>
      </c>
      <c r="B2" t="s">
        <v>262</v>
      </c>
      <c r="C2" s="52" t="s">
        <v>332</v>
      </c>
      <c r="D2" t="str">
        <f>$Q$4</f>
        <v>report_pivot_notrade.xlsx</v>
      </c>
      <c r="E2" t="str">
        <f>$Q$3&amp;"["&amp;D2&amp;RIGHT(C2,LEN(C2)-FIND("]",C2)+1)</f>
        <v>\GAMS\NEWAGE_REEEM_pilot\results\Results3\[report_pivot_notrade.xlsx]STATUS'!Z1S2:Z20S4</v>
      </c>
      <c r="F2" t="str">
        <f>MID(C2,FIND("]",C2)+1,(FIND("'!",C2)-FIND("]",C2)-1))</f>
        <v>STATUS</v>
      </c>
      <c r="G2" t="str">
        <f>RIGHT(C2,LEN(C2)-FIND("!",C2))</f>
        <v>Z1S2:Z20S4</v>
      </c>
      <c r="H2" t="str">
        <f>LEFT(G2,FIND(":",G2)-1)</f>
        <v>Z1S2</v>
      </c>
      <c r="I2" t="str">
        <f>MID(H2,FIND("Z",H2)+1,(FIND("S",H2)-FIND("Z",H2)-1))</f>
        <v>1</v>
      </c>
      <c r="J2" t="str">
        <f>RIGHT(H2,LEN(H2)-FIND("S",H2))</f>
        <v>2</v>
      </c>
      <c r="K2" t="str">
        <f>RIGHT(G2,LEN(G2)-FIND(":",G2))</f>
        <v>Z20S4</v>
      </c>
      <c r="L2" t="str">
        <f>MID(K2,FIND("Z",K2)+1,(FIND("S",K2)-FIND("Z",K2)-1))</f>
        <v>20</v>
      </c>
      <c r="M2" t="str">
        <f>RIGHT(K2,LEN(K2)-FIND("S",K2))</f>
        <v>4</v>
      </c>
      <c r="N2" t="str">
        <f>CHAR(J2+64)&amp;I2&amp;":"&amp;CHAR(M2+64)&amp;L2</f>
        <v>B1:D20</v>
      </c>
    </row>
    <row r="3" spans="1:17" x14ac:dyDescent="0.25">
      <c r="A3" s="53" t="s">
        <v>263</v>
      </c>
      <c r="B3" t="s">
        <v>264</v>
      </c>
      <c r="C3" s="52" t="s">
        <v>340</v>
      </c>
      <c r="D3" t="str">
        <f t="shared" ref="D3:D60" si="0">$Q$4</f>
        <v>report_pivot_notrade.xlsx</v>
      </c>
      <c r="E3" t="str">
        <f t="shared" ref="E3:E60" si="1">$Q$3&amp;"["&amp;D3&amp;RIGHT(C3,LEN(C3)-FIND("]",C3)+1)</f>
        <v>\GAMS\NEWAGE_REEEM_pilot\results\Results3\[report_pivot_notrade.xlsx]welf_yr'!Z1S2:Z91S4</v>
      </c>
      <c r="F3" t="str">
        <f t="shared" ref="F3:F60" si="2">MID(C3,FIND("]",C3)+1,(FIND("'!",C3)-FIND("]",C3)-1))</f>
        <v>welf_yr</v>
      </c>
      <c r="G3" t="str">
        <f t="shared" ref="G3:G60" si="3">RIGHT(C3,LEN(C3)-FIND("!",C3))</f>
        <v>Z1S2:Z91S4</v>
      </c>
      <c r="H3" t="str">
        <f t="shared" ref="H3:H60" si="4">LEFT(G3,FIND(":",G3)-1)</f>
        <v>Z1S2</v>
      </c>
      <c r="I3" t="str">
        <f t="shared" ref="I3:I60" si="5">MID(H3,FIND("Z",H3)+1,(FIND("S",H3)-FIND("Z",H3)-1))</f>
        <v>1</v>
      </c>
      <c r="J3" t="str">
        <f t="shared" ref="J3:J60" si="6">RIGHT(H3,LEN(H3)-FIND("S",H3))</f>
        <v>2</v>
      </c>
      <c r="K3" t="str">
        <f t="shared" ref="K3:K60" si="7">RIGHT(G3,LEN(G3)-FIND(":",G3))</f>
        <v>Z91S4</v>
      </c>
      <c r="L3" t="str">
        <f t="shared" ref="L3:L60" si="8">MID(K3,FIND("Z",K3)+1,(FIND("S",K3)-FIND("Z",K3)-1))</f>
        <v>91</v>
      </c>
      <c r="M3" t="str">
        <f t="shared" ref="M3:M60" si="9">RIGHT(K3,LEN(K3)-FIND("S",K3))</f>
        <v>4</v>
      </c>
      <c r="N3" t="str">
        <f t="shared" ref="N3:N60" si="10">CHAR(J3+64)&amp;I3&amp;":"&amp;CHAR(M3+64)&amp;L3</f>
        <v>B1:D91</v>
      </c>
      <c r="P3" t="s">
        <v>391</v>
      </c>
      <c r="Q3" s="54" t="s">
        <v>392</v>
      </c>
    </row>
    <row r="4" spans="1:17" x14ac:dyDescent="0.25">
      <c r="A4" s="53" t="s">
        <v>265</v>
      </c>
      <c r="B4" t="s">
        <v>266</v>
      </c>
      <c r="C4" s="52" t="s">
        <v>341</v>
      </c>
      <c r="D4" t="str">
        <f t="shared" si="0"/>
        <v>report_pivot_notrade.xlsx</v>
      </c>
      <c r="E4" t="str">
        <f t="shared" si="1"/>
        <v>\GAMS\NEWAGE_REEEM_pilot\results\Results3\[report_pivot_notrade.xlsx]gdpreal_yr'!Z1S2:Z101S4</v>
      </c>
      <c r="F4" t="str">
        <f t="shared" si="2"/>
        <v>gdpreal_yr</v>
      </c>
      <c r="G4" t="str">
        <f t="shared" si="3"/>
        <v>Z1S2:Z101S4</v>
      </c>
      <c r="H4" t="str">
        <f t="shared" si="4"/>
        <v>Z1S2</v>
      </c>
      <c r="I4" t="str">
        <f t="shared" si="5"/>
        <v>1</v>
      </c>
      <c r="J4" t="str">
        <f t="shared" si="6"/>
        <v>2</v>
      </c>
      <c r="K4" t="str">
        <f t="shared" si="7"/>
        <v>Z101S4</v>
      </c>
      <c r="L4" t="str">
        <f t="shared" si="8"/>
        <v>101</v>
      </c>
      <c r="M4" t="str">
        <f t="shared" si="9"/>
        <v>4</v>
      </c>
      <c r="N4" t="str">
        <f t="shared" si="10"/>
        <v>B1:D101</v>
      </c>
      <c r="P4" t="s">
        <v>393</v>
      </c>
      <c r="Q4" s="54" t="s">
        <v>394</v>
      </c>
    </row>
    <row r="5" spans="1:17" x14ac:dyDescent="0.25">
      <c r="A5" s="53" t="s">
        <v>267</v>
      </c>
      <c r="B5" t="s">
        <v>268</v>
      </c>
      <c r="C5" s="52" t="s">
        <v>342</v>
      </c>
      <c r="D5" t="str">
        <f t="shared" si="0"/>
        <v>report_pivot_notrade.xlsx</v>
      </c>
      <c r="E5" t="str">
        <f t="shared" si="1"/>
        <v>\GAMS\NEWAGE_REEEM_pilot\results\Results3\[report_pivot_notrade.xlsx]emplmtno_yr'!Z1S2:Z286S5</v>
      </c>
      <c r="F5" t="str">
        <f t="shared" si="2"/>
        <v>emplmtno_yr</v>
      </c>
      <c r="G5" t="str">
        <f t="shared" si="3"/>
        <v>Z1S2:Z286S5</v>
      </c>
      <c r="H5" t="str">
        <f t="shared" si="4"/>
        <v>Z1S2</v>
      </c>
      <c r="I5" t="str">
        <f t="shared" si="5"/>
        <v>1</v>
      </c>
      <c r="J5" t="str">
        <f t="shared" si="6"/>
        <v>2</v>
      </c>
      <c r="K5" t="str">
        <f t="shared" si="7"/>
        <v>Z286S5</v>
      </c>
      <c r="L5" t="str">
        <f t="shared" si="8"/>
        <v>286</v>
      </c>
      <c r="M5" t="str">
        <f t="shared" si="9"/>
        <v>5</v>
      </c>
      <c r="N5" t="str">
        <f t="shared" si="10"/>
        <v>B1:E286</v>
      </c>
      <c r="P5" t="s">
        <v>395</v>
      </c>
      <c r="Q5" s="55" t="str">
        <f>"C:"&amp;Q3&amp;Q4</f>
        <v>C:\GAMS\NEWAGE_REEEM_pilot\results\Results3\report_pivot_notrade.xlsx</v>
      </c>
    </row>
    <row r="6" spans="1:17" x14ac:dyDescent="0.25">
      <c r="A6" s="53" t="s">
        <v>269</v>
      </c>
      <c r="B6" t="s">
        <v>268</v>
      </c>
      <c r="C6" s="52" t="s">
        <v>343</v>
      </c>
      <c r="D6" t="str">
        <f t="shared" si="0"/>
        <v>report_pivot_notrade.xlsx</v>
      </c>
      <c r="E6" t="str">
        <f t="shared" si="1"/>
        <v>\GAMS\NEWAGE_REEEM_pilot\results\Results3\[report_pivot_notrade.xlsx]vnc_newcar_yr'!Z1S2:Z53S6</v>
      </c>
      <c r="F6" t="str">
        <f t="shared" si="2"/>
        <v>vnc_newcar_yr</v>
      </c>
      <c r="G6" t="str">
        <f t="shared" si="3"/>
        <v>Z1S2:Z53S6</v>
      </c>
      <c r="H6" t="str">
        <f t="shared" si="4"/>
        <v>Z1S2</v>
      </c>
      <c r="I6" t="str">
        <f t="shared" si="5"/>
        <v>1</v>
      </c>
      <c r="J6" t="str">
        <f t="shared" si="6"/>
        <v>2</v>
      </c>
      <c r="K6" t="str">
        <f t="shared" si="7"/>
        <v>Z53S6</v>
      </c>
      <c r="L6" t="str">
        <f t="shared" si="8"/>
        <v>53</v>
      </c>
      <c r="M6" t="str">
        <f t="shared" si="9"/>
        <v>6</v>
      </c>
      <c r="N6" t="str">
        <f t="shared" si="10"/>
        <v>B1:F53</v>
      </c>
    </row>
    <row r="7" spans="1:17" x14ac:dyDescent="0.25">
      <c r="A7" s="53" t="s">
        <v>270</v>
      </c>
      <c r="B7" t="s">
        <v>268</v>
      </c>
      <c r="C7" s="52" t="s">
        <v>344</v>
      </c>
      <c r="D7" t="str">
        <f t="shared" si="0"/>
        <v>report_pivot_notrade.xlsx</v>
      </c>
      <c r="E7" t="str">
        <f t="shared" si="1"/>
        <v>\GAMS\NEWAGE_REEEM_pilot\results\Results3\[report_pivot_notrade.xlsx]vnh_newhouse_yr'!Z1S2:Z56S6</v>
      </c>
      <c r="F7" t="str">
        <f t="shared" si="2"/>
        <v>vnh_newhouse_yr</v>
      </c>
      <c r="G7" t="str">
        <f t="shared" si="3"/>
        <v>Z1S2:Z56S6</v>
      </c>
      <c r="H7" t="str">
        <f t="shared" si="4"/>
        <v>Z1S2</v>
      </c>
      <c r="I7" t="str">
        <f t="shared" si="5"/>
        <v>1</v>
      </c>
      <c r="J7" t="str">
        <f t="shared" si="6"/>
        <v>2</v>
      </c>
      <c r="K7" t="str">
        <f t="shared" si="7"/>
        <v>Z56S6</v>
      </c>
      <c r="L7" t="str">
        <f t="shared" si="8"/>
        <v>56</v>
      </c>
      <c r="M7" t="str">
        <f t="shared" si="9"/>
        <v>6</v>
      </c>
      <c r="N7" t="str">
        <f t="shared" si="10"/>
        <v>B1:F56</v>
      </c>
    </row>
    <row r="8" spans="1:17" x14ac:dyDescent="0.25">
      <c r="A8" s="53" t="s">
        <v>271</v>
      </c>
      <c r="B8" t="s">
        <v>264</v>
      </c>
      <c r="C8" s="52" t="s">
        <v>345</v>
      </c>
      <c r="D8" t="str">
        <f t="shared" si="0"/>
        <v>report_pivot_notrade.xlsx</v>
      </c>
      <c r="E8" t="str">
        <f t="shared" si="1"/>
        <v>\GAMS\NEWAGE_REEEM_pilot\results\Results3\[report_pivot_notrade.xlsx]pco2_ets_yr'!Z1S2:Z6S3</v>
      </c>
      <c r="F8" t="str">
        <f t="shared" si="2"/>
        <v>pco2_ets_yr</v>
      </c>
      <c r="G8" t="str">
        <f t="shared" si="3"/>
        <v>Z1S2:Z6S3</v>
      </c>
      <c r="H8" t="str">
        <f t="shared" si="4"/>
        <v>Z1S2</v>
      </c>
      <c r="I8" t="str">
        <f t="shared" si="5"/>
        <v>1</v>
      </c>
      <c r="J8" t="str">
        <f t="shared" si="6"/>
        <v>2</v>
      </c>
      <c r="K8" t="str">
        <f t="shared" si="7"/>
        <v>Z6S3</v>
      </c>
      <c r="L8" t="str">
        <f t="shared" si="8"/>
        <v>6</v>
      </c>
      <c r="M8" t="str">
        <f t="shared" si="9"/>
        <v>3</v>
      </c>
      <c r="N8" t="str">
        <f t="shared" si="10"/>
        <v>B1:C6</v>
      </c>
    </row>
    <row r="9" spans="1:17" x14ac:dyDescent="0.25">
      <c r="A9" s="53" t="s">
        <v>272</v>
      </c>
      <c r="B9" t="s">
        <v>264</v>
      </c>
      <c r="C9" s="52" t="s">
        <v>346</v>
      </c>
      <c r="D9" t="str">
        <f t="shared" si="0"/>
        <v>report_pivot_notrade.xlsx</v>
      </c>
      <c r="E9" t="str">
        <f t="shared" si="1"/>
        <v>\GAMS\NEWAGE_REEEM_pilot\results\Results3\[report_pivot_notrade.xlsx]pco2_nets_yr'!Z1S2:Z6S3</v>
      </c>
      <c r="F9" t="str">
        <f t="shared" si="2"/>
        <v>pco2_nets_yr</v>
      </c>
      <c r="G9" t="str">
        <f t="shared" si="3"/>
        <v>Z1S2:Z6S3</v>
      </c>
      <c r="H9" t="str">
        <f t="shared" si="4"/>
        <v>Z1S2</v>
      </c>
      <c r="I9" t="str">
        <f t="shared" si="5"/>
        <v>1</v>
      </c>
      <c r="J9" t="str">
        <f t="shared" si="6"/>
        <v>2</v>
      </c>
      <c r="K9" t="str">
        <f t="shared" si="7"/>
        <v>Z6S3</v>
      </c>
      <c r="L9" t="str">
        <f t="shared" si="8"/>
        <v>6</v>
      </c>
      <c r="M9" t="str">
        <f t="shared" si="9"/>
        <v>3</v>
      </c>
      <c r="N9" t="str">
        <f t="shared" si="10"/>
        <v>B1:C6</v>
      </c>
    </row>
    <row r="10" spans="1:17" x14ac:dyDescent="0.25">
      <c r="A10" s="53" t="s">
        <v>273</v>
      </c>
      <c r="B10" t="s">
        <v>264</v>
      </c>
      <c r="C10" s="52" t="s">
        <v>347</v>
      </c>
      <c r="D10" t="str">
        <f t="shared" si="0"/>
        <v>report_pivot_notrade.xlsx</v>
      </c>
      <c r="E10" t="str">
        <f t="shared" si="1"/>
        <v>\GAMS\NEWAGE_REEEM_pilot\results\Results3\[report_pivot_notrade.xlsx]pco2w_yr'!Z1S2:Z6S3</v>
      </c>
      <c r="F10" t="str">
        <f t="shared" si="2"/>
        <v>pco2w_yr</v>
      </c>
      <c r="G10" t="str">
        <f t="shared" si="3"/>
        <v>Z1S2:Z6S3</v>
      </c>
      <c r="H10" t="str">
        <f t="shared" si="4"/>
        <v>Z1S2</v>
      </c>
      <c r="I10" t="str">
        <f t="shared" si="5"/>
        <v>1</v>
      </c>
      <c r="J10" t="str">
        <f t="shared" si="6"/>
        <v>2</v>
      </c>
      <c r="K10" t="str">
        <f t="shared" si="7"/>
        <v>Z6S3</v>
      </c>
      <c r="L10" t="str">
        <f t="shared" si="8"/>
        <v>6</v>
      </c>
      <c r="M10" t="str">
        <f t="shared" si="9"/>
        <v>3</v>
      </c>
      <c r="N10" t="str">
        <f t="shared" si="10"/>
        <v>B1:C6</v>
      </c>
    </row>
    <row r="11" spans="1:17" x14ac:dyDescent="0.25">
      <c r="A11" s="53" t="s">
        <v>274</v>
      </c>
      <c r="B11" t="s">
        <v>264</v>
      </c>
      <c r="C11" s="52" t="s">
        <v>348</v>
      </c>
      <c r="D11" t="str">
        <f t="shared" si="0"/>
        <v>report_pivot_notrade.xlsx</v>
      </c>
      <c r="E11" t="str">
        <f t="shared" si="1"/>
        <v>\GAMS\NEWAGE_REEEM_pilot\results\Results3\[report_pivot_notrade.xlsx]ele_twh_yr'!Z1S2:Z1710S5</v>
      </c>
      <c r="F11" t="str">
        <f t="shared" si="2"/>
        <v>ele_twh_yr</v>
      </c>
      <c r="G11" t="str">
        <f t="shared" si="3"/>
        <v>Z1S2:Z1710S5</v>
      </c>
      <c r="H11" t="str">
        <f t="shared" si="4"/>
        <v>Z1S2</v>
      </c>
      <c r="I11" t="str">
        <f t="shared" si="5"/>
        <v>1</v>
      </c>
      <c r="J11" t="str">
        <f t="shared" si="6"/>
        <v>2</v>
      </c>
      <c r="K11" t="str">
        <f t="shared" si="7"/>
        <v>Z1710S5</v>
      </c>
      <c r="L11" t="str">
        <f t="shared" si="8"/>
        <v>1710</v>
      </c>
      <c r="M11" t="str">
        <f t="shared" si="9"/>
        <v>5</v>
      </c>
      <c r="N11" t="str">
        <f t="shared" si="10"/>
        <v>B1:E1710</v>
      </c>
    </row>
    <row r="12" spans="1:17" x14ac:dyDescent="0.25">
      <c r="A12" s="53" t="s">
        <v>275</v>
      </c>
      <c r="B12" t="s">
        <v>264</v>
      </c>
      <c r="C12" s="52" t="s">
        <v>349</v>
      </c>
      <c r="D12" t="str">
        <f t="shared" si="0"/>
        <v>report_pivot_notrade.xlsx</v>
      </c>
      <c r="E12" t="str">
        <f t="shared" si="1"/>
        <v>\GAMS\NEWAGE_REEEM_pilot\results\Results3\[report_pivot_notrade.xlsx]elecontwh_yr'!Z1S2:Z1786S5</v>
      </c>
      <c r="F12" t="str">
        <f t="shared" si="2"/>
        <v>elecontwh_yr</v>
      </c>
      <c r="G12" t="str">
        <f t="shared" si="3"/>
        <v>Z1S2:Z1786S5</v>
      </c>
      <c r="H12" t="str">
        <f t="shared" si="4"/>
        <v>Z1S2</v>
      </c>
      <c r="I12" t="str">
        <f t="shared" si="5"/>
        <v>1</v>
      </c>
      <c r="J12" t="str">
        <f t="shared" si="6"/>
        <v>2</v>
      </c>
      <c r="K12" t="str">
        <f t="shared" si="7"/>
        <v>Z1786S5</v>
      </c>
      <c r="L12" t="str">
        <f t="shared" si="8"/>
        <v>1786</v>
      </c>
      <c r="M12" t="str">
        <f t="shared" si="9"/>
        <v>5</v>
      </c>
      <c r="N12" t="str">
        <f t="shared" si="10"/>
        <v>B1:E1786</v>
      </c>
    </row>
    <row r="13" spans="1:17" x14ac:dyDescent="0.25">
      <c r="A13" s="53" t="s">
        <v>276</v>
      </c>
      <c r="B13" t="s">
        <v>264</v>
      </c>
      <c r="C13" s="52" t="s">
        <v>350</v>
      </c>
      <c r="D13" t="str">
        <f t="shared" si="0"/>
        <v>report_pivot_notrade.xlsx</v>
      </c>
      <c r="E13" t="str">
        <f t="shared" si="1"/>
        <v>\GAMS\NEWAGE_REEEM_pilot\results\Results3\[report_pivot_notrade.xlsx]elecontwh2_yr'!Z1S2:Z1184S5</v>
      </c>
      <c r="F13" t="str">
        <f t="shared" si="2"/>
        <v>elecontwh2_yr</v>
      </c>
      <c r="G13" t="str">
        <f t="shared" si="3"/>
        <v>Z1S2:Z1184S5</v>
      </c>
      <c r="H13" t="str">
        <f t="shared" si="4"/>
        <v>Z1S2</v>
      </c>
      <c r="I13" t="str">
        <f t="shared" si="5"/>
        <v>1</v>
      </c>
      <c r="J13" t="str">
        <f t="shared" si="6"/>
        <v>2</v>
      </c>
      <c r="K13" t="str">
        <f t="shared" si="7"/>
        <v>Z1184S5</v>
      </c>
      <c r="L13" t="str">
        <f t="shared" si="8"/>
        <v>1184</v>
      </c>
      <c r="M13" t="str">
        <f t="shared" si="9"/>
        <v>5</v>
      </c>
      <c r="N13" t="str">
        <f t="shared" si="10"/>
        <v>B1:E1184</v>
      </c>
    </row>
    <row r="14" spans="1:17" x14ac:dyDescent="0.25">
      <c r="A14" s="53" t="s">
        <v>277</v>
      </c>
      <c r="B14" t="s">
        <v>268</v>
      </c>
      <c r="C14" s="52" t="s">
        <v>351</v>
      </c>
      <c r="D14" t="str">
        <f t="shared" si="0"/>
        <v>report_pivot_notrade.xlsx</v>
      </c>
      <c r="E14" t="str">
        <f t="shared" si="1"/>
        <v>\GAMS\NEWAGE_REEEM_pilot\results\Results3\[report_pivot_notrade.xlsx]eletwhyr'!Z1S2:Z9813S6</v>
      </c>
      <c r="F14" t="str">
        <f t="shared" si="2"/>
        <v>eletwhyr</v>
      </c>
      <c r="G14" t="str">
        <f t="shared" si="3"/>
        <v>Z1S2:Z9813S6</v>
      </c>
      <c r="H14" t="str">
        <f t="shared" si="4"/>
        <v>Z1S2</v>
      </c>
      <c r="I14" t="str">
        <f t="shared" si="5"/>
        <v>1</v>
      </c>
      <c r="J14" t="str">
        <f t="shared" si="6"/>
        <v>2</v>
      </c>
      <c r="K14" t="str">
        <f t="shared" si="7"/>
        <v>Z9813S6</v>
      </c>
      <c r="L14" t="str">
        <f t="shared" si="8"/>
        <v>9813</v>
      </c>
      <c r="M14" t="str">
        <f t="shared" si="9"/>
        <v>6</v>
      </c>
      <c r="N14" t="str">
        <f t="shared" si="10"/>
        <v>B1:F9813</v>
      </c>
    </row>
    <row r="15" spans="1:17" x14ac:dyDescent="0.25">
      <c r="A15" s="53" t="s">
        <v>278</v>
      </c>
      <c r="B15" t="s">
        <v>266</v>
      </c>
      <c r="C15" s="52" t="s">
        <v>352</v>
      </c>
      <c r="D15" t="str">
        <f t="shared" si="0"/>
        <v>report_pivot_notrade.xlsx</v>
      </c>
      <c r="E15" t="str">
        <f t="shared" si="1"/>
        <v>\GAMS\NEWAGE_REEEM_pilot\results\Results3\[report_pivot_notrade.xlsx]rca_yr'!Z1S2:Z1536S5</v>
      </c>
      <c r="F15" t="str">
        <f t="shared" si="2"/>
        <v>rca_yr</v>
      </c>
      <c r="G15" t="str">
        <f t="shared" si="3"/>
        <v>Z1S2:Z1536S5</v>
      </c>
      <c r="H15" t="str">
        <f t="shared" si="4"/>
        <v>Z1S2</v>
      </c>
      <c r="I15" t="str">
        <f t="shared" si="5"/>
        <v>1</v>
      </c>
      <c r="J15" t="str">
        <f t="shared" si="6"/>
        <v>2</v>
      </c>
      <c r="K15" t="str">
        <f t="shared" si="7"/>
        <v>Z1536S5</v>
      </c>
      <c r="L15" t="str">
        <f t="shared" si="8"/>
        <v>1536</v>
      </c>
      <c r="M15" t="str">
        <f t="shared" si="9"/>
        <v>5</v>
      </c>
      <c r="N15" t="str">
        <f t="shared" si="10"/>
        <v>B1:E1536</v>
      </c>
    </row>
    <row r="16" spans="1:17" x14ac:dyDescent="0.25">
      <c r="A16" s="53" t="s">
        <v>279</v>
      </c>
      <c r="B16" t="s">
        <v>266</v>
      </c>
      <c r="C16" s="52" t="s">
        <v>353</v>
      </c>
      <c r="D16" t="str">
        <f t="shared" si="0"/>
        <v>report_pivot_notrade.xlsx</v>
      </c>
      <c r="E16" t="str">
        <f t="shared" si="1"/>
        <v>\GAMS\NEWAGE_REEEM_pilot\results\Results3\[report_pivot_notrade.xlsx]rwa_yr'!Z1S2:Z1551S5</v>
      </c>
      <c r="F16" t="str">
        <f t="shared" si="2"/>
        <v>rwa_yr</v>
      </c>
      <c r="G16" t="str">
        <f t="shared" si="3"/>
        <v>Z1S2:Z1551S5</v>
      </c>
      <c r="H16" t="str">
        <f t="shared" si="4"/>
        <v>Z1S2</v>
      </c>
      <c r="I16" t="str">
        <f t="shared" si="5"/>
        <v>1</v>
      </c>
      <c r="J16" t="str">
        <f t="shared" si="6"/>
        <v>2</v>
      </c>
      <c r="K16" t="str">
        <f t="shared" si="7"/>
        <v>Z1551S5</v>
      </c>
      <c r="L16" t="str">
        <f t="shared" si="8"/>
        <v>1551</v>
      </c>
      <c r="M16" t="str">
        <f t="shared" si="9"/>
        <v>5</v>
      </c>
      <c r="N16" t="str">
        <f t="shared" si="10"/>
        <v>B1:E1551</v>
      </c>
    </row>
    <row r="17" spans="1:14" x14ac:dyDescent="0.25">
      <c r="A17" s="53" t="s">
        <v>280</v>
      </c>
      <c r="B17" t="s">
        <v>266</v>
      </c>
      <c r="C17" s="52" t="s">
        <v>353</v>
      </c>
      <c r="D17" t="str">
        <f t="shared" si="0"/>
        <v>report_pivot_notrade.xlsx</v>
      </c>
      <c r="E17" t="str">
        <f t="shared" si="1"/>
        <v>\GAMS\NEWAGE_REEEM_pilot\results\Results3\[report_pivot_notrade.xlsx]rwa_yr'!Z1S2:Z1551S5</v>
      </c>
      <c r="F17" t="str">
        <f t="shared" si="2"/>
        <v>rwa_yr</v>
      </c>
      <c r="G17" t="str">
        <f t="shared" si="3"/>
        <v>Z1S2:Z1551S5</v>
      </c>
      <c r="H17" t="str">
        <f t="shared" si="4"/>
        <v>Z1S2</v>
      </c>
      <c r="I17" t="str">
        <f t="shared" si="5"/>
        <v>1</v>
      </c>
      <c r="J17" t="str">
        <f t="shared" si="6"/>
        <v>2</v>
      </c>
      <c r="K17" t="str">
        <f t="shared" si="7"/>
        <v>Z1551S5</v>
      </c>
      <c r="L17" t="str">
        <f t="shared" si="8"/>
        <v>1551</v>
      </c>
      <c r="M17" t="str">
        <f t="shared" si="9"/>
        <v>5</v>
      </c>
      <c r="N17" t="str">
        <f t="shared" si="10"/>
        <v>B1:E1551</v>
      </c>
    </row>
    <row r="18" spans="1:14" x14ac:dyDescent="0.25">
      <c r="A18" s="53" t="s">
        <v>281</v>
      </c>
      <c r="B18" t="s">
        <v>268</v>
      </c>
      <c r="C18" s="52" t="s">
        <v>282</v>
      </c>
      <c r="D18" t="str">
        <f t="shared" si="0"/>
        <v>report_pivot_notrade.xlsx</v>
      </c>
      <c r="E18" t="str">
        <f t="shared" si="1"/>
        <v>\GAMS\NEWAGE_REEEM_pilot\results\Results3\[report_pivot_notrade.xlsx]shareC_yr'!Z1S2:Z3101S5</v>
      </c>
      <c r="F18" t="str">
        <f t="shared" si="2"/>
        <v>shareC_yr</v>
      </c>
      <c r="G18" t="str">
        <f t="shared" si="3"/>
        <v>Z1S2:Z3101S5</v>
      </c>
      <c r="H18" t="str">
        <f t="shared" si="4"/>
        <v>Z1S2</v>
      </c>
      <c r="I18" t="str">
        <f t="shared" si="5"/>
        <v>1</v>
      </c>
      <c r="J18" t="str">
        <f t="shared" si="6"/>
        <v>2</v>
      </c>
      <c r="K18" t="str">
        <f t="shared" si="7"/>
        <v>Z3101S5</v>
      </c>
      <c r="L18" t="str">
        <f t="shared" si="8"/>
        <v>3101</v>
      </c>
      <c r="M18" t="str">
        <f t="shared" si="9"/>
        <v>5</v>
      </c>
      <c r="N18" t="str">
        <f t="shared" si="10"/>
        <v>B1:E3101</v>
      </c>
    </row>
    <row r="19" spans="1:14" x14ac:dyDescent="0.25">
      <c r="A19" s="53" t="s">
        <v>283</v>
      </c>
      <c r="B19" t="s">
        <v>268</v>
      </c>
      <c r="C19" s="52" t="s">
        <v>354</v>
      </c>
      <c r="D19" t="str">
        <f t="shared" si="0"/>
        <v>report_pivot_notrade.xlsx</v>
      </c>
      <c r="E19" t="str">
        <f t="shared" si="1"/>
        <v>\GAMS\NEWAGE_REEEM_pilot\results\Results3\[report_pivot_notrade.xlsx]shareY_yr'!Z1S2:Z31207S6</v>
      </c>
      <c r="F19" t="str">
        <f t="shared" si="2"/>
        <v>shareY_yr</v>
      </c>
      <c r="G19" t="str">
        <f t="shared" si="3"/>
        <v>Z1S2:Z31207S6</v>
      </c>
      <c r="H19" t="str">
        <f t="shared" si="4"/>
        <v>Z1S2</v>
      </c>
      <c r="I19" t="str">
        <f t="shared" si="5"/>
        <v>1</v>
      </c>
      <c r="J19" t="str">
        <f t="shared" si="6"/>
        <v>2</v>
      </c>
      <c r="K19" t="str">
        <f t="shared" si="7"/>
        <v>Z31207S6</v>
      </c>
      <c r="L19" t="str">
        <f t="shared" si="8"/>
        <v>31207</v>
      </c>
      <c r="M19" t="str">
        <f t="shared" si="9"/>
        <v>6</v>
      </c>
      <c r="N19" t="str">
        <f t="shared" si="10"/>
        <v>B1:F31207</v>
      </c>
    </row>
    <row r="20" spans="1:14" x14ac:dyDescent="0.25">
      <c r="A20" s="53" t="s">
        <v>284</v>
      </c>
      <c r="B20" t="s">
        <v>268</v>
      </c>
      <c r="C20" s="52" t="s">
        <v>355</v>
      </c>
      <c r="D20" t="str">
        <f t="shared" si="0"/>
        <v>report_pivot_notrade.xlsx</v>
      </c>
      <c r="E20" t="str">
        <f t="shared" si="1"/>
        <v>\GAMS\NEWAGE_REEEM_pilot\results\Results3\[report_pivot_notrade.xlsx]shareYgva_yr'!Z1S2:Z5087S6</v>
      </c>
      <c r="F20" t="str">
        <f t="shared" si="2"/>
        <v>shareYgva_yr</v>
      </c>
      <c r="G20" t="str">
        <f t="shared" si="3"/>
        <v>Z1S2:Z5087S6</v>
      </c>
      <c r="H20" t="str">
        <f t="shared" si="4"/>
        <v>Z1S2</v>
      </c>
      <c r="I20" t="str">
        <f t="shared" si="5"/>
        <v>1</v>
      </c>
      <c r="J20" t="str">
        <f t="shared" si="6"/>
        <v>2</v>
      </c>
      <c r="K20" t="str">
        <f t="shared" si="7"/>
        <v>Z5087S6</v>
      </c>
      <c r="L20" t="str">
        <f t="shared" si="8"/>
        <v>5087</v>
      </c>
      <c r="M20" t="str">
        <f t="shared" si="9"/>
        <v>6</v>
      </c>
      <c r="N20" t="str">
        <f t="shared" si="10"/>
        <v>B1:F5087</v>
      </c>
    </row>
    <row r="21" spans="1:14" x14ac:dyDescent="0.25">
      <c r="A21" s="53" t="s">
        <v>285</v>
      </c>
      <c r="B21" t="s">
        <v>264</v>
      </c>
      <c r="C21" s="52" t="s">
        <v>356</v>
      </c>
      <c r="D21" t="str">
        <f t="shared" si="0"/>
        <v>report_pivot_notrade.xlsx</v>
      </c>
      <c r="E21" t="str">
        <f t="shared" si="1"/>
        <v>\GAMS\NEWAGE_REEEM_pilot\results\Results3\[report_pivot_notrade.xlsx]trdblnc_yr'!Z1S2:Z1901S5</v>
      </c>
      <c r="F21" t="str">
        <f t="shared" si="2"/>
        <v>trdblnc_yr</v>
      </c>
      <c r="G21" t="str">
        <f t="shared" si="3"/>
        <v>Z1S2:Z1901S5</v>
      </c>
      <c r="H21" t="str">
        <f t="shared" si="4"/>
        <v>Z1S2</v>
      </c>
      <c r="I21" t="str">
        <f t="shared" si="5"/>
        <v>1</v>
      </c>
      <c r="J21" t="str">
        <f t="shared" si="6"/>
        <v>2</v>
      </c>
      <c r="K21" t="str">
        <f t="shared" si="7"/>
        <v>Z1901S5</v>
      </c>
      <c r="L21" t="str">
        <f t="shared" si="8"/>
        <v>1901</v>
      </c>
      <c r="M21" t="str">
        <f t="shared" si="9"/>
        <v>5</v>
      </c>
      <c r="N21" t="str">
        <f t="shared" si="10"/>
        <v>B1:E1901</v>
      </c>
    </row>
    <row r="22" spans="1:14" x14ac:dyDescent="0.25">
      <c r="A22" s="53" t="s">
        <v>286</v>
      </c>
      <c r="B22" t="s">
        <v>264</v>
      </c>
      <c r="C22" s="52" t="s">
        <v>357</v>
      </c>
      <c r="D22" t="str">
        <f t="shared" si="0"/>
        <v>report_pivot_notrade.xlsx</v>
      </c>
      <c r="E22" t="str">
        <f t="shared" si="1"/>
        <v>\GAMS\NEWAGE_REEEM_pilot\results\Results3\[report_pivot_notrade.xlsx]ex_yr'!Z1S2:Z1646S5</v>
      </c>
      <c r="F22" t="str">
        <f t="shared" si="2"/>
        <v>ex_yr</v>
      </c>
      <c r="G22" t="str">
        <f t="shared" si="3"/>
        <v>Z1S2:Z1646S5</v>
      </c>
      <c r="H22" t="str">
        <f t="shared" si="4"/>
        <v>Z1S2</v>
      </c>
      <c r="I22" t="str">
        <f t="shared" si="5"/>
        <v>1</v>
      </c>
      <c r="J22" t="str">
        <f t="shared" si="6"/>
        <v>2</v>
      </c>
      <c r="K22" t="str">
        <f t="shared" si="7"/>
        <v>Z1646S5</v>
      </c>
      <c r="L22" t="str">
        <f t="shared" si="8"/>
        <v>1646</v>
      </c>
      <c r="M22" t="str">
        <f t="shared" si="9"/>
        <v>5</v>
      </c>
      <c r="N22" t="str">
        <f t="shared" si="10"/>
        <v>B1:E1646</v>
      </c>
    </row>
    <row r="23" spans="1:14" x14ac:dyDescent="0.25">
      <c r="A23" s="53" t="s">
        <v>287</v>
      </c>
      <c r="B23" t="s">
        <v>264</v>
      </c>
      <c r="C23" s="52" t="s">
        <v>358</v>
      </c>
      <c r="D23" t="str">
        <f t="shared" si="0"/>
        <v>report_pivot_notrade.xlsx</v>
      </c>
      <c r="E23" t="str">
        <f t="shared" si="1"/>
        <v>\GAMS\NEWAGE_REEEM_pilot\results\Results3\[report_pivot_notrade.xlsx]im_yr'!Z1S2:Z1791S5</v>
      </c>
      <c r="F23" t="str">
        <f t="shared" si="2"/>
        <v>im_yr</v>
      </c>
      <c r="G23" t="str">
        <f t="shared" si="3"/>
        <v>Z1S2:Z1791S5</v>
      </c>
      <c r="H23" t="str">
        <f t="shared" si="4"/>
        <v>Z1S2</v>
      </c>
      <c r="I23" t="str">
        <f t="shared" si="5"/>
        <v>1</v>
      </c>
      <c r="J23" t="str">
        <f t="shared" si="6"/>
        <v>2</v>
      </c>
      <c r="K23" t="str">
        <f t="shared" si="7"/>
        <v>Z1791S5</v>
      </c>
      <c r="L23" t="str">
        <f t="shared" si="8"/>
        <v>1791</v>
      </c>
      <c r="M23" t="str">
        <f t="shared" si="9"/>
        <v>5</v>
      </c>
      <c r="N23" t="str">
        <f t="shared" si="10"/>
        <v>B1:E1791</v>
      </c>
    </row>
    <row r="24" spans="1:14" x14ac:dyDescent="0.25">
      <c r="A24" s="53" t="s">
        <v>288</v>
      </c>
      <c r="B24" t="s">
        <v>268</v>
      </c>
      <c r="C24" s="52" t="s">
        <v>359</v>
      </c>
      <c r="D24" t="str">
        <f t="shared" si="0"/>
        <v>report_pivot_notrade.xlsx</v>
      </c>
      <c r="E24" t="str">
        <f t="shared" si="1"/>
        <v>\GAMS\NEWAGE_REEEM_pilot\results\Results3\[report_pivot_notrade.xlsx]tradematrix_yr'!Z1S2:Z32721S6</v>
      </c>
      <c r="F24" t="str">
        <f t="shared" si="2"/>
        <v>tradematrix_yr</v>
      </c>
      <c r="G24" t="str">
        <f t="shared" si="3"/>
        <v>Z1S2:Z32721S6</v>
      </c>
      <c r="H24" t="str">
        <f t="shared" si="4"/>
        <v>Z1S2</v>
      </c>
      <c r="I24" t="str">
        <f t="shared" si="5"/>
        <v>1</v>
      </c>
      <c r="J24" t="str">
        <f t="shared" si="6"/>
        <v>2</v>
      </c>
      <c r="K24" t="str">
        <f t="shared" si="7"/>
        <v>Z32721S6</v>
      </c>
      <c r="L24" t="str">
        <f t="shared" si="8"/>
        <v>32721</v>
      </c>
      <c r="M24" t="str">
        <f t="shared" si="9"/>
        <v>6</v>
      </c>
      <c r="N24" t="str">
        <f t="shared" si="10"/>
        <v>B1:F32721</v>
      </c>
    </row>
    <row r="25" spans="1:14" x14ac:dyDescent="0.25">
      <c r="A25" s="53" t="s">
        <v>289</v>
      </c>
      <c r="B25" t="s">
        <v>268</v>
      </c>
      <c r="C25" s="52" t="s">
        <v>359</v>
      </c>
      <c r="D25" t="str">
        <f t="shared" si="0"/>
        <v>report_pivot_notrade.xlsx</v>
      </c>
      <c r="E25" t="str">
        <f t="shared" si="1"/>
        <v>\GAMS\NEWAGE_REEEM_pilot\results\Results3\[report_pivot_notrade.xlsx]tradematrix_yr'!Z1S2:Z32721S6</v>
      </c>
      <c r="F25" t="str">
        <f t="shared" si="2"/>
        <v>tradematrix_yr</v>
      </c>
      <c r="G25" t="str">
        <f t="shared" si="3"/>
        <v>Z1S2:Z32721S6</v>
      </c>
      <c r="H25" t="str">
        <f t="shared" si="4"/>
        <v>Z1S2</v>
      </c>
      <c r="I25" t="str">
        <f t="shared" si="5"/>
        <v>1</v>
      </c>
      <c r="J25" t="str">
        <f t="shared" si="6"/>
        <v>2</v>
      </c>
      <c r="K25" t="str">
        <f t="shared" si="7"/>
        <v>Z32721S6</v>
      </c>
      <c r="L25" t="str">
        <f t="shared" si="8"/>
        <v>32721</v>
      </c>
      <c r="M25" t="str">
        <f t="shared" si="9"/>
        <v>6</v>
      </c>
      <c r="N25" t="str">
        <f t="shared" si="10"/>
        <v>B1:F32721</v>
      </c>
    </row>
    <row r="26" spans="1:14" x14ac:dyDescent="0.25">
      <c r="A26" s="53" t="s">
        <v>290</v>
      </c>
      <c r="B26" t="s">
        <v>266</v>
      </c>
      <c r="C26" s="52" t="s">
        <v>360</v>
      </c>
      <c r="D26" t="str">
        <f t="shared" si="0"/>
        <v>report_pivot_notrade.xlsx</v>
      </c>
      <c r="E26" t="str">
        <f t="shared" si="1"/>
        <v>\GAMS\NEWAGE_REEEM_pilot\results\Results3\[report_pivot_notrade.xlsx]pa_yr'!Z1S2:Z1621S5</v>
      </c>
      <c r="F26" t="str">
        <f t="shared" si="2"/>
        <v>pa_yr</v>
      </c>
      <c r="G26" t="str">
        <f t="shared" si="3"/>
        <v>Z1S2:Z1621S5</v>
      </c>
      <c r="H26" t="str">
        <f t="shared" si="4"/>
        <v>Z1S2</v>
      </c>
      <c r="I26" t="str">
        <f t="shared" si="5"/>
        <v>1</v>
      </c>
      <c r="J26" t="str">
        <f t="shared" si="6"/>
        <v>2</v>
      </c>
      <c r="K26" t="str">
        <f t="shared" si="7"/>
        <v>Z1621S5</v>
      </c>
      <c r="L26" t="str">
        <f t="shared" si="8"/>
        <v>1621</v>
      </c>
      <c r="M26" t="str">
        <f t="shared" si="9"/>
        <v>5</v>
      </c>
      <c r="N26" t="str">
        <f t="shared" si="10"/>
        <v>B1:E1621</v>
      </c>
    </row>
    <row r="27" spans="1:14" x14ac:dyDescent="0.25">
      <c r="A27" s="53" t="s">
        <v>291</v>
      </c>
      <c r="B27" t="s">
        <v>268</v>
      </c>
      <c r="C27" s="52" t="s">
        <v>361</v>
      </c>
      <c r="D27" t="str">
        <f t="shared" si="0"/>
        <v>report_pivot_notrade.xlsx</v>
      </c>
      <c r="E27" t="str">
        <f t="shared" si="1"/>
        <v>\GAMS\NEWAGE_REEEM_pilot\results\Results3\[report_pivot_notrade.xlsx]demand_yr'!Z1S2:Z32471S6</v>
      </c>
      <c r="F27" t="str">
        <f t="shared" si="2"/>
        <v>demand_yr</v>
      </c>
      <c r="G27" t="str">
        <f t="shared" si="3"/>
        <v>Z1S2:Z32471S6</v>
      </c>
      <c r="H27" t="str">
        <f t="shared" si="4"/>
        <v>Z1S2</v>
      </c>
      <c r="I27" t="str">
        <f t="shared" si="5"/>
        <v>1</v>
      </c>
      <c r="J27" t="str">
        <f t="shared" si="6"/>
        <v>2</v>
      </c>
      <c r="K27" t="str">
        <f t="shared" si="7"/>
        <v>Z32471S6</v>
      </c>
      <c r="L27" t="str">
        <f t="shared" si="8"/>
        <v>32471</v>
      </c>
      <c r="M27" t="str">
        <f t="shared" si="9"/>
        <v>6</v>
      </c>
      <c r="N27" t="str">
        <f t="shared" si="10"/>
        <v>B1:F32471</v>
      </c>
    </row>
    <row r="28" spans="1:14" x14ac:dyDescent="0.25">
      <c r="A28" s="53" t="s">
        <v>292</v>
      </c>
      <c r="B28" t="s">
        <v>268</v>
      </c>
      <c r="C28" s="52" t="s">
        <v>362</v>
      </c>
      <c r="D28" t="str">
        <f t="shared" si="0"/>
        <v>report_pivot_notrade.xlsx</v>
      </c>
      <c r="E28" t="str">
        <f t="shared" si="1"/>
        <v>\GAMS\NEWAGE_REEEM_pilot\results\Results3\[report_pivot_notrade.xlsx]gva_real_yr'!Z1S2:Z1826S5</v>
      </c>
      <c r="F28" t="str">
        <f t="shared" si="2"/>
        <v>gva_real_yr</v>
      </c>
      <c r="G28" t="str">
        <f t="shared" si="3"/>
        <v>Z1S2:Z1826S5</v>
      </c>
      <c r="H28" t="str">
        <f t="shared" si="4"/>
        <v>Z1S2</v>
      </c>
      <c r="I28" t="str">
        <f t="shared" si="5"/>
        <v>1</v>
      </c>
      <c r="J28" t="str">
        <f t="shared" si="6"/>
        <v>2</v>
      </c>
      <c r="K28" t="str">
        <f t="shared" si="7"/>
        <v>Z1826S5</v>
      </c>
      <c r="L28" t="str">
        <f t="shared" si="8"/>
        <v>1826</v>
      </c>
      <c r="M28" t="str">
        <f t="shared" si="9"/>
        <v>5</v>
      </c>
      <c r="N28" t="str">
        <f t="shared" si="10"/>
        <v>B1:E1826</v>
      </c>
    </row>
    <row r="29" spans="1:14" x14ac:dyDescent="0.25">
      <c r="A29" s="53" t="s">
        <v>293</v>
      </c>
      <c r="B29" t="s">
        <v>264</v>
      </c>
      <c r="C29" s="52" t="s">
        <v>363</v>
      </c>
      <c r="D29" t="str">
        <f t="shared" si="0"/>
        <v>report_pivot_notrade.xlsx</v>
      </c>
      <c r="E29" t="str">
        <f t="shared" si="1"/>
        <v>\GAMS\NEWAGE_REEEM_pilot\results\Results3\[report_pivot_notrade.xlsx]vc_pc_yr'!Z1S2:Z96S4</v>
      </c>
      <c r="F29" t="str">
        <f t="shared" si="2"/>
        <v>vc_pc_yr</v>
      </c>
      <c r="G29" t="str">
        <f t="shared" si="3"/>
        <v>Z1S2:Z96S4</v>
      </c>
      <c r="H29" t="str">
        <f t="shared" si="4"/>
        <v>Z1S2</v>
      </c>
      <c r="I29" t="str">
        <f t="shared" si="5"/>
        <v>1</v>
      </c>
      <c r="J29" t="str">
        <f t="shared" si="6"/>
        <v>2</v>
      </c>
      <c r="K29" t="str">
        <f t="shared" si="7"/>
        <v>Z96S4</v>
      </c>
      <c r="L29" t="str">
        <f t="shared" si="8"/>
        <v>96</v>
      </c>
      <c r="M29" t="str">
        <f t="shared" si="9"/>
        <v>4</v>
      </c>
      <c r="N29" t="str">
        <f t="shared" si="10"/>
        <v>B1:D96</v>
      </c>
    </row>
    <row r="30" spans="1:14" x14ac:dyDescent="0.25">
      <c r="A30" s="53" t="s">
        <v>294</v>
      </c>
      <c r="B30" t="s">
        <v>268</v>
      </c>
      <c r="C30" s="52" t="s">
        <v>364</v>
      </c>
      <c r="D30" t="str">
        <f t="shared" si="0"/>
        <v>report_pivot_notrade.xlsx</v>
      </c>
      <c r="E30" t="str">
        <f t="shared" si="1"/>
        <v>\GAMS\NEWAGE_REEEM_pilot\results\Results3\[report_pivot_notrade.xlsx]VINV_PA_yr'!Z1S2:Z1331S5</v>
      </c>
      <c r="F30" t="str">
        <f t="shared" si="2"/>
        <v>VINV_PA_yr</v>
      </c>
      <c r="G30" t="str">
        <f t="shared" si="3"/>
        <v>Z1S2:Z1331S5</v>
      </c>
      <c r="H30" t="str">
        <f t="shared" si="4"/>
        <v>Z1S2</v>
      </c>
      <c r="I30" t="str">
        <f t="shared" si="5"/>
        <v>1</v>
      </c>
      <c r="J30" t="str">
        <f t="shared" si="6"/>
        <v>2</v>
      </c>
      <c r="K30" t="str">
        <f t="shared" si="7"/>
        <v>Z1331S5</v>
      </c>
      <c r="L30" t="str">
        <f t="shared" si="8"/>
        <v>1331</v>
      </c>
      <c r="M30" t="str">
        <f t="shared" si="9"/>
        <v>5</v>
      </c>
      <c r="N30" t="str">
        <f t="shared" si="10"/>
        <v>B1:E1331</v>
      </c>
    </row>
    <row r="31" spans="1:14" x14ac:dyDescent="0.25">
      <c r="A31" s="53" t="s">
        <v>295</v>
      </c>
      <c r="B31" t="s">
        <v>296</v>
      </c>
      <c r="C31" s="52" t="s">
        <v>365</v>
      </c>
      <c r="D31" t="str">
        <f t="shared" si="0"/>
        <v>report_pivot_notrade.xlsx</v>
      </c>
      <c r="E31" t="str">
        <f t="shared" si="1"/>
        <v>\GAMS\NEWAGE_REEEM_pilot\results\Results3\[report_pivot_notrade.xlsx]vinv_pinv_yr'!Z1S2:Z101S4</v>
      </c>
      <c r="F31" t="str">
        <f t="shared" si="2"/>
        <v>vinv_pinv_yr</v>
      </c>
      <c r="G31" t="str">
        <f t="shared" si="3"/>
        <v>Z1S2:Z101S4</v>
      </c>
      <c r="H31" t="str">
        <f t="shared" si="4"/>
        <v>Z1S2</v>
      </c>
      <c r="I31" t="str">
        <f t="shared" si="5"/>
        <v>1</v>
      </c>
      <c r="J31" t="str">
        <f t="shared" si="6"/>
        <v>2</v>
      </c>
      <c r="K31" t="str">
        <f t="shared" si="7"/>
        <v>Z101S4</v>
      </c>
      <c r="L31" t="str">
        <f t="shared" si="8"/>
        <v>101</v>
      </c>
      <c r="M31" t="str">
        <f t="shared" si="9"/>
        <v>4</v>
      </c>
      <c r="N31" t="str">
        <f t="shared" si="10"/>
        <v>B1:D101</v>
      </c>
    </row>
    <row r="32" spans="1:14" x14ac:dyDescent="0.25">
      <c r="A32" s="53" t="s">
        <v>297</v>
      </c>
      <c r="B32" t="s">
        <v>268</v>
      </c>
      <c r="C32" s="52" t="s">
        <v>366</v>
      </c>
      <c r="D32" t="str">
        <f t="shared" si="0"/>
        <v>report_pivot_notrade.xlsx</v>
      </c>
      <c r="E32" t="str">
        <f t="shared" si="1"/>
        <v>\GAMS\NEWAGE_REEEM_pilot\results\Results3\[report_pivot_notrade.xlsx]VD_PINV_yr'!Z1S2:Z91S4</v>
      </c>
      <c r="F32" t="str">
        <f t="shared" si="2"/>
        <v>VD_PINV_yr</v>
      </c>
      <c r="G32" t="str">
        <f t="shared" si="3"/>
        <v>Z1S2:Z91S4</v>
      </c>
      <c r="H32" t="str">
        <f t="shared" si="4"/>
        <v>Z1S2</v>
      </c>
      <c r="I32" t="str">
        <f t="shared" si="5"/>
        <v>1</v>
      </c>
      <c r="J32" t="str">
        <f t="shared" si="6"/>
        <v>2</v>
      </c>
      <c r="K32" t="str">
        <f t="shared" si="7"/>
        <v>Z91S4</v>
      </c>
      <c r="L32" t="str">
        <f t="shared" si="8"/>
        <v>91</v>
      </c>
      <c r="M32" t="str">
        <f t="shared" si="9"/>
        <v>4</v>
      </c>
      <c r="N32" t="str">
        <f t="shared" si="10"/>
        <v>B1:D91</v>
      </c>
    </row>
    <row r="33" spans="1:14" x14ac:dyDescent="0.25">
      <c r="A33" s="53" t="s">
        <v>298</v>
      </c>
      <c r="B33" t="s">
        <v>268</v>
      </c>
      <c r="C33" s="52" t="s">
        <v>367</v>
      </c>
      <c r="D33" t="str">
        <f t="shared" si="0"/>
        <v>report_pivot_notrade.xlsx</v>
      </c>
      <c r="E33" t="str">
        <f t="shared" si="1"/>
        <v>\GAMS\NEWAGE_REEEM_pilot\results\Results3\[report_pivot_notrade.xlsx]VD_PC_yr'!Z1S2:Z91S4</v>
      </c>
      <c r="F33" t="str">
        <f t="shared" si="2"/>
        <v>VD_PC_yr</v>
      </c>
      <c r="G33" t="str">
        <f t="shared" si="3"/>
        <v>Z1S2:Z91S4</v>
      </c>
      <c r="H33" t="str">
        <f t="shared" si="4"/>
        <v>Z1S2</v>
      </c>
      <c r="I33" t="str">
        <f t="shared" si="5"/>
        <v>1</v>
      </c>
      <c r="J33" t="str">
        <f t="shared" si="6"/>
        <v>2</v>
      </c>
      <c r="K33" t="str">
        <f t="shared" si="7"/>
        <v>Z91S4</v>
      </c>
      <c r="L33" t="str">
        <f t="shared" si="8"/>
        <v>91</v>
      </c>
      <c r="M33" t="str">
        <f t="shared" si="9"/>
        <v>4</v>
      </c>
      <c r="N33" t="str">
        <f t="shared" si="10"/>
        <v>B1:D91</v>
      </c>
    </row>
    <row r="34" spans="1:14" x14ac:dyDescent="0.25">
      <c r="A34" s="53" t="s">
        <v>299</v>
      </c>
      <c r="B34" t="s">
        <v>268</v>
      </c>
      <c r="C34" s="52" t="s">
        <v>368</v>
      </c>
      <c r="D34" t="str">
        <f t="shared" si="0"/>
        <v>report_pivot_notrade.xlsx</v>
      </c>
      <c r="E34" t="str">
        <f t="shared" si="1"/>
        <v>\GAMS\NEWAGE_REEEM_pilot\results\Results3\[report_pivot_notrade.xlsx]abschr_pfad'!Z1S2:Z2700S5</v>
      </c>
      <c r="F34" t="str">
        <f t="shared" si="2"/>
        <v>abschr_pfad</v>
      </c>
      <c r="G34" t="str">
        <f t="shared" si="3"/>
        <v>Z1S2:Z2700S5</v>
      </c>
      <c r="H34" t="str">
        <f t="shared" si="4"/>
        <v>Z1S2</v>
      </c>
      <c r="I34" t="str">
        <f t="shared" si="5"/>
        <v>1</v>
      </c>
      <c r="J34" t="str">
        <f t="shared" si="6"/>
        <v>2</v>
      </c>
      <c r="K34" t="str">
        <f t="shared" si="7"/>
        <v>Z2700S5</v>
      </c>
      <c r="L34" t="str">
        <f t="shared" si="8"/>
        <v>2700</v>
      </c>
      <c r="M34" t="str">
        <f t="shared" si="9"/>
        <v>5</v>
      </c>
      <c r="N34" t="str">
        <f t="shared" si="10"/>
        <v>B1:E2700</v>
      </c>
    </row>
    <row r="35" spans="1:14" x14ac:dyDescent="0.25">
      <c r="A35" s="53" t="s">
        <v>300</v>
      </c>
      <c r="B35" t="s">
        <v>296</v>
      </c>
      <c r="C35" s="52" t="s">
        <v>369</v>
      </c>
      <c r="D35" t="str">
        <f t="shared" si="0"/>
        <v>report_pivot_notrade.xlsx</v>
      </c>
      <c r="E35" t="str">
        <f t="shared" si="1"/>
        <v>\GAMS\NEWAGE_REEEM_pilot\results\Results3\[report_pivot_notrade.xlsx]evoa_yr'!Z1S2:Z346S5</v>
      </c>
      <c r="F35" t="str">
        <f t="shared" si="2"/>
        <v>evoa_yr</v>
      </c>
      <c r="G35" t="str">
        <f t="shared" si="3"/>
        <v>Z1S2:Z346S5</v>
      </c>
      <c r="H35" t="str">
        <f t="shared" si="4"/>
        <v>Z1S2</v>
      </c>
      <c r="I35" t="str">
        <f t="shared" si="5"/>
        <v>1</v>
      </c>
      <c r="J35" t="str">
        <f t="shared" si="6"/>
        <v>2</v>
      </c>
      <c r="K35" t="str">
        <f t="shared" si="7"/>
        <v>Z346S5</v>
      </c>
      <c r="L35" t="str">
        <f t="shared" si="8"/>
        <v>346</v>
      </c>
      <c r="M35" t="str">
        <f t="shared" si="9"/>
        <v>5</v>
      </c>
      <c r="N35" t="str">
        <f t="shared" si="10"/>
        <v>B1:E346</v>
      </c>
    </row>
    <row r="36" spans="1:14" x14ac:dyDescent="0.25">
      <c r="A36" s="53" t="s">
        <v>301</v>
      </c>
      <c r="B36" t="s">
        <v>266</v>
      </c>
      <c r="C36" s="52" t="s">
        <v>370</v>
      </c>
      <c r="D36" t="str">
        <f t="shared" si="0"/>
        <v>report_pivot_notrade.xlsx</v>
      </c>
      <c r="E36" t="str">
        <f t="shared" si="1"/>
        <v>\GAMS\NEWAGE_REEEM_pilot\results\Results3\[report_pivot_notrade.xlsx]pk_yr'!Z1S2:Z91S4</v>
      </c>
      <c r="F36" t="str">
        <f t="shared" si="2"/>
        <v>pk_yr</v>
      </c>
      <c r="G36" t="str">
        <f t="shared" si="3"/>
        <v>Z1S2:Z91S4</v>
      </c>
      <c r="H36" t="str">
        <f t="shared" si="4"/>
        <v>Z1S2</v>
      </c>
      <c r="I36" t="str">
        <f t="shared" si="5"/>
        <v>1</v>
      </c>
      <c r="J36" t="str">
        <f t="shared" si="6"/>
        <v>2</v>
      </c>
      <c r="K36" t="str">
        <f t="shared" si="7"/>
        <v>Z91S4</v>
      </c>
      <c r="L36" t="str">
        <f t="shared" si="8"/>
        <v>91</v>
      </c>
      <c r="M36" t="str">
        <f t="shared" si="9"/>
        <v>4</v>
      </c>
      <c r="N36" t="str">
        <f t="shared" si="10"/>
        <v>B1:D91</v>
      </c>
    </row>
    <row r="37" spans="1:14" x14ac:dyDescent="0.25">
      <c r="A37" s="53" t="s">
        <v>302</v>
      </c>
      <c r="B37" t="s">
        <v>266</v>
      </c>
      <c r="C37" s="52" t="s">
        <v>371</v>
      </c>
      <c r="D37" t="str">
        <f t="shared" si="0"/>
        <v>report_pivot_notrade.xlsx</v>
      </c>
      <c r="E37" t="str">
        <f t="shared" si="1"/>
        <v>\GAMS\NEWAGE_REEEM_pilot\results\Results3\[report_pivot_notrade.xlsx]rkx_ele_yr'!Z1S2:Z1519S5</v>
      </c>
      <c r="F37" t="str">
        <f t="shared" si="2"/>
        <v>rkx_ele_yr</v>
      </c>
      <c r="G37" t="str">
        <f t="shared" si="3"/>
        <v>Z1S2:Z1519S5</v>
      </c>
      <c r="H37" t="str">
        <f t="shared" si="4"/>
        <v>Z1S2</v>
      </c>
      <c r="I37" t="str">
        <f t="shared" si="5"/>
        <v>1</v>
      </c>
      <c r="J37" t="str">
        <f t="shared" si="6"/>
        <v>2</v>
      </c>
      <c r="K37" t="str">
        <f t="shared" si="7"/>
        <v>Z1519S5</v>
      </c>
      <c r="L37" t="str">
        <f t="shared" si="8"/>
        <v>1519</v>
      </c>
      <c r="M37" t="str">
        <f t="shared" si="9"/>
        <v>5</v>
      </c>
      <c r="N37" t="str">
        <f t="shared" si="10"/>
        <v>B1:E1519</v>
      </c>
    </row>
    <row r="38" spans="1:14" x14ac:dyDescent="0.25">
      <c r="A38" s="53" t="s">
        <v>303</v>
      </c>
      <c r="B38" t="s">
        <v>266</v>
      </c>
      <c r="C38" s="52" t="s">
        <v>372</v>
      </c>
      <c r="D38" t="str">
        <f t="shared" si="0"/>
        <v>report_pivot_notrade.xlsx</v>
      </c>
      <c r="E38" t="str">
        <f t="shared" si="1"/>
        <v>\GAMS\NEWAGE_REEEM_pilot\results\Results3\[report_pivot_notrade.xlsx]pskl_yr'!Z1S2:Z91S4</v>
      </c>
      <c r="F38" t="str">
        <f t="shared" si="2"/>
        <v>pskl_yr</v>
      </c>
      <c r="G38" t="str">
        <f t="shared" si="3"/>
        <v>Z1S2:Z91S4</v>
      </c>
      <c r="H38" t="str">
        <f t="shared" si="4"/>
        <v>Z1S2</v>
      </c>
      <c r="I38" t="str">
        <f t="shared" si="5"/>
        <v>1</v>
      </c>
      <c r="J38" t="str">
        <f t="shared" si="6"/>
        <v>2</v>
      </c>
      <c r="K38" t="str">
        <f t="shared" si="7"/>
        <v>Z91S4</v>
      </c>
      <c r="L38" t="str">
        <f t="shared" si="8"/>
        <v>91</v>
      </c>
      <c r="M38" t="str">
        <f t="shared" si="9"/>
        <v>4</v>
      </c>
      <c r="N38" t="str">
        <f t="shared" si="10"/>
        <v>B1:D91</v>
      </c>
    </row>
    <row r="39" spans="1:14" x14ac:dyDescent="0.25">
      <c r="A39" s="53" t="s">
        <v>304</v>
      </c>
      <c r="B39" t="s">
        <v>266</v>
      </c>
      <c r="C39" s="52" t="s">
        <v>373</v>
      </c>
      <c r="D39" t="str">
        <f t="shared" si="0"/>
        <v>report_pivot_notrade.xlsx</v>
      </c>
      <c r="E39" t="str">
        <f t="shared" si="1"/>
        <v>\GAMS\NEWAGE_REEEM_pilot\results\Results3\[report_pivot_notrade.xlsx]pusk_yr'!Z1S2:Z91S4</v>
      </c>
      <c r="F39" t="str">
        <f t="shared" si="2"/>
        <v>pusk_yr</v>
      </c>
      <c r="G39" t="str">
        <f t="shared" si="3"/>
        <v>Z1S2:Z91S4</v>
      </c>
      <c r="H39" t="str">
        <f t="shared" si="4"/>
        <v>Z1S2</v>
      </c>
      <c r="I39" t="str">
        <f t="shared" si="5"/>
        <v>1</v>
      </c>
      <c r="J39" t="str">
        <f t="shared" si="6"/>
        <v>2</v>
      </c>
      <c r="K39" t="str">
        <f t="shared" si="7"/>
        <v>Z91S4</v>
      </c>
      <c r="L39" t="str">
        <f t="shared" si="8"/>
        <v>91</v>
      </c>
      <c r="M39" t="str">
        <f t="shared" si="9"/>
        <v>4</v>
      </c>
      <c r="N39" t="str">
        <f t="shared" si="10"/>
        <v>B1:D91</v>
      </c>
    </row>
    <row r="40" spans="1:14" x14ac:dyDescent="0.25">
      <c r="A40" s="53" t="s">
        <v>305</v>
      </c>
      <c r="B40" t="s">
        <v>268</v>
      </c>
      <c r="C40" s="52" t="s">
        <v>374</v>
      </c>
      <c r="D40" t="str">
        <f t="shared" si="0"/>
        <v>report_pivot_notrade.xlsx</v>
      </c>
      <c r="E40" t="str">
        <f t="shared" si="1"/>
        <v>\GAMS\NEWAGE_REEEM_pilot\results\Results3\[report_pivot_notrade.xlsx]co2ets_elen'!Z1S2:Z51S4</v>
      </c>
      <c r="F40" t="str">
        <f t="shared" si="2"/>
        <v>co2ets_elen</v>
      </c>
      <c r="G40" t="str">
        <f t="shared" si="3"/>
        <v>Z1S2:Z51S4</v>
      </c>
      <c r="H40" t="str">
        <f t="shared" si="4"/>
        <v>Z1S2</v>
      </c>
      <c r="I40" t="str">
        <f t="shared" si="5"/>
        <v>1</v>
      </c>
      <c r="J40" t="str">
        <f t="shared" si="6"/>
        <v>2</v>
      </c>
      <c r="K40" t="str">
        <f t="shared" si="7"/>
        <v>Z51S4</v>
      </c>
      <c r="L40" t="str">
        <f t="shared" si="8"/>
        <v>51</v>
      </c>
      <c r="M40" t="str">
        <f t="shared" si="9"/>
        <v>4</v>
      </c>
      <c r="N40" t="str">
        <f t="shared" si="10"/>
        <v>B1:D51</v>
      </c>
    </row>
    <row r="41" spans="1:14" x14ac:dyDescent="0.25">
      <c r="A41" s="53" t="s">
        <v>306</v>
      </c>
      <c r="B41" t="s">
        <v>268</v>
      </c>
      <c r="C41" s="52" t="s">
        <v>375</v>
      </c>
      <c r="D41" t="str">
        <f t="shared" si="0"/>
        <v>report_pivot_notrade.xlsx</v>
      </c>
      <c r="E41" t="str">
        <f t="shared" si="1"/>
        <v>\GAMS\NEWAGE_REEEM_pilot\results\Results3\[report_pivot_notrade.xlsx]co2ets_elex'!Z1S2:Z51S4</v>
      </c>
      <c r="F41" t="str">
        <f t="shared" si="2"/>
        <v>co2ets_elex</v>
      </c>
      <c r="G41" t="str">
        <f t="shared" si="3"/>
        <v>Z1S2:Z51S4</v>
      </c>
      <c r="H41" t="str">
        <f t="shared" si="4"/>
        <v>Z1S2</v>
      </c>
      <c r="I41" t="str">
        <f t="shared" si="5"/>
        <v>1</v>
      </c>
      <c r="J41" t="str">
        <f t="shared" si="6"/>
        <v>2</v>
      </c>
      <c r="K41" t="str">
        <f t="shared" si="7"/>
        <v>Z51S4</v>
      </c>
      <c r="L41" t="str">
        <f t="shared" si="8"/>
        <v>51</v>
      </c>
      <c r="M41" t="str">
        <f t="shared" si="9"/>
        <v>4</v>
      </c>
      <c r="N41" t="str">
        <f t="shared" si="10"/>
        <v>B1:D51</v>
      </c>
    </row>
    <row r="42" spans="1:14" x14ac:dyDescent="0.25">
      <c r="A42" s="53" t="s">
        <v>307</v>
      </c>
      <c r="B42" t="s">
        <v>266</v>
      </c>
      <c r="C42" s="52" t="s">
        <v>376</v>
      </c>
      <c r="D42" t="str">
        <f t="shared" si="0"/>
        <v>report_pivot_notrade.xlsx</v>
      </c>
      <c r="E42" t="str">
        <f t="shared" si="1"/>
        <v>\GAMS\NEWAGE_REEEM_pilot\results\Results3\[report_pivot_notrade.xlsx]co2ets_y'!Z1S2:Z51S4</v>
      </c>
      <c r="F42" t="str">
        <f t="shared" si="2"/>
        <v>co2ets_y</v>
      </c>
      <c r="G42" t="str">
        <f t="shared" si="3"/>
        <v>Z1S2:Z51S4</v>
      </c>
      <c r="H42" t="str">
        <f t="shared" si="4"/>
        <v>Z1S2</v>
      </c>
      <c r="I42" t="str">
        <f t="shared" si="5"/>
        <v>1</v>
      </c>
      <c r="J42" t="str">
        <f t="shared" si="6"/>
        <v>2</v>
      </c>
      <c r="K42" t="str">
        <f t="shared" si="7"/>
        <v>Z51S4</v>
      </c>
      <c r="L42" t="str">
        <f t="shared" si="8"/>
        <v>51</v>
      </c>
      <c r="M42" t="str">
        <f t="shared" si="9"/>
        <v>4</v>
      </c>
      <c r="N42" t="str">
        <f t="shared" si="10"/>
        <v>B1:D51</v>
      </c>
    </row>
    <row r="43" spans="1:14" x14ac:dyDescent="0.25">
      <c r="A43" s="53" t="s">
        <v>308</v>
      </c>
      <c r="B43" t="s">
        <v>264</v>
      </c>
      <c r="C43" s="52" t="s">
        <v>377</v>
      </c>
      <c r="D43" t="str">
        <f t="shared" si="0"/>
        <v>report_pivot_notrade.xlsx</v>
      </c>
      <c r="E43" t="str">
        <f t="shared" si="1"/>
        <v>\GAMS\NEWAGE_REEEM_pilot\results\Results3\[report_pivot_notrade.xlsx]co2ets_yr'!Z1S2:Z51S4</v>
      </c>
      <c r="F43" t="str">
        <f t="shared" si="2"/>
        <v>co2ets_yr</v>
      </c>
      <c r="G43" t="str">
        <f t="shared" si="3"/>
        <v>Z1S2:Z51S4</v>
      </c>
      <c r="H43" t="str">
        <f t="shared" si="4"/>
        <v>Z1S2</v>
      </c>
      <c r="I43" t="str">
        <f t="shared" si="5"/>
        <v>1</v>
      </c>
      <c r="J43" t="str">
        <f t="shared" si="6"/>
        <v>2</v>
      </c>
      <c r="K43" t="str">
        <f t="shared" si="7"/>
        <v>Z51S4</v>
      </c>
      <c r="L43" t="str">
        <f t="shared" si="8"/>
        <v>51</v>
      </c>
      <c r="M43" t="str">
        <f t="shared" si="9"/>
        <v>4</v>
      </c>
      <c r="N43" t="str">
        <f t="shared" si="10"/>
        <v>B1:D51</v>
      </c>
    </row>
    <row r="44" spans="1:14" x14ac:dyDescent="0.25">
      <c r="A44" s="53" t="s">
        <v>309</v>
      </c>
      <c r="B44" t="s">
        <v>264</v>
      </c>
      <c r="C44" s="52" t="s">
        <v>310</v>
      </c>
      <c r="D44" t="str">
        <f t="shared" si="0"/>
        <v>report_pivot_notrade.xlsx</v>
      </c>
      <c r="E44" t="str">
        <f t="shared" si="1"/>
        <v>\GAMS\NEWAGE_REEEM_pilot\results\Results3\[report_pivot_notrade.xlsx]co2nets_yr'!Z1S2:Z15000S5</v>
      </c>
      <c r="F44" t="str">
        <f t="shared" si="2"/>
        <v>co2nets_yr</v>
      </c>
      <c r="G44" t="str">
        <f t="shared" si="3"/>
        <v>Z1S2:Z15000S5</v>
      </c>
      <c r="H44" t="str">
        <f t="shared" si="4"/>
        <v>Z1S2</v>
      </c>
      <c r="I44" t="str">
        <f t="shared" si="5"/>
        <v>1</v>
      </c>
      <c r="J44" t="str">
        <f t="shared" si="6"/>
        <v>2</v>
      </c>
      <c r="K44" t="str">
        <f t="shared" si="7"/>
        <v>Z15000S5</v>
      </c>
      <c r="L44" t="str">
        <f t="shared" si="8"/>
        <v>15000</v>
      </c>
      <c r="M44" t="str">
        <f t="shared" si="9"/>
        <v>5</v>
      </c>
      <c r="N44" t="str">
        <f t="shared" si="10"/>
        <v>B1:E15000</v>
      </c>
    </row>
    <row r="45" spans="1:14" x14ac:dyDescent="0.25">
      <c r="A45" s="53" t="s">
        <v>311</v>
      </c>
      <c r="B45" t="s">
        <v>264</v>
      </c>
      <c r="C45" s="52" t="s">
        <v>312</v>
      </c>
      <c r="D45" t="str">
        <f t="shared" si="0"/>
        <v>report_pivot_notrade.xlsx</v>
      </c>
      <c r="E45" t="str">
        <f t="shared" si="1"/>
        <v>\GAMS\NEWAGE_REEEM_pilot\results\Results3\[report_pivot_notrade.xlsx]co2w_yr'!Z1S2:Z15000S5</v>
      </c>
      <c r="F45" t="str">
        <f t="shared" si="2"/>
        <v>co2w_yr</v>
      </c>
      <c r="G45" t="str">
        <f t="shared" si="3"/>
        <v>Z1S2:Z15000S5</v>
      </c>
      <c r="H45" t="str">
        <f t="shared" si="4"/>
        <v>Z1S2</v>
      </c>
      <c r="I45" t="str">
        <f t="shared" si="5"/>
        <v>1</v>
      </c>
      <c r="J45" t="str">
        <f t="shared" si="6"/>
        <v>2</v>
      </c>
      <c r="K45" t="str">
        <f t="shared" si="7"/>
        <v>Z15000S5</v>
      </c>
      <c r="L45" t="str">
        <f t="shared" si="8"/>
        <v>15000</v>
      </c>
      <c r="M45" t="str">
        <f t="shared" si="9"/>
        <v>5</v>
      </c>
      <c r="N45" t="str">
        <f t="shared" si="10"/>
        <v>B1:E15000</v>
      </c>
    </row>
    <row r="46" spans="1:14" x14ac:dyDescent="0.25">
      <c r="A46" s="53" t="s">
        <v>313</v>
      </c>
      <c r="B46" t="s">
        <v>268</v>
      </c>
      <c r="C46" s="52" t="s">
        <v>378</v>
      </c>
      <c r="D46" t="str">
        <f t="shared" si="0"/>
        <v>report_pivot_notrade.xlsx</v>
      </c>
      <c r="E46" t="str">
        <f t="shared" si="1"/>
        <v>\GAMS\NEWAGE_REEEM_pilot\results\Results3\[report_pivot_notrade.xlsx]co2ets_ele'!Z1S2:Z51S4</v>
      </c>
      <c r="F46" t="str">
        <f t="shared" si="2"/>
        <v>co2ets_ele</v>
      </c>
      <c r="G46" t="str">
        <f t="shared" si="3"/>
        <v>Z1S2:Z51S4</v>
      </c>
      <c r="H46" t="str">
        <f t="shared" si="4"/>
        <v>Z1S2</v>
      </c>
      <c r="I46" t="str">
        <f t="shared" si="5"/>
        <v>1</v>
      </c>
      <c r="J46" t="str">
        <f t="shared" si="6"/>
        <v>2</v>
      </c>
      <c r="K46" t="str">
        <f t="shared" si="7"/>
        <v>Z51S4</v>
      </c>
      <c r="L46" t="str">
        <f t="shared" si="8"/>
        <v>51</v>
      </c>
      <c r="M46" t="str">
        <f t="shared" si="9"/>
        <v>4</v>
      </c>
      <c r="N46" t="str">
        <f t="shared" si="10"/>
        <v>B1:D51</v>
      </c>
    </row>
    <row r="47" spans="1:14" x14ac:dyDescent="0.25">
      <c r="A47" s="53" t="s">
        <v>314</v>
      </c>
      <c r="B47" t="s">
        <v>266</v>
      </c>
      <c r="C47" s="52" t="s">
        <v>379</v>
      </c>
      <c r="D47" t="str">
        <f t="shared" si="0"/>
        <v>report_pivot_notrade.xlsx</v>
      </c>
      <c r="E47" t="str">
        <f t="shared" si="1"/>
        <v>\GAMS\NEWAGE_REEEM_pilot\results\Results3\[report_pivot_notrade.xlsx]co2ele_yr'!Z1S2:Z2226S6</v>
      </c>
      <c r="F47" t="str">
        <f t="shared" si="2"/>
        <v>co2ele_yr</v>
      </c>
      <c r="G47" t="str">
        <f t="shared" si="3"/>
        <v>Z1S2:Z2226S6</v>
      </c>
      <c r="H47" t="str">
        <f t="shared" si="4"/>
        <v>Z1S2</v>
      </c>
      <c r="I47" t="str">
        <f t="shared" si="5"/>
        <v>1</v>
      </c>
      <c r="J47" t="str">
        <f t="shared" si="6"/>
        <v>2</v>
      </c>
      <c r="K47" t="str">
        <f t="shared" si="7"/>
        <v>Z2226S6</v>
      </c>
      <c r="L47" t="str">
        <f t="shared" si="8"/>
        <v>2226</v>
      </c>
      <c r="M47" t="str">
        <f t="shared" si="9"/>
        <v>6</v>
      </c>
      <c r="N47" t="str">
        <f t="shared" si="10"/>
        <v>B1:F2226</v>
      </c>
    </row>
    <row r="48" spans="1:14" x14ac:dyDescent="0.25">
      <c r="A48" s="53" t="s">
        <v>315</v>
      </c>
      <c r="B48" t="s">
        <v>266</v>
      </c>
      <c r="C48" s="52" t="s">
        <v>380</v>
      </c>
      <c r="D48" t="str">
        <f t="shared" si="0"/>
        <v>report_pivot_notrade.xlsx</v>
      </c>
      <c r="E48" t="str">
        <f t="shared" si="1"/>
        <v>\GAMS\NEWAGE_REEEM_pilot\results\Results3\[report_pivot_notrade.xlsx]co2y_yr'!Z1S2:Z5906S6</v>
      </c>
      <c r="F48" t="str">
        <f t="shared" si="2"/>
        <v>co2y_yr</v>
      </c>
      <c r="G48" t="str">
        <f t="shared" si="3"/>
        <v>Z1S2:Z5906S6</v>
      </c>
      <c r="H48" t="str">
        <f t="shared" si="4"/>
        <v>Z1S2</v>
      </c>
      <c r="I48" t="str">
        <f t="shared" si="5"/>
        <v>1</v>
      </c>
      <c r="J48" t="str">
        <f t="shared" si="6"/>
        <v>2</v>
      </c>
      <c r="K48" t="str">
        <f t="shared" si="7"/>
        <v>Z5906S6</v>
      </c>
      <c r="L48" t="str">
        <f t="shared" si="8"/>
        <v>5906</v>
      </c>
      <c r="M48" t="str">
        <f t="shared" si="9"/>
        <v>6</v>
      </c>
      <c r="N48" t="str">
        <f t="shared" si="10"/>
        <v>B1:F5906</v>
      </c>
    </row>
    <row r="49" spans="1:14" x14ac:dyDescent="0.25">
      <c r="A49" s="53" t="s">
        <v>316</v>
      </c>
      <c r="B49" t="s">
        <v>266</v>
      </c>
      <c r="C49" s="52" t="s">
        <v>381</v>
      </c>
      <c r="D49" t="str">
        <f t="shared" si="0"/>
        <v>report_pivot_notrade.xlsx</v>
      </c>
      <c r="E49" t="str">
        <f t="shared" si="1"/>
        <v>\GAMS\NEWAGE_REEEM_pilot\results\Results3\[report_pivot_notrade.xlsx]co2c_yr'!Z1S2:Z401S5</v>
      </c>
      <c r="F49" t="str">
        <f t="shared" si="2"/>
        <v>co2c_yr</v>
      </c>
      <c r="G49" t="str">
        <f t="shared" si="3"/>
        <v>Z1S2:Z401S5</v>
      </c>
      <c r="H49" t="str">
        <f t="shared" si="4"/>
        <v>Z1S2</v>
      </c>
      <c r="I49" t="str">
        <f t="shared" si="5"/>
        <v>1</v>
      </c>
      <c r="J49" t="str">
        <f t="shared" si="6"/>
        <v>2</v>
      </c>
      <c r="K49" t="str">
        <f t="shared" si="7"/>
        <v>Z401S5</v>
      </c>
      <c r="L49" t="str">
        <f t="shared" si="8"/>
        <v>401</v>
      </c>
      <c r="M49" t="str">
        <f t="shared" si="9"/>
        <v>5</v>
      </c>
      <c r="N49" t="str">
        <f t="shared" si="10"/>
        <v>B1:E401</v>
      </c>
    </row>
    <row r="50" spans="1:14" x14ac:dyDescent="0.25">
      <c r="A50" s="53" t="s">
        <v>317</v>
      </c>
      <c r="B50" t="s">
        <v>268</v>
      </c>
      <c r="C50" s="52" t="s">
        <v>382</v>
      </c>
      <c r="D50" t="str">
        <f t="shared" si="0"/>
        <v>report_pivot_notrade.xlsx</v>
      </c>
      <c r="E50" t="str">
        <f t="shared" si="1"/>
        <v>\GAMS\NEWAGE_REEEM_pilot\results\Results3\[report_pivot_notrade.xlsx]co2hh_yr'!Z1S2:Z181S7</v>
      </c>
      <c r="F50" t="str">
        <f t="shared" si="2"/>
        <v>co2hh_yr</v>
      </c>
      <c r="G50" t="str">
        <f t="shared" si="3"/>
        <v>Z1S2:Z181S7</v>
      </c>
      <c r="H50" t="str">
        <f t="shared" si="4"/>
        <v>Z1S2</v>
      </c>
      <c r="I50" t="str">
        <f t="shared" si="5"/>
        <v>1</v>
      </c>
      <c r="J50" t="str">
        <f t="shared" si="6"/>
        <v>2</v>
      </c>
      <c r="K50" t="str">
        <f t="shared" si="7"/>
        <v>Z181S7</v>
      </c>
      <c r="L50" t="str">
        <f t="shared" si="8"/>
        <v>181</v>
      </c>
      <c r="M50" t="str">
        <f t="shared" si="9"/>
        <v>7</v>
      </c>
      <c r="N50" t="str">
        <f t="shared" si="10"/>
        <v>B1:G181</v>
      </c>
    </row>
    <row r="51" spans="1:14" x14ac:dyDescent="0.25">
      <c r="A51" s="53" t="s">
        <v>318</v>
      </c>
      <c r="B51" t="s">
        <v>266</v>
      </c>
      <c r="C51" s="52" t="s">
        <v>383</v>
      </c>
      <c r="D51" t="str">
        <f t="shared" si="0"/>
        <v>report_pivot_notrade.xlsx</v>
      </c>
      <c r="E51" t="str">
        <f t="shared" si="1"/>
        <v>\GAMS\NEWAGE_REEEM_pilot\results\Results3\[report_pivot_notrade.xlsx]co2hhsum_yr'!Z1S2:Z61S5</v>
      </c>
      <c r="F51" t="str">
        <f t="shared" si="2"/>
        <v>co2hhsum_yr</v>
      </c>
      <c r="G51" t="str">
        <f t="shared" si="3"/>
        <v>Z1S2:Z61S5</v>
      </c>
      <c r="H51" t="str">
        <f t="shared" si="4"/>
        <v>Z1S2</v>
      </c>
      <c r="I51" t="str">
        <f t="shared" si="5"/>
        <v>1</v>
      </c>
      <c r="J51" t="str">
        <f t="shared" si="6"/>
        <v>2</v>
      </c>
      <c r="K51" t="str">
        <f t="shared" si="7"/>
        <v>Z61S5</v>
      </c>
      <c r="L51" t="str">
        <f t="shared" si="8"/>
        <v>61</v>
      </c>
      <c r="M51" t="str">
        <f t="shared" si="9"/>
        <v>5</v>
      </c>
      <c r="N51" t="str">
        <f t="shared" si="10"/>
        <v>B1:E61</v>
      </c>
    </row>
    <row r="52" spans="1:14" x14ac:dyDescent="0.25">
      <c r="A52" s="53" t="s">
        <v>319</v>
      </c>
      <c r="B52" t="s">
        <v>266</v>
      </c>
      <c r="C52" s="52" t="s">
        <v>384</v>
      </c>
      <c r="D52" t="str">
        <f t="shared" si="0"/>
        <v>report_pivot_notrade.xlsx</v>
      </c>
      <c r="E52" t="str">
        <f t="shared" si="1"/>
        <v>\GAMS\NEWAGE_REEEM_pilot\results\Results3\[report_pivot_notrade.xlsx]co2_yr_2'!Z1S2:Z56S4</v>
      </c>
      <c r="F52" t="str">
        <f t="shared" si="2"/>
        <v>co2_yr_2</v>
      </c>
      <c r="G52" t="str">
        <f t="shared" si="3"/>
        <v>Z1S2:Z56S4</v>
      </c>
      <c r="H52" t="str">
        <f t="shared" si="4"/>
        <v>Z1S2</v>
      </c>
      <c r="I52" t="str">
        <f t="shared" si="5"/>
        <v>1</v>
      </c>
      <c r="J52" t="str">
        <f t="shared" si="6"/>
        <v>2</v>
      </c>
      <c r="K52" t="str">
        <f t="shared" si="7"/>
        <v>Z56S4</v>
      </c>
      <c r="L52" t="str">
        <f t="shared" si="8"/>
        <v>56</v>
      </c>
      <c r="M52" t="str">
        <f t="shared" si="9"/>
        <v>4</v>
      </c>
      <c r="N52" t="str">
        <f t="shared" si="10"/>
        <v>B1:D56</v>
      </c>
    </row>
    <row r="53" spans="1:14" x14ac:dyDescent="0.25">
      <c r="A53" s="53" t="s">
        <v>320</v>
      </c>
      <c r="B53" t="s">
        <v>266</v>
      </c>
      <c r="C53" s="52" t="s">
        <v>385</v>
      </c>
      <c r="D53" t="str">
        <f t="shared" si="0"/>
        <v>report_pivot_notrade.xlsx</v>
      </c>
      <c r="E53" t="str">
        <f t="shared" si="1"/>
        <v>\GAMS\NEWAGE_REEEM_pilot\results\Results3\[report_pivot_notrade.xlsx]co2_yr'!Z1S2:Z401S5</v>
      </c>
      <c r="F53" t="str">
        <f t="shared" si="2"/>
        <v>co2_yr</v>
      </c>
      <c r="G53" t="str">
        <f t="shared" si="3"/>
        <v>Z1S2:Z401S5</v>
      </c>
      <c r="H53" t="str">
        <f t="shared" si="4"/>
        <v>Z1S2</v>
      </c>
      <c r="I53" t="str">
        <f t="shared" si="5"/>
        <v>1</v>
      </c>
      <c r="J53" t="str">
        <f t="shared" si="6"/>
        <v>2</v>
      </c>
      <c r="K53" t="str">
        <f t="shared" si="7"/>
        <v>Z401S5</v>
      </c>
      <c r="L53" t="str">
        <f t="shared" si="8"/>
        <v>401</v>
      </c>
      <c r="M53" t="str">
        <f t="shared" si="9"/>
        <v>5</v>
      </c>
      <c r="N53" t="str">
        <f t="shared" si="10"/>
        <v>B1:E401</v>
      </c>
    </row>
    <row r="54" spans="1:14" x14ac:dyDescent="0.25">
      <c r="A54" s="53" t="s">
        <v>321</v>
      </c>
      <c r="B54" t="s">
        <v>268</v>
      </c>
      <c r="C54" s="52" t="s">
        <v>386</v>
      </c>
      <c r="D54" t="str">
        <f t="shared" si="0"/>
        <v>report_pivot_notrade.xlsx</v>
      </c>
      <c r="E54" t="str">
        <f t="shared" si="1"/>
        <v>\GAMS\NEWAGE_REEEM_pilot\results\Results3\[report_pivot_notrade.xlsx]co2all_yr'!Z1S2:Z2191S5</v>
      </c>
      <c r="F54" t="str">
        <f t="shared" si="2"/>
        <v>co2all_yr</v>
      </c>
      <c r="G54" t="str">
        <f t="shared" si="3"/>
        <v>Z1S2:Z2191S5</v>
      </c>
      <c r="H54" t="str">
        <f t="shared" si="4"/>
        <v>Z1S2</v>
      </c>
      <c r="I54" t="str">
        <f t="shared" si="5"/>
        <v>1</v>
      </c>
      <c r="J54" t="str">
        <f t="shared" si="6"/>
        <v>2</v>
      </c>
      <c r="K54" t="str">
        <f t="shared" si="7"/>
        <v>Z2191S5</v>
      </c>
      <c r="L54" t="str">
        <f t="shared" si="8"/>
        <v>2191</v>
      </c>
      <c r="M54" t="str">
        <f t="shared" si="9"/>
        <v>5</v>
      </c>
      <c r="N54" t="str">
        <f t="shared" si="10"/>
        <v>B1:E2191</v>
      </c>
    </row>
    <row r="55" spans="1:14" x14ac:dyDescent="0.25">
      <c r="A55" s="53" t="s">
        <v>322</v>
      </c>
      <c r="B55" t="s">
        <v>266</v>
      </c>
      <c r="C55" s="52" t="s">
        <v>385</v>
      </c>
      <c r="D55" t="str">
        <f t="shared" si="0"/>
        <v>report_pivot_notrade.xlsx</v>
      </c>
      <c r="E55" t="str">
        <f t="shared" si="1"/>
        <v>\GAMS\NEWAGE_REEEM_pilot\results\Results3\[report_pivot_notrade.xlsx]co2_yr'!Z1S2:Z401S5</v>
      </c>
      <c r="F55" t="str">
        <f t="shared" si="2"/>
        <v>co2_yr</v>
      </c>
      <c r="G55" t="str">
        <f t="shared" si="3"/>
        <v>Z1S2:Z401S5</v>
      </c>
      <c r="H55" t="str">
        <f t="shared" si="4"/>
        <v>Z1S2</v>
      </c>
      <c r="I55" t="str">
        <f t="shared" si="5"/>
        <v>1</v>
      </c>
      <c r="J55" t="str">
        <f t="shared" si="6"/>
        <v>2</v>
      </c>
      <c r="K55" t="str">
        <f t="shared" si="7"/>
        <v>Z401S5</v>
      </c>
      <c r="L55" t="str">
        <f t="shared" si="8"/>
        <v>401</v>
      </c>
      <c r="M55" t="str">
        <f t="shared" si="9"/>
        <v>5</v>
      </c>
      <c r="N55" t="str">
        <f t="shared" si="10"/>
        <v>B1:E401</v>
      </c>
    </row>
    <row r="56" spans="1:14" x14ac:dyDescent="0.25">
      <c r="A56" s="53" t="s">
        <v>323</v>
      </c>
      <c r="B56" t="s">
        <v>266</v>
      </c>
      <c r="C56" s="52" t="s">
        <v>387</v>
      </c>
      <c r="D56" t="str">
        <f t="shared" si="0"/>
        <v>report_pivot_notrade.xlsx</v>
      </c>
      <c r="E56" t="str">
        <f t="shared" si="1"/>
        <v>\GAMS\NEWAGE_REEEM_pilot\results\Results3\[report_pivot_notrade.xlsx]carblim_yr'!Z1S2:Z96S4</v>
      </c>
      <c r="F56" t="str">
        <f t="shared" si="2"/>
        <v>carblim_yr</v>
      </c>
      <c r="G56" t="str">
        <f t="shared" si="3"/>
        <v>Z1S2:Z96S4</v>
      </c>
      <c r="H56" t="str">
        <f t="shared" si="4"/>
        <v>Z1S2</v>
      </c>
      <c r="I56" t="str">
        <f t="shared" si="5"/>
        <v>1</v>
      </c>
      <c r="J56" t="str">
        <f t="shared" si="6"/>
        <v>2</v>
      </c>
      <c r="K56" t="str">
        <f t="shared" si="7"/>
        <v>Z96S4</v>
      </c>
      <c r="L56" t="str">
        <f t="shared" si="8"/>
        <v>96</v>
      </c>
      <c r="M56" t="str">
        <f t="shared" si="9"/>
        <v>4</v>
      </c>
      <c r="N56" t="str">
        <f t="shared" si="10"/>
        <v>B1:D96</v>
      </c>
    </row>
    <row r="57" spans="1:14" x14ac:dyDescent="0.25">
      <c r="A57" s="53" t="s">
        <v>324</v>
      </c>
      <c r="B57" t="s">
        <v>264</v>
      </c>
      <c r="C57" s="52" t="s">
        <v>388</v>
      </c>
      <c r="D57" t="str">
        <f t="shared" si="0"/>
        <v>report_pivot_notrade.xlsx</v>
      </c>
      <c r="E57" t="str">
        <f t="shared" si="1"/>
        <v>\GAMS\NEWAGE_REEEM_pilot\results\Results3\[report_pivot_notrade.xlsx]abschreibung_bmk'!Z1S2:Z2366S5</v>
      </c>
      <c r="F57" t="str">
        <f t="shared" si="2"/>
        <v>abschreibung_bmk</v>
      </c>
      <c r="G57" t="str">
        <f t="shared" si="3"/>
        <v>Z1S2:Z2366S5</v>
      </c>
      <c r="H57" t="str">
        <f t="shared" si="4"/>
        <v>Z1S2</v>
      </c>
      <c r="I57" t="str">
        <f t="shared" si="5"/>
        <v>1</v>
      </c>
      <c r="J57" t="str">
        <f t="shared" si="6"/>
        <v>2</v>
      </c>
      <c r="K57" t="str">
        <f t="shared" si="7"/>
        <v>Z2366S5</v>
      </c>
      <c r="L57" t="str">
        <f t="shared" si="8"/>
        <v>2366</v>
      </c>
      <c r="M57" t="str">
        <f t="shared" si="9"/>
        <v>5</v>
      </c>
      <c r="N57" t="str">
        <f t="shared" si="10"/>
        <v>B1:E2366</v>
      </c>
    </row>
    <row r="58" spans="1:14" x14ac:dyDescent="0.25">
      <c r="A58" s="53" t="s">
        <v>325</v>
      </c>
      <c r="B58" t="s">
        <v>326</v>
      </c>
      <c r="C58" s="52" t="s">
        <v>389</v>
      </c>
      <c r="D58" t="str">
        <f t="shared" si="0"/>
        <v>report_pivot_notrade.xlsx</v>
      </c>
      <c r="E58" t="str">
        <f t="shared" si="1"/>
        <v>\GAMS\NEWAGE_REEEM_pilot\results\Results3\[report_pivot_notrade.xlsx]aeei_yr'!Z1S2:Z61237S6</v>
      </c>
      <c r="F58" t="str">
        <f t="shared" si="2"/>
        <v>aeei_yr</v>
      </c>
      <c r="G58" t="str">
        <f t="shared" si="3"/>
        <v>Z1S2:Z61237S6</v>
      </c>
      <c r="H58" t="str">
        <f t="shared" si="4"/>
        <v>Z1S2</v>
      </c>
      <c r="I58" t="str">
        <f t="shared" si="5"/>
        <v>1</v>
      </c>
      <c r="J58" t="str">
        <f t="shared" si="6"/>
        <v>2</v>
      </c>
      <c r="K58" t="str">
        <f t="shared" si="7"/>
        <v>Z61237S6</v>
      </c>
      <c r="L58" t="str">
        <f t="shared" si="8"/>
        <v>61237</v>
      </c>
      <c r="M58" t="str">
        <f t="shared" si="9"/>
        <v>6</v>
      </c>
      <c r="N58" t="str">
        <f t="shared" si="10"/>
        <v>B1:F61237</v>
      </c>
    </row>
    <row r="59" spans="1:14" x14ac:dyDescent="0.25">
      <c r="A59" s="53" t="s">
        <v>327</v>
      </c>
      <c r="B59" t="s">
        <v>262</v>
      </c>
      <c r="C59" s="52" t="s">
        <v>390</v>
      </c>
      <c r="D59" t="str">
        <f t="shared" si="0"/>
        <v>report_pivot_notrade.xlsx</v>
      </c>
      <c r="E59" t="str">
        <f t="shared" si="1"/>
        <v>\GAMS\NEWAGE_REEEM_pilot\results\Results3\[report_pivot_notrade.xlsx]genlimit_twh_yr'!Z1S2:Z557S5</v>
      </c>
      <c r="F59" t="str">
        <f t="shared" si="2"/>
        <v>genlimit_twh_yr</v>
      </c>
      <c r="G59" t="str">
        <f t="shared" si="3"/>
        <v>Z1S2:Z557S5</v>
      </c>
      <c r="H59" t="str">
        <f t="shared" si="4"/>
        <v>Z1S2</v>
      </c>
      <c r="I59" t="str">
        <f t="shared" si="5"/>
        <v>1</v>
      </c>
      <c r="J59" t="str">
        <f t="shared" si="6"/>
        <v>2</v>
      </c>
      <c r="K59" t="str">
        <f t="shared" si="7"/>
        <v>Z557S5</v>
      </c>
      <c r="L59" t="str">
        <f t="shared" si="8"/>
        <v>557</v>
      </c>
      <c r="M59" t="str">
        <f t="shared" si="9"/>
        <v>5</v>
      </c>
      <c r="N59" t="str">
        <f t="shared" si="10"/>
        <v>B1:E557</v>
      </c>
    </row>
    <row r="60" spans="1:14" x14ac:dyDescent="0.25">
      <c r="A60" s="53" t="s">
        <v>328</v>
      </c>
      <c r="B60" t="s">
        <v>268</v>
      </c>
      <c r="C60" s="52" t="s">
        <v>329</v>
      </c>
      <c r="D60" t="str">
        <f t="shared" si="0"/>
        <v>report_pivot_notrade.xlsx</v>
      </c>
      <c r="E60" t="str">
        <f t="shared" si="1"/>
        <v>\GAMS\NEWAGE_REEEM_pilot\results\Results3\[report_pivot_notrade.xlsx]SIZE_total'!Z1S2:Z735S5</v>
      </c>
      <c r="F60" t="str">
        <f t="shared" si="2"/>
        <v>SIZE_total</v>
      </c>
      <c r="G60" t="str">
        <f t="shared" si="3"/>
        <v>Z1S2:Z735S5</v>
      </c>
      <c r="H60" t="str">
        <f t="shared" si="4"/>
        <v>Z1S2</v>
      </c>
      <c r="I60" t="str">
        <f t="shared" si="5"/>
        <v>1</v>
      </c>
      <c r="J60" t="str">
        <f t="shared" si="6"/>
        <v>2</v>
      </c>
      <c r="K60" t="str">
        <f t="shared" si="7"/>
        <v>Z735S5</v>
      </c>
      <c r="L60" t="str">
        <f t="shared" si="8"/>
        <v>735</v>
      </c>
      <c r="M60" t="str">
        <f t="shared" si="9"/>
        <v>5</v>
      </c>
      <c r="N60" t="str">
        <f t="shared" si="10"/>
        <v>B1:E735</v>
      </c>
    </row>
    <row r="63" spans="1:14" x14ac:dyDescent="0.25">
      <c r="A63" s="53"/>
    </row>
  </sheetData>
  <hyperlinks>
    <hyperlink ref="A2" location="STATUS...pivot!A1" display="STATUS...pivot"/>
    <hyperlink ref="A3" location="WELF.p!A1" display="WELF.p"/>
    <hyperlink ref="A4" location="GDPreal...pivot!A1" display="GDPreal...pivot"/>
    <hyperlink ref="A5" location="Emplmnt_No!A1" display="Emplmnt_No"/>
    <hyperlink ref="A6" location="vnc_newcar_yr.p!A1" display="vnc_newcar_yr.p"/>
    <hyperlink ref="A7" location="vnh_newhouse_yr.p!A1" display="vnh_newhouse_yr.p"/>
    <hyperlink ref="A8" location="PCO2_ets.p!A1" display="PCO2_ets.p"/>
    <hyperlink ref="A9" location="PCO2_nets!A1" display="PCO2_nets"/>
    <hyperlink ref="A10" location="PCO2_W!A1" display="PCO2_W"/>
    <hyperlink ref="A11" location="ELE_TWh...FORMAT!A1" display="ELE_TWh...FORMAT"/>
    <hyperlink ref="A12" location="ELEconTWh...FORMAT (2)!A1" display="ELEconTWh...FORMAT (2)"/>
    <hyperlink ref="A13" location="ELEconTWh2groups...FORMAT!A1" display="ELEconTWh2groups...FORMAT"/>
    <hyperlink ref="A14" location="eletwhyr.p!A1" display="eletwhyr.p"/>
    <hyperlink ref="A15" location="RCA!A1" display="RCA"/>
    <hyperlink ref="A16" location="RWA!A1" display="RWA"/>
    <hyperlink ref="A17" location="RWA_1!A1" display="RWA_1"/>
    <hyperlink ref="A18" location="ShareC.p!A1" display="ShareC.p"/>
    <hyperlink ref="A19" location="ShareY_PW.p!A1" display="ShareY_PW.p"/>
    <hyperlink ref="A20" location="ShareY_GVA.p!A1" display="ShareY_GVA.p"/>
    <hyperlink ref="A21" location="AB...pivot!A1" display="AB...pivot"/>
    <hyperlink ref="A22" location="EX...pivot!A1" display="EX...pivot"/>
    <hyperlink ref="A23" location="IM...pivot!A1" display="IM...pivot"/>
    <hyperlink ref="A24" location="Tradematrix.p (ex)!A1" display="Tradematrix.p (ex)"/>
    <hyperlink ref="A25" location="Tradematrix.p (im)!A1" display="Tradematrix.p (im)"/>
    <hyperlink ref="A26" location="PA_yr...pivot!A1" display="PA_yr...pivot"/>
    <hyperlink ref="A27" location="DEMAND...pivot!A1" display="DEMAND...pivot"/>
    <hyperlink ref="A28" location="GVAreal...pivot!A1" display="GVAreal...pivot"/>
    <hyperlink ref="A29" location="VC_PC...pivot!A1" display="VC_PC...pivot"/>
    <hyperlink ref="A30" location="VINV_PA...pivot!A1" display="VINV_PA...pivot"/>
    <hyperlink ref="A31" location="VINV_PINV...pivot!A1" display="VINV_PINV...pivot"/>
    <hyperlink ref="A32" location="VD_PINV...pivot!A1" display="VD_PINV...pivot"/>
    <hyperlink ref="A33" location="VD_PC...pivot!A1" display="VD_PC...pivot"/>
    <hyperlink ref="A34" location="abschr_pfad...pivot!A1" display="abschr_pfad...pivot"/>
    <hyperlink ref="A35" location="EVOA...pivot!A1" display="EVOA...pivot"/>
    <hyperlink ref="A36" location="PK...pivot!A1" display="PK...pivot"/>
    <hyperlink ref="A37" location="RKX_ELE...pivot!A1" display="RKX_ELE...pivot"/>
    <hyperlink ref="A38" location="PSKL...pivot!A1" display="PSKL...pivot"/>
    <hyperlink ref="A39" location="PUSK...pivot!A1" display="PUSK...pivot"/>
    <hyperlink ref="A40" location="CO2ETSeleN...pivot!A1" display="CO2ETSeleN...pivot"/>
    <hyperlink ref="A41" location="CO2ETSeleX...pivot!A1" display="CO2ETSeleX...pivot"/>
    <hyperlink ref="A42" location="CO2etsY...pivot!A1" display="CO2etsY...pivot"/>
    <hyperlink ref="A43" location="CO2ets_yr...pivot!A1" display="CO2ets_yr...pivot"/>
    <hyperlink ref="A44" location="CO2nets_yr.p!A1" display="CO2nets_yr.p"/>
    <hyperlink ref="A45" location="CO2w_yr.p!A1" display="CO2w_yr.p"/>
    <hyperlink ref="A46" location="CO2ETSele...pivot!A1" display="CO2ETSele...pivot"/>
    <hyperlink ref="A47" location="CO2ele_yr.p!A1" display="CO2ele_yr.p"/>
    <hyperlink ref="A48" location="CO2y_yr.p!A1" display="CO2y_yr.p"/>
    <hyperlink ref="A49" location="CO2c_yr.p!A1" display="CO2c_yr.p"/>
    <hyperlink ref="A50" location="CO2HH_yr.p!A1" display="CO2HH_yr.p"/>
    <hyperlink ref="A51" location="CO2hh_sum_yr.p!A1" display="CO2hh_sum_yr.p"/>
    <hyperlink ref="A52" location="CO2_yr_2.p!A1" display="CO2_yr_2.p"/>
    <hyperlink ref="A53" location="CO2_yr.p (2)!A1" display="CO2_yr.p (2)"/>
    <hyperlink ref="A54" location="co2all_Yr.P!A1" display="co2all_Yr.P"/>
    <hyperlink ref="A55" location="CO2_yr.p!A1" display="CO2_yr.p"/>
    <hyperlink ref="A56" location="carblim_yr.p!A1" display="carblim_yr.p"/>
    <hyperlink ref="A57" location="Abschr_BMK!A1" display="Abschr_BMK"/>
    <hyperlink ref="A58" location="AEEIyr...pivot!A1" display="AEEIyr...pivot"/>
    <hyperlink ref="A59" location="GENlimitTWh_yr!A1" display="GENlimitTWh_yr"/>
    <hyperlink ref="A60" location="SIZE.p!A1" display="SIZE.p"/>
  </hyperlink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F11"/>
  <sheetViews>
    <sheetView workbookViewId="0"/>
  </sheetViews>
  <sheetFormatPr baseColWidth="10" defaultRowHeight="15" x14ac:dyDescent="0.25"/>
  <cols>
    <col min="1" max="1" width="22.42578125" bestFit="1" customWidth="1"/>
    <col min="2" max="2" width="23.7109375" bestFit="1" customWidth="1"/>
    <col min="3" max="3" width="13.28515625" customWidth="1"/>
    <col min="4" max="4" width="9" customWidth="1"/>
    <col min="5" max="5" width="10" customWidth="1"/>
    <col min="6" max="7" width="15.5703125" bestFit="1" customWidth="1"/>
    <col min="8" max="11" width="5" customWidth="1"/>
    <col min="12" max="12" width="15.5703125" bestFit="1" customWidth="1"/>
  </cols>
  <sheetData>
    <row r="1" spans="1:6" x14ac:dyDescent="0.25">
      <c r="A1" s="52" t="s">
        <v>332</v>
      </c>
    </row>
    <row r="3" spans="1:6" x14ac:dyDescent="0.25">
      <c r="A3" s="4" t="s">
        <v>89</v>
      </c>
      <c r="B3" s="4" t="s">
        <v>0</v>
      </c>
    </row>
    <row r="4" spans="1:6" x14ac:dyDescent="0.25">
      <c r="A4" s="4" t="s">
        <v>3</v>
      </c>
      <c r="B4" t="s">
        <v>64</v>
      </c>
      <c r="C4" t="s">
        <v>159</v>
      </c>
      <c r="D4" t="s">
        <v>61</v>
      </c>
      <c r="E4" t="s">
        <v>63</v>
      </c>
      <c r="F4" t="s">
        <v>2</v>
      </c>
    </row>
    <row r="5" spans="1:6" x14ac:dyDescent="0.25">
      <c r="A5" s="1" t="s">
        <v>10</v>
      </c>
      <c r="B5" s="2"/>
      <c r="C5" s="2">
        <v>0.23100000000000001</v>
      </c>
      <c r="D5" s="2">
        <v>1</v>
      </c>
      <c r="E5" s="2">
        <v>1</v>
      </c>
      <c r="F5" s="2">
        <v>2.2309999999999999</v>
      </c>
    </row>
    <row r="6" spans="1:6" x14ac:dyDescent="0.25">
      <c r="A6" s="1" t="s">
        <v>11</v>
      </c>
      <c r="B6" s="2">
        <v>9.9999999999999995E-7</v>
      </c>
      <c r="C6" s="2">
        <v>0.16900000000000001</v>
      </c>
      <c r="D6" s="2">
        <v>1</v>
      </c>
      <c r="E6" s="2">
        <v>1</v>
      </c>
      <c r="F6" s="2">
        <v>2.1690009999999997</v>
      </c>
    </row>
    <row r="7" spans="1:6" x14ac:dyDescent="0.25">
      <c r="A7" s="1" t="s">
        <v>12</v>
      </c>
      <c r="B7" s="2"/>
      <c r="C7" s="2">
        <v>0.29199999999999998</v>
      </c>
      <c r="D7" s="2">
        <v>1</v>
      </c>
      <c r="E7" s="2">
        <v>1</v>
      </c>
      <c r="F7" s="2">
        <v>2.2919999999999998</v>
      </c>
    </row>
    <row r="8" spans="1:6" x14ac:dyDescent="0.25">
      <c r="A8" s="1" t="s">
        <v>13</v>
      </c>
      <c r="B8" s="2"/>
      <c r="C8" s="2">
        <v>0.20700000000000002</v>
      </c>
      <c r="D8" s="2">
        <v>1</v>
      </c>
      <c r="E8" s="2">
        <v>1</v>
      </c>
      <c r="F8" s="2">
        <v>2.2069999999999999</v>
      </c>
    </row>
    <row r="9" spans="1:6" x14ac:dyDescent="0.25">
      <c r="A9" s="1" t="s">
        <v>62</v>
      </c>
      <c r="B9" s="2">
        <v>0.45636300000000002</v>
      </c>
      <c r="C9" s="2"/>
      <c r="D9" s="2">
        <v>2</v>
      </c>
      <c r="E9" s="2">
        <v>6</v>
      </c>
      <c r="F9" s="2">
        <v>8.4563629999999996</v>
      </c>
    </row>
    <row r="10" spans="1:6" x14ac:dyDescent="0.25">
      <c r="A10" s="1" t="s">
        <v>224</v>
      </c>
      <c r="B10" s="2"/>
      <c r="C10" s="2">
        <v>3.6999999999999998E-2</v>
      </c>
      <c r="D10" s="2">
        <v>1</v>
      </c>
      <c r="E10" s="2">
        <v>1</v>
      </c>
      <c r="F10" s="2">
        <v>2.0369999999999999</v>
      </c>
    </row>
    <row r="11" spans="1:6" x14ac:dyDescent="0.25">
      <c r="A11" s="1" t="s">
        <v>2</v>
      </c>
      <c r="B11" s="2">
        <v>0.45636399999999999</v>
      </c>
      <c r="C11" s="2">
        <v>0.93600000000000005</v>
      </c>
      <c r="D11" s="2">
        <v>7</v>
      </c>
      <c r="E11" s="2">
        <v>11</v>
      </c>
      <c r="F11" s="2">
        <v>19.392363999999997</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0"/>
  <dimension ref="A1:J62"/>
  <sheetViews>
    <sheetView workbookViewId="0"/>
  </sheetViews>
  <sheetFormatPr baseColWidth="10" defaultRowHeight="15" x14ac:dyDescent="0.25"/>
  <cols>
    <col min="1" max="1" width="22.42578125" bestFit="1" customWidth="1"/>
    <col min="2" max="2" width="23.7109375" bestFit="1" customWidth="1"/>
    <col min="3" max="13" width="12" customWidth="1"/>
    <col min="14" max="15" width="15.5703125" bestFit="1" customWidth="1"/>
    <col min="16" max="16" width="12" bestFit="1" customWidth="1"/>
    <col min="17" max="20" width="15.5703125" bestFit="1" customWidth="1"/>
  </cols>
  <sheetData>
    <row r="1" spans="1:10" x14ac:dyDescent="0.25">
      <c r="A1" s="52"/>
      <c r="C1" s="49">
        <f>GETPIVOTDATA("WELF",$A$3,"Region","DEU","Year","2030")^(1/23)-1</f>
        <v>1.2546376269246595E-2</v>
      </c>
    </row>
    <row r="3" spans="1:10" x14ac:dyDescent="0.25">
      <c r="A3" s="4" t="s">
        <v>50</v>
      </c>
      <c r="B3" s="4" t="s">
        <v>0</v>
      </c>
    </row>
    <row r="4" spans="1:10" x14ac:dyDescent="0.25">
      <c r="A4" s="4" t="s">
        <v>3</v>
      </c>
      <c r="B4" t="s">
        <v>27</v>
      </c>
      <c r="C4" t="s">
        <v>29</v>
      </c>
      <c r="D4" t="s">
        <v>30</v>
      </c>
      <c r="E4" t="s">
        <v>31</v>
      </c>
      <c r="F4" t="s">
        <v>79</v>
      </c>
      <c r="G4" t="s">
        <v>84</v>
      </c>
      <c r="H4" t="s">
        <v>221</v>
      </c>
      <c r="I4" t="s">
        <v>220</v>
      </c>
      <c r="J4" t="s">
        <v>2</v>
      </c>
    </row>
    <row r="5" spans="1:10" x14ac:dyDescent="0.25">
      <c r="A5" s="1" t="s">
        <v>10</v>
      </c>
      <c r="B5" s="2">
        <v>1.0719363292223008</v>
      </c>
      <c r="C5" s="2">
        <v>1.0743139977094942</v>
      </c>
      <c r="D5" s="2">
        <v>1.0780536782672705</v>
      </c>
      <c r="E5" s="2">
        <v>1.1013143046137981</v>
      </c>
      <c r="F5" s="2">
        <v>1.1144981583422444</v>
      </c>
      <c r="G5" s="2">
        <v>1.3435851609641216</v>
      </c>
      <c r="H5" s="2">
        <v>1.0510240681981313</v>
      </c>
      <c r="I5" s="2">
        <v>1.0791068786944686</v>
      </c>
      <c r="J5" s="2">
        <v>8.9138325760118313</v>
      </c>
    </row>
    <row r="6" spans="1:10" x14ac:dyDescent="0.25">
      <c r="A6" s="1" t="s">
        <v>11</v>
      </c>
      <c r="B6" s="2">
        <v>1.1683758022389223</v>
      </c>
      <c r="C6" s="2">
        <v>1.1978625308969597</v>
      </c>
      <c r="D6" s="2">
        <v>1.1773615559645878</v>
      </c>
      <c r="E6" s="2">
        <v>1.2215545388337308</v>
      </c>
      <c r="F6" s="2">
        <v>1.2791689429598689</v>
      </c>
      <c r="G6" s="2">
        <v>1.8474672891796315</v>
      </c>
      <c r="H6" s="2">
        <v>1.1446242402482469</v>
      </c>
      <c r="I6" s="2">
        <v>1.1891561505863677</v>
      </c>
      <c r="J6" s="2">
        <v>10.225571050908314</v>
      </c>
    </row>
    <row r="7" spans="1:10" x14ac:dyDescent="0.25">
      <c r="A7" s="1" t="s">
        <v>12</v>
      </c>
      <c r="B7" s="2">
        <v>1.2547952272707017</v>
      </c>
      <c r="C7" s="2">
        <v>1.3556232541446684</v>
      </c>
      <c r="D7" s="2">
        <v>1.303352085520181</v>
      </c>
      <c r="E7" s="2">
        <v>1.3266274754386593</v>
      </c>
      <c r="F7" s="2">
        <v>1.4590978081507786</v>
      </c>
      <c r="G7" s="2">
        <v>2.4583251387861838</v>
      </c>
      <c r="H7" s="2">
        <v>1.2783412450614395</v>
      </c>
      <c r="I7" s="2">
        <v>1.3040229230618208</v>
      </c>
      <c r="J7" s="2">
        <v>11.740185157434432</v>
      </c>
    </row>
    <row r="8" spans="1:10" x14ac:dyDescent="0.25">
      <c r="A8" s="1" t="s">
        <v>13</v>
      </c>
      <c r="B8" s="2">
        <v>1.3321196847042083</v>
      </c>
      <c r="C8" s="2">
        <v>1.4893125851044384</v>
      </c>
      <c r="D8" s="2">
        <v>1.4287464244500845</v>
      </c>
      <c r="E8" s="2">
        <v>1.412248217757992</v>
      </c>
      <c r="F8" s="2">
        <v>1.6434825921804368</v>
      </c>
      <c r="G8" s="2">
        <v>3.1621538589237499</v>
      </c>
      <c r="H8" s="2">
        <v>1.3333143639860774</v>
      </c>
      <c r="I8" s="2">
        <v>1.4100997054543996</v>
      </c>
      <c r="J8" s="2">
        <v>13.211477432561388</v>
      </c>
    </row>
    <row r="9" spans="1:10" x14ac:dyDescent="0.25">
      <c r="A9" s="1" t="s">
        <v>2</v>
      </c>
      <c r="B9" s="2">
        <v>4.8272270434361335</v>
      </c>
      <c r="C9" s="2">
        <v>5.1171123678555608</v>
      </c>
      <c r="D9" s="2">
        <v>4.9875137442021238</v>
      </c>
      <c r="E9" s="2">
        <v>5.0617445366441807</v>
      </c>
      <c r="F9" s="2">
        <v>5.496247501633329</v>
      </c>
      <c r="G9" s="2">
        <v>8.811531447853687</v>
      </c>
      <c r="H9" s="2">
        <v>4.8073039174938952</v>
      </c>
      <c r="I9" s="2">
        <v>4.9823856577970567</v>
      </c>
      <c r="J9" s="2">
        <v>44.091066216915962</v>
      </c>
    </row>
    <row r="36" spans="2:9" x14ac:dyDescent="0.25">
      <c r="B36" t="str">
        <f>B4</f>
        <v>DEU</v>
      </c>
      <c r="C36" t="str">
        <f t="shared" ref="C36:I36" si="0">C4</f>
        <v>EUN</v>
      </c>
      <c r="D36" t="str">
        <f t="shared" si="0"/>
        <v>EUS</v>
      </c>
      <c r="E36" t="str">
        <f t="shared" si="0"/>
        <v>FRA</v>
      </c>
      <c r="F36" t="str">
        <f t="shared" si="0"/>
        <v>BRZ</v>
      </c>
      <c r="G36" t="str">
        <f t="shared" si="0"/>
        <v>CHI</v>
      </c>
      <c r="H36" t="str">
        <f t="shared" si="0"/>
        <v>ESP</v>
      </c>
      <c r="I36" t="str">
        <f t="shared" si="0"/>
        <v>BNL</v>
      </c>
    </row>
    <row r="37" spans="2:9" x14ac:dyDescent="0.25">
      <c r="B37">
        <f t="shared" ref="B37:I47" si="1">B5-B52</f>
        <v>7.1936337413493812E-2</v>
      </c>
      <c r="C37">
        <f t="shared" si="1"/>
        <v>7.4314005154489382E-2</v>
      </c>
      <c r="D37">
        <f t="shared" si="1"/>
        <v>7.8053686956397139E-2</v>
      </c>
      <c r="E37">
        <f t="shared" si="1"/>
        <v>0.1013143070302982</v>
      </c>
      <c r="F37">
        <f t="shared" si="1"/>
        <v>0.11449815791699214</v>
      </c>
      <c r="G37">
        <f t="shared" si="1"/>
        <v>0.34358516455470201</v>
      </c>
      <c r="H37">
        <f t="shared" si="1"/>
        <v>5.1024061084800731E-2</v>
      </c>
      <c r="I37">
        <f t="shared" si="1"/>
        <v>7.9106874778844816E-2</v>
      </c>
    </row>
    <row r="38" spans="2:9" x14ac:dyDescent="0.25">
      <c r="B38">
        <f t="shared" si="1"/>
        <v>0.11274503584889839</v>
      </c>
      <c r="C38">
        <f t="shared" si="1"/>
        <v>0.16752663737275486</v>
      </c>
      <c r="D38">
        <f t="shared" si="1"/>
        <v>0.12004640415539636</v>
      </c>
      <c r="E38">
        <f t="shared" si="1"/>
        <v>0.18772507940431682</v>
      </c>
      <c r="F38">
        <f t="shared" si="1"/>
        <v>0.24764926188485803</v>
      </c>
      <c r="G38">
        <f t="shared" si="1"/>
        <v>0.76816540033668335</v>
      </c>
      <c r="H38">
        <f t="shared" si="1"/>
        <v>7.5162594245248293E-2</v>
      </c>
      <c r="I38">
        <f t="shared" si="1"/>
        <v>0.14607985018519321</v>
      </c>
    </row>
    <row r="39" spans="2:9" x14ac:dyDescent="0.25">
      <c r="B39">
        <f t="shared" si="1"/>
        <v>7.5958481950046286E-2</v>
      </c>
      <c r="C39">
        <f t="shared" si="1"/>
        <v>0.21460289968757307</v>
      </c>
      <c r="D39">
        <f t="shared" si="1"/>
        <v>0.22990070761798642</v>
      </c>
      <c r="E39">
        <f t="shared" si="1"/>
        <v>0.13717621540129765</v>
      </c>
      <c r="F39">
        <f t="shared" si="1"/>
        <v>0.30635794757214563</v>
      </c>
      <c r="G39">
        <f t="shared" si="1"/>
        <v>1.2768752916222945</v>
      </c>
      <c r="H39">
        <f t="shared" si="1"/>
        <v>8.8968537354854993E-2</v>
      </c>
      <c r="I39">
        <f t="shared" si="1"/>
        <v>0.1602362867571594</v>
      </c>
    </row>
    <row r="40" spans="2:9" x14ac:dyDescent="0.25">
      <c r="B40">
        <f t="shared" si="1"/>
        <v>3.922199068051313E-2</v>
      </c>
      <c r="C40">
        <f t="shared" si="1"/>
        <v>0.23742466685407648</v>
      </c>
      <c r="D40">
        <f t="shared" si="1"/>
        <v>0.28427824237806676</v>
      </c>
      <c r="E40">
        <f t="shared" si="1"/>
        <v>4.9950357214799901E-2</v>
      </c>
      <c r="F40">
        <f t="shared" si="1"/>
        <v>0.36819648899675883</v>
      </c>
      <c r="G40">
        <f t="shared" si="1"/>
        <v>1.8555555167470812</v>
      </c>
      <c r="H40">
        <f t="shared" si="1"/>
        <v>3.1751343019832845E-2</v>
      </c>
      <c r="I40">
        <f t="shared" si="1"/>
        <v>0.16981824685571723</v>
      </c>
    </row>
    <row r="41" spans="2:9" x14ac:dyDescent="0.25">
      <c r="B41">
        <f t="shared" si="1"/>
        <v>3.4321449161674966</v>
      </c>
      <c r="C41">
        <f t="shared" si="1"/>
        <v>3.7656580435124338</v>
      </c>
      <c r="D41">
        <f t="shared" si="1"/>
        <v>3.8085054853847202</v>
      </c>
      <c r="E41">
        <f t="shared" si="1"/>
        <v>3.5169923733801527</v>
      </c>
      <c r="F41">
        <f t="shared" si="1"/>
        <v>4.1068889151754604</v>
      </c>
      <c r="G41">
        <f t="shared" si="1"/>
        <v>7.3802003711371462</v>
      </c>
      <c r="H41">
        <f t="shared" si="1"/>
        <v>3.403243647898317</v>
      </c>
      <c r="I41">
        <f t="shared" si="1"/>
        <v>3.6477387251240838</v>
      </c>
    </row>
    <row r="42" spans="2:9" x14ac:dyDescent="0.25">
      <c r="B42">
        <f t="shared" si="1"/>
        <v>-1.4855961826801938</v>
      </c>
      <c r="C42">
        <f t="shared" si="1"/>
        <v>-1.4176305877982529</v>
      </c>
      <c r="D42">
        <f t="shared" si="1"/>
        <v>-1.2279910030701426</v>
      </c>
      <c r="E42">
        <f t="shared" si="1"/>
        <v>-1.7350417662150917</v>
      </c>
      <c r="F42">
        <f t="shared" si="1"/>
        <v>-1.492043539243362</v>
      </c>
      <c r="G42">
        <f t="shared" si="1"/>
        <v>-1.5393332775016868</v>
      </c>
      <c r="H42">
        <f t="shared" si="1"/>
        <v>-1.4903349821193563</v>
      </c>
      <c r="I42">
        <f t="shared" si="1"/>
        <v>-1.4288812732070901</v>
      </c>
    </row>
    <row r="43" spans="2:9" x14ac:dyDescent="0.25">
      <c r="B43">
        <f t="shared" si="1"/>
        <v>-1.5719536422812517</v>
      </c>
      <c r="C43">
        <f t="shared" si="1"/>
        <v>-1.4825884960728746</v>
      </c>
      <c r="D43">
        <f t="shared" si="1"/>
        <v>-1.2598123974524156</v>
      </c>
      <c r="E43">
        <f t="shared" si="1"/>
        <v>-1.934220583569725</v>
      </c>
      <c r="F43">
        <f t="shared" si="1"/>
        <v>-1.5928979801245564</v>
      </c>
      <c r="G43">
        <f t="shared" si="1"/>
        <v>-1.6494836853040102</v>
      </c>
      <c r="H43">
        <f t="shared" si="1"/>
        <v>-1.5653500217584184</v>
      </c>
      <c r="I43">
        <f t="shared" si="1"/>
        <v>-1.5239408656073581</v>
      </c>
    </row>
    <row r="44" spans="2:9" x14ac:dyDescent="0.25">
      <c r="B44">
        <f t="shared" si="1"/>
        <v>-1.6466706417294539</v>
      </c>
      <c r="C44">
        <f t="shared" si="1"/>
        <v>-1.5506059481360488</v>
      </c>
      <c r="D44">
        <f t="shared" si="1"/>
        <v>-1.3297478787424644</v>
      </c>
      <c r="E44">
        <f t="shared" si="1"/>
        <v>-2.1353417189870578</v>
      </c>
      <c r="F44">
        <f t="shared" si="1"/>
        <v>-1.6850604234507809</v>
      </c>
      <c r="G44">
        <f t="shared" si="1"/>
        <v>-1.7425923675509893</v>
      </c>
      <c r="H44">
        <f t="shared" si="1"/>
        <v>-1.6194732687810185</v>
      </c>
      <c r="I44">
        <f t="shared" si="1"/>
        <v>-1.5979916924888677</v>
      </c>
    </row>
    <row r="45" spans="2:9" x14ac:dyDescent="0.25">
      <c r="B45">
        <f t="shared" si="1"/>
        <v>-1.7076010753422939</v>
      </c>
      <c r="C45">
        <f t="shared" si="1"/>
        <v>-1.6059859209648832</v>
      </c>
      <c r="D45">
        <f t="shared" si="1"/>
        <v>-1.3704502659648612</v>
      </c>
      <c r="E45">
        <f t="shared" si="1"/>
        <v>-2.3294756662420735</v>
      </c>
      <c r="F45">
        <f t="shared" si="1"/>
        <v>-1.7667896340091027</v>
      </c>
      <c r="G45">
        <f t="shared" si="1"/>
        <v>-1.812428124182687</v>
      </c>
      <c r="H45">
        <f t="shared" si="1"/>
        <v>-1.6542584355495091</v>
      </c>
      <c r="I45">
        <f t="shared" si="1"/>
        <v>-1.6745074708372663</v>
      </c>
    </row>
    <row r="46" spans="2:9" x14ac:dyDescent="0.25">
      <c r="B46">
        <f t="shared" si="1"/>
        <v>-1.759374478753355</v>
      </c>
      <c r="C46">
        <f t="shared" si="1"/>
        <v>-1.6396837909316324</v>
      </c>
      <c r="D46">
        <f t="shared" si="1"/>
        <v>-1.4411569479751563</v>
      </c>
      <c r="E46">
        <f t="shared" si="1"/>
        <v>-2.5330466786631454</v>
      </c>
      <c r="F46">
        <f t="shared" si="1"/>
        <v>-1.8512868122902055</v>
      </c>
      <c r="G46">
        <f t="shared" si="1"/>
        <v>-1.8599291831066718</v>
      </c>
      <c r="H46">
        <f t="shared" si="1"/>
        <v>-1.6791287923392135</v>
      </c>
      <c r="I46">
        <f t="shared" si="1"/>
        <v>-1.7549818788365699</v>
      </c>
    </row>
    <row r="47" spans="2:9" x14ac:dyDescent="0.25">
      <c r="B47">
        <f t="shared" si="1"/>
        <v>-14.093643345598366</v>
      </c>
      <c r="C47">
        <f t="shared" si="1"/>
        <v>-13.471193227033487</v>
      </c>
      <c r="D47">
        <f t="shared" si="1"/>
        <v>-12.08340145511672</v>
      </c>
      <c r="E47">
        <f t="shared" si="1"/>
        <v>-16.797457154534591</v>
      </c>
      <c r="F47">
        <f t="shared" si="1"/>
        <v>-14.236982620838448</v>
      </c>
      <c r="G47">
        <f t="shared" si="1"/>
        <v>-14.602447788955512</v>
      </c>
      <c r="H47">
        <f t="shared" si="1"/>
        <v>-13.973003151932252</v>
      </c>
      <c r="I47">
        <f t="shared" si="1"/>
        <v>-13.742094512870269</v>
      </c>
    </row>
    <row r="51" spans="2:9" x14ac:dyDescent="0.25">
      <c r="B51" s="47" t="s">
        <v>26</v>
      </c>
      <c r="C51" s="47" t="s">
        <v>1</v>
      </c>
      <c r="D51" s="47" t="s">
        <v>27</v>
      </c>
      <c r="E51" s="47" t="s">
        <v>28</v>
      </c>
      <c r="F51" s="47" t="s">
        <v>29</v>
      </c>
      <c r="G51" s="47" t="s">
        <v>30</v>
      </c>
      <c r="H51" s="47" t="s">
        <v>31</v>
      </c>
      <c r="I51" s="47" t="s">
        <v>88</v>
      </c>
    </row>
    <row r="52" spans="2:9" x14ac:dyDescent="0.25">
      <c r="B52" s="2">
        <v>0.99999999180880694</v>
      </c>
      <c r="C52" s="2">
        <v>0.99999999255500482</v>
      </c>
      <c r="D52" s="2">
        <v>0.99999999131087336</v>
      </c>
      <c r="E52" s="2">
        <v>0.99999999758349989</v>
      </c>
      <c r="F52" s="2">
        <v>1.0000000004252523</v>
      </c>
      <c r="G52" s="2">
        <v>0.99999999640941961</v>
      </c>
      <c r="H52" s="2">
        <v>1.0000000071133306</v>
      </c>
      <c r="I52" s="2">
        <v>1.0000000039156238</v>
      </c>
    </row>
    <row r="53" spans="2:9" x14ac:dyDescent="0.25">
      <c r="B53" s="2">
        <v>1.055630766390024</v>
      </c>
      <c r="C53" s="2">
        <v>1.0303358935242048</v>
      </c>
      <c r="D53" s="2">
        <v>1.0573151518091914</v>
      </c>
      <c r="E53" s="2">
        <v>1.033829459429414</v>
      </c>
      <c r="F53" s="2">
        <v>1.0315196810750109</v>
      </c>
      <c r="G53" s="2">
        <v>1.0793018888429482</v>
      </c>
      <c r="H53" s="2">
        <v>1.0694616460029986</v>
      </c>
      <c r="I53" s="2">
        <v>1.0430763004011745</v>
      </c>
    </row>
    <row r="54" spans="2:9" x14ac:dyDescent="0.25">
      <c r="B54" s="2">
        <v>1.1788367453206554</v>
      </c>
      <c r="C54" s="2">
        <v>1.1410203544570954</v>
      </c>
      <c r="D54" s="2">
        <v>1.0734513779021946</v>
      </c>
      <c r="E54" s="2">
        <v>1.1894512600373617</v>
      </c>
      <c r="F54" s="2">
        <v>1.152739860578633</v>
      </c>
      <c r="G54" s="2">
        <v>1.1814498471638892</v>
      </c>
      <c r="H54" s="2">
        <v>1.1893727077065845</v>
      </c>
      <c r="I54" s="2">
        <v>1.1437866363046614</v>
      </c>
    </row>
    <row r="55" spans="2:9" x14ac:dyDescent="0.25">
      <c r="B55" s="2">
        <v>1.2928976940236951</v>
      </c>
      <c r="C55" s="2">
        <v>1.2518879182503619</v>
      </c>
      <c r="D55" s="2">
        <v>1.1444681820720177</v>
      </c>
      <c r="E55" s="2">
        <v>1.3622978605431921</v>
      </c>
      <c r="F55" s="2">
        <v>1.275286103183678</v>
      </c>
      <c r="G55" s="2">
        <v>1.3065983421766687</v>
      </c>
      <c r="H55" s="2">
        <v>1.3015630209662445</v>
      </c>
      <c r="I55" s="2">
        <v>1.2402814585986823</v>
      </c>
    </row>
    <row r="56" spans="2:9" x14ac:dyDescent="0.25">
      <c r="B56" s="2">
        <v>1.3950821272686369</v>
      </c>
      <c r="C56" s="2">
        <v>1.3514543243431267</v>
      </c>
      <c r="D56" s="2">
        <v>1.1790082588174033</v>
      </c>
      <c r="E56" s="2">
        <v>1.544752163264028</v>
      </c>
      <c r="F56" s="2">
        <v>1.3893585864578688</v>
      </c>
      <c r="G56" s="2">
        <v>1.431331076716541</v>
      </c>
      <c r="H56" s="2">
        <v>1.4040602695955784</v>
      </c>
      <c r="I56" s="2">
        <v>1.3346469326729729</v>
      </c>
    </row>
    <row r="57" spans="2:9" x14ac:dyDescent="0.25">
      <c r="B57" s="2">
        <v>1.4855961826801938</v>
      </c>
      <c r="C57" s="2">
        <v>1.4176305877982529</v>
      </c>
      <c r="D57" s="2">
        <v>1.2279910030701426</v>
      </c>
      <c r="E57" s="2">
        <v>1.7350417662150917</v>
      </c>
      <c r="F57" s="2">
        <v>1.492043539243362</v>
      </c>
      <c r="G57" s="2">
        <v>1.5393332775016868</v>
      </c>
      <c r="H57" s="2">
        <v>1.4903349821193563</v>
      </c>
      <c r="I57" s="2">
        <v>1.4288812732070901</v>
      </c>
    </row>
    <row r="58" spans="2:9" x14ac:dyDescent="0.25">
      <c r="B58" s="2">
        <v>1.5719536422812517</v>
      </c>
      <c r="C58" s="2">
        <v>1.4825884960728746</v>
      </c>
      <c r="D58" s="2">
        <v>1.2598123974524156</v>
      </c>
      <c r="E58" s="2">
        <v>1.934220583569725</v>
      </c>
      <c r="F58" s="2">
        <v>1.5928979801245564</v>
      </c>
      <c r="G58" s="2">
        <v>1.6494836853040102</v>
      </c>
      <c r="H58" s="2">
        <v>1.5653500217584184</v>
      </c>
      <c r="I58" s="2">
        <v>1.5239408656073581</v>
      </c>
    </row>
    <row r="59" spans="2:9" x14ac:dyDescent="0.25">
      <c r="B59" s="2">
        <v>1.6466706417294539</v>
      </c>
      <c r="C59" s="2">
        <v>1.5506059481360488</v>
      </c>
      <c r="D59" s="2">
        <v>1.3297478787424644</v>
      </c>
      <c r="E59" s="2">
        <v>2.1353417189870578</v>
      </c>
      <c r="F59" s="2">
        <v>1.6850604234507809</v>
      </c>
      <c r="G59" s="2">
        <v>1.7425923675509893</v>
      </c>
      <c r="H59" s="2">
        <v>1.6194732687810185</v>
      </c>
      <c r="I59" s="2">
        <v>1.5979916924888677</v>
      </c>
    </row>
    <row r="60" spans="2:9" x14ac:dyDescent="0.25">
      <c r="B60" s="2">
        <v>1.7076010753422939</v>
      </c>
      <c r="C60" s="2">
        <v>1.6059859209648832</v>
      </c>
      <c r="D60" s="2">
        <v>1.3704502659648612</v>
      </c>
      <c r="E60" s="2">
        <v>2.3294756662420735</v>
      </c>
      <c r="F60" s="2">
        <v>1.7667896340091027</v>
      </c>
      <c r="G60" s="2">
        <v>1.812428124182687</v>
      </c>
      <c r="H60" s="2">
        <v>1.6542584355495091</v>
      </c>
      <c r="I60" s="2">
        <v>1.6745074708372663</v>
      </c>
    </row>
    <row r="61" spans="2:9" x14ac:dyDescent="0.25">
      <c r="B61" s="2">
        <v>1.759374478753355</v>
      </c>
      <c r="C61" s="2">
        <v>1.6396837909316324</v>
      </c>
      <c r="D61" s="2">
        <v>1.4411569479751563</v>
      </c>
      <c r="E61" s="2">
        <v>2.5330466786631454</v>
      </c>
      <c r="F61" s="2">
        <v>1.8512868122902055</v>
      </c>
      <c r="G61" s="2">
        <v>1.8599291831066718</v>
      </c>
      <c r="H61" s="2">
        <v>1.6791287923392135</v>
      </c>
      <c r="I61" s="2">
        <v>1.7549818788365699</v>
      </c>
    </row>
    <row r="62" spans="2:9" x14ac:dyDescent="0.25">
      <c r="B62" s="48">
        <v>14.093643345598366</v>
      </c>
      <c r="C62" s="48">
        <v>13.471193227033487</v>
      </c>
      <c r="D62" s="48">
        <v>12.08340145511672</v>
      </c>
      <c r="E62" s="48">
        <v>16.797457154534591</v>
      </c>
      <c r="F62" s="48">
        <v>14.236982620838448</v>
      </c>
      <c r="G62" s="48">
        <v>14.602447788955512</v>
      </c>
      <c r="H62" s="48">
        <v>13.973003151932252</v>
      </c>
      <c r="I62" s="48">
        <v>13.742094512870269</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dimension ref="A1:V62"/>
  <sheetViews>
    <sheetView workbookViewId="0">
      <selection activeCell="H8" sqref="H8"/>
    </sheetView>
  </sheetViews>
  <sheetFormatPr baseColWidth="10" defaultRowHeight="15" x14ac:dyDescent="0.25"/>
  <cols>
    <col min="1" max="1" width="22.42578125" customWidth="1"/>
    <col min="2" max="2" width="23.7109375" bestFit="1" customWidth="1"/>
    <col min="3" max="3" width="12" bestFit="1" customWidth="1"/>
    <col min="4" max="4" width="15.5703125" bestFit="1" customWidth="1"/>
    <col min="5" max="5" width="12" bestFit="1" customWidth="1"/>
    <col min="6" max="6" width="15.5703125" bestFit="1" customWidth="1"/>
    <col min="7" max="20" width="12" bestFit="1" customWidth="1"/>
    <col min="21" max="21" width="15.5703125" bestFit="1" customWidth="1"/>
  </cols>
  <sheetData>
    <row r="1" spans="1:22" x14ac:dyDescent="0.25">
      <c r="B1" s="11">
        <f>GETPIVOTDATA("GDPreal",$A$3,"Region","DEU","Year","2030")^(1/23)-1</f>
        <v>0.42189897308768809</v>
      </c>
      <c r="C1" s="11" t="e">
        <f>GETPIVOTDATA("GDPreal",$A$3,"Region","eue","Year","2030")^(1/23)-1</f>
        <v>#REF!</v>
      </c>
      <c r="D1" s="11">
        <f>GETPIVOTDATA("GDPreal",$A$3,"Region","eun","Year","2030")^(1/23)-1</f>
        <v>0.37400813714531522</v>
      </c>
      <c r="E1" s="11">
        <f>GETPIVOTDATA("GDPreal",$A$3,"Region","eus","Year","2030")^(1/23)-1</f>
        <v>0.378430253072638</v>
      </c>
      <c r="F1" s="11">
        <f>GETPIVOTDATA("GDPreal",$A$3,"Region","fra","Year","2030")^(1/23)-1</f>
        <v>0.41329102684675001</v>
      </c>
      <c r="I1" s="11">
        <f>GETPIVOTDATA("GDPreal",$A$3,"Region","EU28","Year","2030")^(1/23)-1</f>
        <v>0.52971276119661748</v>
      </c>
    </row>
    <row r="3" spans="1:22" x14ac:dyDescent="0.25">
      <c r="A3" s="4" t="s">
        <v>55</v>
      </c>
      <c r="B3" s="4" t="s">
        <v>0</v>
      </c>
    </row>
    <row r="4" spans="1:22" x14ac:dyDescent="0.25">
      <c r="A4" s="4" t="s">
        <v>3</v>
      </c>
      <c r="B4" t="s">
        <v>79</v>
      </c>
      <c r="C4" t="s">
        <v>84</v>
      </c>
      <c r="D4" t="s">
        <v>27</v>
      </c>
      <c r="E4" t="s">
        <v>29</v>
      </c>
      <c r="F4" t="s">
        <v>30</v>
      </c>
      <c r="G4" t="s">
        <v>31</v>
      </c>
      <c r="H4" t="s">
        <v>80</v>
      </c>
      <c r="I4" t="s">
        <v>82</v>
      </c>
      <c r="J4" t="s">
        <v>85</v>
      </c>
      <c r="K4" t="s">
        <v>86</v>
      </c>
      <c r="L4" t="s">
        <v>87</v>
      </c>
      <c r="M4" t="s">
        <v>88</v>
      </c>
      <c r="N4" t="s">
        <v>68</v>
      </c>
      <c r="O4" t="s">
        <v>178</v>
      </c>
      <c r="P4" t="s">
        <v>225</v>
      </c>
      <c r="Q4" t="s">
        <v>226</v>
      </c>
      <c r="R4" t="s">
        <v>221</v>
      </c>
      <c r="S4" t="s">
        <v>227</v>
      </c>
      <c r="T4" t="s">
        <v>220</v>
      </c>
      <c r="U4" t="s">
        <v>228</v>
      </c>
      <c r="V4" t="s">
        <v>2</v>
      </c>
    </row>
    <row r="5" spans="1:22" x14ac:dyDescent="0.25">
      <c r="A5" s="1" t="s">
        <v>10</v>
      </c>
      <c r="B5" s="2">
        <v>1986.6996681907215</v>
      </c>
      <c r="C5" s="2">
        <v>7254.2736047760436</v>
      </c>
      <c r="D5" s="2">
        <v>2735.7153610087857</v>
      </c>
      <c r="E5" s="2">
        <v>1103.1880165227763</v>
      </c>
      <c r="F5" s="2">
        <v>1205.0638073860932</v>
      </c>
      <c r="G5" s="2">
        <v>2203.1073254793328</v>
      </c>
      <c r="H5" s="2">
        <v>1817.8257323373052</v>
      </c>
      <c r="I5" s="2">
        <v>10124.05544556424</v>
      </c>
      <c r="J5" s="2">
        <v>5847.5675396033939</v>
      </c>
      <c r="K5" s="2">
        <v>335.86064048929751</v>
      </c>
      <c r="L5" s="2">
        <v>1478.5865613603842</v>
      </c>
      <c r="M5" s="2">
        <v>12119.361950921466</v>
      </c>
      <c r="N5" s="2">
        <v>13621.382615458337</v>
      </c>
      <c r="O5" s="2">
        <v>58160.321245373598</v>
      </c>
      <c r="P5" s="2">
        <v>1648.6119973360114</v>
      </c>
      <c r="Q5" s="2">
        <v>422.62373688972008</v>
      </c>
      <c r="R5" s="2">
        <v>1285.2401093951353</v>
      </c>
      <c r="S5" s="2">
        <v>1959.9839370892419</v>
      </c>
      <c r="T5" s="2">
        <v>1057.8483243512399</v>
      </c>
      <c r="U5" s="2">
        <v>3574.7074866724242</v>
      </c>
      <c r="V5" s="2">
        <v>129942.02510620558</v>
      </c>
    </row>
    <row r="6" spans="1:22" x14ac:dyDescent="0.25">
      <c r="A6" s="1" t="s">
        <v>11</v>
      </c>
      <c r="B6" s="2">
        <v>2280.015515208398</v>
      </c>
      <c r="C6" s="2">
        <v>9942.1528121782703</v>
      </c>
      <c r="D6" s="2">
        <v>2932.2393751092677</v>
      </c>
      <c r="E6" s="2">
        <v>1222.0389653884195</v>
      </c>
      <c r="F6" s="2">
        <v>1324.0190315467164</v>
      </c>
      <c r="G6" s="2">
        <v>2454.6146183377309</v>
      </c>
      <c r="H6" s="2">
        <v>2546.7972522766509</v>
      </c>
      <c r="I6" s="2">
        <v>11441.820946575959</v>
      </c>
      <c r="J6" s="2">
        <v>7138.9635071617631</v>
      </c>
      <c r="K6" s="2">
        <v>401.57257253353379</v>
      </c>
      <c r="L6" s="2">
        <v>1755.9506359684335</v>
      </c>
      <c r="M6" s="2">
        <v>13337.471423126821</v>
      </c>
      <c r="N6" s="2">
        <v>14972.295981751062</v>
      </c>
      <c r="O6" s="2">
        <v>68192.008009341545</v>
      </c>
      <c r="P6" s="2">
        <v>1741.802556629164</v>
      </c>
      <c r="Q6" s="2">
        <v>511.49345082391898</v>
      </c>
      <c r="R6" s="2">
        <v>1408.1721692829633</v>
      </c>
      <c r="S6" s="2">
        <v>2216.6352328576481</v>
      </c>
      <c r="T6" s="2">
        <v>1161.280581775233</v>
      </c>
      <c r="U6" s="2">
        <v>4374.9673625606601</v>
      </c>
      <c r="V6" s="2">
        <v>151356.31200043421</v>
      </c>
    </row>
    <row r="7" spans="1:22" x14ac:dyDescent="0.25">
      <c r="A7" s="1" t="s">
        <v>12</v>
      </c>
      <c r="B7" s="2">
        <v>2598.7531334683017</v>
      </c>
      <c r="C7" s="2">
        <v>13185.410627374322</v>
      </c>
      <c r="D7" s="2">
        <v>3126.0717622683551</v>
      </c>
      <c r="E7" s="2">
        <v>1367.8387758459096</v>
      </c>
      <c r="F7" s="2">
        <v>1465.0913369209686</v>
      </c>
      <c r="G7" s="2">
        <v>2669.1976380143592</v>
      </c>
      <c r="H7" s="2">
        <v>3435.7795941447521</v>
      </c>
      <c r="I7" s="2">
        <v>12912.036715757838</v>
      </c>
      <c r="J7" s="2">
        <v>8789.668412336272</v>
      </c>
      <c r="K7" s="2">
        <v>478.35637812741322</v>
      </c>
      <c r="L7" s="2">
        <v>2124.7396996556854</v>
      </c>
      <c r="M7" s="2">
        <v>14557.653910941959</v>
      </c>
      <c r="N7" s="2">
        <v>16428.13964121517</v>
      </c>
      <c r="O7" s="2">
        <v>79862.450383596035</v>
      </c>
      <c r="P7" s="2">
        <v>1900.3810250672184</v>
      </c>
      <c r="Q7" s="2">
        <v>609.52650633687949</v>
      </c>
      <c r="R7" s="2">
        <v>1577.7220200315214</v>
      </c>
      <c r="S7" s="2">
        <v>2449.0236407870261</v>
      </c>
      <c r="T7" s="2">
        <v>1263.2869359429317</v>
      </c>
      <c r="U7" s="2">
        <v>5351.9122705743275</v>
      </c>
      <c r="V7" s="2">
        <v>176153.04040840725</v>
      </c>
    </row>
    <row r="8" spans="1:22" x14ac:dyDescent="0.25">
      <c r="A8" s="1" t="s">
        <v>13</v>
      </c>
      <c r="B8" s="2">
        <v>2926.0523943379885</v>
      </c>
      <c r="C8" s="2">
        <v>16924.007444127965</v>
      </c>
      <c r="D8" s="2">
        <v>3280.8096446463064</v>
      </c>
      <c r="E8" s="2">
        <v>1491.9491050900933</v>
      </c>
      <c r="F8" s="2">
        <v>1606.3874885150899</v>
      </c>
      <c r="G8" s="2">
        <v>2853.1646614321826</v>
      </c>
      <c r="H8" s="2">
        <v>4446.7448297522305</v>
      </c>
      <c r="I8" s="2">
        <v>14367.056098522651</v>
      </c>
      <c r="J8" s="2">
        <v>10596.406139994058</v>
      </c>
      <c r="K8" s="2">
        <v>561.22269627064304</v>
      </c>
      <c r="L8" s="2">
        <v>2523.2204058526131</v>
      </c>
      <c r="M8" s="2">
        <v>15641.016440522462</v>
      </c>
      <c r="N8" s="2">
        <v>17620.874687254905</v>
      </c>
      <c r="O8" s="2">
        <v>92028.099884402473</v>
      </c>
      <c r="P8" s="2">
        <v>2004.2380115262949</v>
      </c>
      <c r="Q8" s="2">
        <v>711.18233505335945</v>
      </c>
      <c r="R8" s="2">
        <v>1643.1827760442927</v>
      </c>
      <c r="S8" s="2">
        <v>2674.2977643304794</v>
      </c>
      <c r="T8" s="2">
        <v>1355.6629006168062</v>
      </c>
      <c r="U8" s="2">
        <v>6421.4987477669702</v>
      </c>
      <c r="V8" s="2">
        <v>201677.07445605987</v>
      </c>
    </row>
    <row r="9" spans="1:22" x14ac:dyDescent="0.25">
      <c r="A9" s="1" t="s">
        <v>224</v>
      </c>
      <c r="B9" s="2">
        <v>1783.129089212666</v>
      </c>
      <c r="C9" s="2">
        <v>5415.1490168622267</v>
      </c>
      <c r="D9" s="2">
        <v>2584.4213809066136</v>
      </c>
      <c r="E9" s="2">
        <v>1032.918958678863</v>
      </c>
      <c r="F9" s="2">
        <v>1111.536559391014</v>
      </c>
      <c r="G9" s="2">
        <v>1988.6541015180842</v>
      </c>
      <c r="H9" s="2">
        <v>1347.4927105964184</v>
      </c>
      <c r="I9" s="2">
        <v>9172.7691014721458</v>
      </c>
      <c r="J9" s="2">
        <v>5072.2592411343676</v>
      </c>
      <c r="K9" s="2">
        <v>293.32668879908817</v>
      </c>
      <c r="L9" s="2">
        <v>1276.7753423032141</v>
      </c>
      <c r="M9" s="2">
        <v>11228.100772985392</v>
      </c>
      <c r="N9" s="2">
        <v>12633.665693550895</v>
      </c>
      <c r="O9" s="2">
        <v>51285.546815442925</v>
      </c>
      <c r="P9" s="2">
        <v>1593.5650956591428</v>
      </c>
      <c r="Q9" s="2">
        <v>369.05558874828461</v>
      </c>
      <c r="R9" s="2">
        <v>1216.4580593173982</v>
      </c>
      <c r="S9" s="2">
        <v>1755.1967964978037</v>
      </c>
      <c r="T9" s="2">
        <v>981.85915283369013</v>
      </c>
      <c r="U9" s="2">
        <v>3062.8791585265158</v>
      </c>
      <c r="V9" s="2">
        <v>115204.75932443676</v>
      </c>
    </row>
    <row r="10" spans="1:22" x14ac:dyDescent="0.25">
      <c r="A10" s="1" t="s">
        <v>2</v>
      </c>
      <c r="B10" s="2">
        <v>11574.649800418074</v>
      </c>
      <c r="C10" s="2">
        <v>52720.993505318824</v>
      </c>
      <c r="D10" s="2">
        <v>14659.257523939328</v>
      </c>
      <c r="E10" s="2">
        <v>6217.9338215260614</v>
      </c>
      <c r="F10" s="2">
        <v>6712.0982237598819</v>
      </c>
      <c r="G10" s="2">
        <v>12168.73834478169</v>
      </c>
      <c r="H10" s="2">
        <v>13594.640119107356</v>
      </c>
      <c r="I10" s="2">
        <v>58017.73830789284</v>
      </c>
      <c r="J10" s="2">
        <v>37444.864840229857</v>
      </c>
      <c r="K10" s="2">
        <v>2070.3389762199758</v>
      </c>
      <c r="L10" s="2">
        <v>9159.2726451403305</v>
      </c>
      <c r="M10" s="2">
        <v>66883.604498498098</v>
      </c>
      <c r="N10" s="2">
        <v>75276.358619230377</v>
      </c>
      <c r="O10" s="2">
        <v>349528.42633815657</v>
      </c>
      <c r="P10" s="2">
        <v>8888.5986862178324</v>
      </c>
      <c r="Q10" s="2">
        <v>2623.8816178521629</v>
      </c>
      <c r="R10" s="2">
        <v>7130.7751340713112</v>
      </c>
      <c r="S10" s="2">
        <v>11055.137371562199</v>
      </c>
      <c r="T10" s="2">
        <v>5819.9378955199008</v>
      </c>
      <c r="U10" s="2">
        <v>22785.965026100901</v>
      </c>
      <c r="V10" s="2">
        <v>774333.21129554359</v>
      </c>
    </row>
    <row r="19" spans="8:15" x14ac:dyDescent="0.25">
      <c r="H19" s="8" t="e">
        <f>(GETPIVOTDATA("GDPreal",$A$3,"Region","BRD","Year","2050")/GETPIVOTDATA("GDPreal",$A$3,"Region","BRD","Year","2010"))^(1/40)-1</f>
        <v>#REF!</v>
      </c>
    </row>
    <row r="20" spans="8:15" x14ac:dyDescent="0.25">
      <c r="H20" s="8" t="e">
        <f>(GETPIVOTDATA("GDPreal",$A$3,"Region","EU28","Year","2050")/GETPIVOTDATA("GDPreal",$A$3,"Region","EU28","Year","2010"))^(1/40)-1</f>
        <v>#REF!</v>
      </c>
    </row>
    <row r="23" spans="8:15" x14ac:dyDescent="0.25">
      <c r="M23" t="s">
        <v>111</v>
      </c>
    </row>
    <row r="24" spans="8:15" x14ac:dyDescent="0.25">
      <c r="K24">
        <v>2007</v>
      </c>
      <c r="L24" s="10">
        <f t="array" ref="L24:L33">C5:C14</f>
        <v>7254.2736047760436</v>
      </c>
      <c r="M24" s="10"/>
    </row>
    <row r="25" spans="8:15" x14ac:dyDescent="0.25">
      <c r="K25">
        <v>2010</v>
      </c>
      <c r="L25" s="10">
        <v>9942.1528121782703</v>
      </c>
      <c r="M25" s="10">
        <f>2*L24+1/2*2*(L25-L24)+L25</f>
        <v>27138.579229132585</v>
      </c>
    </row>
    <row r="26" spans="8:15" x14ac:dyDescent="0.25">
      <c r="K26">
        <f>K25+5</f>
        <v>2015</v>
      </c>
      <c r="L26" s="10">
        <v>13185.410627374322</v>
      </c>
      <c r="M26" s="10">
        <f>4*L25+1/2*4*(L26-L25)+L26</f>
        <v>59440.537506479508</v>
      </c>
    </row>
    <row r="27" spans="8:15" x14ac:dyDescent="0.25">
      <c r="K27">
        <f t="shared" ref="K27:K33" si="0">K26+5</f>
        <v>2020</v>
      </c>
      <c r="L27" s="10">
        <v>16924.007444127965</v>
      </c>
      <c r="M27" s="10">
        <f>4*L26+1/2*4*(L27-L26)+L27</f>
        <v>77142.843587132549</v>
      </c>
      <c r="O27" s="8">
        <f>(0.2*960)/M27</f>
        <v>2.4888893262423849E-3</v>
      </c>
    </row>
    <row r="28" spans="8:15" x14ac:dyDescent="0.25">
      <c r="K28">
        <f t="shared" si="0"/>
        <v>2025</v>
      </c>
      <c r="L28" s="10">
        <v>5415.1490168622267</v>
      </c>
      <c r="M28" s="10">
        <f t="shared" ref="M28:M33" si="1">4*L27+1/2*4*(L28-L27)+L28</f>
        <v>50093.461938842607</v>
      </c>
    </row>
    <row r="29" spans="8:15" x14ac:dyDescent="0.25">
      <c r="K29">
        <f t="shared" si="0"/>
        <v>2030</v>
      </c>
      <c r="L29" s="10">
        <v>52720.993505318824</v>
      </c>
      <c r="M29" s="10">
        <f t="shared" si="1"/>
        <v>168993.27854968092</v>
      </c>
    </row>
    <row r="30" spans="8:15" x14ac:dyDescent="0.25">
      <c r="K30">
        <f t="shared" si="0"/>
        <v>2035</v>
      </c>
      <c r="L30" s="10">
        <v>0</v>
      </c>
      <c r="M30" s="10">
        <f t="shared" si="1"/>
        <v>105441.98701063765</v>
      </c>
    </row>
    <row r="31" spans="8:15" x14ac:dyDescent="0.25">
      <c r="H31" s="8">
        <f>100/GETPIVOTDATA("GDPreal",$A$3,"Region","EU28","Year","2020")</f>
        <v>6.6790023468601412E-3</v>
      </c>
      <c r="K31">
        <f t="shared" si="0"/>
        <v>2040</v>
      </c>
      <c r="L31" s="10">
        <v>0</v>
      </c>
      <c r="M31" s="10">
        <f t="shared" si="1"/>
        <v>0</v>
      </c>
    </row>
    <row r="32" spans="8:15" x14ac:dyDescent="0.25">
      <c r="H32" s="8" t="e">
        <f>250/GETPIVOTDATA("GDPreal",$A$3,"Region","EU28","Year","2050")</f>
        <v>#REF!</v>
      </c>
      <c r="K32">
        <f t="shared" si="0"/>
        <v>2045</v>
      </c>
      <c r="L32" s="10">
        <v>0</v>
      </c>
      <c r="M32" s="10">
        <f t="shared" si="1"/>
        <v>0</v>
      </c>
    </row>
    <row r="33" spans="1:21" x14ac:dyDescent="0.25">
      <c r="K33">
        <f t="shared" si="0"/>
        <v>2050</v>
      </c>
      <c r="L33" s="10">
        <v>0</v>
      </c>
      <c r="M33" s="10">
        <f t="shared" si="1"/>
        <v>0</v>
      </c>
    </row>
    <row r="34" spans="1:21" x14ac:dyDescent="0.25">
      <c r="K34" t="s">
        <v>110</v>
      </c>
      <c r="L34" s="10"/>
      <c r="M34" s="10">
        <f>SUM(M25:M33)</f>
        <v>488250.68782190583</v>
      </c>
      <c r="N34">
        <v>130</v>
      </c>
      <c r="O34" t="s">
        <v>112</v>
      </c>
    </row>
    <row r="35" spans="1:21" x14ac:dyDescent="0.25">
      <c r="M35" s="8">
        <f>N34/M34</f>
        <v>2.662566653616651E-4</v>
      </c>
    </row>
    <row r="39" spans="1:21" x14ac:dyDescent="0.25">
      <c r="A39" t="str">
        <f>B4</f>
        <v>BRZ</v>
      </c>
      <c r="B39" t="str">
        <f t="shared" ref="B39:U39" si="2">C4</f>
        <v>CHI</v>
      </c>
      <c r="C39" t="str">
        <f t="shared" si="2"/>
        <v>DEU</v>
      </c>
      <c r="D39" t="str">
        <f t="shared" si="2"/>
        <v>EUN</v>
      </c>
      <c r="E39" t="str">
        <f t="shared" si="2"/>
        <v>EUS</v>
      </c>
      <c r="F39" t="str">
        <f t="shared" si="2"/>
        <v>FRA</v>
      </c>
      <c r="G39" t="str">
        <f t="shared" si="2"/>
        <v>IND</v>
      </c>
      <c r="H39" t="str">
        <f t="shared" si="2"/>
        <v>OEC</v>
      </c>
      <c r="I39" t="str">
        <f t="shared" si="2"/>
        <v>ROW</v>
      </c>
      <c r="J39" t="str">
        <f t="shared" si="2"/>
        <v>RSA</v>
      </c>
      <c r="K39" t="str">
        <f t="shared" si="2"/>
        <v>RUS</v>
      </c>
      <c r="L39" t="str">
        <f t="shared" si="2"/>
        <v>USA</v>
      </c>
      <c r="M39" t="str">
        <f t="shared" si="2"/>
        <v>EU28</v>
      </c>
      <c r="N39" t="str">
        <f t="shared" si="2"/>
        <v>World</v>
      </c>
      <c r="O39" t="str">
        <f t="shared" si="2"/>
        <v>ITA</v>
      </c>
      <c r="P39" t="str">
        <f t="shared" si="2"/>
        <v>POL</v>
      </c>
      <c r="Q39" t="str">
        <f t="shared" si="2"/>
        <v>ESP</v>
      </c>
      <c r="R39" t="str">
        <f t="shared" si="2"/>
        <v>UKI</v>
      </c>
      <c r="S39" t="str">
        <f t="shared" si="2"/>
        <v>BNL</v>
      </c>
      <c r="T39" t="str">
        <f t="shared" si="2"/>
        <v>OPA</v>
      </c>
      <c r="U39" t="str">
        <f t="shared" si="2"/>
        <v>Gesamtergebnis</v>
      </c>
    </row>
    <row r="40" spans="1:21" x14ac:dyDescent="0.25">
      <c r="A40" s="5">
        <f t="shared" ref="A40:A49" si="3">B5-A53</f>
        <v>1985.6996681907215</v>
      </c>
      <c r="B40" s="5">
        <f t="shared" ref="B40:U40" si="4">C5-B53</f>
        <v>7253.2736047760436</v>
      </c>
      <c r="C40" s="5">
        <f t="shared" si="4"/>
        <v>2734.7153610087857</v>
      </c>
      <c r="D40" s="5">
        <f t="shared" si="4"/>
        <v>1102.1880165227763</v>
      </c>
      <c r="E40" s="5">
        <f t="shared" si="4"/>
        <v>1204.0638073860932</v>
      </c>
      <c r="F40" s="5">
        <f t="shared" si="4"/>
        <v>2202.1073254793328</v>
      </c>
      <c r="G40" s="5">
        <f t="shared" si="4"/>
        <v>1816.8257323373052</v>
      </c>
      <c r="H40" s="5">
        <f t="shared" si="4"/>
        <v>10123.05544556424</v>
      </c>
      <c r="I40" s="5">
        <f t="shared" si="4"/>
        <v>5846.5675396033939</v>
      </c>
      <c r="J40" s="5">
        <f t="shared" si="4"/>
        <v>334.86064048929751</v>
      </c>
      <c r="K40" s="5">
        <f t="shared" si="4"/>
        <v>1477.5865613603842</v>
      </c>
      <c r="L40" s="5">
        <f t="shared" si="4"/>
        <v>12118.361950921466</v>
      </c>
      <c r="M40" s="5">
        <f t="shared" si="4"/>
        <v>13620.382615458337</v>
      </c>
      <c r="N40" s="5">
        <f t="shared" si="4"/>
        <v>58159.321245373598</v>
      </c>
      <c r="O40" s="5">
        <f t="shared" si="4"/>
        <v>1647.6119973360114</v>
      </c>
      <c r="P40" s="5">
        <f t="shared" si="4"/>
        <v>421.62373688972008</v>
      </c>
      <c r="Q40" s="5">
        <f t="shared" si="4"/>
        <v>1284.2401093951353</v>
      </c>
      <c r="R40" s="5">
        <f t="shared" si="4"/>
        <v>1958.9839370892419</v>
      </c>
      <c r="S40" s="5">
        <f t="shared" si="4"/>
        <v>1056.8483243512399</v>
      </c>
      <c r="T40" s="5">
        <f t="shared" si="4"/>
        <v>3573.7074866724242</v>
      </c>
      <c r="U40" s="5">
        <f t="shared" si="4"/>
        <v>129941.02510620558</v>
      </c>
    </row>
    <row r="41" spans="1:21" x14ac:dyDescent="0.25">
      <c r="A41" s="5">
        <f t="shared" si="3"/>
        <v>2278.9662751830742</v>
      </c>
      <c r="B41" s="5">
        <f t="shared" ref="B41:U41" si="5">C6-B54</f>
        <v>9941.1212276997976</v>
      </c>
      <c r="C41" s="5">
        <f t="shared" si="5"/>
        <v>2931.1721577582698</v>
      </c>
      <c r="D41" s="5">
        <f t="shared" si="5"/>
        <v>1220.749838474238</v>
      </c>
      <c r="E41" s="5">
        <f t="shared" si="5"/>
        <v>1322.9624511049085</v>
      </c>
      <c r="F41" s="5">
        <f t="shared" si="5"/>
        <v>2453.5698144363419</v>
      </c>
      <c r="G41" s="5">
        <f t="shared" si="5"/>
        <v>2545.7639346496453</v>
      </c>
      <c r="H41" s="5">
        <f t="shared" si="5"/>
        <v>11440.725727135661</v>
      </c>
      <c r="I41" s="5">
        <f t="shared" si="5"/>
        <v>7137.8851701819231</v>
      </c>
      <c r="J41" s="5">
        <f t="shared" si="5"/>
        <v>400.3321125094198</v>
      </c>
      <c r="K41" s="5">
        <f t="shared" si="5"/>
        <v>1754.916697503814</v>
      </c>
      <c r="L41" s="5">
        <f t="shared" si="5"/>
        <v>13336.370664649106</v>
      </c>
      <c r="M41" s="5">
        <f t="shared" si="5"/>
        <v>14971.2055398269</v>
      </c>
      <c r="N41" s="5">
        <f t="shared" si="5"/>
        <v>68190.973003854713</v>
      </c>
      <c r="O41" s="5">
        <f t="shared" si="5"/>
        <v>1740.6192148822083</v>
      </c>
      <c r="P41" s="5">
        <f t="shared" si="5"/>
        <v>510.44694554062954</v>
      </c>
      <c r="Q41" s="5">
        <f t="shared" si="5"/>
        <v>1407.1188597046312</v>
      </c>
      <c r="R41" s="5">
        <f t="shared" si="5"/>
        <v>2215.5746368582463</v>
      </c>
      <c r="S41" s="5">
        <f t="shared" si="5"/>
        <v>1160.2245394213917</v>
      </c>
      <c r="T41" s="5">
        <f t="shared" si="5"/>
        <v>4373.9139701041722</v>
      </c>
      <c r="U41" s="5">
        <f t="shared" si="5"/>
        <v>151355.23362159892</v>
      </c>
    </row>
    <row r="42" spans="1:21" x14ac:dyDescent="0.25">
      <c r="A42" s="5">
        <f t="shared" si="3"/>
        <v>2597.4369474327987</v>
      </c>
      <c r="B42" s="5">
        <f t="shared" ref="B42:U42" si="6">C7-B55</f>
        <v>13184.283190163544</v>
      </c>
      <c r="C42" s="5">
        <f t="shared" si="6"/>
        <v>3124.8526291020194</v>
      </c>
      <c r="D42" s="5">
        <f t="shared" si="6"/>
        <v>1365.9289050102102</v>
      </c>
      <c r="E42" s="5">
        <f t="shared" si="6"/>
        <v>1464.0241921292793</v>
      </c>
      <c r="F42" s="5">
        <f t="shared" si="6"/>
        <v>2667.9840662430461</v>
      </c>
      <c r="G42" s="5">
        <f t="shared" si="6"/>
        <v>3434.6240017420337</v>
      </c>
      <c r="H42" s="5">
        <f t="shared" si="6"/>
        <v>12910.826947760244</v>
      </c>
      <c r="I42" s="5">
        <f t="shared" si="6"/>
        <v>8788.4634716151922</v>
      </c>
      <c r="J42" s="5">
        <f t="shared" si="6"/>
        <v>476.58588849462382</v>
      </c>
      <c r="K42" s="5">
        <f t="shared" si="6"/>
        <v>2123.5777228105399</v>
      </c>
      <c r="L42" s="5">
        <f t="shared" si="6"/>
        <v>14556.269502913909</v>
      </c>
      <c r="M42" s="5">
        <f t="shared" si="6"/>
        <v>16426.796219495289</v>
      </c>
      <c r="N42" s="5">
        <f t="shared" si="6"/>
        <v>79861.273895934006</v>
      </c>
      <c r="O42" s="5">
        <f t="shared" si="6"/>
        <v>1898.6741528695727</v>
      </c>
      <c r="P42" s="5">
        <f t="shared" si="6"/>
        <v>608.38583929477306</v>
      </c>
      <c r="Q42" s="5">
        <f t="shared" si="6"/>
        <v>1576.5592853757396</v>
      </c>
      <c r="R42" s="5">
        <f t="shared" si="6"/>
        <v>2447.8616581756769</v>
      </c>
      <c r="S42" s="5">
        <f t="shared" si="6"/>
        <v>1262.1145506810074</v>
      </c>
      <c r="T42" s="5">
        <f t="shared" si="6"/>
        <v>5350.8374360871312</v>
      </c>
      <c r="U42" s="5">
        <f t="shared" si="6"/>
        <v>176151.78054218454</v>
      </c>
    </row>
    <row r="43" spans="1:21" x14ac:dyDescent="0.25">
      <c r="A43" s="5">
        <f t="shared" si="3"/>
        <v>2924.4091793892107</v>
      </c>
      <c r="B43" s="5">
        <f t="shared" ref="B43:U43" si="7">C8-B56</f>
        <v>16922.786643210886</v>
      </c>
      <c r="C43" s="5">
        <f t="shared" si="7"/>
        <v>3279.4187608332845</v>
      </c>
      <c r="D43" s="5">
        <f t="shared" si="7"/>
        <v>1489.2642508215879</v>
      </c>
      <c r="E43" s="5">
        <f t="shared" si="7"/>
        <v>1605.2581888668226</v>
      </c>
      <c r="F43" s="5">
        <f t="shared" si="7"/>
        <v>2851.7673131827391</v>
      </c>
      <c r="G43" s="5">
        <f t="shared" si="7"/>
        <v>4445.4670830945443</v>
      </c>
      <c r="H43" s="5">
        <f t="shared" si="7"/>
        <v>14365.708603191324</v>
      </c>
      <c r="I43" s="5">
        <f t="shared" si="7"/>
        <v>10595.083559994904</v>
      </c>
      <c r="J43" s="5">
        <f t="shared" si="7"/>
        <v>558.81716252562262</v>
      </c>
      <c r="K43" s="5">
        <f t="shared" si="7"/>
        <v>2521.9206442289446</v>
      </c>
      <c r="L43" s="5">
        <f t="shared" si="7"/>
        <v>15639.339823922443</v>
      </c>
      <c r="M43" s="5">
        <f t="shared" si="7"/>
        <v>17619.218263767172</v>
      </c>
      <c r="N43" s="5">
        <f t="shared" si="7"/>
        <v>92026.762476637232</v>
      </c>
      <c r="O43" s="5">
        <f t="shared" si="7"/>
        <v>2001.84127362963</v>
      </c>
      <c r="P43" s="5">
        <f t="shared" si="7"/>
        <v>709.95978567855502</v>
      </c>
      <c r="Q43" s="5">
        <f t="shared" si="7"/>
        <v>1641.9146747092609</v>
      </c>
      <c r="R43" s="5">
        <f t="shared" si="7"/>
        <v>2673.0196508957893</v>
      </c>
      <c r="S43" s="5">
        <f t="shared" si="7"/>
        <v>1354.3864106009164</v>
      </c>
      <c r="T43" s="5">
        <f t="shared" si="7"/>
        <v>6420.3577780463074</v>
      </c>
      <c r="U43" s="5">
        <f t="shared" si="7"/>
        <v>201675.6047007943</v>
      </c>
    </row>
    <row r="44" spans="1:21" x14ac:dyDescent="0.25">
      <c r="A44" s="5">
        <f t="shared" si="3"/>
        <v>1781.1345627550791</v>
      </c>
      <c r="B44" s="5">
        <f t="shared" ref="B44:U44" si="8">C9-B57</f>
        <v>5413.8583743563449</v>
      </c>
      <c r="C44" s="5">
        <f t="shared" si="8"/>
        <v>2582.8487303071979</v>
      </c>
      <c r="D44" s="5">
        <f t="shared" si="8"/>
        <v>1029.2817963723228</v>
      </c>
      <c r="E44" s="5">
        <f t="shared" si="8"/>
        <v>1110.3832971042289</v>
      </c>
      <c r="F44" s="5">
        <f t="shared" si="8"/>
        <v>1987.0698555578006</v>
      </c>
      <c r="G44" s="5">
        <f t="shared" si="8"/>
        <v>1346.1006418503325</v>
      </c>
      <c r="H44" s="5">
        <f t="shared" si="8"/>
        <v>9171.2854683237383</v>
      </c>
      <c r="I44" s="5">
        <f t="shared" si="8"/>
        <v>5070.8293729946063</v>
      </c>
      <c r="J44" s="5">
        <f t="shared" si="8"/>
        <v>290.16967809361176</v>
      </c>
      <c r="K44" s="5">
        <f t="shared" si="8"/>
        <v>1275.3340166439775</v>
      </c>
      <c r="L44" s="5">
        <f t="shared" si="8"/>
        <v>11226.103177071607</v>
      </c>
      <c r="M44" s="5">
        <f t="shared" si="8"/>
        <v>12631.665903393843</v>
      </c>
      <c r="N44" s="5">
        <f t="shared" si="8"/>
        <v>51284.026687048812</v>
      </c>
      <c r="O44" s="5">
        <f t="shared" si="8"/>
        <v>1590.3673470123729</v>
      </c>
      <c r="P44" s="5">
        <f t="shared" si="8"/>
        <v>367.76053967310816</v>
      </c>
      <c r="Q44" s="5">
        <f t="shared" si="8"/>
        <v>1215.090674423408</v>
      </c>
      <c r="R44" s="5">
        <f t="shared" si="8"/>
        <v>1753.8150026957446</v>
      </c>
      <c r="S44" s="5">
        <f t="shared" si="8"/>
        <v>980.49112222822794</v>
      </c>
      <c r="T44" s="5">
        <f t="shared" si="8"/>
        <v>3061.7083747657293</v>
      </c>
      <c r="U44" s="5">
        <f t="shared" si="8"/>
        <v>115203.06410175223</v>
      </c>
    </row>
    <row r="45" spans="1:21" x14ac:dyDescent="0.25">
      <c r="A45" s="5">
        <f t="shared" si="3"/>
        <v>11572.28138438791</v>
      </c>
      <c r="B45" s="5">
        <f t="shared" ref="B45:U45" si="9">C10-B58</f>
        <v>52719.664235165867</v>
      </c>
      <c r="C45" s="5">
        <f t="shared" si="9"/>
        <v>14657.499644360016</v>
      </c>
      <c r="D45" s="5">
        <f t="shared" si="9"/>
        <v>6213.1587109563689</v>
      </c>
      <c r="E45" s="5">
        <f t="shared" si="9"/>
        <v>6710.9098654900426</v>
      </c>
      <c r="F45" s="5">
        <f t="shared" si="9"/>
        <v>12166.956043059303</v>
      </c>
      <c r="G45" s="5">
        <f t="shared" si="9"/>
        <v>13593.145224306627</v>
      </c>
      <c r="H45" s="5">
        <f t="shared" si="9"/>
        <v>58016.135909241304</v>
      </c>
      <c r="I45" s="5">
        <f t="shared" si="9"/>
        <v>37443.341640026774</v>
      </c>
      <c r="J45" s="5">
        <f t="shared" si="9"/>
        <v>2066.3159641209704</v>
      </c>
      <c r="K45" s="5">
        <f t="shared" si="9"/>
        <v>9157.6894858863743</v>
      </c>
      <c r="L45" s="5">
        <f t="shared" si="9"/>
        <v>66881.25819881908</v>
      </c>
      <c r="M45" s="5">
        <f t="shared" si="9"/>
        <v>75273.982285354752</v>
      </c>
      <c r="N45" s="5">
        <f t="shared" si="9"/>
        <v>349526.71017048572</v>
      </c>
      <c r="O45" s="5">
        <f t="shared" si="9"/>
        <v>8884.4853486575485</v>
      </c>
      <c r="P45" s="5">
        <f t="shared" si="9"/>
        <v>2622.5250641024149</v>
      </c>
      <c r="Q45" s="5">
        <f t="shared" si="9"/>
        <v>7129.3115318533391</v>
      </c>
      <c r="R45" s="5">
        <f t="shared" si="9"/>
        <v>11053.660002058972</v>
      </c>
      <c r="S45" s="5">
        <f t="shared" si="9"/>
        <v>5818.4886078714126</v>
      </c>
      <c r="T45" s="5">
        <f t="shared" si="9"/>
        <v>22784.758695928609</v>
      </c>
      <c r="U45" s="5">
        <f t="shared" si="9"/>
        <v>774331.27297545481</v>
      </c>
    </row>
    <row r="46" spans="1:21" x14ac:dyDescent="0.25">
      <c r="A46" s="5">
        <f t="shared" si="3"/>
        <v>-2.764397055049475</v>
      </c>
      <c r="B46" s="5">
        <f t="shared" ref="B46:U46" si="10">C11-B59</f>
        <v>-1.3671112343739507</v>
      </c>
      <c r="C46" s="5">
        <f t="shared" si="10"/>
        <v>-1.952903432117163</v>
      </c>
      <c r="D46" s="5">
        <f t="shared" si="10"/>
        <v>-6.1067417944455142</v>
      </c>
      <c r="E46" s="5">
        <f t="shared" si="10"/>
        <v>-1.2057309831849765</v>
      </c>
      <c r="F46" s="5">
        <f t="shared" si="10"/>
        <v>-1.9897329461384239</v>
      </c>
      <c r="G46" s="5">
        <f t="shared" si="10"/>
        <v>-1.593881332499284</v>
      </c>
      <c r="H46" s="5">
        <f t="shared" si="10"/>
        <v>-1.7226767196244237</v>
      </c>
      <c r="I46" s="5">
        <f t="shared" si="10"/>
        <v>-1.6037799250830505</v>
      </c>
      <c r="J46" s="5">
        <f t="shared" si="10"/>
        <v>-5.0045842540304077</v>
      </c>
      <c r="K46" s="5">
        <f t="shared" si="10"/>
        <v>-1.7245685485259303</v>
      </c>
      <c r="L46" s="5">
        <f t="shared" si="10"/>
        <v>-2.7216323455779441</v>
      </c>
      <c r="M46" s="5">
        <f t="shared" si="10"/>
        <v>-2.7910318540894226</v>
      </c>
      <c r="N46" s="5">
        <f t="shared" si="10"/>
        <v>-1.9270831893697982</v>
      </c>
      <c r="O46" s="5">
        <f t="shared" si="10"/>
        <v>-5.16164743960117</v>
      </c>
      <c r="P46" s="5">
        <f t="shared" si="10"/>
        <v>-1.4145323897930149</v>
      </c>
      <c r="Q46" s="5">
        <f t="shared" si="10"/>
        <v>-1.5602956604798088</v>
      </c>
      <c r="R46" s="5">
        <f t="shared" si="10"/>
        <v>-1.567201407593886</v>
      </c>
      <c r="S46" s="5">
        <f t="shared" si="10"/>
        <v>-1.5240416608416651</v>
      </c>
      <c r="T46" s="5">
        <f t="shared" si="10"/>
        <v>-1.2263134214293927</v>
      </c>
      <c r="U46" s="5">
        <f t="shared" si="10"/>
        <v>-2.2020892726202095</v>
      </c>
    </row>
    <row r="47" spans="1:21" x14ac:dyDescent="0.25">
      <c r="A47" s="5">
        <f t="shared" si="3"/>
        <v>-3.1615176369903875</v>
      </c>
      <c r="B47" s="5">
        <f t="shared" ref="B47:U47" si="11">C12-B60</f>
        <v>-1.4090384699304219</v>
      </c>
      <c r="C47" s="5">
        <f t="shared" si="11"/>
        <v>-2.1536628719337148</v>
      </c>
      <c r="D47" s="5">
        <f t="shared" si="11"/>
        <v>-7.6552844071597805</v>
      </c>
      <c r="E47" s="5">
        <f t="shared" si="11"/>
        <v>-1.2585695559674464</v>
      </c>
      <c r="F47" s="5">
        <f t="shared" si="11"/>
        <v>-2.2002182718048964</v>
      </c>
      <c r="G47" s="5">
        <f t="shared" si="11"/>
        <v>-1.6836803096709934</v>
      </c>
      <c r="H47" s="5">
        <f t="shared" si="11"/>
        <v>-1.8308596615497044</v>
      </c>
      <c r="I47" s="5">
        <f t="shared" si="11"/>
        <v>-1.662908242633633</v>
      </c>
      <c r="J47" s="5">
        <f t="shared" si="11"/>
        <v>-6.1027748154568586</v>
      </c>
      <c r="K47" s="5">
        <f t="shared" si="11"/>
        <v>-1.8622657916046268</v>
      </c>
      <c r="L47" s="5">
        <f t="shared" si="11"/>
        <v>-3.12071323450553</v>
      </c>
      <c r="M47" s="5">
        <f t="shared" si="11"/>
        <v>-3.2413788465602149</v>
      </c>
      <c r="N47" s="5">
        <f t="shared" si="11"/>
        <v>-2.1490834344535821</v>
      </c>
      <c r="O47" s="5">
        <f t="shared" si="11"/>
        <v>-6.3383159620653107</v>
      </c>
      <c r="P47" s="5">
        <f t="shared" si="11"/>
        <v>-1.4811311044696993</v>
      </c>
      <c r="Q47" s="5">
        <f t="shared" si="11"/>
        <v>-1.6507822775513756</v>
      </c>
      <c r="R47" s="5">
        <f t="shared" si="11"/>
        <v>-1.6549579857382699</v>
      </c>
      <c r="S47" s="5">
        <f t="shared" si="11"/>
        <v>-1.5862861043859546</v>
      </c>
      <c r="T47" s="5">
        <f t="shared" si="11"/>
        <v>-1.2777603621939204</v>
      </c>
      <c r="U47" s="5">
        <f t="shared" si="11"/>
        <v>-2.4859749379035834</v>
      </c>
    </row>
    <row r="48" spans="1:21" x14ac:dyDescent="0.25">
      <c r="A48" s="5">
        <f t="shared" si="3"/>
        <v>-3.5468628558931825</v>
      </c>
      <c r="B48" s="5">
        <f t="shared" ref="B48:U48" si="12">C13-B61</f>
        <v>-1.4401793751586027</v>
      </c>
      <c r="C48" s="5">
        <f t="shared" si="12"/>
        <v>-2.3572634520269471</v>
      </c>
      <c r="D48" s="5">
        <f t="shared" si="12"/>
        <v>-9.4212469380302952</v>
      </c>
      <c r="E48" s="5">
        <f t="shared" si="12"/>
        <v>-1.2802534683070481</v>
      </c>
      <c r="F48" s="5">
        <f t="shared" si="12"/>
        <v>-2.4097762487156822</v>
      </c>
      <c r="G48" s="5">
        <f t="shared" si="12"/>
        <v>-1.7635117209353437</v>
      </c>
      <c r="H48" s="5">
        <f t="shared" si="12"/>
        <v>-1.9230906636310892</v>
      </c>
      <c r="I48" s="5">
        <f t="shared" si="12"/>
        <v>-1.7054361040077026</v>
      </c>
      <c r="J48" s="5">
        <f t="shared" si="12"/>
        <v>-7.2971344449236364</v>
      </c>
      <c r="K48" s="5">
        <f t="shared" si="12"/>
        <v>-1.9915516790169268</v>
      </c>
      <c r="L48" s="5">
        <f t="shared" si="12"/>
        <v>-3.5283165464443438</v>
      </c>
      <c r="M48" s="5">
        <f t="shared" si="12"/>
        <v>-3.7128865565047855</v>
      </c>
      <c r="N48" s="5">
        <f t="shared" si="12"/>
        <v>-2.3744538961936983</v>
      </c>
      <c r="O48" s="5">
        <f t="shared" si="12"/>
        <v>-7.6341159795023819</v>
      </c>
      <c r="P48" s="5">
        <f t="shared" si="12"/>
        <v>-1.5481557797971759</v>
      </c>
      <c r="Q48" s="5">
        <f t="shared" si="12"/>
        <v>-1.7312525143846302</v>
      </c>
      <c r="R48" s="5">
        <f t="shared" si="12"/>
        <v>-1.7266502299633744</v>
      </c>
      <c r="S48" s="5">
        <f t="shared" si="12"/>
        <v>-1.6345273966192406</v>
      </c>
      <c r="T48" s="5">
        <f t="shared" si="12"/>
        <v>-1.3006504194655879</v>
      </c>
      <c r="U48" s="5">
        <f t="shared" si="12"/>
        <v>-2.7812947059279622</v>
      </c>
    </row>
    <row r="49" spans="1:21" x14ac:dyDescent="0.25">
      <c r="A49" s="5">
        <f t="shared" si="3"/>
        <v>-3.9941741674724907</v>
      </c>
      <c r="B49" s="5">
        <f t="shared" ref="B49:U49" si="13">C14-B62</f>
        <v>-1.4477981437480054</v>
      </c>
      <c r="C49" s="5">
        <f t="shared" si="13"/>
        <v>-2.5796305363252676</v>
      </c>
      <c r="D49" s="5">
        <f t="shared" si="13"/>
        <v>-11.406675509913164</v>
      </c>
      <c r="E49" s="5">
        <f t="shared" si="13"/>
        <v>-1.3229377634172028</v>
      </c>
      <c r="F49" s="5">
        <f t="shared" si="13"/>
        <v>-2.6320698247260301</v>
      </c>
      <c r="G49" s="5">
        <f t="shared" si="13"/>
        <v>-1.8378789267766507</v>
      </c>
      <c r="H49" s="5">
        <f t="shared" si="13"/>
        <v>-1.9915788023184497</v>
      </c>
      <c r="I49" s="5">
        <f t="shared" si="13"/>
        <v>-1.7340151697993855</v>
      </c>
      <c r="J49" s="5">
        <f t="shared" si="13"/>
        <v>-8.6616806213348418</v>
      </c>
      <c r="K49" s="5">
        <f t="shared" si="13"/>
        <v>-2.1288752652101333</v>
      </c>
      <c r="L49" s="5">
        <f t="shared" si="13"/>
        <v>-3.9840509242689648</v>
      </c>
      <c r="M49" s="5">
        <f t="shared" si="13"/>
        <v>-4.2438336834757244</v>
      </c>
      <c r="N49" s="5">
        <f t="shared" si="13"/>
        <v>-2.6183927509057625</v>
      </c>
      <c r="O49" s="5">
        <f t="shared" si="13"/>
        <v>-9.1636352210359249</v>
      </c>
      <c r="P49" s="5">
        <f t="shared" si="13"/>
        <v>-1.6118983811057686</v>
      </c>
      <c r="Q49" s="5">
        <f t="shared" si="13"/>
        <v>-1.8102316956857709</v>
      </c>
      <c r="R49" s="5">
        <f t="shared" si="13"/>
        <v>-1.7926068151393617</v>
      </c>
      <c r="S49" s="5">
        <f t="shared" si="13"/>
        <v>-1.6645905409561286</v>
      </c>
      <c r="T49" s="5">
        <f t="shared" si="13"/>
        <v>-1.3388624571043113</v>
      </c>
      <c r="U49" s="5">
        <f t="shared" si="13"/>
        <v>-3.1067695641252131</v>
      </c>
    </row>
    <row r="52" spans="1:21" x14ac:dyDescent="0.25">
      <c r="A52" s="47" t="s">
        <v>83</v>
      </c>
      <c r="B52" s="47" t="s">
        <v>1</v>
      </c>
      <c r="C52" s="47" t="s">
        <v>79</v>
      </c>
      <c r="D52" s="47" t="s">
        <v>84</v>
      </c>
      <c r="E52" s="47" t="s">
        <v>27</v>
      </c>
      <c r="F52" s="47" t="s">
        <v>28</v>
      </c>
      <c r="G52" s="47" t="s">
        <v>29</v>
      </c>
      <c r="H52" s="47" t="s">
        <v>30</v>
      </c>
      <c r="I52" s="47" t="s">
        <v>31</v>
      </c>
      <c r="J52" s="47" t="s">
        <v>80</v>
      </c>
      <c r="K52" s="47" t="s">
        <v>82</v>
      </c>
      <c r="L52" s="47" t="s">
        <v>81</v>
      </c>
      <c r="M52" s="47" t="s">
        <v>85</v>
      </c>
      <c r="N52" s="47" t="s">
        <v>86</v>
      </c>
      <c r="O52" s="47" t="s">
        <v>87</v>
      </c>
      <c r="P52" s="47" t="s">
        <v>32</v>
      </c>
      <c r="Q52" s="47" t="s">
        <v>88</v>
      </c>
      <c r="R52" s="47" t="s">
        <v>68</v>
      </c>
      <c r="S52" s="47" t="s">
        <v>26</v>
      </c>
      <c r="T52" s="47" t="s">
        <v>114</v>
      </c>
      <c r="U52" s="47" t="s">
        <v>178</v>
      </c>
    </row>
    <row r="53" spans="1:21" x14ac:dyDescent="0.25">
      <c r="A53" s="5">
        <v>1</v>
      </c>
      <c r="B53" s="5">
        <v>1</v>
      </c>
      <c r="C53" s="5">
        <v>1</v>
      </c>
      <c r="D53" s="5">
        <v>1</v>
      </c>
      <c r="E53" s="5">
        <v>1</v>
      </c>
      <c r="F53" s="5">
        <v>1</v>
      </c>
      <c r="G53" s="5">
        <v>1</v>
      </c>
      <c r="H53" s="5">
        <v>1</v>
      </c>
      <c r="I53" s="5">
        <v>1</v>
      </c>
      <c r="J53" s="5">
        <v>1</v>
      </c>
      <c r="K53" s="5">
        <v>1</v>
      </c>
      <c r="L53" s="5">
        <v>1</v>
      </c>
      <c r="M53" s="5">
        <v>1</v>
      </c>
      <c r="N53" s="5">
        <v>1</v>
      </c>
      <c r="O53" s="5">
        <v>1</v>
      </c>
      <c r="P53" s="5">
        <v>1</v>
      </c>
      <c r="Q53" s="5">
        <v>1</v>
      </c>
      <c r="R53" s="5">
        <v>1</v>
      </c>
      <c r="S53" s="5">
        <v>1</v>
      </c>
      <c r="T53" s="5">
        <v>1</v>
      </c>
      <c r="U53" s="5">
        <v>1</v>
      </c>
    </row>
    <row r="54" spans="1:21" x14ac:dyDescent="0.25">
      <c r="A54" s="5">
        <v>1.0492400253239584</v>
      </c>
      <c r="B54" s="5">
        <v>1.031584478472934</v>
      </c>
      <c r="C54" s="5">
        <v>1.0672173509979148</v>
      </c>
      <c r="D54" s="5">
        <v>1.2891269141814632</v>
      </c>
      <c r="E54" s="5">
        <v>1.0565804418079345</v>
      </c>
      <c r="F54" s="5">
        <v>1.0448039013891015</v>
      </c>
      <c r="G54" s="5">
        <v>1.0333176270057582</v>
      </c>
      <c r="H54" s="5">
        <v>1.095219440298832</v>
      </c>
      <c r="I54" s="5">
        <v>1.0783369798399494</v>
      </c>
      <c r="J54" s="5">
        <v>1.2404600241139658</v>
      </c>
      <c r="K54" s="5">
        <v>1.0339384646194087</v>
      </c>
      <c r="L54" s="5">
        <v>1.10075847771372</v>
      </c>
      <c r="M54" s="5">
        <v>1.0904419241620222</v>
      </c>
      <c r="N54" s="5">
        <v>1.0350054868257588</v>
      </c>
      <c r="O54" s="5">
        <v>1.1833417469555871</v>
      </c>
      <c r="P54" s="5">
        <v>1.0465052832894595</v>
      </c>
      <c r="Q54" s="5">
        <v>1.0533095783320787</v>
      </c>
      <c r="R54" s="5">
        <v>1.0605959994019205</v>
      </c>
      <c r="S54" s="5">
        <v>1.0560423538413379</v>
      </c>
      <c r="T54" s="5">
        <v>1.0533924564880957</v>
      </c>
      <c r="U54" s="5">
        <v>1.0783788352789869</v>
      </c>
    </row>
    <row r="55" spans="1:21" x14ac:dyDescent="0.25">
      <c r="A55" s="5">
        <v>1.3161860355031278</v>
      </c>
      <c r="B55" s="5">
        <v>1.1274372107790551</v>
      </c>
      <c r="C55" s="5">
        <v>1.2191331663356122</v>
      </c>
      <c r="D55" s="5">
        <v>1.9098708356993135</v>
      </c>
      <c r="E55" s="5">
        <v>1.0671447916892245</v>
      </c>
      <c r="F55" s="5">
        <v>1.2135717713131464</v>
      </c>
      <c r="G55" s="5">
        <v>1.1555924027185893</v>
      </c>
      <c r="H55" s="5">
        <v>1.2097679975937576</v>
      </c>
      <c r="I55" s="5">
        <v>1.2049407210790053</v>
      </c>
      <c r="J55" s="5">
        <v>1.7704896327894231</v>
      </c>
      <c r="K55" s="5">
        <v>1.161976845145565</v>
      </c>
      <c r="L55" s="5">
        <v>1.384408028049974</v>
      </c>
      <c r="M55" s="5">
        <v>1.3434217198824603</v>
      </c>
      <c r="N55" s="5">
        <v>1.1764876620241362</v>
      </c>
      <c r="O55" s="5">
        <v>1.7068721976457504</v>
      </c>
      <c r="P55" s="5">
        <v>1.1406670421063894</v>
      </c>
      <c r="Q55" s="5">
        <v>1.1627346557818861</v>
      </c>
      <c r="R55" s="5">
        <v>1.1619826113492822</v>
      </c>
      <c r="S55" s="5">
        <v>1.1723852619243647</v>
      </c>
      <c r="T55" s="5">
        <v>1.0748344871964508</v>
      </c>
      <c r="U55" s="5">
        <v>1.2598662227081761</v>
      </c>
    </row>
    <row r="56" spans="1:21" x14ac:dyDescent="0.25">
      <c r="A56" s="5">
        <v>1.6432149487776841</v>
      </c>
      <c r="B56" s="5">
        <v>1.2208009170777971</v>
      </c>
      <c r="C56" s="5">
        <v>1.3908838130219852</v>
      </c>
      <c r="D56" s="5">
        <v>2.6848542685054193</v>
      </c>
      <c r="E56" s="5">
        <v>1.129299648267226</v>
      </c>
      <c r="F56" s="5">
        <v>1.3973482494433422</v>
      </c>
      <c r="G56" s="5">
        <v>1.277746657686478</v>
      </c>
      <c r="H56" s="5">
        <v>1.3474953313271605</v>
      </c>
      <c r="I56" s="5">
        <v>1.322579999154013</v>
      </c>
      <c r="J56" s="5">
        <v>2.4055337450203944</v>
      </c>
      <c r="K56" s="5">
        <v>1.2997616236685143</v>
      </c>
      <c r="L56" s="5">
        <v>1.6766166000201281</v>
      </c>
      <c r="M56" s="5">
        <v>1.6564234877317454</v>
      </c>
      <c r="N56" s="5">
        <v>1.3374077652454812</v>
      </c>
      <c r="O56" s="5">
        <v>2.3967378966648476</v>
      </c>
      <c r="P56" s="5">
        <v>1.2225493748044662</v>
      </c>
      <c r="Q56" s="5">
        <v>1.2681013350317554</v>
      </c>
      <c r="R56" s="5">
        <v>1.2781134346900471</v>
      </c>
      <c r="S56" s="5">
        <v>1.2764900158896506</v>
      </c>
      <c r="T56" s="5">
        <v>1.1409697206627261</v>
      </c>
      <c r="U56" s="5">
        <v>1.4697552655601978</v>
      </c>
    </row>
    <row r="57" spans="1:21" x14ac:dyDescent="0.25">
      <c r="A57" s="5">
        <v>1.9945264575870678</v>
      </c>
      <c r="B57" s="5">
        <v>1.290642505882158</v>
      </c>
      <c r="C57" s="5">
        <v>1.5726505994159627</v>
      </c>
      <c r="D57" s="5">
        <v>3.6371623065401826</v>
      </c>
      <c r="E57" s="5">
        <v>1.1532622867850029</v>
      </c>
      <c r="F57" s="5">
        <v>1.5842459602835928</v>
      </c>
      <c r="G57" s="5">
        <v>1.3920687460859611</v>
      </c>
      <c r="H57" s="5">
        <v>1.4836331484078749</v>
      </c>
      <c r="I57" s="5">
        <v>1.4298681397615935</v>
      </c>
      <c r="J57" s="5">
        <v>3.1570107054764067</v>
      </c>
      <c r="K57" s="5">
        <v>1.4413256592366299</v>
      </c>
      <c r="L57" s="5">
        <v>1.9975959137851422</v>
      </c>
      <c r="M57" s="5">
        <v>1.999790157051806</v>
      </c>
      <c r="N57" s="5">
        <v>1.5201283941101835</v>
      </c>
      <c r="O57" s="5">
        <v>3.197748646769957</v>
      </c>
      <c r="P57" s="5">
        <v>1.2950490751764716</v>
      </c>
      <c r="Q57" s="5">
        <v>1.3673848939903015</v>
      </c>
      <c r="R57" s="5">
        <v>1.3817938020589926</v>
      </c>
      <c r="S57" s="5">
        <v>1.368030605462212</v>
      </c>
      <c r="T57" s="5">
        <v>1.170783760786555</v>
      </c>
      <c r="U57" s="5">
        <v>1.6952226845316505</v>
      </c>
    </row>
    <row r="58" spans="1:21" x14ac:dyDescent="0.25">
      <c r="A58" s="5">
        <v>2.3684160301644157</v>
      </c>
      <c r="B58" s="5">
        <v>1.3292701529600852</v>
      </c>
      <c r="C58" s="5">
        <v>1.7578795793117312</v>
      </c>
      <c r="D58" s="5">
        <v>4.7751105696925515</v>
      </c>
      <c r="E58" s="5">
        <v>1.1883582698393396</v>
      </c>
      <c r="F58" s="5">
        <v>1.7823017223880357</v>
      </c>
      <c r="G58" s="5">
        <v>1.4948948007304355</v>
      </c>
      <c r="H58" s="5">
        <v>1.6023986515338808</v>
      </c>
      <c r="I58" s="5">
        <v>1.5232002030830185</v>
      </c>
      <c r="J58" s="5">
        <v>4.0230120990053866</v>
      </c>
      <c r="K58" s="5">
        <v>1.5831592539570531</v>
      </c>
      <c r="L58" s="5">
        <v>2.3462996790206359</v>
      </c>
      <c r="M58" s="5">
        <v>2.37633387562368</v>
      </c>
      <c r="N58" s="5">
        <v>1.7161676708433242</v>
      </c>
      <c r="O58" s="5">
        <v>4.1133375602834832</v>
      </c>
      <c r="P58" s="5">
        <v>1.356553749748024</v>
      </c>
      <c r="Q58" s="5">
        <v>1.4636022179724069</v>
      </c>
      <c r="R58" s="5">
        <v>1.4773695032273009</v>
      </c>
      <c r="S58" s="5">
        <v>1.4492876484878559</v>
      </c>
      <c r="T58" s="5">
        <v>1.2063301722925146</v>
      </c>
      <c r="U58" s="5">
        <v>1.938320088828934</v>
      </c>
    </row>
    <row r="59" spans="1:21" x14ac:dyDescent="0.25">
      <c r="A59" s="5">
        <v>2.764397055049475</v>
      </c>
      <c r="B59" s="5">
        <v>1.3671112343739507</v>
      </c>
      <c r="C59" s="5">
        <v>1.952903432117163</v>
      </c>
      <c r="D59" s="5">
        <v>6.1067417944455142</v>
      </c>
      <c r="E59" s="5">
        <v>1.2057309831849765</v>
      </c>
      <c r="F59" s="5">
        <v>1.9897329461384239</v>
      </c>
      <c r="G59" s="5">
        <v>1.593881332499284</v>
      </c>
      <c r="H59" s="5">
        <v>1.7226767196244237</v>
      </c>
      <c r="I59" s="5">
        <v>1.6037799250830505</v>
      </c>
      <c r="J59" s="5">
        <v>5.0045842540304077</v>
      </c>
      <c r="K59" s="5">
        <v>1.7245685485259303</v>
      </c>
      <c r="L59" s="5">
        <v>2.7216323455779441</v>
      </c>
      <c r="M59" s="5">
        <v>2.7910318540894226</v>
      </c>
      <c r="N59" s="5">
        <v>1.9270831893697982</v>
      </c>
      <c r="O59" s="5">
        <v>5.16164743960117</v>
      </c>
      <c r="P59" s="5">
        <v>1.4145323897930149</v>
      </c>
      <c r="Q59" s="5">
        <v>1.5602956604798088</v>
      </c>
      <c r="R59" s="5">
        <v>1.567201407593886</v>
      </c>
      <c r="S59" s="5">
        <v>1.5240416608416651</v>
      </c>
      <c r="T59" s="5">
        <v>1.2263134214293927</v>
      </c>
      <c r="U59" s="5">
        <v>2.2020892726202095</v>
      </c>
    </row>
    <row r="60" spans="1:21" x14ac:dyDescent="0.25">
      <c r="A60" s="5">
        <v>3.1615176369903875</v>
      </c>
      <c r="B60" s="5">
        <v>1.4090384699304219</v>
      </c>
      <c r="C60" s="5">
        <v>2.1536628719337148</v>
      </c>
      <c r="D60" s="5">
        <v>7.6552844071597805</v>
      </c>
      <c r="E60" s="5">
        <v>1.2585695559674464</v>
      </c>
      <c r="F60" s="5">
        <v>2.2002182718048964</v>
      </c>
      <c r="G60" s="5">
        <v>1.6836803096709934</v>
      </c>
      <c r="H60" s="5">
        <v>1.8308596615497044</v>
      </c>
      <c r="I60" s="5">
        <v>1.662908242633633</v>
      </c>
      <c r="J60" s="5">
        <v>6.1027748154568586</v>
      </c>
      <c r="K60" s="5">
        <v>1.8622657916046268</v>
      </c>
      <c r="L60" s="5">
        <v>3.12071323450553</v>
      </c>
      <c r="M60" s="5">
        <v>3.2413788465602149</v>
      </c>
      <c r="N60" s="5">
        <v>2.1490834344535821</v>
      </c>
      <c r="O60" s="5">
        <v>6.3383159620653107</v>
      </c>
      <c r="P60" s="5">
        <v>1.4811311044696993</v>
      </c>
      <c r="Q60" s="5">
        <v>1.6507822775513756</v>
      </c>
      <c r="R60" s="5">
        <v>1.6549579857382699</v>
      </c>
      <c r="S60" s="5">
        <v>1.5862861043859546</v>
      </c>
      <c r="T60" s="5">
        <v>1.2777603621939204</v>
      </c>
      <c r="U60" s="5">
        <v>2.4859749379035834</v>
      </c>
    </row>
    <row r="61" spans="1:21" x14ac:dyDescent="0.25">
      <c r="A61" s="5">
        <v>3.5468628558931825</v>
      </c>
      <c r="B61" s="5">
        <v>1.4401793751586027</v>
      </c>
      <c r="C61" s="5">
        <v>2.3572634520269471</v>
      </c>
      <c r="D61" s="5">
        <v>9.4212469380302952</v>
      </c>
      <c r="E61" s="5">
        <v>1.2802534683070481</v>
      </c>
      <c r="F61" s="5">
        <v>2.4097762487156822</v>
      </c>
      <c r="G61" s="5">
        <v>1.7635117209353437</v>
      </c>
      <c r="H61" s="5">
        <v>1.9230906636310892</v>
      </c>
      <c r="I61" s="5">
        <v>1.7054361040077026</v>
      </c>
      <c r="J61" s="5">
        <v>7.2971344449236364</v>
      </c>
      <c r="K61" s="5">
        <v>1.9915516790169268</v>
      </c>
      <c r="L61" s="5">
        <v>3.5283165464443438</v>
      </c>
      <c r="M61" s="5">
        <v>3.7128865565047855</v>
      </c>
      <c r="N61" s="5">
        <v>2.3744538961936983</v>
      </c>
      <c r="O61" s="5">
        <v>7.6341159795023819</v>
      </c>
      <c r="P61" s="5">
        <v>1.5481557797971759</v>
      </c>
      <c r="Q61" s="5">
        <v>1.7312525143846302</v>
      </c>
      <c r="R61" s="5">
        <v>1.7266502299633744</v>
      </c>
      <c r="S61" s="5">
        <v>1.6345273966192406</v>
      </c>
      <c r="T61" s="5">
        <v>1.3006504194655879</v>
      </c>
      <c r="U61" s="5">
        <v>2.7812947059279622</v>
      </c>
    </row>
    <row r="62" spans="1:21" x14ac:dyDescent="0.25">
      <c r="A62" s="5">
        <v>3.9941741674724907</v>
      </c>
      <c r="B62" s="5">
        <v>1.4477981437480054</v>
      </c>
      <c r="C62" s="5">
        <v>2.5796305363252676</v>
      </c>
      <c r="D62" s="5">
        <v>11.406675509913164</v>
      </c>
      <c r="E62" s="5">
        <v>1.3229377634172028</v>
      </c>
      <c r="F62" s="5">
        <v>2.6320698247260301</v>
      </c>
      <c r="G62" s="5">
        <v>1.8378789267766507</v>
      </c>
      <c r="H62" s="5">
        <v>1.9915788023184497</v>
      </c>
      <c r="I62" s="5">
        <v>1.7340151697993855</v>
      </c>
      <c r="J62" s="5">
        <v>8.6616806213348418</v>
      </c>
      <c r="K62" s="5">
        <v>2.1288752652101333</v>
      </c>
      <c r="L62" s="5">
        <v>3.9840509242689648</v>
      </c>
      <c r="M62" s="5">
        <v>4.2438336834757244</v>
      </c>
      <c r="N62" s="5">
        <v>2.6183927509057625</v>
      </c>
      <c r="O62" s="5">
        <v>9.1636352210359249</v>
      </c>
      <c r="P62" s="5">
        <v>1.6118983811057686</v>
      </c>
      <c r="Q62" s="5">
        <v>1.8102316956857709</v>
      </c>
      <c r="R62" s="5">
        <v>1.7926068151393617</v>
      </c>
      <c r="S62" s="5">
        <v>1.6645905409561286</v>
      </c>
      <c r="T62" s="5">
        <v>1.3388624571043113</v>
      </c>
      <c r="U62" s="5">
        <v>3.1067695641252131</v>
      </c>
    </row>
  </sheetData>
  <conditionalFormatting sqref="A40:U49">
    <cfRule type="cellIs" dxfId="7" priority="1" operator="greaterThan">
      <formula>0</formula>
    </cfRule>
  </conditionalFormatting>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7"/>
  <dimension ref="A3:E9"/>
  <sheetViews>
    <sheetView zoomScaleNormal="100" workbookViewId="0">
      <selection activeCell="E8" sqref="E8"/>
    </sheetView>
  </sheetViews>
  <sheetFormatPr baseColWidth="10" defaultRowHeight="15" x14ac:dyDescent="0.25"/>
  <cols>
    <col min="1" max="1" width="24.140625" bestFit="1" customWidth="1"/>
    <col min="2" max="2" width="23.7109375" customWidth="1"/>
    <col min="3" max="4" width="12" bestFit="1" customWidth="1"/>
    <col min="5" max="5" width="15.5703125" bestFit="1" customWidth="1"/>
    <col min="6" max="6" width="8.140625" bestFit="1" customWidth="1"/>
    <col min="7" max="8" width="8.140625" customWidth="1"/>
    <col min="9" max="9" width="13.42578125" bestFit="1" customWidth="1"/>
    <col min="10" max="10" width="15.5703125" bestFit="1" customWidth="1"/>
    <col min="11" max="12" width="8.140625" customWidth="1"/>
    <col min="13" max="13" width="12.28515625" bestFit="1" customWidth="1"/>
    <col min="14" max="16" width="8.140625" customWidth="1"/>
    <col min="17" max="17" width="12" bestFit="1" customWidth="1"/>
    <col min="18" max="20" width="8.140625" customWidth="1"/>
    <col min="21" max="21" width="12.7109375" bestFit="1" customWidth="1"/>
    <col min="22" max="24" width="8.140625" bestFit="1" customWidth="1"/>
    <col min="25" max="25" width="12.42578125" bestFit="1" customWidth="1"/>
    <col min="26" max="28" width="8.140625" bestFit="1" customWidth="1"/>
    <col min="29" max="29" width="12.85546875" bestFit="1" customWidth="1"/>
    <col min="30" max="32" width="8.140625" bestFit="1" customWidth="1"/>
    <col min="33" max="33" width="12.42578125" bestFit="1" customWidth="1"/>
    <col min="34" max="36" width="8.140625" bestFit="1" customWidth="1"/>
    <col min="37" max="37" width="12.42578125" bestFit="1" customWidth="1"/>
    <col min="38" max="40" width="8.140625" bestFit="1" customWidth="1"/>
    <col min="41" max="41" width="12.28515625" bestFit="1" customWidth="1"/>
    <col min="42" max="44" width="8.140625" bestFit="1" customWidth="1"/>
    <col min="45" max="45" width="12.5703125" bestFit="1" customWidth="1"/>
    <col min="46" max="48" width="8.140625" bestFit="1" customWidth="1"/>
    <col min="49" max="49" width="12.5703125" bestFit="1" customWidth="1"/>
    <col min="50" max="52" width="8.140625" bestFit="1" customWidth="1"/>
    <col min="53" max="53" width="13.5703125" bestFit="1" customWidth="1"/>
    <col min="54" max="56" width="8.140625" bestFit="1" customWidth="1"/>
    <col min="57" max="57" width="12.42578125" bestFit="1" customWidth="1"/>
    <col min="58" max="60" width="8.140625" bestFit="1" customWidth="1"/>
    <col min="61" max="61" width="12.5703125" bestFit="1" customWidth="1"/>
    <col min="62" max="64" width="8.140625" bestFit="1" customWidth="1"/>
    <col min="65" max="65" width="13" bestFit="1" customWidth="1"/>
    <col min="66" max="68" width="8.140625" bestFit="1" customWidth="1"/>
    <col min="69" max="69" width="12.7109375" bestFit="1" customWidth="1"/>
    <col min="70" max="72" width="8.140625" bestFit="1" customWidth="1"/>
    <col min="73" max="73" width="13.42578125" bestFit="1" customWidth="1"/>
    <col min="74" max="74" width="15.5703125" bestFit="1" customWidth="1"/>
    <col min="75" max="75" width="14.28515625" bestFit="1" customWidth="1"/>
    <col min="76" max="76" width="15.5703125" bestFit="1" customWidth="1"/>
    <col min="77" max="77" width="12" customWidth="1"/>
    <col min="78" max="114" width="12" bestFit="1" customWidth="1"/>
    <col min="115" max="115" width="12" customWidth="1"/>
    <col min="116" max="133" width="12" bestFit="1" customWidth="1"/>
    <col min="134" max="134" width="12" customWidth="1"/>
    <col min="135" max="142" width="12" bestFit="1" customWidth="1"/>
    <col min="143" max="143" width="12" customWidth="1"/>
    <col min="144" max="150" width="12" bestFit="1" customWidth="1"/>
    <col min="151" max="151" width="12.5703125" customWidth="1"/>
    <col min="152" max="152" width="12" bestFit="1" customWidth="1"/>
    <col min="153" max="153" width="12" customWidth="1"/>
    <col min="154" max="158" width="12" bestFit="1" customWidth="1"/>
    <col min="159" max="159" width="12" customWidth="1"/>
    <col min="160" max="166" width="12" bestFit="1" customWidth="1"/>
    <col min="167" max="167" width="12.85546875" customWidth="1"/>
    <col min="168" max="168" width="12" bestFit="1" customWidth="1"/>
    <col min="169" max="169" width="12" customWidth="1"/>
    <col min="170" max="171" width="12" bestFit="1" customWidth="1"/>
    <col min="172" max="172" width="12" customWidth="1"/>
    <col min="173" max="173" width="12" bestFit="1" customWidth="1"/>
    <col min="174" max="174" width="12" customWidth="1"/>
    <col min="175" max="181" width="12" bestFit="1" customWidth="1"/>
    <col min="182" max="182" width="12.5703125" customWidth="1"/>
    <col min="183" max="185" width="12" bestFit="1" customWidth="1"/>
    <col min="186" max="186" width="12" customWidth="1"/>
    <col min="187" max="189" width="12" bestFit="1" customWidth="1"/>
    <col min="190" max="191" width="12" customWidth="1"/>
    <col min="192" max="197" width="12" bestFit="1" customWidth="1"/>
    <col min="198" max="198" width="13.5703125" customWidth="1"/>
    <col min="199" max="202" width="12" bestFit="1" customWidth="1"/>
    <col min="203" max="203" width="12" customWidth="1"/>
    <col min="204" max="209" width="12" bestFit="1" customWidth="1"/>
    <col min="210" max="210" width="12" customWidth="1"/>
    <col min="211" max="219" width="12" bestFit="1" customWidth="1"/>
    <col min="220" max="220" width="12" customWidth="1"/>
    <col min="221" max="223" width="12" bestFit="1" customWidth="1"/>
    <col min="224" max="224" width="12" customWidth="1"/>
    <col min="225" max="228" width="12" bestFit="1" customWidth="1"/>
    <col min="229" max="229" width="12" customWidth="1"/>
    <col min="230" max="231" width="12" bestFit="1" customWidth="1"/>
    <col min="232" max="232" width="12.42578125" customWidth="1"/>
    <col min="233" max="247" width="12" bestFit="1" customWidth="1"/>
    <col min="248" max="248" width="12" customWidth="1"/>
    <col min="249" max="253" width="12" bestFit="1" customWidth="1"/>
    <col min="254" max="254" width="12" customWidth="1"/>
    <col min="255" max="266" width="12" bestFit="1" customWidth="1"/>
    <col min="267" max="267" width="12" customWidth="1"/>
    <col min="268" max="275" width="12" bestFit="1" customWidth="1"/>
    <col min="276" max="277" width="12" customWidth="1"/>
    <col min="278" max="283" width="12" bestFit="1" customWidth="1"/>
    <col min="284" max="284" width="13.42578125" bestFit="1" customWidth="1"/>
    <col min="285" max="285" width="15.5703125" bestFit="1" customWidth="1"/>
    <col min="286" max="286" width="12" customWidth="1"/>
    <col min="287" max="304" width="12" bestFit="1" customWidth="1"/>
    <col min="305" max="305" width="12" customWidth="1"/>
    <col min="306" max="306" width="12.5703125" bestFit="1" customWidth="1"/>
    <col min="307" max="322" width="12" bestFit="1" customWidth="1"/>
    <col min="323" max="323" width="12" customWidth="1"/>
    <col min="324" max="341" width="12" bestFit="1" customWidth="1"/>
    <col min="342" max="343" width="12" customWidth="1"/>
    <col min="344" max="353" width="12" bestFit="1" customWidth="1"/>
    <col min="354" max="354" width="12.7109375" bestFit="1" customWidth="1"/>
    <col min="355" max="367" width="12" bestFit="1" customWidth="1"/>
    <col min="368" max="368" width="12.42578125" bestFit="1" customWidth="1"/>
    <col min="369" max="459" width="12" bestFit="1" customWidth="1"/>
    <col min="460" max="460" width="12.5703125" bestFit="1" customWidth="1"/>
    <col min="461" max="475" width="12" bestFit="1" customWidth="1"/>
    <col min="476" max="476" width="12.85546875" bestFit="1" customWidth="1"/>
    <col min="477" max="491" width="12" bestFit="1" customWidth="1"/>
    <col min="492" max="492" width="12.5703125" bestFit="1" customWidth="1"/>
    <col min="493" max="507" width="12" bestFit="1" customWidth="1"/>
    <col min="508" max="508" width="13.5703125" bestFit="1" customWidth="1"/>
    <col min="509" max="539" width="12" bestFit="1" customWidth="1"/>
    <col min="540" max="540" width="12.42578125" bestFit="1" customWidth="1"/>
    <col min="541" max="588" width="12" bestFit="1" customWidth="1"/>
    <col min="589" max="589" width="12.7109375" bestFit="1" customWidth="1"/>
    <col min="590" max="631" width="12" bestFit="1" customWidth="1"/>
    <col min="632" max="632" width="12.7109375" bestFit="1" customWidth="1"/>
    <col min="633" max="646" width="12" bestFit="1" customWidth="1"/>
    <col min="647" max="647" width="12.42578125" bestFit="1" customWidth="1"/>
    <col min="648" max="738" width="12" bestFit="1" customWidth="1"/>
    <col min="739" max="739" width="12.5703125" bestFit="1" customWidth="1"/>
    <col min="740" max="754" width="12" bestFit="1" customWidth="1"/>
    <col min="755" max="755" width="12.85546875" bestFit="1" customWidth="1"/>
    <col min="756" max="769" width="12" bestFit="1" customWidth="1"/>
    <col min="770" max="770" width="12.5703125" bestFit="1" customWidth="1"/>
    <col min="771" max="785" width="12" bestFit="1" customWidth="1"/>
    <col min="786" max="786" width="13.5703125" bestFit="1" customWidth="1"/>
    <col min="787" max="819" width="12" bestFit="1" customWidth="1"/>
    <col min="820" max="820" width="12.42578125" bestFit="1" customWidth="1"/>
    <col min="821" max="871" width="12" bestFit="1" customWidth="1"/>
    <col min="872" max="872" width="13.42578125" bestFit="1" customWidth="1"/>
    <col min="873" max="922" width="12" bestFit="1" customWidth="1"/>
    <col min="923" max="923" width="12.7109375" bestFit="1" customWidth="1"/>
    <col min="924" max="935" width="12" bestFit="1" customWidth="1"/>
    <col min="936" max="936" width="12.42578125" bestFit="1" customWidth="1"/>
    <col min="937" max="1030" width="12" bestFit="1" customWidth="1"/>
    <col min="1031" max="1031" width="12.5703125" bestFit="1" customWidth="1"/>
    <col min="1032" max="1047" width="12" bestFit="1" customWidth="1"/>
    <col min="1048" max="1048" width="12.85546875" bestFit="1" customWidth="1"/>
    <col min="1049" max="1064" width="12" bestFit="1" customWidth="1"/>
    <col min="1065" max="1065" width="12.5703125" bestFit="1" customWidth="1"/>
    <col min="1066" max="1081" width="12" bestFit="1" customWidth="1"/>
    <col min="1082" max="1082" width="13.5703125" bestFit="1" customWidth="1"/>
    <col min="1083" max="1115" width="12" bestFit="1" customWidth="1"/>
    <col min="1116" max="1116" width="12.42578125" bestFit="1" customWidth="1"/>
    <col min="1117" max="1167" width="12" bestFit="1" customWidth="1"/>
    <col min="1168" max="1168" width="12.28515625" bestFit="1" customWidth="1"/>
    <col min="1169" max="1220" width="12" bestFit="1" customWidth="1"/>
    <col min="1221" max="1221" width="12.7109375" bestFit="1" customWidth="1"/>
    <col min="1222" max="1238" width="12" bestFit="1" customWidth="1"/>
    <col min="1239" max="1239" width="12.42578125" bestFit="1" customWidth="1"/>
    <col min="1240" max="1345" width="12" bestFit="1" customWidth="1"/>
    <col min="1346" max="1346" width="12.5703125" bestFit="1" customWidth="1"/>
    <col min="1347" max="1363" width="12" bestFit="1" customWidth="1"/>
    <col min="1364" max="1364" width="12.85546875" bestFit="1" customWidth="1"/>
    <col min="1365" max="1381" width="12" bestFit="1" customWidth="1"/>
    <col min="1382" max="1382" width="12.5703125" bestFit="1" customWidth="1"/>
    <col min="1383" max="1399" width="12" bestFit="1" customWidth="1"/>
    <col min="1400" max="1400" width="13.5703125" bestFit="1" customWidth="1"/>
    <col min="1401" max="1435" width="12" bestFit="1" customWidth="1"/>
    <col min="1436" max="1436" width="12.42578125" bestFit="1" customWidth="1"/>
    <col min="1437" max="1541" width="12" bestFit="1" customWidth="1"/>
    <col min="1542" max="1542" width="12.7109375" bestFit="1" customWidth="1"/>
    <col min="1543" max="1558" width="12" bestFit="1" customWidth="1"/>
    <col min="1559" max="1559" width="12.42578125" bestFit="1" customWidth="1"/>
    <col min="1560" max="1660" width="12" bestFit="1" customWidth="1"/>
    <col min="1661" max="1661" width="12.5703125" bestFit="1" customWidth="1"/>
    <col min="1662" max="1677" width="12" bestFit="1" customWidth="1"/>
    <col min="1678" max="1678" width="12.85546875" bestFit="1" customWidth="1"/>
    <col min="1679" max="1694" width="12" bestFit="1" customWidth="1"/>
    <col min="1695" max="1695" width="12.5703125" bestFit="1" customWidth="1"/>
    <col min="1696" max="1711" width="12" bestFit="1" customWidth="1"/>
    <col min="1712" max="1712" width="13.5703125" bestFit="1" customWidth="1"/>
    <col min="1713" max="1745" width="12" bestFit="1" customWidth="1"/>
    <col min="1746" max="1746" width="12.42578125" bestFit="1" customWidth="1"/>
    <col min="1747" max="1797" width="12" bestFit="1" customWidth="1"/>
    <col min="1798" max="1798" width="12.7109375" bestFit="1" customWidth="1"/>
    <col min="1799" max="1851" width="12" bestFit="1" customWidth="1"/>
    <col min="1852" max="1852" width="12.7109375" bestFit="1" customWidth="1"/>
    <col min="1853" max="1869" width="12" bestFit="1" customWidth="1"/>
    <col min="1870" max="1870" width="12.42578125" bestFit="1" customWidth="1"/>
    <col min="1871" max="1977" width="12" bestFit="1" customWidth="1"/>
    <col min="1978" max="1978" width="12.5703125" bestFit="1" customWidth="1"/>
    <col min="1979" max="1995" width="12" bestFit="1" customWidth="1"/>
    <col min="1996" max="1996" width="12.85546875" bestFit="1" customWidth="1"/>
    <col min="1997" max="2013" width="12" bestFit="1" customWidth="1"/>
    <col min="2014" max="2014" width="12.5703125" bestFit="1" customWidth="1"/>
    <col min="2015" max="2031" width="12" bestFit="1" customWidth="1"/>
    <col min="2032" max="2032" width="13.5703125" bestFit="1" customWidth="1"/>
    <col min="2033" max="2067" width="12" bestFit="1" customWidth="1"/>
    <col min="2068" max="2068" width="12.42578125" bestFit="1" customWidth="1"/>
    <col min="2069" max="2122" width="12" bestFit="1" customWidth="1"/>
    <col min="2123" max="2123" width="12.42578125" bestFit="1" customWidth="1"/>
    <col min="2124" max="2176" width="12" bestFit="1" customWidth="1"/>
    <col min="2177" max="2177" width="12.7109375" bestFit="1" customWidth="1"/>
    <col min="2178" max="2194" width="12" bestFit="1" customWidth="1"/>
    <col min="2195" max="2195" width="12.42578125" bestFit="1" customWidth="1"/>
    <col min="2196" max="2301" width="12" bestFit="1" customWidth="1"/>
    <col min="2302" max="2302" width="12.5703125" bestFit="1" customWidth="1"/>
    <col min="2303" max="2319" width="12" bestFit="1" customWidth="1"/>
    <col min="2320" max="2320" width="12.85546875" bestFit="1" customWidth="1"/>
    <col min="2321" max="2337" width="12" bestFit="1" customWidth="1"/>
    <col min="2338" max="2338" width="12.5703125" bestFit="1" customWidth="1"/>
    <col min="2339" max="2355" width="12" bestFit="1" customWidth="1"/>
    <col min="2356" max="2356" width="13.5703125" bestFit="1" customWidth="1"/>
    <col min="2357" max="2391" width="12" bestFit="1" customWidth="1"/>
    <col min="2392" max="2392" width="12.42578125" bestFit="1" customWidth="1"/>
    <col min="2393" max="2446" width="12" bestFit="1" customWidth="1"/>
    <col min="2447" max="2447" width="12.85546875" bestFit="1" customWidth="1"/>
    <col min="2448" max="2499" width="12" bestFit="1" customWidth="1"/>
    <col min="2500" max="2500" width="12.7109375" bestFit="1" customWidth="1"/>
    <col min="2501" max="2516" width="12" bestFit="1" customWidth="1"/>
    <col min="2517" max="2517" width="12.42578125" bestFit="1" customWidth="1"/>
    <col min="2518" max="2622" width="12" bestFit="1" customWidth="1"/>
    <col min="2623" max="2623" width="12.5703125" bestFit="1" customWidth="1"/>
    <col min="2624" max="2639" width="12" bestFit="1" customWidth="1"/>
    <col min="2640" max="2640" width="12.85546875" bestFit="1" customWidth="1"/>
    <col min="2641" max="2657" width="12" bestFit="1" customWidth="1"/>
    <col min="2658" max="2658" width="12.5703125" bestFit="1" customWidth="1"/>
    <col min="2659" max="2675" width="12" bestFit="1" customWidth="1"/>
    <col min="2676" max="2676" width="13.5703125" bestFit="1" customWidth="1"/>
    <col min="2677" max="2711" width="12" bestFit="1" customWidth="1"/>
    <col min="2712" max="2712" width="12.42578125" bestFit="1" customWidth="1"/>
    <col min="2713" max="2766" width="12" bestFit="1" customWidth="1"/>
    <col min="2767" max="2767" width="12.42578125" bestFit="1" customWidth="1"/>
    <col min="2768" max="2811" width="12" bestFit="1" customWidth="1"/>
    <col min="2812" max="2812" width="12.7109375" bestFit="1" customWidth="1"/>
    <col min="2813" max="2825" width="12" bestFit="1" customWidth="1"/>
    <col min="2826" max="2826" width="12.42578125" bestFit="1" customWidth="1"/>
    <col min="2827" max="2915" width="12" bestFit="1" customWidth="1"/>
    <col min="2916" max="2916" width="12.5703125" bestFit="1" customWidth="1"/>
    <col min="2917" max="2930" width="12" bestFit="1" customWidth="1"/>
    <col min="2931" max="2931" width="12.85546875" bestFit="1" customWidth="1"/>
    <col min="2932" max="2945" width="12" bestFit="1" customWidth="1"/>
    <col min="2946" max="2946" width="12.5703125" bestFit="1" customWidth="1"/>
    <col min="2947" max="2960" width="12" bestFit="1" customWidth="1"/>
    <col min="2961" max="2961" width="13.5703125" bestFit="1" customWidth="1"/>
    <col min="2962" max="2990" width="12" bestFit="1" customWidth="1"/>
    <col min="2991" max="2991" width="12.42578125" bestFit="1" customWidth="1"/>
    <col min="2992" max="3036" width="12" bestFit="1" customWidth="1"/>
    <col min="3037" max="3037" width="12.42578125" bestFit="1" customWidth="1"/>
    <col min="3038" max="3090" width="12" bestFit="1" customWidth="1"/>
    <col min="3091" max="3091" width="12.7109375" bestFit="1" customWidth="1"/>
    <col min="3092" max="3107" width="12" bestFit="1" customWidth="1"/>
    <col min="3108" max="3108" width="12.42578125" bestFit="1" customWidth="1"/>
    <col min="3109" max="3211" width="12" bestFit="1" customWidth="1"/>
    <col min="3212" max="3212" width="12.5703125" bestFit="1" customWidth="1"/>
    <col min="3213" max="3229" width="12" bestFit="1" customWidth="1"/>
    <col min="3230" max="3230" width="12.85546875" bestFit="1" customWidth="1"/>
    <col min="3231" max="3247" width="12" bestFit="1" customWidth="1"/>
    <col min="3248" max="3248" width="12.5703125" bestFit="1" customWidth="1"/>
    <col min="3249" max="3265" width="12" bestFit="1" customWidth="1"/>
    <col min="3266" max="3266" width="13.5703125" bestFit="1" customWidth="1"/>
    <col min="3267" max="3301" width="12" bestFit="1" customWidth="1"/>
    <col min="3302" max="3302" width="12.42578125" bestFit="1" customWidth="1"/>
    <col min="3303" max="3356" width="12" bestFit="1" customWidth="1"/>
    <col min="3357" max="3357" width="12.28515625" bestFit="1" customWidth="1"/>
    <col min="3358" max="3410" width="12" bestFit="1" customWidth="1"/>
    <col min="3411" max="3411" width="12.7109375" bestFit="1" customWidth="1"/>
    <col min="3412" max="3428" width="12" bestFit="1" customWidth="1"/>
    <col min="3429" max="3429" width="12.42578125" bestFit="1" customWidth="1"/>
    <col min="3430" max="3536" width="12" bestFit="1" customWidth="1"/>
    <col min="3537" max="3537" width="12.5703125" bestFit="1" customWidth="1"/>
    <col min="3538" max="3554" width="12" bestFit="1" customWidth="1"/>
    <col min="3555" max="3555" width="12.85546875" bestFit="1" customWidth="1"/>
    <col min="3556" max="3572" width="12" bestFit="1" customWidth="1"/>
    <col min="3573" max="3573" width="12.5703125" bestFit="1" customWidth="1"/>
    <col min="3574" max="3590" width="12" bestFit="1" customWidth="1"/>
    <col min="3591" max="3591" width="13.5703125" bestFit="1" customWidth="1"/>
    <col min="3592" max="3626" width="12" bestFit="1" customWidth="1"/>
    <col min="3627" max="3627" width="12.42578125" bestFit="1" customWidth="1"/>
    <col min="3628" max="3681" width="12" bestFit="1" customWidth="1"/>
    <col min="3682" max="3682" width="12.5703125" bestFit="1" customWidth="1"/>
    <col min="3683" max="3735" width="12" bestFit="1" customWidth="1"/>
    <col min="3736" max="3736" width="12.7109375" bestFit="1" customWidth="1"/>
    <col min="3737" max="3752" width="12" bestFit="1" customWidth="1"/>
    <col min="3753" max="3753" width="12.42578125" bestFit="1" customWidth="1"/>
    <col min="3754" max="3852" width="12" bestFit="1" customWidth="1"/>
    <col min="3853" max="3853" width="12.5703125" bestFit="1" customWidth="1"/>
    <col min="3854" max="3870" width="12" bestFit="1" customWidth="1"/>
    <col min="3871" max="3871" width="12.85546875" bestFit="1" customWidth="1"/>
    <col min="3872" max="3888" width="12" bestFit="1" customWidth="1"/>
    <col min="3889" max="3889" width="12.5703125" bestFit="1" customWidth="1"/>
    <col min="3890" max="3906" width="12" bestFit="1" customWidth="1"/>
    <col min="3907" max="3907" width="13.5703125" bestFit="1" customWidth="1"/>
    <col min="3908" max="3942" width="12" bestFit="1" customWidth="1"/>
    <col min="3943" max="3943" width="12.42578125" bestFit="1" customWidth="1"/>
    <col min="3944" max="3997" width="12" bestFit="1" customWidth="1"/>
    <col min="3998" max="3998" width="12.5703125" bestFit="1" customWidth="1"/>
    <col min="3999" max="4051" width="12" bestFit="1" customWidth="1"/>
    <col min="4052" max="4052" width="12.7109375" bestFit="1" customWidth="1"/>
    <col min="4053" max="4069" width="12" bestFit="1" customWidth="1"/>
    <col min="4070" max="4070" width="12.42578125" bestFit="1" customWidth="1"/>
    <col min="4071" max="4177" width="12" bestFit="1" customWidth="1"/>
    <col min="4178" max="4178" width="12.5703125" bestFit="1" customWidth="1"/>
    <col min="4179" max="4195" width="12" bestFit="1" customWidth="1"/>
    <col min="4196" max="4196" width="12.85546875" bestFit="1" customWidth="1"/>
    <col min="4197" max="4213" width="12" bestFit="1" customWidth="1"/>
    <col min="4214" max="4214" width="12.5703125" bestFit="1" customWidth="1"/>
    <col min="4215" max="4231" width="12" bestFit="1" customWidth="1"/>
    <col min="4232" max="4232" width="13.5703125" bestFit="1" customWidth="1"/>
    <col min="4233" max="4267" width="12" bestFit="1" customWidth="1"/>
    <col min="4268" max="4268" width="12.42578125" bestFit="1" customWidth="1"/>
    <col min="4269" max="4322" width="12" bestFit="1" customWidth="1"/>
    <col min="4323" max="4323" width="13.5703125" bestFit="1" customWidth="1"/>
    <col min="4324" max="4373" width="12" bestFit="1" customWidth="1"/>
    <col min="4374" max="4374" width="12.7109375" bestFit="1" customWidth="1"/>
    <col min="4375" max="4390" width="12" bestFit="1" customWidth="1"/>
    <col min="4391" max="4391" width="12.42578125" bestFit="1" customWidth="1"/>
    <col min="4392" max="4480" width="12" bestFit="1" customWidth="1"/>
    <col min="4481" max="4481" width="12.5703125" bestFit="1" customWidth="1"/>
    <col min="4482" max="4497" width="12" bestFit="1" customWidth="1"/>
    <col min="4498" max="4498" width="12.85546875" bestFit="1" customWidth="1"/>
    <col min="4499" max="4514" width="12" bestFit="1" customWidth="1"/>
    <col min="4515" max="4515" width="12.5703125" bestFit="1" customWidth="1"/>
    <col min="4516" max="4531" width="12" bestFit="1" customWidth="1"/>
    <col min="4532" max="4532" width="13.5703125" bestFit="1" customWidth="1"/>
    <col min="4533" max="4565" width="12" bestFit="1" customWidth="1"/>
    <col min="4566" max="4566" width="12.42578125" bestFit="1" customWidth="1"/>
    <col min="4567" max="4617" width="12" bestFit="1" customWidth="1"/>
    <col min="4618" max="4618" width="12.42578125" bestFit="1" customWidth="1"/>
    <col min="4619" max="4671" width="12" bestFit="1" customWidth="1"/>
    <col min="4672" max="4672" width="12.7109375" bestFit="1" customWidth="1"/>
    <col min="4673" max="4689" width="12" bestFit="1" customWidth="1"/>
    <col min="4690" max="4690" width="12.42578125" bestFit="1" customWidth="1"/>
    <col min="4691" max="4797" width="12" bestFit="1" customWidth="1"/>
    <col min="4798" max="4798" width="12.5703125" bestFit="1" customWidth="1"/>
    <col min="4799" max="4815" width="12" bestFit="1" customWidth="1"/>
    <col min="4816" max="4816" width="12.85546875" bestFit="1" customWidth="1"/>
    <col min="4817" max="4833" width="12" bestFit="1" customWidth="1"/>
    <col min="4834" max="4834" width="12.5703125" bestFit="1" customWidth="1"/>
    <col min="4835" max="4851" width="12" bestFit="1" customWidth="1"/>
    <col min="4852" max="4852" width="13.5703125" bestFit="1" customWidth="1"/>
    <col min="4853" max="4887" width="12" bestFit="1" customWidth="1"/>
    <col min="4888" max="4888" width="12.42578125" bestFit="1" customWidth="1"/>
    <col min="4889" max="4942" width="12" bestFit="1" customWidth="1"/>
    <col min="4943" max="4943" width="12.5703125" bestFit="1" customWidth="1"/>
    <col min="4944" max="4987" width="12" bestFit="1" customWidth="1"/>
    <col min="4988" max="4988" width="12.7109375" bestFit="1" customWidth="1"/>
    <col min="4989" max="5074" width="12" bestFit="1" customWidth="1"/>
    <col min="5075" max="5075" width="12.5703125" bestFit="1" customWidth="1"/>
    <col min="5076" max="5089" width="12" bestFit="1" customWidth="1"/>
    <col min="5090" max="5090" width="12.85546875" bestFit="1" customWidth="1"/>
    <col min="5091" max="5104" width="12" bestFit="1" customWidth="1"/>
    <col min="5105" max="5105" width="12.5703125" bestFit="1" customWidth="1"/>
    <col min="5106" max="5119" width="12" bestFit="1" customWidth="1"/>
    <col min="5120" max="5120" width="13.5703125" bestFit="1" customWidth="1"/>
    <col min="5121" max="5149" width="12" bestFit="1" customWidth="1"/>
    <col min="5150" max="5150" width="12.42578125" bestFit="1" customWidth="1"/>
    <col min="5151" max="5195" width="12" bestFit="1" customWidth="1"/>
    <col min="5196" max="5196" width="13" bestFit="1" customWidth="1"/>
    <col min="5197" max="5249" width="12" bestFit="1" customWidth="1"/>
    <col min="5250" max="5250" width="12.7109375" bestFit="1" customWidth="1"/>
    <col min="5251" max="5266" width="12" bestFit="1" customWidth="1"/>
    <col min="5267" max="5267" width="12.42578125" bestFit="1" customWidth="1"/>
    <col min="5268" max="5370" width="12" bestFit="1" customWidth="1"/>
    <col min="5371" max="5371" width="12.5703125" bestFit="1" customWidth="1"/>
    <col min="5372" max="5388" width="12" bestFit="1" customWidth="1"/>
    <col min="5389" max="5389" width="12.85546875" bestFit="1" customWidth="1"/>
    <col min="5390" max="5406" width="12" bestFit="1" customWidth="1"/>
    <col min="5407" max="5407" width="12.5703125" bestFit="1" customWidth="1"/>
    <col min="5408" max="5424" width="12" bestFit="1" customWidth="1"/>
    <col min="5425" max="5425" width="13.5703125" bestFit="1" customWidth="1"/>
    <col min="5426" max="5460" width="12" bestFit="1" customWidth="1"/>
    <col min="5461" max="5461" width="12.42578125" bestFit="1" customWidth="1"/>
    <col min="5462" max="5515" width="12" bestFit="1" customWidth="1"/>
    <col min="5516" max="5516" width="12.7109375" bestFit="1" customWidth="1"/>
    <col min="5517" max="5517" width="15.5703125" bestFit="1" customWidth="1"/>
  </cols>
  <sheetData>
    <row r="3" spans="1:5" x14ac:dyDescent="0.25">
      <c r="A3" s="4" t="s">
        <v>129</v>
      </c>
      <c r="B3" s="4" t="s">
        <v>0</v>
      </c>
    </row>
    <row r="4" spans="1:5" x14ac:dyDescent="0.25">
      <c r="A4" s="4" t="s">
        <v>3</v>
      </c>
      <c r="B4" t="s">
        <v>222</v>
      </c>
      <c r="C4" t="s">
        <v>93</v>
      </c>
      <c r="D4" t="s">
        <v>223</v>
      </c>
      <c r="E4" t="s">
        <v>2</v>
      </c>
    </row>
    <row r="5" spans="1:5" x14ac:dyDescent="0.25">
      <c r="A5" s="1" t="s">
        <v>27</v>
      </c>
      <c r="B5" s="2">
        <v>14.490445982626561</v>
      </c>
      <c r="C5" s="2">
        <v>36.055023278217057</v>
      </c>
      <c r="D5" s="2">
        <v>21.564577295590496</v>
      </c>
      <c r="E5" s="2">
        <v>72.110046556434114</v>
      </c>
    </row>
    <row r="6" spans="1:5" x14ac:dyDescent="0.25">
      <c r="A6" s="3" t="s">
        <v>13</v>
      </c>
      <c r="B6" s="2">
        <v>14.490445982626561</v>
      </c>
      <c r="C6" s="2">
        <v>36.055023278217057</v>
      </c>
      <c r="D6" s="2">
        <v>21.564577295590496</v>
      </c>
      <c r="E6" s="2">
        <v>72.110046556434114</v>
      </c>
    </row>
    <row r="7" spans="1:5" x14ac:dyDescent="0.25">
      <c r="A7" s="1" t="s">
        <v>68</v>
      </c>
      <c r="B7" s="2">
        <v>102.91462333047777</v>
      </c>
      <c r="C7" s="2">
        <v>284.10126053439205</v>
      </c>
      <c r="D7" s="2">
        <v>181.18663720391427</v>
      </c>
      <c r="E7" s="2">
        <v>568.20252106878411</v>
      </c>
    </row>
    <row r="8" spans="1:5" x14ac:dyDescent="0.25">
      <c r="A8" s="3" t="s">
        <v>13</v>
      </c>
      <c r="B8" s="2">
        <v>102.91462333047777</v>
      </c>
      <c r="C8" s="2">
        <v>284.10126053439205</v>
      </c>
      <c r="D8" s="2">
        <v>181.18663720391427</v>
      </c>
      <c r="E8" s="2">
        <v>568.20252106878411</v>
      </c>
    </row>
    <row r="9" spans="1:5" x14ac:dyDescent="0.25">
      <c r="A9" s="1" t="s">
        <v>2</v>
      </c>
      <c r="B9" s="2">
        <v>117.40506931310432</v>
      </c>
      <c r="C9" s="2">
        <v>320.1562838126091</v>
      </c>
      <c r="D9" s="2">
        <v>202.75121449950478</v>
      </c>
      <c r="E9" s="2">
        <v>640.31256762521821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3:G21"/>
  <sheetViews>
    <sheetView workbookViewId="0">
      <selection activeCell="E6" sqref="E6"/>
    </sheetView>
  </sheetViews>
  <sheetFormatPr baseColWidth="10" defaultRowHeight="15" x14ac:dyDescent="0.25"/>
  <cols>
    <col min="1" max="1" width="25.28515625" bestFit="1" customWidth="1"/>
    <col min="2" max="2" width="23.7109375" customWidth="1"/>
    <col min="3" max="6" width="12" bestFit="1" customWidth="1"/>
    <col min="7" max="7" width="15.5703125" customWidth="1"/>
    <col min="8" max="8" width="12" customWidth="1"/>
    <col min="9" max="9" width="12" bestFit="1" customWidth="1"/>
    <col min="10" max="10" width="14.140625" customWidth="1"/>
    <col min="11" max="11" width="12" bestFit="1" customWidth="1"/>
    <col min="12" max="12" width="12" customWidth="1"/>
    <col min="13" max="13" width="12" bestFit="1" customWidth="1"/>
    <col min="14" max="14" width="12" customWidth="1"/>
    <col min="15" max="15" width="13.7109375" customWidth="1"/>
    <col min="16" max="16" width="15.5703125" customWidth="1"/>
    <col min="17" max="17" width="12.42578125" customWidth="1"/>
    <col min="18" max="18" width="15.5703125" customWidth="1"/>
    <col min="19" max="19" width="12" bestFit="1" customWidth="1"/>
    <col min="20" max="20" width="14.140625" bestFit="1" customWidth="1"/>
    <col min="21" max="21" width="12" bestFit="1" customWidth="1"/>
    <col min="22" max="22" width="13.7109375" bestFit="1" customWidth="1"/>
    <col min="23" max="24" width="12" bestFit="1" customWidth="1"/>
    <col min="25" max="25" width="13.42578125" bestFit="1" customWidth="1"/>
    <col min="26" max="26" width="12" bestFit="1" customWidth="1"/>
    <col min="27" max="27" width="14.140625" bestFit="1" customWidth="1"/>
    <col min="28" max="28" width="12.42578125" bestFit="1" customWidth="1"/>
    <col min="29" max="29" width="15.5703125" bestFit="1" customWidth="1"/>
  </cols>
  <sheetData>
    <row r="3" spans="1:7" x14ac:dyDescent="0.25">
      <c r="A3" s="4" t="s">
        <v>186</v>
      </c>
      <c r="B3" s="4" t="s">
        <v>0</v>
      </c>
    </row>
    <row r="4" spans="1:7" x14ac:dyDescent="0.25">
      <c r="A4" s="4" t="s">
        <v>3</v>
      </c>
      <c r="B4" t="s">
        <v>182</v>
      </c>
      <c r="C4" t="s">
        <v>181</v>
      </c>
      <c r="D4" t="s">
        <v>19</v>
      </c>
      <c r="E4" t="s">
        <v>52</v>
      </c>
      <c r="F4" t="s">
        <v>180</v>
      </c>
      <c r="G4" t="s">
        <v>2</v>
      </c>
    </row>
    <row r="5" spans="1:7" x14ac:dyDescent="0.25">
      <c r="A5" s="1" t="s">
        <v>10</v>
      </c>
      <c r="B5" s="2">
        <v>10.92218244053312</v>
      </c>
      <c r="C5" s="2">
        <v>12.846774594987666</v>
      </c>
      <c r="D5" s="2">
        <v>5.4207144878785565</v>
      </c>
      <c r="E5" s="2">
        <v>0.44818969444092893</v>
      </c>
      <c r="F5" s="2">
        <v>1.9568160408961388</v>
      </c>
      <c r="G5" s="2">
        <v>31.594677258736411</v>
      </c>
    </row>
    <row r="6" spans="1:7" x14ac:dyDescent="0.25">
      <c r="A6" s="3" t="s">
        <v>185</v>
      </c>
      <c r="B6" s="2">
        <v>2.8881462719056978</v>
      </c>
      <c r="C6" s="2">
        <v>3.920879936514345</v>
      </c>
      <c r="D6" s="2"/>
      <c r="E6" s="2"/>
      <c r="F6" s="2">
        <v>0.74346099370327001</v>
      </c>
      <c r="G6" s="2">
        <v>7.5524872021233129</v>
      </c>
    </row>
    <row r="7" spans="1:7" x14ac:dyDescent="0.25">
      <c r="A7" s="3" t="s">
        <v>184</v>
      </c>
      <c r="B7" s="2">
        <v>4.8278824480378546</v>
      </c>
      <c r="C7" s="2">
        <v>8.6513701262710807</v>
      </c>
      <c r="D7" s="2"/>
      <c r="E7" s="2">
        <v>0.16769585387337987</v>
      </c>
      <c r="F7" s="2">
        <v>1.2133550471928687</v>
      </c>
      <c r="G7" s="2">
        <v>14.860303475375183</v>
      </c>
    </row>
    <row r="8" spans="1:7" x14ac:dyDescent="0.25">
      <c r="A8" s="3" t="s">
        <v>183</v>
      </c>
      <c r="B8" s="2">
        <v>3.2061537205895689</v>
      </c>
      <c r="C8" s="2">
        <v>0.27452453220224055</v>
      </c>
      <c r="D8" s="2">
        <v>5.4207144878785565</v>
      </c>
      <c r="E8" s="2">
        <v>0.28049384056754906</v>
      </c>
      <c r="F8" s="2"/>
      <c r="G8" s="2">
        <v>9.1818865812379151</v>
      </c>
    </row>
    <row r="9" spans="1:7" x14ac:dyDescent="0.25">
      <c r="A9" s="1" t="s">
        <v>11</v>
      </c>
      <c r="B9" s="2">
        <v>6.4606758727123346</v>
      </c>
      <c r="C9" s="2">
        <v>8.7680675067169194</v>
      </c>
      <c r="D9" s="2">
        <v>5.4269911523708991</v>
      </c>
      <c r="E9" s="2">
        <v>0.3067760379564648</v>
      </c>
      <c r="F9" s="2">
        <v>2.5538428538791447</v>
      </c>
      <c r="G9" s="2">
        <v>23.516353423635763</v>
      </c>
    </row>
    <row r="10" spans="1:7" x14ac:dyDescent="0.25">
      <c r="A10" s="3" t="s">
        <v>185</v>
      </c>
      <c r="B10" s="2">
        <v>1.8009228764917655</v>
      </c>
      <c r="C10" s="2">
        <v>2.509710044403481</v>
      </c>
      <c r="D10" s="2"/>
      <c r="E10" s="2"/>
      <c r="F10" s="2">
        <v>0.73925346474317932</v>
      </c>
      <c r="G10" s="2">
        <v>5.049886385638426</v>
      </c>
    </row>
    <row r="11" spans="1:7" x14ac:dyDescent="0.25">
      <c r="A11" s="3" t="s">
        <v>184</v>
      </c>
      <c r="B11" s="2">
        <v>2.8386323689257056</v>
      </c>
      <c r="C11" s="2">
        <v>6.0863228249461105</v>
      </c>
      <c r="D11" s="2"/>
      <c r="E11" s="2">
        <v>0.11711560847963501</v>
      </c>
      <c r="F11" s="2">
        <v>1.8145893891359652</v>
      </c>
      <c r="G11" s="2">
        <v>10.856660191487418</v>
      </c>
    </row>
    <row r="12" spans="1:7" x14ac:dyDescent="0.25">
      <c r="A12" s="3" t="s">
        <v>183</v>
      </c>
      <c r="B12" s="2">
        <v>1.8211206272948632</v>
      </c>
      <c r="C12" s="2">
        <v>0.17203463736732677</v>
      </c>
      <c r="D12" s="2">
        <v>5.4269911523708991</v>
      </c>
      <c r="E12" s="2">
        <v>0.18966042947682982</v>
      </c>
      <c r="F12" s="2"/>
      <c r="G12" s="2">
        <v>7.6098068465099189</v>
      </c>
    </row>
    <row r="13" spans="1:7" x14ac:dyDescent="0.25">
      <c r="A13" s="1" t="s">
        <v>12</v>
      </c>
      <c r="B13" s="2">
        <v>6.964934566341122</v>
      </c>
      <c r="C13" s="2">
        <v>6.8673055695145102</v>
      </c>
      <c r="D13" s="2">
        <v>5.4269918543114457</v>
      </c>
      <c r="E13" s="2">
        <v>0.21066021816003472</v>
      </c>
      <c r="F13" s="2">
        <v>1.1637782032514896</v>
      </c>
      <c r="G13" s="2">
        <v>20.633670411578603</v>
      </c>
    </row>
    <row r="14" spans="1:7" x14ac:dyDescent="0.25">
      <c r="A14" s="3" t="s">
        <v>185</v>
      </c>
      <c r="B14" s="2">
        <v>1.7197393440485746</v>
      </c>
      <c r="C14" s="2">
        <v>2.0210270271505877</v>
      </c>
      <c r="D14" s="2"/>
      <c r="E14" s="2"/>
      <c r="F14" s="2"/>
      <c r="G14" s="2">
        <v>3.7407663711991623</v>
      </c>
    </row>
    <row r="15" spans="1:7" x14ac:dyDescent="0.25">
      <c r="A15" s="3" t="s">
        <v>184</v>
      </c>
      <c r="B15" s="2">
        <v>3.2415960048801788</v>
      </c>
      <c r="C15" s="2">
        <v>4.719850589922415</v>
      </c>
      <c r="D15" s="2"/>
      <c r="E15" s="2">
        <v>8.8266110837041167E-2</v>
      </c>
      <c r="F15" s="2">
        <v>1.1637782032514896</v>
      </c>
      <c r="G15" s="2">
        <v>9.2134909088911243</v>
      </c>
    </row>
    <row r="16" spans="1:7" x14ac:dyDescent="0.25">
      <c r="A16" s="3" t="s">
        <v>183</v>
      </c>
      <c r="B16" s="2">
        <v>2.0035992174123685</v>
      </c>
      <c r="C16" s="2">
        <v>0.12642795244150759</v>
      </c>
      <c r="D16" s="2">
        <v>5.4269918543114457</v>
      </c>
      <c r="E16" s="2">
        <v>0.12239410732299356</v>
      </c>
      <c r="F16" s="2"/>
      <c r="G16" s="2">
        <v>7.6794131314883156</v>
      </c>
    </row>
    <row r="17" spans="1:7" x14ac:dyDescent="0.25">
      <c r="A17" s="1" t="s">
        <v>13</v>
      </c>
      <c r="B17" s="2">
        <v>7.870055756737754</v>
      </c>
      <c r="C17" s="2">
        <v>6.4781533857355527</v>
      </c>
      <c r="D17" s="2">
        <v>5.4269915050427073</v>
      </c>
      <c r="E17" s="2">
        <v>0.12560640508679616</v>
      </c>
      <c r="F17" s="2"/>
      <c r="G17" s="2">
        <v>19.900807052602811</v>
      </c>
    </row>
    <row r="18" spans="1:7" x14ac:dyDescent="0.25">
      <c r="A18" s="3" t="s">
        <v>185</v>
      </c>
      <c r="B18" s="2">
        <v>1.805429885556519</v>
      </c>
      <c r="C18" s="2">
        <v>1.9074143416619151</v>
      </c>
      <c r="D18" s="2"/>
      <c r="E18" s="2"/>
      <c r="F18" s="2"/>
      <c r="G18" s="2">
        <v>3.7128442272184339</v>
      </c>
    </row>
    <row r="19" spans="1:7" x14ac:dyDescent="0.25">
      <c r="A19" s="3" t="s">
        <v>184</v>
      </c>
      <c r="B19" s="2">
        <v>3.8517335259160892</v>
      </c>
      <c r="C19" s="2">
        <v>4.4399767532626218</v>
      </c>
      <c r="D19" s="2"/>
      <c r="E19" s="2">
        <v>7.9331065457452499E-2</v>
      </c>
      <c r="F19" s="2"/>
      <c r="G19" s="2">
        <v>8.3710413446361631</v>
      </c>
    </row>
    <row r="20" spans="1:7" x14ac:dyDescent="0.25">
      <c r="A20" s="3" t="s">
        <v>183</v>
      </c>
      <c r="B20" s="2">
        <v>2.2128923452651463</v>
      </c>
      <c r="C20" s="2">
        <v>0.13076229081101598</v>
      </c>
      <c r="D20" s="2">
        <v>5.4269915050427073</v>
      </c>
      <c r="E20" s="2">
        <v>4.6275339629343652E-2</v>
      </c>
      <c r="F20" s="2"/>
      <c r="G20" s="2">
        <v>7.8169214807482135</v>
      </c>
    </row>
    <row r="21" spans="1:7" x14ac:dyDescent="0.25">
      <c r="A21" s="1" t="s">
        <v>2</v>
      </c>
      <c r="B21" s="2">
        <v>32.217848636324334</v>
      </c>
      <c r="C21" s="2">
        <v>34.960301056954641</v>
      </c>
      <c r="D21" s="2">
        <v>21.701688999603608</v>
      </c>
      <c r="E21" s="2">
        <v>1.0912323556442247</v>
      </c>
      <c r="F21" s="2">
        <v>5.6744370980267735</v>
      </c>
      <c r="G21" s="2">
        <v>95.645508146553595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3:E13"/>
  <sheetViews>
    <sheetView workbookViewId="0">
      <selection activeCell="E6" sqref="E6"/>
    </sheetView>
  </sheetViews>
  <sheetFormatPr baseColWidth="10" defaultRowHeight="15" x14ac:dyDescent="0.25"/>
  <cols>
    <col min="1" max="1" width="28.5703125" customWidth="1"/>
    <col min="2" max="2" width="19.7109375" customWidth="1"/>
    <col min="3" max="3" width="16.140625" customWidth="1"/>
    <col min="4" max="4" width="19.42578125" customWidth="1"/>
    <col min="5" max="5" width="15.5703125" customWidth="1"/>
    <col min="6" max="6" width="12" bestFit="1" customWidth="1"/>
    <col min="7" max="8" width="12" customWidth="1"/>
    <col min="9" max="9" width="12" bestFit="1" customWidth="1"/>
    <col min="10" max="10" width="12" customWidth="1"/>
    <col min="11" max="11" width="12" bestFit="1" customWidth="1"/>
    <col min="12" max="12" width="12" customWidth="1"/>
    <col min="13" max="13" width="12" bestFit="1" customWidth="1"/>
    <col min="14" max="16" width="12" customWidth="1"/>
    <col min="17" max="17" width="12.42578125" customWidth="1"/>
    <col min="18" max="18" width="15.5703125" customWidth="1"/>
    <col min="19" max="19" width="12" bestFit="1" customWidth="1"/>
    <col min="20" max="20" width="14.140625" bestFit="1" customWidth="1"/>
    <col min="21" max="21" width="12" bestFit="1" customWidth="1"/>
    <col min="22" max="22" width="13.7109375" bestFit="1" customWidth="1"/>
    <col min="23" max="24" width="12" bestFit="1" customWidth="1"/>
    <col min="25" max="25" width="13.42578125" bestFit="1" customWidth="1"/>
    <col min="26" max="26" width="12" bestFit="1" customWidth="1"/>
    <col min="27" max="27" width="14.140625" bestFit="1" customWidth="1"/>
    <col min="28" max="28" width="12.42578125" bestFit="1" customWidth="1"/>
    <col min="29" max="29" width="15.5703125" bestFit="1" customWidth="1"/>
  </cols>
  <sheetData>
    <row r="3" spans="1:5" x14ac:dyDescent="0.25">
      <c r="A3" s="4" t="s">
        <v>187</v>
      </c>
      <c r="B3" s="4" t="s">
        <v>0</v>
      </c>
    </row>
    <row r="4" spans="1:5" x14ac:dyDescent="0.25">
      <c r="A4" s="4" t="s">
        <v>3</v>
      </c>
      <c r="B4" t="s">
        <v>189</v>
      </c>
      <c r="C4" t="s">
        <v>190</v>
      </c>
      <c r="D4" t="s">
        <v>165</v>
      </c>
      <c r="E4" t="s">
        <v>2</v>
      </c>
    </row>
    <row r="5" spans="1:5" x14ac:dyDescent="0.25">
      <c r="A5" s="1" t="s">
        <v>10</v>
      </c>
      <c r="B5" s="2"/>
      <c r="C5" s="2"/>
      <c r="D5" s="2"/>
      <c r="E5" s="2"/>
    </row>
    <row r="6" spans="1:5" x14ac:dyDescent="0.25">
      <c r="A6" s="3" t="s">
        <v>188</v>
      </c>
      <c r="B6" s="2">
        <v>0.17165480532348779</v>
      </c>
      <c r="C6" s="2">
        <v>1.6794842706547279</v>
      </c>
      <c r="D6" s="2">
        <v>0.48723766603458124</v>
      </c>
      <c r="E6" s="2">
        <v>2.3383767420127972</v>
      </c>
    </row>
    <row r="7" spans="1:5" x14ac:dyDescent="0.25">
      <c r="A7" s="1" t="s">
        <v>11</v>
      </c>
      <c r="B7" s="2"/>
      <c r="C7" s="2"/>
      <c r="D7" s="2"/>
      <c r="E7" s="2"/>
    </row>
    <row r="8" spans="1:5" x14ac:dyDescent="0.25">
      <c r="A8" s="3" t="s">
        <v>188</v>
      </c>
      <c r="B8" s="2">
        <v>0.23462299559836697</v>
      </c>
      <c r="C8" s="2">
        <v>1.3256309166820357</v>
      </c>
      <c r="D8" s="2">
        <v>0.64103631935728977</v>
      </c>
      <c r="E8" s="2">
        <v>2.2012902316376923</v>
      </c>
    </row>
    <row r="9" spans="1:5" x14ac:dyDescent="0.25">
      <c r="A9" s="1" t="s">
        <v>12</v>
      </c>
      <c r="B9" s="2"/>
      <c r="C9" s="2"/>
      <c r="D9" s="2"/>
      <c r="E9" s="2"/>
    </row>
    <row r="10" spans="1:5" x14ac:dyDescent="0.25">
      <c r="A10" s="3" t="s">
        <v>188</v>
      </c>
      <c r="B10" s="2">
        <v>0.21612467056296422</v>
      </c>
      <c r="C10" s="2">
        <v>0.93909678887933024</v>
      </c>
      <c r="D10" s="2">
        <v>0.80053148495388882</v>
      </c>
      <c r="E10" s="2">
        <v>1.9557529443961834</v>
      </c>
    </row>
    <row r="11" spans="1:5" x14ac:dyDescent="0.25">
      <c r="A11" s="1" t="s">
        <v>13</v>
      </c>
      <c r="B11" s="2"/>
      <c r="C11" s="2"/>
      <c r="D11" s="2"/>
      <c r="E11" s="2"/>
    </row>
    <row r="12" spans="1:5" x14ac:dyDescent="0.25">
      <c r="A12" s="3" t="s">
        <v>188</v>
      </c>
      <c r="B12" s="2">
        <v>0.34849029330958581</v>
      </c>
      <c r="C12" s="2">
        <v>1.0235043150666383</v>
      </c>
      <c r="D12" s="2">
        <v>1.2661894318296809</v>
      </c>
      <c r="E12" s="2">
        <v>2.6381840402059051</v>
      </c>
    </row>
    <row r="13" spans="1:5" x14ac:dyDescent="0.25">
      <c r="A13" s="1" t="s">
        <v>2</v>
      </c>
      <c r="B13" s="2">
        <v>0.97089276479440478</v>
      </c>
      <c r="C13" s="2">
        <v>4.9677162912827324</v>
      </c>
      <c r="D13" s="2">
        <v>3.1949949021754405</v>
      </c>
      <c r="E13" s="2">
        <v>9.1336039582525785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1"/>
  <dimension ref="A3:B9"/>
  <sheetViews>
    <sheetView workbookViewId="0">
      <selection activeCell="B5" sqref="B5"/>
    </sheetView>
  </sheetViews>
  <sheetFormatPr baseColWidth="10" defaultRowHeight="15" x14ac:dyDescent="0.25"/>
  <cols>
    <col min="1" max="1" width="22.42578125" customWidth="1"/>
    <col min="2" max="2" width="23.5703125" bestFit="1" customWidth="1"/>
    <col min="3" max="3" width="12" bestFit="1" customWidth="1"/>
    <col min="4" max="4" width="12" customWidth="1"/>
    <col min="5" max="8" width="12" bestFit="1" customWidth="1"/>
    <col min="9" max="9" width="12" customWidth="1"/>
    <col min="10" max="10" width="12" bestFit="1" customWidth="1"/>
    <col min="11" max="11" width="15.5703125" bestFit="1" customWidth="1"/>
    <col min="12" max="12" width="7.140625" bestFit="1" customWidth="1"/>
    <col min="13" max="14" width="8.140625" bestFit="1" customWidth="1"/>
    <col min="15" max="15" width="9.140625" bestFit="1" customWidth="1"/>
    <col min="16" max="19" width="8.140625" bestFit="1" customWidth="1"/>
    <col min="20" max="20" width="15.5703125" bestFit="1" customWidth="1"/>
  </cols>
  <sheetData>
    <row r="3" spans="1:2" x14ac:dyDescent="0.25">
      <c r="A3" s="4" t="s">
        <v>3</v>
      </c>
      <c r="B3" t="s">
        <v>125</v>
      </c>
    </row>
    <row r="4" spans="1:2" x14ac:dyDescent="0.25">
      <c r="A4" s="1" t="s">
        <v>11</v>
      </c>
      <c r="B4" s="2">
        <v>9.9999999999999995E-7</v>
      </c>
    </row>
    <row r="5" spans="1:2" x14ac:dyDescent="0.25">
      <c r="A5" s="1" t="s">
        <v>12</v>
      </c>
      <c r="B5" s="2">
        <v>9.9999999999999995E-7</v>
      </c>
    </row>
    <row r="6" spans="1:2" x14ac:dyDescent="0.25">
      <c r="A6" s="1" t="s">
        <v>13</v>
      </c>
      <c r="B6" s="2">
        <v>9.9999999999999995E-7</v>
      </c>
    </row>
    <row r="7" spans="1:2" x14ac:dyDescent="0.25">
      <c r="A7" s="1" t="s">
        <v>10</v>
      </c>
      <c r="B7" s="2">
        <v>9.9999999999999995E-7</v>
      </c>
    </row>
    <row r="8" spans="1:2" x14ac:dyDescent="0.25">
      <c r="A8" s="1" t="s">
        <v>224</v>
      </c>
      <c r="B8" s="2">
        <v>9.9999999999999995E-7</v>
      </c>
    </row>
    <row r="9" spans="1:2" x14ac:dyDescent="0.25">
      <c r="A9" s="1" t="s">
        <v>2</v>
      </c>
      <c r="B9" s="2">
        <v>4.9999999999999996E-6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2"/>
  <dimension ref="A3:B8"/>
  <sheetViews>
    <sheetView workbookViewId="0">
      <selection activeCell="B6" sqref="B6"/>
    </sheetView>
  </sheetViews>
  <sheetFormatPr baseColWidth="10" defaultRowHeight="15" x14ac:dyDescent="0.25"/>
  <cols>
    <col min="1" max="1" width="22.42578125" customWidth="1"/>
    <col min="2" max="2" width="23.85546875" customWidth="1"/>
    <col min="3" max="3" width="12" bestFit="1" customWidth="1"/>
    <col min="4" max="4" width="12" customWidth="1"/>
    <col min="5" max="8" width="12" bestFit="1" customWidth="1"/>
    <col min="9" max="9" width="12" customWidth="1"/>
    <col min="10" max="10" width="12" bestFit="1" customWidth="1"/>
    <col min="11" max="11" width="15.5703125" bestFit="1" customWidth="1"/>
    <col min="12" max="12" width="7.140625" bestFit="1" customWidth="1"/>
    <col min="13" max="14" width="8.140625" bestFit="1" customWidth="1"/>
    <col min="15" max="15" width="9.140625" bestFit="1" customWidth="1"/>
    <col min="16" max="19" width="8.140625" bestFit="1" customWidth="1"/>
    <col min="20" max="20" width="15.5703125" bestFit="1" customWidth="1"/>
  </cols>
  <sheetData>
    <row r="3" spans="1:2" x14ac:dyDescent="0.25">
      <c r="A3" s="4" t="s">
        <v>3</v>
      </c>
      <c r="B3" t="s">
        <v>123</v>
      </c>
    </row>
    <row r="4" spans="1:2" x14ac:dyDescent="0.25">
      <c r="A4" s="1" t="s">
        <v>10</v>
      </c>
      <c r="B4" s="2">
        <v>9.9999999999999995E-7</v>
      </c>
    </row>
    <row r="5" spans="1:2" x14ac:dyDescent="0.25">
      <c r="A5" s="1" t="s">
        <v>11</v>
      </c>
      <c r="B5" s="2">
        <v>9.9999999999999995E-7</v>
      </c>
    </row>
    <row r="6" spans="1:2" x14ac:dyDescent="0.25">
      <c r="A6" s="1" t="s">
        <v>12</v>
      </c>
      <c r="B6" s="2">
        <v>9.9999999999999995E-7</v>
      </c>
    </row>
    <row r="7" spans="1:2" x14ac:dyDescent="0.25">
      <c r="A7" s="1" t="s">
        <v>13</v>
      </c>
      <c r="B7" s="2">
        <v>9.9999999999999995E-7</v>
      </c>
    </row>
    <row r="8" spans="1:2" x14ac:dyDescent="0.25">
      <c r="A8" s="1" t="s">
        <v>2</v>
      </c>
      <c r="B8" s="2">
        <v>3.9999999999999998E-6</v>
      </c>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3"/>
  <dimension ref="A3:B9"/>
  <sheetViews>
    <sheetView workbookViewId="0">
      <selection activeCell="I35" sqref="I35"/>
    </sheetView>
  </sheetViews>
  <sheetFormatPr baseColWidth="10" defaultRowHeight="15" x14ac:dyDescent="0.25"/>
  <cols>
    <col min="1" max="1" width="22.42578125" customWidth="1"/>
    <col min="2" max="2" width="20.42578125" customWidth="1"/>
    <col min="3" max="3" width="12" bestFit="1" customWidth="1"/>
    <col min="4" max="4" width="12" customWidth="1"/>
    <col min="5" max="8" width="12" bestFit="1" customWidth="1"/>
    <col min="9" max="9" width="12" customWidth="1"/>
    <col min="10" max="10" width="12" bestFit="1" customWidth="1"/>
    <col min="11" max="11" width="15.5703125" bestFit="1" customWidth="1"/>
    <col min="12" max="12" width="7.140625" bestFit="1" customWidth="1"/>
    <col min="13" max="14" width="8.140625" bestFit="1" customWidth="1"/>
    <col min="15" max="15" width="9.140625" bestFit="1" customWidth="1"/>
    <col min="16" max="19" width="8.140625" bestFit="1" customWidth="1"/>
    <col min="20" max="20" width="15.5703125" bestFit="1" customWidth="1"/>
  </cols>
  <sheetData>
    <row r="3" spans="1:2" x14ac:dyDescent="0.25">
      <c r="A3" s="4" t="s">
        <v>3</v>
      </c>
      <c r="B3" t="s">
        <v>124</v>
      </c>
    </row>
    <row r="4" spans="1:2" x14ac:dyDescent="0.25">
      <c r="A4" s="1" t="s">
        <v>10</v>
      </c>
      <c r="B4" s="2">
        <v>9.9999999999999995E-7</v>
      </c>
    </row>
    <row r="5" spans="1:2" x14ac:dyDescent="0.25">
      <c r="A5" s="1" t="s">
        <v>11</v>
      </c>
      <c r="B5" s="2">
        <v>9.9999999999999995E-7</v>
      </c>
    </row>
    <row r="6" spans="1:2" x14ac:dyDescent="0.25">
      <c r="A6" s="1" t="s">
        <v>12</v>
      </c>
      <c r="B6" s="2">
        <v>9.9999999999999995E-7</v>
      </c>
    </row>
    <row r="7" spans="1:2" x14ac:dyDescent="0.25">
      <c r="A7" s="1" t="s">
        <v>13</v>
      </c>
      <c r="B7" s="2">
        <v>9.9999999999999995E-7</v>
      </c>
    </row>
    <row r="8" spans="1:2" x14ac:dyDescent="0.25">
      <c r="A8" s="1" t="s">
        <v>224</v>
      </c>
      <c r="B8" s="2">
        <v>9.9999999999999995E-7</v>
      </c>
    </row>
    <row r="9" spans="1:2" x14ac:dyDescent="0.25">
      <c r="A9" s="1" t="s">
        <v>2</v>
      </c>
      <c r="B9" s="2">
        <v>4.9999999999999996E-6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3:T119"/>
  <sheetViews>
    <sheetView zoomScaleNormal="100" workbookViewId="0">
      <selection activeCell="J7" sqref="J7"/>
    </sheetView>
  </sheetViews>
  <sheetFormatPr baseColWidth="10" defaultRowHeight="15" x14ac:dyDescent="0.25"/>
  <cols>
    <col min="1" max="1" width="22.42578125" bestFit="1" customWidth="1"/>
    <col min="2" max="2" width="23.7109375" bestFit="1" customWidth="1"/>
    <col min="3" max="19" width="12" bestFit="1" customWidth="1"/>
    <col min="20" max="20" width="13.42578125" bestFit="1" customWidth="1"/>
    <col min="21" max="22" width="15.5703125" bestFit="1" customWidth="1"/>
    <col min="23" max="23" width="12" customWidth="1"/>
    <col min="24" max="24" width="12" bestFit="1" customWidth="1"/>
    <col min="25" max="26" width="12" customWidth="1"/>
    <col min="27" max="27" width="12" bestFit="1" customWidth="1"/>
    <col min="28" max="29" width="12" customWidth="1"/>
    <col min="30" max="30" width="12" bestFit="1" customWidth="1"/>
    <col min="31" max="32" width="12" customWidth="1"/>
    <col min="33" max="33" width="12" bestFit="1" customWidth="1"/>
    <col min="34" max="35" width="12.7109375" bestFit="1" customWidth="1"/>
    <col min="36" max="36" width="12" bestFit="1" customWidth="1"/>
    <col min="37" max="38" width="12" customWidth="1"/>
    <col min="39" max="39" width="12" bestFit="1" customWidth="1"/>
    <col min="40" max="41" width="12" customWidth="1"/>
    <col min="42" max="42" width="12" bestFit="1" customWidth="1"/>
    <col min="43" max="44" width="12" customWidth="1"/>
    <col min="45" max="45" width="12" bestFit="1" customWidth="1"/>
    <col min="46" max="47" width="12" customWidth="1"/>
    <col min="48" max="48" width="12" bestFit="1" customWidth="1"/>
    <col min="49" max="49" width="12.7109375" bestFit="1" customWidth="1"/>
    <col min="50" max="50" width="13.42578125" customWidth="1"/>
    <col min="51" max="51" width="12" bestFit="1" customWidth="1"/>
    <col min="52" max="53" width="12" customWidth="1"/>
    <col min="54" max="54" width="12" bestFit="1" customWidth="1"/>
    <col min="55" max="56" width="12" customWidth="1"/>
    <col min="57" max="57" width="12" bestFit="1" customWidth="1"/>
    <col min="58" max="59" width="12" customWidth="1"/>
    <col min="60" max="64" width="12" bestFit="1" customWidth="1"/>
    <col min="65" max="65" width="12.28515625" bestFit="1" customWidth="1"/>
    <col min="66" max="71" width="12" bestFit="1" customWidth="1"/>
    <col min="72" max="72" width="12" customWidth="1"/>
    <col min="73" max="81" width="12" bestFit="1" customWidth="1"/>
    <col min="82" max="82" width="12.7109375" bestFit="1" customWidth="1"/>
    <col min="83" max="90" width="12" bestFit="1" customWidth="1"/>
    <col min="91" max="91" width="12" customWidth="1"/>
    <col min="92" max="100" width="12" bestFit="1" customWidth="1"/>
    <col min="101" max="101" width="12.7109375" bestFit="1" customWidth="1"/>
    <col min="102" max="110" width="12" bestFit="1" customWidth="1"/>
    <col min="111" max="111" width="12" customWidth="1"/>
    <col min="112" max="120" width="12" bestFit="1" customWidth="1"/>
    <col min="121" max="121" width="12.7109375" bestFit="1" customWidth="1"/>
    <col min="122" max="122" width="13.42578125" bestFit="1" customWidth="1"/>
    <col min="123" max="130" width="12" bestFit="1" customWidth="1"/>
    <col min="131" max="131" width="12" customWidth="1"/>
    <col min="132" max="139" width="12" bestFit="1" customWidth="1"/>
    <col min="140" max="140" width="12.7109375" bestFit="1" customWidth="1"/>
    <col min="141" max="141" width="12.42578125" bestFit="1" customWidth="1"/>
    <col min="142" max="149" width="12" bestFit="1" customWidth="1"/>
    <col min="150" max="150" width="12" customWidth="1"/>
    <col min="151" max="158" width="12" bestFit="1" customWidth="1"/>
    <col min="159" max="159" width="12.7109375" bestFit="1" customWidth="1"/>
    <col min="160" max="160" width="12.85546875" bestFit="1" customWidth="1"/>
    <col min="161" max="168" width="12" bestFit="1" customWidth="1"/>
    <col min="169" max="169" width="12" customWidth="1"/>
    <col min="170" max="178" width="12" bestFit="1" customWidth="1"/>
    <col min="179" max="179" width="12.7109375" bestFit="1" customWidth="1"/>
    <col min="180" max="180" width="12.42578125" bestFit="1" customWidth="1"/>
    <col min="181" max="183" width="12" bestFit="1" customWidth="1"/>
    <col min="184" max="184" width="12" customWidth="1"/>
    <col min="185" max="192" width="12" bestFit="1" customWidth="1"/>
    <col min="193" max="193" width="12.7109375" bestFit="1" customWidth="1"/>
    <col min="194" max="194" width="12.42578125" bestFit="1" customWidth="1"/>
    <col min="195" max="201" width="12" bestFit="1" customWidth="1"/>
    <col min="202" max="202" width="12" customWidth="1"/>
    <col min="203" max="211" width="12" bestFit="1" customWidth="1"/>
    <col min="212" max="212" width="12.28515625" bestFit="1" customWidth="1"/>
    <col min="213" max="221" width="12" bestFit="1" customWidth="1"/>
    <col min="222" max="222" width="12" customWidth="1"/>
    <col min="223" max="231" width="12" bestFit="1" customWidth="1"/>
    <col min="232" max="232" width="12.7109375" bestFit="1" customWidth="1"/>
    <col min="233" max="233" width="12.5703125" bestFit="1" customWidth="1"/>
    <col min="234" max="239" width="12" bestFit="1" customWidth="1"/>
    <col min="240" max="240" width="12" customWidth="1"/>
    <col min="241" max="247" width="12" bestFit="1" customWidth="1"/>
    <col min="248" max="248" width="12.5703125" bestFit="1" customWidth="1"/>
    <col min="249" max="257" width="12" bestFit="1" customWidth="1"/>
    <col min="258" max="258" width="12" customWidth="1"/>
    <col min="259" max="267" width="12" bestFit="1" customWidth="1"/>
    <col min="268" max="268" width="12.7109375" bestFit="1" customWidth="1"/>
    <col min="269" max="269" width="13.5703125" bestFit="1" customWidth="1"/>
    <col min="270" max="274" width="12" bestFit="1" customWidth="1"/>
    <col min="275" max="275" width="12" customWidth="1"/>
    <col min="276" max="282" width="12" bestFit="1" customWidth="1"/>
    <col min="283" max="283" width="12.7109375" bestFit="1" customWidth="1"/>
    <col min="284" max="284" width="12.42578125" bestFit="1" customWidth="1"/>
    <col min="285" max="300" width="12" bestFit="1" customWidth="1"/>
    <col min="301" max="301" width="12.7109375" bestFit="1" customWidth="1"/>
    <col min="302" max="302" width="12.5703125" bestFit="1" customWidth="1"/>
    <col min="303" max="312" width="12" bestFit="1" customWidth="1"/>
    <col min="313" max="313" width="12.7109375" bestFit="1" customWidth="1"/>
    <col min="314" max="314" width="13" bestFit="1" customWidth="1"/>
    <col min="315" max="322" width="12" bestFit="1" customWidth="1"/>
    <col min="323" max="323" width="12" customWidth="1"/>
    <col min="324" max="331" width="12" bestFit="1" customWidth="1"/>
    <col min="332" max="333" width="12.7109375" bestFit="1" customWidth="1"/>
    <col min="334" max="334" width="15.5703125" bestFit="1" customWidth="1"/>
  </cols>
  <sheetData>
    <row r="3" spans="1:20" x14ac:dyDescent="0.25">
      <c r="A3" s="4" t="s">
        <v>47</v>
      </c>
      <c r="B3" s="4" t="s">
        <v>0</v>
      </c>
    </row>
    <row r="4" spans="1:20" x14ac:dyDescent="0.25">
      <c r="A4" s="4" t="s">
        <v>3</v>
      </c>
      <c r="B4" t="s">
        <v>45</v>
      </c>
      <c r="C4" t="s">
        <v>43</v>
      </c>
      <c r="D4" t="s">
        <v>40</v>
      </c>
      <c r="E4" t="s">
        <v>5</v>
      </c>
      <c r="F4" t="s">
        <v>7</v>
      </c>
      <c r="G4" t="s">
        <v>38</v>
      </c>
      <c r="H4" t="s">
        <v>4</v>
      </c>
      <c r="I4" t="s">
        <v>6</v>
      </c>
      <c r="J4" t="s">
        <v>8</v>
      </c>
      <c r="K4" t="s">
        <v>39</v>
      </c>
      <c r="L4" t="s">
        <v>37</v>
      </c>
      <c r="M4" t="s">
        <v>9</v>
      </c>
      <c r="N4" t="s">
        <v>41</v>
      </c>
      <c r="O4" t="s">
        <v>34</v>
      </c>
      <c r="P4" t="s">
        <v>44</v>
      </c>
      <c r="Q4" t="s">
        <v>35</v>
      </c>
      <c r="R4" t="s">
        <v>36</v>
      </c>
      <c r="S4" t="s">
        <v>42</v>
      </c>
      <c r="T4" t="s">
        <v>2</v>
      </c>
    </row>
    <row r="5" spans="1:20" x14ac:dyDescent="0.25">
      <c r="A5" s="1" t="s">
        <v>79</v>
      </c>
      <c r="B5" s="2">
        <v>86.352958338197411</v>
      </c>
      <c r="C5" s="2">
        <v>3.5960520795081344E-2</v>
      </c>
      <c r="D5" s="2">
        <v>120.12496335632231</v>
      </c>
      <c r="E5" s="2">
        <v>9.7421947487221286E-2</v>
      </c>
      <c r="F5" s="2">
        <v>6.1933493706033023</v>
      </c>
      <c r="G5" s="2">
        <v>5.0170899454388601E-2</v>
      </c>
      <c r="H5" s="2">
        <v>2.5630605067466097</v>
      </c>
      <c r="I5" s="2">
        <v>91.84307557152286</v>
      </c>
      <c r="J5" s="2">
        <v>71.041483239839522</v>
      </c>
      <c r="K5" s="2">
        <v>0</v>
      </c>
      <c r="L5" s="2">
        <v>0</v>
      </c>
      <c r="M5" s="2">
        <v>42.242238504630137</v>
      </c>
      <c r="N5" s="2">
        <v>2283.2986345012732</v>
      </c>
      <c r="O5" s="2">
        <v>0</v>
      </c>
      <c r="P5" s="2">
        <v>202.57600890006159</v>
      </c>
      <c r="Q5" s="2">
        <v>13.277917401830511</v>
      </c>
      <c r="R5" s="2">
        <v>9.9984307757586201E-4</v>
      </c>
      <c r="S5" s="2">
        <v>0</v>
      </c>
      <c r="T5" s="2">
        <v>2919.6982429018421</v>
      </c>
    </row>
    <row r="6" spans="1:20" x14ac:dyDescent="0.25">
      <c r="A6" s="3" t="s">
        <v>10</v>
      </c>
      <c r="B6" s="2">
        <v>6.9066749790406101</v>
      </c>
      <c r="C6" s="2"/>
      <c r="D6" s="2">
        <v>19.628896085105328</v>
      </c>
      <c r="E6" s="2">
        <v>9.5882799144290185E-3</v>
      </c>
      <c r="F6" s="2">
        <v>0.88816207536450409</v>
      </c>
      <c r="G6" s="2"/>
      <c r="H6" s="2">
        <v>0.2806109772944187</v>
      </c>
      <c r="I6" s="2">
        <v>13.507192075799907</v>
      </c>
      <c r="J6" s="2">
        <v>13.80304195893995</v>
      </c>
      <c r="K6" s="2">
        <v>0</v>
      </c>
      <c r="L6" s="2">
        <v>0</v>
      </c>
      <c r="M6" s="2">
        <v>7.0933910893445216</v>
      </c>
      <c r="N6" s="2">
        <v>434.17783469689789</v>
      </c>
      <c r="O6" s="2">
        <v>0</v>
      </c>
      <c r="P6" s="2">
        <v>35.612222519822026</v>
      </c>
      <c r="Q6" s="2">
        <v>2.6721452441348168</v>
      </c>
      <c r="R6" s="2">
        <v>1.9354602795992174E-4</v>
      </c>
      <c r="S6" s="2">
        <v>0</v>
      </c>
      <c r="T6" s="2">
        <v>534.57995352768637</v>
      </c>
    </row>
    <row r="7" spans="1:20" x14ac:dyDescent="0.25">
      <c r="A7" s="3" t="s">
        <v>11</v>
      </c>
      <c r="B7" s="2">
        <v>7.4778987291543997</v>
      </c>
      <c r="C7" s="2"/>
      <c r="D7" s="2">
        <v>24.691762615855886</v>
      </c>
      <c r="E7" s="2">
        <v>1.0135524884175243E-2</v>
      </c>
      <c r="F7" s="2">
        <v>0.95841419216713086</v>
      </c>
      <c r="G7" s="2"/>
      <c r="H7" s="2">
        <v>0.31764399518750513</v>
      </c>
      <c r="I7" s="2">
        <v>15.152886461937531</v>
      </c>
      <c r="J7" s="2">
        <v>15.771019079468006</v>
      </c>
      <c r="K7" s="2">
        <v>0</v>
      </c>
      <c r="L7" s="2">
        <v>0</v>
      </c>
      <c r="M7" s="2">
        <v>7.2779300225831411</v>
      </c>
      <c r="N7" s="2">
        <v>464.27932431423829</v>
      </c>
      <c r="O7" s="2">
        <v>0</v>
      </c>
      <c r="P7" s="2">
        <v>41.061494832427705</v>
      </c>
      <c r="Q7" s="2">
        <v>2.649140223106337</v>
      </c>
      <c r="R7" s="2">
        <v>2.0346873927970584E-4</v>
      </c>
      <c r="S7" s="2">
        <v>0</v>
      </c>
      <c r="T7" s="2">
        <v>579.6478534597494</v>
      </c>
    </row>
    <row r="8" spans="1:20" x14ac:dyDescent="0.25">
      <c r="A8" s="3" t="s">
        <v>12</v>
      </c>
      <c r="B8" s="2">
        <v>22.69523988956286</v>
      </c>
      <c r="C8" s="2"/>
      <c r="D8" s="2">
        <v>28.199268216001382</v>
      </c>
      <c r="E8" s="2">
        <v>3.0162086958263622E-2</v>
      </c>
      <c r="F8" s="2">
        <v>1.7191510023683978</v>
      </c>
      <c r="G8" s="2"/>
      <c r="H8" s="2">
        <v>0.80856680034449857</v>
      </c>
      <c r="I8" s="2">
        <v>24.078383966627616</v>
      </c>
      <c r="J8" s="2">
        <v>13.828764178603597</v>
      </c>
      <c r="K8" s="2">
        <v>0</v>
      </c>
      <c r="L8" s="2">
        <v>0</v>
      </c>
      <c r="M8" s="2">
        <v>9.7566364084107811</v>
      </c>
      <c r="N8" s="2">
        <v>465.64120343600626</v>
      </c>
      <c r="O8" s="2">
        <v>0</v>
      </c>
      <c r="P8" s="2">
        <v>44.669866466918428</v>
      </c>
      <c r="Q8" s="2">
        <v>2.4098568480420166</v>
      </c>
      <c r="R8" s="2">
        <v>1.9369522136121782E-4</v>
      </c>
      <c r="S8" s="2">
        <v>0</v>
      </c>
      <c r="T8" s="2">
        <v>613.83729299506547</v>
      </c>
    </row>
    <row r="9" spans="1:20" x14ac:dyDescent="0.25">
      <c r="A9" s="3" t="s">
        <v>13</v>
      </c>
      <c r="B9" s="2">
        <v>43.599034323898827</v>
      </c>
      <c r="C9" s="2">
        <v>3.5960520246421532E-2</v>
      </c>
      <c r="D9" s="2">
        <v>31.945544949731083</v>
      </c>
      <c r="E9" s="2">
        <v>3.9613871790055877E-2</v>
      </c>
      <c r="F9" s="2">
        <v>1.8434488881170137</v>
      </c>
      <c r="G9" s="2">
        <v>5.0170899454388601E-2</v>
      </c>
      <c r="H9" s="2">
        <v>0.90775288751789129</v>
      </c>
      <c r="I9" s="2">
        <v>26.804676116972455</v>
      </c>
      <c r="J9" s="2">
        <v>15.08776949794829</v>
      </c>
      <c r="K9" s="2">
        <v>0</v>
      </c>
      <c r="L9" s="2">
        <v>0</v>
      </c>
      <c r="M9" s="2">
        <v>10.788476415688338</v>
      </c>
      <c r="N9" s="2">
        <v>490.88432116857587</v>
      </c>
      <c r="O9" s="2">
        <v>0</v>
      </c>
      <c r="P9" s="2">
        <v>49.083336319096496</v>
      </c>
      <c r="Q9" s="2">
        <v>2.5468754417790045</v>
      </c>
      <c r="R9" s="2">
        <v>2.0913955711366117E-4</v>
      </c>
      <c r="S9" s="2">
        <v>0</v>
      </c>
      <c r="T9" s="2">
        <v>673.61719044037318</v>
      </c>
    </row>
    <row r="10" spans="1:20" x14ac:dyDescent="0.25">
      <c r="A10" s="3" t="s">
        <v>224</v>
      </c>
      <c r="B10" s="2">
        <v>5.6741104165407101</v>
      </c>
      <c r="C10" s="2">
        <v>5.4865981202745218E-10</v>
      </c>
      <c r="D10" s="2">
        <v>15.659491489628627</v>
      </c>
      <c r="E10" s="2">
        <v>7.9221839402975249E-3</v>
      </c>
      <c r="F10" s="2">
        <v>0.78417321258625494</v>
      </c>
      <c r="G10" s="2"/>
      <c r="H10" s="2">
        <v>0.24848584640229587</v>
      </c>
      <c r="I10" s="2">
        <v>12.299936950185362</v>
      </c>
      <c r="J10" s="2">
        <v>12.550888524879683</v>
      </c>
      <c r="K10" s="2">
        <v>0</v>
      </c>
      <c r="L10" s="2">
        <v>0</v>
      </c>
      <c r="M10" s="2">
        <v>7.3258045686033499</v>
      </c>
      <c r="N10" s="2">
        <v>428.31595088555531</v>
      </c>
      <c r="O10" s="2">
        <v>0</v>
      </c>
      <c r="P10" s="2">
        <v>32.149088761796932</v>
      </c>
      <c r="Q10" s="2">
        <v>2.9998996447683366</v>
      </c>
      <c r="R10" s="2">
        <v>1.9999353186135531E-4</v>
      </c>
      <c r="S10" s="2">
        <v>0</v>
      </c>
      <c r="T10" s="2">
        <v>518.01595247896773</v>
      </c>
    </row>
    <row r="11" spans="1:20" x14ac:dyDescent="0.25">
      <c r="A11" s="1" t="s">
        <v>84</v>
      </c>
      <c r="B11" s="2">
        <v>0</v>
      </c>
      <c r="C11" s="2"/>
      <c r="D11" s="2">
        <v>371.90252624324239</v>
      </c>
      <c r="E11" s="2">
        <v>17072.769406261614</v>
      </c>
      <c r="F11" s="2">
        <v>6260.1806796543287</v>
      </c>
      <c r="G11" s="2"/>
      <c r="H11" s="2">
        <v>37.571562682254367</v>
      </c>
      <c r="I11" s="2">
        <v>99.394601787191448</v>
      </c>
      <c r="J11" s="2">
        <v>357.98823406949987</v>
      </c>
      <c r="K11" s="2">
        <v>3.5019888115255831</v>
      </c>
      <c r="L11" s="2">
        <v>0</v>
      </c>
      <c r="M11" s="2">
        <v>43.780860501046035</v>
      </c>
      <c r="N11" s="2">
        <v>3098.9507991522987</v>
      </c>
      <c r="O11" s="2">
        <v>0</v>
      </c>
      <c r="P11" s="2">
        <v>134.10893622059646</v>
      </c>
      <c r="Q11" s="2">
        <v>415.41006246956158</v>
      </c>
      <c r="R11" s="2">
        <v>14.089559832029851</v>
      </c>
      <c r="S11" s="2">
        <v>0.60750802702728079</v>
      </c>
      <c r="T11" s="2">
        <v>27910.256725712214</v>
      </c>
    </row>
    <row r="12" spans="1:20" x14ac:dyDescent="0.25">
      <c r="A12" s="3" t="s">
        <v>10</v>
      </c>
      <c r="B12" s="2">
        <v>0</v>
      </c>
      <c r="C12" s="2"/>
      <c r="D12" s="2">
        <v>99.289264349659874</v>
      </c>
      <c r="E12" s="2">
        <v>2850.8857886693277</v>
      </c>
      <c r="F12" s="2">
        <v>1145.8779824681956</v>
      </c>
      <c r="G12" s="2"/>
      <c r="H12" s="2">
        <v>9.0356197594842662</v>
      </c>
      <c r="I12" s="2">
        <v>15.414988584691859</v>
      </c>
      <c r="J12" s="2">
        <v>73.639319250885663</v>
      </c>
      <c r="K12" s="2">
        <v>0.82065060524331279</v>
      </c>
      <c r="L12" s="2">
        <v>0</v>
      </c>
      <c r="M12" s="2">
        <v>7.0099465971208099</v>
      </c>
      <c r="N12" s="2">
        <v>655.71638325108233</v>
      </c>
      <c r="O12" s="2">
        <v>0</v>
      </c>
      <c r="P12" s="2">
        <v>32.203449063627545</v>
      </c>
      <c r="Q12" s="2">
        <v>65.090821465321255</v>
      </c>
      <c r="R12" s="2">
        <v>2.5167381792485712</v>
      </c>
      <c r="S12" s="2">
        <v>0.1376831522957776</v>
      </c>
      <c r="T12" s="2">
        <v>4957.6386353961843</v>
      </c>
    </row>
    <row r="13" spans="1:20" x14ac:dyDescent="0.25">
      <c r="A13" s="3" t="s">
        <v>11</v>
      </c>
      <c r="B13" s="2">
        <v>0</v>
      </c>
      <c r="C13" s="2"/>
      <c r="D13" s="2">
        <v>102.56930467303974</v>
      </c>
      <c r="E13" s="2">
        <v>2968.2646000659938</v>
      </c>
      <c r="F13" s="2">
        <v>1229.60462112302</v>
      </c>
      <c r="G13" s="2"/>
      <c r="H13" s="2">
        <v>7.0812476888544778</v>
      </c>
      <c r="I13" s="2">
        <v>13.960398765808112</v>
      </c>
      <c r="J13" s="2">
        <v>80.566906676890767</v>
      </c>
      <c r="K13" s="2">
        <v>0.66913609819749686</v>
      </c>
      <c r="L13" s="2">
        <v>0</v>
      </c>
      <c r="M13" s="2">
        <v>7.3440068695135281</v>
      </c>
      <c r="N13" s="2">
        <v>926.92135478700891</v>
      </c>
      <c r="O13" s="2">
        <v>0</v>
      </c>
      <c r="P13" s="2">
        <v>38.128491600200313</v>
      </c>
      <c r="Q13" s="2">
        <v>90.416649337853187</v>
      </c>
      <c r="R13" s="2">
        <v>3.4999619546285734</v>
      </c>
      <c r="S13" s="2">
        <v>0.11974381692119224</v>
      </c>
      <c r="T13" s="2">
        <v>5469.1464234579298</v>
      </c>
    </row>
    <row r="14" spans="1:20" x14ac:dyDescent="0.25">
      <c r="A14" s="3" t="s">
        <v>12</v>
      </c>
      <c r="B14" s="2">
        <v>0</v>
      </c>
      <c r="C14" s="2"/>
      <c r="D14" s="2">
        <v>46.107021404094681</v>
      </c>
      <c r="E14" s="2">
        <v>4191.5315953821728</v>
      </c>
      <c r="F14" s="2">
        <v>1362.0050590375338</v>
      </c>
      <c r="G14" s="2"/>
      <c r="H14" s="2">
        <v>5.8764097443498322</v>
      </c>
      <c r="I14" s="2">
        <v>26.602734151755818</v>
      </c>
      <c r="J14" s="2">
        <v>67.596270683439016</v>
      </c>
      <c r="K14" s="2">
        <v>0.54559530561471614</v>
      </c>
      <c r="L14" s="2">
        <v>0</v>
      </c>
      <c r="M14" s="2">
        <v>10.66836932913983</v>
      </c>
      <c r="N14" s="2">
        <v>373.20790607655817</v>
      </c>
      <c r="O14" s="2">
        <v>0</v>
      </c>
      <c r="P14" s="2">
        <v>16.819585146936863</v>
      </c>
      <c r="Q14" s="2">
        <v>76.315473917273053</v>
      </c>
      <c r="R14" s="2">
        <v>2.3864232337688516</v>
      </c>
      <c r="S14" s="2">
        <v>0.10440125050346837</v>
      </c>
      <c r="T14" s="2">
        <v>6179.7668446631415</v>
      </c>
    </row>
    <row r="15" spans="1:20" x14ac:dyDescent="0.25">
      <c r="A15" s="3" t="s">
        <v>13</v>
      </c>
      <c r="B15" s="2">
        <v>0</v>
      </c>
      <c r="C15" s="2"/>
      <c r="D15" s="2">
        <v>37.594406409100436</v>
      </c>
      <c r="E15" s="2">
        <v>4444.7641854140411</v>
      </c>
      <c r="F15" s="2">
        <v>1451.9438622278799</v>
      </c>
      <c r="G15" s="2"/>
      <c r="H15" s="2">
        <v>4.7648388587335031</v>
      </c>
      <c r="I15" s="2">
        <v>26.739433118795709</v>
      </c>
      <c r="J15" s="2">
        <v>68.5264264936758</v>
      </c>
      <c r="K15" s="2">
        <v>0.44486351541101227</v>
      </c>
      <c r="L15" s="2">
        <v>0</v>
      </c>
      <c r="M15" s="2">
        <v>11.800369356884914</v>
      </c>
      <c r="N15" s="2">
        <v>444.2161447230659</v>
      </c>
      <c r="O15" s="2">
        <v>0</v>
      </c>
      <c r="P15" s="2">
        <v>15.459941956821515</v>
      </c>
      <c r="Q15" s="2">
        <v>110.38993119429232</v>
      </c>
      <c r="R15" s="2">
        <v>3.0815634960933935</v>
      </c>
      <c r="S15" s="2">
        <v>9.5690844439110051E-2</v>
      </c>
      <c r="T15" s="2">
        <v>6619.8216576092354</v>
      </c>
    </row>
    <row r="16" spans="1:20" x14ac:dyDescent="0.25">
      <c r="A16" s="3" t="s">
        <v>224</v>
      </c>
      <c r="B16" s="2">
        <v>0</v>
      </c>
      <c r="C16" s="2"/>
      <c r="D16" s="2">
        <v>86.342529407347698</v>
      </c>
      <c r="E16" s="2">
        <v>2617.3232367300789</v>
      </c>
      <c r="F16" s="2">
        <v>1070.7491547976995</v>
      </c>
      <c r="G16" s="2"/>
      <c r="H16" s="2">
        <v>10.813446630832285</v>
      </c>
      <c r="I16" s="2">
        <v>16.677047166139936</v>
      </c>
      <c r="J16" s="2">
        <v>67.659310964608636</v>
      </c>
      <c r="K16" s="2">
        <v>1.0217432870590448</v>
      </c>
      <c r="L16" s="2">
        <v>0</v>
      </c>
      <c r="M16" s="2">
        <v>6.958168348386959</v>
      </c>
      <c r="N16" s="2">
        <v>698.88901031458317</v>
      </c>
      <c r="O16" s="2">
        <v>0</v>
      </c>
      <c r="P16" s="2">
        <v>31.497468453010235</v>
      </c>
      <c r="Q16" s="2">
        <v>73.197186554821783</v>
      </c>
      <c r="R16" s="2">
        <v>2.6048729682904619</v>
      </c>
      <c r="S16" s="2">
        <v>0.14998896286773256</v>
      </c>
      <c r="T16" s="2">
        <v>4683.8831645857263</v>
      </c>
    </row>
    <row r="17" spans="1:20" x14ac:dyDescent="0.25">
      <c r="A17" s="1" t="s">
        <v>27</v>
      </c>
      <c r="B17" s="2">
        <v>541.56673218808089</v>
      </c>
      <c r="C17" s="2">
        <v>24.643092515220552</v>
      </c>
      <c r="D17" s="2">
        <v>248.29725966799299</v>
      </c>
      <c r="E17" s="2">
        <v>119.8317876713931</v>
      </c>
      <c r="F17" s="2">
        <v>460.11891506688772</v>
      </c>
      <c r="G17" s="2">
        <v>2.9405795701095223</v>
      </c>
      <c r="H17" s="2">
        <v>313.74630325408083</v>
      </c>
      <c r="I17" s="2">
        <v>118.61124935661057</v>
      </c>
      <c r="J17" s="2">
        <v>80.805018418724885</v>
      </c>
      <c r="K17" s="2">
        <v>0</v>
      </c>
      <c r="L17" s="2">
        <v>0</v>
      </c>
      <c r="M17" s="2">
        <v>26.406220829237817</v>
      </c>
      <c r="N17" s="2">
        <v>92.423572232114665</v>
      </c>
      <c r="O17" s="2">
        <v>42.5045149545969</v>
      </c>
      <c r="P17" s="2">
        <v>158.58843949152009</v>
      </c>
      <c r="Q17" s="2">
        <v>477.95226078458103</v>
      </c>
      <c r="R17" s="2">
        <v>113.35407465606703</v>
      </c>
      <c r="S17" s="2">
        <v>0.2395985398654141</v>
      </c>
      <c r="T17" s="2">
        <v>2822.0296191970838</v>
      </c>
    </row>
    <row r="18" spans="1:20" x14ac:dyDescent="0.25">
      <c r="A18" s="3" t="s">
        <v>10</v>
      </c>
      <c r="B18" s="2">
        <v>137.38778842061473</v>
      </c>
      <c r="C18" s="2">
        <v>8.2457907168986821E-10</v>
      </c>
      <c r="D18" s="2">
        <v>71.874597362715875</v>
      </c>
      <c r="E18" s="2">
        <v>29.572398886096046</v>
      </c>
      <c r="F18" s="2">
        <v>72.763387920903568</v>
      </c>
      <c r="G18" s="2"/>
      <c r="H18" s="2">
        <v>55.598417264238158</v>
      </c>
      <c r="I18" s="2">
        <v>14.461225699549393</v>
      </c>
      <c r="J18" s="2">
        <v>14.771302087320178</v>
      </c>
      <c r="K18" s="2">
        <v>0</v>
      </c>
      <c r="L18" s="2">
        <v>0</v>
      </c>
      <c r="M18" s="2">
        <v>5.2658099938190785</v>
      </c>
      <c r="N18" s="2">
        <v>18.502212096404858</v>
      </c>
      <c r="O18" s="2">
        <v>6.5750830406801191</v>
      </c>
      <c r="P18" s="2">
        <v>32.648120971643223</v>
      </c>
      <c r="Q18" s="2">
        <v>68.601709720970547</v>
      </c>
      <c r="R18" s="2">
        <v>28.311801596359576</v>
      </c>
      <c r="S18" s="2">
        <v>3.8236261945758167E-2</v>
      </c>
      <c r="T18" s="2">
        <v>556.37209132408566</v>
      </c>
    </row>
    <row r="19" spans="1:20" x14ac:dyDescent="0.25">
      <c r="A19" s="3" t="s">
        <v>11</v>
      </c>
      <c r="B19" s="2">
        <v>120.03695885789691</v>
      </c>
      <c r="C19" s="2">
        <v>8.2467144224551703E-10</v>
      </c>
      <c r="D19" s="2">
        <v>35.67858180112799</v>
      </c>
      <c r="E19" s="2">
        <v>29.573071287994996</v>
      </c>
      <c r="F19" s="2">
        <v>98.998989470326805</v>
      </c>
      <c r="G19" s="2"/>
      <c r="H19" s="2">
        <v>63.040938956322428</v>
      </c>
      <c r="I19" s="2">
        <v>29.618276934970378</v>
      </c>
      <c r="J19" s="2">
        <v>17.394632998581091</v>
      </c>
      <c r="K19" s="2">
        <v>0</v>
      </c>
      <c r="L19" s="2">
        <v>0</v>
      </c>
      <c r="M19" s="2">
        <v>5.2658099938194614</v>
      </c>
      <c r="N19" s="2">
        <v>18.614521418438855</v>
      </c>
      <c r="O19" s="2">
        <v>10.741815208917112</v>
      </c>
      <c r="P19" s="2">
        <v>32.741891890511859</v>
      </c>
      <c r="Q19" s="2">
        <v>90.257439262952161</v>
      </c>
      <c r="R19" s="2">
        <v>14.755664730996875</v>
      </c>
      <c r="S19" s="2">
        <v>4.7551674046013417E-2</v>
      </c>
      <c r="T19" s="2">
        <v>566.7661444877275</v>
      </c>
    </row>
    <row r="20" spans="1:20" x14ac:dyDescent="0.25">
      <c r="A20" s="3" t="s">
        <v>12</v>
      </c>
      <c r="B20" s="2">
        <v>90.896461686754364</v>
      </c>
      <c r="C20" s="2">
        <v>8.2505380305519793E-10</v>
      </c>
      <c r="D20" s="2">
        <v>24.109779914881127</v>
      </c>
      <c r="E20" s="2">
        <v>25.954301542680589</v>
      </c>
      <c r="F20" s="2">
        <v>116.75402683836981</v>
      </c>
      <c r="G20" s="2"/>
      <c r="H20" s="2">
        <v>58.888568570956522</v>
      </c>
      <c r="I20" s="2">
        <v>33.303929107123381</v>
      </c>
      <c r="J20" s="2">
        <v>17.386947409648066</v>
      </c>
      <c r="K20" s="2">
        <v>0</v>
      </c>
      <c r="L20" s="2">
        <v>0</v>
      </c>
      <c r="M20" s="2">
        <v>5.2658698684001264</v>
      </c>
      <c r="N20" s="2">
        <v>18.726830740472597</v>
      </c>
      <c r="O20" s="2">
        <v>9.6744652550970702</v>
      </c>
      <c r="P20" s="2">
        <v>30.989461445442018</v>
      </c>
      <c r="Q20" s="2">
        <v>109.15439579888763</v>
      </c>
      <c r="R20" s="2">
        <v>20.265270906731011</v>
      </c>
      <c r="S20" s="2">
        <v>5.9438943403976111E-2</v>
      </c>
      <c r="T20" s="2">
        <v>561.42974802967331</v>
      </c>
    </row>
    <row r="21" spans="1:20" x14ac:dyDescent="0.25">
      <c r="A21" s="3" t="s">
        <v>13</v>
      </c>
      <c r="B21" s="2">
        <v>46.904762119300315</v>
      </c>
      <c r="C21" s="2">
        <v>24.643092510922102</v>
      </c>
      <c r="D21" s="2">
        <v>8.2433795799388818</v>
      </c>
      <c r="E21" s="2">
        <v>4.5034187243181147</v>
      </c>
      <c r="F21" s="2">
        <v>90.126292337968451</v>
      </c>
      <c r="G21" s="2">
        <v>2.9405795700725608</v>
      </c>
      <c r="H21" s="2">
        <v>81.603719999994667</v>
      </c>
      <c r="I21" s="2">
        <v>27.013129059092773</v>
      </c>
      <c r="J21" s="2">
        <v>16.230065282356424</v>
      </c>
      <c r="K21" s="2">
        <v>0</v>
      </c>
      <c r="L21" s="2">
        <v>0</v>
      </c>
      <c r="M21" s="2">
        <v>5.2659297293967429</v>
      </c>
      <c r="N21" s="2">
        <v>18.839140062506551</v>
      </c>
      <c r="O21" s="2">
        <v>9.6769706017324317</v>
      </c>
      <c r="P21" s="2">
        <v>29.237031051362717</v>
      </c>
      <c r="Q21" s="2">
        <v>161.13652761711359</v>
      </c>
      <c r="R21" s="2">
        <v>30.397905820963778</v>
      </c>
      <c r="S21" s="2">
        <v>7.4298030101530702E-2</v>
      </c>
      <c r="T21" s="2">
        <v>556.83624209714151</v>
      </c>
    </row>
    <row r="22" spans="1:20" x14ac:dyDescent="0.25">
      <c r="A22" s="3" t="s">
        <v>224</v>
      </c>
      <c r="B22" s="2">
        <v>146.34076110351455</v>
      </c>
      <c r="C22" s="2">
        <v>1.8241426147369566E-9</v>
      </c>
      <c r="D22" s="2">
        <v>108.39092100932912</v>
      </c>
      <c r="E22" s="2">
        <v>30.228597230303357</v>
      </c>
      <c r="F22" s="2">
        <v>81.476218499319103</v>
      </c>
      <c r="G22" s="2">
        <v>3.6961544935820712E-11</v>
      </c>
      <c r="H22" s="2">
        <v>54.614658462569018</v>
      </c>
      <c r="I22" s="2">
        <v>14.214688555874647</v>
      </c>
      <c r="J22" s="2">
        <v>15.022070640819127</v>
      </c>
      <c r="K22" s="2">
        <v>0</v>
      </c>
      <c r="L22" s="2">
        <v>0</v>
      </c>
      <c r="M22" s="2">
        <v>5.3428012438024108</v>
      </c>
      <c r="N22" s="2">
        <v>17.740867914291801</v>
      </c>
      <c r="O22" s="2">
        <v>5.8361808481701738</v>
      </c>
      <c r="P22" s="2">
        <v>32.971934132560271</v>
      </c>
      <c r="Q22" s="2">
        <v>48.80218838465715</v>
      </c>
      <c r="R22" s="2">
        <v>19.623431601015781</v>
      </c>
      <c r="S22" s="2">
        <v>2.0073630368135725E-2</v>
      </c>
      <c r="T22" s="2">
        <v>580.6253932584558</v>
      </c>
    </row>
    <row r="23" spans="1:20" x14ac:dyDescent="0.25">
      <c r="A23" s="1" t="s">
        <v>68</v>
      </c>
      <c r="B23" s="2">
        <v>1280.1684097177647</v>
      </c>
      <c r="C23" s="2">
        <v>34.986027199701653</v>
      </c>
      <c r="D23" s="2">
        <v>4634.0042565222329</v>
      </c>
      <c r="E23" s="2">
        <v>407.78111668655066</v>
      </c>
      <c r="F23" s="2">
        <v>1246.3453936953492</v>
      </c>
      <c r="G23" s="2">
        <v>6.7407178017792067</v>
      </c>
      <c r="H23" s="2">
        <v>1561.7286248570185</v>
      </c>
      <c r="I23" s="2">
        <v>866.84935245698534</v>
      </c>
      <c r="J23" s="2">
        <v>594.23536286932529</v>
      </c>
      <c r="K23" s="2">
        <v>14.305230109292285</v>
      </c>
      <c r="L23" s="2">
        <v>64.193111335060479</v>
      </c>
      <c r="M23" s="2">
        <v>115.098376228124</v>
      </c>
      <c r="N23" s="2">
        <v>1858.3615221523094</v>
      </c>
      <c r="O23" s="2">
        <v>197.48784930230281</v>
      </c>
      <c r="P23" s="2">
        <v>784.7815871571396</v>
      </c>
      <c r="Q23" s="2">
        <v>1568.1984806285477</v>
      </c>
      <c r="R23" s="2">
        <v>330.58840284163733</v>
      </c>
      <c r="S23" s="2">
        <v>62.042509531542493</v>
      </c>
      <c r="T23" s="2">
        <v>15627.896331092663</v>
      </c>
    </row>
    <row r="24" spans="1:20" x14ac:dyDescent="0.25">
      <c r="A24" s="3" t="s">
        <v>10</v>
      </c>
      <c r="B24" s="2">
        <v>297.72833628004179</v>
      </c>
      <c r="C24" s="2">
        <v>4.1255280303076347E-9</v>
      </c>
      <c r="D24" s="2">
        <v>930.72498288229758</v>
      </c>
      <c r="E24" s="2">
        <v>103.39525747116319</v>
      </c>
      <c r="F24" s="2">
        <v>249.57783881817255</v>
      </c>
      <c r="G24" s="2">
        <v>1.6709942318726689E-9</v>
      </c>
      <c r="H24" s="2">
        <v>299.56450472101255</v>
      </c>
      <c r="I24" s="2">
        <v>147.18168495842383</v>
      </c>
      <c r="J24" s="2">
        <v>114.31118881142679</v>
      </c>
      <c r="K24" s="2">
        <v>1.8724592888124794</v>
      </c>
      <c r="L24" s="2">
        <v>14.035092960316693</v>
      </c>
      <c r="M24" s="2">
        <v>20.856062308782494</v>
      </c>
      <c r="N24" s="2">
        <v>321.82003759424543</v>
      </c>
      <c r="O24" s="2">
        <v>34.300549477312401</v>
      </c>
      <c r="P24" s="2">
        <v>161.58057215726336</v>
      </c>
      <c r="Q24" s="2">
        <v>235.105842331247</v>
      </c>
      <c r="R24" s="2">
        <v>62.590579361373422</v>
      </c>
      <c r="S24" s="2">
        <v>10.737526139178419</v>
      </c>
      <c r="T24" s="2">
        <v>3005.3825155668669</v>
      </c>
    </row>
    <row r="25" spans="1:20" x14ac:dyDescent="0.25">
      <c r="A25" s="3" t="s">
        <v>11</v>
      </c>
      <c r="B25" s="2">
        <v>257.21744417811408</v>
      </c>
      <c r="C25" s="2">
        <v>4.125145225408744E-9</v>
      </c>
      <c r="D25" s="2">
        <v>998.33228043108761</v>
      </c>
      <c r="E25" s="2">
        <v>88.280684809612779</v>
      </c>
      <c r="F25" s="2">
        <v>268.07298681192526</v>
      </c>
      <c r="G25" s="2">
        <v>1.6708911476648325E-9</v>
      </c>
      <c r="H25" s="2">
        <v>302.65056034519591</v>
      </c>
      <c r="I25" s="2">
        <v>160.46408909520096</v>
      </c>
      <c r="J25" s="2">
        <v>120.73507422933429</v>
      </c>
      <c r="K25" s="2">
        <v>1.9833253931804611</v>
      </c>
      <c r="L25" s="2">
        <v>11.067954493281144</v>
      </c>
      <c r="M25" s="2">
        <v>19.554488047632127</v>
      </c>
      <c r="N25" s="2">
        <v>351.82903441598347</v>
      </c>
      <c r="O25" s="2">
        <v>48.079643160487521</v>
      </c>
      <c r="P25" s="2">
        <v>176.8730056517978</v>
      </c>
      <c r="Q25" s="2">
        <v>322.26648904029895</v>
      </c>
      <c r="R25" s="2">
        <v>61.156870910411506</v>
      </c>
      <c r="S25" s="2">
        <v>11.961169287899436</v>
      </c>
      <c r="T25" s="2">
        <v>3200.5251003072399</v>
      </c>
    </row>
    <row r="26" spans="1:20" x14ac:dyDescent="0.25">
      <c r="A26" s="3" t="s">
        <v>12</v>
      </c>
      <c r="B26" s="2">
        <v>246.74627419071894</v>
      </c>
      <c r="C26" s="2">
        <v>4.1274806905633454E-9</v>
      </c>
      <c r="D26" s="2">
        <v>913.93737430334909</v>
      </c>
      <c r="E26" s="2">
        <v>65.307754877727831</v>
      </c>
      <c r="F26" s="2">
        <v>253.81401704559556</v>
      </c>
      <c r="G26" s="2">
        <v>1.6712735639856646E-9</v>
      </c>
      <c r="H26" s="2">
        <v>342.82761046075831</v>
      </c>
      <c r="I26" s="2">
        <v>205.75811965134474</v>
      </c>
      <c r="J26" s="2">
        <v>127.90188859226075</v>
      </c>
      <c r="K26" s="2">
        <v>2.1872270211708318</v>
      </c>
      <c r="L26" s="2">
        <v>10.41040519645766</v>
      </c>
      <c r="M26" s="2">
        <v>25.664082626789227</v>
      </c>
      <c r="N26" s="2">
        <v>417.76531190960077</v>
      </c>
      <c r="O26" s="2">
        <v>39.205945198189482</v>
      </c>
      <c r="P26" s="2">
        <v>160.22142435321368</v>
      </c>
      <c r="Q26" s="2">
        <v>351.77348078230528</v>
      </c>
      <c r="R26" s="2">
        <v>66.906977125293935</v>
      </c>
      <c r="S26" s="2">
        <v>14.895952858165819</v>
      </c>
      <c r="T26" s="2">
        <v>3245.3238461987403</v>
      </c>
    </row>
    <row r="27" spans="1:20" x14ac:dyDescent="0.25">
      <c r="A27" s="3" t="s">
        <v>13</v>
      </c>
      <c r="B27" s="2">
        <v>132.14884441258269</v>
      </c>
      <c r="C27" s="2">
        <v>34.986027168353353</v>
      </c>
      <c r="D27" s="2">
        <v>884.01674733371226</v>
      </c>
      <c r="E27" s="2">
        <v>23.906453545771249</v>
      </c>
      <c r="F27" s="2">
        <v>180.01615064537293</v>
      </c>
      <c r="G27" s="2">
        <v>6.740717788055461</v>
      </c>
      <c r="H27" s="2">
        <v>294.87178799754997</v>
      </c>
      <c r="I27" s="2">
        <v>195.20798506121733</v>
      </c>
      <c r="J27" s="2">
        <v>118.9207248448505</v>
      </c>
      <c r="K27" s="2">
        <v>4.8648032327367385</v>
      </c>
      <c r="L27" s="2">
        <v>10.109356675035183</v>
      </c>
      <c r="M27" s="2">
        <v>25.516838675249431</v>
      </c>
      <c r="N27" s="2">
        <v>455.24760747132166</v>
      </c>
      <c r="O27" s="2">
        <v>47.700543684892516</v>
      </c>
      <c r="P27" s="2">
        <v>171.23184248611699</v>
      </c>
      <c r="Q27" s="2">
        <v>480.72509300346121</v>
      </c>
      <c r="R27" s="2">
        <v>94.265474795005588</v>
      </c>
      <c r="S27" s="2">
        <v>18.568227381966182</v>
      </c>
      <c r="T27" s="2">
        <v>3179.0452262032509</v>
      </c>
    </row>
    <row r="28" spans="1:20" x14ac:dyDescent="0.25">
      <c r="A28" s="3" t="s">
        <v>224</v>
      </c>
      <c r="B28" s="2">
        <v>346.32751065630708</v>
      </c>
      <c r="C28" s="2">
        <v>1.8970147896979483E-8</v>
      </c>
      <c r="D28" s="2">
        <v>906.99287157178571</v>
      </c>
      <c r="E28" s="2">
        <v>126.89096598227565</v>
      </c>
      <c r="F28" s="2">
        <v>294.8644003742827</v>
      </c>
      <c r="G28" s="2">
        <v>8.7105866963810286E-9</v>
      </c>
      <c r="H28" s="2">
        <v>321.81416133250161</v>
      </c>
      <c r="I28" s="2">
        <v>158.23747369079859</v>
      </c>
      <c r="J28" s="2">
        <v>112.36648639145302</v>
      </c>
      <c r="K28" s="2">
        <v>3.3974151733917752</v>
      </c>
      <c r="L28" s="2">
        <v>18.570302009969787</v>
      </c>
      <c r="M28" s="2">
        <v>23.506904569670724</v>
      </c>
      <c r="N28" s="2">
        <v>311.69953076115809</v>
      </c>
      <c r="O28" s="2">
        <v>28.201167781420882</v>
      </c>
      <c r="P28" s="2">
        <v>114.87474250874774</v>
      </c>
      <c r="Q28" s="2">
        <v>178.32757547123543</v>
      </c>
      <c r="R28" s="2">
        <v>45.66850064955289</v>
      </c>
      <c r="S28" s="2">
        <v>5.8796338643326358</v>
      </c>
      <c r="T28" s="2">
        <v>2997.6196428165654</v>
      </c>
    </row>
    <row r="29" spans="1:20" x14ac:dyDescent="0.25">
      <c r="A29" s="1" t="s">
        <v>29</v>
      </c>
      <c r="B29" s="2">
        <v>27.698379804954449</v>
      </c>
      <c r="C29" s="2">
        <v>0.13375945710452736</v>
      </c>
      <c r="D29" s="2">
        <v>469.65820239540432</v>
      </c>
      <c r="E29" s="2">
        <v>24.697946188095639</v>
      </c>
      <c r="F29" s="2">
        <v>62.61541489771961</v>
      </c>
      <c r="G29" s="2">
        <v>0.28987943500141289</v>
      </c>
      <c r="H29" s="2">
        <v>8.8562275303378257</v>
      </c>
      <c r="I29" s="2">
        <v>78.618998752116198</v>
      </c>
      <c r="J29" s="2">
        <v>101.46355583383621</v>
      </c>
      <c r="K29" s="2">
        <v>1.6703522953315564</v>
      </c>
      <c r="L29" s="2">
        <v>1.3935006792451921</v>
      </c>
      <c r="M29" s="2">
        <v>2.1434155575711036</v>
      </c>
      <c r="N29" s="2">
        <v>458.16592707205365</v>
      </c>
      <c r="O29" s="2">
        <v>6.6476339389629819</v>
      </c>
      <c r="P29" s="2">
        <v>202.53314945143339</v>
      </c>
      <c r="Q29" s="2">
        <v>194.76908923444284</v>
      </c>
      <c r="R29" s="2">
        <v>0.30620451441632818</v>
      </c>
      <c r="S29" s="2">
        <v>0</v>
      </c>
      <c r="T29" s="2">
        <v>1641.661637038027</v>
      </c>
    </row>
    <row r="30" spans="1:20" x14ac:dyDescent="0.25">
      <c r="A30" s="3" t="s">
        <v>10</v>
      </c>
      <c r="B30" s="2">
        <v>8.6667065165267854</v>
      </c>
      <c r="C30" s="2"/>
      <c r="D30" s="2">
        <v>84.783878497071939</v>
      </c>
      <c r="E30" s="2">
        <v>7.4696673700763574</v>
      </c>
      <c r="F30" s="2">
        <v>15.67600471823072</v>
      </c>
      <c r="G30" s="2"/>
      <c r="H30" s="2">
        <v>1.9425349184274727</v>
      </c>
      <c r="I30" s="2">
        <v>15.625516474372303</v>
      </c>
      <c r="J30" s="2">
        <v>19.034448472143378</v>
      </c>
      <c r="K30" s="2">
        <v>0.34299644264028351</v>
      </c>
      <c r="L30" s="2">
        <v>0.3332973746981171</v>
      </c>
      <c r="M30" s="2">
        <v>0.51372985038753527</v>
      </c>
      <c r="N30" s="2">
        <v>82.916993689214763</v>
      </c>
      <c r="O30" s="2">
        <v>0.98583400772762297</v>
      </c>
      <c r="P30" s="2">
        <v>41.884847904264745</v>
      </c>
      <c r="Q30" s="2">
        <v>30.027407603111207</v>
      </c>
      <c r="R30" s="2">
        <v>4.4360770502854453E-2</v>
      </c>
      <c r="S30" s="2">
        <v>0</v>
      </c>
      <c r="T30" s="2">
        <v>310.24822460939606</v>
      </c>
    </row>
    <row r="31" spans="1:20" x14ac:dyDescent="0.25">
      <c r="A31" s="3" t="s">
        <v>11</v>
      </c>
      <c r="B31" s="2">
        <v>7.0665958766857528</v>
      </c>
      <c r="C31" s="2"/>
      <c r="D31" s="2">
        <v>84.344477835316169</v>
      </c>
      <c r="E31" s="2">
        <v>6.0905628411251911</v>
      </c>
      <c r="F31" s="2">
        <v>13.221126868146944</v>
      </c>
      <c r="G31" s="2"/>
      <c r="H31" s="2">
        <v>1.740468831503359</v>
      </c>
      <c r="I31" s="2">
        <v>14.864814245197778</v>
      </c>
      <c r="J31" s="2">
        <v>20.548433689672624</v>
      </c>
      <c r="K31" s="2">
        <v>0.18380585474818692</v>
      </c>
      <c r="L31" s="2">
        <v>0.2270385710720709</v>
      </c>
      <c r="M31" s="2">
        <v>0.41888129394384999</v>
      </c>
      <c r="N31" s="2">
        <v>86.431305755533543</v>
      </c>
      <c r="O31" s="2">
        <v>1.4464845621996902</v>
      </c>
      <c r="P31" s="2">
        <v>44.301467619503875</v>
      </c>
      <c r="Q31" s="2">
        <v>47.798005122784126</v>
      </c>
      <c r="R31" s="2">
        <v>6.8558847053715052E-2</v>
      </c>
      <c r="S31" s="2">
        <v>0</v>
      </c>
      <c r="T31" s="2">
        <v>328.75202781448684</v>
      </c>
    </row>
    <row r="32" spans="1:20" x14ac:dyDescent="0.25">
      <c r="A32" s="3" t="s">
        <v>12</v>
      </c>
      <c r="B32" s="2">
        <v>1.1204692968079035</v>
      </c>
      <c r="C32" s="2"/>
      <c r="D32" s="2">
        <v>98.902020596533177</v>
      </c>
      <c r="E32" s="2">
        <v>1.7259381816300698</v>
      </c>
      <c r="F32" s="2">
        <v>10.421919552060002</v>
      </c>
      <c r="G32" s="2"/>
      <c r="H32" s="2">
        <v>1.2914606099812138</v>
      </c>
      <c r="I32" s="2">
        <v>19.881663272695196</v>
      </c>
      <c r="J32" s="2">
        <v>22.743327949882584</v>
      </c>
      <c r="K32" s="2">
        <v>6.8320871224444579E-2</v>
      </c>
      <c r="L32" s="2">
        <v>0.12550193791743608</v>
      </c>
      <c r="M32" s="2">
        <v>0.3287394766801231</v>
      </c>
      <c r="N32" s="2">
        <v>101.87375043214705</v>
      </c>
      <c r="O32" s="2">
        <v>1.3132291235670974</v>
      </c>
      <c r="P32" s="2">
        <v>44.882152300849633</v>
      </c>
      <c r="Q32" s="2">
        <v>43.878341633380558</v>
      </c>
      <c r="R32" s="2">
        <v>6.3762138549851299E-2</v>
      </c>
      <c r="S32" s="2">
        <v>0</v>
      </c>
      <c r="T32" s="2">
        <v>348.62059737390638</v>
      </c>
    </row>
    <row r="33" spans="1:20" x14ac:dyDescent="0.25">
      <c r="A33" s="3" t="s">
        <v>13</v>
      </c>
      <c r="B33" s="2">
        <v>5.3669435184102728E-2</v>
      </c>
      <c r="C33" s="2">
        <v>0.13375945710452736</v>
      </c>
      <c r="D33" s="2">
        <v>117.97834481034172</v>
      </c>
      <c r="E33" s="2">
        <v>0.11133577091871344</v>
      </c>
      <c r="F33" s="2">
        <v>3.780604811646691</v>
      </c>
      <c r="G33" s="2">
        <v>0.28987943500141289</v>
      </c>
      <c r="H33" s="2">
        <v>1.4634426011351638</v>
      </c>
      <c r="I33" s="2">
        <v>10.837472208591665</v>
      </c>
      <c r="J33" s="2">
        <v>21.352247805020813</v>
      </c>
      <c r="K33" s="2">
        <v>2.4723309438790173E-2</v>
      </c>
      <c r="L33" s="2">
        <v>6.8139400342251855E-2</v>
      </c>
      <c r="M33" s="2">
        <v>0.24254380627958894</v>
      </c>
      <c r="N33" s="2">
        <v>103.94240581808836</v>
      </c>
      <c r="O33" s="2">
        <v>2.2042493996913253</v>
      </c>
      <c r="P33" s="2">
        <v>46.030718210478959</v>
      </c>
      <c r="Q33" s="2">
        <v>51.446218661396372</v>
      </c>
      <c r="R33" s="2">
        <v>9.7529978986716614E-2</v>
      </c>
      <c r="S33" s="2">
        <v>0</v>
      </c>
      <c r="T33" s="2">
        <v>360.05728491964715</v>
      </c>
    </row>
    <row r="34" spans="1:20" x14ac:dyDescent="0.25">
      <c r="A34" s="3" t="s">
        <v>224</v>
      </c>
      <c r="B34" s="2">
        <v>10.790938679749909</v>
      </c>
      <c r="C34" s="2"/>
      <c r="D34" s="2">
        <v>83.649480656141279</v>
      </c>
      <c r="E34" s="2">
        <v>9.3004420243453048</v>
      </c>
      <c r="F34" s="2">
        <v>19.515758947635256</v>
      </c>
      <c r="G34" s="2"/>
      <c r="H34" s="2">
        <v>2.4183205692906165</v>
      </c>
      <c r="I34" s="2">
        <v>17.409532551259268</v>
      </c>
      <c r="J34" s="2">
        <v>17.785097917116815</v>
      </c>
      <c r="K34" s="2">
        <v>1.0505058172798512</v>
      </c>
      <c r="L34" s="2">
        <v>0.63952339521531609</v>
      </c>
      <c r="M34" s="2">
        <v>0.63952113028000612</v>
      </c>
      <c r="N34" s="2">
        <v>83.001471377069876</v>
      </c>
      <c r="O34" s="2">
        <v>0.69783684577724592</v>
      </c>
      <c r="P34" s="2">
        <v>25.433963416336162</v>
      </c>
      <c r="Q34" s="2">
        <v>21.619116213770571</v>
      </c>
      <c r="R34" s="2">
        <v>3.1992779323190737E-2</v>
      </c>
      <c r="S34" s="2">
        <v>0</v>
      </c>
      <c r="T34" s="2">
        <v>293.98350232059067</v>
      </c>
    </row>
    <row r="35" spans="1:20" x14ac:dyDescent="0.25">
      <c r="A35" s="1" t="s">
        <v>30</v>
      </c>
      <c r="B35" s="2">
        <v>427.02362291258805</v>
      </c>
      <c r="C35" s="2">
        <v>2.3179059061807497</v>
      </c>
      <c r="D35" s="2">
        <v>657.54166912415258</v>
      </c>
      <c r="E35" s="2">
        <v>0</v>
      </c>
      <c r="F35" s="2">
        <v>88.570750311821371</v>
      </c>
      <c r="G35" s="2">
        <v>0.52255081432079153</v>
      </c>
      <c r="H35" s="2">
        <v>0</v>
      </c>
      <c r="I35" s="2">
        <v>283.5154690569176</v>
      </c>
      <c r="J35" s="2">
        <v>59.922344631569146</v>
      </c>
      <c r="K35" s="2">
        <v>0</v>
      </c>
      <c r="L35" s="2">
        <v>44.86928146456966</v>
      </c>
      <c r="M35" s="2">
        <v>15.577978943713223</v>
      </c>
      <c r="N35" s="2">
        <v>385.6970090583406</v>
      </c>
      <c r="O35" s="2">
        <v>33.074651925729682</v>
      </c>
      <c r="P35" s="2">
        <v>72.301222552786413</v>
      </c>
      <c r="Q35" s="2">
        <v>43.90229669136103</v>
      </c>
      <c r="R35" s="2">
        <v>23.098083886219261</v>
      </c>
      <c r="S35" s="2">
        <v>0</v>
      </c>
      <c r="T35" s="2">
        <v>2137.9348372802701</v>
      </c>
    </row>
    <row r="36" spans="1:20" x14ac:dyDescent="0.25">
      <c r="A36" s="3" t="s">
        <v>10</v>
      </c>
      <c r="B36" s="2">
        <v>106.71975598743521</v>
      </c>
      <c r="C36" s="2"/>
      <c r="D36" s="2">
        <v>110.51241032492595</v>
      </c>
      <c r="E36" s="2">
        <v>0</v>
      </c>
      <c r="F36" s="2">
        <v>18.055230576819561</v>
      </c>
      <c r="G36" s="2"/>
      <c r="H36" s="2">
        <v>0</v>
      </c>
      <c r="I36" s="2">
        <v>40.527321484972688</v>
      </c>
      <c r="J36" s="2">
        <v>10.722514411719947</v>
      </c>
      <c r="K36" s="2">
        <v>0</v>
      </c>
      <c r="L36" s="2">
        <v>10.517949044625608</v>
      </c>
      <c r="M36" s="2">
        <v>2.8125503181295679</v>
      </c>
      <c r="N36" s="2">
        <v>70.367894857655315</v>
      </c>
      <c r="O36" s="2">
        <v>6.2032263532241219</v>
      </c>
      <c r="P36" s="2">
        <v>11.080614479024279</v>
      </c>
      <c r="Q36" s="2">
        <v>8.734540164185983</v>
      </c>
      <c r="R36" s="2">
        <v>3.5988454160523915</v>
      </c>
      <c r="S36" s="2">
        <v>0</v>
      </c>
      <c r="T36" s="2">
        <v>399.85285341877062</v>
      </c>
    </row>
    <row r="37" spans="1:20" x14ac:dyDescent="0.25">
      <c r="A37" s="3" t="s">
        <v>11</v>
      </c>
      <c r="B37" s="2">
        <v>91.949124474789343</v>
      </c>
      <c r="C37" s="2"/>
      <c r="D37" s="2">
        <v>130.89960102546124</v>
      </c>
      <c r="E37" s="2">
        <v>0</v>
      </c>
      <c r="F37" s="2">
        <v>20.356941715342952</v>
      </c>
      <c r="G37" s="2"/>
      <c r="H37" s="2">
        <v>0</v>
      </c>
      <c r="I37" s="2">
        <v>40.891251013643981</v>
      </c>
      <c r="J37" s="2">
        <v>10.60137885337897</v>
      </c>
      <c r="K37" s="2">
        <v>0</v>
      </c>
      <c r="L37" s="2">
        <v>8.5760484885841439</v>
      </c>
      <c r="M37" s="2">
        <v>2.5666028277500375</v>
      </c>
      <c r="N37" s="2">
        <v>73.864463842726352</v>
      </c>
      <c r="O37" s="2">
        <v>7.6072174954369451</v>
      </c>
      <c r="P37" s="2">
        <v>17.936521912193378</v>
      </c>
      <c r="Q37" s="2">
        <v>8.2999438800623384</v>
      </c>
      <c r="R37" s="2">
        <v>5.2455894373188476</v>
      </c>
      <c r="S37" s="2">
        <v>0</v>
      </c>
      <c r="T37" s="2">
        <v>418.79468496668852</v>
      </c>
    </row>
    <row r="38" spans="1:20" x14ac:dyDescent="0.25">
      <c r="A38" s="3" t="s">
        <v>12</v>
      </c>
      <c r="B38" s="2">
        <v>70.950777004986691</v>
      </c>
      <c r="C38" s="2"/>
      <c r="D38" s="2">
        <v>146.4828929984437</v>
      </c>
      <c r="E38" s="2">
        <v>0</v>
      </c>
      <c r="F38" s="2">
        <v>17.03201753946658</v>
      </c>
      <c r="G38" s="2"/>
      <c r="H38" s="2">
        <v>0</v>
      </c>
      <c r="I38" s="2">
        <v>68.485437474432047</v>
      </c>
      <c r="J38" s="2">
        <v>13.831022350933916</v>
      </c>
      <c r="K38" s="2">
        <v>0</v>
      </c>
      <c r="L38" s="2">
        <v>6.9926757883965269</v>
      </c>
      <c r="M38" s="2">
        <v>3.4543087257598484</v>
      </c>
      <c r="N38" s="2">
        <v>87.929566470222881</v>
      </c>
      <c r="O38" s="2">
        <v>6.1030812348862318</v>
      </c>
      <c r="P38" s="2">
        <v>14.358400114782537</v>
      </c>
      <c r="Q38" s="2">
        <v>8.5346050752243858</v>
      </c>
      <c r="R38" s="2">
        <v>4.4993176421219756</v>
      </c>
      <c r="S38" s="2">
        <v>0</v>
      </c>
      <c r="T38" s="2">
        <v>448.65410241965725</v>
      </c>
    </row>
    <row r="39" spans="1:20" x14ac:dyDescent="0.25">
      <c r="A39" s="3" t="s">
        <v>13</v>
      </c>
      <c r="B39" s="2">
        <v>24.587528706358704</v>
      </c>
      <c r="C39" s="2">
        <v>2.3179059061807497</v>
      </c>
      <c r="D39" s="2">
        <v>176.10284709016295</v>
      </c>
      <c r="E39" s="2">
        <v>0</v>
      </c>
      <c r="F39" s="2">
        <v>13.828060664984736</v>
      </c>
      <c r="G39" s="2">
        <v>0.52255081432079153</v>
      </c>
      <c r="H39" s="2">
        <v>0</v>
      </c>
      <c r="I39" s="2">
        <v>90.138165406864488</v>
      </c>
      <c r="J39" s="2">
        <v>13.348993744533924</v>
      </c>
      <c r="K39" s="2">
        <v>0</v>
      </c>
      <c r="L39" s="2">
        <v>5.7016369340436057</v>
      </c>
      <c r="M39" s="2">
        <v>3.4737306079420747</v>
      </c>
      <c r="N39" s="2">
        <v>83.773027563610981</v>
      </c>
      <c r="O39" s="2">
        <v>7.0303115290958216</v>
      </c>
      <c r="P39" s="2">
        <v>18.636650872532488</v>
      </c>
      <c r="Q39" s="2">
        <v>9.6094701413011201</v>
      </c>
      <c r="R39" s="2">
        <v>6.2308941297134508</v>
      </c>
      <c r="S39" s="2">
        <v>0</v>
      </c>
      <c r="T39" s="2">
        <v>455.30177411164584</v>
      </c>
    </row>
    <row r="40" spans="1:20" x14ac:dyDescent="0.25">
      <c r="A40" s="3" t="s">
        <v>224</v>
      </c>
      <c r="B40" s="2">
        <v>132.81643673901812</v>
      </c>
      <c r="C40" s="2"/>
      <c r="D40" s="2">
        <v>93.543917685158718</v>
      </c>
      <c r="E40" s="2">
        <v>0</v>
      </c>
      <c r="F40" s="2">
        <v>19.298499815207553</v>
      </c>
      <c r="G40" s="2"/>
      <c r="H40" s="2">
        <v>0</v>
      </c>
      <c r="I40" s="2">
        <v>43.473293677004399</v>
      </c>
      <c r="J40" s="2">
        <v>11.418435271002398</v>
      </c>
      <c r="K40" s="2">
        <v>0</v>
      </c>
      <c r="L40" s="2">
        <v>13.080971208919776</v>
      </c>
      <c r="M40" s="2">
        <v>3.2707864641316942</v>
      </c>
      <c r="N40" s="2">
        <v>69.762056324125084</v>
      </c>
      <c r="O40" s="2">
        <v>6.1308153130865586</v>
      </c>
      <c r="P40" s="2">
        <v>10.289035174253739</v>
      </c>
      <c r="Q40" s="2">
        <v>8.7237374305872049</v>
      </c>
      <c r="R40" s="2">
        <v>3.5234372610125937</v>
      </c>
      <c r="S40" s="2">
        <v>0</v>
      </c>
      <c r="T40" s="2">
        <v>415.33142236350778</v>
      </c>
    </row>
    <row r="41" spans="1:20" x14ac:dyDescent="0.25">
      <c r="A41" s="1" t="s">
        <v>31</v>
      </c>
      <c r="B41" s="2">
        <v>0</v>
      </c>
      <c r="C41" s="2">
        <v>0</v>
      </c>
      <c r="D41" s="2">
        <v>2309.36604331134</v>
      </c>
      <c r="E41" s="2">
        <v>0</v>
      </c>
      <c r="F41" s="2">
        <v>35.552493517206244</v>
      </c>
      <c r="G41" s="2">
        <v>0.50716696618332158</v>
      </c>
      <c r="H41" s="2">
        <v>0</v>
      </c>
      <c r="I41" s="2">
        <v>42.481801318176828</v>
      </c>
      <c r="J41" s="2">
        <v>55.392680106766129</v>
      </c>
      <c r="K41" s="2">
        <v>0</v>
      </c>
      <c r="L41" s="2">
        <v>3.8153216425851841</v>
      </c>
      <c r="M41" s="2">
        <v>7.7946731163428273</v>
      </c>
      <c r="N41" s="2">
        <v>286.28263397012506</v>
      </c>
      <c r="O41" s="2">
        <v>37.006711294424406</v>
      </c>
      <c r="P41" s="2">
        <v>17.253601134774662</v>
      </c>
      <c r="Q41" s="2">
        <v>76.298124009372046</v>
      </c>
      <c r="R41" s="2">
        <v>12.86287742544577</v>
      </c>
      <c r="S41" s="2">
        <v>0</v>
      </c>
      <c r="T41" s="2">
        <v>2884.614127812742</v>
      </c>
    </row>
    <row r="42" spans="1:20" x14ac:dyDescent="0.25">
      <c r="A42" s="3" t="s">
        <v>10</v>
      </c>
      <c r="B42" s="2">
        <v>0</v>
      </c>
      <c r="C42" s="2">
        <v>0</v>
      </c>
      <c r="D42" s="2">
        <v>471.35081502615884</v>
      </c>
      <c r="E42" s="2">
        <v>0</v>
      </c>
      <c r="F42" s="2">
        <v>9.8684188108510575</v>
      </c>
      <c r="G42" s="2"/>
      <c r="H42" s="2">
        <v>0</v>
      </c>
      <c r="I42" s="2">
        <v>11.414316708193876</v>
      </c>
      <c r="J42" s="2">
        <v>12.208354512420678</v>
      </c>
      <c r="K42" s="2">
        <v>0</v>
      </c>
      <c r="L42" s="2">
        <v>1.1092900299392432</v>
      </c>
      <c r="M42" s="2">
        <v>1.4147973780890504</v>
      </c>
      <c r="N42" s="2">
        <v>44.082996953441246</v>
      </c>
      <c r="O42" s="2">
        <v>6.0198253987637669</v>
      </c>
      <c r="P42" s="2">
        <v>2.8624527436457279</v>
      </c>
      <c r="Q42" s="2">
        <v>10.15822615269588</v>
      </c>
      <c r="R42" s="2">
        <v>1.9072243315329609</v>
      </c>
      <c r="S42" s="2">
        <v>0</v>
      </c>
      <c r="T42" s="2">
        <v>572.3967180457322</v>
      </c>
    </row>
    <row r="43" spans="1:20" x14ac:dyDescent="0.25">
      <c r="A43" s="3" t="s">
        <v>11</v>
      </c>
      <c r="B43" s="2">
        <v>0</v>
      </c>
      <c r="C43" s="2">
        <v>0</v>
      </c>
      <c r="D43" s="2">
        <v>560.62761723841299</v>
      </c>
      <c r="E43" s="2">
        <v>0</v>
      </c>
      <c r="F43" s="2">
        <v>5.993061130792066</v>
      </c>
      <c r="G43" s="2"/>
      <c r="H43" s="2">
        <v>0</v>
      </c>
      <c r="I43" s="2">
        <v>10.030855850109559</v>
      </c>
      <c r="J43" s="2">
        <v>11.499404039289388</v>
      </c>
      <c r="K43" s="2">
        <v>0</v>
      </c>
      <c r="L43" s="2">
        <v>0.70276074773844965</v>
      </c>
      <c r="M43" s="2">
        <v>1.2389928491824063</v>
      </c>
      <c r="N43" s="2">
        <v>50.160761395505588</v>
      </c>
      <c r="O43" s="2">
        <v>8.4721344926603095</v>
      </c>
      <c r="P43" s="2">
        <v>3.1436321448629441</v>
      </c>
      <c r="Q43" s="2">
        <v>11.387346539871713</v>
      </c>
      <c r="R43" s="2">
        <v>1.8116486351599617</v>
      </c>
      <c r="S43" s="2">
        <v>0</v>
      </c>
      <c r="T43" s="2">
        <v>665.0682150635854</v>
      </c>
    </row>
    <row r="44" spans="1:20" x14ac:dyDescent="0.25">
      <c r="A44" s="3" t="s">
        <v>12</v>
      </c>
      <c r="B44" s="2">
        <v>0</v>
      </c>
      <c r="C44" s="2">
        <v>0</v>
      </c>
      <c r="D44" s="2">
        <v>474.40971555669017</v>
      </c>
      <c r="E44" s="2">
        <v>0</v>
      </c>
      <c r="F44" s="2">
        <v>3.0132152774031571</v>
      </c>
      <c r="G44" s="2"/>
      <c r="H44" s="2">
        <v>0</v>
      </c>
      <c r="I44" s="2">
        <v>6.0192453302096389</v>
      </c>
      <c r="J44" s="2">
        <v>10.780923380893137</v>
      </c>
      <c r="K44" s="2">
        <v>0</v>
      </c>
      <c r="L44" s="2">
        <v>0.20595291871687443</v>
      </c>
      <c r="M44" s="2">
        <v>1.9320838740914921</v>
      </c>
      <c r="N44" s="2">
        <v>72.668884174803452</v>
      </c>
      <c r="O44" s="2">
        <v>7.2419322484539093</v>
      </c>
      <c r="P44" s="2">
        <v>4.2444214515951462</v>
      </c>
      <c r="Q44" s="2">
        <v>17.081018911367213</v>
      </c>
      <c r="R44" s="2">
        <v>2.7532598116964087</v>
      </c>
      <c r="S44" s="2">
        <v>0</v>
      </c>
      <c r="T44" s="2">
        <v>600.35065293592061</v>
      </c>
    </row>
    <row r="45" spans="1:20" x14ac:dyDescent="0.25">
      <c r="A45" s="3" t="s">
        <v>13</v>
      </c>
      <c r="B45" s="2">
        <v>0</v>
      </c>
      <c r="C45" s="2">
        <v>0</v>
      </c>
      <c r="D45" s="2">
        <v>360.63442441755831</v>
      </c>
      <c r="E45" s="2">
        <v>0</v>
      </c>
      <c r="F45" s="2">
        <v>1.7285543232378167</v>
      </c>
      <c r="G45" s="2">
        <v>0.50716696539321249</v>
      </c>
      <c r="H45" s="2">
        <v>0</v>
      </c>
      <c r="I45" s="2">
        <v>1.7720887416994666</v>
      </c>
      <c r="J45" s="2">
        <v>7.3912020563124123</v>
      </c>
      <c r="K45" s="2">
        <v>0</v>
      </c>
      <c r="L45" s="2">
        <v>7.7404815658199344E-2</v>
      </c>
      <c r="M45" s="2">
        <v>1.4889097528560455</v>
      </c>
      <c r="N45" s="2">
        <v>74.557756866642109</v>
      </c>
      <c r="O45" s="2">
        <v>10.199249669573314</v>
      </c>
      <c r="P45" s="2">
        <v>4.0533373702002198</v>
      </c>
      <c r="Q45" s="2">
        <v>25.621527468610498</v>
      </c>
      <c r="R45" s="2">
        <v>4.312913319294136</v>
      </c>
      <c r="S45" s="2">
        <v>0</v>
      </c>
      <c r="T45" s="2">
        <v>492.34453576703567</v>
      </c>
    </row>
    <row r="46" spans="1:20" x14ac:dyDescent="0.25">
      <c r="A46" s="3" t="s">
        <v>224</v>
      </c>
      <c r="B46" s="2">
        <v>0</v>
      </c>
      <c r="C46" s="2">
        <v>0</v>
      </c>
      <c r="D46" s="2">
        <v>442.34347107251972</v>
      </c>
      <c r="E46" s="2">
        <v>0</v>
      </c>
      <c r="F46" s="2">
        <v>14.949243974922144</v>
      </c>
      <c r="G46" s="2">
        <v>7.9010908926591128E-10</v>
      </c>
      <c r="H46" s="2">
        <v>0</v>
      </c>
      <c r="I46" s="2">
        <v>13.245294687964289</v>
      </c>
      <c r="J46" s="2">
        <v>13.512796117850518</v>
      </c>
      <c r="K46" s="2">
        <v>0</v>
      </c>
      <c r="L46" s="2">
        <v>1.7199131305324178</v>
      </c>
      <c r="M46" s="2">
        <v>1.7198892621238331</v>
      </c>
      <c r="N46" s="2">
        <v>44.812234579732667</v>
      </c>
      <c r="O46" s="2">
        <v>5.0735694849731043</v>
      </c>
      <c r="P46" s="2">
        <v>2.9497574244706231</v>
      </c>
      <c r="Q46" s="2">
        <v>12.050004936826738</v>
      </c>
      <c r="R46" s="2">
        <v>2.0778313277623046</v>
      </c>
      <c r="S46" s="2">
        <v>0</v>
      </c>
      <c r="T46" s="2">
        <v>554.45400600046844</v>
      </c>
    </row>
    <row r="47" spans="1:20" x14ac:dyDescent="0.25">
      <c r="A47" s="1" t="s">
        <v>80</v>
      </c>
      <c r="B47" s="2">
        <v>578.78908755357395</v>
      </c>
      <c r="C47" s="2"/>
      <c r="D47" s="2">
        <v>224.28395321530903</v>
      </c>
      <c r="E47" s="2">
        <v>3770.621712497365</v>
      </c>
      <c r="F47" s="2">
        <v>1210.6269473863151</v>
      </c>
      <c r="G47" s="2">
        <v>0.42054827434154385</v>
      </c>
      <c r="H47" s="2">
        <v>18.499499038706247</v>
      </c>
      <c r="I47" s="2">
        <v>383.54418237356731</v>
      </c>
      <c r="J47" s="2">
        <v>407.53528014725032</v>
      </c>
      <c r="K47" s="2">
        <v>0</v>
      </c>
      <c r="L47" s="2">
        <v>0</v>
      </c>
      <c r="M47" s="2">
        <v>41.358907793950308</v>
      </c>
      <c r="N47" s="2">
        <v>934.90839534810345</v>
      </c>
      <c r="O47" s="2">
        <v>0</v>
      </c>
      <c r="P47" s="2">
        <v>202.56987163849433</v>
      </c>
      <c r="Q47" s="2">
        <v>244.18360724354849</v>
      </c>
      <c r="R47" s="2">
        <v>6.6899792849951751</v>
      </c>
      <c r="S47" s="2">
        <v>0</v>
      </c>
      <c r="T47" s="2">
        <v>8024.0319717955217</v>
      </c>
    </row>
    <row r="48" spans="1:20" x14ac:dyDescent="0.25">
      <c r="A48" s="3" t="s">
        <v>10</v>
      </c>
      <c r="B48" s="2">
        <v>89.786080919214143</v>
      </c>
      <c r="C48" s="2"/>
      <c r="D48" s="2">
        <v>47.191092168421186</v>
      </c>
      <c r="E48" s="2">
        <v>542.86630674381547</v>
      </c>
      <c r="F48" s="2">
        <v>189.116026449765</v>
      </c>
      <c r="G48" s="2"/>
      <c r="H48" s="2">
        <v>4.4020474799632554</v>
      </c>
      <c r="I48" s="2">
        <v>49.498947901473116</v>
      </c>
      <c r="J48" s="2">
        <v>65.158872555069181</v>
      </c>
      <c r="K48" s="2">
        <v>0</v>
      </c>
      <c r="L48" s="2">
        <v>0</v>
      </c>
      <c r="M48" s="2">
        <v>5.7848517611199064</v>
      </c>
      <c r="N48" s="2">
        <v>157.83054310029604</v>
      </c>
      <c r="O48" s="2">
        <v>0</v>
      </c>
      <c r="P48" s="2">
        <v>35.605580359388085</v>
      </c>
      <c r="Q48" s="2">
        <v>29.55620989223284</v>
      </c>
      <c r="R48" s="2">
        <v>0.96821962658881466</v>
      </c>
      <c r="S48" s="2">
        <v>0</v>
      </c>
      <c r="T48" s="2">
        <v>1217.7647789573468</v>
      </c>
    </row>
    <row r="49" spans="1:20" x14ac:dyDescent="0.25">
      <c r="A49" s="3" t="s">
        <v>11</v>
      </c>
      <c r="B49" s="2">
        <v>112.09017907151993</v>
      </c>
      <c r="C49" s="2"/>
      <c r="D49" s="2">
        <v>60.679118360140038</v>
      </c>
      <c r="E49" s="2">
        <v>631.48366310748725</v>
      </c>
      <c r="F49" s="2">
        <v>234.01915478499771</v>
      </c>
      <c r="G49" s="2"/>
      <c r="H49" s="2">
        <v>3.518062594412545</v>
      </c>
      <c r="I49" s="2">
        <v>47.615060911244875</v>
      </c>
      <c r="J49" s="2">
        <v>84.075292476678868</v>
      </c>
      <c r="K49" s="2">
        <v>0</v>
      </c>
      <c r="L49" s="2">
        <v>0</v>
      </c>
      <c r="M49" s="2">
        <v>6.3772580708002895</v>
      </c>
      <c r="N49" s="2">
        <v>209.96794432092111</v>
      </c>
      <c r="O49" s="2">
        <v>0</v>
      </c>
      <c r="P49" s="2">
        <v>56.896843463015479</v>
      </c>
      <c r="Q49" s="2">
        <v>55.888127984839237</v>
      </c>
      <c r="R49" s="2">
        <v>1.5845109674807907</v>
      </c>
      <c r="S49" s="2">
        <v>0</v>
      </c>
      <c r="T49" s="2">
        <v>1504.1952161135384</v>
      </c>
    </row>
    <row r="50" spans="1:20" x14ac:dyDescent="0.25">
      <c r="A50" s="3" t="s">
        <v>12</v>
      </c>
      <c r="B50" s="2">
        <v>142.22024547576612</v>
      </c>
      <c r="C50" s="2"/>
      <c r="D50" s="2">
        <v>36.997773637008642</v>
      </c>
      <c r="E50" s="2">
        <v>989.81339601753632</v>
      </c>
      <c r="F50" s="2">
        <v>289.68961452867876</v>
      </c>
      <c r="G50" s="2"/>
      <c r="H50" s="2">
        <v>2.8685321890501778</v>
      </c>
      <c r="I50" s="2">
        <v>105.87382202882462</v>
      </c>
      <c r="J50" s="2">
        <v>94.764726421657201</v>
      </c>
      <c r="K50" s="2">
        <v>0</v>
      </c>
      <c r="L50" s="2">
        <v>0</v>
      </c>
      <c r="M50" s="2">
        <v>10.620123887694829</v>
      </c>
      <c r="N50" s="2">
        <v>188.43777028687271</v>
      </c>
      <c r="O50" s="2">
        <v>0</v>
      </c>
      <c r="P50" s="2">
        <v>34.898907287644576</v>
      </c>
      <c r="Q50" s="2">
        <v>52.716950082636806</v>
      </c>
      <c r="R50" s="2">
        <v>1.3901680148266575</v>
      </c>
      <c r="S50" s="2">
        <v>0</v>
      </c>
      <c r="T50" s="2">
        <v>1950.2920298581973</v>
      </c>
    </row>
    <row r="51" spans="1:20" x14ac:dyDescent="0.25">
      <c r="A51" s="3" t="s">
        <v>13</v>
      </c>
      <c r="B51" s="2">
        <v>165.64052215356332</v>
      </c>
      <c r="C51" s="2"/>
      <c r="D51" s="2">
        <v>46.129394937340138</v>
      </c>
      <c r="E51" s="2">
        <v>1128.3284362528918</v>
      </c>
      <c r="F51" s="2">
        <v>338.4326549409825</v>
      </c>
      <c r="G51" s="2">
        <v>0.42054827434154385</v>
      </c>
      <c r="H51" s="2">
        <v>2.3389228284345136</v>
      </c>
      <c r="I51" s="2">
        <v>129.52166576781391</v>
      </c>
      <c r="J51" s="2">
        <v>111.41483063946283</v>
      </c>
      <c r="K51" s="2">
        <v>0</v>
      </c>
      <c r="L51" s="2">
        <v>0</v>
      </c>
      <c r="M51" s="2">
        <v>12.772167444018704</v>
      </c>
      <c r="N51" s="2">
        <v>248.01555435002621</v>
      </c>
      <c r="O51" s="2">
        <v>0</v>
      </c>
      <c r="P51" s="2">
        <v>46.451297915498152</v>
      </c>
      <c r="Q51" s="2">
        <v>80.023759083734731</v>
      </c>
      <c r="R51" s="2">
        <v>1.9201243080002637</v>
      </c>
      <c r="S51" s="2">
        <v>0</v>
      </c>
      <c r="T51" s="2">
        <v>2311.4098788961087</v>
      </c>
    </row>
    <row r="52" spans="1:20" x14ac:dyDescent="0.25">
      <c r="A52" s="3" t="s">
        <v>224</v>
      </c>
      <c r="B52" s="2">
        <v>69.052059933510421</v>
      </c>
      <c r="C52" s="2"/>
      <c r="D52" s="2">
        <v>33.286574112399059</v>
      </c>
      <c r="E52" s="2">
        <v>478.12991037563432</v>
      </c>
      <c r="F52" s="2">
        <v>159.36949668189126</v>
      </c>
      <c r="G52" s="2"/>
      <c r="H52" s="2">
        <v>5.3719339468457541</v>
      </c>
      <c r="I52" s="2">
        <v>51.034685764210721</v>
      </c>
      <c r="J52" s="2">
        <v>52.121558054382284</v>
      </c>
      <c r="K52" s="2">
        <v>0</v>
      </c>
      <c r="L52" s="2">
        <v>0</v>
      </c>
      <c r="M52" s="2">
        <v>5.8045066303165811</v>
      </c>
      <c r="N52" s="2">
        <v>130.65658328998748</v>
      </c>
      <c r="O52" s="2">
        <v>0</v>
      </c>
      <c r="P52" s="2">
        <v>28.717242612948052</v>
      </c>
      <c r="Q52" s="2">
        <v>25.998560200104887</v>
      </c>
      <c r="R52" s="2">
        <v>0.82695636809864836</v>
      </c>
      <c r="S52" s="2">
        <v>0</v>
      </c>
      <c r="T52" s="2">
        <v>1040.3700679703295</v>
      </c>
    </row>
    <row r="53" spans="1:20" x14ac:dyDescent="0.25">
      <c r="A53" s="1" t="s">
        <v>82</v>
      </c>
      <c r="B53" s="2">
        <v>1530.5201179315175</v>
      </c>
      <c r="C53" s="2">
        <v>9.7902841389441164E-9</v>
      </c>
      <c r="D53" s="2">
        <v>1939.3318796793435</v>
      </c>
      <c r="E53" s="2">
        <v>3502.4338400542915</v>
      </c>
      <c r="F53" s="2">
        <v>588.57026350716478</v>
      </c>
      <c r="G53" s="2">
        <v>5.3189762816430175E-8</v>
      </c>
      <c r="H53" s="2">
        <v>1408.7264549060292</v>
      </c>
      <c r="I53" s="2">
        <v>3120.0504719437322</v>
      </c>
      <c r="J53" s="2">
        <v>749.8035569110383</v>
      </c>
      <c r="K53" s="2">
        <v>480.74037659839735</v>
      </c>
      <c r="L53" s="2">
        <v>248.12262627883854</v>
      </c>
      <c r="M53" s="2">
        <v>265.38278881247385</v>
      </c>
      <c r="N53" s="2">
        <v>3322.4391302800705</v>
      </c>
      <c r="O53" s="2">
        <v>64.839355027186542</v>
      </c>
      <c r="P53" s="2">
        <v>268.12124554926311</v>
      </c>
      <c r="Q53" s="2">
        <v>215.10924561877673</v>
      </c>
      <c r="R53" s="2">
        <v>43.401408682823671</v>
      </c>
      <c r="S53" s="2">
        <v>104.44751838759366</v>
      </c>
      <c r="T53" s="2">
        <v>17852.040280231518</v>
      </c>
    </row>
    <row r="54" spans="1:20" x14ac:dyDescent="0.25">
      <c r="A54" s="3" t="s">
        <v>10</v>
      </c>
      <c r="B54" s="2">
        <v>137.21571046259461</v>
      </c>
      <c r="C54" s="2">
        <v>3.2041391762049898E-9</v>
      </c>
      <c r="D54" s="2">
        <v>433.65183432981922</v>
      </c>
      <c r="E54" s="2">
        <v>605.58844245153603</v>
      </c>
      <c r="F54" s="2">
        <v>103.57950076400114</v>
      </c>
      <c r="G54" s="2">
        <v>1.7706483390611538E-8</v>
      </c>
      <c r="H54" s="2">
        <v>226.28398885690606</v>
      </c>
      <c r="I54" s="2">
        <v>504.50808938065927</v>
      </c>
      <c r="J54" s="2">
        <v>133.42510397485015</v>
      </c>
      <c r="K54" s="2">
        <v>90.336135844442609</v>
      </c>
      <c r="L54" s="2">
        <v>58.144276338653981</v>
      </c>
      <c r="M54" s="2">
        <v>46.124807247071885</v>
      </c>
      <c r="N54" s="2">
        <v>701.9477503416997</v>
      </c>
      <c r="O54" s="2">
        <v>13.527855907066694</v>
      </c>
      <c r="P54" s="2">
        <v>56.551655235686319</v>
      </c>
      <c r="Q54" s="2">
        <v>40.045140503712133</v>
      </c>
      <c r="R54" s="2">
        <v>8.3478583492537446</v>
      </c>
      <c r="S54" s="2">
        <v>23.18789617441055</v>
      </c>
      <c r="T54" s="2">
        <v>3182.4660461832741</v>
      </c>
    </row>
    <row r="55" spans="1:20" x14ac:dyDescent="0.25">
      <c r="A55" s="3" t="s">
        <v>11</v>
      </c>
      <c r="B55" s="2">
        <v>153.24640133515359</v>
      </c>
      <c r="C55" s="2">
        <v>3.2039988440146772E-9</v>
      </c>
      <c r="D55" s="2">
        <v>435.01608400346373</v>
      </c>
      <c r="E55" s="2">
        <v>702.67550117395876</v>
      </c>
      <c r="F55" s="2">
        <v>118.28104645999788</v>
      </c>
      <c r="G55" s="2">
        <v>1.7706407895445864E-8</v>
      </c>
      <c r="H55" s="2">
        <v>259.95747698221203</v>
      </c>
      <c r="I55" s="2">
        <v>556.56775186819345</v>
      </c>
      <c r="J55" s="2">
        <v>147.8455799937355</v>
      </c>
      <c r="K55" s="2">
        <v>99.373736092580359</v>
      </c>
      <c r="L55" s="2">
        <v>47.409255249304763</v>
      </c>
      <c r="M55" s="2">
        <v>46.242751286878296</v>
      </c>
      <c r="N55" s="2">
        <v>700.97074298278289</v>
      </c>
      <c r="O55" s="2">
        <v>17.750366867610378</v>
      </c>
      <c r="P55" s="2">
        <v>80.028195586380718</v>
      </c>
      <c r="Q55" s="2">
        <v>55.964222021750793</v>
      </c>
      <c r="R55" s="2">
        <v>11.111383397397384</v>
      </c>
      <c r="S55" s="2">
        <v>22.000029797813365</v>
      </c>
      <c r="T55" s="2">
        <v>3454.4405251201247</v>
      </c>
    </row>
    <row r="56" spans="1:20" x14ac:dyDescent="0.25">
      <c r="A56" s="3" t="s">
        <v>12</v>
      </c>
      <c r="B56" s="2">
        <v>394.38460713815471</v>
      </c>
      <c r="C56" s="2"/>
      <c r="D56" s="2">
        <v>339.79585790342793</v>
      </c>
      <c r="E56" s="2">
        <v>866.90872027942805</v>
      </c>
      <c r="F56" s="2">
        <v>137.10455418972376</v>
      </c>
      <c r="G56" s="2"/>
      <c r="H56" s="2">
        <v>365.31631434612501</v>
      </c>
      <c r="I56" s="2">
        <v>790.18492516360459</v>
      </c>
      <c r="J56" s="2">
        <v>168.40664058870459</v>
      </c>
      <c r="K56" s="2">
        <v>74.655962935911489</v>
      </c>
      <c r="L56" s="2">
        <v>38.656212333160084</v>
      </c>
      <c r="M56" s="2">
        <v>59.936654018956723</v>
      </c>
      <c r="N56" s="2">
        <v>603.80351743624624</v>
      </c>
      <c r="O56" s="2">
        <v>11.06040983738818</v>
      </c>
      <c r="P56" s="2">
        <v>42.085866152001216</v>
      </c>
      <c r="Q56" s="2">
        <v>38.890246793939532</v>
      </c>
      <c r="R56" s="2">
        <v>7.8732158580247082</v>
      </c>
      <c r="S56" s="2">
        <v>19.50879784373835</v>
      </c>
      <c r="T56" s="2">
        <v>3958.5725028185352</v>
      </c>
    </row>
    <row r="57" spans="1:20" x14ac:dyDescent="0.25">
      <c r="A57" s="3" t="s">
        <v>13</v>
      </c>
      <c r="B57" s="2">
        <v>726.6339887315562</v>
      </c>
      <c r="C57" s="2"/>
      <c r="D57" s="2">
        <v>344.02964466891035</v>
      </c>
      <c r="E57" s="2">
        <v>806.84543103821829</v>
      </c>
      <c r="F57" s="2">
        <v>139.39846806889469</v>
      </c>
      <c r="G57" s="2"/>
      <c r="H57" s="2">
        <v>356.74966757626538</v>
      </c>
      <c r="I57" s="2">
        <v>818.29802750221643</v>
      </c>
      <c r="J57" s="2">
        <v>179.78731163761972</v>
      </c>
      <c r="K57" s="2">
        <v>107.98218145416776</v>
      </c>
      <c r="L57" s="2">
        <v>31.519220130509552</v>
      </c>
      <c r="M57" s="2">
        <v>64.81523459297766</v>
      </c>
      <c r="N57" s="2">
        <v>604.2103325690781</v>
      </c>
      <c r="O57" s="2">
        <v>11.846974485440011</v>
      </c>
      <c r="P57" s="2">
        <v>43.099108501017085</v>
      </c>
      <c r="Q57" s="2">
        <v>44.864309822637722</v>
      </c>
      <c r="R57" s="2">
        <v>8.817280532523629</v>
      </c>
      <c r="S57" s="2">
        <v>19.742247396565372</v>
      </c>
      <c r="T57" s="2">
        <v>4308.6394287085977</v>
      </c>
    </row>
    <row r="58" spans="1:20" x14ac:dyDescent="0.25">
      <c r="A58" s="3" t="s">
        <v>224</v>
      </c>
      <c r="B58" s="2">
        <v>119.0394102640582</v>
      </c>
      <c r="C58" s="2">
        <v>3.3821461187244495E-9</v>
      </c>
      <c r="D58" s="2">
        <v>386.83845877372232</v>
      </c>
      <c r="E58" s="2">
        <v>520.41574511115004</v>
      </c>
      <c r="F58" s="2">
        <v>90.206694024547318</v>
      </c>
      <c r="G58" s="2">
        <v>1.7776871530372773E-8</v>
      </c>
      <c r="H58" s="2">
        <v>200.41900714452083</v>
      </c>
      <c r="I58" s="2">
        <v>450.49167802905851</v>
      </c>
      <c r="J58" s="2">
        <v>120.33892071612827</v>
      </c>
      <c r="K58" s="2">
        <v>108.39236027129513</v>
      </c>
      <c r="L58" s="2">
        <v>72.393662227210143</v>
      </c>
      <c r="M58" s="2">
        <v>48.263341666589255</v>
      </c>
      <c r="N58" s="2">
        <v>711.50678695026374</v>
      </c>
      <c r="O58" s="2">
        <v>10.65374792968128</v>
      </c>
      <c r="P58" s="2">
        <v>46.356420074177763</v>
      </c>
      <c r="Q58" s="2">
        <v>35.345326476736545</v>
      </c>
      <c r="R58" s="2">
        <v>7.2516705456242088</v>
      </c>
      <c r="S58" s="2">
        <v>20.008547175066028</v>
      </c>
      <c r="T58" s="2">
        <v>2947.9217774009885</v>
      </c>
    </row>
    <row r="59" spans="1:20" x14ac:dyDescent="0.25">
      <c r="A59" s="1" t="s">
        <v>85</v>
      </c>
      <c r="B59" s="2">
        <v>1580.548115052713</v>
      </c>
      <c r="C59" s="2">
        <v>8.2290965153219986E-8</v>
      </c>
      <c r="D59" s="2">
        <v>870.99415295866834</v>
      </c>
      <c r="E59" s="2">
        <v>3012.5836414216501</v>
      </c>
      <c r="F59" s="2">
        <v>670.74071583528917</v>
      </c>
      <c r="G59" s="2">
        <v>0.58943678545346012</v>
      </c>
      <c r="H59" s="2">
        <v>4852.3406182659037</v>
      </c>
      <c r="I59" s="2">
        <v>2035.6561575419614</v>
      </c>
      <c r="J59" s="2">
        <v>1496.4100087008292</v>
      </c>
      <c r="K59" s="2">
        <v>356.32459779294732</v>
      </c>
      <c r="L59" s="2">
        <v>386.81007534322987</v>
      </c>
      <c r="M59" s="2">
        <v>162.67798617963999</v>
      </c>
      <c r="N59" s="2">
        <v>1954.7236647331822</v>
      </c>
      <c r="O59" s="2">
        <v>24.898720790475334</v>
      </c>
      <c r="P59" s="2">
        <v>77.909495968157685</v>
      </c>
      <c r="Q59" s="2">
        <v>30.033205734416594</v>
      </c>
      <c r="R59" s="2">
        <v>1.3003394941817119</v>
      </c>
      <c r="S59" s="2">
        <v>53.63720821132042</v>
      </c>
      <c r="T59" s="2">
        <v>17568.178140892309</v>
      </c>
    </row>
    <row r="60" spans="1:20" x14ac:dyDescent="0.25">
      <c r="A60" s="3" t="s">
        <v>10</v>
      </c>
      <c r="B60" s="2">
        <v>190.45617743876738</v>
      </c>
      <c r="C60" s="2">
        <v>2.7286892745337354E-8</v>
      </c>
      <c r="D60" s="2">
        <v>204.62479979596617</v>
      </c>
      <c r="E60" s="2">
        <v>491.49365797481556</v>
      </c>
      <c r="F60" s="2">
        <v>109.1431646161812</v>
      </c>
      <c r="G60" s="2"/>
      <c r="H60" s="2">
        <v>525.55610334539699</v>
      </c>
      <c r="I60" s="2">
        <v>242.98793133484986</v>
      </c>
      <c r="J60" s="2">
        <v>237.68356354584068</v>
      </c>
      <c r="K60" s="2">
        <v>83.526779234986122</v>
      </c>
      <c r="L60" s="2">
        <v>87.751628962030921</v>
      </c>
      <c r="M60" s="2">
        <v>25.524111405316692</v>
      </c>
      <c r="N60" s="2">
        <v>458.58915231719755</v>
      </c>
      <c r="O60" s="2">
        <v>4.8166104462452957</v>
      </c>
      <c r="P60" s="2">
        <v>18.277554514480368</v>
      </c>
      <c r="Q60" s="2">
        <v>7.0456970185487062</v>
      </c>
      <c r="R60" s="2">
        <v>0.30505681554781294</v>
      </c>
      <c r="S60" s="2">
        <v>12.583211907787291</v>
      </c>
      <c r="T60" s="2">
        <v>2700.3652007012452</v>
      </c>
    </row>
    <row r="61" spans="1:20" x14ac:dyDescent="0.25">
      <c r="A61" s="3" t="s">
        <v>11</v>
      </c>
      <c r="B61" s="2">
        <v>271.51068441390146</v>
      </c>
      <c r="C61" s="2">
        <v>2.7279757119913484E-8</v>
      </c>
      <c r="D61" s="2">
        <v>235.314670281215</v>
      </c>
      <c r="E61" s="2">
        <v>686.85246676703457</v>
      </c>
      <c r="F61" s="2">
        <v>148.27115383343633</v>
      </c>
      <c r="G61" s="2"/>
      <c r="H61" s="2">
        <v>637.29880412727903</v>
      </c>
      <c r="I61" s="2">
        <v>292.69480935292029</v>
      </c>
      <c r="J61" s="2">
        <v>278.27151868141294</v>
      </c>
      <c r="K61" s="2">
        <v>68.105455550665113</v>
      </c>
      <c r="L61" s="2">
        <v>75.875228802479697</v>
      </c>
      <c r="M61" s="2">
        <v>27.257477448284092</v>
      </c>
      <c r="N61" s="2">
        <v>375.49519860773421</v>
      </c>
      <c r="O61" s="2">
        <v>6.7821132640054058</v>
      </c>
      <c r="P61" s="2">
        <v>14.965134892523174</v>
      </c>
      <c r="Q61" s="2">
        <v>5.768900240518442</v>
      </c>
      <c r="R61" s="2">
        <v>0.24977132500527205</v>
      </c>
      <c r="S61" s="2">
        <v>10.302706462706928</v>
      </c>
      <c r="T61" s="2">
        <v>3135.0160940784026</v>
      </c>
    </row>
    <row r="62" spans="1:20" x14ac:dyDescent="0.25">
      <c r="A62" s="3" t="s">
        <v>12</v>
      </c>
      <c r="B62" s="2">
        <v>422.41218349325732</v>
      </c>
      <c r="C62" s="2"/>
      <c r="D62" s="2">
        <v>116.27496045558468</v>
      </c>
      <c r="E62" s="2">
        <v>646.06534893323976</v>
      </c>
      <c r="F62" s="2">
        <v>145.05039069130416</v>
      </c>
      <c r="G62" s="2"/>
      <c r="H62" s="2">
        <v>1495.5010047202036</v>
      </c>
      <c r="I62" s="2">
        <v>595.22942016195213</v>
      </c>
      <c r="J62" s="2">
        <v>353.68190190635357</v>
      </c>
      <c r="K62" s="2">
        <v>55.428577865351066</v>
      </c>
      <c r="L62" s="2">
        <v>60.83419244837917</v>
      </c>
      <c r="M62" s="2">
        <v>37.904309412733269</v>
      </c>
      <c r="N62" s="2">
        <v>307.7156913939055</v>
      </c>
      <c r="O62" s="2">
        <v>4.1875015556541682</v>
      </c>
      <c r="P62" s="2">
        <v>12.264216121398732</v>
      </c>
      <c r="Q62" s="2">
        <v>4.727810271871693</v>
      </c>
      <c r="R62" s="2">
        <v>0.20469398140844716</v>
      </c>
      <c r="S62" s="2">
        <v>8.4433103262708809</v>
      </c>
      <c r="T62" s="2">
        <v>4265.9255137388682</v>
      </c>
    </row>
    <row r="63" spans="1:20" x14ac:dyDescent="0.25">
      <c r="A63" s="3" t="s">
        <v>13</v>
      </c>
      <c r="B63" s="2">
        <v>556.64145640515335</v>
      </c>
      <c r="C63" s="2"/>
      <c r="D63" s="2">
        <v>177.16099151933278</v>
      </c>
      <c r="E63" s="2">
        <v>820.75044228817467</v>
      </c>
      <c r="F63" s="2">
        <v>183.52120604986115</v>
      </c>
      <c r="G63" s="2">
        <v>0.58943678545346012</v>
      </c>
      <c r="H63" s="2">
        <v>1750.9065999607726</v>
      </c>
      <c r="I63" s="2">
        <v>699.620906788605</v>
      </c>
      <c r="J63" s="2">
        <v>413.02965428747996</v>
      </c>
      <c r="K63" s="2">
        <v>45.27872936352248</v>
      </c>
      <c r="L63" s="2">
        <v>55.967306337401716</v>
      </c>
      <c r="M63" s="2">
        <v>45.395651886790908</v>
      </c>
      <c r="N63" s="2">
        <v>252.40162123152732</v>
      </c>
      <c r="O63" s="2">
        <v>5.2447912942237007</v>
      </c>
      <c r="P63" s="2">
        <v>10.062590364433326</v>
      </c>
      <c r="Q63" s="2">
        <v>3.8790982441291102</v>
      </c>
      <c r="R63" s="2">
        <v>0.16795737175129663</v>
      </c>
      <c r="S63" s="2">
        <v>6.9279795357083502</v>
      </c>
      <c r="T63" s="2">
        <v>5027.546419714321</v>
      </c>
    </row>
    <row r="64" spans="1:20" x14ac:dyDescent="0.25">
      <c r="A64" s="3" t="s">
        <v>224</v>
      </c>
      <c r="B64" s="2">
        <v>139.52761330163355</v>
      </c>
      <c r="C64" s="2">
        <v>2.7724315287969148E-8</v>
      </c>
      <c r="D64" s="2">
        <v>137.61873090656968</v>
      </c>
      <c r="E64" s="2">
        <v>367.42172545838537</v>
      </c>
      <c r="F64" s="2">
        <v>84.754800644506261</v>
      </c>
      <c r="G64" s="2"/>
      <c r="H64" s="2">
        <v>443.07810611225131</v>
      </c>
      <c r="I64" s="2">
        <v>205.12308990363442</v>
      </c>
      <c r="J64" s="2">
        <v>213.74337027974215</v>
      </c>
      <c r="K64" s="2">
        <v>103.98505577842258</v>
      </c>
      <c r="L64" s="2">
        <v>106.38171879293832</v>
      </c>
      <c r="M64" s="2">
        <v>26.596436026515015</v>
      </c>
      <c r="N64" s="2">
        <v>560.52200118281758</v>
      </c>
      <c r="O64" s="2">
        <v>3.8677042303467628</v>
      </c>
      <c r="P64" s="2">
        <v>22.340000075322088</v>
      </c>
      <c r="Q64" s="2">
        <v>8.6116999593486412</v>
      </c>
      <c r="R64" s="2">
        <v>0.37286000046888301</v>
      </c>
      <c r="S64" s="2">
        <v>15.379999978846968</v>
      </c>
      <c r="T64" s="2">
        <v>2439.3249126594737</v>
      </c>
    </row>
    <row r="65" spans="1:20" x14ac:dyDescent="0.25">
      <c r="A65" s="1" t="s">
        <v>86</v>
      </c>
      <c r="B65" s="2">
        <v>0</v>
      </c>
      <c r="C65" s="2">
        <v>4.6907864259537746E-9</v>
      </c>
      <c r="D65" s="2">
        <v>68.147945608707019</v>
      </c>
      <c r="E65" s="2">
        <v>1031.5527307593877</v>
      </c>
      <c r="F65" s="2">
        <v>436.77846102324406</v>
      </c>
      <c r="G65" s="2">
        <v>4.6018602262165587E-9</v>
      </c>
      <c r="H65" s="2">
        <v>0</v>
      </c>
      <c r="I65" s="2">
        <v>0</v>
      </c>
      <c r="J65" s="2">
        <v>0</v>
      </c>
      <c r="K65" s="2">
        <v>0</v>
      </c>
      <c r="L65" s="2">
        <v>0.34272143624612478</v>
      </c>
      <c r="M65" s="2">
        <v>0.5284018468565217</v>
      </c>
      <c r="N65" s="2">
        <v>3.718402517791584</v>
      </c>
      <c r="O65" s="2">
        <v>25.611000943132812</v>
      </c>
      <c r="P65" s="2">
        <v>1.2967337790506166</v>
      </c>
      <c r="Q65" s="2">
        <v>0.15889656146112441</v>
      </c>
      <c r="R65" s="2">
        <v>0.10496619745248942</v>
      </c>
      <c r="S65" s="2">
        <v>0</v>
      </c>
      <c r="T65" s="2">
        <v>1568.2402606826226</v>
      </c>
    </row>
    <row r="66" spans="1:20" x14ac:dyDescent="0.25">
      <c r="A66" s="3" t="s">
        <v>10</v>
      </c>
      <c r="B66" s="2">
        <v>0</v>
      </c>
      <c r="C66" s="2"/>
      <c r="D66" s="2">
        <v>15.518381600166965</v>
      </c>
      <c r="E66" s="2">
        <v>170.25597445082141</v>
      </c>
      <c r="F66" s="2">
        <v>74.536180375419107</v>
      </c>
      <c r="G66" s="2">
        <v>5.387689183677935E-10</v>
      </c>
      <c r="H66" s="2">
        <v>0</v>
      </c>
      <c r="I66" s="2">
        <v>0</v>
      </c>
      <c r="J66" s="2">
        <v>0</v>
      </c>
      <c r="K66" s="2">
        <v>0</v>
      </c>
      <c r="L66" s="2">
        <v>8.0315830299258317E-2</v>
      </c>
      <c r="M66" s="2">
        <v>8.5191065017725276E-2</v>
      </c>
      <c r="N66" s="2">
        <v>0.88453951097331096</v>
      </c>
      <c r="O66" s="2">
        <v>5.295278400730191</v>
      </c>
      <c r="P66" s="2">
        <v>0.28697860392020613</v>
      </c>
      <c r="Q66" s="2">
        <v>3.1732886545431729E-2</v>
      </c>
      <c r="R66" s="2">
        <v>2.1105689804346805E-2</v>
      </c>
      <c r="S66" s="2">
        <v>0</v>
      </c>
      <c r="T66" s="2">
        <v>266.99567841423675</v>
      </c>
    </row>
    <row r="67" spans="1:20" x14ac:dyDescent="0.25">
      <c r="A67" s="3" t="s">
        <v>11</v>
      </c>
      <c r="B67" s="2">
        <v>0</v>
      </c>
      <c r="C67" s="2"/>
      <c r="D67" s="2">
        <v>23.080122416068146</v>
      </c>
      <c r="E67" s="2">
        <v>177.91785517261772</v>
      </c>
      <c r="F67" s="2">
        <v>80.955558626439469</v>
      </c>
      <c r="G67" s="2">
        <v>9.2992691325122223E-10</v>
      </c>
      <c r="H67" s="2">
        <v>0</v>
      </c>
      <c r="I67" s="2">
        <v>0</v>
      </c>
      <c r="J67" s="2">
        <v>0</v>
      </c>
      <c r="K67" s="2">
        <v>0</v>
      </c>
      <c r="L67" s="2">
        <v>6.5490845927422686E-2</v>
      </c>
      <c r="M67" s="2">
        <v>7.587816444258727E-2</v>
      </c>
      <c r="N67" s="2">
        <v>1.0501360698669542</v>
      </c>
      <c r="O67" s="2">
        <v>7.3400543425519524</v>
      </c>
      <c r="P67" s="2">
        <v>0.41692721942173611</v>
      </c>
      <c r="Q67" s="2">
        <v>4.4626825365691472E-2</v>
      </c>
      <c r="R67" s="2">
        <v>2.8277358502139971E-2</v>
      </c>
      <c r="S67" s="2">
        <v>0</v>
      </c>
      <c r="T67" s="2">
        <v>290.97492704213369</v>
      </c>
    </row>
    <row r="68" spans="1:20" x14ac:dyDescent="0.25">
      <c r="A68" s="3" t="s">
        <v>12</v>
      </c>
      <c r="B68" s="2">
        <v>0</v>
      </c>
      <c r="C68" s="2"/>
      <c r="D68" s="2">
        <v>7.2083936544415712</v>
      </c>
      <c r="E68" s="2">
        <v>245.68752620847584</v>
      </c>
      <c r="F68" s="2">
        <v>98.222458094494755</v>
      </c>
      <c r="G68" s="2"/>
      <c r="H68" s="2">
        <v>0</v>
      </c>
      <c r="I68" s="2">
        <v>0</v>
      </c>
      <c r="J68" s="2">
        <v>0</v>
      </c>
      <c r="K68" s="2">
        <v>0</v>
      </c>
      <c r="L68" s="2">
        <v>5.3392293666891147E-2</v>
      </c>
      <c r="M68" s="2">
        <v>0.12035625988619572</v>
      </c>
      <c r="N68" s="2">
        <v>0.46774465370053736</v>
      </c>
      <c r="O68" s="2">
        <v>4.5170218156560615</v>
      </c>
      <c r="P68" s="2">
        <v>0.1495074236013007</v>
      </c>
      <c r="Q68" s="2">
        <v>2.1685395674491351E-2</v>
      </c>
      <c r="R68" s="2">
        <v>1.5081470550290639E-2</v>
      </c>
      <c r="S68" s="2">
        <v>0</v>
      </c>
      <c r="T68" s="2">
        <v>356.46316727014789</v>
      </c>
    </row>
    <row r="69" spans="1:20" x14ac:dyDescent="0.25">
      <c r="A69" s="3" t="s">
        <v>13</v>
      </c>
      <c r="B69" s="2">
        <v>0</v>
      </c>
      <c r="C69" s="2"/>
      <c r="D69" s="2">
        <v>8.8454778530282621</v>
      </c>
      <c r="E69" s="2">
        <v>269.36082583076035</v>
      </c>
      <c r="F69" s="2">
        <v>110.37777853266695</v>
      </c>
      <c r="G69" s="2"/>
      <c r="H69" s="2">
        <v>0</v>
      </c>
      <c r="I69" s="2">
        <v>0</v>
      </c>
      <c r="J69" s="2">
        <v>0</v>
      </c>
      <c r="K69" s="2">
        <v>0</v>
      </c>
      <c r="L69" s="2">
        <v>4.3537241991675198E-2</v>
      </c>
      <c r="M69" s="2">
        <v>0.1469666544777862</v>
      </c>
      <c r="N69" s="2">
        <v>0.4403585440666466</v>
      </c>
      <c r="O69" s="2">
        <v>4.3144951499501385</v>
      </c>
      <c r="P69" s="2">
        <v>0.16338958632176084</v>
      </c>
      <c r="Q69" s="2">
        <v>2.8856583579100474E-2</v>
      </c>
      <c r="R69" s="2">
        <v>1.950336492747436E-2</v>
      </c>
      <c r="S69" s="2">
        <v>0</v>
      </c>
      <c r="T69" s="2">
        <v>393.74118934177022</v>
      </c>
    </row>
    <row r="70" spans="1:20" x14ac:dyDescent="0.25">
      <c r="A70" s="3" t="s">
        <v>224</v>
      </c>
      <c r="B70" s="2">
        <v>0</v>
      </c>
      <c r="C70" s="2">
        <v>4.6907864259537746E-9</v>
      </c>
      <c r="D70" s="2">
        <v>13.495570085002068</v>
      </c>
      <c r="E70" s="2">
        <v>168.33054909671228</v>
      </c>
      <c r="F70" s="2">
        <v>72.686485394223794</v>
      </c>
      <c r="G70" s="2">
        <v>3.1331643945975429E-9</v>
      </c>
      <c r="H70" s="2">
        <v>0</v>
      </c>
      <c r="I70" s="2">
        <v>0</v>
      </c>
      <c r="J70" s="2">
        <v>0</v>
      </c>
      <c r="K70" s="2">
        <v>0</v>
      </c>
      <c r="L70" s="2">
        <v>9.9985224360877409E-2</v>
      </c>
      <c r="M70" s="2">
        <v>0.10000970303222723</v>
      </c>
      <c r="N70" s="2">
        <v>0.87562373918413505</v>
      </c>
      <c r="O70" s="2">
        <v>4.1441512342444646</v>
      </c>
      <c r="P70" s="2">
        <v>0.27993094578561262</v>
      </c>
      <c r="Q70" s="2">
        <v>3.1994870296409364E-2</v>
      </c>
      <c r="R70" s="2">
        <v>2.0998313668237643E-2</v>
      </c>
      <c r="S70" s="2">
        <v>0</v>
      </c>
      <c r="T70" s="2">
        <v>260.06529861433404</v>
      </c>
    </row>
    <row r="71" spans="1:20" x14ac:dyDescent="0.25">
      <c r="A71" s="1" t="s">
        <v>87</v>
      </c>
      <c r="B71" s="2">
        <v>586.37364910596864</v>
      </c>
      <c r="C71" s="2">
        <v>2.9943826884704094E-7</v>
      </c>
      <c r="D71" s="2">
        <v>745.96259531984174</v>
      </c>
      <c r="E71" s="2">
        <v>438.1397249608716</v>
      </c>
      <c r="F71" s="2">
        <v>33.093269987785632</v>
      </c>
      <c r="G71" s="2">
        <v>1.3997693315559445E-7</v>
      </c>
      <c r="H71" s="2">
        <v>1310.0792487839847</v>
      </c>
      <c r="I71" s="2">
        <v>1353.6546077063199</v>
      </c>
      <c r="J71" s="2">
        <v>701.27191838201134</v>
      </c>
      <c r="K71" s="2">
        <v>0</v>
      </c>
      <c r="L71" s="2">
        <v>0</v>
      </c>
      <c r="M71" s="2">
        <v>93.746140898118341</v>
      </c>
      <c r="N71" s="2">
        <v>638.50323756772218</v>
      </c>
      <c r="O71" s="2">
        <v>18.776845063792507</v>
      </c>
      <c r="P71" s="2">
        <v>0.16079582941390119</v>
      </c>
      <c r="Q71" s="2">
        <v>1.4309715644573414E-2</v>
      </c>
      <c r="R71" s="2">
        <v>0</v>
      </c>
      <c r="S71" s="2">
        <v>0</v>
      </c>
      <c r="T71" s="2">
        <v>5919.7763437608892</v>
      </c>
    </row>
    <row r="72" spans="1:20" x14ac:dyDescent="0.25">
      <c r="A72" s="3" t="s">
        <v>10</v>
      </c>
      <c r="B72" s="2">
        <v>71.651208341404597</v>
      </c>
      <c r="C72" s="2">
        <v>2.0348802642899955E-9</v>
      </c>
      <c r="D72" s="2">
        <v>200.42820368464513</v>
      </c>
      <c r="E72" s="2">
        <v>90.527970263580571</v>
      </c>
      <c r="F72" s="2">
        <v>6.5924399830021674</v>
      </c>
      <c r="G72" s="2">
        <v>1.1222671680855001E-9</v>
      </c>
      <c r="H72" s="2">
        <v>205.18068143084693</v>
      </c>
      <c r="I72" s="2">
        <v>215.93554116455232</v>
      </c>
      <c r="J72" s="2">
        <v>108.38492401370506</v>
      </c>
      <c r="K72" s="2">
        <v>0</v>
      </c>
      <c r="L72" s="2">
        <v>0</v>
      </c>
      <c r="M72" s="2">
        <v>16.622458298696916</v>
      </c>
      <c r="N72" s="2">
        <v>135.6136304472551</v>
      </c>
      <c r="O72" s="2">
        <v>4.5027664538666663</v>
      </c>
      <c r="P72" s="2">
        <v>3.5915011360235165E-2</v>
      </c>
      <c r="Q72" s="2">
        <v>3.2125684178906954E-3</v>
      </c>
      <c r="R72" s="2">
        <v>0</v>
      </c>
      <c r="S72" s="2">
        <v>0</v>
      </c>
      <c r="T72" s="2">
        <v>1055.4789516644905</v>
      </c>
    </row>
    <row r="73" spans="1:20" x14ac:dyDescent="0.25">
      <c r="A73" s="3" t="s">
        <v>11</v>
      </c>
      <c r="B73" s="2">
        <v>83.494343614730255</v>
      </c>
      <c r="C73" s="2">
        <v>2.0089281349555677E-9</v>
      </c>
      <c r="D73" s="2">
        <v>204.98342836886115</v>
      </c>
      <c r="E73" s="2">
        <v>101.44346331375149</v>
      </c>
      <c r="F73" s="2">
        <v>7.1910933628395863</v>
      </c>
      <c r="G73" s="2">
        <v>1.1629657237222091E-9</v>
      </c>
      <c r="H73" s="2">
        <v>206.49182064839292</v>
      </c>
      <c r="I73" s="2">
        <v>223.53691087485913</v>
      </c>
      <c r="J73" s="2">
        <v>118.9397817825877</v>
      </c>
      <c r="K73" s="2">
        <v>0</v>
      </c>
      <c r="L73" s="2">
        <v>0</v>
      </c>
      <c r="M73" s="2">
        <v>16.172239041271272</v>
      </c>
      <c r="N73" s="2">
        <v>180.30218032322739</v>
      </c>
      <c r="O73" s="2">
        <v>6.2690943838262436</v>
      </c>
      <c r="P73" s="2">
        <v>4.6113538162929527E-2</v>
      </c>
      <c r="Q73" s="2">
        <v>3.2194405886986745E-3</v>
      </c>
      <c r="R73" s="2">
        <v>0</v>
      </c>
      <c r="S73" s="2">
        <v>0</v>
      </c>
      <c r="T73" s="2">
        <v>1148.8736886962706</v>
      </c>
    </row>
    <row r="74" spans="1:20" x14ac:dyDescent="0.25">
      <c r="A74" s="3" t="s">
        <v>12</v>
      </c>
      <c r="B74" s="2">
        <v>163.71217479245769</v>
      </c>
      <c r="C74" s="2"/>
      <c r="D74" s="2">
        <v>92.342192086338272</v>
      </c>
      <c r="E74" s="2">
        <v>74.645191664708776</v>
      </c>
      <c r="F74" s="2">
        <v>6.0043738938998494</v>
      </c>
      <c r="G74" s="2"/>
      <c r="H74" s="2">
        <v>330.68414902801396</v>
      </c>
      <c r="I74" s="2">
        <v>332.99376759935984</v>
      </c>
      <c r="J74" s="2">
        <v>183.40983543595451</v>
      </c>
      <c r="K74" s="2">
        <v>0</v>
      </c>
      <c r="L74" s="2">
        <v>0</v>
      </c>
      <c r="M74" s="2">
        <v>19.223141070365696</v>
      </c>
      <c r="N74" s="2">
        <v>87.471454051728571</v>
      </c>
      <c r="O74" s="2">
        <v>2.0247576808504202</v>
      </c>
      <c r="P74" s="2">
        <v>2.1358203358056153E-2</v>
      </c>
      <c r="Q74" s="2">
        <v>2.1358203363605142E-3</v>
      </c>
      <c r="R74" s="2">
        <v>0</v>
      </c>
      <c r="S74" s="2">
        <v>0</v>
      </c>
      <c r="T74" s="2">
        <v>1292.5345313273722</v>
      </c>
    </row>
    <row r="75" spans="1:20" x14ac:dyDescent="0.25">
      <c r="A75" s="3" t="s">
        <v>13</v>
      </c>
      <c r="B75" s="2">
        <v>202.34113096874944</v>
      </c>
      <c r="C75" s="2"/>
      <c r="D75" s="2">
        <v>75.293302600021576</v>
      </c>
      <c r="E75" s="2">
        <v>87.933925058414374</v>
      </c>
      <c r="F75" s="2">
        <v>7.0149791426562311</v>
      </c>
      <c r="G75" s="2"/>
      <c r="H75" s="2">
        <v>360.59324899138494</v>
      </c>
      <c r="I75" s="2">
        <v>366.38968170165367</v>
      </c>
      <c r="J75" s="2">
        <v>193.285392553587</v>
      </c>
      <c r="K75" s="2">
        <v>0</v>
      </c>
      <c r="L75" s="2">
        <v>0</v>
      </c>
      <c r="M75" s="2">
        <v>22.850031489323815</v>
      </c>
      <c r="N75" s="2">
        <v>71.321835353105612</v>
      </c>
      <c r="O75" s="2">
        <v>2.188296663808547</v>
      </c>
      <c r="P75" s="2">
        <v>1.7414895863823405E-2</v>
      </c>
      <c r="Q75" s="2">
        <v>1.7414895884794652E-3</v>
      </c>
      <c r="R75" s="2">
        <v>0</v>
      </c>
      <c r="S75" s="2">
        <v>0</v>
      </c>
      <c r="T75" s="2">
        <v>1389.2309809081573</v>
      </c>
    </row>
    <row r="76" spans="1:20" x14ac:dyDescent="0.25">
      <c r="A76" s="3" t="s">
        <v>224</v>
      </c>
      <c r="B76" s="2">
        <v>65.174791388626687</v>
      </c>
      <c r="C76" s="2">
        <v>2.9539446044779538E-7</v>
      </c>
      <c r="D76" s="2">
        <v>172.91546857997565</v>
      </c>
      <c r="E76" s="2">
        <v>83.589174660416404</v>
      </c>
      <c r="F76" s="2">
        <v>6.2903836053877971</v>
      </c>
      <c r="G76" s="2">
        <v>1.3769170026378674E-7</v>
      </c>
      <c r="H76" s="2">
        <v>207.1293486853458</v>
      </c>
      <c r="I76" s="2">
        <v>214.79870636589487</v>
      </c>
      <c r="J76" s="2">
        <v>97.251984596177067</v>
      </c>
      <c r="K76" s="2">
        <v>0</v>
      </c>
      <c r="L76" s="2">
        <v>0</v>
      </c>
      <c r="M76" s="2">
        <v>18.878270998460657</v>
      </c>
      <c r="N76" s="2">
        <v>163.79413739240547</v>
      </c>
      <c r="O76" s="2">
        <v>3.7919298814406295</v>
      </c>
      <c r="P76" s="2">
        <v>3.9994180668856932E-2</v>
      </c>
      <c r="Q76" s="2">
        <v>4.0003967131440644E-3</v>
      </c>
      <c r="R76" s="2">
        <v>0</v>
      </c>
      <c r="S76" s="2">
        <v>0</v>
      </c>
      <c r="T76" s="2">
        <v>1033.6581911645992</v>
      </c>
    </row>
    <row r="77" spans="1:20" x14ac:dyDescent="0.25">
      <c r="A77" s="1" t="s">
        <v>88</v>
      </c>
      <c r="B77" s="2">
        <v>881.54642097363455</v>
      </c>
      <c r="C77" s="2"/>
      <c r="D77" s="2">
        <v>3666.1565160049904</v>
      </c>
      <c r="E77" s="2">
        <v>8185.5008584404304</v>
      </c>
      <c r="F77" s="2">
        <v>2127.7380116386894</v>
      </c>
      <c r="G77" s="2">
        <v>3.1845656778273224E-8</v>
      </c>
      <c r="H77" s="2">
        <v>1380.879339133221</v>
      </c>
      <c r="I77" s="2">
        <v>3048.1834561847368</v>
      </c>
      <c r="J77" s="2">
        <v>1369.014795892434</v>
      </c>
      <c r="K77" s="2">
        <v>0</v>
      </c>
      <c r="L77" s="2">
        <v>0</v>
      </c>
      <c r="M77" s="2">
        <v>59.651686723110167</v>
      </c>
      <c r="N77" s="2">
        <v>1343.4641596287674</v>
      </c>
      <c r="O77" s="2">
        <v>148.644023277879</v>
      </c>
      <c r="P77" s="2">
        <v>244.81170806397378</v>
      </c>
      <c r="Q77" s="2">
        <v>577.83628492534035</v>
      </c>
      <c r="R77" s="2">
        <v>8.7378417973897715</v>
      </c>
      <c r="S77" s="2">
        <v>73.743539858221752</v>
      </c>
      <c r="T77" s="2">
        <v>23115.908642574665</v>
      </c>
    </row>
    <row r="78" spans="1:20" x14ac:dyDescent="0.25">
      <c r="A78" s="3" t="s">
        <v>10</v>
      </c>
      <c r="B78" s="2">
        <v>97.775559237188318</v>
      </c>
      <c r="C78" s="2"/>
      <c r="D78" s="2">
        <v>870.49591288429633</v>
      </c>
      <c r="E78" s="2">
        <v>1422.6232470407833</v>
      </c>
      <c r="F78" s="2">
        <v>404.62208293690207</v>
      </c>
      <c r="G78" s="2">
        <v>1.0611930889581345E-8</v>
      </c>
      <c r="H78" s="2">
        <v>237.89711546352854</v>
      </c>
      <c r="I78" s="2">
        <v>543.15453230040737</v>
      </c>
      <c r="J78" s="2">
        <v>260.89609476810404</v>
      </c>
      <c r="K78" s="2">
        <v>0</v>
      </c>
      <c r="L78" s="2">
        <v>0</v>
      </c>
      <c r="M78" s="2">
        <v>11.288805702696623</v>
      </c>
      <c r="N78" s="2">
        <v>314.68412485862558</v>
      </c>
      <c r="O78" s="2">
        <v>29.573117437982855</v>
      </c>
      <c r="P78" s="2">
        <v>54.624698039955902</v>
      </c>
      <c r="Q78" s="2">
        <v>119.40012383490473</v>
      </c>
      <c r="R78" s="2">
        <v>1.8336446954530967</v>
      </c>
      <c r="S78" s="2">
        <v>17.619738863903134</v>
      </c>
      <c r="T78" s="2">
        <v>4386.4887980753429</v>
      </c>
    </row>
    <row r="79" spans="1:20" x14ac:dyDescent="0.25">
      <c r="A79" s="3" t="s">
        <v>11</v>
      </c>
      <c r="B79" s="2">
        <v>106.41264245323661</v>
      </c>
      <c r="C79" s="2"/>
      <c r="D79" s="2">
        <v>870.47800189917939</v>
      </c>
      <c r="E79" s="2">
        <v>1491.967279962455</v>
      </c>
      <c r="F79" s="2">
        <v>429.14353386427285</v>
      </c>
      <c r="G79" s="2">
        <v>1.0611932665938184E-8</v>
      </c>
      <c r="H79" s="2">
        <v>235.95468414687707</v>
      </c>
      <c r="I79" s="2">
        <v>542.54816847309041</v>
      </c>
      <c r="J79" s="2">
        <v>277.95703267502108</v>
      </c>
      <c r="K79" s="2">
        <v>0</v>
      </c>
      <c r="L79" s="2">
        <v>0</v>
      </c>
      <c r="M79" s="2">
        <v>9.7467876760424925</v>
      </c>
      <c r="N79" s="2">
        <v>314.24613236769983</v>
      </c>
      <c r="O79" s="2">
        <v>35.614247096910518</v>
      </c>
      <c r="P79" s="2">
        <v>66.165093341644663</v>
      </c>
      <c r="Q79" s="2">
        <v>139.87698440547749</v>
      </c>
      <c r="R79" s="2">
        <v>2.1081394751690423</v>
      </c>
      <c r="S79" s="2">
        <v>15.779856250269127</v>
      </c>
      <c r="T79" s="2">
        <v>4537.9985840979589</v>
      </c>
    </row>
    <row r="80" spans="1:20" x14ac:dyDescent="0.25">
      <c r="A80" s="3" t="s">
        <v>12</v>
      </c>
      <c r="B80" s="2">
        <v>284.93704883729322</v>
      </c>
      <c r="C80" s="2"/>
      <c r="D80" s="2">
        <v>547.57151620230354</v>
      </c>
      <c r="E80" s="2">
        <v>1942.9855769462511</v>
      </c>
      <c r="F80" s="2">
        <v>450.62310728584993</v>
      </c>
      <c r="G80" s="2"/>
      <c r="H80" s="2">
        <v>321.57661433217038</v>
      </c>
      <c r="I80" s="2">
        <v>708.18302046055612</v>
      </c>
      <c r="J80" s="2">
        <v>296.74144102051997</v>
      </c>
      <c r="K80" s="2">
        <v>0</v>
      </c>
      <c r="L80" s="2">
        <v>0</v>
      </c>
      <c r="M80" s="2">
        <v>11.167066599912602</v>
      </c>
      <c r="N80" s="2">
        <v>196.07047512604834</v>
      </c>
      <c r="O80" s="2">
        <v>29.889982260425462</v>
      </c>
      <c r="P80" s="2">
        <v>34.855917708040309</v>
      </c>
      <c r="Q80" s="2">
        <v>95.942230547882033</v>
      </c>
      <c r="R80" s="2">
        <v>1.458897407562068</v>
      </c>
      <c r="S80" s="2">
        <v>11.826017688635728</v>
      </c>
      <c r="T80" s="2">
        <v>4933.8289124234516</v>
      </c>
    </row>
    <row r="81" spans="1:20" x14ac:dyDescent="0.25">
      <c r="A81" s="3" t="s">
        <v>13</v>
      </c>
      <c r="B81" s="2">
        <v>298.81373499864975</v>
      </c>
      <c r="C81" s="2"/>
      <c r="D81" s="2">
        <v>556.34542886878057</v>
      </c>
      <c r="E81" s="2">
        <v>1957.898120938092</v>
      </c>
      <c r="F81" s="2">
        <v>453.81277472319579</v>
      </c>
      <c r="G81" s="2"/>
      <c r="H81" s="2">
        <v>333.7219893395785</v>
      </c>
      <c r="I81" s="2">
        <v>706.22051025760902</v>
      </c>
      <c r="J81" s="2">
        <v>288.05925964141227</v>
      </c>
      <c r="K81" s="2">
        <v>0</v>
      </c>
      <c r="L81" s="2">
        <v>0</v>
      </c>
      <c r="M81" s="2">
        <v>13.770043971156893</v>
      </c>
      <c r="N81" s="2">
        <v>199.52520669661649</v>
      </c>
      <c r="O81" s="2">
        <v>27.88285811806492</v>
      </c>
      <c r="P81" s="2">
        <v>35.474746725881126</v>
      </c>
      <c r="Q81" s="2">
        <v>102.45159130141853</v>
      </c>
      <c r="R81" s="2">
        <v>1.519622423544601</v>
      </c>
      <c r="S81" s="2">
        <v>10.630763746903122</v>
      </c>
      <c r="T81" s="2">
        <v>4986.1266517509048</v>
      </c>
    </row>
    <row r="82" spans="1:20" x14ac:dyDescent="0.25">
      <c r="A82" s="3" t="s">
        <v>224</v>
      </c>
      <c r="B82" s="2">
        <v>93.607435447266639</v>
      </c>
      <c r="C82" s="2"/>
      <c r="D82" s="2">
        <v>821.26565615043114</v>
      </c>
      <c r="E82" s="2">
        <v>1370.0266335528497</v>
      </c>
      <c r="F82" s="2">
        <v>389.5365128284684</v>
      </c>
      <c r="G82" s="2">
        <v>1.0621793222753695E-8</v>
      </c>
      <c r="H82" s="2">
        <v>251.72893585106661</v>
      </c>
      <c r="I82" s="2">
        <v>548.07722469307373</v>
      </c>
      <c r="J82" s="2">
        <v>245.36096778737638</v>
      </c>
      <c r="K82" s="2">
        <v>0</v>
      </c>
      <c r="L82" s="2">
        <v>0</v>
      </c>
      <c r="M82" s="2">
        <v>13.678982773301556</v>
      </c>
      <c r="N82" s="2">
        <v>318.93822057977707</v>
      </c>
      <c r="O82" s="2">
        <v>25.683818364495238</v>
      </c>
      <c r="P82" s="2">
        <v>53.691252248451775</v>
      </c>
      <c r="Q82" s="2">
        <v>120.16535483565754</v>
      </c>
      <c r="R82" s="2">
        <v>1.8175377956609637</v>
      </c>
      <c r="S82" s="2">
        <v>17.887163308510647</v>
      </c>
      <c r="T82" s="2">
        <v>4271.4656962270101</v>
      </c>
    </row>
    <row r="83" spans="1:20" x14ac:dyDescent="0.25">
      <c r="A83" s="1" t="s">
        <v>225</v>
      </c>
      <c r="B83" s="2">
        <v>0.76450727501128846</v>
      </c>
      <c r="C83" s="2">
        <v>1.5906268682789693</v>
      </c>
      <c r="D83" s="2">
        <v>0</v>
      </c>
      <c r="E83" s="2">
        <v>32.761931905970059</v>
      </c>
      <c r="F83" s="2">
        <v>104.94270577278401</v>
      </c>
      <c r="G83" s="2">
        <v>0.54940801003748663</v>
      </c>
      <c r="H83" s="2">
        <v>539.1634848319818</v>
      </c>
      <c r="I83" s="2">
        <v>116.94712740844207</v>
      </c>
      <c r="J83" s="2">
        <v>62.194044343534287</v>
      </c>
      <c r="K83" s="2">
        <v>0</v>
      </c>
      <c r="L83" s="2">
        <v>0</v>
      </c>
      <c r="M83" s="2">
        <v>21.856081610824099</v>
      </c>
      <c r="N83" s="2">
        <v>273.46962658308144</v>
      </c>
      <c r="O83" s="2">
        <v>17.743441732229101</v>
      </c>
      <c r="P83" s="2">
        <v>62.888086659228591</v>
      </c>
      <c r="Q83" s="2">
        <v>99.334157771879433</v>
      </c>
      <c r="R83" s="2">
        <v>105.66411843755631</v>
      </c>
      <c r="S83" s="2">
        <v>60.150259820213677</v>
      </c>
      <c r="T83" s="2">
        <v>1500.0196090310526</v>
      </c>
    </row>
    <row r="84" spans="1:20" x14ac:dyDescent="0.25">
      <c r="A84" s="3" t="s">
        <v>10</v>
      </c>
      <c r="B84" s="2">
        <v>0.21243619915789647</v>
      </c>
      <c r="C84" s="2">
        <v>1.2097722823511958E-10</v>
      </c>
      <c r="D84" s="2">
        <v>0</v>
      </c>
      <c r="E84" s="2">
        <v>9.6723574845964286</v>
      </c>
      <c r="F84" s="2">
        <v>22.916003182772268</v>
      </c>
      <c r="G84" s="2">
        <v>4.2239789443954123E-10</v>
      </c>
      <c r="H84" s="2">
        <v>104.41008191302201</v>
      </c>
      <c r="I84" s="2">
        <v>20.995891591852882</v>
      </c>
      <c r="J84" s="2">
        <v>12.135727610188273</v>
      </c>
      <c r="K84" s="2">
        <v>0</v>
      </c>
      <c r="L84" s="2">
        <v>0</v>
      </c>
      <c r="M84" s="2">
        <v>3.7020815680802945</v>
      </c>
      <c r="N84" s="2">
        <v>46.71375626676501</v>
      </c>
      <c r="O84" s="2">
        <v>3.4675607831335227</v>
      </c>
      <c r="P84" s="2">
        <v>15.458302907291797</v>
      </c>
      <c r="Q84" s="2">
        <v>15.033894120159532</v>
      </c>
      <c r="R84" s="2">
        <v>15.996928787161941</v>
      </c>
      <c r="S84" s="2">
        <v>10.385727393142366</v>
      </c>
      <c r="T84" s="2">
        <v>281.1007498078676</v>
      </c>
    </row>
    <row r="85" spans="1:20" x14ac:dyDescent="0.25">
      <c r="A85" s="3" t="s">
        <v>11</v>
      </c>
      <c r="B85" s="2">
        <v>0.15643788757764204</v>
      </c>
      <c r="C85" s="2">
        <v>1.2062639775933803E-10</v>
      </c>
      <c r="D85" s="2">
        <v>0</v>
      </c>
      <c r="E85" s="2">
        <v>5.8739936759165454</v>
      </c>
      <c r="F85" s="2">
        <v>22.017116532897919</v>
      </c>
      <c r="G85" s="2">
        <v>4.2228787133780088E-10</v>
      </c>
      <c r="H85" s="2">
        <v>106.86465522188901</v>
      </c>
      <c r="I85" s="2">
        <v>22.248325246901381</v>
      </c>
      <c r="J85" s="2">
        <v>13.980785195932564</v>
      </c>
      <c r="K85" s="2">
        <v>0</v>
      </c>
      <c r="L85" s="2">
        <v>0</v>
      </c>
      <c r="M85" s="2">
        <v>3.4796674587779068</v>
      </c>
      <c r="N85" s="2">
        <v>47.733245504656253</v>
      </c>
      <c r="O85" s="2">
        <v>5.4579293407570919</v>
      </c>
      <c r="P85" s="2">
        <v>14.564157887608944</v>
      </c>
      <c r="Q85" s="2">
        <v>22.125264812038164</v>
      </c>
      <c r="R85" s="2">
        <v>23.129010672292726</v>
      </c>
      <c r="S85" s="2">
        <v>11.573377008815372</v>
      </c>
      <c r="T85" s="2">
        <v>299.20396644660445</v>
      </c>
    </row>
    <row r="86" spans="1:20" x14ac:dyDescent="0.25">
      <c r="A86" s="3" t="s">
        <v>12</v>
      </c>
      <c r="B86" s="2">
        <v>2.7158095140221768E-2</v>
      </c>
      <c r="C86" s="2">
        <v>1.2176926134088717E-10</v>
      </c>
      <c r="D86" s="2">
        <v>0</v>
      </c>
      <c r="E86" s="2">
        <v>2.2212760482832534</v>
      </c>
      <c r="F86" s="2">
        <v>18.462479886077354</v>
      </c>
      <c r="G86" s="2">
        <v>4.2264924893231637E-10</v>
      </c>
      <c r="H86" s="2">
        <v>121.04170769277015</v>
      </c>
      <c r="I86" s="2">
        <v>29.051424986912554</v>
      </c>
      <c r="J86" s="2">
        <v>12.611619328669089</v>
      </c>
      <c r="K86" s="2">
        <v>0</v>
      </c>
      <c r="L86" s="2">
        <v>0</v>
      </c>
      <c r="M86" s="2">
        <v>5.2217001966090137</v>
      </c>
      <c r="N86" s="2">
        <v>50.598889131964739</v>
      </c>
      <c r="O86" s="2">
        <v>2.9066531358569523</v>
      </c>
      <c r="P86" s="2">
        <v>12.402343356090659</v>
      </c>
      <c r="Q86" s="2">
        <v>21.962924719575874</v>
      </c>
      <c r="R86" s="2">
        <v>23.717484293533659</v>
      </c>
      <c r="S86" s="2">
        <v>14.462925658539119</v>
      </c>
      <c r="T86" s="2">
        <v>314.68858653056702</v>
      </c>
    </row>
    <row r="87" spans="1:20" x14ac:dyDescent="0.25">
      <c r="A87" s="3" t="s">
        <v>13</v>
      </c>
      <c r="B87" s="2">
        <v>2.1393004003356767E-3</v>
      </c>
      <c r="C87" s="2">
        <v>1.5906268677213955</v>
      </c>
      <c r="D87" s="2">
        <v>0</v>
      </c>
      <c r="E87" s="2">
        <v>0.34109147284185476</v>
      </c>
      <c r="F87" s="2">
        <v>12.282454857482044</v>
      </c>
      <c r="G87" s="2">
        <v>0.54940800832419368</v>
      </c>
      <c r="H87" s="2">
        <v>93.523038114213065</v>
      </c>
      <c r="I87" s="2">
        <v>23.806100418596738</v>
      </c>
      <c r="J87" s="2">
        <v>13.086817410453611</v>
      </c>
      <c r="K87" s="2">
        <v>0</v>
      </c>
      <c r="L87" s="2">
        <v>0</v>
      </c>
      <c r="M87" s="2">
        <v>5.1777194967113003</v>
      </c>
      <c r="N87" s="2">
        <v>82.602077946791155</v>
      </c>
      <c r="O87" s="2">
        <v>3.9774094954308472</v>
      </c>
      <c r="P87" s="2">
        <v>11.843979014689429</v>
      </c>
      <c r="Q87" s="2">
        <v>30.437717959243404</v>
      </c>
      <c r="R87" s="2">
        <v>32.153342678569174</v>
      </c>
      <c r="S87" s="2">
        <v>18.078656531661071</v>
      </c>
      <c r="T87" s="2">
        <v>329.45257957312964</v>
      </c>
    </row>
    <row r="88" spans="1:20" x14ac:dyDescent="0.25">
      <c r="A88" s="3" t="s">
        <v>224</v>
      </c>
      <c r="B88" s="2">
        <v>0.36633579273519257</v>
      </c>
      <c r="C88" s="2">
        <v>1.9420087760124716E-10</v>
      </c>
      <c r="D88" s="2">
        <v>0</v>
      </c>
      <c r="E88" s="2">
        <v>14.653213224331976</v>
      </c>
      <c r="F88" s="2">
        <v>29.264651313554424</v>
      </c>
      <c r="G88" s="2">
        <v>4.4595793724511168E-10</v>
      </c>
      <c r="H88" s="2">
        <v>113.32400189008762</v>
      </c>
      <c r="I88" s="2">
        <v>20.845385164178506</v>
      </c>
      <c r="J88" s="2">
        <v>10.37909479829074</v>
      </c>
      <c r="K88" s="2">
        <v>0</v>
      </c>
      <c r="L88" s="2">
        <v>0</v>
      </c>
      <c r="M88" s="2">
        <v>4.2749128906455827</v>
      </c>
      <c r="N88" s="2">
        <v>45.821657732904264</v>
      </c>
      <c r="O88" s="2">
        <v>1.9338889770506835</v>
      </c>
      <c r="P88" s="2">
        <v>8.6193034935477648</v>
      </c>
      <c r="Q88" s="2">
        <v>9.7743561608624496</v>
      </c>
      <c r="R88" s="2">
        <v>10.667352005998815</v>
      </c>
      <c r="S88" s="2">
        <v>5.6495732280557416</v>
      </c>
      <c r="T88" s="2">
        <v>275.57372667288388</v>
      </c>
    </row>
    <row r="89" spans="1:20" x14ac:dyDescent="0.25">
      <c r="A89" s="1" t="s">
        <v>226</v>
      </c>
      <c r="B89" s="2">
        <v>274.13112415348547</v>
      </c>
      <c r="C89" s="2">
        <v>1.6791786821393591</v>
      </c>
      <c r="D89" s="2">
        <v>0</v>
      </c>
      <c r="E89" s="2">
        <v>155.86084675403029</v>
      </c>
      <c r="F89" s="2">
        <v>208.62343679500202</v>
      </c>
      <c r="G89" s="2">
        <v>0.4695009404318819</v>
      </c>
      <c r="H89" s="2">
        <v>18.709481976371855</v>
      </c>
      <c r="I89" s="2">
        <v>8.6405476641235399</v>
      </c>
      <c r="J89" s="2">
        <v>8.3215086738655586</v>
      </c>
      <c r="K89" s="2">
        <v>12.415534802356083</v>
      </c>
      <c r="L89" s="2">
        <v>0</v>
      </c>
      <c r="M89" s="2">
        <v>1.3550990273864454</v>
      </c>
      <c r="N89" s="2">
        <v>17.630682713160954</v>
      </c>
      <c r="O89" s="2">
        <v>2.5752086283848565</v>
      </c>
      <c r="P89" s="2">
        <v>71.635288781457703</v>
      </c>
      <c r="Q89" s="2">
        <v>22.16093797265783</v>
      </c>
      <c r="R89" s="2">
        <v>0</v>
      </c>
      <c r="S89" s="2">
        <v>0</v>
      </c>
      <c r="T89" s="2">
        <v>804.20837756485389</v>
      </c>
    </row>
    <row r="90" spans="1:20" x14ac:dyDescent="0.25">
      <c r="A90" s="3" t="s">
        <v>10</v>
      </c>
      <c r="B90" s="2">
        <v>42.6803888204524</v>
      </c>
      <c r="C90" s="2">
        <v>9.5456442750219139E-10</v>
      </c>
      <c r="D90" s="2">
        <v>0</v>
      </c>
      <c r="E90" s="2">
        <v>36.544881194418267</v>
      </c>
      <c r="F90" s="2">
        <v>42.705821643603727</v>
      </c>
      <c r="G90" s="2">
        <v>1.2485963374331277E-9</v>
      </c>
      <c r="H90" s="2">
        <v>2.937877477524625</v>
      </c>
      <c r="I90" s="2">
        <v>1.4068204165847613</v>
      </c>
      <c r="J90" s="2">
        <v>1.5103605215254328</v>
      </c>
      <c r="K90" s="2">
        <v>1.4780617514096976</v>
      </c>
      <c r="L90" s="2">
        <v>0</v>
      </c>
      <c r="M90" s="2">
        <v>0.21972548337345876</v>
      </c>
      <c r="N90" s="2">
        <v>3.2768582968021311</v>
      </c>
      <c r="O90" s="2">
        <v>0.49823222058057037</v>
      </c>
      <c r="P90" s="2">
        <v>12.500449915544527</v>
      </c>
      <c r="Q90" s="2">
        <v>3.819376259404152</v>
      </c>
      <c r="R90" s="2">
        <v>0</v>
      </c>
      <c r="S90" s="2">
        <v>0</v>
      </c>
      <c r="T90" s="2">
        <v>149.5788540034269</v>
      </c>
    </row>
    <row r="91" spans="1:20" x14ac:dyDescent="0.25">
      <c r="A91" s="3" t="s">
        <v>11</v>
      </c>
      <c r="B91" s="2">
        <v>36.645514010584925</v>
      </c>
      <c r="C91" s="2">
        <v>9.5457786120078936E-10</v>
      </c>
      <c r="D91" s="2">
        <v>0</v>
      </c>
      <c r="E91" s="2">
        <v>30.762507380470563</v>
      </c>
      <c r="F91" s="2">
        <v>47.597099128612577</v>
      </c>
      <c r="G91" s="2">
        <v>1.2486032763270316E-9</v>
      </c>
      <c r="H91" s="2">
        <v>5.3988810062393489</v>
      </c>
      <c r="I91" s="2">
        <v>2.2036096584295519</v>
      </c>
      <c r="J91" s="2">
        <v>1.7431420816156462</v>
      </c>
      <c r="K91" s="2">
        <v>1.7576084889434449</v>
      </c>
      <c r="L91" s="2">
        <v>0</v>
      </c>
      <c r="M91" s="2">
        <v>0.24899606953589906</v>
      </c>
      <c r="N91" s="2">
        <v>4.0227620383041476</v>
      </c>
      <c r="O91" s="2">
        <v>0.52715255662322191</v>
      </c>
      <c r="P91" s="2">
        <v>16.881943720069991</v>
      </c>
      <c r="Q91" s="2">
        <v>4.6511183623575221</v>
      </c>
      <c r="R91" s="2">
        <v>0</v>
      </c>
      <c r="S91" s="2">
        <v>0</v>
      </c>
      <c r="T91" s="2">
        <v>152.44033450399004</v>
      </c>
    </row>
    <row r="92" spans="1:20" x14ac:dyDescent="0.25">
      <c r="A92" s="3" t="s">
        <v>12</v>
      </c>
      <c r="B92" s="2">
        <v>83.505684796765962</v>
      </c>
      <c r="C92" s="2">
        <v>9.5466079486072886E-10</v>
      </c>
      <c r="D92" s="2">
        <v>0</v>
      </c>
      <c r="E92" s="2">
        <v>28.413270548334218</v>
      </c>
      <c r="F92" s="2">
        <v>40.498076091997341</v>
      </c>
      <c r="G92" s="2">
        <v>1.2486243150533483E-9</v>
      </c>
      <c r="H92" s="2">
        <v>3.8109431861258671</v>
      </c>
      <c r="I92" s="2">
        <v>1.8055222954737955</v>
      </c>
      <c r="J92" s="2">
        <v>1.7747163892884823</v>
      </c>
      <c r="K92" s="2">
        <v>2.0847330244300024</v>
      </c>
      <c r="L92" s="2">
        <v>0</v>
      </c>
      <c r="M92" s="2">
        <v>0.31273583994108894</v>
      </c>
      <c r="N92" s="2">
        <v>3.4973394519315772</v>
      </c>
      <c r="O92" s="2">
        <v>0.51113060698896606</v>
      </c>
      <c r="P92" s="2">
        <v>13.409231408441785</v>
      </c>
      <c r="Q92" s="2">
        <v>4.3745556413542834</v>
      </c>
      <c r="R92" s="2">
        <v>0</v>
      </c>
      <c r="S92" s="2">
        <v>0</v>
      </c>
      <c r="T92" s="2">
        <v>183.99793928327662</v>
      </c>
    </row>
    <row r="93" spans="1:20" x14ac:dyDescent="0.25">
      <c r="A93" s="3" t="s">
        <v>13</v>
      </c>
      <c r="B93" s="2">
        <v>59.216997985505053</v>
      </c>
      <c r="C93" s="2">
        <v>1.6791786648331635</v>
      </c>
      <c r="D93" s="2">
        <v>0</v>
      </c>
      <c r="E93" s="2">
        <v>16.855682003899567</v>
      </c>
      <c r="F93" s="2">
        <v>33.979244078193894</v>
      </c>
      <c r="G93" s="2">
        <v>0.46950092924849984</v>
      </c>
      <c r="H93" s="2">
        <v>3.6226749565345342</v>
      </c>
      <c r="I93" s="2">
        <v>1.7593094667700073</v>
      </c>
      <c r="J93" s="2">
        <v>1.7717821784140519</v>
      </c>
      <c r="K93" s="2">
        <v>4.8122160898450144</v>
      </c>
      <c r="L93" s="2">
        <v>0</v>
      </c>
      <c r="M93" s="2">
        <v>0.3223278302883914</v>
      </c>
      <c r="N93" s="2">
        <v>4.408118694222626</v>
      </c>
      <c r="O93" s="2">
        <v>0.60032421534687086</v>
      </c>
      <c r="P93" s="2">
        <v>20.890748564421362</v>
      </c>
      <c r="Q93" s="2">
        <v>6.0281248107788334</v>
      </c>
      <c r="R93" s="2">
        <v>0</v>
      </c>
      <c r="S93" s="2">
        <v>0</v>
      </c>
      <c r="T93" s="2">
        <v>156.41623046830185</v>
      </c>
    </row>
    <row r="94" spans="1:20" x14ac:dyDescent="0.25">
      <c r="A94" s="3" t="s">
        <v>224</v>
      </c>
      <c r="B94" s="2">
        <v>52.082538540177126</v>
      </c>
      <c r="C94" s="2">
        <v>1.4442392615166E-8</v>
      </c>
      <c r="D94" s="2">
        <v>0</v>
      </c>
      <c r="E94" s="2">
        <v>43.284505626907681</v>
      </c>
      <c r="F94" s="2">
        <v>43.843195852594484</v>
      </c>
      <c r="G94" s="2">
        <v>7.4375581249341849E-9</v>
      </c>
      <c r="H94" s="2">
        <v>2.9391053499474769</v>
      </c>
      <c r="I94" s="2">
        <v>1.4652858268654241</v>
      </c>
      <c r="J94" s="2">
        <v>1.5215075030219465</v>
      </c>
      <c r="K94" s="2">
        <v>2.2829154477279237</v>
      </c>
      <c r="L94" s="2">
        <v>0</v>
      </c>
      <c r="M94" s="2">
        <v>0.25131380424760724</v>
      </c>
      <c r="N94" s="2">
        <v>2.4256042319004725</v>
      </c>
      <c r="O94" s="2">
        <v>0.43836902884522727</v>
      </c>
      <c r="P94" s="2">
        <v>7.95291517298004</v>
      </c>
      <c r="Q94" s="2">
        <v>3.2877628987630367</v>
      </c>
      <c r="R94" s="2">
        <v>0</v>
      </c>
      <c r="S94" s="2">
        <v>0</v>
      </c>
      <c r="T94" s="2">
        <v>161.77501930585842</v>
      </c>
    </row>
    <row r="95" spans="1:20" x14ac:dyDescent="0.25">
      <c r="A95" s="1" t="s">
        <v>221</v>
      </c>
      <c r="B95" s="2">
        <v>8.9840433836444333</v>
      </c>
      <c r="C95" s="2">
        <v>0.58192655956959727</v>
      </c>
      <c r="D95" s="2">
        <v>313.55265683063067</v>
      </c>
      <c r="E95" s="2">
        <v>56.247576732331495</v>
      </c>
      <c r="F95" s="2">
        <v>107.30914132978495</v>
      </c>
      <c r="G95" s="2">
        <v>0.19956732825657608</v>
      </c>
      <c r="H95" s="2">
        <v>385.81054809598908</v>
      </c>
      <c r="I95" s="2">
        <v>32.851728637646801</v>
      </c>
      <c r="J95" s="2">
        <v>60.035126557865524</v>
      </c>
      <c r="K95" s="2">
        <v>0</v>
      </c>
      <c r="L95" s="2">
        <v>14.115007548660429</v>
      </c>
      <c r="M95" s="2">
        <v>15.550393731815042</v>
      </c>
      <c r="N95" s="2">
        <v>299.26779271715452</v>
      </c>
      <c r="O95" s="2">
        <v>20.479941739369238</v>
      </c>
      <c r="P95" s="2">
        <v>46.165899359433219</v>
      </c>
      <c r="Q95" s="2">
        <v>390.2841065251485</v>
      </c>
      <c r="R95" s="2">
        <v>72.489787271576859</v>
      </c>
      <c r="S95" s="2">
        <v>1.6526511714634087</v>
      </c>
      <c r="T95" s="2">
        <v>1825.5778955203402</v>
      </c>
    </row>
    <row r="96" spans="1:20" x14ac:dyDescent="0.25">
      <c r="A96" s="3" t="s">
        <v>10</v>
      </c>
      <c r="B96" s="2">
        <v>2.0612603358547679</v>
      </c>
      <c r="C96" s="2"/>
      <c r="D96" s="2">
        <v>60.964761154117298</v>
      </c>
      <c r="E96" s="2">
        <v>14.315742309406092</v>
      </c>
      <c r="F96" s="2">
        <v>24.710383129082278</v>
      </c>
      <c r="G96" s="2"/>
      <c r="H96" s="2">
        <v>77.25623886143245</v>
      </c>
      <c r="I96" s="2">
        <v>6.4098544900392769</v>
      </c>
      <c r="J96" s="2">
        <v>11.441472295049179</v>
      </c>
      <c r="K96" s="2">
        <v>0</v>
      </c>
      <c r="L96" s="2">
        <v>2.0745565110537245</v>
      </c>
      <c r="M96" s="2">
        <v>2.6517130426829527</v>
      </c>
      <c r="N96" s="2">
        <v>47.32980617488915</v>
      </c>
      <c r="O96" s="2">
        <v>3.8595416955644253</v>
      </c>
      <c r="P96" s="2">
        <v>10.220656702993734</v>
      </c>
      <c r="Q96" s="2">
        <v>66.682068777466938</v>
      </c>
      <c r="R96" s="2">
        <v>12.383401593692007</v>
      </c>
      <c r="S96" s="2">
        <v>0.31356248409029436</v>
      </c>
      <c r="T96" s="2">
        <v>342.67501955741454</v>
      </c>
    </row>
    <row r="97" spans="1:20" x14ac:dyDescent="0.25">
      <c r="A97" s="3" t="s">
        <v>11</v>
      </c>
      <c r="B97" s="2">
        <v>1.3628130705795021</v>
      </c>
      <c r="C97" s="2"/>
      <c r="D97" s="2">
        <v>65.564129199979874</v>
      </c>
      <c r="E97" s="2">
        <v>11.347774581952931</v>
      </c>
      <c r="F97" s="2">
        <v>24.248928871461626</v>
      </c>
      <c r="G97" s="2"/>
      <c r="H97" s="2">
        <v>69.024744554325196</v>
      </c>
      <c r="I97" s="2">
        <v>6.1480317459138458</v>
      </c>
      <c r="J97" s="2">
        <v>12.267110494969375</v>
      </c>
      <c r="K97" s="2">
        <v>0</v>
      </c>
      <c r="L97" s="2">
        <v>1.5621066858864794</v>
      </c>
      <c r="M97" s="2">
        <v>2.4215019005088254</v>
      </c>
      <c r="N97" s="2">
        <v>61.197767227260648</v>
      </c>
      <c r="O97" s="2">
        <v>5.0020531189414292</v>
      </c>
      <c r="P97" s="2">
        <v>12.692092838434911</v>
      </c>
      <c r="Q97" s="2">
        <v>84.513092990601081</v>
      </c>
      <c r="R97" s="2">
        <v>15.576135839322712</v>
      </c>
      <c r="S97" s="2">
        <v>0.34024060503804943</v>
      </c>
      <c r="T97" s="2">
        <v>373.26852372517646</v>
      </c>
    </row>
    <row r="98" spans="1:20" x14ac:dyDescent="0.25">
      <c r="A98" s="3" t="s">
        <v>12</v>
      </c>
      <c r="B98" s="2">
        <v>0.24572331026378463</v>
      </c>
      <c r="C98" s="2"/>
      <c r="D98" s="2">
        <v>55.12583859084026</v>
      </c>
      <c r="E98" s="2">
        <v>6.3693187881288891</v>
      </c>
      <c r="F98" s="2">
        <v>19.344287951681583</v>
      </c>
      <c r="G98" s="2"/>
      <c r="H98" s="2">
        <v>94.301054551578346</v>
      </c>
      <c r="I98" s="2">
        <v>7.7516223161290307</v>
      </c>
      <c r="J98" s="2">
        <v>12.678420607839797</v>
      </c>
      <c r="K98" s="2">
        <v>0</v>
      </c>
      <c r="L98" s="2">
        <v>3.0862745514268224</v>
      </c>
      <c r="M98" s="2">
        <v>3.761226741566476</v>
      </c>
      <c r="N98" s="2">
        <v>72.122259100973352</v>
      </c>
      <c r="O98" s="2">
        <v>3.7590970574726748</v>
      </c>
      <c r="P98" s="2">
        <v>7.9382562841550719</v>
      </c>
      <c r="Q98" s="2">
        <v>79.325711833907832</v>
      </c>
      <c r="R98" s="2">
        <v>14.826337630532615</v>
      </c>
      <c r="S98" s="2">
        <v>0.37358825622272485</v>
      </c>
      <c r="T98" s="2">
        <v>381.0090175727193</v>
      </c>
    </row>
    <row r="99" spans="1:20" x14ac:dyDescent="0.25">
      <c r="A99" s="3" t="s">
        <v>13</v>
      </c>
      <c r="B99" s="2">
        <v>1.3837468658341796</v>
      </c>
      <c r="C99" s="2">
        <v>0.58192655956959727</v>
      </c>
      <c r="D99" s="2">
        <v>74.172027222916057</v>
      </c>
      <c r="E99" s="2">
        <v>2.0377474899302044</v>
      </c>
      <c r="F99" s="2">
        <v>12.038234909134607</v>
      </c>
      <c r="G99" s="2">
        <v>0.19956732825657608</v>
      </c>
      <c r="H99" s="2">
        <v>63.097827381272701</v>
      </c>
      <c r="I99" s="2">
        <v>6.0175253707338276</v>
      </c>
      <c r="J99" s="2">
        <v>12.866775907966659</v>
      </c>
      <c r="K99" s="2">
        <v>0</v>
      </c>
      <c r="L99" s="2">
        <v>4.2621755249911271</v>
      </c>
      <c r="M99" s="2">
        <v>3.5860634560384343</v>
      </c>
      <c r="N99" s="2">
        <v>76.481023281334984</v>
      </c>
      <c r="O99" s="2">
        <v>4.96940438367987</v>
      </c>
      <c r="P99" s="2">
        <v>8.8653194106530737</v>
      </c>
      <c r="Q99" s="2">
        <v>108.79318453382346</v>
      </c>
      <c r="R99" s="2">
        <v>20.203447889843108</v>
      </c>
      <c r="S99" s="2">
        <v>0.41527282020358108</v>
      </c>
      <c r="T99" s="2">
        <v>399.9712703361821</v>
      </c>
    </row>
    <row r="100" spans="1:20" x14ac:dyDescent="0.25">
      <c r="A100" s="3" t="s">
        <v>224</v>
      </c>
      <c r="B100" s="2">
        <v>3.930499801112199</v>
      </c>
      <c r="C100" s="2"/>
      <c r="D100" s="2">
        <v>57.725900662777178</v>
      </c>
      <c r="E100" s="2">
        <v>22.176993562913381</v>
      </c>
      <c r="F100" s="2">
        <v>26.967306468424873</v>
      </c>
      <c r="G100" s="2"/>
      <c r="H100" s="2">
        <v>82.130682747380391</v>
      </c>
      <c r="I100" s="2">
        <v>6.5246947148308188</v>
      </c>
      <c r="J100" s="2">
        <v>10.781347252040515</v>
      </c>
      <c r="K100" s="2">
        <v>0</v>
      </c>
      <c r="L100" s="2">
        <v>3.1298942753022763</v>
      </c>
      <c r="M100" s="2">
        <v>3.1298885910183536</v>
      </c>
      <c r="N100" s="2">
        <v>42.136936932696329</v>
      </c>
      <c r="O100" s="2">
        <v>2.8898454837108414</v>
      </c>
      <c r="P100" s="2">
        <v>6.4495741231964301</v>
      </c>
      <c r="Q100" s="2">
        <v>50.970048389349188</v>
      </c>
      <c r="R100" s="2">
        <v>9.5004643181864221</v>
      </c>
      <c r="S100" s="2">
        <v>0.20998700590875888</v>
      </c>
      <c r="T100" s="2">
        <v>328.65406432884794</v>
      </c>
    </row>
    <row r="101" spans="1:20" x14ac:dyDescent="0.25">
      <c r="A101" s="1" t="s">
        <v>227</v>
      </c>
      <c r="B101" s="2">
        <v>0</v>
      </c>
      <c r="C101" s="2">
        <v>3.8122735865075779</v>
      </c>
      <c r="D101" s="2">
        <v>330.30966721748086</v>
      </c>
      <c r="E101" s="2">
        <v>0</v>
      </c>
      <c r="F101" s="2">
        <v>124.21958055725202</v>
      </c>
      <c r="G101" s="2">
        <v>1.0802808289525692</v>
      </c>
      <c r="H101" s="2">
        <v>0</v>
      </c>
      <c r="I101" s="2">
        <v>110.67608789532619</v>
      </c>
      <c r="J101" s="2">
        <v>121.10349886103046</v>
      </c>
      <c r="K101" s="2">
        <v>0</v>
      </c>
      <c r="L101" s="2">
        <v>0</v>
      </c>
      <c r="M101" s="2">
        <v>17.768478202829488</v>
      </c>
      <c r="N101" s="2">
        <v>43.696354198236783</v>
      </c>
      <c r="O101" s="2">
        <v>21.54062164354006</v>
      </c>
      <c r="P101" s="2">
        <v>82.003050110130076</v>
      </c>
      <c r="Q101" s="2">
        <v>182.31656433583245</v>
      </c>
      <c r="R101" s="2">
        <v>2.8132566503557888</v>
      </c>
      <c r="S101" s="2">
        <v>0</v>
      </c>
      <c r="T101" s="2">
        <v>1041.3397140874742</v>
      </c>
    </row>
    <row r="102" spans="1:20" x14ac:dyDescent="0.25">
      <c r="A102" s="3" t="s">
        <v>10</v>
      </c>
      <c r="B102" s="2">
        <v>0</v>
      </c>
      <c r="C102" s="2">
        <v>1.4852998830860997E-9</v>
      </c>
      <c r="D102" s="2">
        <v>72.088968222658224</v>
      </c>
      <c r="E102" s="2">
        <v>0</v>
      </c>
      <c r="F102" s="2">
        <v>28.992005158884353</v>
      </c>
      <c r="G102" s="2"/>
      <c r="H102" s="2">
        <v>0</v>
      </c>
      <c r="I102" s="2">
        <v>19.766239365754352</v>
      </c>
      <c r="J102" s="2">
        <v>23.352097717447815</v>
      </c>
      <c r="K102" s="2">
        <v>0</v>
      </c>
      <c r="L102" s="2">
        <v>0</v>
      </c>
      <c r="M102" s="2">
        <v>2.9201499034189586</v>
      </c>
      <c r="N102" s="2">
        <v>8.3262911027637223</v>
      </c>
      <c r="O102" s="2">
        <v>3.8802992662260261</v>
      </c>
      <c r="P102" s="2">
        <v>20.156766207056823</v>
      </c>
      <c r="Q102" s="2">
        <v>21.629332301317763</v>
      </c>
      <c r="R102" s="2">
        <v>0.34801686607168669</v>
      </c>
      <c r="S102" s="2">
        <v>0</v>
      </c>
      <c r="T102" s="2">
        <v>201.46016611308497</v>
      </c>
    </row>
    <row r="103" spans="1:20" x14ac:dyDescent="0.25">
      <c r="A103" s="3" t="s">
        <v>11</v>
      </c>
      <c r="B103" s="2">
        <v>0</v>
      </c>
      <c r="C103" s="2">
        <v>1.4853580587725901E-9</v>
      </c>
      <c r="D103" s="2">
        <v>67.343310498585069</v>
      </c>
      <c r="E103" s="2">
        <v>0</v>
      </c>
      <c r="F103" s="2">
        <v>24.313720407909035</v>
      </c>
      <c r="G103" s="2"/>
      <c r="H103" s="2">
        <v>0</v>
      </c>
      <c r="I103" s="2">
        <v>19.343812415965424</v>
      </c>
      <c r="J103" s="2">
        <v>23.94378648154996</v>
      </c>
      <c r="K103" s="2">
        <v>0</v>
      </c>
      <c r="L103" s="2">
        <v>0</v>
      </c>
      <c r="M103" s="2">
        <v>2.7595036814245626</v>
      </c>
      <c r="N103" s="2">
        <v>9.4663072471192091</v>
      </c>
      <c r="O103" s="2">
        <v>5.3116056488988912</v>
      </c>
      <c r="P103" s="2">
        <v>18.990850884866848</v>
      </c>
      <c r="Q103" s="2">
        <v>36.449518127537409</v>
      </c>
      <c r="R103" s="2">
        <v>0.57026274826666812</v>
      </c>
      <c r="S103" s="2">
        <v>0</v>
      </c>
      <c r="T103" s="2">
        <v>208.49267814360843</v>
      </c>
    </row>
    <row r="104" spans="1:20" x14ac:dyDescent="0.25">
      <c r="A104" s="3" t="s">
        <v>12</v>
      </c>
      <c r="B104" s="2">
        <v>0</v>
      </c>
      <c r="C104" s="2">
        <v>1.4854497631944241E-9</v>
      </c>
      <c r="D104" s="2">
        <v>48.858931283705559</v>
      </c>
      <c r="E104" s="2">
        <v>0</v>
      </c>
      <c r="F104" s="2">
        <v>19.053080540335483</v>
      </c>
      <c r="G104" s="2"/>
      <c r="H104" s="2">
        <v>0</v>
      </c>
      <c r="I104" s="2">
        <v>28.671246771070905</v>
      </c>
      <c r="J104" s="2">
        <v>26.690475495997813</v>
      </c>
      <c r="K104" s="2">
        <v>0</v>
      </c>
      <c r="L104" s="2">
        <v>0</v>
      </c>
      <c r="M104" s="2">
        <v>4.3951470292889381</v>
      </c>
      <c r="N104" s="2">
        <v>9.9745049111005706</v>
      </c>
      <c r="O104" s="2">
        <v>4.1178642089549413</v>
      </c>
      <c r="P104" s="2">
        <v>16.171965118599175</v>
      </c>
      <c r="Q104" s="2">
        <v>50.660472405657345</v>
      </c>
      <c r="R104" s="2">
        <v>0.78154470212841654</v>
      </c>
      <c r="S104" s="2">
        <v>0</v>
      </c>
      <c r="T104" s="2">
        <v>209.37523246832461</v>
      </c>
    </row>
    <row r="105" spans="1:20" x14ac:dyDescent="0.25">
      <c r="A105" s="3" t="s">
        <v>13</v>
      </c>
      <c r="B105" s="2">
        <v>0</v>
      </c>
      <c r="C105" s="2">
        <v>3.8122735803507544</v>
      </c>
      <c r="D105" s="2">
        <v>73.041224656870924</v>
      </c>
      <c r="E105" s="2">
        <v>0</v>
      </c>
      <c r="F105" s="2">
        <v>9.6057633246542036</v>
      </c>
      <c r="G105" s="2">
        <v>1.0802808289525692</v>
      </c>
      <c r="H105" s="2">
        <v>0</v>
      </c>
      <c r="I105" s="2">
        <v>22.037330929266307</v>
      </c>
      <c r="J105" s="2">
        <v>24.791018948486091</v>
      </c>
      <c r="K105" s="2">
        <v>0</v>
      </c>
      <c r="L105" s="2">
        <v>0</v>
      </c>
      <c r="M105" s="2">
        <v>4.4917190939622298</v>
      </c>
      <c r="N105" s="2">
        <v>10.245498432233729</v>
      </c>
      <c r="O105" s="2">
        <v>5.3249052471803715</v>
      </c>
      <c r="P105" s="2">
        <v>15.443887283712531</v>
      </c>
      <c r="Q105" s="2">
        <v>57.925815855898186</v>
      </c>
      <c r="R105" s="2">
        <v>0.86944097763523986</v>
      </c>
      <c r="S105" s="2">
        <v>0</v>
      </c>
      <c r="T105" s="2">
        <v>228.6691591592031</v>
      </c>
    </row>
    <row r="106" spans="1:20" x14ac:dyDescent="0.25">
      <c r="A106" s="3" t="s">
        <v>224</v>
      </c>
      <c r="B106" s="2">
        <v>0</v>
      </c>
      <c r="C106" s="2">
        <v>1.7007162345095139E-9</v>
      </c>
      <c r="D106" s="2">
        <v>68.977232555661089</v>
      </c>
      <c r="E106" s="2">
        <v>0</v>
      </c>
      <c r="F106" s="2">
        <v>42.255011125468947</v>
      </c>
      <c r="G106" s="2"/>
      <c r="H106" s="2">
        <v>0</v>
      </c>
      <c r="I106" s="2">
        <v>20.857458413269221</v>
      </c>
      <c r="J106" s="2">
        <v>22.326120217548777</v>
      </c>
      <c r="K106" s="2">
        <v>0</v>
      </c>
      <c r="L106" s="2">
        <v>0</v>
      </c>
      <c r="M106" s="2">
        <v>3.2019584947347997</v>
      </c>
      <c r="N106" s="2">
        <v>5.6837525050195543</v>
      </c>
      <c r="O106" s="2">
        <v>2.9059472722798279</v>
      </c>
      <c r="P106" s="2">
        <v>11.239580615894694</v>
      </c>
      <c r="Q106" s="2">
        <v>15.651425645421744</v>
      </c>
      <c r="R106" s="2">
        <v>0.24399135625377755</v>
      </c>
      <c r="S106" s="2">
        <v>0</v>
      </c>
      <c r="T106" s="2">
        <v>193.34247820325317</v>
      </c>
    </row>
    <row r="107" spans="1:20" x14ac:dyDescent="0.25">
      <c r="A107" s="1" t="s">
        <v>220</v>
      </c>
      <c r="B107" s="2">
        <v>0</v>
      </c>
      <c r="C107" s="2">
        <v>0.22726362470032602</v>
      </c>
      <c r="D107" s="2">
        <v>305.27875797523086</v>
      </c>
      <c r="E107" s="2">
        <v>18.3810274347301</v>
      </c>
      <c r="F107" s="2">
        <v>54.392955446890966</v>
      </c>
      <c r="G107" s="2">
        <v>0.18178390848564596</v>
      </c>
      <c r="H107" s="2">
        <v>295.44257916825694</v>
      </c>
      <c r="I107" s="2">
        <v>74.506342367625592</v>
      </c>
      <c r="J107" s="2">
        <v>44.997585442133122</v>
      </c>
      <c r="K107" s="2">
        <v>0.21934301160464725</v>
      </c>
      <c r="L107" s="2">
        <v>0</v>
      </c>
      <c r="M107" s="2">
        <v>6.6460352084039549</v>
      </c>
      <c r="N107" s="2">
        <v>1.727923608041886</v>
      </c>
      <c r="O107" s="2">
        <v>15.915123445065579</v>
      </c>
      <c r="P107" s="2">
        <v>71.412849616375382</v>
      </c>
      <c r="Q107" s="2">
        <v>81.180943303272713</v>
      </c>
      <c r="R107" s="2">
        <v>0</v>
      </c>
      <c r="S107" s="2">
        <v>0</v>
      </c>
      <c r="T107" s="2">
        <v>970.51051356081757</v>
      </c>
    </row>
    <row r="108" spans="1:20" x14ac:dyDescent="0.25">
      <c r="A108" s="3" t="s">
        <v>10</v>
      </c>
      <c r="B108" s="2">
        <v>0</v>
      </c>
      <c r="C108" s="2">
        <v>7.4010741979435579E-10</v>
      </c>
      <c r="D108" s="2">
        <v>59.149552294649666</v>
      </c>
      <c r="E108" s="2">
        <v>5.8202102265700058</v>
      </c>
      <c r="F108" s="2">
        <v>13.890583677024996</v>
      </c>
      <c r="G108" s="2"/>
      <c r="H108" s="2">
        <v>57.419354286367771</v>
      </c>
      <c r="I108" s="2">
        <v>16.574498727104302</v>
      </c>
      <c r="J108" s="2">
        <v>9.1349111836119086</v>
      </c>
      <c r="K108" s="2">
        <v>5.1401094762498302E-2</v>
      </c>
      <c r="L108" s="2">
        <v>0</v>
      </c>
      <c r="M108" s="2">
        <v>1.3555047708015988</v>
      </c>
      <c r="N108" s="2">
        <v>0.30322815630925476</v>
      </c>
      <c r="O108" s="2">
        <v>2.81094671141223</v>
      </c>
      <c r="P108" s="2">
        <v>14.768360325798486</v>
      </c>
      <c r="Q108" s="2">
        <v>10.419287231935014</v>
      </c>
      <c r="R108" s="2">
        <v>0</v>
      </c>
      <c r="S108" s="2">
        <v>0</v>
      </c>
      <c r="T108" s="2">
        <v>191.69783868708782</v>
      </c>
    </row>
    <row r="109" spans="1:20" x14ac:dyDescent="0.25">
      <c r="A109" s="3" t="s">
        <v>11</v>
      </c>
      <c r="B109" s="2">
        <v>0</v>
      </c>
      <c r="C109" s="2">
        <v>7.3991146543050945E-10</v>
      </c>
      <c r="D109" s="2">
        <v>53.874562832204191</v>
      </c>
      <c r="E109" s="2">
        <v>4.6327750421525389</v>
      </c>
      <c r="F109" s="2">
        <v>11.326002686435343</v>
      </c>
      <c r="G109" s="2"/>
      <c r="H109" s="2">
        <v>56.580871774916616</v>
      </c>
      <c r="I109" s="2">
        <v>15.115111984069044</v>
      </c>
      <c r="J109" s="2">
        <v>8.7564003943446629</v>
      </c>
      <c r="K109" s="2">
        <v>4.1911049488829386E-2</v>
      </c>
      <c r="L109" s="2">
        <v>0</v>
      </c>
      <c r="M109" s="2">
        <v>1.1545319726891747</v>
      </c>
      <c r="N109" s="2">
        <v>0.33789998643886388</v>
      </c>
      <c r="O109" s="2">
        <v>3.5132507360528269</v>
      </c>
      <c r="P109" s="2">
        <v>15.620446753745037</v>
      </c>
      <c r="Q109" s="2">
        <v>16.784759942094428</v>
      </c>
      <c r="R109" s="2">
        <v>0</v>
      </c>
      <c r="S109" s="2">
        <v>0</v>
      </c>
      <c r="T109" s="2">
        <v>187.73852515537146</v>
      </c>
    </row>
    <row r="110" spans="1:20" x14ac:dyDescent="0.25">
      <c r="A110" s="3" t="s">
        <v>12</v>
      </c>
      <c r="B110" s="2">
        <v>0</v>
      </c>
      <c r="C110" s="2">
        <v>7.4054706811210735E-10</v>
      </c>
      <c r="D110" s="2">
        <v>66.048195362254972</v>
      </c>
      <c r="E110" s="2">
        <v>0.62364976867081245</v>
      </c>
      <c r="F110" s="2">
        <v>9.2349133682042375</v>
      </c>
      <c r="G110" s="2"/>
      <c r="H110" s="2">
        <v>63.493875849346239</v>
      </c>
      <c r="I110" s="2">
        <v>10.788028097298195</v>
      </c>
      <c r="J110" s="2">
        <v>9.4044356791078467</v>
      </c>
      <c r="K110" s="2">
        <v>3.4173125516384649E-2</v>
      </c>
      <c r="L110" s="2">
        <v>0</v>
      </c>
      <c r="M110" s="2">
        <v>0.9922708744521207</v>
      </c>
      <c r="N110" s="2">
        <v>0.3732874959845941</v>
      </c>
      <c r="O110" s="2">
        <v>3.5784923269116371</v>
      </c>
      <c r="P110" s="2">
        <v>15.825192873257642</v>
      </c>
      <c r="Q110" s="2">
        <v>16.801454762950183</v>
      </c>
      <c r="R110" s="2">
        <v>0</v>
      </c>
      <c r="S110" s="2">
        <v>0</v>
      </c>
      <c r="T110" s="2">
        <v>197.19796958469539</v>
      </c>
    </row>
    <row r="111" spans="1:20" x14ac:dyDescent="0.25">
      <c r="A111" s="3" t="s">
        <v>13</v>
      </c>
      <c r="B111" s="2">
        <v>0</v>
      </c>
      <c r="C111" s="2">
        <v>0.22726362167106451</v>
      </c>
      <c r="D111" s="2">
        <v>73.844499555923406</v>
      </c>
      <c r="E111" s="2">
        <v>5.7178083862795187E-2</v>
      </c>
      <c r="F111" s="2">
        <v>2.646941338070492</v>
      </c>
      <c r="G111" s="2">
        <v>0.18178390848564596</v>
      </c>
      <c r="H111" s="2">
        <v>51.561084944399816</v>
      </c>
      <c r="I111" s="2">
        <v>11.82686345960205</v>
      </c>
      <c r="J111" s="2">
        <v>8.0818215113065097</v>
      </c>
      <c r="K111" s="2">
        <v>2.7863833452934257E-2</v>
      </c>
      <c r="L111" s="2">
        <v>0</v>
      </c>
      <c r="M111" s="2">
        <v>1.4678949017746239</v>
      </c>
      <c r="N111" s="2">
        <v>0.39855880589112946</v>
      </c>
      <c r="O111" s="2">
        <v>3.7177191431616672</v>
      </c>
      <c r="P111" s="2">
        <v>16.230170708066204</v>
      </c>
      <c r="Q111" s="2">
        <v>29.726505955295742</v>
      </c>
      <c r="R111" s="2">
        <v>0</v>
      </c>
      <c r="S111" s="2">
        <v>0</v>
      </c>
      <c r="T111" s="2">
        <v>199.99614977096408</v>
      </c>
    </row>
    <row r="112" spans="1:20" x14ac:dyDescent="0.25">
      <c r="A112" s="3" t="s">
        <v>224</v>
      </c>
      <c r="B112" s="2">
        <v>0</v>
      </c>
      <c r="C112" s="2">
        <v>8.0869555496576595E-10</v>
      </c>
      <c r="D112" s="2">
        <v>52.361947930198667</v>
      </c>
      <c r="E112" s="2">
        <v>7.2472143134739504</v>
      </c>
      <c r="F112" s="2">
        <v>17.294514377155902</v>
      </c>
      <c r="G112" s="2"/>
      <c r="H112" s="2">
        <v>66.387392313226485</v>
      </c>
      <c r="I112" s="2">
        <v>20.201840099552008</v>
      </c>
      <c r="J112" s="2">
        <v>9.6200166737621959</v>
      </c>
      <c r="K112" s="2">
        <v>6.3993908384000639E-2</v>
      </c>
      <c r="L112" s="2">
        <v>0</v>
      </c>
      <c r="M112" s="2">
        <v>1.6758326886864365</v>
      </c>
      <c r="N112" s="2">
        <v>0.31494916341804419</v>
      </c>
      <c r="O112" s="2">
        <v>2.2947145275272192</v>
      </c>
      <c r="P112" s="2">
        <v>8.9686789555080075</v>
      </c>
      <c r="Q112" s="2">
        <v>7.4489354109973531</v>
      </c>
      <c r="R112" s="2">
        <v>0</v>
      </c>
      <c r="S112" s="2">
        <v>0</v>
      </c>
      <c r="T112" s="2">
        <v>193.88003036269896</v>
      </c>
    </row>
    <row r="113" spans="1:20" x14ac:dyDescent="0.25">
      <c r="A113" s="1" t="s">
        <v>228</v>
      </c>
      <c r="B113" s="2">
        <v>1222.2293603212811</v>
      </c>
      <c r="C113" s="2"/>
      <c r="D113" s="2">
        <v>0</v>
      </c>
      <c r="E113" s="2">
        <v>0</v>
      </c>
      <c r="F113" s="2">
        <v>103.46806237247077</v>
      </c>
      <c r="G113" s="2">
        <v>0.24385150677457368</v>
      </c>
      <c r="H113" s="2">
        <v>6814.9401928199586</v>
      </c>
      <c r="I113" s="2">
        <v>1935.4838295791515</v>
      </c>
      <c r="J113" s="2">
        <v>418.16812622339359</v>
      </c>
      <c r="K113" s="2">
        <v>811.82088166686628</v>
      </c>
      <c r="L113" s="2">
        <v>421.61542084846707</v>
      </c>
      <c r="M113" s="2">
        <v>156.69803796015009</v>
      </c>
      <c r="N113" s="2">
        <v>779.48523130295564</v>
      </c>
      <c r="O113" s="2">
        <v>1.6083810768363773</v>
      </c>
      <c r="P113" s="2">
        <v>6.0181843026794883</v>
      </c>
      <c r="Q113" s="2">
        <v>27.232744324911401</v>
      </c>
      <c r="R113" s="2">
        <v>2.1743253614676017</v>
      </c>
      <c r="S113" s="2">
        <v>0</v>
      </c>
      <c r="T113" s="2">
        <v>12701.186629667363</v>
      </c>
    </row>
    <row r="114" spans="1:20" x14ac:dyDescent="0.25">
      <c r="A114" s="3" t="s">
        <v>10</v>
      </c>
      <c r="B114" s="2">
        <v>133.37062080111014</v>
      </c>
      <c r="C114" s="2"/>
      <c r="D114" s="2">
        <v>0</v>
      </c>
      <c r="E114" s="2">
        <v>0</v>
      </c>
      <c r="F114" s="2">
        <v>16.756444740186197</v>
      </c>
      <c r="G114" s="2">
        <v>1.875615218693838E-10</v>
      </c>
      <c r="H114" s="2">
        <v>712.08797374312121</v>
      </c>
      <c r="I114" s="2">
        <v>235.55758496951898</v>
      </c>
      <c r="J114" s="2">
        <v>61.735599424503029</v>
      </c>
      <c r="K114" s="2">
        <v>200.78552744159654</v>
      </c>
      <c r="L114" s="2">
        <v>86.39099808603855</v>
      </c>
      <c r="M114" s="2">
        <v>24.60482957538612</v>
      </c>
      <c r="N114" s="2">
        <v>153.31418112083085</v>
      </c>
      <c r="O114" s="2">
        <v>0.27221162661630161</v>
      </c>
      <c r="P114" s="2">
        <v>1.1199426645307644</v>
      </c>
      <c r="Q114" s="2">
        <v>3.9762970607389105</v>
      </c>
      <c r="R114" s="2">
        <v>0.32242183364287996</v>
      </c>
      <c r="S114" s="2">
        <v>0</v>
      </c>
      <c r="T114" s="2">
        <v>1630.2946330880081</v>
      </c>
    </row>
    <row r="115" spans="1:20" x14ac:dyDescent="0.25">
      <c r="A115" s="3" t="s">
        <v>11</v>
      </c>
      <c r="B115" s="2">
        <v>201.84765049073292</v>
      </c>
      <c r="C115" s="2"/>
      <c r="D115" s="2">
        <v>0</v>
      </c>
      <c r="E115" s="2">
        <v>0</v>
      </c>
      <c r="F115" s="2">
        <v>23.616044928838349</v>
      </c>
      <c r="G115" s="2">
        <v>1.86719750772113E-10</v>
      </c>
      <c r="H115" s="2">
        <v>974.6622757206901</v>
      </c>
      <c r="I115" s="2">
        <v>312.18928003056391</v>
      </c>
      <c r="J115" s="2">
        <v>77.883028606086143</v>
      </c>
      <c r="K115" s="2">
        <v>183.6025446349619</v>
      </c>
      <c r="L115" s="2">
        <v>80.907557974049425</v>
      </c>
      <c r="M115" s="2">
        <v>27.822172104140765</v>
      </c>
      <c r="N115" s="2">
        <v>168.10328898297104</v>
      </c>
      <c r="O115" s="2">
        <v>0.44755156519523975</v>
      </c>
      <c r="P115" s="2">
        <v>2.0909437009105867</v>
      </c>
      <c r="Q115" s="2">
        <v>7.9829643224194928</v>
      </c>
      <c r="R115" s="2">
        <v>0.62996880848822068</v>
      </c>
      <c r="S115" s="2">
        <v>0</v>
      </c>
      <c r="T115" s="2">
        <v>2061.7852718702347</v>
      </c>
    </row>
    <row r="116" spans="1:20" x14ac:dyDescent="0.25">
      <c r="A116" s="3" t="s">
        <v>12</v>
      </c>
      <c r="B116" s="2">
        <v>367.23652480497503</v>
      </c>
      <c r="C116" s="2"/>
      <c r="D116" s="2">
        <v>0</v>
      </c>
      <c r="E116" s="2">
        <v>0</v>
      </c>
      <c r="F116" s="2">
        <v>23.646913308331953</v>
      </c>
      <c r="G116" s="2">
        <v>1.9008861151803558E-10</v>
      </c>
      <c r="H116" s="2">
        <v>2146.484913449995</v>
      </c>
      <c r="I116" s="2">
        <v>559.0349832892299</v>
      </c>
      <c r="J116" s="2">
        <v>103.60426692583165</v>
      </c>
      <c r="K116" s="2">
        <v>79.879998432922378</v>
      </c>
      <c r="L116" s="2">
        <v>70.833305342406803</v>
      </c>
      <c r="M116" s="2">
        <v>36.275530143251778</v>
      </c>
      <c r="N116" s="2">
        <v>123.37594493790949</v>
      </c>
      <c r="O116" s="2">
        <v>0.29872721113494055</v>
      </c>
      <c r="P116" s="2">
        <v>0.82262812026734433</v>
      </c>
      <c r="Q116" s="2">
        <v>4.7331391013449</v>
      </c>
      <c r="R116" s="2">
        <v>0.38138073258109684</v>
      </c>
      <c r="S116" s="2">
        <v>0</v>
      </c>
      <c r="T116" s="2">
        <v>3516.6082558003723</v>
      </c>
    </row>
    <row r="117" spans="1:20" x14ac:dyDescent="0.25">
      <c r="A117" s="3" t="s">
        <v>13</v>
      </c>
      <c r="B117" s="2">
        <v>439.5679422602978</v>
      </c>
      <c r="C117" s="2"/>
      <c r="D117" s="2">
        <v>0</v>
      </c>
      <c r="E117" s="2">
        <v>0</v>
      </c>
      <c r="F117" s="2">
        <v>27.884091404051151</v>
      </c>
      <c r="G117" s="2">
        <v>0.24385150555278923</v>
      </c>
      <c r="H117" s="2">
        <v>2486.6998253060797</v>
      </c>
      <c r="I117" s="2">
        <v>653.28888346901965</v>
      </c>
      <c r="J117" s="2">
        <v>123.87747437922975</v>
      </c>
      <c r="K117" s="2">
        <v>97.560889360300962</v>
      </c>
      <c r="L117" s="2">
        <v>85.373487304263719</v>
      </c>
      <c r="M117" s="2">
        <v>43.46769585657357</v>
      </c>
      <c r="N117" s="2">
        <v>194.46745172877479</v>
      </c>
      <c r="O117" s="2">
        <v>0.39789240887202681</v>
      </c>
      <c r="P117" s="2">
        <v>1.2146821773491379</v>
      </c>
      <c r="Q117" s="2">
        <v>7.5596671238349726</v>
      </c>
      <c r="R117" s="2">
        <v>0.59821593692722352</v>
      </c>
      <c r="S117" s="2">
        <v>0</v>
      </c>
      <c r="T117" s="2">
        <v>4162.202050221128</v>
      </c>
    </row>
    <row r="118" spans="1:20" x14ac:dyDescent="0.25">
      <c r="A118" s="3" t="s">
        <v>224</v>
      </c>
      <c r="B118" s="2">
        <v>80.206621964165151</v>
      </c>
      <c r="C118" s="2"/>
      <c r="D118" s="2">
        <v>0</v>
      </c>
      <c r="E118" s="2">
        <v>0</v>
      </c>
      <c r="F118" s="2">
        <v>11.564567991063125</v>
      </c>
      <c r="G118" s="2">
        <v>6.5741456722889779E-10</v>
      </c>
      <c r="H118" s="2">
        <v>495.00520460007323</v>
      </c>
      <c r="I118" s="2">
        <v>175.41309782081896</v>
      </c>
      <c r="J118" s="2">
        <v>51.067756887743023</v>
      </c>
      <c r="K118" s="2">
        <v>249.99192179708453</v>
      </c>
      <c r="L118" s="2">
        <v>98.110072141708557</v>
      </c>
      <c r="M118" s="2">
        <v>24.527810280797841</v>
      </c>
      <c r="N118" s="2">
        <v>140.22436453246954</v>
      </c>
      <c r="O118" s="2">
        <v>0.19199826501786865</v>
      </c>
      <c r="P118" s="2">
        <v>0.76998763962165429</v>
      </c>
      <c r="Q118" s="2">
        <v>2.9806767165731234</v>
      </c>
      <c r="R118" s="2">
        <v>0.24233804982818075</v>
      </c>
      <c r="S118" s="2">
        <v>0</v>
      </c>
      <c r="T118" s="2">
        <v>1330.2964186876222</v>
      </c>
    </row>
    <row r="119" spans="1:20" x14ac:dyDescent="0.25">
      <c r="A119" s="1" t="s">
        <v>2</v>
      </c>
      <c r="B119" s="2">
        <v>9026.6965287124167</v>
      </c>
      <c r="C119" s="2">
        <v>70.008015316408702</v>
      </c>
      <c r="D119" s="2">
        <v>17274.913045430891</v>
      </c>
      <c r="E119" s="2">
        <v>37829.261569716204</v>
      </c>
      <c r="F119" s="2">
        <v>13930.080548166588</v>
      </c>
      <c r="G119" s="2">
        <v>14.785443299196594</v>
      </c>
      <c r="H119" s="2">
        <v>18949.057225850844</v>
      </c>
      <c r="I119" s="2">
        <v>13801.509087602153</v>
      </c>
      <c r="J119" s="2">
        <v>6759.7041293049479</v>
      </c>
      <c r="K119" s="2">
        <v>1680.9983050883211</v>
      </c>
      <c r="L119" s="2">
        <v>1185.2770665769026</v>
      </c>
      <c r="M119" s="2">
        <v>1096.2638016762235</v>
      </c>
      <c r="N119" s="2">
        <v>18076.21469933679</v>
      </c>
      <c r="O119" s="2">
        <v>679.35402478390836</v>
      </c>
      <c r="P119" s="2">
        <v>2707.1361545659693</v>
      </c>
      <c r="Q119" s="2">
        <v>4659.6532352525855</v>
      </c>
      <c r="R119" s="2">
        <v>737.67622617669269</v>
      </c>
      <c r="S119" s="2">
        <v>356.52079354724816</v>
      </c>
      <c r="T119" s="2">
        <v>148835.10990040438</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4"/>
  <dimension ref="A3:U11"/>
  <sheetViews>
    <sheetView zoomScaleNormal="100" workbookViewId="0">
      <selection activeCell="J8" sqref="J8"/>
    </sheetView>
  </sheetViews>
  <sheetFormatPr baseColWidth="10" defaultRowHeight="15" x14ac:dyDescent="0.25"/>
  <cols>
    <col min="1" max="1" width="22.42578125" bestFit="1" customWidth="1"/>
    <col min="2" max="2" width="23.7109375" bestFit="1" customWidth="1"/>
    <col min="3" max="19" width="12" bestFit="1" customWidth="1"/>
    <col min="20" max="20" width="13.42578125" bestFit="1" customWidth="1"/>
    <col min="21" max="22" width="15.5703125" bestFit="1" customWidth="1"/>
    <col min="23" max="23" width="12" customWidth="1"/>
    <col min="24" max="24" width="12" bestFit="1" customWidth="1"/>
    <col min="25" max="26" width="12" customWidth="1"/>
    <col min="27" max="27" width="12" bestFit="1" customWidth="1"/>
    <col min="28" max="29" width="12" customWidth="1"/>
    <col min="30" max="30" width="12" bestFit="1" customWidth="1"/>
    <col min="31" max="32" width="12" customWidth="1"/>
    <col min="33" max="33" width="12" bestFit="1" customWidth="1"/>
    <col min="34" max="35" width="12.7109375" bestFit="1" customWidth="1"/>
    <col min="36" max="36" width="12" bestFit="1" customWidth="1"/>
    <col min="37" max="38" width="12" customWidth="1"/>
    <col min="39" max="39" width="12" bestFit="1" customWidth="1"/>
    <col min="40" max="41" width="12" customWidth="1"/>
    <col min="42" max="42" width="12" bestFit="1" customWidth="1"/>
    <col min="43" max="44" width="12" customWidth="1"/>
    <col min="45" max="45" width="12" bestFit="1" customWidth="1"/>
    <col min="46" max="47" width="12" customWidth="1"/>
    <col min="48" max="48" width="12" bestFit="1" customWidth="1"/>
    <col min="49" max="49" width="12.7109375" bestFit="1" customWidth="1"/>
    <col min="50" max="50" width="13.42578125" customWidth="1"/>
    <col min="51" max="51" width="12" bestFit="1" customWidth="1"/>
    <col min="52" max="53" width="12" customWidth="1"/>
    <col min="54" max="54" width="12" bestFit="1" customWidth="1"/>
    <col min="55" max="56" width="12" customWidth="1"/>
    <col min="57" max="57" width="12" bestFit="1" customWidth="1"/>
    <col min="58" max="59" width="12" customWidth="1"/>
    <col min="60" max="64" width="12" bestFit="1" customWidth="1"/>
    <col min="65" max="65" width="12.28515625" bestFit="1" customWidth="1"/>
    <col min="66" max="71" width="12" bestFit="1" customWidth="1"/>
    <col min="72" max="72" width="12" customWidth="1"/>
    <col min="73" max="81" width="12" bestFit="1" customWidth="1"/>
    <col min="82" max="82" width="12.7109375" bestFit="1" customWidth="1"/>
    <col min="83" max="90" width="12" bestFit="1" customWidth="1"/>
    <col min="91" max="91" width="12" customWidth="1"/>
    <col min="92" max="100" width="12" bestFit="1" customWidth="1"/>
    <col min="101" max="101" width="12.7109375" bestFit="1" customWidth="1"/>
    <col min="102" max="110" width="12" bestFit="1" customWidth="1"/>
    <col min="111" max="111" width="12" customWidth="1"/>
    <col min="112" max="120" width="12" bestFit="1" customWidth="1"/>
    <col min="121" max="121" width="12.7109375" bestFit="1" customWidth="1"/>
    <col min="122" max="122" width="13.42578125" bestFit="1" customWidth="1"/>
    <col min="123" max="130" width="12" bestFit="1" customWidth="1"/>
    <col min="131" max="131" width="12" customWidth="1"/>
    <col min="132" max="139" width="12" bestFit="1" customWidth="1"/>
    <col min="140" max="140" width="12.7109375" bestFit="1" customWidth="1"/>
    <col min="141" max="141" width="12.42578125" bestFit="1" customWidth="1"/>
    <col min="142" max="149" width="12" bestFit="1" customWidth="1"/>
    <col min="150" max="150" width="12" customWidth="1"/>
    <col min="151" max="158" width="12" bestFit="1" customWidth="1"/>
    <col min="159" max="159" width="12.7109375" bestFit="1" customWidth="1"/>
    <col min="160" max="160" width="12.85546875" bestFit="1" customWidth="1"/>
    <col min="161" max="168" width="12" bestFit="1" customWidth="1"/>
    <col min="169" max="169" width="12" customWidth="1"/>
    <col min="170" max="178" width="12" bestFit="1" customWidth="1"/>
    <col min="179" max="179" width="12.7109375" bestFit="1" customWidth="1"/>
    <col min="180" max="180" width="12.42578125" bestFit="1" customWidth="1"/>
    <col min="181" max="183" width="12" bestFit="1" customWidth="1"/>
    <col min="184" max="184" width="12" customWidth="1"/>
    <col min="185" max="192" width="12" bestFit="1" customWidth="1"/>
    <col min="193" max="193" width="12.7109375" bestFit="1" customWidth="1"/>
    <col min="194" max="194" width="12.42578125" bestFit="1" customWidth="1"/>
    <col min="195" max="201" width="12" bestFit="1" customWidth="1"/>
    <col min="202" max="202" width="12" customWidth="1"/>
    <col min="203" max="211" width="12" bestFit="1" customWidth="1"/>
    <col min="212" max="212" width="12.28515625" bestFit="1" customWidth="1"/>
    <col min="213" max="221" width="12" bestFit="1" customWidth="1"/>
    <col min="222" max="222" width="12" customWidth="1"/>
    <col min="223" max="231" width="12" bestFit="1" customWidth="1"/>
    <col min="232" max="232" width="12.7109375" bestFit="1" customWidth="1"/>
    <col min="233" max="233" width="12.5703125" bestFit="1" customWidth="1"/>
    <col min="234" max="239" width="12" bestFit="1" customWidth="1"/>
    <col min="240" max="240" width="12" customWidth="1"/>
    <col min="241" max="247" width="12" bestFit="1" customWidth="1"/>
    <col min="248" max="248" width="12.5703125" bestFit="1" customWidth="1"/>
    <col min="249" max="257" width="12" bestFit="1" customWidth="1"/>
    <col min="258" max="258" width="12" customWidth="1"/>
    <col min="259" max="267" width="12" bestFit="1" customWidth="1"/>
    <col min="268" max="268" width="12.7109375" bestFit="1" customWidth="1"/>
    <col min="269" max="269" width="13.5703125" bestFit="1" customWidth="1"/>
    <col min="270" max="274" width="12" bestFit="1" customWidth="1"/>
    <col min="275" max="275" width="12" customWidth="1"/>
    <col min="276" max="282" width="12" bestFit="1" customWidth="1"/>
    <col min="283" max="283" width="12.7109375" bestFit="1" customWidth="1"/>
    <col min="284" max="284" width="12.42578125" bestFit="1" customWidth="1"/>
    <col min="285" max="300" width="12" bestFit="1" customWidth="1"/>
    <col min="301" max="301" width="12.7109375" bestFit="1" customWidth="1"/>
    <col min="302" max="302" width="12.5703125" bestFit="1" customWidth="1"/>
    <col min="303" max="312" width="12" bestFit="1" customWidth="1"/>
    <col min="313" max="313" width="12.7109375" bestFit="1" customWidth="1"/>
    <col min="314" max="314" width="13" bestFit="1" customWidth="1"/>
    <col min="315" max="322" width="12" bestFit="1" customWidth="1"/>
    <col min="323" max="323" width="12" customWidth="1"/>
    <col min="324" max="331" width="12" bestFit="1" customWidth="1"/>
    <col min="332" max="333" width="12.7109375" bestFit="1" customWidth="1"/>
    <col min="334" max="334" width="15.5703125" bestFit="1" customWidth="1"/>
  </cols>
  <sheetData>
    <row r="3" spans="1:21" x14ac:dyDescent="0.25">
      <c r="A3" s="4" t="s">
        <v>66</v>
      </c>
      <c r="B3" s="4" t="s">
        <v>0</v>
      </c>
    </row>
    <row r="4" spans="1:21" x14ac:dyDescent="0.25">
      <c r="A4" s="4" t="s">
        <v>3</v>
      </c>
      <c r="B4" t="s">
        <v>45</v>
      </c>
      <c r="C4" t="s">
        <v>43</v>
      </c>
      <c r="D4" t="s">
        <v>5</v>
      </c>
      <c r="E4" t="s">
        <v>7</v>
      </c>
      <c r="F4" t="s">
        <v>38</v>
      </c>
      <c r="G4" t="s">
        <v>40</v>
      </c>
      <c r="H4" t="s">
        <v>4</v>
      </c>
      <c r="I4" t="s">
        <v>6</v>
      </c>
      <c r="J4" t="s">
        <v>8</v>
      </c>
      <c r="K4" t="s">
        <v>39</v>
      </c>
      <c r="L4" t="s">
        <v>37</v>
      </c>
      <c r="M4" t="s">
        <v>9</v>
      </c>
      <c r="N4" t="s">
        <v>41</v>
      </c>
      <c r="O4" t="s">
        <v>44</v>
      </c>
      <c r="P4" t="s">
        <v>42</v>
      </c>
      <c r="Q4" t="s">
        <v>35</v>
      </c>
      <c r="R4" t="s">
        <v>36</v>
      </c>
      <c r="S4" t="s">
        <v>34</v>
      </c>
      <c r="T4" t="s">
        <v>67</v>
      </c>
      <c r="U4" t="s">
        <v>2</v>
      </c>
    </row>
    <row r="5" spans="1:21" x14ac:dyDescent="0.25">
      <c r="A5" s="1" t="s">
        <v>27</v>
      </c>
      <c r="B5" s="2">
        <v>541.56673218808089</v>
      </c>
      <c r="C5" s="2">
        <v>24.643092515220552</v>
      </c>
      <c r="D5" s="2">
        <v>119.8317876713931</v>
      </c>
      <c r="E5" s="2">
        <v>460.11891506688772</v>
      </c>
      <c r="F5" s="2">
        <v>2.9405795701095223</v>
      </c>
      <c r="G5" s="2">
        <v>248.29725966799299</v>
      </c>
      <c r="H5" s="2">
        <v>313.74630325408083</v>
      </c>
      <c r="I5" s="2">
        <v>118.61124935661057</v>
      </c>
      <c r="J5" s="2">
        <v>80.805018418724885</v>
      </c>
      <c r="K5" s="2">
        <v>0</v>
      </c>
      <c r="L5" s="2">
        <v>0</v>
      </c>
      <c r="M5" s="2">
        <v>26.406220829237817</v>
      </c>
      <c r="N5" s="2">
        <v>92.423572232114665</v>
      </c>
      <c r="O5" s="2">
        <v>158.58843949152009</v>
      </c>
      <c r="P5" s="2">
        <v>0.2395985398654141</v>
      </c>
      <c r="Q5" s="2">
        <v>477.95226078458103</v>
      </c>
      <c r="R5" s="2">
        <v>113.35407465606703</v>
      </c>
      <c r="S5" s="2">
        <v>42.5045149545969</v>
      </c>
      <c r="T5" s="2">
        <v>-2.4433432538087811</v>
      </c>
      <c r="U5" s="2">
        <v>2819.5862759432753</v>
      </c>
    </row>
    <row r="6" spans="1:21" x14ac:dyDescent="0.25">
      <c r="A6" s="3" t="s">
        <v>10</v>
      </c>
      <c r="B6" s="2">
        <v>137.38778842061473</v>
      </c>
      <c r="C6" s="2">
        <v>8.2457907168986821E-10</v>
      </c>
      <c r="D6" s="2">
        <v>29.572398886096046</v>
      </c>
      <c r="E6" s="2">
        <v>72.763387920903568</v>
      </c>
      <c r="F6" s="2"/>
      <c r="G6" s="2">
        <v>71.874597362715875</v>
      </c>
      <c r="H6" s="2">
        <v>55.598417264238158</v>
      </c>
      <c r="I6" s="2">
        <v>14.461225699549393</v>
      </c>
      <c r="J6" s="2">
        <v>14.771302087320178</v>
      </c>
      <c r="K6" s="2">
        <v>0</v>
      </c>
      <c r="L6" s="2">
        <v>0</v>
      </c>
      <c r="M6" s="2">
        <v>5.2658099938190785</v>
      </c>
      <c r="N6" s="2">
        <v>18.502212096404858</v>
      </c>
      <c r="O6" s="2">
        <v>32.648120971643223</v>
      </c>
      <c r="P6" s="2">
        <v>3.8236261945758167E-2</v>
      </c>
      <c r="Q6" s="2">
        <v>68.601709720970547</v>
      </c>
      <c r="R6" s="2">
        <v>28.311801596359576</v>
      </c>
      <c r="S6" s="2">
        <v>6.5750830406801191</v>
      </c>
      <c r="T6" s="2">
        <v>-1.7019967813908883</v>
      </c>
      <c r="U6" s="2">
        <v>554.67009454269476</v>
      </c>
    </row>
    <row r="7" spans="1:21" x14ac:dyDescent="0.25">
      <c r="A7" s="3" t="s">
        <v>11</v>
      </c>
      <c r="B7" s="2">
        <v>120.03695885789691</v>
      </c>
      <c r="C7" s="2">
        <v>8.2467144224551703E-10</v>
      </c>
      <c r="D7" s="2">
        <v>29.573071287994996</v>
      </c>
      <c r="E7" s="2">
        <v>98.998989470326805</v>
      </c>
      <c r="F7" s="2"/>
      <c r="G7" s="2">
        <v>35.67858180112799</v>
      </c>
      <c r="H7" s="2">
        <v>63.040938956322428</v>
      </c>
      <c r="I7" s="2">
        <v>29.618276934970378</v>
      </c>
      <c r="J7" s="2">
        <v>17.394632998581091</v>
      </c>
      <c r="K7" s="2">
        <v>0</v>
      </c>
      <c r="L7" s="2">
        <v>0</v>
      </c>
      <c r="M7" s="2">
        <v>5.2658099938194614</v>
      </c>
      <c r="N7" s="2">
        <v>18.614521418438855</v>
      </c>
      <c r="O7" s="2">
        <v>32.741891890511859</v>
      </c>
      <c r="P7" s="2">
        <v>4.7551674046013417E-2</v>
      </c>
      <c r="Q7" s="2">
        <v>90.257439262952161</v>
      </c>
      <c r="R7" s="2">
        <v>14.755664730996875</v>
      </c>
      <c r="S7" s="2">
        <v>10.741815208917112</v>
      </c>
      <c r="T7" s="2">
        <v>-3.0462181583304053</v>
      </c>
      <c r="U7" s="2">
        <v>563.71992632939714</v>
      </c>
    </row>
    <row r="8" spans="1:21" x14ac:dyDescent="0.25">
      <c r="A8" s="3" t="s">
        <v>12</v>
      </c>
      <c r="B8" s="2">
        <v>90.896461686754364</v>
      </c>
      <c r="C8" s="2">
        <v>8.2505380305519793E-10</v>
      </c>
      <c r="D8" s="2">
        <v>25.954301542680589</v>
      </c>
      <c r="E8" s="2">
        <v>116.75402683836981</v>
      </c>
      <c r="F8" s="2"/>
      <c r="G8" s="2">
        <v>24.109779914881127</v>
      </c>
      <c r="H8" s="2">
        <v>58.888568570956522</v>
      </c>
      <c r="I8" s="2">
        <v>33.303929107123381</v>
      </c>
      <c r="J8" s="2">
        <v>17.386947409648066</v>
      </c>
      <c r="K8" s="2">
        <v>0</v>
      </c>
      <c r="L8" s="2">
        <v>0</v>
      </c>
      <c r="M8" s="2">
        <v>5.2658698684001264</v>
      </c>
      <c r="N8" s="2">
        <v>18.726830740472597</v>
      </c>
      <c r="O8" s="2">
        <v>30.989461445442018</v>
      </c>
      <c r="P8" s="2">
        <v>5.9438943403976111E-2</v>
      </c>
      <c r="Q8" s="2">
        <v>109.15439579888763</v>
      </c>
      <c r="R8" s="2">
        <v>20.265270906731011</v>
      </c>
      <c r="S8" s="2">
        <v>9.6744652550970702</v>
      </c>
      <c r="T8" s="2">
        <v>0.39876163390052977</v>
      </c>
      <c r="U8" s="2">
        <v>561.82850966357387</v>
      </c>
    </row>
    <row r="9" spans="1:21" x14ac:dyDescent="0.25">
      <c r="A9" s="3" t="s">
        <v>13</v>
      </c>
      <c r="B9" s="2">
        <v>46.904762119300315</v>
      </c>
      <c r="C9" s="2">
        <v>24.643092510922102</v>
      </c>
      <c r="D9" s="2">
        <v>4.5034187243181147</v>
      </c>
      <c r="E9" s="2">
        <v>90.126292337968451</v>
      </c>
      <c r="F9" s="2">
        <v>2.9405795700725608</v>
      </c>
      <c r="G9" s="2">
        <v>8.2433795799388818</v>
      </c>
      <c r="H9" s="2">
        <v>81.603719999994667</v>
      </c>
      <c r="I9" s="2">
        <v>27.013129059092773</v>
      </c>
      <c r="J9" s="2">
        <v>16.230065282356424</v>
      </c>
      <c r="K9" s="2">
        <v>0</v>
      </c>
      <c r="L9" s="2">
        <v>0</v>
      </c>
      <c r="M9" s="2">
        <v>5.2659297293967429</v>
      </c>
      <c r="N9" s="2">
        <v>18.839140062506551</v>
      </c>
      <c r="O9" s="2">
        <v>29.237031051362717</v>
      </c>
      <c r="P9" s="2">
        <v>7.4298030101530702E-2</v>
      </c>
      <c r="Q9" s="2">
        <v>161.13652761711359</v>
      </c>
      <c r="R9" s="2">
        <v>30.397905820963778</v>
      </c>
      <c r="S9" s="2">
        <v>9.6769706017324317</v>
      </c>
      <c r="T9" s="2">
        <v>1.9061100520119827</v>
      </c>
      <c r="U9" s="2">
        <v>558.74235214915359</v>
      </c>
    </row>
    <row r="10" spans="1:21" x14ac:dyDescent="0.25">
      <c r="A10" s="3" t="s">
        <v>224</v>
      </c>
      <c r="B10" s="2">
        <v>146.34076110351455</v>
      </c>
      <c r="C10" s="2">
        <v>1.8241426147369566E-9</v>
      </c>
      <c r="D10" s="2">
        <v>30.228597230303357</v>
      </c>
      <c r="E10" s="2">
        <v>81.476218499319103</v>
      </c>
      <c r="F10" s="2">
        <v>3.6961544935820712E-11</v>
      </c>
      <c r="G10" s="2">
        <v>108.39092100932912</v>
      </c>
      <c r="H10" s="2">
        <v>54.614658462569018</v>
      </c>
      <c r="I10" s="2">
        <v>14.214688555874647</v>
      </c>
      <c r="J10" s="2">
        <v>15.022070640819127</v>
      </c>
      <c r="K10" s="2">
        <v>0</v>
      </c>
      <c r="L10" s="2">
        <v>0</v>
      </c>
      <c r="M10" s="2">
        <v>5.3428012438024108</v>
      </c>
      <c r="N10" s="2">
        <v>17.740867914291801</v>
      </c>
      <c r="O10" s="2">
        <v>32.971934132560271</v>
      </c>
      <c r="P10" s="2">
        <v>2.0073630368135725E-2</v>
      </c>
      <c r="Q10" s="2">
        <v>48.80218838465715</v>
      </c>
      <c r="R10" s="2">
        <v>19.623431601015781</v>
      </c>
      <c r="S10" s="2">
        <v>5.8361808481701738</v>
      </c>
      <c r="T10" s="2"/>
      <c r="U10" s="2">
        <v>580.6253932584558</v>
      </c>
    </row>
    <row r="11" spans="1:21" x14ac:dyDescent="0.25">
      <c r="A11" s="1" t="s">
        <v>2</v>
      </c>
      <c r="B11" s="2">
        <v>541.56673218808089</v>
      </c>
      <c r="C11" s="2">
        <v>24.643092515220552</v>
      </c>
      <c r="D11" s="2">
        <v>119.8317876713931</v>
      </c>
      <c r="E11" s="2">
        <v>460.11891506688772</v>
      </c>
      <c r="F11" s="2">
        <v>2.9405795701095223</v>
      </c>
      <c r="G11" s="2">
        <v>248.29725966799299</v>
      </c>
      <c r="H11" s="2">
        <v>313.74630325408083</v>
      </c>
      <c r="I11" s="2">
        <v>118.61124935661057</v>
      </c>
      <c r="J11" s="2">
        <v>80.805018418724885</v>
      </c>
      <c r="K11" s="2">
        <v>0</v>
      </c>
      <c r="L11" s="2">
        <v>0</v>
      </c>
      <c r="M11" s="2">
        <v>26.406220829237817</v>
      </c>
      <c r="N11" s="2">
        <v>92.423572232114665</v>
      </c>
      <c r="O11" s="2">
        <v>158.58843949152009</v>
      </c>
      <c r="P11" s="2">
        <v>0.2395985398654141</v>
      </c>
      <c r="Q11" s="2">
        <v>477.95226078458103</v>
      </c>
      <c r="R11" s="2">
        <v>113.35407465606703</v>
      </c>
      <c r="S11" s="2">
        <v>42.5045149545969</v>
      </c>
      <c r="T11" s="2">
        <v>-2.4433432538087811</v>
      </c>
      <c r="U11" s="2">
        <v>2819.5862759432753</v>
      </c>
    </row>
  </sheetData>
  <pageMargins left="0.7" right="0.7" top="0.78740157499999996" bottom="0.78740157499999996" header="0.3" footer="0.3"/>
  <pageSetup paperSize="9" scale="95" orientation="portrait"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3:N119"/>
  <sheetViews>
    <sheetView zoomScaleNormal="100" workbookViewId="0">
      <selection activeCell="I4" sqref="I4"/>
    </sheetView>
  </sheetViews>
  <sheetFormatPr baseColWidth="10" defaultRowHeight="15" x14ac:dyDescent="0.25"/>
  <cols>
    <col min="1" max="1" width="25.28515625" bestFit="1" customWidth="1"/>
    <col min="2" max="2" width="23.7109375" bestFit="1" customWidth="1"/>
    <col min="3" max="5" width="12" bestFit="1" customWidth="1"/>
    <col min="6" max="9" width="12" customWidth="1"/>
    <col min="10" max="12" width="12" bestFit="1" customWidth="1"/>
    <col min="13" max="13" width="12.7109375" bestFit="1" customWidth="1"/>
    <col min="14" max="14" width="15.5703125" customWidth="1"/>
    <col min="15" max="15" width="15.5703125" bestFit="1" customWidth="1"/>
    <col min="16" max="19" width="12" customWidth="1"/>
    <col min="20" max="20" width="12.7109375" customWidth="1"/>
    <col min="21" max="22" width="15.5703125" bestFit="1" customWidth="1"/>
    <col min="23" max="23" width="12" customWidth="1"/>
    <col min="24" max="24" width="12" bestFit="1" customWidth="1"/>
    <col min="25" max="26" width="12" customWidth="1"/>
    <col min="27" max="27" width="12" bestFit="1" customWidth="1"/>
    <col min="28" max="29" width="12" customWidth="1"/>
    <col min="30" max="30" width="12" bestFit="1" customWidth="1"/>
    <col min="31" max="32" width="12" customWidth="1"/>
    <col min="33" max="33" width="12" bestFit="1" customWidth="1"/>
    <col min="34" max="35" width="12.7109375" bestFit="1" customWidth="1"/>
    <col min="36" max="36" width="12" bestFit="1" customWidth="1"/>
    <col min="37" max="38" width="12" customWidth="1"/>
    <col min="39" max="39" width="12" bestFit="1" customWidth="1"/>
    <col min="40" max="41" width="12" customWidth="1"/>
    <col min="42" max="42" width="12" bestFit="1" customWidth="1"/>
    <col min="43" max="44" width="12" customWidth="1"/>
    <col min="45" max="45" width="12" bestFit="1" customWidth="1"/>
    <col min="46" max="47" width="12" customWidth="1"/>
    <col min="48" max="48" width="12" bestFit="1" customWidth="1"/>
    <col min="49" max="49" width="12.7109375" bestFit="1" customWidth="1"/>
    <col min="50" max="50" width="13.42578125" customWidth="1"/>
    <col min="51" max="51" width="12" bestFit="1" customWidth="1"/>
    <col min="52" max="53" width="12" customWidth="1"/>
    <col min="54" max="54" width="12" bestFit="1" customWidth="1"/>
    <col min="55" max="56" width="12" customWidth="1"/>
    <col min="57" max="57" width="12" bestFit="1" customWidth="1"/>
    <col min="58" max="59" width="12" customWidth="1"/>
    <col min="60" max="64" width="12" bestFit="1" customWidth="1"/>
    <col min="65" max="65" width="12.28515625" bestFit="1" customWidth="1"/>
    <col min="66" max="71" width="12" bestFit="1" customWidth="1"/>
    <col min="72" max="72" width="12" customWidth="1"/>
    <col min="73" max="81" width="12" bestFit="1" customWidth="1"/>
    <col min="82" max="82" width="12.7109375" bestFit="1" customWidth="1"/>
    <col min="83" max="90" width="12" bestFit="1" customWidth="1"/>
    <col min="91" max="91" width="12" customWidth="1"/>
    <col min="92" max="100" width="12" bestFit="1" customWidth="1"/>
    <col min="101" max="101" width="12.7109375" bestFit="1" customWidth="1"/>
    <col min="102" max="110" width="12" bestFit="1" customWidth="1"/>
    <col min="111" max="111" width="12" customWidth="1"/>
    <col min="112" max="120" width="12" bestFit="1" customWidth="1"/>
    <col min="121" max="121" width="12.7109375" bestFit="1" customWidth="1"/>
    <col min="122" max="122" width="13.42578125" bestFit="1" customWidth="1"/>
    <col min="123" max="130" width="12" bestFit="1" customWidth="1"/>
    <col min="131" max="131" width="12" customWidth="1"/>
    <col min="132" max="139" width="12" bestFit="1" customWidth="1"/>
    <col min="140" max="140" width="12.7109375" bestFit="1" customWidth="1"/>
    <col min="141" max="141" width="12.42578125" bestFit="1" customWidth="1"/>
    <col min="142" max="149" width="12" bestFit="1" customWidth="1"/>
    <col min="150" max="150" width="12" customWidth="1"/>
    <col min="151" max="158" width="12" bestFit="1" customWidth="1"/>
    <col min="159" max="159" width="12.7109375" bestFit="1" customWidth="1"/>
    <col min="160" max="160" width="12.85546875" bestFit="1" customWidth="1"/>
    <col min="161" max="168" width="12" bestFit="1" customWidth="1"/>
    <col min="169" max="169" width="12" customWidth="1"/>
    <col min="170" max="178" width="12" bestFit="1" customWidth="1"/>
    <col min="179" max="179" width="12.7109375" bestFit="1" customWidth="1"/>
    <col min="180" max="180" width="12.42578125" bestFit="1" customWidth="1"/>
    <col min="181" max="183" width="12" bestFit="1" customWidth="1"/>
    <col min="184" max="184" width="12" customWidth="1"/>
    <col min="185" max="192" width="12" bestFit="1" customWidth="1"/>
    <col min="193" max="193" width="12.7109375" bestFit="1" customWidth="1"/>
    <col min="194" max="194" width="12.42578125" bestFit="1" customWidth="1"/>
    <col min="195" max="201" width="12" bestFit="1" customWidth="1"/>
    <col min="202" max="202" width="12" customWidth="1"/>
    <col min="203" max="211" width="12" bestFit="1" customWidth="1"/>
    <col min="212" max="212" width="12.28515625" bestFit="1" customWidth="1"/>
    <col min="213" max="221" width="12" bestFit="1" customWidth="1"/>
    <col min="222" max="222" width="12" customWidth="1"/>
    <col min="223" max="231" width="12" bestFit="1" customWidth="1"/>
    <col min="232" max="232" width="12.7109375" bestFit="1" customWidth="1"/>
    <col min="233" max="233" width="12.5703125" bestFit="1" customWidth="1"/>
    <col min="234" max="239" width="12" bestFit="1" customWidth="1"/>
    <col min="240" max="240" width="12" customWidth="1"/>
    <col min="241" max="247" width="12" bestFit="1" customWidth="1"/>
    <col min="248" max="248" width="12.5703125" bestFit="1" customWidth="1"/>
    <col min="249" max="257" width="12" bestFit="1" customWidth="1"/>
    <col min="258" max="258" width="12" customWidth="1"/>
    <col min="259" max="267" width="12" bestFit="1" customWidth="1"/>
    <col min="268" max="268" width="12.7109375" bestFit="1" customWidth="1"/>
    <col min="269" max="269" width="13.5703125" bestFit="1" customWidth="1"/>
    <col min="270" max="274" width="12" bestFit="1" customWidth="1"/>
    <col min="275" max="275" width="12" customWidth="1"/>
    <col min="276" max="282" width="12" bestFit="1" customWidth="1"/>
    <col min="283" max="283" width="12.7109375" bestFit="1" customWidth="1"/>
    <col min="284" max="284" width="12.42578125" bestFit="1" customWidth="1"/>
    <col min="285" max="300" width="12" bestFit="1" customWidth="1"/>
    <col min="301" max="301" width="12.7109375" bestFit="1" customWidth="1"/>
    <col min="302" max="302" width="12.5703125" bestFit="1" customWidth="1"/>
    <col min="303" max="312" width="12" bestFit="1" customWidth="1"/>
    <col min="313" max="313" width="12.7109375" bestFit="1" customWidth="1"/>
    <col min="314" max="314" width="13" bestFit="1" customWidth="1"/>
    <col min="315" max="322" width="12" bestFit="1" customWidth="1"/>
    <col min="323" max="323" width="12" customWidth="1"/>
    <col min="324" max="331" width="12" bestFit="1" customWidth="1"/>
    <col min="332" max="333" width="12.7109375" bestFit="1" customWidth="1"/>
    <col min="334" max="334" width="15.5703125" bestFit="1" customWidth="1"/>
  </cols>
  <sheetData>
    <row r="3" spans="1:14" x14ac:dyDescent="0.25">
      <c r="A3" s="4" t="s">
        <v>78</v>
      </c>
      <c r="B3" s="4" t="s">
        <v>0</v>
      </c>
    </row>
    <row r="4" spans="1:14" x14ac:dyDescent="0.25">
      <c r="A4" s="4" t="s">
        <v>3</v>
      </c>
      <c r="B4" t="s">
        <v>69</v>
      </c>
      <c r="C4" t="s">
        <v>70</v>
      </c>
      <c r="D4" t="s">
        <v>71</v>
      </c>
      <c r="E4" t="s">
        <v>72</v>
      </c>
      <c r="F4" t="s">
        <v>52</v>
      </c>
      <c r="G4" t="s">
        <v>25</v>
      </c>
      <c r="H4" t="s">
        <v>73</v>
      </c>
      <c r="I4" t="s">
        <v>74</v>
      </c>
      <c r="J4" t="s">
        <v>75</v>
      </c>
      <c r="K4" t="s">
        <v>76</v>
      </c>
      <c r="L4" t="s">
        <v>77</v>
      </c>
      <c r="M4" t="s">
        <v>67</v>
      </c>
      <c r="N4" t="s">
        <v>2</v>
      </c>
    </row>
    <row r="5" spans="1:14" x14ac:dyDescent="0.25">
      <c r="A5" s="1" t="s">
        <v>79</v>
      </c>
      <c r="B5" s="2">
        <v>86.352958338197411</v>
      </c>
      <c r="C5" s="2">
        <v>120.12496335632231</v>
      </c>
      <c r="D5" s="2">
        <v>6.2907713180905231</v>
      </c>
      <c r="E5" s="2">
        <v>8.6131420249469945E-2</v>
      </c>
      <c r="F5" s="2">
        <v>165.44761931810899</v>
      </c>
      <c r="G5" s="2">
        <v>42.242238504630137</v>
      </c>
      <c r="H5" s="2">
        <v>2283.2986345012732</v>
      </c>
      <c r="I5" s="2">
        <v>202.57600890006159</v>
      </c>
      <c r="J5" s="2">
        <v>13.277917401830511</v>
      </c>
      <c r="K5" s="2">
        <v>9.9984307757586201E-4</v>
      </c>
      <c r="L5" s="2">
        <v>0</v>
      </c>
      <c r="M5" s="2">
        <v>5.4527459028907241</v>
      </c>
      <c r="N5" s="2">
        <v>2925.1509888047331</v>
      </c>
    </row>
    <row r="6" spans="1:14" x14ac:dyDescent="0.25">
      <c r="A6" s="3" t="s">
        <v>10</v>
      </c>
      <c r="B6" s="2">
        <v>6.9066749790406101</v>
      </c>
      <c r="C6" s="2">
        <v>19.628896085105328</v>
      </c>
      <c r="D6" s="2">
        <v>0.8977503552789331</v>
      </c>
      <c r="E6" s="2"/>
      <c r="F6" s="2">
        <v>27.590845012034276</v>
      </c>
      <c r="G6" s="2">
        <v>7.0933910893445216</v>
      </c>
      <c r="H6" s="2">
        <v>434.17783469689789</v>
      </c>
      <c r="I6" s="2">
        <v>35.612222519822026</v>
      </c>
      <c r="J6" s="2">
        <v>2.6721452441348168</v>
      </c>
      <c r="K6" s="2">
        <v>1.9354602795992174E-4</v>
      </c>
      <c r="L6" s="2">
        <v>0</v>
      </c>
      <c r="M6" s="2">
        <v>0.12876930683923216</v>
      </c>
      <c r="N6" s="2">
        <v>534.70872283452559</v>
      </c>
    </row>
    <row r="7" spans="1:14" x14ac:dyDescent="0.25">
      <c r="A7" s="3" t="s">
        <v>11</v>
      </c>
      <c r="B7" s="2">
        <v>7.4778987291543997</v>
      </c>
      <c r="C7" s="2">
        <v>24.691762615855886</v>
      </c>
      <c r="D7" s="2">
        <v>0.9685497170513061</v>
      </c>
      <c r="E7" s="2"/>
      <c r="F7" s="2">
        <v>31.241549536593041</v>
      </c>
      <c r="G7" s="2">
        <v>7.2779300225831411</v>
      </c>
      <c r="H7" s="2">
        <v>464.27932431423829</v>
      </c>
      <c r="I7" s="2">
        <v>41.061494832427705</v>
      </c>
      <c r="J7" s="2">
        <v>2.649140223106337</v>
      </c>
      <c r="K7" s="2">
        <v>2.0346873927970584E-4</v>
      </c>
      <c r="L7" s="2">
        <v>0</v>
      </c>
      <c r="M7" s="2">
        <v>0.28176620002625197</v>
      </c>
      <c r="N7" s="2">
        <v>579.92961965977565</v>
      </c>
    </row>
    <row r="8" spans="1:14" x14ac:dyDescent="0.25">
      <c r="A8" s="3" t="s">
        <v>12</v>
      </c>
      <c r="B8" s="2">
        <v>22.69523988956286</v>
      </c>
      <c r="C8" s="2">
        <v>28.199268216001382</v>
      </c>
      <c r="D8" s="2">
        <v>1.7493130893266615</v>
      </c>
      <c r="E8" s="2"/>
      <c r="F8" s="2">
        <v>38.715714945575712</v>
      </c>
      <c r="G8" s="2">
        <v>9.7566364084107811</v>
      </c>
      <c r="H8" s="2">
        <v>465.64120343600626</v>
      </c>
      <c r="I8" s="2">
        <v>44.669866466918428</v>
      </c>
      <c r="J8" s="2">
        <v>2.4098568480420166</v>
      </c>
      <c r="K8" s="2">
        <v>1.9369522136121782E-4</v>
      </c>
      <c r="L8" s="2">
        <v>0</v>
      </c>
      <c r="M8" s="2">
        <v>2.4087791962544252</v>
      </c>
      <c r="N8" s="2">
        <v>616.24607219131985</v>
      </c>
    </row>
    <row r="9" spans="1:14" x14ac:dyDescent="0.25">
      <c r="A9" s="3" t="s">
        <v>13</v>
      </c>
      <c r="B9" s="2">
        <v>43.599034323898827</v>
      </c>
      <c r="C9" s="2">
        <v>31.945544949731083</v>
      </c>
      <c r="D9" s="2">
        <v>1.8830627599070695</v>
      </c>
      <c r="E9" s="2">
        <v>8.6131419700810133E-2</v>
      </c>
      <c r="F9" s="2">
        <v>42.800198502438633</v>
      </c>
      <c r="G9" s="2">
        <v>10.788476415688338</v>
      </c>
      <c r="H9" s="2">
        <v>490.88432116857587</v>
      </c>
      <c r="I9" s="2">
        <v>49.083336319096496</v>
      </c>
      <c r="J9" s="2">
        <v>2.5468754417790045</v>
      </c>
      <c r="K9" s="2">
        <v>2.0913955711366117E-4</v>
      </c>
      <c r="L9" s="2">
        <v>0</v>
      </c>
      <c r="M9" s="2">
        <v>2.6334311997708149</v>
      </c>
      <c r="N9" s="2">
        <v>676.250621640144</v>
      </c>
    </row>
    <row r="10" spans="1:14" x14ac:dyDescent="0.25">
      <c r="A10" s="3" t="s">
        <v>224</v>
      </c>
      <c r="B10" s="2">
        <v>5.6741104165407101</v>
      </c>
      <c r="C10" s="2">
        <v>15.659491489628627</v>
      </c>
      <c r="D10" s="2">
        <v>0.79209539652655248</v>
      </c>
      <c r="E10" s="2">
        <v>5.4865981202745218E-10</v>
      </c>
      <c r="F10" s="2">
        <v>25.09931132146734</v>
      </c>
      <c r="G10" s="2">
        <v>7.3258045686033499</v>
      </c>
      <c r="H10" s="2">
        <v>428.31595088555531</v>
      </c>
      <c r="I10" s="2">
        <v>32.149088761796932</v>
      </c>
      <c r="J10" s="2">
        <v>2.9998996447683366</v>
      </c>
      <c r="K10" s="2">
        <v>1.9999353186135531E-4</v>
      </c>
      <c r="L10" s="2">
        <v>0</v>
      </c>
      <c r="M10" s="2"/>
      <c r="N10" s="2">
        <v>518.01595247896773</v>
      </c>
    </row>
    <row r="11" spans="1:14" x14ac:dyDescent="0.25">
      <c r="A11" s="1" t="s">
        <v>84</v>
      </c>
      <c r="B11" s="2">
        <v>0</v>
      </c>
      <c r="C11" s="2">
        <v>371.90252624324239</v>
      </c>
      <c r="D11" s="2">
        <v>23332.950085915942</v>
      </c>
      <c r="E11" s="2"/>
      <c r="F11" s="2">
        <v>494.95439853894572</v>
      </c>
      <c r="G11" s="2">
        <v>47.282849312571621</v>
      </c>
      <c r="H11" s="2">
        <v>3098.9507991522987</v>
      </c>
      <c r="I11" s="2">
        <v>134.10893622059646</v>
      </c>
      <c r="J11" s="2">
        <v>415.41006246956158</v>
      </c>
      <c r="K11" s="2">
        <v>14.089559832029851</v>
      </c>
      <c r="L11" s="2">
        <v>0.60750802702728079</v>
      </c>
      <c r="M11" s="2">
        <v>-7.3248519291869085</v>
      </c>
      <c r="N11" s="2">
        <v>27902.931873783033</v>
      </c>
    </row>
    <row r="12" spans="1:14" x14ac:dyDescent="0.25">
      <c r="A12" s="3" t="s">
        <v>10</v>
      </c>
      <c r="B12" s="2">
        <v>0</v>
      </c>
      <c r="C12" s="2">
        <v>99.289264349659874</v>
      </c>
      <c r="D12" s="2">
        <v>3996.7637711375232</v>
      </c>
      <c r="E12" s="2"/>
      <c r="F12" s="2">
        <v>98.089927595061795</v>
      </c>
      <c r="G12" s="2">
        <v>7.8305972023641228</v>
      </c>
      <c r="H12" s="2">
        <v>655.71638325108233</v>
      </c>
      <c r="I12" s="2">
        <v>32.203449063627545</v>
      </c>
      <c r="J12" s="2">
        <v>65.090821465321255</v>
      </c>
      <c r="K12" s="2">
        <v>2.5167381792485712</v>
      </c>
      <c r="L12" s="2">
        <v>0.1376831522957776</v>
      </c>
      <c r="M12" s="2">
        <v>-0.33957971275776472</v>
      </c>
      <c r="N12" s="2">
        <v>4957.2990556834275</v>
      </c>
    </row>
    <row r="13" spans="1:14" x14ac:dyDescent="0.25">
      <c r="A13" s="3" t="s">
        <v>11</v>
      </c>
      <c r="B13" s="2">
        <v>0</v>
      </c>
      <c r="C13" s="2">
        <v>102.56930467303974</v>
      </c>
      <c r="D13" s="2">
        <v>4197.8692211890138</v>
      </c>
      <c r="E13" s="2"/>
      <c r="F13" s="2">
        <v>101.60855313155335</v>
      </c>
      <c r="G13" s="2">
        <v>8.0131429677110244</v>
      </c>
      <c r="H13" s="2">
        <v>926.92135478700891</v>
      </c>
      <c r="I13" s="2">
        <v>38.128491600200313</v>
      </c>
      <c r="J13" s="2">
        <v>90.416649337853187</v>
      </c>
      <c r="K13" s="2">
        <v>3.4999619546285734</v>
      </c>
      <c r="L13" s="2">
        <v>0.11974381692119224</v>
      </c>
      <c r="M13" s="2">
        <v>-0.92860539079990034</v>
      </c>
      <c r="N13" s="2">
        <v>5468.2178180671299</v>
      </c>
    </row>
    <row r="14" spans="1:14" x14ac:dyDescent="0.25">
      <c r="A14" s="3" t="s">
        <v>12</v>
      </c>
      <c r="B14" s="2">
        <v>0</v>
      </c>
      <c r="C14" s="2">
        <v>46.107021404094681</v>
      </c>
      <c r="D14" s="2">
        <v>5553.5366544197068</v>
      </c>
      <c r="E14" s="2"/>
      <c r="F14" s="2">
        <v>100.07541457954467</v>
      </c>
      <c r="G14" s="2">
        <v>11.213964634754547</v>
      </c>
      <c r="H14" s="2">
        <v>373.20790607655817</v>
      </c>
      <c r="I14" s="2">
        <v>16.819585146936863</v>
      </c>
      <c r="J14" s="2">
        <v>76.315473917273053</v>
      </c>
      <c r="K14" s="2">
        <v>2.3864232337688516</v>
      </c>
      <c r="L14" s="2">
        <v>0.10440125050346837</v>
      </c>
      <c r="M14" s="2">
        <v>-2.3389941292571779</v>
      </c>
      <c r="N14" s="2">
        <v>6177.4278505338843</v>
      </c>
    </row>
    <row r="15" spans="1:14" x14ac:dyDescent="0.25">
      <c r="A15" s="3" t="s">
        <v>13</v>
      </c>
      <c r="B15" s="2">
        <v>0</v>
      </c>
      <c r="C15" s="2">
        <v>37.594406409100436</v>
      </c>
      <c r="D15" s="2">
        <v>5896.7080476419214</v>
      </c>
      <c r="E15" s="2"/>
      <c r="F15" s="2">
        <v>100.03069847120501</v>
      </c>
      <c r="G15" s="2">
        <v>12.245232872295926</v>
      </c>
      <c r="H15" s="2">
        <v>444.2161447230659</v>
      </c>
      <c r="I15" s="2">
        <v>15.459941956821515</v>
      </c>
      <c r="J15" s="2">
        <v>110.38993119429232</v>
      </c>
      <c r="K15" s="2">
        <v>3.0815634960933935</v>
      </c>
      <c r="L15" s="2">
        <v>9.5690844439110051E-2</v>
      </c>
      <c r="M15" s="2">
        <v>-3.7176726963720657</v>
      </c>
      <c r="N15" s="2">
        <v>6616.1039849128638</v>
      </c>
    </row>
    <row r="16" spans="1:14" x14ac:dyDescent="0.25">
      <c r="A16" s="3" t="s">
        <v>224</v>
      </c>
      <c r="B16" s="2">
        <v>0</v>
      </c>
      <c r="C16" s="2">
        <v>86.342529407347698</v>
      </c>
      <c r="D16" s="2">
        <v>3688.0723915277786</v>
      </c>
      <c r="E16" s="2"/>
      <c r="F16" s="2">
        <v>95.149804761580853</v>
      </c>
      <c r="G16" s="2">
        <v>7.9799116354460038</v>
      </c>
      <c r="H16" s="2">
        <v>698.88901031458317</v>
      </c>
      <c r="I16" s="2">
        <v>31.497468453010235</v>
      </c>
      <c r="J16" s="2">
        <v>73.197186554821783</v>
      </c>
      <c r="K16" s="2">
        <v>2.6048729682904619</v>
      </c>
      <c r="L16" s="2">
        <v>0.14998896286773256</v>
      </c>
      <c r="M16" s="2"/>
      <c r="N16" s="2">
        <v>4683.8831645857263</v>
      </c>
    </row>
    <row r="17" spans="1:14" x14ac:dyDescent="0.25">
      <c r="A17" s="1" t="s">
        <v>27</v>
      </c>
      <c r="B17" s="2">
        <v>541.56673218808089</v>
      </c>
      <c r="C17" s="2">
        <v>248.29725966799299</v>
      </c>
      <c r="D17" s="2">
        <v>579.95070273828082</v>
      </c>
      <c r="E17" s="2">
        <v>27.583672085330072</v>
      </c>
      <c r="F17" s="2">
        <v>513.1625710294162</v>
      </c>
      <c r="G17" s="2">
        <v>26.406220829237817</v>
      </c>
      <c r="H17" s="2">
        <v>134.92808718671156</v>
      </c>
      <c r="I17" s="2">
        <v>158.58843949152009</v>
      </c>
      <c r="J17" s="2">
        <v>477.95226078458103</v>
      </c>
      <c r="K17" s="2">
        <v>113.35407465606703</v>
      </c>
      <c r="L17" s="2">
        <v>0.2395985398654141</v>
      </c>
      <c r="M17" s="2">
        <v>-2.4433432538087811</v>
      </c>
      <c r="N17" s="2">
        <v>2819.5862759432753</v>
      </c>
    </row>
    <row r="18" spans="1:14" x14ac:dyDescent="0.25">
      <c r="A18" s="3" t="s">
        <v>10</v>
      </c>
      <c r="B18" s="2">
        <v>137.38778842061473</v>
      </c>
      <c r="C18" s="2">
        <v>71.874597362715875</v>
      </c>
      <c r="D18" s="2">
        <v>102.33578680699961</v>
      </c>
      <c r="E18" s="2">
        <v>8.2457907168986821E-10</v>
      </c>
      <c r="F18" s="2">
        <v>84.830945051107733</v>
      </c>
      <c r="G18" s="2">
        <v>5.2658099938190785</v>
      </c>
      <c r="H18" s="2">
        <v>25.077295137084977</v>
      </c>
      <c r="I18" s="2">
        <v>32.648120971643223</v>
      </c>
      <c r="J18" s="2">
        <v>68.601709720970547</v>
      </c>
      <c r="K18" s="2">
        <v>28.311801596359576</v>
      </c>
      <c r="L18" s="2">
        <v>3.8236261945758167E-2</v>
      </c>
      <c r="M18" s="2">
        <v>-1.7019967813908883</v>
      </c>
      <c r="N18" s="2">
        <v>554.67009454269476</v>
      </c>
    </row>
    <row r="19" spans="1:14" x14ac:dyDescent="0.25">
      <c r="A19" s="3" t="s">
        <v>11</v>
      </c>
      <c r="B19" s="2">
        <v>120.03695885789691</v>
      </c>
      <c r="C19" s="2">
        <v>35.67858180112799</v>
      </c>
      <c r="D19" s="2">
        <v>128.57206075832181</v>
      </c>
      <c r="E19" s="2">
        <v>8.2467144224551703E-10</v>
      </c>
      <c r="F19" s="2">
        <v>110.05384888987389</v>
      </c>
      <c r="G19" s="2">
        <v>5.2658099938194614</v>
      </c>
      <c r="H19" s="2">
        <v>29.356336627355965</v>
      </c>
      <c r="I19" s="2">
        <v>32.741891890511859</v>
      </c>
      <c r="J19" s="2">
        <v>90.257439262952161</v>
      </c>
      <c r="K19" s="2">
        <v>14.755664730996875</v>
      </c>
      <c r="L19" s="2">
        <v>4.7551674046013417E-2</v>
      </c>
      <c r="M19" s="2">
        <v>-3.0462181583304053</v>
      </c>
      <c r="N19" s="2">
        <v>563.71992632939714</v>
      </c>
    </row>
    <row r="20" spans="1:14" x14ac:dyDescent="0.25">
      <c r="A20" s="3" t="s">
        <v>12</v>
      </c>
      <c r="B20" s="2">
        <v>90.896461686754364</v>
      </c>
      <c r="C20" s="2">
        <v>24.109779914881127</v>
      </c>
      <c r="D20" s="2">
        <v>142.70832838105039</v>
      </c>
      <c r="E20" s="2">
        <v>8.2505380305519793E-10</v>
      </c>
      <c r="F20" s="2">
        <v>109.57944508772798</v>
      </c>
      <c r="G20" s="2">
        <v>5.2658698684001264</v>
      </c>
      <c r="H20" s="2">
        <v>28.401295995569669</v>
      </c>
      <c r="I20" s="2">
        <v>30.989461445442018</v>
      </c>
      <c r="J20" s="2">
        <v>109.15439579888763</v>
      </c>
      <c r="K20" s="2">
        <v>20.265270906731011</v>
      </c>
      <c r="L20" s="2">
        <v>5.9438943403976111E-2</v>
      </c>
      <c r="M20" s="2">
        <v>0.39876163390052977</v>
      </c>
      <c r="N20" s="2">
        <v>561.82850966357387</v>
      </c>
    </row>
    <row r="21" spans="1:14" x14ac:dyDescent="0.25">
      <c r="A21" s="3" t="s">
        <v>13</v>
      </c>
      <c r="B21" s="2">
        <v>46.904762119300315</v>
      </c>
      <c r="C21" s="2">
        <v>8.2433795799388818</v>
      </c>
      <c r="D21" s="2">
        <v>94.62971106228656</v>
      </c>
      <c r="E21" s="2">
        <v>27.583672080994663</v>
      </c>
      <c r="F21" s="2">
        <v>124.84691434144386</v>
      </c>
      <c r="G21" s="2">
        <v>5.2659297293967429</v>
      </c>
      <c r="H21" s="2">
        <v>28.516110664238983</v>
      </c>
      <c r="I21" s="2">
        <v>29.237031051362717</v>
      </c>
      <c r="J21" s="2">
        <v>161.13652761711359</v>
      </c>
      <c r="K21" s="2">
        <v>30.397905820963778</v>
      </c>
      <c r="L21" s="2">
        <v>7.4298030101530702E-2</v>
      </c>
      <c r="M21" s="2">
        <v>1.9061100520119827</v>
      </c>
      <c r="N21" s="2">
        <v>558.74235214915348</v>
      </c>
    </row>
    <row r="22" spans="1:14" x14ac:dyDescent="0.25">
      <c r="A22" s="3" t="s">
        <v>224</v>
      </c>
      <c r="B22" s="2">
        <v>146.34076110351455</v>
      </c>
      <c r="C22" s="2">
        <v>108.39092100932912</v>
      </c>
      <c r="D22" s="2">
        <v>111.70481572962245</v>
      </c>
      <c r="E22" s="2">
        <v>1.8611041596727773E-9</v>
      </c>
      <c r="F22" s="2">
        <v>83.851417659262793</v>
      </c>
      <c r="G22" s="2">
        <v>5.3428012438024108</v>
      </c>
      <c r="H22" s="2">
        <v>23.577048762461974</v>
      </c>
      <c r="I22" s="2">
        <v>32.971934132560271</v>
      </c>
      <c r="J22" s="2">
        <v>48.80218838465715</v>
      </c>
      <c r="K22" s="2">
        <v>19.623431601015781</v>
      </c>
      <c r="L22" s="2">
        <v>2.0073630368135725E-2</v>
      </c>
      <c r="M22" s="2"/>
      <c r="N22" s="2">
        <v>580.6253932584558</v>
      </c>
    </row>
    <row r="23" spans="1:14" x14ac:dyDescent="0.25">
      <c r="A23" s="1" t="s">
        <v>68</v>
      </c>
      <c r="B23" s="2">
        <v>1280.1684097177647</v>
      </c>
      <c r="C23" s="2">
        <v>4634.0042565222329</v>
      </c>
      <c r="D23" s="2">
        <v>1654.1265103818998</v>
      </c>
      <c r="E23" s="2">
        <v>41.726745001480872</v>
      </c>
      <c r="F23" s="2">
        <v>3022.8133401833284</v>
      </c>
      <c r="G23" s="2">
        <v>193.59671767247679</v>
      </c>
      <c r="H23" s="2">
        <v>2055.8493714546121</v>
      </c>
      <c r="I23" s="2">
        <v>784.7815871571396</v>
      </c>
      <c r="J23" s="2">
        <v>1568.1984806285477</v>
      </c>
      <c r="K23" s="2">
        <v>330.58840284163733</v>
      </c>
      <c r="L23" s="2">
        <v>62.042509531542493</v>
      </c>
      <c r="M23" s="2">
        <v>44.511265930624056</v>
      </c>
      <c r="N23" s="2">
        <v>15672.407597023288</v>
      </c>
    </row>
    <row r="24" spans="1:14" x14ac:dyDescent="0.25">
      <c r="A24" s="3" t="s">
        <v>10</v>
      </c>
      <c r="B24" s="2">
        <v>297.72833628004179</v>
      </c>
      <c r="C24" s="2">
        <v>930.72498288229758</v>
      </c>
      <c r="D24" s="2">
        <v>352.97309628933573</v>
      </c>
      <c r="E24" s="2">
        <v>5.7965222621803036E-9</v>
      </c>
      <c r="F24" s="2">
        <v>561.05737849086313</v>
      </c>
      <c r="G24" s="2">
        <v>36.763614557911666</v>
      </c>
      <c r="H24" s="2">
        <v>356.12058707155779</v>
      </c>
      <c r="I24" s="2">
        <v>161.58057215726336</v>
      </c>
      <c r="J24" s="2">
        <v>235.105842331247</v>
      </c>
      <c r="K24" s="2">
        <v>62.590579361373422</v>
      </c>
      <c r="L24" s="2">
        <v>10.737526139178419</v>
      </c>
      <c r="M24" s="2">
        <v>0.21322919790410588</v>
      </c>
      <c r="N24" s="2">
        <v>3005.5957447647706</v>
      </c>
    </row>
    <row r="25" spans="1:14" x14ac:dyDescent="0.25">
      <c r="A25" s="3" t="s">
        <v>11</v>
      </c>
      <c r="B25" s="2">
        <v>257.21744417811408</v>
      </c>
      <c r="C25" s="2">
        <v>998.33228043108761</v>
      </c>
      <c r="D25" s="2">
        <v>356.35367162153801</v>
      </c>
      <c r="E25" s="2">
        <v>5.7960363730735764E-9</v>
      </c>
      <c r="F25" s="2">
        <v>583.84972366973113</v>
      </c>
      <c r="G25" s="2">
        <v>32.605767934093734</v>
      </c>
      <c r="H25" s="2">
        <v>399.90867757647095</v>
      </c>
      <c r="I25" s="2">
        <v>176.8730056517978</v>
      </c>
      <c r="J25" s="2">
        <v>322.26648904029895</v>
      </c>
      <c r="K25" s="2">
        <v>61.156870910411506</v>
      </c>
      <c r="L25" s="2">
        <v>11.961169287899436</v>
      </c>
      <c r="M25" s="2">
        <v>-2.2934390257673076E-2</v>
      </c>
      <c r="N25" s="2">
        <v>3200.5021659169815</v>
      </c>
    </row>
    <row r="26" spans="1:14" x14ac:dyDescent="0.25">
      <c r="A26" s="3" t="s">
        <v>12</v>
      </c>
      <c r="B26" s="2">
        <v>246.74627419071894</v>
      </c>
      <c r="C26" s="2">
        <v>913.93737430334909</v>
      </c>
      <c r="D26" s="2">
        <v>319.12177192332331</v>
      </c>
      <c r="E26" s="2">
        <v>5.7987542545490101E-9</v>
      </c>
      <c r="F26" s="2">
        <v>676.48761870436385</v>
      </c>
      <c r="G26" s="2">
        <v>38.261714844417725</v>
      </c>
      <c r="H26" s="2">
        <v>456.97125710779034</v>
      </c>
      <c r="I26" s="2">
        <v>160.22142435321368</v>
      </c>
      <c r="J26" s="2">
        <v>351.77348078230528</v>
      </c>
      <c r="K26" s="2">
        <v>66.906977125293935</v>
      </c>
      <c r="L26" s="2">
        <v>14.895952858165819</v>
      </c>
      <c r="M26" s="2">
        <v>16.99209272679802</v>
      </c>
      <c r="N26" s="2">
        <v>3262.3159389255388</v>
      </c>
    </row>
    <row r="27" spans="1:14" x14ac:dyDescent="0.25">
      <c r="A27" s="3" t="s">
        <v>13</v>
      </c>
      <c r="B27" s="2">
        <v>132.14884441258269</v>
      </c>
      <c r="C27" s="2">
        <v>884.01674733371226</v>
      </c>
      <c r="D27" s="2">
        <v>203.92260419114419</v>
      </c>
      <c r="E27" s="2">
        <v>41.726744956408822</v>
      </c>
      <c r="F27" s="2">
        <v>609.00049790361766</v>
      </c>
      <c r="G27" s="2">
        <v>40.490998583021359</v>
      </c>
      <c r="H27" s="2">
        <v>502.94815115621407</v>
      </c>
      <c r="I27" s="2">
        <v>171.23184248611699</v>
      </c>
      <c r="J27" s="2">
        <v>480.72509300346121</v>
      </c>
      <c r="K27" s="2">
        <v>94.265474795005588</v>
      </c>
      <c r="L27" s="2">
        <v>18.568227381966182</v>
      </c>
      <c r="M27" s="2">
        <v>27.328878396179604</v>
      </c>
      <c r="N27" s="2">
        <v>3206.3741045994302</v>
      </c>
    </row>
    <row r="28" spans="1:14" x14ac:dyDescent="0.25">
      <c r="A28" s="3" t="s">
        <v>224</v>
      </c>
      <c r="B28" s="2">
        <v>346.32751065630708</v>
      </c>
      <c r="C28" s="2">
        <v>906.99287157178571</v>
      </c>
      <c r="D28" s="2">
        <v>421.75536635655834</v>
      </c>
      <c r="E28" s="2">
        <v>2.7680734593360512E-8</v>
      </c>
      <c r="F28" s="2">
        <v>592.41812141475316</v>
      </c>
      <c r="G28" s="2">
        <v>45.474621753032288</v>
      </c>
      <c r="H28" s="2">
        <v>339.90069854257899</v>
      </c>
      <c r="I28" s="2">
        <v>114.87474250874774</v>
      </c>
      <c r="J28" s="2">
        <v>178.32757547123543</v>
      </c>
      <c r="K28" s="2">
        <v>45.66850064955289</v>
      </c>
      <c r="L28" s="2">
        <v>5.8796338643326358</v>
      </c>
      <c r="M28" s="2"/>
      <c r="N28" s="2">
        <v>2997.6196428165649</v>
      </c>
    </row>
    <row r="29" spans="1:14" x14ac:dyDescent="0.25">
      <c r="A29" s="1" t="s">
        <v>29</v>
      </c>
      <c r="B29" s="2">
        <v>27.698379804954449</v>
      </c>
      <c r="C29" s="2">
        <v>469.65820239540432</v>
      </c>
      <c r="D29" s="2">
        <v>87.313361085815245</v>
      </c>
      <c r="E29" s="2">
        <v>0.42363889210594025</v>
      </c>
      <c r="F29" s="2">
        <v>188.93878211629024</v>
      </c>
      <c r="G29" s="2">
        <v>5.207268532147852</v>
      </c>
      <c r="H29" s="2">
        <v>464.81356101101653</v>
      </c>
      <c r="I29" s="2">
        <v>202.53314945143339</v>
      </c>
      <c r="J29" s="2">
        <v>194.76908923444284</v>
      </c>
      <c r="K29" s="2">
        <v>0.30620451441632818</v>
      </c>
      <c r="L29" s="2">
        <v>0</v>
      </c>
      <c r="M29" s="2">
        <v>18.391052330377953</v>
      </c>
      <c r="N29" s="2">
        <v>1660.0526893684053</v>
      </c>
    </row>
    <row r="30" spans="1:14" x14ac:dyDescent="0.25">
      <c r="A30" s="3" t="s">
        <v>10</v>
      </c>
      <c r="B30" s="2">
        <v>8.6667065165267854</v>
      </c>
      <c r="C30" s="2">
        <v>84.783878497071939</v>
      </c>
      <c r="D30" s="2">
        <v>23.145672088307077</v>
      </c>
      <c r="E30" s="2"/>
      <c r="F30" s="2">
        <v>36.602499864943155</v>
      </c>
      <c r="G30" s="2">
        <v>1.1900236677259359</v>
      </c>
      <c r="H30" s="2">
        <v>83.902827696942381</v>
      </c>
      <c r="I30" s="2">
        <v>41.884847904264745</v>
      </c>
      <c r="J30" s="2">
        <v>30.027407603111207</v>
      </c>
      <c r="K30" s="2">
        <v>4.4360770502854453E-2</v>
      </c>
      <c r="L30" s="2">
        <v>0</v>
      </c>
      <c r="M30" s="2">
        <v>0.89347156809206529</v>
      </c>
      <c r="N30" s="2">
        <v>311.1416961774882</v>
      </c>
    </row>
    <row r="31" spans="1:14" x14ac:dyDescent="0.25">
      <c r="A31" s="3" t="s">
        <v>11</v>
      </c>
      <c r="B31" s="2">
        <v>7.0665958766857528</v>
      </c>
      <c r="C31" s="2">
        <v>84.344477835316169</v>
      </c>
      <c r="D31" s="2">
        <v>19.311689709272137</v>
      </c>
      <c r="E31" s="2"/>
      <c r="F31" s="2">
        <v>37.153716766373762</v>
      </c>
      <c r="G31" s="2">
        <v>0.82972571976410781</v>
      </c>
      <c r="H31" s="2">
        <v>87.877790317733229</v>
      </c>
      <c r="I31" s="2">
        <v>44.301467619503875</v>
      </c>
      <c r="J31" s="2">
        <v>47.798005122784126</v>
      </c>
      <c r="K31" s="2">
        <v>6.8558847053715052E-2</v>
      </c>
      <c r="L31" s="2">
        <v>0</v>
      </c>
      <c r="M31" s="2">
        <v>1.6976827888354058</v>
      </c>
      <c r="N31" s="2">
        <v>330.44971060332222</v>
      </c>
    </row>
    <row r="32" spans="1:14" x14ac:dyDescent="0.25">
      <c r="A32" s="3" t="s">
        <v>12</v>
      </c>
      <c r="B32" s="2">
        <v>1.1204692968079035</v>
      </c>
      <c r="C32" s="2">
        <v>98.902020596533177</v>
      </c>
      <c r="D32" s="2">
        <v>12.147857733690072</v>
      </c>
      <c r="E32" s="2"/>
      <c r="F32" s="2">
        <v>43.916451832558991</v>
      </c>
      <c r="G32" s="2">
        <v>0.52256228582200381</v>
      </c>
      <c r="H32" s="2">
        <v>103.18697955571415</v>
      </c>
      <c r="I32" s="2">
        <v>44.882152300849633</v>
      </c>
      <c r="J32" s="2">
        <v>43.878341633380558</v>
      </c>
      <c r="K32" s="2">
        <v>6.3762138549851299E-2</v>
      </c>
      <c r="L32" s="2">
        <v>0</v>
      </c>
      <c r="M32" s="2">
        <v>6.6841646705189204</v>
      </c>
      <c r="N32" s="2">
        <v>355.30476204442522</v>
      </c>
    </row>
    <row r="33" spans="1:14" x14ac:dyDescent="0.25">
      <c r="A33" s="3" t="s">
        <v>13</v>
      </c>
      <c r="B33" s="2">
        <v>5.3669435184102728E-2</v>
      </c>
      <c r="C33" s="2">
        <v>117.97834481034172</v>
      </c>
      <c r="D33" s="2">
        <v>3.8919405825654043</v>
      </c>
      <c r="E33" s="2">
        <v>0.42363889210594025</v>
      </c>
      <c r="F33" s="2">
        <v>33.653162614747643</v>
      </c>
      <c r="G33" s="2">
        <v>0.33540651606063099</v>
      </c>
      <c r="H33" s="2">
        <v>106.14665521777968</v>
      </c>
      <c r="I33" s="2">
        <v>46.030718210478959</v>
      </c>
      <c r="J33" s="2">
        <v>51.446218661396372</v>
      </c>
      <c r="K33" s="2">
        <v>9.7529978986716614E-2</v>
      </c>
      <c r="L33" s="2">
        <v>0</v>
      </c>
      <c r="M33" s="2">
        <v>9.1157333029315613</v>
      </c>
      <c r="N33" s="2">
        <v>369.17301822257872</v>
      </c>
    </row>
    <row r="34" spans="1:14" x14ac:dyDescent="0.25">
      <c r="A34" s="3" t="s">
        <v>224</v>
      </c>
      <c r="B34" s="2">
        <v>10.790938679749909</v>
      </c>
      <c r="C34" s="2">
        <v>83.649480656141279</v>
      </c>
      <c r="D34" s="2">
        <v>28.81620097198056</v>
      </c>
      <c r="E34" s="2"/>
      <c r="F34" s="2">
        <v>37.612951037666704</v>
      </c>
      <c r="G34" s="2">
        <v>2.3295503427751734</v>
      </c>
      <c r="H34" s="2">
        <v>83.699308222847122</v>
      </c>
      <c r="I34" s="2">
        <v>25.433963416336162</v>
      </c>
      <c r="J34" s="2">
        <v>21.619116213770571</v>
      </c>
      <c r="K34" s="2">
        <v>3.1992779323190737E-2</v>
      </c>
      <c r="L34" s="2">
        <v>0</v>
      </c>
      <c r="M34" s="2"/>
      <c r="N34" s="2">
        <v>293.98350232059073</v>
      </c>
    </row>
    <row r="35" spans="1:14" x14ac:dyDescent="0.25">
      <c r="A35" s="1" t="s">
        <v>30</v>
      </c>
      <c r="B35" s="2">
        <v>427.02362291258805</v>
      </c>
      <c r="C35" s="2">
        <v>657.54166912415258</v>
      </c>
      <c r="D35" s="2">
        <v>88.570750311821371</v>
      </c>
      <c r="E35" s="2">
        <v>2.8404567205015412</v>
      </c>
      <c r="F35" s="2">
        <v>343.43781368848676</v>
      </c>
      <c r="G35" s="2">
        <v>60.447260408282887</v>
      </c>
      <c r="H35" s="2">
        <v>418.77166098407031</v>
      </c>
      <c r="I35" s="2">
        <v>72.301222552786413</v>
      </c>
      <c r="J35" s="2">
        <v>43.90229669136103</v>
      </c>
      <c r="K35" s="2">
        <v>23.098083886219261</v>
      </c>
      <c r="L35" s="2">
        <v>0</v>
      </c>
      <c r="M35" s="2">
        <v>6.5977324819977596</v>
      </c>
      <c r="N35" s="2">
        <v>2144.5325697622679</v>
      </c>
    </row>
    <row r="36" spans="1:14" x14ac:dyDescent="0.25">
      <c r="A36" s="3" t="s">
        <v>10</v>
      </c>
      <c r="B36" s="2">
        <v>106.71975598743521</v>
      </c>
      <c r="C36" s="2">
        <v>110.51241032492595</v>
      </c>
      <c r="D36" s="2">
        <v>18.055230576819561</v>
      </c>
      <c r="E36" s="2"/>
      <c r="F36" s="2">
        <v>51.249835896692638</v>
      </c>
      <c r="G36" s="2">
        <v>13.330499362755177</v>
      </c>
      <c r="H36" s="2">
        <v>76.57112121087944</v>
      </c>
      <c r="I36" s="2">
        <v>11.080614479024279</v>
      </c>
      <c r="J36" s="2">
        <v>8.734540164185983</v>
      </c>
      <c r="K36" s="2">
        <v>3.5988454160523915</v>
      </c>
      <c r="L36" s="2">
        <v>0</v>
      </c>
      <c r="M36" s="2">
        <v>-0.14459089638544587</v>
      </c>
      <c r="N36" s="2">
        <v>399.70826252238516</v>
      </c>
    </row>
    <row r="37" spans="1:14" x14ac:dyDescent="0.25">
      <c r="A37" s="3" t="s">
        <v>11</v>
      </c>
      <c r="B37" s="2">
        <v>91.949124474789343</v>
      </c>
      <c r="C37" s="2">
        <v>130.89960102546124</v>
      </c>
      <c r="D37" s="2">
        <v>20.356941715342952</v>
      </c>
      <c r="E37" s="2"/>
      <c r="F37" s="2">
        <v>51.492629867022949</v>
      </c>
      <c r="G37" s="2">
        <v>11.142651316334181</v>
      </c>
      <c r="H37" s="2">
        <v>81.471681338163293</v>
      </c>
      <c r="I37" s="2">
        <v>17.936521912193378</v>
      </c>
      <c r="J37" s="2">
        <v>8.2999438800623384</v>
      </c>
      <c r="K37" s="2">
        <v>5.2455894373188476</v>
      </c>
      <c r="L37" s="2">
        <v>0</v>
      </c>
      <c r="M37" s="2">
        <v>0.96041478794205304</v>
      </c>
      <c r="N37" s="2">
        <v>419.75509975463063</v>
      </c>
    </row>
    <row r="38" spans="1:14" x14ac:dyDescent="0.25">
      <c r="A38" s="3" t="s">
        <v>12</v>
      </c>
      <c r="B38" s="2">
        <v>70.950777004986691</v>
      </c>
      <c r="C38" s="2">
        <v>146.4828929984437</v>
      </c>
      <c r="D38" s="2">
        <v>17.03201753946658</v>
      </c>
      <c r="E38" s="2"/>
      <c r="F38" s="2">
        <v>82.316459825365968</v>
      </c>
      <c r="G38" s="2">
        <v>10.446984514156375</v>
      </c>
      <c r="H38" s="2">
        <v>94.032647705109113</v>
      </c>
      <c r="I38" s="2">
        <v>14.358400114782537</v>
      </c>
      <c r="J38" s="2">
        <v>8.5346050752243858</v>
      </c>
      <c r="K38" s="2">
        <v>4.4993176421219756</v>
      </c>
      <c r="L38" s="2">
        <v>0</v>
      </c>
      <c r="M38" s="2">
        <v>2.2284669934349086</v>
      </c>
      <c r="N38" s="2">
        <v>450.8825694130922</v>
      </c>
    </row>
    <row r="39" spans="1:14" x14ac:dyDescent="0.25">
      <c r="A39" s="3" t="s">
        <v>13</v>
      </c>
      <c r="B39" s="2">
        <v>24.587528706358704</v>
      </c>
      <c r="C39" s="2">
        <v>176.10284709016295</v>
      </c>
      <c r="D39" s="2">
        <v>13.828060664984736</v>
      </c>
      <c r="E39" s="2">
        <v>2.8404567205015412</v>
      </c>
      <c r="F39" s="2">
        <v>103.48715915139842</v>
      </c>
      <c r="G39" s="2">
        <v>9.1753675419856808</v>
      </c>
      <c r="H39" s="2">
        <v>90.803339092706807</v>
      </c>
      <c r="I39" s="2">
        <v>18.636650872532488</v>
      </c>
      <c r="J39" s="2">
        <v>9.6094701413011201</v>
      </c>
      <c r="K39" s="2">
        <v>6.2308941297134508</v>
      </c>
      <c r="L39" s="2">
        <v>0</v>
      </c>
      <c r="M39" s="2">
        <v>3.5534415970062438</v>
      </c>
      <c r="N39" s="2">
        <v>458.85521570865222</v>
      </c>
    </row>
    <row r="40" spans="1:14" x14ac:dyDescent="0.25">
      <c r="A40" s="3" t="s">
        <v>224</v>
      </c>
      <c r="B40" s="2">
        <v>132.81643673901812</v>
      </c>
      <c r="C40" s="2">
        <v>93.543917685158718</v>
      </c>
      <c r="D40" s="2">
        <v>19.298499815207553</v>
      </c>
      <c r="E40" s="2"/>
      <c r="F40" s="2">
        <v>54.891728948006801</v>
      </c>
      <c r="G40" s="2">
        <v>16.35175767305147</v>
      </c>
      <c r="H40" s="2">
        <v>75.892871637211641</v>
      </c>
      <c r="I40" s="2">
        <v>10.289035174253739</v>
      </c>
      <c r="J40" s="2">
        <v>8.7237374305872049</v>
      </c>
      <c r="K40" s="2">
        <v>3.5234372610125937</v>
      </c>
      <c r="L40" s="2">
        <v>0</v>
      </c>
      <c r="M40" s="2"/>
      <c r="N40" s="2">
        <v>415.33142236350778</v>
      </c>
    </row>
    <row r="41" spans="1:14" x14ac:dyDescent="0.25">
      <c r="A41" s="1" t="s">
        <v>31</v>
      </c>
      <c r="B41" s="2">
        <v>0</v>
      </c>
      <c r="C41" s="2">
        <v>2309.36604331134</v>
      </c>
      <c r="D41" s="2">
        <v>35.552493517206244</v>
      </c>
      <c r="E41" s="2">
        <v>0.50716696618332158</v>
      </c>
      <c r="F41" s="2">
        <v>97.874481424942985</v>
      </c>
      <c r="G41" s="2">
        <v>11.609994758928011</v>
      </c>
      <c r="H41" s="2">
        <v>323.28934526454947</v>
      </c>
      <c r="I41" s="2">
        <v>17.253601134774662</v>
      </c>
      <c r="J41" s="2">
        <v>76.298124009372046</v>
      </c>
      <c r="K41" s="2">
        <v>12.86287742544577</v>
      </c>
      <c r="L41" s="2">
        <v>0</v>
      </c>
      <c r="M41" s="2">
        <v>2.3858206306641203</v>
      </c>
      <c r="N41" s="2">
        <v>2886.9999484434065</v>
      </c>
    </row>
    <row r="42" spans="1:14" x14ac:dyDescent="0.25">
      <c r="A42" s="3" t="s">
        <v>10</v>
      </c>
      <c r="B42" s="2">
        <v>0</v>
      </c>
      <c r="C42" s="2">
        <v>471.35081502615884</v>
      </c>
      <c r="D42" s="2">
        <v>9.8684188108510575</v>
      </c>
      <c r="E42" s="2">
        <v>0</v>
      </c>
      <c r="F42" s="2">
        <v>23.622671220614556</v>
      </c>
      <c r="G42" s="2">
        <v>2.5240874080282936</v>
      </c>
      <c r="H42" s="2">
        <v>50.10282235220501</v>
      </c>
      <c r="I42" s="2">
        <v>2.8624527436457279</v>
      </c>
      <c r="J42" s="2">
        <v>10.15822615269588</v>
      </c>
      <c r="K42" s="2">
        <v>1.9072243315329609</v>
      </c>
      <c r="L42" s="2">
        <v>0</v>
      </c>
      <c r="M42" s="2">
        <v>-1.4528684769990301</v>
      </c>
      <c r="N42" s="2">
        <v>570.94384956873319</v>
      </c>
    </row>
    <row r="43" spans="1:14" x14ac:dyDescent="0.25">
      <c r="A43" s="3" t="s">
        <v>11</v>
      </c>
      <c r="B43" s="2">
        <v>0</v>
      </c>
      <c r="C43" s="2">
        <v>560.62761723841299</v>
      </c>
      <c r="D43" s="2">
        <v>5.993061130792066</v>
      </c>
      <c r="E43" s="2">
        <v>0</v>
      </c>
      <c r="F43" s="2">
        <v>21.530259889398948</v>
      </c>
      <c r="G43" s="2">
        <v>1.9417535969208559</v>
      </c>
      <c r="H43" s="2">
        <v>58.632895888165898</v>
      </c>
      <c r="I43" s="2">
        <v>3.1436321448629441</v>
      </c>
      <c r="J43" s="2">
        <v>11.387346539871713</v>
      </c>
      <c r="K43" s="2">
        <v>1.8116486351599617</v>
      </c>
      <c r="L43" s="2">
        <v>0</v>
      </c>
      <c r="M43" s="2">
        <v>-3.8290818233483357</v>
      </c>
      <c r="N43" s="2">
        <v>661.23913324023704</v>
      </c>
    </row>
    <row r="44" spans="1:14" x14ac:dyDescent="0.25">
      <c r="A44" s="3" t="s">
        <v>12</v>
      </c>
      <c r="B44" s="2">
        <v>0</v>
      </c>
      <c r="C44" s="2">
        <v>474.40971555669017</v>
      </c>
      <c r="D44" s="2">
        <v>3.0132152774031571</v>
      </c>
      <c r="E44" s="2">
        <v>0</v>
      </c>
      <c r="F44" s="2">
        <v>16.800168711102778</v>
      </c>
      <c r="G44" s="2">
        <v>2.1380367928083666</v>
      </c>
      <c r="H44" s="2">
        <v>79.910816423257359</v>
      </c>
      <c r="I44" s="2">
        <v>4.2444214515951462</v>
      </c>
      <c r="J44" s="2">
        <v>17.081018911367213</v>
      </c>
      <c r="K44" s="2">
        <v>2.7532598116964087</v>
      </c>
      <c r="L44" s="2">
        <v>0</v>
      </c>
      <c r="M44" s="2">
        <v>1.7068560940597659</v>
      </c>
      <c r="N44" s="2">
        <v>602.05750902998034</v>
      </c>
    </row>
    <row r="45" spans="1:14" x14ac:dyDescent="0.25">
      <c r="A45" s="3" t="s">
        <v>13</v>
      </c>
      <c r="B45" s="2">
        <v>0</v>
      </c>
      <c r="C45" s="2">
        <v>360.63442441755831</v>
      </c>
      <c r="D45" s="2">
        <v>1.7285543232378167</v>
      </c>
      <c r="E45" s="2">
        <v>0.50716696539321249</v>
      </c>
      <c r="F45" s="2">
        <v>9.1632907980118787</v>
      </c>
      <c r="G45" s="2">
        <v>1.5663145685142448</v>
      </c>
      <c r="H45" s="2">
        <v>84.757006536215428</v>
      </c>
      <c r="I45" s="2">
        <v>4.0533373702002198</v>
      </c>
      <c r="J45" s="2">
        <v>25.621527468610498</v>
      </c>
      <c r="K45" s="2">
        <v>4.312913319294136</v>
      </c>
      <c r="L45" s="2">
        <v>0</v>
      </c>
      <c r="M45" s="2">
        <v>5.9609148369517202</v>
      </c>
      <c r="N45" s="2">
        <v>498.30545060398742</v>
      </c>
    </row>
    <row r="46" spans="1:14" x14ac:dyDescent="0.25">
      <c r="A46" s="3" t="s">
        <v>224</v>
      </c>
      <c r="B46" s="2">
        <v>0</v>
      </c>
      <c r="C46" s="2">
        <v>442.34347107251972</v>
      </c>
      <c r="D46" s="2">
        <v>14.949243974922144</v>
      </c>
      <c r="E46" s="2">
        <v>7.9010908926591128E-10</v>
      </c>
      <c r="F46" s="2">
        <v>26.75809080581481</v>
      </c>
      <c r="G46" s="2">
        <v>3.4398023926562509</v>
      </c>
      <c r="H46" s="2">
        <v>49.885804064705773</v>
      </c>
      <c r="I46" s="2">
        <v>2.9497574244706231</v>
      </c>
      <c r="J46" s="2">
        <v>12.050004936826738</v>
      </c>
      <c r="K46" s="2">
        <v>2.0778313277623046</v>
      </c>
      <c r="L46" s="2">
        <v>0</v>
      </c>
      <c r="M46" s="2"/>
      <c r="N46" s="2">
        <v>554.45400600046844</v>
      </c>
    </row>
    <row r="47" spans="1:14" x14ac:dyDescent="0.25">
      <c r="A47" s="1" t="s">
        <v>80</v>
      </c>
      <c r="B47" s="2">
        <v>578.78908755357395</v>
      </c>
      <c r="C47" s="2">
        <v>224.28395321530903</v>
      </c>
      <c r="D47" s="2">
        <v>4981.2486598836804</v>
      </c>
      <c r="E47" s="2">
        <v>0.42054827434154385</v>
      </c>
      <c r="F47" s="2">
        <v>809.5789615595238</v>
      </c>
      <c r="G47" s="2">
        <v>41.358907793950308</v>
      </c>
      <c r="H47" s="2">
        <v>934.90839534810345</v>
      </c>
      <c r="I47" s="2">
        <v>202.56987163849433</v>
      </c>
      <c r="J47" s="2">
        <v>244.18360724354849</v>
      </c>
      <c r="K47" s="2">
        <v>6.6899792849951751</v>
      </c>
      <c r="L47" s="2">
        <v>0</v>
      </c>
      <c r="M47" s="2">
        <v>0.20852732913120409</v>
      </c>
      <c r="N47" s="2">
        <v>8024.2404991246513</v>
      </c>
    </row>
    <row r="48" spans="1:14" x14ac:dyDescent="0.25">
      <c r="A48" s="3" t="s">
        <v>10</v>
      </c>
      <c r="B48" s="2">
        <v>89.786080919214143</v>
      </c>
      <c r="C48" s="2">
        <v>47.191092168421186</v>
      </c>
      <c r="D48" s="2">
        <v>731.98233319358042</v>
      </c>
      <c r="E48" s="2"/>
      <c r="F48" s="2">
        <v>119.05986793650555</v>
      </c>
      <c r="G48" s="2">
        <v>5.7848517611199064</v>
      </c>
      <c r="H48" s="2">
        <v>157.83054310029604</v>
      </c>
      <c r="I48" s="2">
        <v>35.605580359388085</v>
      </c>
      <c r="J48" s="2">
        <v>29.55620989223284</v>
      </c>
      <c r="K48" s="2">
        <v>0.96821962658881466</v>
      </c>
      <c r="L48" s="2">
        <v>0</v>
      </c>
      <c r="M48" s="2">
        <v>-3.746341323194069E-3</v>
      </c>
      <c r="N48" s="2">
        <v>1217.7610326160236</v>
      </c>
    </row>
    <row r="49" spans="1:14" x14ac:dyDescent="0.25">
      <c r="A49" s="3" t="s">
        <v>11</v>
      </c>
      <c r="B49" s="2">
        <v>112.09017907151993</v>
      </c>
      <c r="C49" s="2">
        <v>60.679118360140038</v>
      </c>
      <c r="D49" s="2">
        <v>865.50281789248493</v>
      </c>
      <c r="E49" s="2"/>
      <c r="F49" s="2">
        <v>135.20841598233631</v>
      </c>
      <c r="G49" s="2">
        <v>6.3772580708002895</v>
      </c>
      <c r="H49" s="2">
        <v>209.96794432092111</v>
      </c>
      <c r="I49" s="2">
        <v>56.896843463015479</v>
      </c>
      <c r="J49" s="2">
        <v>55.888127984839237</v>
      </c>
      <c r="K49" s="2">
        <v>1.5845109674807907</v>
      </c>
      <c r="L49" s="2">
        <v>0</v>
      </c>
      <c r="M49" s="2">
        <v>9.7366226024133695E-3</v>
      </c>
      <c r="N49" s="2">
        <v>1504.2049527361405</v>
      </c>
    </row>
    <row r="50" spans="1:14" x14ac:dyDescent="0.25">
      <c r="A50" s="3" t="s">
        <v>12</v>
      </c>
      <c r="B50" s="2">
        <v>142.22024547576612</v>
      </c>
      <c r="C50" s="2">
        <v>36.997773637008642</v>
      </c>
      <c r="D50" s="2">
        <v>1279.5030105462151</v>
      </c>
      <c r="E50" s="2"/>
      <c r="F50" s="2">
        <v>203.50708063953198</v>
      </c>
      <c r="G50" s="2">
        <v>10.620123887694829</v>
      </c>
      <c r="H50" s="2">
        <v>188.43777028687271</v>
      </c>
      <c r="I50" s="2">
        <v>34.898907287644576</v>
      </c>
      <c r="J50" s="2">
        <v>52.716950082636806</v>
      </c>
      <c r="K50" s="2">
        <v>1.3901680148266575</v>
      </c>
      <c r="L50" s="2">
        <v>0</v>
      </c>
      <c r="M50" s="2">
        <v>8.773735659987425E-2</v>
      </c>
      <c r="N50" s="2">
        <v>1950.3797672147973</v>
      </c>
    </row>
    <row r="51" spans="1:14" x14ac:dyDescent="0.25">
      <c r="A51" s="3" t="s">
        <v>13</v>
      </c>
      <c r="B51" s="2">
        <v>165.64052215356332</v>
      </c>
      <c r="C51" s="2">
        <v>46.129394937340138</v>
      </c>
      <c r="D51" s="2">
        <v>1466.7610911938743</v>
      </c>
      <c r="E51" s="2">
        <v>0.42054827434154385</v>
      </c>
      <c r="F51" s="2">
        <v>243.27541923571124</v>
      </c>
      <c r="G51" s="2">
        <v>12.772167444018704</v>
      </c>
      <c r="H51" s="2">
        <v>248.01555435002621</v>
      </c>
      <c r="I51" s="2">
        <v>46.451297915498152</v>
      </c>
      <c r="J51" s="2">
        <v>80.023759083734731</v>
      </c>
      <c r="K51" s="2">
        <v>1.9201243080002637</v>
      </c>
      <c r="L51" s="2">
        <v>0</v>
      </c>
      <c r="M51" s="2">
        <v>0.11479969125211054</v>
      </c>
      <c r="N51" s="2">
        <v>2311.524678587361</v>
      </c>
    </row>
    <row r="52" spans="1:14" x14ac:dyDescent="0.25">
      <c r="A52" s="3" t="s">
        <v>224</v>
      </c>
      <c r="B52" s="2">
        <v>69.052059933510421</v>
      </c>
      <c r="C52" s="2">
        <v>33.286574112399059</v>
      </c>
      <c r="D52" s="2">
        <v>637.49940705752556</v>
      </c>
      <c r="E52" s="2"/>
      <c r="F52" s="2">
        <v>108.52817776543876</v>
      </c>
      <c r="G52" s="2">
        <v>5.8045066303165811</v>
      </c>
      <c r="H52" s="2">
        <v>130.65658328998748</v>
      </c>
      <c r="I52" s="2">
        <v>28.717242612948052</v>
      </c>
      <c r="J52" s="2">
        <v>25.998560200104887</v>
      </c>
      <c r="K52" s="2">
        <v>0.82695636809864836</v>
      </c>
      <c r="L52" s="2">
        <v>0</v>
      </c>
      <c r="M52" s="2"/>
      <c r="N52" s="2">
        <v>1040.3700679703293</v>
      </c>
    </row>
    <row r="53" spans="1:14" x14ac:dyDescent="0.25">
      <c r="A53" s="1" t="s">
        <v>82</v>
      </c>
      <c r="B53" s="2">
        <v>1530.5201179315175</v>
      </c>
      <c r="C53" s="2">
        <v>1939.3318796793435</v>
      </c>
      <c r="D53" s="2">
        <v>4091.0041035614558</v>
      </c>
      <c r="E53" s="2">
        <v>6.2980046955374291E-8</v>
      </c>
      <c r="F53" s="2">
        <v>5278.5804837608002</v>
      </c>
      <c r="G53" s="2">
        <v>994.24579168970979</v>
      </c>
      <c r="H53" s="2">
        <v>3387.2784853072571</v>
      </c>
      <c r="I53" s="2">
        <v>268.12124554926311</v>
      </c>
      <c r="J53" s="2">
        <v>215.10924561877673</v>
      </c>
      <c r="K53" s="2">
        <v>43.401408682823671</v>
      </c>
      <c r="L53" s="2">
        <v>104.44751838759366</v>
      </c>
      <c r="M53" s="2">
        <v>-8.7776268479950161</v>
      </c>
      <c r="N53" s="2">
        <v>17843.262653383525</v>
      </c>
    </row>
    <row r="54" spans="1:14" x14ac:dyDescent="0.25">
      <c r="A54" s="3" t="s">
        <v>10</v>
      </c>
      <c r="B54" s="2">
        <v>137.21571046259461</v>
      </c>
      <c r="C54" s="2">
        <v>433.65183432981922</v>
      </c>
      <c r="D54" s="2">
        <v>709.16794321553721</v>
      </c>
      <c r="E54" s="2">
        <v>2.0910622566816528E-8</v>
      </c>
      <c r="F54" s="2">
        <v>864.21718221241542</v>
      </c>
      <c r="G54" s="2">
        <v>194.60521943016846</v>
      </c>
      <c r="H54" s="2">
        <v>715.47560624876644</v>
      </c>
      <c r="I54" s="2">
        <v>56.551655235686319</v>
      </c>
      <c r="J54" s="2">
        <v>40.045140503712133</v>
      </c>
      <c r="K54" s="2">
        <v>8.3478583492537446</v>
      </c>
      <c r="L54" s="2">
        <v>23.18789617441055</v>
      </c>
      <c r="M54" s="2">
        <v>3.3047898088765404E-2</v>
      </c>
      <c r="N54" s="2">
        <v>3182.4990940813627</v>
      </c>
    </row>
    <row r="55" spans="1:14" x14ac:dyDescent="0.25">
      <c r="A55" s="3" t="s">
        <v>11</v>
      </c>
      <c r="B55" s="2">
        <v>153.24640133515359</v>
      </c>
      <c r="C55" s="2">
        <v>435.01608400346373</v>
      </c>
      <c r="D55" s="2">
        <v>820.95654763395669</v>
      </c>
      <c r="E55" s="2">
        <v>2.0910406739460541E-8</v>
      </c>
      <c r="F55" s="2">
        <v>964.37080884414104</v>
      </c>
      <c r="G55" s="2">
        <v>193.02574262876342</v>
      </c>
      <c r="H55" s="2">
        <v>718.7211098503933</v>
      </c>
      <c r="I55" s="2">
        <v>80.028195586380718</v>
      </c>
      <c r="J55" s="2">
        <v>55.964222021750793</v>
      </c>
      <c r="K55" s="2">
        <v>11.111383397397384</v>
      </c>
      <c r="L55" s="2">
        <v>22.000029797813365</v>
      </c>
      <c r="M55" s="2">
        <v>-0.30944037451251338</v>
      </c>
      <c r="N55" s="2">
        <v>3454.1310847456116</v>
      </c>
    </row>
    <row r="56" spans="1:14" x14ac:dyDescent="0.25">
      <c r="A56" s="3" t="s">
        <v>12</v>
      </c>
      <c r="B56" s="2">
        <v>394.38460713815471</v>
      </c>
      <c r="C56" s="2">
        <v>339.79585790342793</v>
      </c>
      <c r="D56" s="2">
        <v>1004.0132744691518</v>
      </c>
      <c r="E56" s="2"/>
      <c r="F56" s="2">
        <v>1323.9078800984344</v>
      </c>
      <c r="G56" s="2">
        <v>173.2488292880283</v>
      </c>
      <c r="H56" s="2">
        <v>614.86392727363443</v>
      </c>
      <c r="I56" s="2">
        <v>42.085866152001216</v>
      </c>
      <c r="J56" s="2">
        <v>38.890246793939532</v>
      </c>
      <c r="K56" s="2">
        <v>7.8732158580247082</v>
      </c>
      <c r="L56" s="2">
        <v>19.50879784373835</v>
      </c>
      <c r="M56" s="2">
        <v>-2.3397057016805007</v>
      </c>
      <c r="N56" s="2">
        <v>3956.2327971168547</v>
      </c>
    </row>
    <row r="57" spans="1:14" x14ac:dyDescent="0.25">
      <c r="A57" s="3" t="s">
        <v>13</v>
      </c>
      <c r="B57" s="2">
        <v>726.6339887315562</v>
      </c>
      <c r="C57" s="2">
        <v>344.02964466891035</v>
      </c>
      <c r="D57" s="2">
        <v>946.24389910711295</v>
      </c>
      <c r="E57" s="2"/>
      <c r="F57" s="2">
        <v>1354.8350067161016</v>
      </c>
      <c r="G57" s="2">
        <v>204.31663617765497</v>
      </c>
      <c r="H57" s="2">
        <v>616.05730705451811</v>
      </c>
      <c r="I57" s="2">
        <v>43.099108501017085</v>
      </c>
      <c r="J57" s="2">
        <v>44.864309822637722</v>
      </c>
      <c r="K57" s="2">
        <v>8.817280532523629</v>
      </c>
      <c r="L57" s="2">
        <v>19.742247396565372</v>
      </c>
      <c r="M57" s="2">
        <v>-6.1615286698907665</v>
      </c>
      <c r="N57" s="2">
        <v>4302.477900038707</v>
      </c>
    </row>
    <row r="58" spans="1:14" x14ac:dyDescent="0.25">
      <c r="A58" s="3" t="s">
        <v>224</v>
      </c>
      <c r="B58" s="2">
        <v>119.0394102640582</v>
      </c>
      <c r="C58" s="2">
        <v>386.83845877372232</v>
      </c>
      <c r="D58" s="2">
        <v>610.62243913569739</v>
      </c>
      <c r="E58" s="2">
        <v>2.1159017649097223E-8</v>
      </c>
      <c r="F58" s="2">
        <v>771.24960588970771</v>
      </c>
      <c r="G58" s="2">
        <v>229.04936416509452</v>
      </c>
      <c r="H58" s="2">
        <v>722.16053487994498</v>
      </c>
      <c r="I58" s="2">
        <v>46.356420074177763</v>
      </c>
      <c r="J58" s="2">
        <v>35.345326476736545</v>
      </c>
      <c r="K58" s="2">
        <v>7.2516705456242088</v>
      </c>
      <c r="L58" s="2">
        <v>20.008547175066028</v>
      </c>
      <c r="M58" s="2"/>
      <c r="N58" s="2">
        <v>2947.9217774009885</v>
      </c>
    </row>
    <row r="59" spans="1:14" x14ac:dyDescent="0.25">
      <c r="A59" s="1" t="s">
        <v>85</v>
      </c>
      <c r="B59" s="2">
        <v>1580.548115052713</v>
      </c>
      <c r="C59" s="2">
        <v>870.99415295866834</v>
      </c>
      <c r="D59" s="2">
        <v>3683.324357256939</v>
      </c>
      <c r="E59" s="2">
        <v>0.58943686774442527</v>
      </c>
      <c r="F59" s="2">
        <v>8384.4067845086938</v>
      </c>
      <c r="G59" s="2">
        <v>905.81265931581709</v>
      </c>
      <c r="H59" s="2">
        <v>1979.6223855236576</v>
      </c>
      <c r="I59" s="2">
        <v>77.909495968157685</v>
      </c>
      <c r="J59" s="2">
        <v>30.033205734416594</v>
      </c>
      <c r="K59" s="2">
        <v>1.3003394941817119</v>
      </c>
      <c r="L59" s="2">
        <v>53.63720821132042</v>
      </c>
      <c r="M59" s="2">
        <v>-13.988236313267878</v>
      </c>
      <c r="N59" s="2">
        <v>17554.189904579041</v>
      </c>
    </row>
    <row r="60" spans="1:14" x14ac:dyDescent="0.25">
      <c r="A60" s="3" t="s">
        <v>10</v>
      </c>
      <c r="B60" s="2">
        <v>190.45617743876738</v>
      </c>
      <c r="C60" s="2">
        <v>204.62479979596617</v>
      </c>
      <c r="D60" s="2">
        <v>600.63682259099676</v>
      </c>
      <c r="E60" s="2">
        <v>2.7286892745337354E-8</v>
      </c>
      <c r="F60" s="2">
        <v>1006.2275982260875</v>
      </c>
      <c r="G60" s="2">
        <v>196.80251960233372</v>
      </c>
      <c r="H60" s="2">
        <v>463.40576276344285</v>
      </c>
      <c r="I60" s="2">
        <v>18.277554514480368</v>
      </c>
      <c r="J60" s="2">
        <v>7.0456970185487062</v>
      </c>
      <c r="K60" s="2">
        <v>0.30505681554781294</v>
      </c>
      <c r="L60" s="2">
        <v>12.583211907787291</v>
      </c>
      <c r="M60" s="2">
        <v>0.38405970545795709</v>
      </c>
      <c r="N60" s="2">
        <v>2700.7492604067029</v>
      </c>
    </row>
    <row r="61" spans="1:14" x14ac:dyDescent="0.25">
      <c r="A61" s="3" t="s">
        <v>11</v>
      </c>
      <c r="B61" s="2">
        <v>271.51068441390146</v>
      </c>
      <c r="C61" s="2">
        <v>235.314670281215</v>
      </c>
      <c r="D61" s="2">
        <v>835.12362060047087</v>
      </c>
      <c r="E61" s="2">
        <v>2.7279757119913484E-8</v>
      </c>
      <c r="F61" s="2">
        <v>1208.2651321616122</v>
      </c>
      <c r="G61" s="2">
        <v>171.23816180142887</v>
      </c>
      <c r="H61" s="2">
        <v>382.27731187173964</v>
      </c>
      <c r="I61" s="2">
        <v>14.965134892523174</v>
      </c>
      <c r="J61" s="2">
        <v>5.768900240518442</v>
      </c>
      <c r="K61" s="2">
        <v>0.24977132500527205</v>
      </c>
      <c r="L61" s="2">
        <v>10.302706462706928</v>
      </c>
      <c r="M61" s="2">
        <v>1.474924966375827</v>
      </c>
      <c r="N61" s="2">
        <v>3136.4910190447777</v>
      </c>
    </row>
    <row r="62" spans="1:14" x14ac:dyDescent="0.25">
      <c r="A62" s="3" t="s">
        <v>12</v>
      </c>
      <c r="B62" s="2">
        <v>422.41218349325732</v>
      </c>
      <c r="C62" s="2">
        <v>116.27496045558468</v>
      </c>
      <c r="D62" s="2">
        <v>791.11573962454395</v>
      </c>
      <c r="E62" s="2"/>
      <c r="F62" s="2">
        <v>2444.4123267885093</v>
      </c>
      <c r="G62" s="2">
        <v>154.1670797264635</v>
      </c>
      <c r="H62" s="2">
        <v>311.9031929495597</v>
      </c>
      <c r="I62" s="2">
        <v>12.264216121398732</v>
      </c>
      <c r="J62" s="2">
        <v>4.727810271871693</v>
      </c>
      <c r="K62" s="2">
        <v>0.20469398140844716</v>
      </c>
      <c r="L62" s="2">
        <v>8.4433103262708809</v>
      </c>
      <c r="M62" s="2">
        <v>-6.8493003529573899</v>
      </c>
      <c r="N62" s="2">
        <v>4259.0762133859107</v>
      </c>
    </row>
    <row r="63" spans="1:14" x14ac:dyDescent="0.25">
      <c r="A63" s="3" t="s">
        <v>13</v>
      </c>
      <c r="B63" s="2">
        <v>556.64145640515335</v>
      </c>
      <c r="C63" s="2">
        <v>177.16099151933278</v>
      </c>
      <c r="D63" s="2">
        <v>1004.2716483380358</v>
      </c>
      <c r="E63" s="2">
        <v>0.58943678545346012</v>
      </c>
      <c r="F63" s="2">
        <v>2863.5571610368575</v>
      </c>
      <c r="G63" s="2">
        <v>146.6416875877151</v>
      </c>
      <c r="H63" s="2">
        <v>257.64641252575103</v>
      </c>
      <c r="I63" s="2">
        <v>10.062590364433326</v>
      </c>
      <c r="J63" s="2">
        <v>3.8790982441291102</v>
      </c>
      <c r="K63" s="2">
        <v>0.16795737175129663</v>
      </c>
      <c r="L63" s="2">
        <v>6.9279795357083502</v>
      </c>
      <c r="M63" s="2">
        <v>-8.9979206321442717</v>
      </c>
      <c r="N63" s="2">
        <v>5018.548499082176</v>
      </c>
    </row>
    <row r="64" spans="1:14" x14ac:dyDescent="0.25">
      <c r="A64" s="3" t="s">
        <v>224</v>
      </c>
      <c r="B64" s="2">
        <v>139.52761330163355</v>
      </c>
      <c r="C64" s="2">
        <v>137.61873090656968</v>
      </c>
      <c r="D64" s="2">
        <v>452.17652610289161</v>
      </c>
      <c r="E64" s="2">
        <v>2.7724315287969148E-8</v>
      </c>
      <c r="F64" s="2">
        <v>861.94456629562785</v>
      </c>
      <c r="G64" s="2">
        <v>236.96321059787593</v>
      </c>
      <c r="H64" s="2">
        <v>564.38970541316439</v>
      </c>
      <c r="I64" s="2">
        <v>22.340000075322088</v>
      </c>
      <c r="J64" s="2">
        <v>8.6116999593486412</v>
      </c>
      <c r="K64" s="2">
        <v>0.37286000046888301</v>
      </c>
      <c r="L64" s="2">
        <v>15.379999978846968</v>
      </c>
      <c r="M64" s="2"/>
      <c r="N64" s="2">
        <v>2439.3249126594742</v>
      </c>
    </row>
    <row r="65" spans="1:14" x14ac:dyDescent="0.25">
      <c r="A65" s="1" t="s">
        <v>86</v>
      </c>
      <c r="B65" s="2">
        <v>0</v>
      </c>
      <c r="C65" s="2">
        <v>68.147945608707019</v>
      </c>
      <c r="D65" s="2">
        <v>1468.3311917826318</v>
      </c>
      <c r="E65" s="2">
        <v>9.2926466521703333E-9</v>
      </c>
      <c r="F65" s="2">
        <v>0</v>
      </c>
      <c r="G65" s="2">
        <v>0.87112328310264642</v>
      </c>
      <c r="H65" s="2">
        <v>29.329403460924389</v>
      </c>
      <c r="I65" s="2">
        <v>1.2967337790506166</v>
      </c>
      <c r="J65" s="2">
        <v>0.15889656146112441</v>
      </c>
      <c r="K65" s="2">
        <v>0.10496619745248942</v>
      </c>
      <c r="L65" s="2">
        <v>0</v>
      </c>
      <c r="M65" s="2">
        <v>-1.0500454826139234</v>
      </c>
      <c r="N65" s="2">
        <v>1567.1902152000084</v>
      </c>
    </row>
    <row r="66" spans="1:14" x14ac:dyDescent="0.25">
      <c r="A66" s="3" t="s">
        <v>10</v>
      </c>
      <c r="B66" s="2">
        <v>0</v>
      </c>
      <c r="C66" s="2">
        <v>15.518381600166965</v>
      </c>
      <c r="D66" s="2">
        <v>244.79215482624051</v>
      </c>
      <c r="E66" s="2">
        <v>5.387689183677935E-10</v>
      </c>
      <c r="F66" s="2">
        <v>0</v>
      </c>
      <c r="G66" s="2">
        <v>0.16550689531698359</v>
      </c>
      <c r="H66" s="2">
        <v>6.1798179117035019</v>
      </c>
      <c r="I66" s="2">
        <v>0.28697860392020613</v>
      </c>
      <c r="J66" s="2">
        <v>3.1732886545431729E-2</v>
      </c>
      <c r="K66" s="2">
        <v>2.1105689804346805E-2</v>
      </c>
      <c r="L66" s="2">
        <v>0</v>
      </c>
      <c r="M66" s="2">
        <v>-0.10013006105294298</v>
      </c>
      <c r="N66" s="2">
        <v>266.89554835318376</v>
      </c>
    </row>
    <row r="67" spans="1:14" x14ac:dyDescent="0.25">
      <c r="A67" s="3" t="s">
        <v>11</v>
      </c>
      <c r="B67" s="2">
        <v>0</v>
      </c>
      <c r="C67" s="2">
        <v>23.080122416068146</v>
      </c>
      <c r="D67" s="2">
        <v>258.87341379905718</v>
      </c>
      <c r="E67" s="2">
        <v>9.2992691325122223E-10</v>
      </c>
      <c r="F67" s="2">
        <v>0</v>
      </c>
      <c r="G67" s="2">
        <v>0.14136901037000996</v>
      </c>
      <c r="H67" s="2">
        <v>8.3901904124189066</v>
      </c>
      <c r="I67" s="2">
        <v>0.41692721942173611</v>
      </c>
      <c r="J67" s="2">
        <v>4.4626825365691472E-2</v>
      </c>
      <c r="K67" s="2">
        <v>2.8277358502139971E-2</v>
      </c>
      <c r="L67" s="2">
        <v>0</v>
      </c>
      <c r="M67" s="2">
        <v>-0.10538944128095179</v>
      </c>
      <c r="N67" s="2">
        <v>290.86953760085271</v>
      </c>
    </row>
    <row r="68" spans="1:14" x14ac:dyDescent="0.25">
      <c r="A68" s="3" t="s">
        <v>12</v>
      </c>
      <c r="B68" s="2">
        <v>0</v>
      </c>
      <c r="C68" s="2">
        <v>7.2083936544415712</v>
      </c>
      <c r="D68" s="2">
        <v>343.9099843029706</v>
      </c>
      <c r="E68" s="2"/>
      <c r="F68" s="2">
        <v>0</v>
      </c>
      <c r="G68" s="2">
        <v>0.17374855355308688</v>
      </c>
      <c r="H68" s="2">
        <v>4.9847664693565985</v>
      </c>
      <c r="I68" s="2">
        <v>0.1495074236013007</v>
      </c>
      <c r="J68" s="2">
        <v>2.1685395674491351E-2</v>
      </c>
      <c r="K68" s="2">
        <v>1.5081470550290639E-2</v>
      </c>
      <c r="L68" s="2">
        <v>0</v>
      </c>
      <c r="M68" s="2">
        <v>-0.38099869535156772</v>
      </c>
      <c r="N68" s="2">
        <v>356.0821685747963</v>
      </c>
    </row>
    <row r="69" spans="1:14" x14ac:dyDescent="0.25">
      <c r="A69" s="3" t="s">
        <v>13</v>
      </c>
      <c r="B69" s="2">
        <v>0</v>
      </c>
      <c r="C69" s="2">
        <v>8.8454778530282621</v>
      </c>
      <c r="D69" s="2">
        <v>379.73860436342727</v>
      </c>
      <c r="E69" s="2"/>
      <c r="F69" s="2">
        <v>0</v>
      </c>
      <c r="G69" s="2">
        <v>0.19050389646946139</v>
      </c>
      <c r="H69" s="2">
        <v>4.7548536940167851</v>
      </c>
      <c r="I69" s="2">
        <v>0.16338958632176084</v>
      </c>
      <c r="J69" s="2">
        <v>2.8856583579100474E-2</v>
      </c>
      <c r="K69" s="2">
        <v>1.950336492747436E-2</v>
      </c>
      <c r="L69" s="2">
        <v>0</v>
      </c>
      <c r="M69" s="2">
        <v>-0.46352728492846074</v>
      </c>
      <c r="N69" s="2">
        <v>393.27766205684168</v>
      </c>
    </row>
    <row r="70" spans="1:14" x14ac:dyDescent="0.25">
      <c r="A70" s="3" t="s">
        <v>224</v>
      </c>
      <c r="B70" s="2">
        <v>0</v>
      </c>
      <c r="C70" s="2">
        <v>13.495570085002068</v>
      </c>
      <c r="D70" s="2">
        <v>241.01703449093606</v>
      </c>
      <c r="E70" s="2">
        <v>7.8239508205513175E-9</v>
      </c>
      <c r="F70" s="2">
        <v>0</v>
      </c>
      <c r="G70" s="2">
        <v>0.19999492739310465</v>
      </c>
      <c r="H70" s="2">
        <v>5.0197749734285999</v>
      </c>
      <c r="I70" s="2">
        <v>0.27993094578561262</v>
      </c>
      <c r="J70" s="2">
        <v>3.1994870296409364E-2</v>
      </c>
      <c r="K70" s="2">
        <v>2.0998313668237643E-2</v>
      </c>
      <c r="L70" s="2">
        <v>0</v>
      </c>
      <c r="M70" s="2"/>
      <c r="N70" s="2">
        <v>260.06529861433404</v>
      </c>
    </row>
    <row r="71" spans="1:14" x14ac:dyDescent="0.25">
      <c r="A71" s="1" t="s">
        <v>87</v>
      </c>
      <c r="B71" s="2">
        <v>586.37364910596864</v>
      </c>
      <c r="C71" s="2">
        <v>745.96259531984174</v>
      </c>
      <c r="D71" s="2">
        <v>471.23299494865728</v>
      </c>
      <c r="E71" s="2">
        <v>4.394152020026354E-7</v>
      </c>
      <c r="F71" s="2">
        <v>3365.0057748723157</v>
      </c>
      <c r="G71" s="2">
        <v>93.746140898118341</v>
      </c>
      <c r="H71" s="2">
        <v>657.28008263151469</v>
      </c>
      <c r="I71" s="2">
        <v>0.16079582941390119</v>
      </c>
      <c r="J71" s="2">
        <v>1.4309715644573414E-2</v>
      </c>
      <c r="K71" s="2">
        <v>0</v>
      </c>
      <c r="L71" s="2">
        <v>0</v>
      </c>
      <c r="M71" s="2">
        <v>-14.880430633606352</v>
      </c>
      <c r="N71" s="2">
        <v>5904.8959131272832</v>
      </c>
    </row>
    <row r="72" spans="1:14" x14ac:dyDescent="0.25">
      <c r="A72" s="3" t="s">
        <v>10</v>
      </c>
      <c r="B72" s="2">
        <v>71.651208341404597</v>
      </c>
      <c r="C72" s="2">
        <v>200.42820368464513</v>
      </c>
      <c r="D72" s="2">
        <v>97.120410246582736</v>
      </c>
      <c r="E72" s="2">
        <v>3.1571474323754956E-9</v>
      </c>
      <c r="F72" s="2">
        <v>529.50114660910424</v>
      </c>
      <c r="G72" s="2">
        <v>16.622458298696916</v>
      </c>
      <c r="H72" s="2">
        <v>140.11639690112176</v>
      </c>
      <c r="I72" s="2">
        <v>3.5915011360235165E-2</v>
      </c>
      <c r="J72" s="2">
        <v>3.2125684178906954E-3</v>
      </c>
      <c r="K72" s="2">
        <v>0</v>
      </c>
      <c r="L72" s="2">
        <v>0</v>
      </c>
      <c r="M72" s="2">
        <v>-0.1725418047438706</v>
      </c>
      <c r="N72" s="2">
        <v>1055.3064098597467</v>
      </c>
    </row>
    <row r="73" spans="1:14" x14ac:dyDescent="0.25">
      <c r="A73" s="3" t="s">
        <v>11</v>
      </c>
      <c r="B73" s="2">
        <v>83.494343614730255</v>
      </c>
      <c r="C73" s="2">
        <v>204.98342836886115</v>
      </c>
      <c r="D73" s="2">
        <v>108.63455667659107</v>
      </c>
      <c r="E73" s="2">
        <v>3.1718938586777767E-9</v>
      </c>
      <c r="F73" s="2">
        <v>548.96851330583979</v>
      </c>
      <c r="G73" s="2">
        <v>16.172239041271272</v>
      </c>
      <c r="H73" s="2">
        <v>186.57127470705365</v>
      </c>
      <c r="I73" s="2">
        <v>4.6113538162929527E-2</v>
      </c>
      <c r="J73" s="2">
        <v>3.2194405886986745E-3</v>
      </c>
      <c r="K73" s="2">
        <v>0</v>
      </c>
      <c r="L73" s="2">
        <v>0</v>
      </c>
      <c r="M73" s="2">
        <v>-0.22573867977692152</v>
      </c>
      <c r="N73" s="2">
        <v>1148.6479500164937</v>
      </c>
    </row>
    <row r="74" spans="1:14" x14ac:dyDescent="0.25">
      <c r="A74" s="3" t="s">
        <v>12</v>
      </c>
      <c r="B74" s="2">
        <v>163.71217479245769</v>
      </c>
      <c r="C74" s="2">
        <v>92.342192086338272</v>
      </c>
      <c r="D74" s="2">
        <v>80.649565558608629</v>
      </c>
      <c r="E74" s="2"/>
      <c r="F74" s="2">
        <v>847.08775206332837</v>
      </c>
      <c r="G74" s="2">
        <v>19.223141070365696</v>
      </c>
      <c r="H74" s="2">
        <v>89.496211732578985</v>
      </c>
      <c r="I74" s="2">
        <v>2.1358203358056153E-2</v>
      </c>
      <c r="J74" s="2">
        <v>2.1358203363605142E-3</v>
      </c>
      <c r="K74" s="2">
        <v>0</v>
      </c>
      <c r="L74" s="2">
        <v>0</v>
      </c>
      <c r="M74" s="2">
        <v>-6.2434732865603539</v>
      </c>
      <c r="N74" s="2">
        <v>1286.2910580408118</v>
      </c>
    </row>
    <row r="75" spans="1:14" x14ac:dyDescent="0.25">
      <c r="A75" s="3" t="s">
        <v>13</v>
      </c>
      <c r="B75" s="2">
        <v>202.34113096874944</v>
      </c>
      <c r="C75" s="2">
        <v>75.293302600021576</v>
      </c>
      <c r="D75" s="2">
        <v>94.948904201070604</v>
      </c>
      <c r="E75" s="2"/>
      <c r="F75" s="2">
        <v>920.26832324662564</v>
      </c>
      <c r="G75" s="2">
        <v>22.850031489323815</v>
      </c>
      <c r="H75" s="2">
        <v>73.510132016914156</v>
      </c>
      <c r="I75" s="2">
        <v>1.7414895863823405E-2</v>
      </c>
      <c r="J75" s="2">
        <v>1.7414895884794652E-3</v>
      </c>
      <c r="K75" s="2">
        <v>0</v>
      </c>
      <c r="L75" s="2">
        <v>0</v>
      </c>
      <c r="M75" s="2">
        <v>-8.2386768625252067</v>
      </c>
      <c r="N75" s="2">
        <v>1380.9923040456324</v>
      </c>
    </row>
    <row r="76" spans="1:14" x14ac:dyDescent="0.25">
      <c r="A76" s="3" t="s">
        <v>224</v>
      </c>
      <c r="B76" s="2">
        <v>65.174791388626687</v>
      </c>
      <c r="C76" s="2">
        <v>172.91546857997565</v>
      </c>
      <c r="D76" s="2">
        <v>89.879558265804206</v>
      </c>
      <c r="E76" s="2">
        <v>4.3308616071158212E-7</v>
      </c>
      <c r="F76" s="2">
        <v>519.18003964741774</v>
      </c>
      <c r="G76" s="2">
        <v>18.878270998460657</v>
      </c>
      <c r="H76" s="2">
        <v>167.58606727384611</v>
      </c>
      <c r="I76" s="2">
        <v>3.9994180668856932E-2</v>
      </c>
      <c r="J76" s="2">
        <v>4.0003967131440644E-3</v>
      </c>
      <c r="K76" s="2">
        <v>0</v>
      </c>
      <c r="L76" s="2">
        <v>0</v>
      </c>
      <c r="M76" s="2"/>
      <c r="N76" s="2">
        <v>1033.6581911645992</v>
      </c>
    </row>
    <row r="77" spans="1:14" x14ac:dyDescent="0.25">
      <c r="A77" s="1" t="s">
        <v>88</v>
      </c>
      <c r="B77" s="2">
        <v>881.54642097363455</v>
      </c>
      <c r="C77" s="2">
        <v>3666.1565160049904</v>
      </c>
      <c r="D77" s="2">
        <v>10313.238870079122</v>
      </c>
      <c r="E77" s="2">
        <v>3.1845656778273224E-8</v>
      </c>
      <c r="F77" s="2">
        <v>5798.0775912103927</v>
      </c>
      <c r="G77" s="2">
        <v>59.651686723110167</v>
      </c>
      <c r="H77" s="2">
        <v>1492.1081829066461</v>
      </c>
      <c r="I77" s="2">
        <v>244.81170806397378</v>
      </c>
      <c r="J77" s="2">
        <v>577.83628492534035</v>
      </c>
      <c r="K77" s="2">
        <v>8.7378417973897715</v>
      </c>
      <c r="L77" s="2">
        <v>73.743539858221752</v>
      </c>
      <c r="M77" s="2">
        <v>-2.363790587132812</v>
      </c>
      <c r="N77" s="2">
        <v>23113.544851987532</v>
      </c>
    </row>
    <row r="78" spans="1:14" x14ac:dyDescent="0.25">
      <c r="A78" s="3" t="s">
        <v>10</v>
      </c>
      <c r="B78" s="2">
        <v>97.775559237188318</v>
      </c>
      <c r="C78" s="2">
        <v>870.49591288429633</v>
      </c>
      <c r="D78" s="2">
        <v>1827.2453299776853</v>
      </c>
      <c r="E78" s="2">
        <v>1.0611930889581345E-8</v>
      </c>
      <c r="F78" s="2">
        <v>1041.9477425320399</v>
      </c>
      <c r="G78" s="2">
        <v>11.288805702696623</v>
      </c>
      <c r="H78" s="2">
        <v>344.25724229660841</v>
      </c>
      <c r="I78" s="2">
        <v>54.624698039955902</v>
      </c>
      <c r="J78" s="2">
        <v>119.40012383490473</v>
      </c>
      <c r="K78" s="2">
        <v>1.8336446954530967</v>
      </c>
      <c r="L78" s="2">
        <v>17.619738863903134</v>
      </c>
      <c r="M78" s="2">
        <v>-0.32446575774638475</v>
      </c>
      <c r="N78" s="2">
        <v>4386.1643323175967</v>
      </c>
    </row>
    <row r="79" spans="1:14" x14ac:dyDescent="0.25">
      <c r="A79" s="3" t="s">
        <v>11</v>
      </c>
      <c r="B79" s="2">
        <v>106.41264245323661</v>
      </c>
      <c r="C79" s="2">
        <v>870.47800189917939</v>
      </c>
      <c r="D79" s="2">
        <v>1921.1108138267277</v>
      </c>
      <c r="E79" s="2">
        <v>1.0611932665938184E-8</v>
      </c>
      <c r="F79" s="2">
        <v>1056.4598852949885</v>
      </c>
      <c r="G79" s="2">
        <v>9.7467876760424925</v>
      </c>
      <c r="H79" s="2">
        <v>349.86037946461033</v>
      </c>
      <c r="I79" s="2">
        <v>66.165093341644663</v>
      </c>
      <c r="J79" s="2">
        <v>139.87698440547749</v>
      </c>
      <c r="K79" s="2">
        <v>2.1081394751690423</v>
      </c>
      <c r="L79" s="2">
        <v>15.779856250269127</v>
      </c>
      <c r="M79" s="2">
        <v>-0.65987716147828301</v>
      </c>
      <c r="N79" s="2">
        <v>4537.3387069364799</v>
      </c>
    </row>
    <row r="80" spans="1:14" x14ac:dyDescent="0.25">
      <c r="A80" s="3" t="s">
        <v>12</v>
      </c>
      <c r="B80" s="2">
        <v>284.93704883729322</v>
      </c>
      <c r="C80" s="2">
        <v>547.57151620230354</v>
      </c>
      <c r="D80" s="2">
        <v>2393.608684232101</v>
      </c>
      <c r="E80" s="2"/>
      <c r="F80" s="2">
        <v>1326.5010758132464</v>
      </c>
      <c r="G80" s="2">
        <v>11.167066599912602</v>
      </c>
      <c r="H80" s="2">
        <v>225.96045738647379</v>
      </c>
      <c r="I80" s="2">
        <v>34.855917708040309</v>
      </c>
      <c r="J80" s="2">
        <v>95.942230547882033</v>
      </c>
      <c r="K80" s="2">
        <v>1.458897407562068</v>
      </c>
      <c r="L80" s="2">
        <v>11.826017688635728</v>
      </c>
      <c r="M80" s="2">
        <v>-0.32601704348449134</v>
      </c>
      <c r="N80" s="2">
        <v>4933.5028953799674</v>
      </c>
    </row>
    <row r="81" spans="1:14" x14ac:dyDescent="0.25">
      <c r="A81" s="3" t="s">
        <v>13</v>
      </c>
      <c r="B81" s="2">
        <v>298.81373499864975</v>
      </c>
      <c r="C81" s="2">
        <v>556.34542886878057</v>
      </c>
      <c r="D81" s="2">
        <v>2411.7108956612879</v>
      </c>
      <c r="E81" s="2"/>
      <c r="F81" s="2">
        <v>1328.0017592385998</v>
      </c>
      <c r="G81" s="2">
        <v>13.770043971156893</v>
      </c>
      <c r="H81" s="2">
        <v>227.40806481468141</v>
      </c>
      <c r="I81" s="2">
        <v>35.474746725881126</v>
      </c>
      <c r="J81" s="2">
        <v>102.45159130141853</v>
      </c>
      <c r="K81" s="2">
        <v>1.519622423544601</v>
      </c>
      <c r="L81" s="2">
        <v>10.630763746903122</v>
      </c>
      <c r="M81" s="2">
        <v>-1.0534306244236529</v>
      </c>
      <c r="N81" s="2">
        <v>4985.0732211264803</v>
      </c>
    </row>
    <row r="82" spans="1:14" x14ac:dyDescent="0.25">
      <c r="A82" s="3" t="s">
        <v>224</v>
      </c>
      <c r="B82" s="2">
        <v>93.607435447266639</v>
      </c>
      <c r="C82" s="2">
        <v>821.26565615043114</v>
      </c>
      <c r="D82" s="2">
        <v>1759.5631463813181</v>
      </c>
      <c r="E82" s="2">
        <v>1.0621793222753695E-8</v>
      </c>
      <c r="F82" s="2">
        <v>1045.1671283315168</v>
      </c>
      <c r="G82" s="2">
        <v>13.678982773301556</v>
      </c>
      <c r="H82" s="2">
        <v>344.62203894427228</v>
      </c>
      <c r="I82" s="2">
        <v>53.691252248451775</v>
      </c>
      <c r="J82" s="2">
        <v>120.16535483565754</v>
      </c>
      <c r="K82" s="2">
        <v>1.8175377956609637</v>
      </c>
      <c r="L82" s="2">
        <v>17.887163308510647</v>
      </c>
      <c r="M82" s="2"/>
      <c r="N82" s="2">
        <v>4271.4656962270101</v>
      </c>
    </row>
    <row r="83" spans="1:14" x14ac:dyDescent="0.25">
      <c r="A83" s="1" t="s">
        <v>225</v>
      </c>
      <c r="B83" s="2">
        <v>0.76450727501128846</v>
      </c>
      <c r="C83" s="2">
        <v>0</v>
      </c>
      <c r="D83" s="2">
        <v>137.70463767875407</v>
      </c>
      <c r="E83" s="2">
        <v>2.140034878316456</v>
      </c>
      <c r="F83" s="2">
        <v>718.30465658395815</v>
      </c>
      <c r="G83" s="2">
        <v>21.856081610824099</v>
      </c>
      <c r="H83" s="2">
        <v>291.21306831531052</v>
      </c>
      <c r="I83" s="2">
        <v>62.888086659228591</v>
      </c>
      <c r="J83" s="2">
        <v>99.334157771879433</v>
      </c>
      <c r="K83" s="2">
        <v>105.66411843755631</v>
      </c>
      <c r="L83" s="2">
        <v>60.150259820213677</v>
      </c>
      <c r="M83" s="2">
        <v>9.3579423304558631</v>
      </c>
      <c r="N83" s="2">
        <v>1509.3775513615083</v>
      </c>
    </row>
    <row r="84" spans="1:14" x14ac:dyDescent="0.25">
      <c r="A84" s="3" t="s">
        <v>10</v>
      </c>
      <c r="B84" s="2">
        <v>0.21243619915789647</v>
      </c>
      <c r="C84" s="2">
        <v>0</v>
      </c>
      <c r="D84" s="2">
        <v>32.588360667368697</v>
      </c>
      <c r="E84" s="2">
        <v>5.4337512267466082E-10</v>
      </c>
      <c r="F84" s="2">
        <v>137.54170111506318</v>
      </c>
      <c r="G84" s="2">
        <v>3.7020815680802945</v>
      </c>
      <c r="H84" s="2">
        <v>50.181317049898531</v>
      </c>
      <c r="I84" s="2">
        <v>15.458302907291797</v>
      </c>
      <c r="J84" s="2">
        <v>15.033894120159532</v>
      </c>
      <c r="K84" s="2">
        <v>15.996928787161941</v>
      </c>
      <c r="L84" s="2">
        <v>10.385727393142366</v>
      </c>
      <c r="M84" s="2">
        <v>1.3097994011406984</v>
      </c>
      <c r="N84" s="2">
        <v>282.41054920900831</v>
      </c>
    </row>
    <row r="85" spans="1:14" x14ac:dyDescent="0.25">
      <c r="A85" s="3" t="s">
        <v>11</v>
      </c>
      <c r="B85" s="2">
        <v>0.15643788757764204</v>
      </c>
      <c r="C85" s="2">
        <v>0</v>
      </c>
      <c r="D85" s="2">
        <v>27.891110208814464</v>
      </c>
      <c r="E85" s="2">
        <v>5.4291426909713891E-10</v>
      </c>
      <c r="F85" s="2">
        <v>143.09376566472295</v>
      </c>
      <c r="G85" s="2">
        <v>3.4796674587779068</v>
      </c>
      <c r="H85" s="2">
        <v>53.191174845413343</v>
      </c>
      <c r="I85" s="2">
        <v>14.564157887608944</v>
      </c>
      <c r="J85" s="2">
        <v>22.125264812038164</v>
      </c>
      <c r="K85" s="2">
        <v>23.129010672292726</v>
      </c>
      <c r="L85" s="2">
        <v>11.573377008815372</v>
      </c>
      <c r="M85" s="2">
        <v>2.772135703011787</v>
      </c>
      <c r="N85" s="2">
        <v>301.97610214961622</v>
      </c>
    </row>
    <row r="86" spans="1:14" x14ac:dyDescent="0.25">
      <c r="A86" s="3" t="s">
        <v>12</v>
      </c>
      <c r="B86" s="2">
        <v>2.7158095140221768E-2</v>
      </c>
      <c r="C86" s="2">
        <v>0</v>
      </c>
      <c r="D86" s="2">
        <v>20.683755934360608</v>
      </c>
      <c r="E86" s="2">
        <v>5.4441851027320354E-10</v>
      </c>
      <c r="F86" s="2">
        <v>162.70475200835179</v>
      </c>
      <c r="G86" s="2">
        <v>5.2217001966090137</v>
      </c>
      <c r="H86" s="2">
        <v>53.505542267821689</v>
      </c>
      <c r="I86" s="2">
        <v>12.402343356090659</v>
      </c>
      <c r="J86" s="2">
        <v>21.962924719575874</v>
      </c>
      <c r="K86" s="2">
        <v>23.717484293533659</v>
      </c>
      <c r="L86" s="2">
        <v>14.462925658539119</v>
      </c>
      <c r="M86" s="2">
        <v>2.4630512215837808</v>
      </c>
      <c r="N86" s="2">
        <v>317.1516377521508</v>
      </c>
    </row>
    <row r="87" spans="1:14" x14ac:dyDescent="0.25">
      <c r="A87" s="3" t="s">
        <v>13</v>
      </c>
      <c r="B87" s="2">
        <v>2.1393004003356767E-3</v>
      </c>
      <c r="C87" s="2">
        <v>0</v>
      </c>
      <c r="D87" s="2">
        <v>12.623546330323899</v>
      </c>
      <c r="E87" s="2">
        <v>2.140034876045589</v>
      </c>
      <c r="F87" s="2">
        <v>130.41595594326341</v>
      </c>
      <c r="G87" s="2">
        <v>5.1777194967113003</v>
      </c>
      <c r="H87" s="2">
        <v>86.579487442222003</v>
      </c>
      <c r="I87" s="2">
        <v>11.843979014689429</v>
      </c>
      <c r="J87" s="2">
        <v>30.437717959243404</v>
      </c>
      <c r="K87" s="2">
        <v>32.153342678569174</v>
      </c>
      <c r="L87" s="2">
        <v>18.078656531661071</v>
      </c>
      <c r="M87" s="2">
        <v>2.8129560047195961</v>
      </c>
      <c r="N87" s="2">
        <v>332.26553557784922</v>
      </c>
    </row>
    <row r="88" spans="1:14" x14ac:dyDescent="0.25">
      <c r="A88" s="3" t="s">
        <v>224</v>
      </c>
      <c r="B88" s="2">
        <v>0.36633579273519257</v>
      </c>
      <c r="C88" s="2">
        <v>0</v>
      </c>
      <c r="D88" s="2">
        <v>43.917864537886402</v>
      </c>
      <c r="E88" s="2">
        <v>6.4015881484635884E-10</v>
      </c>
      <c r="F88" s="2">
        <v>144.54848185255685</v>
      </c>
      <c r="G88" s="2">
        <v>4.2749128906455827</v>
      </c>
      <c r="H88" s="2">
        <v>47.755546709954949</v>
      </c>
      <c r="I88" s="2">
        <v>8.6193034935477648</v>
      </c>
      <c r="J88" s="2">
        <v>9.7743561608624496</v>
      </c>
      <c r="K88" s="2">
        <v>10.667352005998815</v>
      </c>
      <c r="L88" s="2">
        <v>5.6495732280557416</v>
      </c>
      <c r="M88" s="2"/>
      <c r="N88" s="2">
        <v>275.57372667288388</v>
      </c>
    </row>
    <row r="89" spans="1:14" x14ac:dyDescent="0.25">
      <c r="A89" s="1" t="s">
        <v>226</v>
      </c>
      <c r="B89" s="2">
        <v>274.13112415348547</v>
      </c>
      <c r="C89" s="2">
        <v>0</v>
      </c>
      <c r="D89" s="2">
        <v>364.48428354903234</v>
      </c>
      <c r="E89" s="2">
        <v>2.1486796225712412</v>
      </c>
      <c r="F89" s="2">
        <v>35.671538314360951</v>
      </c>
      <c r="G89" s="2">
        <v>13.770633829742529</v>
      </c>
      <c r="H89" s="2">
        <v>20.205891341545808</v>
      </c>
      <c r="I89" s="2">
        <v>71.635288781457703</v>
      </c>
      <c r="J89" s="2">
        <v>22.16093797265783</v>
      </c>
      <c r="K89" s="2">
        <v>0</v>
      </c>
      <c r="L89" s="2">
        <v>0</v>
      </c>
      <c r="M89" s="2">
        <v>4.1659403978244525E-2</v>
      </c>
      <c r="N89" s="2">
        <v>804.25003696883209</v>
      </c>
    </row>
    <row r="90" spans="1:14" x14ac:dyDescent="0.25">
      <c r="A90" s="3" t="s">
        <v>10</v>
      </c>
      <c r="B90" s="2">
        <v>42.6803888204524</v>
      </c>
      <c r="C90" s="2">
        <v>0</v>
      </c>
      <c r="D90" s="2">
        <v>79.250702838021994</v>
      </c>
      <c r="E90" s="2">
        <v>2.2031607649353191E-9</v>
      </c>
      <c r="F90" s="2">
        <v>5.8550584156348195</v>
      </c>
      <c r="G90" s="2">
        <v>1.6977872347831564</v>
      </c>
      <c r="H90" s="2">
        <v>3.7750905173827016</v>
      </c>
      <c r="I90" s="2">
        <v>12.500449915544527</v>
      </c>
      <c r="J90" s="2">
        <v>3.819376259404152</v>
      </c>
      <c r="K90" s="2">
        <v>0</v>
      </c>
      <c r="L90" s="2">
        <v>0</v>
      </c>
      <c r="M90" s="2">
        <v>0.24165580143407384</v>
      </c>
      <c r="N90" s="2">
        <v>149.82050980486096</v>
      </c>
    </row>
    <row r="91" spans="1:14" x14ac:dyDescent="0.25">
      <c r="A91" s="3" t="s">
        <v>11</v>
      </c>
      <c r="B91" s="2">
        <v>36.645514010584925</v>
      </c>
      <c r="C91" s="2">
        <v>0</v>
      </c>
      <c r="D91" s="2">
        <v>78.359606509083136</v>
      </c>
      <c r="E91" s="2">
        <v>2.203181137527821E-9</v>
      </c>
      <c r="F91" s="2">
        <v>9.3456327462845472</v>
      </c>
      <c r="G91" s="2">
        <v>2.0066045584793439</v>
      </c>
      <c r="H91" s="2">
        <v>4.5499145949273698</v>
      </c>
      <c r="I91" s="2">
        <v>16.881943720069991</v>
      </c>
      <c r="J91" s="2">
        <v>4.6511183623575221</v>
      </c>
      <c r="K91" s="2">
        <v>0</v>
      </c>
      <c r="L91" s="2">
        <v>0</v>
      </c>
      <c r="M91" s="2">
        <v>-0.11452231989330308</v>
      </c>
      <c r="N91" s="2">
        <v>152.32581218409669</v>
      </c>
    </row>
    <row r="92" spans="1:14" x14ac:dyDescent="0.25">
      <c r="A92" s="3" t="s">
        <v>12</v>
      </c>
      <c r="B92" s="2">
        <v>83.505684796765962</v>
      </c>
      <c r="C92" s="2">
        <v>0</v>
      </c>
      <c r="D92" s="2">
        <v>68.911346640331558</v>
      </c>
      <c r="E92" s="2">
        <v>2.2032851099140771E-9</v>
      </c>
      <c r="F92" s="2">
        <v>7.3911818708881452</v>
      </c>
      <c r="G92" s="2">
        <v>2.3974688643710915</v>
      </c>
      <c r="H92" s="2">
        <v>4.0084700589205431</v>
      </c>
      <c r="I92" s="2">
        <v>13.409231408441785</v>
      </c>
      <c r="J92" s="2">
        <v>4.3745556413542834</v>
      </c>
      <c r="K92" s="2">
        <v>0</v>
      </c>
      <c r="L92" s="2">
        <v>0</v>
      </c>
      <c r="M92" s="2">
        <v>2.5202417850372694E-2</v>
      </c>
      <c r="N92" s="2">
        <v>184.02314170112706</v>
      </c>
    </row>
    <row r="93" spans="1:14" x14ac:dyDescent="0.25">
      <c r="A93" s="3" t="s">
        <v>13</v>
      </c>
      <c r="B93" s="2">
        <v>59.216997985505053</v>
      </c>
      <c r="C93" s="2">
        <v>0</v>
      </c>
      <c r="D93" s="2">
        <v>50.83492608209346</v>
      </c>
      <c r="E93" s="2">
        <v>2.1486795940816634</v>
      </c>
      <c r="F93" s="2">
        <v>7.1537666017185941</v>
      </c>
      <c r="G93" s="2">
        <v>5.1345439201334058</v>
      </c>
      <c r="H93" s="2">
        <v>5.0084429095694967</v>
      </c>
      <c r="I93" s="2">
        <v>20.890748564421362</v>
      </c>
      <c r="J93" s="2">
        <v>6.0281248107788334</v>
      </c>
      <c r="K93" s="2">
        <v>0</v>
      </c>
      <c r="L93" s="2">
        <v>0</v>
      </c>
      <c r="M93" s="2">
        <v>-0.11067649541289892</v>
      </c>
      <c r="N93" s="2">
        <v>156.30555397288899</v>
      </c>
    </row>
    <row r="94" spans="1:14" x14ac:dyDescent="0.25">
      <c r="A94" s="3" t="s">
        <v>224</v>
      </c>
      <c r="B94" s="2">
        <v>52.082538540177126</v>
      </c>
      <c r="C94" s="2">
        <v>0</v>
      </c>
      <c r="D94" s="2">
        <v>87.127701479502164</v>
      </c>
      <c r="E94" s="2">
        <v>2.1879950740100185E-8</v>
      </c>
      <c r="F94" s="2">
        <v>5.9258986798348472</v>
      </c>
      <c r="G94" s="2">
        <v>2.5342292519755309</v>
      </c>
      <c r="H94" s="2">
        <v>2.8639732607456998</v>
      </c>
      <c r="I94" s="2">
        <v>7.95291517298004</v>
      </c>
      <c r="J94" s="2">
        <v>3.2877628987630367</v>
      </c>
      <c r="K94" s="2">
        <v>0</v>
      </c>
      <c r="L94" s="2">
        <v>0</v>
      </c>
      <c r="M94" s="2"/>
      <c r="N94" s="2">
        <v>161.77501930585839</v>
      </c>
    </row>
    <row r="95" spans="1:14" x14ac:dyDescent="0.25">
      <c r="A95" s="1" t="s">
        <v>221</v>
      </c>
      <c r="B95" s="2">
        <v>8.9840433836444333</v>
      </c>
      <c r="C95" s="2">
        <v>313.55265683063067</v>
      </c>
      <c r="D95" s="2">
        <v>163.55671806211646</v>
      </c>
      <c r="E95" s="2">
        <v>0.78149388782617335</v>
      </c>
      <c r="F95" s="2">
        <v>478.69740329150142</v>
      </c>
      <c r="G95" s="2">
        <v>29.665401280475475</v>
      </c>
      <c r="H95" s="2">
        <v>319.74773445652369</v>
      </c>
      <c r="I95" s="2">
        <v>46.165899359433219</v>
      </c>
      <c r="J95" s="2">
        <v>390.2841065251485</v>
      </c>
      <c r="K95" s="2">
        <v>72.489787271576859</v>
      </c>
      <c r="L95" s="2">
        <v>1.6526511714634087</v>
      </c>
      <c r="M95" s="2">
        <v>1.9434980314099559</v>
      </c>
      <c r="N95" s="2">
        <v>1827.5213935517502</v>
      </c>
    </row>
    <row r="96" spans="1:14" x14ac:dyDescent="0.25">
      <c r="A96" s="3" t="s">
        <v>10</v>
      </c>
      <c r="B96" s="2">
        <v>2.0612603358547679</v>
      </c>
      <c r="C96" s="2">
        <v>60.964761154117298</v>
      </c>
      <c r="D96" s="2">
        <v>39.026125438488371</v>
      </c>
      <c r="E96" s="2"/>
      <c r="F96" s="2">
        <v>95.107565646520911</v>
      </c>
      <c r="G96" s="2">
        <v>4.7262695537366772</v>
      </c>
      <c r="H96" s="2">
        <v>51.189347870453574</v>
      </c>
      <c r="I96" s="2">
        <v>10.220656702993734</v>
      </c>
      <c r="J96" s="2">
        <v>66.682068777466938</v>
      </c>
      <c r="K96" s="2">
        <v>12.383401593692007</v>
      </c>
      <c r="L96" s="2">
        <v>0.31356248409029436</v>
      </c>
      <c r="M96" s="2">
        <v>0.13017051597057305</v>
      </c>
      <c r="N96" s="2">
        <v>342.80519007338518</v>
      </c>
    </row>
    <row r="97" spans="1:14" x14ac:dyDescent="0.25">
      <c r="A97" s="3" t="s">
        <v>11</v>
      </c>
      <c r="B97" s="2">
        <v>1.3628130705795021</v>
      </c>
      <c r="C97" s="2">
        <v>65.564129199979874</v>
      </c>
      <c r="D97" s="2">
        <v>35.596703453414555</v>
      </c>
      <c r="E97" s="2"/>
      <c r="F97" s="2">
        <v>87.439886795208409</v>
      </c>
      <c r="G97" s="2">
        <v>3.983608586395305</v>
      </c>
      <c r="H97" s="2">
        <v>66.199820346202074</v>
      </c>
      <c r="I97" s="2">
        <v>12.692092838434911</v>
      </c>
      <c r="J97" s="2">
        <v>84.513092990601081</v>
      </c>
      <c r="K97" s="2">
        <v>15.576135839322712</v>
      </c>
      <c r="L97" s="2">
        <v>0.34024060503804943</v>
      </c>
      <c r="M97" s="2">
        <v>-8.6028057096993904E-2</v>
      </c>
      <c r="N97" s="2">
        <v>373.18249566807947</v>
      </c>
    </row>
    <row r="98" spans="1:14" x14ac:dyDescent="0.25">
      <c r="A98" s="3" t="s">
        <v>12</v>
      </c>
      <c r="B98" s="2">
        <v>0.24572331026378463</v>
      </c>
      <c r="C98" s="2">
        <v>55.12583859084026</v>
      </c>
      <c r="D98" s="2">
        <v>25.713606739810473</v>
      </c>
      <c r="E98" s="2"/>
      <c r="F98" s="2">
        <v>114.73109747554717</v>
      </c>
      <c r="G98" s="2">
        <v>6.8475012929932983</v>
      </c>
      <c r="H98" s="2">
        <v>75.881356158446025</v>
      </c>
      <c r="I98" s="2">
        <v>7.9382562841550719</v>
      </c>
      <c r="J98" s="2">
        <v>79.325711833907832</v>
      </c>
      <c r="K98" s="2">
        <v>14.826337630532615</v>
      </c>
      <c r="L98" s="2">
        <v>0.37358825622272485</v>
      </c>
      <c r="M98" s="2">
        <v>0.77844750177248168</v>
      </c>
      <c r="N98" s="2">
        <v>381.78746507449165</v>
      </c>
    </row>
    <row r="99" spans="1:14" x14ac:dyDescent="0.25">
      <c r="A99" s="3" t="s">
        <v>13</v>
      </c>
      <c r="B99" s="2">
        <v>1.3837468658341796</v>
      </c>
      <c r="C99" s="2">
        <v>74.172027222916057</v>
      </c>
      <c r="D99" s="2">
        <v>14.075982399064811</v>
      </c>
      <c r="E99" s="2">
        <v>0.78149388782617335</v>
      </c>
      <c r="F99" s="2">
        <v>81.982128659973185</v>
      </c>
      <c r="G99" s="2">
        <v>7.8482389810295619</v>
      </c>
      <c r="H99" s="2">
        <v>81.450427665014857</v>
      </c>
      <c r="I99" s="2">
        <v>8.8653194106530737</v>
      </c>
      <c r="J99" s="2">
        <v>108.79318453382346</v>
      </c>
      <c r="K99" s="2">
        <v>20.203447889843108</v>
      </c>
      <c r="L99" s="2">
        <v>0.41527282020358108</v>
      </c>
      <c r="M99" s="2">
        <v>1.1209080707638952</v>
      </c>
      <c r="N99" s="2">
        <v>401.092178406946</v>
      </c>
    </row>
    <row r="100" spans="1:14" x14ac:dyDescent="0.25">
      <c r="A100" s="3" t="s">
        <v>224</v>
      </c>
      <c r="B100" s="2">
        <v>3.930499801112199</v>
      </c>
      <c r="C100" s="2">
        <v>57.725900662777178</v>
      </c>
      <c r="D100" s="2">
        <v>49.144300031338254</v>
      </c>
      <c r="E100" s="2"/>
      <c r="F100" s="2">
        <v>99.436724714251724</v>
      </c>
      <c r="G100" s="2">
        <v>6.2597828663206299</v>
      </c>
      <c r="H100" s="2">
        <v>45.026782416407173</v>
      </c>
      <c r="I100" s="2">
        <v>6.4495741231964301</v>
      </c>
      <c r="J100" s="2">
        <v>50.970048389349188</v>
      </c>
      <c r="K100" s="2">
        <v>9.5004643181864221</v>
      </c>
      <c r="L100" s="2">
        <v>0.20998700590875888</v>
      </c>
      <c r="M100" s="2"/>
      <c r="N100" s="2">
        <v>328.65406432884794</v>
      </c>
    </row>
    <row r="101" spans="1:14" x14ac:dyDescent="0.25">
      <c r="A101" s="1" t="s">
        <v>227</v>
      </c>
      <c r="B101" s="2">
        <v>0</v>
      </c>
      <c r="C101" s="2">
        <v>330.30966721748086</v>
      </c>
      <c r="D101" s="2">
        <v>124.21958055725202</v>
      </c>
      <c r="E101" s="2">
        <v>4.8925544154601468</v>
      </c>
      <c r="F101" s="2">
        <v>231.77958675635665</v>
      </c>
      <c r="G101" s="2">
        <v>17.768478202829488</v>
      </c>
      <c r="H101" s="2">
        <v>65.23697584177684</v>
      </c>
      <c r="I101" s="2">
        <v>82.003050110130076</v>
      </c>
      <c r="J101" s="2">
        <v>182.31656433583245</v>
      </c>
      <c r="K101" s="2">
        <v>2.8132566503557888</v>
      </c>
      <c r="L101" s="2">
        <v>0</v>
      </c>
      <c r="M101" s="2">
        <v>2.5252831015041521</v>
      </c>
      <c r="N101" s="2">
        <v>1043.8649971889786</v>
      </c>
    </row>
    <row r="102" spans="1:14" x14ac:dyDescent="0.25">
      <c r="A102" s="3" t="s">
        <v>10</v>
      </c>
      <c r="B102" s="2">
        <v>0</v>
      </c>
      <c r="C102" s="2">
        <v>72.088968222658224</v>
      </c>
      <c r="D102" s="2">
        <v>28.992005158884353</v>
      </c>
      <c r="E102" s="2">
        <v>1.4852998830860997E-9</v>
      </c>
      <c r="F102" s="2">
        <v>43.118337083202164</v>
      </c>
      <c r="G102" s="2">
        <v>2.9201499034189586</v>
      </c>
      <c r="H102" s="2">
        <v>12.206590368989747</v>
      </c>
      <c r="I102" s="2">
        <v>20.156766207056823</v>
      </c>
      <c r="J102" s="2">
        <v>21.629332301317763</v>
      </c>
      <c r="K102" s="2">
        <v>0.34801686607168669</v>
      </c>
      <c r="L102" s="2">
        <v>0</v>
      </c>
      <c r="M102" s="2">
        <v>0.25375471931533844</v>
      </c>
      <c r="N102" s="2">
        <v>201.71392083240031</v>
      </c>
    </row>
    <row r="103" spans="1:14" x14ac:dyDescent="0.25">
      <c r="A103" s="3" t="s">
        <v>11</v>
      </c>
      <c r="B103" s="2">
        <v>0</v>
      </c>
      <c r="C103" s="2">
        <v>67.343310498585069</v>
      </c>
      <c r="D103" s="2">
        <v>24.313720407909035</v>
      </c>
      <c r="E103" s="2">
        <v>1.4853580587725901E-9</v>
      </c>
      <c r="F103" s="2">
        <v>43.28759889751538</v>
      </c>
      <c r="G103" s="2">
        <v>2.7595036814245626</v>
      </c>
      <c r="H103" s="2">
        <v>14.777912896018101</v>
      </c>
      <c r="I103" s="2">
        <v>18.990850884866848</v>
      </c>
      <c r="J103" s="2">
        <v>36.449518127537409</v>
      </c>
      <c r="K103" s="2">
        <v>0.57026274826666812</v>
      </c>
      <c r="L103" s="2">
        <v>0</v>
      </c>
      <c r="M103" s="2">
        <v>0.49125030677761294</v>
      </c>
      <c r="N103" s="2">
        <v>208.98392845038606</v>
      </c>
    </row>
    <row r="104" spans="1:14" x14ac:dyDescent="0.25">
      <c r="A104" s="3" t="s">
        <v>12</v>
      </c>
      <c r="B104" s="2">
        <v>0</v>
      </c>
      <c r="C104" s="2">
        <v>48.858931283705559</v>
      </c>
      <c r="D104" s="2">
        <v>19.053080540335483</v>
      </c>
      <c r="E104" s="2">
        <v>1.4854497631944241E-9</v>
      </c>
      <c r="F104" s="2">
        <v>55.361722267068714</v>
      </c>
      <c r="G104" s="2">
        <v>4.3951470292889381</v>
      </c>
      <c r="H104" s="2">
        <v>14.092369120055512</v>
      </c>
      <c r="I104" s="2">
        <v>16.171965118599175</v>
      </c>
      <c r="J104" s="2">
        <v>50.660472405657345</v>
      </c>
      <c r="K104" s="2">
        <v>0.78154470212841654</v>
      </c>
      <c r="L104" s="2">
        <v>0</v>
      </c>
      <c r="M104" s="2">
        <v>0.93949179216881185</v>
      </c>
      <c r="N104" s="2">
        <v>210.31472426049342</v>
      </c>
    </row>
    <row r="105" spans="1:14" x14ac:dyDescent="0.25">
      <c r="A105" s="3" t="s">
        <v>13</v>
      </c>
      <c r="B105" s="2">
        <v>0</v>
      </c>
      <c r="C105" s="2">
        <v>73.041224656870924</v>
      </c>
      <c r="D105" s="2">
        <v>9.6057633246542036</v>
      </c>
      <c r="E105" s="2">
        <v>4.8925544093033233</v>
      </c>
      <c r="F105" s="2">
        <v>46.828349877752402</v>
      </c>
      <c r="G105" s="2">
        <v>4.4917190939622298</v>
      </c>
      <c r="H105" s="2">
        <v>15.570403679414101</v>
      </c>
      <c r="I105" s="2">
        <v>15.443887283712531</v>
      </c>
      <c r="J105" s="2">
        <v>57.925815855898186</v>
      </c>
      <c r="K105" s="2">
        <v>0.86944097763523986</v>
      </c>
      <c r="L105" s="2">
        <v>0</v>
      </c>
      <c r="M105" s="2">
        <v>0.84078628324238902</v>
      </c>
      <c r="N105" s="2">
        <v>229.50994544244554</v>
      </c>
    </row>
    <row r="106" spans="1:14" x14ac:dyDescent="0.25">
      <c r="A106" s="3" t="s">
        <v>224</v>
      </c>
      <c r="B106" s="2">
        <v>0</v>
      </c>
      <c r="C106" s="2">
        <v>68.977232555661089</v>
      </c>
      <c r="D106" s="2">
        <v>42.255011125468947</v>
      </c>
      <c r="E106" s="2">
        <v>1.7007162345095139E-9</v>
      </c>
      <c r="F106" s="2">
        <v>43.183578630817998</v>
      </c>
      <c r="G106" s="2">
        <v>3.2019584947347997</v>
      </c>
      <c r="H106" s="2">
        <v>8.5896997772993817</v>
      </c>
      <c r="I106" s="2">
        <v>11.239580615894694</v>
      </c>
      <c r="J106" s="2">
        <v>15.651425645421744</v>
      </c>
      <c r="K106" s="2">
        <v>0.24399135625377755</v>
      </c>
      <c r="L106" s="2">
        <v>0</v>
      </c>
      <c r="M106" s="2"/>
      <c r="N106" s="2">
        <v>193.34247820325314</v>
      </c>
    </row>
    <row r="107" spans="1:14" x14ac:dyDescent="0.25">
      <c r="A107" s="1" t="s">
        <v>220</v>
      </c>
      <c r="B107" s="2">
        <v>0</v>
      </c>
      <c r="C107" s="2">
        <v>305.27875797523086</v>
      </c>
      <c r="D107" s="2">
        <v>72.773982881621066</v>
      </c>
      <c r="E107" s="2">
        <v>0.40904753318597198</v>
      </c>
      <c r="F107" s="2">
        <v>414.94650697801569</v>
      </c>
      <c r="G107" s="2">
        <v>6.8653782200086022</v>
      </c>
      <c r="H107" s="2">
        <v>17.64304705310747</v>
      </c>
      <c r="I107" s="2">
        <v>71.412849616375382</v>
      </c>
      <c r="J107" s="2">
        <v>81.180943303272713</v>
      </c>
      <c r="K107" s="2">
        <v>0</v>
      </c>
      <c r="L107" s="2">
        <v>0</v>
      </c>
      <c r="M107" s="2">
        <v>5.7116208740447867</v>
      </c>
      <c r="N107" s="2">
        <v>976.22213443486271</v>
      </c>
    </row>
    <row r="108" spans="1:14" x14ac:dyDescent="0.25">
      <c r="A108" s="3" t="s">
        <v>10</v>
      </c>
      <c r="B108" s="2">
        <v>0</v>
      </c>
      <c r="C108" s="2">
        <v>59.149552294649666</v>
      </c>
      <c r="D108" s="2">
        <v>19.710793903595</v>
      </c>
      <c r="E108" s="2">
        <v>7.4010741979435579E-10</v>
      </c>
      <c r="F108" s="2">
        <v>83.128764197083981</v>
      </c>
      <c r="G108" s="2">
        <v>1.4069058655640971</v>
      </c>
      <c r="H108" s="2">
        <v>3.1141748677214847</v>
      </c>
      <c r="I108" s="2">
        <v>14.768360325798486</v>
      </c>
      <c r="J108" s="2">
        <v>10.419287231935014</v>
      </c>
      <c r="K108" s="2">
        <v>0</v>
      </c>
      <c r="L108" s="2">
        <v>0</v>
      </c>
      <c r="M108" s="2">
        <v>0.68383334672672103</v>
      </c>
      <c r="N108" s="2">
        <v>192.38167203381454</v>
      </c>
    </row>
    <row r="109" spans="1:14" x14ac:dyDescent="0.25">
      <c r="A109" s="3" t="s">
        <v>11</v>
      </c>
      <c r="B109" s="2">
        <v>0</v>
      </c>
      <c r="C109" s="2">
        <v>53.874562832204191</v>
      </c>
      <c r="D109" s="2">
        <v>15.958777728587883</v>
      </c>
      <c r="E109" s="2">
        <v>7.3991146543050945E-10</v>
      </c>
      <c r="F109" s="2">
        <v>80.452384153330328</v>
      </c>
      <c r="G109" s="2">
        <v>1.196443022178004</v>
      </c>
      <c r="H109" s="2">
        <v>3.851150722491691</v>
      </c>
      <c r="I109" s="2">
        <v>15.620446753745037</v>
      </c>
      <c r="J109" s="2">
        <v>16.784759942094428</v>
      </c>
      <c r="K109" s="2">
        <v>0</v>
      </c>
      <c r="L109" s="2">
        <v>0</v>
      </c>
      <c r="M109" s="2">
        <v>1.1314323818445056</v>
      </c>
      <c r="N109" s="2">
        <v>188.86995753721601</v>
      </c>
    </row>
    <row r="110" spans="1:14" x14ac:dyDescent="0.25">
      <c r="A110" s="3" t="s">
        <v>12</v>
      </c>
      <c r="B110" s="2">
        <v>0</v>
      </c>
      <c r="C110" s="2">
        <v>66.048195362254972</v>
      </c>
      <c r="D110" s="2">
        <v>9.8585631368750501</v>
      </c>
      <c r="E110" s="2">
        <v>7.4054706811210735E-10</v>
      </c>
      <c r="F110" s="2">
        <v>83.686339625752282</v>
      </c>
      <c r="G110" s="2">
        <v>1.0264439999685053</v>
      </c>
      <c r="H110" s="2">
        <v>3.9517798228962313</v>
      </c>
      <c r="I110" s="2">
        <v>15.825192873257642</v>
      </c>
      <c r="J110" s="2">
        <v>16.801454762950183</v>
      </c>
      <c r="K110" s="2">
        <v>0</v>
      </c>
      <c r="L110" s="2">
        <v>0</v>
      </c>
      <c r="M110" s="2">
        <v>1.7676504015084475</v>
      </c>
      <c r="N110" s="2">
        <v>198.96561998620388</v>
      </c>
    </row>
    <row r="111" spans="1:14" x14ac:dyDescent="0.25">
      <c r="A111" s="3" t="s">
        <v>13</v>
      </c>
      <c r="B111" s="2">
        <v>0</v>
      </c>
      <c r="C111" s="2">
        <v>73.844499555923406</v>
      </c>
      <c r="D111" s="2">
        <v>2.7041194219332874</v>
      </c>
      <c r="E111" s="2">
        <v>0.40904753015671047</v>
      </c>
      <c r="F111" s="2">
        <v>71.469769915308376</v>
      </c>
      <c r="G111" s="2">
        <v>1.4957587352275581</v>
      </c>
      <c r="H111" s="2">
        <v>4.1162779490527965</v>
      </c>
      <c r="I111" s="2">
        <v>16.230170708066204</v>
      </c>
      <c r="J111" s="2">
        <v>29.726505955295742</v>
      </c>
      <c r="K111" s="2">
        <v>0</v>
      </c>
      <c r="L111" s="2">
        <v>0</v>
      </c>
      <c r="M111" s="2">
        <v>2.1287047439651126</v>
      </c>
      <c r="N111" s="2">
        <v>202.12485451492918</v>
      </c>
    </row>
    <row r="112" spans="1:14" x14ac:dyDescent="0.25">
      <c r="A112" s="3" t="s">
        <v>224</v>
      </c>
      <c r="B112" s="2">
        <v>0</v>
      </c>
      <c r="C112" s="2">
        <v>52.361947930198667</v>
      </c>
      <c r="D112" s="2">
        <v>24.541728690629853</v>
      </c>
      <c r="E112" s="2">
        <v>8.0869555496576595E-10</v>
      </c>
      <c r="F112" s="2">
        <v>96.209249086540694</v>
      </c>
      <c r="G112" s="2">
        <v>1.7398265970704372</v>
      </c>
      <c r="H112" s="2">
        <v>2.6096636909452635</v>
      </c>
      <c r="I112" s="2">
        <v>8.9686789555080075</v>
      </c>
      <c r="J112" s="2">
        <v>7.4489354109973531</v>
      </c>
      <c r="K112" s="2">
        <v>0</v>
      </c>
      <c r="L112" s="2">
        <v>0</v>
      </c>
      <c r="M112" s="2"/>
      <c r="N112" s="2">
        <v>193.88003036269899</v>
      </c>
    </row>
    <row r="113" spans="1:14" x14ac:dyDescent="0.25">
      <c r="A113" s="1" t="s">
        <v>228</v>
      </c>
      <c r="B113" s="2">
        <v>1222.2293603212811</v>
      </c>
      <c r="C113" s="2">
        <v>0</v>
      </c>
      <c r="D113" s="2">
        <v>103.46806237247077</v>
      </c>
      <c r="E113" s="2">
        <v>0.24385150677457368</v>
      </c>
      <c r="F113" s="2">
        <v>9168.5921486225052</v>
      </c>
      <c r="G113" s="2">
        <v>1390.1343404754834</v>
      </c>
      <c r="H113" s="2">
        <v>781.09361237979215</v>
      </c>
      <c r="I113" s="2">
        <v>6.0181843026794883</v>
      </c>
      <c r="J113" s="2">
        <v>27.232744324911401</v>
      </c>
      <c r="K113" s="2">
        <v>2.1743253614676017</v>
      </c>
      <c r="L113" s="2">
        <v>0</v>
      </c>
      <c r="M113" s="2">
        <v>-1.7875573688430861</v>
      </c>
      <c r="N113" s="2">
        <v>12699.39907229852</v>
      </c>
    </row>
    <row r="114" spans="1:14" x14ac:dyDescent="0.25">
      <c r="A114" s="3" t="s">
        <v>10</v>
      </c>
      <c r="B114" s="2">
        <v>133.37062080111014</v>
      </c>
      <c r="C114" s="2">
        <v>0</v>
      </c>
      <c r="D114" s="2">
        <v>16.756444740186197</v>
      </c>
      <c r="E114" s="2">
        <v>1.875615218693838E-10</v>
      </c>
      <c r="F114" s="2">
        <v>1009.3811581371432</v>
      </c>
      <c r="G114" s="2">
        <v>311.78135510302121</v>
      </c>
      <c r="H114" s="2">
        <v>153.58639274744715</v>
      </c>
      <c r="I114" s="2">
        <v>1.1199426645307644</v>
      </c>
      <c r="J114" s="2">
        <v>3.9762970607389105</v>
      </c>
      <c r="K114" s="2">
        <v>0.32242183364287996</v>
      </c>
      <c r="L114" s="2">
        <v>0</v>
      </c>
      <c r="M114" s="2">
        <v>0.18135756933409897</v>
      </c>
      <c r="N114" s="2">
        <v>1630.4759906573422</v>
      </c>
    </row>
    <row r="115" spans="1:14" x14ac:dyDescent="0.25">
      <c r="A115" s="3" t="s">
        <v>11</v>
      </c>
      <c r="B115" s="2">
        <v>201.84765049073292</v>
      </c>
      <c r="C115" s="2">
        <v>0</v>
      </c>
      <c r="D115" s="2">
        <v>23.616044928838349</v>
      </c>
      <c r="E115" s="2">
        <v>1.86719750772113E-10</v>
      </c>
      <c r="F115" s="2">
        <v>1364.7345843573401</v>
      </c>
      <c r="G115" s="2">
        <v>292.33227471315206</v>
      </c>
      <c r="H115" s="2">
        <v>168.55084054816626</v>
      </c>
      <c r="I115" s="2">
        <v>2.0909437009105867</v>
      </c>
      <c r="J115" s="2">
        <v>7.9829643224194928</v>
      </c>
      <c r="K115" s="2">
        <v>0.62996880848822068</v>
      </c>
      <c r="L115" s="2">
        <v>0</v>
      </c>
      <c r="M115" s="2">
        <v>0.48555764910175125</v>
      </c>
      <c r="N115" s="2">
        <v>2062.2708295193361</v>
      </c>
    </row>
    <row r="116" spans="1:14" x14ac:dyDescent="0.25">
      <c r="A116" s="3" t="s">
        <v>12</v>
      </c>
      <c r="B116" s="2">
        <v>367.23652480497503</v>
      </c>
      <c r="C116" s="2">
        <v>0</v>
      </c>
      <c r="D116" s="2">
        <v>23.646913308331953</v>
      </c>
      <c r="E116" s="2">
        <v>1.9008861151803558E-10</v>
      </c>
      <c r="F116" s="2">
        <v>2809.1241636650566</v>
      </c>
      <c r="G116" s="2">
        <v>186.98883391858095</v>
      </c>
      <c r="H116" s="2">
        <v>123.67467214904444</v>
      </c>
      <c r="I116" s="2">
        <v>0.82262812026734433</v>
      </c>
      <c r="J116" s="2">
        <v>4.7331391013449</v>
      </c>
      <c r="K116" s="2">
        <v>0.38138073258109684</v>
      </c>
      <c r="L116" s="2">
        <v>0</v>
      </c>
      <c r="M116" s="2">
        <v>-1.0101200703608331</v>
      </c>
      <c r="N116" s="2">
        <v>3515.5981357300116</v>
      </c>
    </row>
    <row r="117" spans="1:14" x14ac:dyDescent="0.25">
      <c r="A117" s="3" t="s">
        <v>13</v>
      </c>
      <c r="B117" s="2">
        <v>439.5679422602978</v>
      </c>
      <c r="C117" s="2">
        <v>0</v>
      </c>
      <c r="D117" s="2">
        <v>27.884091404051151</v>
      </c>
      <c r="E117" s="2">
        <v>0.24385150555278923</v>
      </c>
      <c r="F117" s="2">
        <v>3263.8661831543291</v>
      </c>
      <c r="G117" s="2">
        <v>226.40207252113828</v>
      </c>
      <c r="H117" s="2">
        <v>194.86534413764682</v>
      </c>
      <c r="I117" s="2">
        <v>1.2146821773491379</v>
      </c>
      <c r="J117" s="2">
        <v>7.5596671238349726</v>
      </c>
      <c r="K117" s="2">
        <v>0.59821593692722352</v>
      </c>
      <c r="L117" s="2">
        <v>0</v>
      </c>
      <c r="M117" s="2">
        <v>-1.4443525169181033</v>
      </c>
      <c r="N117" s="2">
        <v>4160.757697704209</v>
      </c>
    </row>
    <row r="118" spans="1:14" x14ac:dyDescent="0.25">
      <c r="A118" s="3" t="s">
        <v>224</v>
      </c>
      <c r="B118" s="2">
        <v>80.206621964165151</v>
      </c>
      <c r="C118" s="2">
        <v>0</v>
      </c>
      <c r="D118" s="2">
        <v>11.564567991063125</v>
      </c>
      <c r="E118" s="2">
        <v>6.5741456722889779E-10</v>
      </c>
      <c r="F118" s="2">
        <v>721.48605930863516</v>
      </c>
      <c r="G118" s="2">
        <v>372.62980421959094</v>
      </c>
      <c r="H118" s="2">
        <v>140.41636279748741</v>
      </c>
      <c r="I118" s="2">
        <v>0.76998763962165429</v>
      </c>
      <c r="J118" s="2">
        <v>2.9806767165731234</v>
      </c>
      <c r="K118" s="2">
        <v>0.24233804982818075</v>
      </c>
      <c r="L118" s="2">
        <v>0</v>
      </c>
      <c r="M118" s="2"/>
      <c r="N118" s="2">
        <v>1330.296418687622</v>
      </c>
    </row>
    <row r="119" spans="1:14" x14ac:dyDescent="0.25">
      <c r="A119" s="1" t="s">
        <v>2</v>
      </c>
      <c r="B119" s="2">
        <v>9026.6965287124167</v>
      </c>
      <c r="C119" s="2">
        <v>17274.913045430891</v>
      </c>
      <c r="D119" s="2">
        <v>51759.342117882763</v>
      </c>
      <c r="E119" s="2">
        <v>84.793458615605218</v>
      </c>
      <c r="F119" s="2">
        <v>39510.270442757937</v>
      </c>
      <c r="G119" s="2">
        <v>3962.5391733414476</v>
      </c>
      <c r="H119" s="2">
        <v>18755.568724120698</v>
      </c>
      <c r="I119" s="2">
        <v>2707.1361545659693</v>
      </c>
      <c r="J119" s="2">
        <v>4659.6532352525855</v>
      </c>
      <c r="K119" s="2">
        <v>737.67622617669269</v>
      </c>
      <c r="L119" s="2">
        <v>356.52079354724816</v>
      </c>
      <c r="M119" s="2">
        <v>44.511265930624084</v>
      </c>
      <c r="N119" s="2">
        <v>148879.62116633498</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5"/>
  <dimension ref="A2:H138"/>
  <sheetViews>
    <sheetView workbookViewId="0">
      <selection activeCell="N43" sqref="N43"/>
    </sheetView>
  </sheetViews>
  <sheetFormatPr baseColWidth="10" defaultRowHeight="15" x14ac:dyDescent="0.25"/>
  <cols>
    <col min="1" max="1" width="22.42578125" bestFit="1" customWidth="1"/>
    <col min="2" max="2" width="23.7109375" bestFit="1" customWidth="1"/>
    <col min="3" max="3" width="12" bestFit="1" customWidth="1"/>
    <col min="4" max="4" width="8.5703125" bestFit="1" customWidth="1"/>
    <col min="5" max="6" width="12" bestFit="1" customWidth="1"/>
    <col min="7" max="7" width="5.28515625" bestFit="1" customWidth="1"/>
    <col min="8" max="9" width="15.5703125" bestFit="1" customWidth="1"/>
    <col min="10" max="10" width="12" customWidth="1"/>
    <col min="11" max="11" width="13.85546875" customWidth="1"/>
    <col min="12" max="12" width="12" customWidth="1"/>
    <col min="13" max="13" width="14.42578125" customWidth="1"/>
    <col min="14" max="14" width="12" customWidth="1"/>
    <col min="15" max="15" width="13.85546875" customWidth="1"/>
    <col min="16" max="16" width="6.85546875" customWidth="1"/>
    <col min="17" max="17" width="13" customWidth="1"/>
    <col min="18" max="18" width="7.42578125" customWidth="1"/>
    <col min="19" max="19" width="13.5703125" customWidth="1"/>
    <col min="20" max="20" width="12" customWidth="1"/>
    <col min="21" max="21" width="13" customWidth="1"/>
    <col min="22" max="22" width="7.28515625" customWidth="1"/>
    <col min="23" max="23" width="13.42578125" customWidth="1"/>
    <col min="24" max="24" width="7.85546875" customWidth="1"/>
    <col min="25" max="25" width="14" customWidth="1"/>
    <col min="26" max="26" width="12" customWidth="1"/>
    <col min="27" max="27" width="16.5703125" customWidth="1"/>
    <col min="28" max="28" width="12" customWidth="1"/>
    <col min="29" max="29" width="13.28515625" customWidth="1"/>
    <col min="30" max="30" width="12" customWidth="1"/>
    <col min="31" max="31" width="16.140625" customWidth="1"/>
    <col min="32" max="32" width="12" customWidth="1"/>
    <col min="33" max="33" width="16.5703125" customWidth="1"/>
    <col min="34" max="34" width="12" customWidth="1"/>
    <col min="35" max="35" width="16.5703125" customWidth="1"/>
    <col min="36" max="36" width="7.85546875" customWidth="1"/>
    <col min="37" max="37" width="14" customWidth="1"/>
    <col min="38" max="38" width="12" customWidth="1"/>
    <col min="39" max="39" width="13.140625" customWidth="1"/>
    <col min="40" max="40" width="15.5703125" customWidth="1"/>
    <col min="41" max="41" width="8.42578125" customWidth="1"/>
    <col min="42" max="42" width="5.140625" customWidth="1"/>
    <col min="43" max="43" width="13.5703125" customWidth="1"/>
    <col min="44" max="44" width="4.42578125" customWidth="1"/>
    <col min="45" max="50" width="12" customWidth="1"/>
    <col min="51" max="51" width="5" customWidth="1"/>
    <col min="52" max="52" width="5.5703125" customWidth="1"/>
    <col min="53" max="53" width="12" customWidth="1"/>
    <col min="54" max="54" width="5.42578125" customWidth="1"/>
    <col min="55" max="55" width="6" customWidth="1"/>
    <col min="56" max="60" width="12" customWidth="1"/>
    <col min="61" max="61" width="6" customWidth="1"/>
    <col min="62" max="63" width="12" customWidth="1"/>
    <col min="64" max="64" width="6.42578125" customWidth="1"/>
    <col min="65" max="70" width="12" customWidth="1"/>
    <col min="71" max="71" width="5" customWidth="1"/>
    <col min="72" max="72" width="5.5703125" customWidth="1"/>
    <col min="73" max="73" width="12" customWidth="1"/>
    <col min="74" max="74" width="5.42578125" customWidth="1"/>
    <col min="75" max="75" width="6" customWidth="1"/>
    <col min="76" max="80" width="12" customWidth="1"/>
    <col min="81" max="81" width="6" customWidth="1"/>
    <col min="82" max="82" width="12" customWidth="1"/>
    <col min="83" max="83" width="12.5703125" customWidth="1"/>
    <col min="84" max="84" width="15.5703125" customWidth="1"/>
    <col min="85" max="85" width="6" customWidth="1"/>
    <col min="86" max="86" width="12" customWidth="1"/>
    <col min="87" max="87" width="13.42578125" customWidth="1"/>
    <col min="88" max="88" width="12.5703125" customWidth="1"/>
    <col min="89" max="89" width="15.5703125" customWidth="1"/>
    <col min="90" max="98" width="12" customWidth="1"/>
    <col min="99" max="99" width="6" customWidth="1"/>
    <col min="100" max="100" width="12" customWidth="1"/>
    <col min="101" max="101" width="12" bestFit="1" customWidth="1"/>
    <col min="102" max="108" width="12" customWidth="1"/>
    <col min="109" max="109" width="5" customWidth="1"/>
    <col min="110" max="110" width="5.5703125" customWidth="1"/>
    <col min="111" max="118" width="12" customWidth="1"/>
    <col min="119" max="119" width="6" customWidth="1"/>
    <col min="120" max="120" width="12" customWidth="1"/>
    <col min="121" max="121" width="12.7109375" bestFit="1" customWidth="1"/>
    <col min="122" max="140" width="12" customWidth="1"/>
    <col min="141" max="141" width="13.42578125" bestFit="1" customWidth="1"/>
    <col min="142" max="156" width="12" customWidth="1"/>
    <col min="157" max="157" width="8.42578125" customWidth="1"/>
    <col min="158" max="158" width="12" customWidth="1"/>
    <col min="159" max="159" width="6" customWidth="1"/>
    <col min="160" max="160" width="12" customWidth="1"/>
    <col min="161" max="161" width="12.42578125" bestFit="1" customWidth="1"/>
    <col min="162" max="169" width="12" customWidth="1"/>
    <col min="170" max="170" width="5.5703125" customWidth="1"/>
    <col min="171" max="178" width="12" customWidth="1"/>
    <col min="179" max="179" width="6" customWidth="1"/>
    <col min="180" max="180" width="12" customWidth="1"/>
    <col min="181" max="181" width="12.85546875" bestFit="1" customWidth="1"/>
    <col min="182" max="188" width="12" customWidth="1"/>
    <col min="189" max="189" width="5" customWidth="1"/>
    <col min="190" max="200" width="12" customWidth="1"/>
    <col min="201" max="201" width="12.42578125" bestFit="1" customWidth="1"/>
    <col min="202" max="202" width="6.28515625" customWidth="1"/>
    <col min="203" max="203" width="12" customWidth="1"/>
    <col min="204" max="204" width="4.5703125" customWidth="1"/>
    <col min="205" max="205" width="12" customWidth="1"/>
    <col min="206" max="206" width="5.85546875" customWidth="1"/>
    <col min="207" max="208" width="12" customWidth="1"/>
    <col min="209" max="209" width="5" customWidth="1"/>
    <col min="210" max="210" width="5.5703125" customWidth="1"/>
    <col min="211" max="211" width="12" customWidth="1"/>
    <col min="212" max="212" width="5.42578125" customWidth="1"/>
    <col min="213" max="218" width="12" customWidth="1"/>
    <col min="219" max="219" width="6" customWidth="1"/>
    <col min="220" max="220" width="12" customWidth="1"/>
    <col min="221" max="221" width="12.42578125" bestFit="1" customWidth="1"/>
    <col min="222" max="228" width="12" customWidth="1"/>
    <col min="229" max="229" width="5" customWidth="1"/>
    <col min="230" max="230" width="5.5703125" customWidth="1"/>
    <col min="231" max="238" width="12" customWidth="1"/>
    <col min="239" max="239" width="6" customWidth="1"/>
    <col min="240" max="240" width="12" customWidth="1"/>
    <col min="241" max="241" width="12.28515625" bestFit="1" customWidth="1"/>
    <col min="242" max="260" width="12" customWidth="1"/>
    <col min="261" max="261" width="12.5703125" bestFit="1" customWidth="1"/>
    <col min="262" max="262" width="12" customWidth="1"/>
    <col min="263" max="263" width="6.140625" customWidth="1"/>
    <col min="264" max="264" width="4.5703125" customWidth="1"/>
    <col min="265" max="265" width="5.140625" customWidth="1"/>
    <col min="266" max="275" width="12" customWidth="1"/>
    <col min="276" max="276" width="8" customWidth="1"/>
    <col min="277" max="277" width="8.42578125" customWidth="1"/>
    <col min="278" max="278" width="12" customWidth="1"/>
    <col min="279" max="279" width="6" customWidth="1"/>
    <col min="280" max="280" width="12" customWidth="1"/>
    <col min="281" max="281" width="12.5703125" bestFit="1" customWidth="1"/>
    <col min="282" max="300" width="12" customWidth="1"/>
    <col min="301" max="301" width="13.5703125" bestFit="1" customWidth="1"/>
    <col min="302" max="302" width="6.28515625" customWidth="1"/>
    <col min="303" max="305" width="12" customWidth="1"/>
    <col min="306" max="306" width="5.85546875" customWidth="1"/>
    <col min="307" max="307" width="6.42578125" customWidth="1"/>
    <col min="308" max="308" width="12" customWidth="1"/>
    <col min="309" max="309" width="5" customWidth="1"/>
    <col min="310" max="310" width="5.5703125" customWidth="1"/>
    <col min="311" max="318" width="12" customWidth="1"/>
    <col min="319" max="319" width="6" customWidth="1"/>
    <col min="320" max="320" width="12" customWidth="1"/>
    <col min="321" max="321" width="12.42578125" bestFit="1" customWidth="1"/>
    <col min="322" max="328" width="12" customWidth="1"/>
    <col min="329" max="329" width="5" customWidth="1"/>
    <col min="330" max="330" width="5.5703125" customWidth="1"/>
    <col min="331" max="338" width="12" customWidth="1"/>
    <col min="339" max="339" width="6" customWidth="1"/>
    <col min="340" max="340" width="12" customWidth="1"/>
    <col min="341" max="341" width="12.5703125" bestFit="1" customWidth="1"/>
    <col min="342" max="342" width="6.85546875" customWidth="1"/>
    <col min="343" max="343" width="12" customWidth="1"/>
    <col min="344" max="344" width="4.5703125" customWidth="1"/>
    <col min="345" max="345" width="5.140625" customWidth="1"/>
    <col min="346" max="346" width="5.85546875" customWidth="1"/>
    <col min="347" max="348" width="12" customWidth="1"/>
    <col min="349" max="349" width="5" customWidth="1"/>
    <col min="350" max="350" width="5.5703125" customWidth="1"/>
    <col min="351" max="351" width="12" customWidth="1"/>
    <col min="352" max="352" width="5.42578125" customWidth="1"/>
    <col min="353" max="355" width="12" customWidth="1"/>
    <col min="356" max="356" width="8" customWidth="1"/>
    <col min="357" max="358" width="12" customWidth="1"/>
    <col min="359" max="359" width="6" customWidth="1"/>
    <col min="360" max="360" width="12" customWidth="1"/>
    <col min="361" max="361" width="13" bestFit="1" customWidth="1"/>
    <col min="362" max="368" width="12" customWidth="1"/>
    <col min="369" max="369" width="5" customWidth="1"/>
    <col min="370" max="370" width="5.5703125" customWidth="1"/>
    <col min="371" max="380" width="12" customWidth="1"/>
    <col min="381" max="381" width="12.7109375" bestFit="1" customWidth="1"/>
    <col min="382" max="384" width="12" customWidth="1"/>
    <col min="385" max="385" width="12.5703125" bestFit="1" customWidth="1"/>
    <col min="386" max="392" width="12" customWidth="1"/>
    <col min="393" max="393" width="12.7109375" bestFit="1" customWidth="1"/>
    <col min="394" max="400" width="12" customWidth="1"/>
    <col min="401" max="401" width="13.42578125" bestFit="1" customWidth="1"/>
    <col min="402" max="403" width="12" customWidth="1"/>
    <col min="404" max="404" width="12" bestFit="1" customWidth="1"/>
    <col min="405" max="410" width="12" customWidth="1"/>
    <col min="411" max="411" width="12.7109375" bestFit="1" customWidth="1"/>
    <col min="412" max="418" width="12" customWidth="1"/>
    <col min="419" max="419" width="13.42578125" bestFit="1" customWidth="1"/>
    <col min="420" max="425" width="12" customWidth="1"/>
    <col min="426" max="426" width="12.42578125" bestFit="1" customWidth="1"/>
    <col min="427" max="433" width="12" customWidth="1"/>
    <col min="434" max="434" width="12.85546875" bestFit="1" customWidth="1"/>
    <col min="435" max="441" width="12" customWidth="1"/>
    <col min="442" max="442" width="12.42578125" bestFit="1" customWidth="1"/>
    <col min="443" max="447" width="12" customWidth="1"/>
    <col min="448" max="448" width="12.42578125" bestFit="1" customWidth="1"/>
    <col min="449" max="450" width="12" customWidth="1"/>
    <col min="451" max="451" width="12.28515625" bestFit="1" customWidth="1"/>
    <col min="452" max="453" width="12" customWidth="1"/>
    <col min="454" max="454" width="12.5703125" bestFit="1" customWidth="1"/>
    <col min="455" max="456" width="12" customWidth="1"/>
    <col min="457" max="457" width="13.5703125" bestFit="1" customWidth="1"/>
    <col min="458" max="459" width="12" customWidth="1"/>
    <col min="460" max="460" width="12.42578125" bestFit="1" customWidth="1"/>
    <col min="461" max="463" width="12" customWidth="1"/>
    <col min="464" max="464" width="12.5703125" bestFit="1" customWidth="1"/>
    <col min="465" max="466" width="12" customWidth="1"/>
    <col min="467" max="467" width="13" bestFit="1" customWidth="1"/>
    <col min="468" max="469" width="12" customWidth="1"/>
    <col min="470" max="470" width="12.7109375" bestFit="1" customWidth="1"/>
    <col min="471" max="471" width="13.28515625" bestFit="1" customWidth="1"/>
    <col min="472" max="472" width="7.42578125" customWidth="1"/>
    <col min="473" max="474" width="12" customWidth="1"/>
    <col min="475" max="475" width="6.42578125" customWidth="1"/>
    <col min="476" max="476" width="5.85546875" customWidth="1"/>
    <col min="477" max="477" width="5" customWidth="1"/>
    <col min="478" max="478" width="5.5703125" customWidth="1"/>
    <col min="479" max="479" width="5" customWidth="1"/>
    <col min="480" max="484" width="12" customWidth="1"/>
    <col min="485" max="486" width="8.42578125" customWidth="1"/>
    <col min="487" max="487" width="5.140625" customWidth="1"/>
    <col min="488" max="488" width="12.5703125" bestFit="1" customWidth="1"/>
    <col min="489" max="489" width="6.5703125" customWidth="1"/>
    <col min="490" max="491" width="12" customWidth="1"/>
    <col min="492" max="492" width="6.42578125" customWidth="1"/>
    <col min="493" max="493" width="5.85546875" customWidth="1"/>
    <col min="494" max="494" width="5" customWidth="1"/>
    <col min="495" max="499" width="12" customWidth="1"/>
    <col min="500" max="501" width="8.42578125" customWidth="1"/>
    <col min="502" max="502" width="5.140625" customWidth="1"/>
    <col min="503" max="503" width="12.7109375" bestFit="1" customWidth="1"/>
    <col min="504" max="504" width="7.28515625" customWidth="1"/>
    <col min="505" max="505" width="4.5703125" customWidth="1"/>
    <col min="506" max="507" width="12" customWidth="1"/>
    <col min="508" max="508" width="6.42578125" customWidth="1"/>
    <col min="509" max="509" width="5.85546875" customWidth="1"/>
    <col min="510" max="513" width="12" customWidth="1"/>
    <col min="514" max="515" width="8.42578125" customWidth="1"/>
    <col min="516" max="516" width="5.140625" customWidth="1"/>
    <col min="517" max="517" width="13.42578125" bestFit="1" customWidth="1"/>
    <col min="518" max="518" width="6.140625" customWidth="1"/>
    <col min="519" max="520" width="12" customWidth="1"/>
    <col min="521" max="521" width="6.42578125" customWidth="1"/>
    <col min="522" max="522" width="5.85546875" customWidth="1"/>
    <col min="523" max="523" width="5" customWidth="1"/>
    <col min="524" max="528" width="12" customWidth="1"/>
    <col min="529" max="529" width="8.42578125" customWidth="1"/>
    <col min="530" max="530" width="5.140625" customWidth="1"/>
    <col min="531" max="531" width="12.28515625" bestFit="1" customWidth="1"/>
    <col min="532" max="532" width="12" customWidth="1"/>
    <col min="533" max="533" width="4.5703125" customWidth="1"/>
    <col min="534" max="535" width="12" customWidth="1"/>
    <col min="536" max="536" width="6.42578125" customWidth="1"/>
    <col min="537" max="537" width="5.85546875" customWidth="1"/>
    <col min="538" max="538" width="5.5703125" customWidth="1"/>
    <col min="539" max="539" width="5" customWidth="1"/>
    <col min="540" max="540" width="12" customWidth="1"/>
    <col min="541" max="541" width="6" customWidth="1"/>
    <col min="542" max="544" width="12" customWidth="1"/>
    <col min="545" max="546" width="8.42578125" customWidth="1"/>
    <col min="547" max="547" width="5.140625" customWidth="1"/>
    <col min="548" max="548" width="12" bestFit="1" customWidth="1"/>
    <col min="549" max="549" width="6.5703125" customWidth="1"/>
    <col min="550" max="550" width="6.140625" customWidth="1"/>
    <col min="551" max="551" width="4.5703125" customWidth="1"/>
    <col min="552" max="553" width="12" customWidth="1"/>
    <col min="554" max="554" width="6.42578125" customWidth="1"/>
    <col min="555" max="555" width="5.85546875" customWidth="1"/>
    <col min="556" max="556" width="5" customWidth="1"/>
    <col min="557" max="561" width="12" customWidth="1"/>
    <col min="562" max="563" width="8.42578125" customWidth="1"/>
    <col min="564" max="564" width="5.140625" customWidth="1"/>
    <col min="565" max="565" width="12.7109375" bestFit="1" customWidth="1"/>
    <col min="566" max="566" width="7.28515625" customWidth="1"/>
    <col min="567" max="567" width="12" customWidth="1"/>
    <col min="568" max="568" width="4.5703125" customWidth="1"/>
    <col min="569" max="570" width="12" customWidth="1"/>
    <col min="571" max="571" width="6.42578125" customWidth="1"/>
    <col min="572" max="572" width="5.85546875" customWidth="1"/>
    <col min="573" max="573" width="5" customWidth="1"/>
    <col min="574" max="574" width="5.5703125" customWidth="1"/>
    <col min="575" max="575" width="5" customWidth="1"/>
    <col min="576" max="580" width="12" customWidth="1"/>
    <col min="581" max="582" width="8.42578125" customWidth="1"/>
    <col min="583" max="583" width="12" customWidth="1"/>
    <col min="584" max="584" width="5.140625" customWidth="1"/>
    <col min="585" max="585" width="13.42578125" bestFit="1" customWidth="1"/>
    <col min="586" max="586" width="6.28515625" customWidth="1"/>
    <col min="587" max="587" width="12" customWidth="1"/>
    <col min="588" max="588" width="4.5703125" customWidth="1"/>
    <col min="589" max="590" width="12" customWidth="1"/>
    <col min="591" max="591" width="6.42578125" customWidth="1"/>
    <col min="592" max="592" width="5.85546875" customWidth="1"/>
    <col min="593" max="593" width="5" customWidth="1"/>
    <col min="594" max="594" width="5.5703125" customWidth="1"/>
    <col min="595" max="595" width="5" customWidth="1"/>
    <col min="596" max="600" width="12" customWidth="1"/>
    <col min="601" max="601" width="8.42578125" customWidth="1"/>
    <col min="602" max="602" width="5.140625" customWidth="1"/>
    <col min="603" max="603" width="12.42578125" bestFit="1" customWidth="1"/>
    <col min="604" max="604" width="6.7109375" customWidth="1"/>
    <col min="605" max="605" width="12" customWidth="1"/>
    <col min="606" max="606" width="4.5703125" customWidth="1"/>
    <col min="607" max="608" width="12" customWidth="1"/>
    <col min="609" max="609" width="6.42578125" customWidth="1"/>
    <col min="610" max="610" width="5.85546875" customWidth="1"/>
    <col min="611" max="612" width="5" customWidth="1"/>
    <col min="613" max="617" width="12" customWidth="1"/>
    <col min="618" max="619" width="8.42578125" customWidth="1"/>
    <col min="620" max="620" width="5.140625" customWidth="1"/>
    <col min="621" max="621" width="12.85546875" bestFit="1" customWidth="1"/>
    <col min="622" max="622" width="6.28515625" customWidth="1"/>
    <col min="623" max="623" width="12" customWidth="1"/>
    <col min="624" max="624" width="4.5703125" customWidth="1"/>
    <col min="625" max="626" width="12" customWidth="1"/>
    <col min="627" max="627" width="6.42578125" customWidth="1"/>
    <col min="628" max="628" width="5.85546875" customWidth="1"/>
    <col min="629" max="629" width="5.5703125" customWidth="1"/>
    <col min="630" max="630" width="5" customWidth="1"/>
    <col min="631" max="635" width="12" customWidth="1"/>
    <col min="636" max="637" width="8.42578125" customWidth="1"/>
    <col min="638" max="638" width="12" customWidth="1"/>
    <col min="639" max="639" width="5.140625" customWidth="1"/>
    <col min="640" max="640" width="12.42578125" bestFit="1" customWidth="1"/>
    <col min="641" max="642" width="12" customWidth="1"/>
    <col min="643" max="643" width="6.42578125" customWidth="1"/>
    <col min="644" max="644" width="5.85546875" customWidth="1"/>
    <col min="645" max="645" width="5" customWidth="1"/>
    <col min="646" max="649" width="12" customWidth="1"/>
    <col min="650" max="651" width="8.42578125" customWidth="1"/>
    <col min="652" max="652" width="5.140625" customWidth="1"/>
    <col min="653" max="653" width="12.42578125" bestFit="1" customWidth="1"/>
    <col min="654" max="654" width="6.140625" customWidth="1"/>
    <col min="655" max="655" width="12" customWidth="1"/>
    <col min="656" max="656" width="4.5703125" customWidth="1"/>
    <col min="657" max="657" width="12" customWidth="1"/>
    <col min="658" max="658" width="5.85546875" customWidth="1"/>
    <col min="659" max="659" width="6.42578125" customWidth="1"/>
    <col min="660" max="660" width="5.85546875" customWidth="1"/>
    <col min="661" max="661" width="5" customWidth="1"/>
    <col min="662" max="662" width="12" customWidth="1"/>
    <col min="663" max="663" width="6" customWidth="1"/>
    <col min="664" max="666" width="12" customWidth="1"/>
    <col min="667" max="668" width="8.42578125" customWidth="1"/>
    <col min="669" max="669" width="5.140625" customWidth="1"/>
    <col min="670" max="670" width="12.28515625" bestFit="1" customWidth="1"/>
    <col min="671" max="671" width="6.42578125" customWidth="1"/>
    <col min="672" max="672" width="12" customWidth="1"/>
    <col min="673" max="673" width="4.5703125" customWidth="1"/>
    <col min="674" max="675" width="12" customWidth="1"/>
    <col min="676" max="676" width="6.42578125" customWidth="1"/>
    <col min="677" max="677" width="5.85546875" customWidth="1"/>
    <col min="678" max="678" width="5" customWidth="1"/>
    <col min="679" max="679" width="5.5703125" customWidth="1"/>
    <col min="680" max="680" width="5" customWidth="1"/>
    <col min="681" max="685" width="12" customWidth="1"/>
    <col min="686" max="687" width="8.42578125" customWidth="1"/>
    <col min="688" max="688" width="6" customWidth="1"/>
    <col min="689" max="689" width="5.140625" customWidth="1"/>
    <col min="690" max="690" width="12.5703125" bestFit="1" customWidth="1"/>
    <col min="691" max="691" width="6.42578125" customWidth="1"/>
    <col min="692" max="692" width="12" customWidth="1"/>
    <col min="693" max="693" width="6.42578125" customWidth="1"/>
    <col min="694" max="694" width="5.85546875" customWidth="1"/>
    <col min="695" max="695" width="5" customWidth="1"/>
    <col min="696" max="696" width="5.5703125" customWidth="1"/>
    <col min="697" max="697" width="5" customWidth="1"/>
    <col min="698" max="701" width="12" customWidth="1"/>
    <col min="702" max="702" width="8.42578125" customWidth="1"/>
    <col min="703" max="703" width="5.140625" customWidth="1"/>
    <col min="704" max="704" width="12.5703125" bestFit="1" customWidth="1"/>
    <col min="705" max="705" width="7.42578125" customWidth="1"/>
    <col min="706" max="706" width="12" customWidth="1"/>
    <col min="707" max="707" width="4.5703125" customWidth="1"/>
    <col min="708" max="709" width="12" customWidth="1"/>
    <col min="710" max="710" width="6.42578125" customWidth="1"/>
    <col min="711" max="711" width="5.85546875" customWidth="1"/>
    <col min="712" max="712" width="5" customWidth="1"/>
    <col min="713" max="713" width="5.5703125" customWidth="1"/>
    <col min="714" max="714" width="5" customWidth="1"/>
    <col min="715" max="719" width="12" customWidth="1"/>
    <col min="720" max="721" width="8.42578125" customWidth="1"/>
    <col min="722" max="722" width="6" customWidth="1"/>
    <col min="723" max="723" width="5.140625" customWidth="1"/>
    <col min="724" max="724" width="13.5703125" bestFit="1" customWidth="1"/>
    <col min="725" max="725" width="12" customWidth="1"/>
    <col min="726" max="726" width="4.5703125" customWidth="1"/>
    <col min="727" max="727" width="12" customWidth="1"/>
    <col min="728" max="728" width="5.85546875" customWidth="1"/>
    <col min="729" max="729" width="5" customWidth="1"/>
    <col min="730" max="733" width="12" customWidth="1"/>
    <col min="734" max="734" width="11" customWidth="1"/>
    <col min="735" max="736" width="8.42578125" customWidth="1"/>
    <col min="737" max="737" width="5.140625" customWidth="1"/>
    <col min="738" max="738" width="12.42578125" bestFit="1" customWidth="1"/>
    <col min="739" max="739" width="6.42578125" customWidth="1"/>
    <col min="740" max="740" width="12" customWidth="1"/>
    <col min="741" max="741" width="4.5703125" customWidth="1"/>
    <col min="742" max="743" width="12" customWidth="1"/>
    <col min="744" max="744" width="6.42578125" customWidth="1"/>
    <col min="745" max="745" width="5.85546875" customWidth="1"/>
    <col min="746" max="746" width="5" customWidth="1"/>
    <col min="747" max="751" width="12" customWidth="1"/>
    <col min="752" max="753" width="8.42578125" customWidth="1"/>
    <col min="754" max="754" width="5.140625" customWidth="1"/>
    <col min="755" max="755" width="12.5703125" bestFit="1" customWidth="1"/>
    <col min="756" max="756" width="12" customWidth="1"/>
    <col min="757" max="757" width="6.42578125" customWidth="1"/>
    <col min="758" max="758" width="5.85546875" customWidth="1"/>
    <col min="759" max="759" width="5" customWidth="1"/>
    <col min="760" max="762" width="12" customWidth="1"/>
    <col min="763" max="764" width="8.42578125" customWidth="1"/>
    <col min="765" max="765" width="5.140625" customWidth="1"/>
    <col min="766" max="766" width="13" bestFit="1" customWidth="1"/>
    <col min="767" max="767" width="6.5703125" customWidth="1"/>
    <col min="768" max="768" width="12" customWidth="1"/>
    <col min="769" max="769" width="4.5703125" customWidth="1"/>
    <col min="770" max="771" width="12" customWidth="1"/>
    <col min="772" max="772" width="6.42578125" customWidth="1"/>
    <col min="773" max="773" width="5.85546875" customWidth="1"/>
    <col min="774" max="774" width="5" customWidth="1"/>
    <col min="775" max="779" width="12" customWidth="1"/>
    <col min="780" max="781" width="8.42578125" customWidth="1"/>
    <col min="782" max="782" width="6" customWidth="1"/>
    <col min="783" max="783" width="5.140625" customWidth="1"/>
    <col min="784" max="784" width="12.7109375" bestFit="1" customWidth="1"/>
    <col min="785" max="785" width="13.5703125" bestFit="1" customWidth="1"/>
    <col min="786" max="786" width="6.42578125" customWidth="1"/>
    <col min="787" max="787" width="6.140625" customWidth="1"/>
    <col min="788" max="802" width="12" customWidth="1"/>
    <col min="803" max="803" width="6" customWidth="1"/>
    <col min="804" max="804" width="12" customWidth="1"/>
    <col min="805" max="805" width="12.5703125" bestFit="1" customWidth="1"/>
    <col min="806" max="806" width="6.5703125" customWidth="1"/>
    <col min="807" max="807" width="6.140625" customWidth="1"/>
    <col min="808" max="812" width="12" customWidth="1"/>
    <col min="813" max="813" width="5" customWidth="1"/>
    <col min="814" max="814" width="5.5703125" customWidth="1"/>
    <col min="815" max="815" width="12" customWidth="1"/>
    <col min="816" max="816" width="11" customWidth="1"/>
    <col min="817" max="822" width="12" customWidth="1"/>
    <col min="823" max="823" width="6" customWidth="1"/>
    <col min="824" max="824" width="12" customWidth="1"/>
    <col min="825" max="825" width="12.7109375" bestFit="1" customWidth="1"/>
    <col min="826" max="826" width="7.28515625" customWidth="1"/>
    <col min="827" max="832" width="12" customWidth="1"/>
    <col min="833" max="833" width="5" customWidth="1"/>
    <col min="834" max="834" width="5.5703125" customWidth="1"/>
    <col min="835" max="835" width="12" customWidth="1"/>
    <col min="836" max="836" width="5.42578125" customWidth="1"/>
    <col min="837" max="837" width="6" customWidth="1"/>
    <col min="838" max="842" width="12" customWidth="1"/>
    <col min="843" max="843" width="6" customWidth="1"/>
    <col min="844" max="844" width="12" customWidth="1"/>
    <col min="845" max="845" width="13.42578125" bestFit="1" customWidth="1"/>
    <col min="846" max="847" width="12" customWidth="1"/>
    <col min="848" max="848" width="4.5703125" customWidth="1"/>
    <col min="849" max="849" width="12" customWidth="1"/>
    <col min="850" max="850" width="5.85546875" customWidth="1"/>
    <col min="851" max="852" width="12" customWidth="1"/>
    <col min="853" max="853" width="5" customWidth="1"/>
    <col min="854" max="854" width="5.5703125" customWidth="1"/>
    <col min="855" max="855" width="12" customWidth="1"/>
    <col min="856" max="856" width="9" customWidth="1"/>
    <col min="857" max="860" width="12" customWidth="1"/>
    <col min="861" max="861" width="8.42578125" customWidth="1"/>
    <col min="862" max="862" width="12" customWidth="1"/>
    <col min="863" max="863" width="6" customWidth="1"/>
    <col min="864" max="864" width="12" customWidth="1"/>
    <col min="865" max="865" width="12.28515625" bestFit="1" customWidth="1"/>
    <col min="866" max="866" width="5.85546875" customWidth="1"/>
    <col min="867" max="872" width="12" customWidth="1"/>
    <col min="873" max="873" width="5" customWidth="1"/>
    <col min="874" max="882" width="12" customWidth="1"/>
    <col min="883" max="883" width="6" customWidth="1"/>
    <col min="884" max="884" width="12" customWidth="1"/>
    <col min="885" max="885" width="12" bestFit="1" customWidth="1"/>
    <col min="886" max="892" width="12" customWidth="1"/>
    <col min="893" max="893" width="5" customWidth="1"/>
    <col min="894" max="894" width="5.5703125" customWidth="1"/>
    <col min="895" max="895" width="12" customWidth="1"/>
    <col min="896" max="896" width="11" customWidth="1"/>
    <col min="897" max="902" width="12" customWidth="1"/>
    <col min="903" max="903" width="6" customWidth="1"/>
    <col min="904" max="904" width="12" customWidth="1"/>
    <col min="905" max="905" width="12.7109375" bestFit="1" customWidth="1"/>
    <col min="906" max="924" width="12" customWidth="1"/>
    <col min="925" max="925" width="13.42578125" bestFit="1" customWidth="1"/>
    <col min="926" max="940" width="12" customWidth="1"/>
    <col min="941" max="941" width="8.42578125" customWidth="1"/>
    <col min="942" max="942" width="12" customWidth="1"/>
    <col min="943" max="943" width="6" customWidth="1"/>
    <col min="944" max="944" width="12" customWidth="1"/>
    <col min="945" max="945" width="12.42578125" bestFit="1" customWidth="1"/>
    <col min="946" max="953" width="12" customWidth="1"/>
    <col min="954" max="954" width="5.5703125" customWidth="1"/>
    <col min="955" max="962" width="12" customWidth="1"/>
    <col min="963" max="963" width="6" customWidth="1"/>
    <col min="964" max="964" width="12" customWidth="1"/>
    <col min="965" max="965" width="12.85546875" bestFit="1" customWidth="1"/>
    <col min="966" max="972" width="12" customWidth="1"/>
    <col min="973" max="973" width="5" customWidth="1"/>
    <col min="974" max="975" width="12" customWidth="1"/>
    <col min="976" max="977" width="11" customWidth="1"/>
    <col min="978" max="984" width="12" customWidth="1"/>
    <col min="985" max="985" width="12.42578125" bestFit="1" customWidth="1"/>
    <col min="986" max="986" width="6.28515625" customWidth="1"/>
    <col min="987" max="987" width="12" customWidth="1"/>
    <col min="988" max="988" width="4.5703125" customWidth="1"/>
    <col min="989" max="989" width="12" customWidth="1"/>
    <col min="990" max="990" width="5.85546875" customWidth="1"/>
    <col min="991" max="992" width="12" customWidth="1"/>
    <col min="993" max="993" width="5" customWidth="1"/>
    <col min="994" max="994" width="5.5703125" customWidth="1"/>
    <col min="995" max="995" width="12" customWidth="1"/>
    <col min="996" max="996" width="5.42578125" customWidth="1"/>
    <col min="997" max="1002" width="12" customWidth="1"/>
    <col min="1003" max="1003" width="6" customWidth="1"/>
    <col min="1004" max="1004" width="12" customWidth="1"/>
    <col min="1005" max="1005" width="12.42578125" bestFit="1" customWidth="1"/>
    <col min="1006" max="1012" width="12" customWidth="1"/>
    <col min="1013" max="1013" width="5" customWidth="1"/>
    <col min="1014" max="1014" width="5.5703125" customWidth="1"/>
    <col min="1015" max="1022" width="12" customWidth="1"/>
    <col min="1023" max="1023" width="6" customWidth="1"/>
    <col min="1024" max="1024" width="12" customWidth="1"/>
    <col min="1025" max="1025" width="12.28515625" bestFit="1" customWidth="1"/>
    <col min="1026" max="1044" width="12" customWidth="1"/>
    <col min="1045" max="1045" width="12.5703125" bestFit="1" customWidth="1"/>
    <col min="1046" max="1046" width="12" customWidth="1"/>
    <col min="1047" max="1047" width="6.140625" customWidth="1"/>
    <col min="1048" max="1048" width="4.5703125" customWidth="1"/>
    <col min="1049" max="1049" width="5.140625" customWidth="1"/>
    <col min="1050" max="1059" width="12" customWidth="1"/>
    <col min="1060" max="1060" width="8" customWidth="1"/>
    <col min="1061" max="1061" width="8.42578125" customWidth="1"/>
    <col min="1062" max="1062" width="12" customWidth="1"/>
    <col min="1063" max="1063" width="6" customWidth="1"/>
    <col min="1064" max="1064" width="12" customWidth="1"/>
    <col min="1065" max="1065" width="12.5703125" bestFit="1" customWidth="1"/>
    <col min="1066" max="1084" width="12" customWidth="1"/>
    <col min="1085" max="1085" width="13.5703125" bestFit="1" customWidth="1"/>
    <col min="1086" max="1086" width="6.28515625" customWidth="1"/>
    <col min="1087" max="1089" width="12" customWidth="1"/>
    <col min="1090" max="1090" width="5.85546875" customWidth="1"/>
    <col min="1091" max="1091" width="6.42578125" customWidth="1"/>
    <col min="1092" max="1092" width="12" customWidth="1"/>
    <col min="1093" max="1093" width="5" customWidth="1"/>
    <col min="1094" max="1094" width="5.5703125" customWidth="1"/>
    <col min="1095" max="1102" width="12" customWidth="1"/>
    <col min="1103" max="1103" width="6" customWidth="1"/>
    <col min="1104" max="1104" width="12" customWidth="1"/>
    <col min="1105" max="1105" width="12.42578125" bestFit="1" customWidth="1"/>
    <col min="1106" max="1112" width="12" customWidth="1"/>
    <col min="1113" max="1113" width="5" customWidth="1"/>
    <col min="1114" max="1114" width="5.5703125" customWidth="1"/>
    <col min="1115" max="1122" width="12" customWidth="1"/>
    <col min="1123" max="1123" width="6" customWidth="1"/>
    <col min="1124" max="1124" width="12" customWidth="1"/>
    <col min="1125" max="1125" width="12.5703125" bestFit="1" customWidth="1"/>
    <col min="1126" max="1126" width="6.85546875" customWidth="1"/>
    <col min="1127" max="1127" width="12" customWidth="1"/>
    <col min="1128" max="1128" width="4.5703125" customWidth="1"/>
    <col min="1129" max="1129" width="5.140625" customWidth="1"/>
    <col min="1130" max="1130" width="5.85546875" customWidth="1"/>
    <col min="1131" max="1132" width="12" customWidth="1"/>
    <col min="1133" max="1133" width="5" customWidth="1"/>
    <col min="1134" max="1134" width="5.5703125" customWidth="1"/>
    <col min="1135" max="1135" width="12" customWidth="1"/>
    <col min="1136" max="1136" width="5.42578125" customWidth="1"/>
    <col min="1137" max="1137" width="11" customWidth="1"/>
    <col min="1138" max="1139" width="12" customWidth="1"/>
    <col min="1140" max="1140" width="8" customWidth="1"/>
    <col min="1141" max="1142" width="12" customWidth="1"/>
    <col min="1143" max="1143" width="6" customWidth="1"/>
    <col min="1144" max="1144" width="12" customWidth="1"/>
    <col min="1145" max="1145" width="13" bestFit="1" customWidth="1"/>
    <col min="1146" max="1152" width="12" customWidth="1"/>
    <col min="1153" max="1153" width="5" customWidth="1"/>
    <col min="1154" max="1154" width="5.5703125" customWidth="1"/>
    <col min="1155" max="1155" width="12" customWidth="1"/>
    <col min="1156" max="1156" width="11" customWidth="1"/>
    <col min="1157" max="1164" width="12" customWidth="1"/>
    <col min="1165" max="1165" width="12.7109375" bestFit="1" customWidth="1"/>
    <col min="1166" max="1166" width="12" customWidth="1"/>
    <col min="1167" max="1167" width="6.42578125" customWidth="1"/>
    <col min="1168" max="1168" width="6.140625" customWidth="1"/>
    <col min="1169" max="1183" width="12" customWidth="1"/>
    <col min="1184" max="1184" width="6" customWidth="1"/>
    <col min="1185" max="1185" width="12" customWidth="1"/>
    <col min="1186" max="1186" width="12.5703125" bestFit="1" customWidth="1"/>
    <col min="1187" max="1187" width="6.5703125" customWidth="1"/>
    <col min="1188" max="1188" width="6.140625" customWidth="1"/>
    <col min="1189" max="1193" width="12" customWidth="1"/>
    <col min="1194" max="1194" width="5" customWidth="1"/>
    <col min="1195" max="1195" width="5.5703125" customWidth="1"/>
    <col min="1196" max="1203" width="12" customWidth="1"/>
    <col min="1204" max="1204" width="6" customWidth="1"/>
    <col min="1205" max="1205" width="12" customWidth="1"/>
    <col min="1206" max="1206" width="12.7109375" bestFit="1" customWidth="1"/>
    <col min="1207" max="1207" width="7.28515625" customWidth="1"/>
    <col min="1208" max="1213" width="12" customWidth="1"/>
    <col min="1214" max="1214" width="5" customWidth="1"/>
    <col min="1215" max="1215" width="5.5703125" customWidth="1"/>
    <col min="1216" max="1216" width="12" customWidth="1"/>
    <col min="1217" max="1217" width="5.42578125" customWidth="1"/>
    <col min="1218" max="1218" width="6" customWidth="1"/>
    <col min="1219" max="1223" width="12" customWidth="1"/>
    <col min="1224" max="1224" width="6" customWidth="1"/>
    <col min="1225" max="1225" width="12" customWidth="1"/>
    <col min="1226" max="1226" width="13.42578125" bestFit="1" customWidth="1"/>
    <col min="1227" max="1228" width="12" customWidth="1"/>
    <col min="1229" max="1229" width="4.5703125" customWidth="1"/>
    <col min="1230" max="1230" width="12" customWidth="1"/>
    <col min="1231" max="1231" width="5.85546875" customWidth="1"/>
    <col min="1232" max="1233" width="12" customWidth="1"/>
    <col min="1234" max="1234" width="5" customWidth="1"/>
    <col min="1235" max="1235" width="5.5703125" customWidth="1"/>
    <col min="1236" max="1241" width="12" customWidth="1"/>
    <col min="1242" max="1242" width="8.42578125" customWidth="1"/>
    <col min="1243" max="1243" width="12" customWidth="1"/>
    <col min="1244" max="1244" width="6" customWidth="1"/>
    <col min="1245" max="1245" width="12" customWidth="1"/>
    <col min="1246" max="1246" width="12.28515625" bestFit="1" customWidth="1"/>
    <col min="1247" max="1247" width="5.85546875" customWidth="1"/>
    <col min="1248" max="1253" width="12" customWidth="1"/>
    <col min="1254" max="1254" width="5" customWidth="1"/>
    <col min="1255" max="1263" width="12" customWidth="1"/>
    <col min="1264" max="1264" width="6" customWidth="1"/>
    <col min="1265" max="1265" width="12" customWidth="1"/>
    <col min="1266" max="1266" width="12" bestFit="1" customWidth="1"/>
    <col min="1267" max="1273" width="12" customWidth="1"/>
    <col min="1274" max="1274" width="5" customWidth="1"/>
    <col min="1275" max="1275" width="5.5703125" customWidth="1"/>
    <col min="1276" max="1283" width="12" customWidth="1"/>
    <col min="1284" max="1284" width="6" customWidth="1"/>
    <col min="1285" max="1285" width="12" customWidth="1"/>
    <col min="1286" max="1286" width="12.7109375" bestFit="1" customWidth="1"/>
    <col min="1287" max="1305" width="12" customWidth="1"/>
    <col min="1306" max="1306" width="13.42578125" bestFit="1" customWidth="1"/>
    <col min="1307" max="1321" width="12" customWidth="1"/>
    <col min="1322" max="1322" width="8.42578125" customWidth="1"/>
    <col min="1323" max="1323" width="12" customWidth="1"/>
    <col min="1324" max="1324" width="6" customWidth="1"/>
    <col min="1325" max="1325" width="12" customWidth="1"/>
    <col min="1326" max="1326" width="12.42578125" bestFit="1" customWidth="1"/>
    <col min="1327" max="1334" width="12" customWidth="1"/>
    <col min="1335" max="1335" width="5.5703125" customWidth="1"/>
    <col min="1336" max="1343" width="12" customWidth="1"/>
    <col min="1344" max="1344" width="6" customWidth="1"/>
    <col min="1345" max="1345" width="12" customWidth="1"/>
    <col min="1346" max="1346" width="12.85546875" bestFit="1" customWidth="1"/>
    <col min="1347" max="1353" width="12" customWidth="1"/>
    <col min="1354" max="1354" width="5" customWidth="1"/>
    <col min="1355" max="1365" width="12" customWidth="1"/>
    <col min="1366" max="1366" width="12.42578125" bestFit="1" customWidth="1"/>
    <col min="1367" max="1367" width="6.28515625" customWidth="1"/>
    <col min="1368" max="1368" width="12" customWidth="1"/>
    <col min="1369" max="1369" width="4.5703125" customWidth="1"/>
    <col min="1370" max="1370" width="12" customWidth="1"/>
    <col min="1371" max="1371" width="5.85546875" customWidth="1"/>
    <col min="1372" max="1373" width="12" customWidth="1"/>
    <col min="1374" max="1374" width="5" customWidth="1"/>
    <col min="1375" max="1375" width="5.5703125" customWidth="1"/>
    <col min="1376" max="1376" width="12" customWidth="1"/>
    <col min="1377" max="1377" width="5.42578125" customWidth="1"/>
    <col min="1378" max="1383" width="12" customWidth="1"/>
    <col min="1384" max="1384" width="6" customWidth="1"/>
    <col min="1385" max="1385" width="12" customWidth="1"/>
    <col min="1386" max="1386" width="12.42578125" bestFit="1" customWidth="1"/>
    <col min="1387" max="1393" width="12" customWidth="1"/>
    <col min="1394" max="1394" width="5" customWidth="1"/>
    <col min="1395" max="1395" width="5.5703125" customWidth="1"/>
    <col min="1396" max="1403" width="12" customWidth="1"/>
    <col min="1404" max="1404" width="6" customWidth="1"/>
    <col min="1405" max="1405" width="12" customWidth="1"/>
    <col min="1406" max="1406" width="12.28515625" bestFit="1" customWidth="1"/>
    <col min="1407" max="1425" width="12" customWidth="1"/>
    <col min="1426" max="1426" width="12.5703125" bestFit="1" customWidth="1"/>
    <col min="1427" max="1427" width="12" customWidth="1"/>
    <col min="1428" max="1428" width="6.140625" customWidth="1"/>
    <col min="1429" max="1429" width="4.5703125" customWidth="1"/>
    <col min="1430" max="1430" width="5.140625" customWidth="1"/>
    <col min="1431" max="1440" width="12" customWidth="1"/>
    <col min="1441" max="1441" width="8" customWidth="1"/>
    <col min="1442" max="1442" width="8.42578125" customWidth="1"/>
    <col min="1443" max="1443" width="12" customWidth="1"/>
    <col min="1444" max="1444" width="6" customWidth="1"/>
    <col min="1445" max="1445" width="12" customWidth="1"/>
    <col min="1446" max="1446" width="12.5703125" bestFit="1" customWidth="1"/>
    <col min="1447" max="1465" width="12" customWidth="1"/>
    <col min="1466" max="1466" width="13.5703125" bestFit="1" customWidth="1"/>
    <col min="1467" max="1467" width="6.28515625" customWidth="1"/>
    <col min="1468" max="1470" width="12" customWidth="1"/>
    <col min="1471" max="1471" width="5.85546875" customWidth="1"/>
    <col min="1472" max="1472" width="6.42578125" customWidth="1"/>
    <col min="1473" max="1473" width="12" customWidth="1"/>
    <col min="1474" max="1474" width="5" customWidth="1"/>
    <col min="1475" max="1475" width="5.5703125" customWidth="1"/>
    <col min="1476" max="1483" width="12" customWidth="1"/>
    <col min="1484" max="1484" width="6" customWidth="1"/>
    <col min="1485" max="1485" width="12" customWidth="1"/>
    <col min="1486" max="1486" width="12.42578125" bestFit="1" customWidth="1"/>
    <col min="1487" max="1493" width="12" customWidth="1"/>
    <col min="1494" max="1494" width="5" customWidth="1"/>
    <col min="1495" max="1495" width="5.5703125" customWidth="1"/>
    <col min="1496" max="1503" width="12" customWidth="1"/>
    <col min="1504" max="1504" width="6" customWidth="1"/>
    <col min="1505" max="1505" width="12" customWidth="1"/>
    <col min="1506" max="1506" width="12.5703125" bestFit="1" customWidth="1"/>
    <col min="1507" max="1507" width="6.85546875" customWidth="1"/>
    <col min="1508" max="1508" width="12" customWidth="1"/>
    <col min="1509" max="1509" width="4.5703125" customWidth="1"/>
    <col min="1510" max="1510" width="5.140625" customWidth="1"/>
    <col min="1511" max="1511" width="5.85546875" customWidth="1"/>
    <col min="1512" max="1513" width="12" customWidth="1"/>
    <col min="1514" max="1514" width="5" customWidth="1"/>
    <col min="1515" max="1515" width="5.5703125" customWidth="1"/>
    <col min="1516" max="1516" width="12" customWidth="1"/>
    <col min="1517" max="1517" width="5.42578125" customWidth="1"/>
    <col min="1518" max="1520" width="12" customWidth="1"/>
    <col min="1521" max="1521" width="8" customWidth="1"/>
    <col min="1522" max="1523" width="12" customWidth="1"/>
    <col min="1524" max="1524" width="6" customWidth="1"/>
    <col min="1525" max="1525" width="12" customWidth="1"/>
    <col min="1526" max="1526" width="13" bestFit="1" customWidth="1"/>
    <col min="1527" max="1533" width="12" customWidth="1"/>
    <col min="1534" max="1534" width="5" customWidth="1"/>
    <col min="1535" max="1535" width="5.5703125" customWidth="1"/>
    <col min="1536" max="1545" width="12" customWidth="1"/>
    <col min="1546" max="1546" width="12.7109375" bestFit="1" customWidth="1"/>
    <col min="1547" max="1547" width="12.5703125" bestFit="1" customWidth="1"/>
    <col min="1548" max="1548" width="15.5703125" bestFit="1" customWidth="1"/>
  </cols>
  <sheetData>
    <row r="2" spans="1:8" x14ac:dyDescent="0.25">
      <c r="H2" s="11">
        <f>GETPIVOTDATA("eletwhyr",$A$3,"region","DEU")/2725.57965100884-1</f>
        <v>-0.87865442916060843</v>
      </c>
    </row>
    <row r="3" spans="1:8" x14ac:dyDescent="0.25">
      <c r="A3" s="4" t="s">
        <v>99</v>
      </c>
      <c r="B3" s="4" t="s">
        <v>0</v>
      </c>
    </row>
    <row r="4" spans="1:8" x14ac:dyDescent="0.25">
      <c r="A4" s="4" t="s">
        <v>3</v>
      </c>
      <c r="B4" t="s">
        <v>101</v>
      </c>
      <c r="C4" t="s">
        <v>232</v>
      </c>
      <c r="D4" t="s">
        <v>100</v>
      </c>
      <c r="E4" t="s">
        <v>98</v>
      </c>
      <c r="F4" t="s">
        <v>130</v>
      </c>
      <c r="G4" t="s">
        <v>115</v>
      </c>
      <c r="H4" t="s">
        <v>2</v>
      </c>
    </row>
    <row r="5" spans="1:8" x14ac:dyDescent="0.25">
      <c r="A5" s="1" t="s">
        <v>79</v>
      </c>
      <c r="B5" s="2">
        <v>6.824659463095684E-4</v>
      </c>
      <c r="C5" s="2">
        <v>3.1737713126629339E-4</v>
      </c>
      <c r="D5" s="2">
        <v>1.0515926065076688E-3</v>
      </c>
      <c r="E5" s="2">
        <v>9.9984307757586201E-4</v>
      </c>
      <c r="F5" s="2">
        <v>6.8246594549503518E-4</v>
      </c>
      <c r="G5" s="2">
        <v>0</v>
      </c>
      <c r="H5" s="2">
        <v>3.7337447071544277E-3</v>
      </c>
    </row>
    <row r="6" spans="1:8" x14ac:dyDescent="0.25">
      <c r="A6" s="3" t="s">
        <v>36</v>
      </c>
      <c r="B6" s="2">
        <v>6.824659463095684E-4</v>
      </c>
      <c r="C6" s="2">
        <v>3.1737713126629339E-4</v>
      </c>
      <c r="D6" s="2">
        <v>1.0515926065076688E-3</v>
      </c>
      <c r="E6" s="2">
        <v>9.9984307757586201E-4</v>
      </c>
      <c r="F6" s="2">
        <v>6.8246594549503518E-4</v>
      </c>
      <c r="G6" s="2">
        <v>0</v>
      </c>
      <c r="H6" s="2">
        <v>3.7337447071544277E-3</v>
      </c>
    </row>
    <row r="7" spans="1:8" x14ac:dyDescent="0.25">
      <c r="A7" s="6" t="s">
        <v>10</v>
      </c>
      <c r="B7" s="2">
        <v>1.606284214744845E-4</v>
      </c>
      <c r="C7" s="2">
        <v>3.291760648543724E-5</v>
      </c>
      <c r="D7" s="2">
        <v>0</v>
      </c>
      <c r="E7" s="2">
        <v>1.9354602795992174E-4</v>
      </c>
      <c r="F7" s="2">
        <v>1.6062842106724895E-4</v>
      </c>
      <c r="G7" s="2">
        <v>0</v>
      </c>
      <c r="H7" s="2">
        <v>5.4772047698709242E-4</v>
      </c>
    </row>
    <row r="8" spans="1:8" x14ac:dyDescent="0.25">
      <c r="A8" s="6" t="s">
        <v>11</v>
      </c>
      <c r="B8" s="2">
        <v>1.3097202905837008E-4</v>
      </c>
      <c r="C8" s="2">
        <v>7.2496710221335741E-5</v>
      </c>
      <c r="D8" s="2">
        <v>1.9458803242718625E-4</v>
      </c>
      <c r="E8" s="2">
        <v>2.0346873927970584E-4</v>
      </c>
      <c r="F8" s="2">
        <v>1.3097202899683144E-4</v>
      </c>
      <c r="G8" s="2">
        <v>0</v>
      </c>
      <c r="H8" s="2">
        <v>7.3249753998342931E-4</v>
      </c>
    </row>
    <row r="9" spans="1:8" x14ac:dyDescent="0.25">
      <c r="A9" s="6" t="s">
        <v>12</v>
      </c>
      <c r="B9" s="2">
        <v>1.0679101676645704E-4</v>
      </c>
      <c r="C9" s="2">
        <v>8.6904204594760764E-5</v>
      </c>
      <c r="D9" s="2">
        <v>3.9248355110667874E-4</v>
      </c>
      <c r="E9" s="2">
        <v>1.9369522136121782E-4</v>
      </c>
      <c r="F9" s="2">
        <v>1.0679101659329187E-4</v>
      </c>
      <c r="G9" s="2">
        <v>0</v>
      </c>
      <c r="H9" s="2">
        <v>8.8666501042240623E-4</v>
      </c>
    </row>
    <row r="10" spans="1:8" x14ac:dyDescent="0.25">
      <c r="A10" s="6" t="s">
        <v>13</v>
      </c>
      <c r="B10" s="2">
        <v>8.7074479451712639E-5</v>
      </c>
      <c r="C10" s="2">
        <v>1.2206507766194852E-4</v>
      </c>
      <c r="D10" s="2">
        <v>4.6452102297380392E-4</v>
      </c>
      <c r="E10" s="2">
        <v>2.0913955711366117E-4</v>
      </c>
      <c r="F10" s="2">
        <v>8.7074479279118753E-5</v>
      </c>
      <c r="G10" s="2">
        <v>0</v>
      </c>
      <c r="H10" s="2">
        <v>9.6987461648024502E-4</v>
      </c>
    </row>
    <row r="11" spans="1:8" x14ac:dyDescent="0.25">
      <c r="A11" s="6" t="s">
        <v>224</v>
      </c>
      <c r="B11" s="2">
        <v>1.9699999955854415E-4</v>
      </c>
      <c r="C11" s="2">
        <v>2.9935323028111381E-6</v>
      </c>
      <c r="D11" s="2">
        <v>0</v>
      </c>
      <c r="E11" s="2">
        <v>1.9999353186135531E-4</v>
      </c>
      <c r="F11" s="2">
        <v>1.9699999955854415E-4</v>
      </c>
      <c r="G11" s="2">
        <v>0</v>
      </c>
      <c r="H11" s="2">
        <v>5.9698706328125469E-4</v>
      </c>
    </row>
    <row r="12" spans="1:8" x14ac:dyDescent="0.25">
      <c r="A12" s="1" t="s">
        <v>84</v>
      </c>
      <c r="B12" s="2">
        <v>8.8891189530058554</v>
      </c>
      <c r="C12" s="2">
        <v>5.2004408790239971</v>
      </c>
      <c r="D12" s="2">
        <v>17.242622583115381</v>
      </c>
      <c r="E12" s="2">
        <v>14.089559832029851</v>
      </c>
      <c r="F12" s="2">
        <v>8.8891189671722266</v>
      </c>
      <c r="G12" s="2">
        <v>0</v>
      </c>
      <c r="H12" s="2">
        <v>54.310861214347312</v>
      </c>
    </row>
    <row r="13" spans="1:8" x14ac:dyDescent="0.25">
      <c r="A13" s="3" t="s">
        <v>36</v>
      </c>
      <c r="B13" s="2">
        <v>8.8891189530058554</v>
      </c>
      <c r="C13" s="2">
        <v>5.2004408790239971</v>
      </c>
      <c r="D13" s="2">
        <v>17.242622583115381</v>
      </c>
      <c r="E13" s="2">
        <v>14.089559832029851</v>
      </c>
      <c r="F13" s="2">
        <v>8.8891189671722266</v>
      </c>
      <c r="G13" s="2">
        <v>0</v>
      </c>
      <c r="H13" s="2">
        <v>54.310861214347312</v>
      </c>
    </row>
    <row r="14" spans="1:8" x14ac:dyDescent="0.25">
      <c r="A14" s="6" t="s">
        <v>10</v>
      </c>
      <c r="B14" s="2">
        <v>2.0921851846373558</v>
      </c>
      <c r="C14" s="2">
        <v>0.42455299461121576</v>
      </c>
      <c r="D14" s="2">
        <v>0</v>
      </c>
      <c r="E14" s="2">
        <v>2.5167381792485712</v>
      </c>
      <c r="F14" s="2">
        <v>2.0921851907791589</v>
      </c>
      <c r="G14" s="2">
        <v>0</v>
      </c>
      <c r="H14" s="2">
        <v>7.1256615492763018</v>
      </c>
    </row>
    <row r="15" spans="1:8" x14ac:dyDescent="0.25">
      <c r="A15" s="6" t="s">
        <v>11</v>
      </c>
      <c r="B15" s="2">
        <v>1.7059106761407781</v>
      </c>
      <c r="C15" s="2">
        <v>1.7940512784877953</v>
      </c>
      <c r="D15" s="2">
        <v>2.5135149730560791</v>
      </c>
      <c r="E15" s="2">
        <v>3.4999619546285734</v>
      </c>
      <c r="F15" s="2">
        <v>1.7059106828843735</v>
      </c>
      <c r="G15" s="2">
        <v>0</v>
      </c>
      <c r="H15" s="2">
        <v>11.2193495651976</v>
      </c>
    </row>
    <row r="16" spans="1:8" x14ac:dyDescent="0.25">
      <c r="A16" s="6" t="s">
        <v>12</v>
      </c>
      <c r="B16" s="2">
        <v>1.3909529902447868</v>
      </c>
      <c r="C16" s="2">
        <v>0.99547024352406477</v>
      </c>
      <c r="D16" s="2">
        <v>9.3610063924389788</v>
      </c>
      <c r="E16" s="2">
        <v>2.3864232337688516</v>
      </c>
      <c r="F16" s="2">
        <v>1.3909529953680897</v>
      </c>
      <c r="G16" s="2">
        <v>0</v>
      </c>
      <c r="H16" s="2">
        <v>15.524805855344773</v>
      </c>
    </row>
    <row r="17" spans="1:8" x14ac:dyDescent="0.25">
      <c r="A17" s="6" t="s">
        <v>13</v>
      </c>
      <c r="B17" s="2">
        <v>1.1341450999104115</v>
      </c>
      <c r="C17" s="2">
        <v>1.9474183961829823</v>
      </c>
      <c r="D17" s="2">
        <v>5.3681012176203238</v>
      </c>
      <c r="E17" s="2">
        <v>3.0815634960933935</v>
      </c>
      <c r="F17" s="2">
        <v>1.1341450960680797</v>
      </c>
      <c r="G17" s="2">
        <v>0</v>
      </c>
      <c r="H17" s="2">
        <v>12.665373305875191</v>
      </c>
    </row>
    <row r="18" spans="1:8" x14ac:dyDescent="0.25">
      <c r="A18" s="6" t="s">
        <v>224</v>
      </c>
      <c r="B18" s="2">
        <v>2.5659250020725235</v>
      </c>
      <c r="C18" s="2">
        <v>3.8947966217938772E-2</v>
      </c>
      <c r="D18" s="2">
        <v>0</v>
      </c>
      <c r="E18" s="2">
        <v>2.6048729682904619</v>
      </c>
      <c r="F18" s="2">
        <v>2.5659250020725235</v>
      </c>
      <c r="G18" s="2">
        <v>0</v>
      </c>
      <c r="H18" s="2">
        <v>7.7756709386534482</v>
      </c>
    </row>
    <row r="19" spans="1:8" x14ac:dyDescent="0.25">
      <c r="A19" s="1" t="s">
        <v>27</v>
      </c>
      <c r="B19" s="2">
        <v>39.855517013746351</v>
      </c>
      <c r="C19" s="2">
        <v>73.498557642320662</v>
      </c>
      <c r="D19" s="2">
        <v>64.173354456807459</v>
      </c>
      <c r="E19" s="2">
        <v>113.35407465606703</v>
      </c>
      <c r="F19" s="2">
        <v>39.855514850955892</v>
      </c>
      <c r="G19" s="2">
        <v>0</v>
      </c>
      <c r="H19" s="2">
        <v>330.73701861989736</v>
      </c>
    </row>
    <row r="20" spans="1:8" x14ac:dyDescent="0.25">
      <c r="A20" s="3" t="s">
        <v>36</v>
      </c>
      <c r="B20" s="2">
        <v>39.855517013746351</v>
      </c>
      <c r="C20" s="2">
        <v>73.498557642320662</v>
      </c>
      <c r="D20" s="2">
        <v>64.173354456807459</v>
      </c>
      <c r="E20" s="2">
        <v>113.35407465606703</v>
      </c>
      <c r="F20" s="2">
        <v>39.855514850955892</v>
      </c>
      <c r="G20" s="2">
        <v>0</v>
      </c>
      <c r="H20" s="2">
        <v>330.73701861989736</v>
      </c>
    </row>
    <row r="21" spans="1:8" x14ac:dyDescent="0.25">
      <c r="A21" s="6" t="s">
        <v>10</v>
      </c>
      <c r="B21" s="2">
        <v>19.305015005930461</v>
      </c>
      <c r="C21" s="2">
        <v>9.0067865904291136</v>
      </c>
      <c r="D21" s="2">
        <v>0</v>
      </c>
      <c r="E21" s="2">
        <v>28.311801596359576</v>
      </c>
      <c r="F21" s="2">
        <v>19.30501500593164</v>
      </c>
      <c r="G21" s="2">
        <v>0</v>
      </c>
      <c r="H21" s="2">
        <v>75.928618198650781</v>
      </c>
    </row>
    <row r="22" spans="1:8" x14ac:dyDescent="0.25">
      <c r="A22" s="6" t="s">
        <v>11</v>
      </c>
      <c r="B22" s="2">
        <v>1.2454848453532024</v>
      </c>
      <c r="C22" s="2">
        <v>13.510179885643673</v>
      </c>
      <c r="D22" s="2">
        <v>13.510179885643673</v>
      </c>
      <c r="E22" s="2">
        <v>14.755664730996875</v>
      </c>
      <c r="F22" s="2">
        <v>1.245484839092575</v>
      </c>
      <c r="G22" s="2">
        <v>0</v>
      </c>
      <c r="H22" s="2">
        <v>44.266994186730003</v>
      </c>
    </row>
    <row r="23" spans="1:8" x14ac:dyDescent="0.25">
      <c r="A23" s="6" t="s">
        <v>12</v>
      </c>
      <c r="B23" s="2">
        <v>1.0782655014119926E-6</v>
      </c>
      <c r="C23" s="2">
        <v>20.26526982846551</v>
      </c>
      <c r="D23" s="2">
        <v>20.26526982846551</v>
      </c>
      <c r="E23" s="2">
        <v>20.265270906731011</v>
      </c>
      <c r="F23" s="2"/>
      <c r="G23" s="2">
        <v>0</v>
      </c>
      <c r="H23" s="2">
        <v>60.795811641927536</v>
      </c>
    </row>
    <row r="24" spans="1:8" x14ac:dyDescent="0.25">
      <c r="A24" s="6" t="s">
        <v>13</v>
      </c>
      <c r="B24" s="2">
        <v>1.0782655109734437E-6</v>
      </c>
      <c r="C24" s="2">
        <v>30.397904742698266</v>
      </c>
      <c r="D24" s="2">
        <v>30.397904742698266</v>
      </c>
      <c r="E24" s="2">
        <v>30.397905820963778</v>
      </c>
      <c r="F24" s="2"/>
      <c r="G24" s="2">
        <v>0</v>
      </c>
      <c r="H24" s="2">
        <v>91.193716384625816</v>
      </c>
    </row>
    <row r="25" spans="1:8" x14ac:dyDescent="0.25">
      <c r="A25" s="6" t="s">
        <v>224</v>
      </c>
      <c r="B25" s="2">
        <v>19.305015005931676</v>
      </c>
      <c r="C25" s="2">
        <v>0.31841659508410269</v>
      </c>
      <c r="D25" s="2">
        <v>0</v>
      </c>
      <c r="E25" s="2">
        <v>19.623431601015781</v>
      </c>
      <c r="F25" s="2">
        <v>19.305015005931676</v>
      </c>
      <c r="G25" s="2">
        <v>0</v>
      </c>
      <c r="H25" s="2">
        <v>58.551878207963242</v>
      </c>
    </row>
    <row r="26" spans="1:8" x14ac:dyDescent="0.25">
      <c r="A26" s="1" t="s">
        <v>68</v>
      </c>
      <c r="B26" s="2">
        <v>115.14868181760359</v>
      </c>
      <c r="C26" s="2">
        <v>215.4397210240337</v>
      </c>
      <c r="D26" s="2">
        <v>457.15032217277712</v>
      </c>
      <c r="E26" s="2">
        <v>330.58840284163733</v>
      </c>
      <c r="F26" s="2">
        <v>115.14867676163298</v>
      </c>
      <c r="G26" s="2">
        <v>0</v>
      </c>
      <c r="H26" s="2">
        <v>1233.4758046176846</v>
      </c>
    </row>
    <row r="27" spans="1:8" x14ac:dyDescent="0.25">
      <c r="A27" s="3" t="s">
        <v>36</v>
      </c>
      <c r="B27" s="2">
        <v>115.14868181760359</v>
      </c>
      <c r="C27" s="2">
        <v>215.4397210240337</v>
      </c>
      <c r="D27" s="2">
        <v>457.15032217277712</v>
      </c>
      <c r="E27" s="2">
        <v>330.58840284163733</v>
      </c>
      <c r="F27" s="2">
        <v>115.14867676163298</v>
      </c>
      <c r="G27" s="2">
        <v>0</v>
      </c>
      <c r="H27" s="2">
        <v>1233.4758046176846</v>
      </c>
    </row>
    <row r="28" spans="1:8" x14ac:dyDescent="0.25">
      <c r="A28" s="6" t="s">
        <v>10</v>
      </c>
      <c r="B28" s="2">
        <v>41.727709904617747</v>
      </c>
      <c r="C28" s="2">
        <v>20.862869456755668</v>
      </c>
      <c r="D28" s="2">
        <v>0</v>
      </c>
      <c r="E28" s="2">
        <v>62.590579361373422</v>
      </c>
      <c r="F28" s="2">
        <v>41.72770985332852</v>
      </c>
      <c r="G28" s="2">
        <v>0</v>
      </c>
      <c r="H28" s="2">
        <v>166.90886857607535</v>
      </c>
    </row>
    <row r="29" spans="1:8" x14ac:dyDescent="0.25">
      <c r="A29" s="6" t="s">
        <v>11</v>
      </c>
      <c r="B29" s="2">
        <v>13.728002961501907</v>
      </c>
      <c r="C29" s="2">
        <v>47.428867948909598</v>
      </c>
      <c r="D29" s="2">
        <v>76.892944217276451</v>
      </c>
      <c r="E29" s="2">
        <v>61.156870910411506</v>
      </c>
      <c r="F29" s="2">
        <v>13.728002955792963</v>
      </c>
      <c r="G29" s="2">
        <v>0</v>
      </c>
      <c r="H29" s="2">
        <v>212.93468899389242</v>
      </c>
    </row>
    <row r="30" spans="1:8" x14ac:dyDescent="0.25">
      <c r="A30" s="6" t="s">
        <v>12</v>
      </c>
      <c r="B30" s="2">
        <v>13.179209692445484</v>
      </c>
      <c r="C30" s="2">
        <v>53.727767432848452</v>
      </c>
      <c r="D30" s="2">
        <v>187.92127362406151</v>
      </c>
      <c r="E30" s="2">
        <v>66.906977125293935</v>
      </c>
      <c r="F30" s="2">
        <v>13.179208581755855</v>
      </c>
      <c r="G30" s="2">
        <v>0</v>
      </c>
      <c r="H30" s="2">
        <v>334.91443645640521</v>
      </c>
    </row>
    <row r="31" spans="1:8" x14ac:dyDescent="0.25">
      <c r="A31" s="6" t="s">
        <v>13</v>
      </c>
      <c r="B31" s="2">
        <v>1.5494942510394321</v>
      </c>
      <c r="C31" s="2">
        <v>92.715980543966154</v>
      </c>
      <c r="D31" s="2">
        <v>192.33610433143915</v>
      </c>
      <c r="E31" s="2">
        <v>94.265474795005588</v>
      </c>
      <c r="F31" s="2">
        <v>1.549490362756625</v>
      </c>
      <c r="G31" s="2">
        <v>0</v>
      </c>
      <c r="H31" s="2">
        <v>382.41654428420691</v>
      </c>
    </row>
    <row r="32" spans="1:8" x14ac:dyDescent="0.25">
      <c r="A32" s="6" t="s">
        <v>224</v>
      </c>
      <c r="B32" s="2">
        <v>44.964265007999018</v>
      </c>
      <c r="C32" s="2">
        <v>0.70423564155385621</v>
      </c>
      <c r="D32" s="2">
        <v>0</v>
      </c>
      <c r="E32" s="2">
        <v>45.66850064955289</v>
      </c>
      <c r="F32" s="2">
        <v>44.964265007999018</v>
      </c>
      <c r="G32" s="2">
        <v>0</v>
      </c>
      <c r="H32" s="2">
        <v>136.30126630710478</v>
      </c>
    </row>
    <row r="33" spans="1:8" x14ac:dyDescent="0.25">
      <c r="A33" s="1" t="s">
        <v>29</v>
      </c>
      <c r="B33" s="2">
        <v>0.1091945515850815</v>
      </c>
      <c r="C33" s="2">
        <v>0.19700996283124669</v>
      </c>
      <c r="D33" s="2">
        <v>0.57909560633292534</v>
      </c>
      <c r="E33" s="2">
        <v>0.30620451441632818</v>
      </c>
      <c r="F33" s="2">
        <v>0.10919455154061798</v>
      </c>
      <c r="G33" s="2">
        <v>0</v>
      </c>
      <c r="H33" s="2">
        <v>1.3006991867061999</v>
      </c>
    </row>
    <row r="34" spans="1:8" x14ac:dyDescent="0.25">
      <c r="A34" s="3" t="s">
        <v>36</v>
      </c>
      <c r="B34" s="2">
        <v>0.1091945515850815</v>
      </c>
      <c r="C34" s="2">
        <v>0.19700996283124669</v>
      </c>
      <c r="D34" s="2">
        <v>0.57909560633292534</v>
      </c>
      <c r="E34" s="2">
        <v>0.30620451441632818</v>
      </c>
      <c r="F34" s="2">
        <v>0.10919455154061798</v>
      </c>
      <c r="G34" s="2">
        <v>0</v>
      </c>
      <c r="H34" s="2">
        <v>1.3006991867061999</v>
      </c>
    </row>
    <row r="35" spans="1:8" x14ac:dyDescent="0.25">
      <c r="A35" s="6" t="s">
        <v>10</v>
      </c>
      <c r="B35" s="2">
        <v>2.5700547460014118E-2</v>
      </c>
      <c r="C35" s="2">
        <v>1.8660223042840329E-2</v>
      </c>
      <c r="D35" s="2">
        <v>0</v>
      </c>
      <c r="E35" s="2">
        <v>4.4360770502854453E-2</v>
      </c>
      <c r="F35" s="2">
        <v>2.5700547432287085E-2</v>
      </c>
      <c r="G35" s="2">
        <v>0</v>
      </c>
      <c r="H35" s="2">
        <v>0.11442208843799598</v>
      </c>
    </row>
    <row r="36" spans="1:8" x14ac:dyDescent="0.25">
      <c r="A36" s="6" t="s">
        <v>11</v>
      </c>
      <c r="B36" s="2">
        <v>2.0955524698701995E-2</v>
      </c>
      <c r="C36" s="2">
        <v>4.7603322355013064E-2</v>
      </c>
      <c r="D36" s="2">
        <v>9.8101115214201659E-2</v>
      </c>
      <c r="E36" s="2">
        <v>6.8558847053715052E-2</v>
      </c>
      <c r="F36" s="2">
        <v>2.0955524689660672E-2</v>
      </c>
      <c r="G36" s="2">
        <v>0</v>
      </c>
      <c r="H36" s="2">
        <v>0.25617433401129247</v>
      </c>
    </row>
    <row r="37" spans="1:8" x14ac:dyDescent="0.25">
      <c r="A37" s="6" t="s">
        <v>12</v>
      </c>
      <c r="B37" s="2">
        <v>1.7086562681119639E-2</v>
      </c>
      <c r="C37" s="2">
        <v>4.6675575868731667E-2</v>
      </c>
      <c r="D37" s="2">
        <v>0.24281661177506533</v>
      </c>
      <c r="E37" s="2">
        <v>6.3762138549851299E-2</v>
      </c>
      <c r="F37" s="2">
        <v>1.7086562695832024E-2</v>
      </c>
      <c r="G37" s="2">
        <v>0</v>
      </c>
      <c r="H37" s="2">
        <v>0.38742745157059999</v>
      </c>
    </row>
    <row r="38" spans="1:8" x14ac:dyDescent="0.25">
      <c r="A38" s="6" t="s">
        <v>13</v>
      </c>
      <c r="B38" s="2">
        <v>1.3931916740419627E-2</v>
      </c>
      <c r="C38" s="2">
        <v>8.3598062246296997E-2</v>
      </c>
      <c r="D38" s="2">
        <v>0.23817787934365833</v>
      </c>
      <c r="E38" s="2">
        <v>9.7529978986716614E-2</v>
      </c>
      <c r="F38" s="2">
        <v>1.3931916718012086E-2</v>
      </c>
      <c r="G38" s="2">
        <v>0</v>
      </c>
      <c r="H38" s="2">
        <v>0.44716975403510367</v>
      </c>
    </row>
    <row r="39" spans="1:8" x14ac:dyDescent="0.25">
      <c r="A39" s="6" t="s">
        <v>224</v>
      </c>
      <c r="B39" s="2">
        <v>3.1520000004826118E-2</v>
      </c>
      <c r="C39" s="2">
        <v>4.7277931836461922E-4</v>
      </c>
      <c r="D39" s="2">
        <v>0</v>
      </c>
      <c r="E39" s="2">
        <v>3.1992779323190737E-2</v>
      </c>
      <c r="F39" s="2">
        <v>3.1520000004826118E-2</v>
      </c>
      <c r="G39" s="2">
        <v>0</v>
      </c>
      <c r="H39" s="2">
        <v>9.5505558651207592E-2</v>
      </c>
    </row>
    <row r="40" spans="1:8" x14ac:dyDescent="0.25">
      <c r="A40" s="1" t="s">
        <v>30</v>
      </c>
      <c r="B40" s="2">
        <v>12.035286981574313</v>
      </c>
      <c r="C40" s="2">
        <v>11.062796904644946</v>
      </c>
      <c r="D40" s="2">
        <v>33.177744815479421</v>
      </c>
      <c r="E40" s="2">
        <v>23.098083886219261</v>
      </c>
      <c r="F40" s="2">
        <v>12.035286979774574</v>
      </c>
      <c r="G40" s="2">
        <v>0</v>
      </c>
      <c r="H40" s="2">
        <v>91.409199567692525</v>
      </c>
    </row>
    <row r="41" spans="1:8" x14ac:dyDescent="0.25">
      <c r="A41" s="3" t="s">
        <v>36</v>
      </c>
      <c r="B41" s="2">
        <v>12.035286981574313</v>
      </c>
      <c r="C41" s="2">
        <v>11.062796904644946</v>
      </c>
      <c r="D41" s="2">
        <v>33.177744815479421</v>
      </c>
      <c r="E41" s="2">
        <v>23.098083886219261</v>
      </c>
      <c r="F41" s="2">
        <v>12.035286979774574</v>
      </c>
      <c r="G41" s="2">
        <v>0</v>
      </c>
      <c r="H41" s="2">
        <v>91.409199567692525</v>
      </c>
    </row>
    <row r="42" spans="1:8" x14ac:dyDescent="0.25">
      <c r="A42" s="6" t="s">
        <v>10</v>
      </c>
      <c r="B42" s="2">
        <v>2.8326822135361041</v>
      </c>
      <c r="C42" s="2">
        <v>0.76616320251628756</v>
      </c>
      <c r="D42" s="2">
        <v>0</v>
      </c>
      <c r="E42" s="2">
        <v>3.5988454160523915</v>
      </c>
      <c r="F42" s="2">
        <v>2.8326822128100941</v>
      </c>
      <c r="G42" s="2">
        <v>0</v>
      </c>
      <c r="H42" s="2">
        <v>10.030373044914878</v>
      </c>
    </row>
    <row r="43" spans="1:8" x14ac:dyDescent="0.25">
      <c r="A43" s="6" t="s">
        <v>11</v>
      </c>
      <c r="B43" s="2">
        <v>2.3096917352178936</v>
      </c>
      <c r="C43" s="2">
        <v>2.935897702100954</v>
      </c>
      <c r="D43" s="2">
        <v>4.3598660125814384</v>
      </c>
      <c r="E43" s="2">
        <v>5.2455894373188476</v>
      </c>
      <c r="F43" s="2">
        <v>2.3096917373025034</v>
      </c>
      <c r="G43" s="2">
        <v>0</v>
      </c>
      <c r="H43" s="2">
        <v>17.16073662452164</v>
      </c>
    </row>
    <row r="44" spans="1:8" x14ac:dyDescent="0.25">
      <c r="A44" s="6" t="s">
        <v>12</v>
      </c>
      <c r="B44" s="2">
        <v>1.8832595836433319</v>
      </c>
      <c r="C44" s="2">
        <v>2.6160580584786435</v>
      </c>
      <c r="D44" s="2">
        <v>15.208538510504772</v>
      </c>
      <c r="E44" s="2">
        <v>4.4993176421219756</v>
      </c>
      <c r="F44" s="2">
        <v>1.883259582468773</v>
      </c>
      <c r="G44" s="2">
        <v>0</v>
      </c>
      <c r="H44" s="2">
        <v>26.090433377217497</v>
      </c>
    </row>
    <row r="45" spans="1:8" x14ac:dyDescent="0.25">
      <c r="A45" s="6" t="s">
        <v>13</v>
      </c>
      <c r="B45" s="2">
        <v>1.5355584480223925</v>
      </c>
      <c r="C45" s="2">
        <v>4.6953356816910583</v>
      </c>
      <c r="D45" s="2">
        <v>13.609340292393215</v>
      </c>
      <c r="E45" s="2">
        <v>6.2308941297134508</v>
      </c>
      <c r="F45" s="2">
        <v>1.5355584460386129</v>
      </c>
      <c r="G45" s="2">
        <v>0</v>
      </c>
      <c r="H45" s="2">
        <v>27.606686997858731</v>
      </c>
    </row>
    <row r="46" spans="1:8" x14ac:dyDescent="0.25">
      <c r="A46" s="6" t="s">
        <v>224</v>
      </c>
      <c r="B46" s="2">
        <v>3.4740950011545912</v>
      </c>
      <c r="C46" s="2">
        <v>4.9342259858002342E-2</v>
      </c>
      <c r="D46" s="2">
        <v>0</v>
      </c>
      <c r="E46" s="2">
        <v>3.5234372610125937</v>
      </c>
      <c r="F46" s="2">
        <v>3.4740950011545912</v>
      </c>
      <c r="G46" s="2">
        <v>0</v>
      </c>
      <c r="H46" s="2">
        <v>10.52096952317978</v>
      </c>
    </row>
    <row r="47" spans="1:8" x14ac:dyDescent="0.25">
      <c r="A47" s="1" t="s">
        <v>31</v>
      </c>
      <c r="B47" s="2">
        <v>3.8640561689848387</v>
      </c>
      <c r="C47" s="2">
        <v>8.9988212564609338</v>
      </c>
      <c r="D47" s="2">
        <v>8.6932136608781114</v>
      </c>
      <c r="E47" s="2">
        <v>12.86287742544577</v>
      </c>
      <c r="F47" s="2">
        <v>3.8640550527923438</v>
      </c>
      <c r="G47" s="2">
        <v>0</v>
      </c>
      <c r="H47" s="2">
        <v>38.283023564561994</v>
      </c>
    </row>
    <row r="48" spans="1:8" x14ac:dyDescent="0.25">
      <c r="A48" s="3" t="s">
        <v>36</v>
      </c>
      <c r="B48" s="2">
        <v>3.8640561689848387</v>
      </c>
      <c r="C48" s="2">
        <v>8.9988212564609338</v>
      </c>
      <c r="D48" s="2">
        <v>8.6932136608781114</v>
      </c>
      <c r="E48" s="2">
        <v>12.86287742544577</v>
      </c>
      <c r="F48" s="2">
        <v>3.8640550527923438</v>
      </c>
      <c r="G48" s="2">
        <v>0</v>
      </c>
      <c r="H48" s="2">
        <v>38.283023564561994</v>
      </c>
    </row>
    <row r="49" spans="1:8" x14ac:dyDescent="0.25">
      <c r="A49" s="6" t="s">
        <v>10</v>
      </c>
      <c r="B49" s="2">
        <v>1.6326180656074527</v>
      </c>
      <c r="C49" s="2">
        <v>0.27460626592550808</v>
      </c>
      <c r="D49" s="2">
        <v>0</v>
      </c>
      <c r="E49" s="2">
        <v>1.9072243315329609</v>
      </c>
      <c r="F49" s="2">
        <v>1.6326180650048245</v>
      </c>
      <c r="G49" s="2">
        <v>0</v>
      </c>
      <c r="H49" s="2">
        <v>5.4470667280707463</v>
      </c>
    </row>
    <row r="50" spans="1:8" x14ac:dyDescent="0.25">
      <c r="A50" s="6" t="s">
        <v>11</v>
      </c>
      <c r="B50" s="2">
        <v>0.126917305532421</v>
      </c>
      <c r="C50" s="2">
        <v>1.6847313296275408</v>
      </c>
      <c r="D50" s="2">
        <v>1.6847313296275408</v>
      </c>
      <c r="E50" s="2">
        <v>1.8116486351599617</v>
      </c>
      <c r="F50" s="2">
        <v>0.12691730540673821</v>
      </c>
      <c r="G50" s="2">
        <v>0</v>
      </c>
      <c r="H50" s="2">
        <v>5.4349459053542022</v>
      </c>
    </row>
    <row r="51" spans="1:8" x14ac:dyDescent="0.25">
      <c r="A51" s="6" t="s">
        <v>12</v>
      </c>
      <c r="B51" s="2">
        <v>5.768968429234346E-2</v>
      </c>
      <c r="C51" s="2">
        <v>2.6955701274040651</v>
      </c>
      <c r="D51" s="2">
        <v>2.6955701274040651</v>
      </c>
      <c r="E51" s="2">
        <v>2.7532598116964087</v>
      </c>
      <c r="F51" s="2">
        <v>5.7689684275790486E-2</v>
      </c>
      <c r="G51" s="2">
        <v>0</v>
      </c>
      <c r="H51" s="2">
        <v>8.259779435072673</v>
      </c>
    </row>
    <row r="52" spans="1:8" x14ac:dyDescent="0.25">
      <c r="A52" s="6" t="s">
        <v>13</v>
      </c>
      <c r="B52" s="2">
        <v>1.1154476309054621E-6</v>
      </c>
      <c r="C52" s="2">
        <v>4.3129122038465049</v>
      </c>
      <c r="D52" s="2">
        <v>4.3129122038465049</v>
      </c>
      <c r="E52" s="2">
        <v>4.312913319294136</v>
      </c>
      <c r="F52" s="2"/>
      <c r="G52" s="2">
        <v>0</v>
      </c>
      <c r="H52" s="2">
        <v>12.938738842434777</v>
      </c>
    </row>
    <row r="53" spans="1:8" x14ac:dyDescent="0.25">
      <c r="A53" s="6" t="s">
        <v>224</v>
      </c>
      <c r="B53" s="2">
        <v>2.0468299981049904</v>
      </c>
      <c r="C53" s="2">
        <v>3.1001329657314218E-2</v>
      </c>
      <c r="D53" s="2">
        <v>0</v>
      </c>
      <c r="E53" s="2">
        <v>2.0778313277623046</v>
      </c>
      <c r="F53" s="2">
        <v>2.0468299981049904</v>
      </c>
      <c r="G53" s="2">
        <v>0</v>
      </c>
      <c r="H53" s="2">
        <v>6.2024926536295997</v>
      </c>
    </row>
    <row r="54" spans="1:8" x14ac:dyDescent="0.25">
      <c r="A54" s="1" t="s">
        <v>80</v>
      </c>
      <c r="B54" s="2">
        <v>2.8219966904282039</v>
      </c>
      <c r="C54" s="2">
        <v>3.8679825945669717</v>
      </c>
      <c r="D54" s="2">
        <v>11.849899448127992</v>
      </c>
      <c r="E54" s="2">
        <v>6.6899792849951751</v>
      </c>
      <c r="F54" s="2">
        <v>2.8219966882275678</v>
      </c>
      <c r="G54" s="2">
        <v>0</v>
      </c>
      <c r="H54" s="2">
        <v>28.051854706345907</v>
      </c>
    </row>
    <row r="55" spans="1:8" x14ac:dyDescent="0.25">
      <c r="A55" s="3" t="s">
        <v>36</v>
      </c>
      <c r="B55" s="2">
        <v>2.8219966904282039</v>
      </c>
      <c r="C55" s="2">
        <v>3.8679825945669717</v>
      </c>
      <c r="D55" s="2">
        <v>11.849899448127992</v>
      </c>
      <c r="E55" s="2">
        <v>6.6899792849951751</v>
      </c>
      <c r="F55" s="2">
        <v>2.8219966882275678</v>
      </c>
      <c r="G55" s="2">
        <v>0</v>
      </c>
      <c r="H55" s="2">
        <v>28.051854706345907</v>
      </c>
    </row>
    <row r="56" spans="1:8" x14ac:dyDescent="0.25">
      <c r="A56" s="6" t="s">
        <v>10</v>
      </c>
      <c r="B56" s="2">
        <v>0.66419852303972804</v>
      </c>
      <c r="C56" s="2">
        <v>0.30402110354908668</v>
      </c>
      <c r="D56" s="2">
        <v>0</v>
      </c>
      <c r="E56" s="2">
        <v>0.96821962658881466</v>
      </c>
      <c r="F56" s="2">
        <v>0.66419852196170481</v>
      </c>
      <c r="G56" s="2">
        <v>0</v>
      </c>
      <c r="H56" s="2">
        <v>2.6006377751393344</v>
      </c>
    </row>
    <row r="57" spans="1:8" x14ac:dyDescent="0.25">
      <c r="A57" s="6" t="s">
        <v>11</v>
      </c>
      <c r="B57" s="2">
        <v>0.54156934220562225</v>
      </c>
      <c r="C57" s="2">
        <v>1.0429416252751684</v>
      </c>
      <c r="D57" s="2">
        <v>1.6441555177454337</v>
      </c>
      <c r="E57" s="2">
        <v>1.5845109674807907</v>
      </c>
      <c r="F57" s="2">
        <v>0.54156934059384809</v>
      </c>
      <c r="G57" s="2">
        <v>0</v>
      </c>
      <c r="H57" s="2">
        <v>5.3547467933008628</v>
      </c>
    </row>
    <row r="58" spans="1:8" x14ac:dyDescent="0.25">
      <c r="A58" s="6" t="s">
        <v>12</v>
      </c>
      <c r="B58" s="2">
        <v>0.44158085402531466</v>
      </c>
      <c r="C58" s="2">
        <v>0.94858716080134298</v>
      </c>
      <c r="D58" s="2">
        <v>5.3387581263758426</v>
      </c>
      <c r="E58" s="2">
        <v>1.3901680148266575</v>
      </c>
      <c r="F58" s="2">
        <v>0.44158085417745913</v>
      </c>
      <c r="G58" s="2">
        <v>0</v>
      </c>
      <c r="H58" s="2">
        <v>8.5606750102066176</v>
      </c>
    </row>
    <row r="59" spans="1:8" x14ac:dyDescent="0.25">
      <c r="A59" s="6" t="s">
        <v>13</v>
      </c>
      <c r="B59" s="2">
        <v>0.36005297194217017</v>
      </c>
      <c r="C59" s="2">
        <v>1.5600713360580936</v>
      </c>
      <c r="D59" s="2">
        <v>4.8669858040067151</v>
      </c>
      <c r="E59" s="2">
        <v>1.9201243080002637</v>
      </c>
      <c r="F59" s="2">
        <v>0.36005297227918709</v>
      </c>
      <c r="G59" s="2">
        <v>0</v>
      </c>
      <c r="H59" s="2">
        <v>9.0672873922864294</v>
      </c>
    </row>
    <row r="60" spans="1:8" x14ac:dyDescent="0.25">
      <c r="A60" s="6" t="s">
        <v>224</v>
      </c>
      <c r="B60" s="2">
        <v>0.81459499921536849</v>
      </c>
      <c r="C60" s="2">
        <v>1.2361368883279919E-2</v>
      </c>
      <c r="D60" s="2">
        <v>0</v>
      </c>
      <c r="E60" s="2">
        <v>0.82695636809864836</v>
      </c>
      <c r="F60" s="2">
        <v>0.81459499921536849</v>
      </c>
      <c r="G60" s="2">
        <v>0</v>
      </c>
      <c r="H60" s="2">
        <v>2.4685077354126652</v>
      </c>
    </row>
    <row r="61" spans="1:8" x14ac:dyDescent="0.25">
      <c r="A61" s="1" t="s">
        <v>82</v>
      </c>
      <c r="B61" s="2">
        <v>24.746215266269704</v>
      </c>
      <c r="C61" s="2">
        <v>18.655193416553971</v>
      </c>
      <c r="D61" s="2">
        <v>67.697314979030693</v>
      </c>
      <c r="E61" s="2">
        <v>43.401408682823671</v>
      </c>
      <c r="F61" s="2">
        <v>24.746215331366248</v>
      </c>
      <c r="G61" s="2">
        <v>0</v>
      </c>
      <c r="H61" s="2">
        <v>179.24634767604428</v>
      </c>
    </row>
    <row r="62" spans="1:8" x14ac:dyDescent="0.25">
      <c r="A62" s="3" t="s">
        <v>36</v>
      </c>
      <c r="B62" s="2">
        <v>24.746215266269704</v>
      </c>
      <c r="C62" s="2">
        <v>18.655193416553971</v>
      </c>
      <c r="D62" s="2">
        <v>67.697314979030693</v>
      </c>
      <c r="E62" s="2">
        <v>43.401408682823671</v>
      </c>
      <c r="F62" s="2">
        <v>24.746215331366248</v>
      </c>
      <c r="G62" s="2">
        <v>0</v>
      </c>
      <c r="H62" s="2">
        <v>179.24634767604428</v>
      </c>
    </row>
    <row r="63" spans="1:8" x14ac:dyDescent="0.25">
      <c r="A63" s="6" t="s">
        <v>10</v>
      </c>
      <c r="B63" s="2">
        <v>5.8243865468253979</v>
      </c>
      <c r="C63" s="2">
        <v>2.5234718024283471</v>
      </c>
      <c r="D63" s="2">
        <v>0</v>
      </c>
      <c r="E63" s="2">
        <v>8.3478583492537446</v>
      </c>
      <c r="F63" s="2">
        <v>5.8243865826656487</v>
      </c>
      <c r="G63" s="2">
        <v>0</v>
      </c>
      <c r="H63" s="2">
        <v>22.520103281173139</v>
      </c>
    </row>
    <row r="64" spans="1:8" x14ac:dyDescent="0.25">
      <c r="A64" s="6" t="s">
        <v>11</v>
      </c>
      <c r="B64" s="2">
        <v>4.7490457880954651</v>
      </c>
      <c r="C64" s="2">
        <v>6.3623376093019193</v>
      </c>
      <c r="D64" s="2">
        <v>13.705159012141737</v>
      </c>
      <c r="E64" s="2">
        <v>11.111383397397384</v>
      </c>
      <c r="F64" s="2">
        <v>4.7490457997733353</v>
      </c>
      <c r="G64" s="2">
        <v>0</v>
      </c>
      <c r="H64" s="2">
        <v>40.676971606709841</v>
      </c>
    </row>
    <row r="65" spans="1:8" x14ac:dyDescent="0.25">
      <c r="A65" s="6" t="s">
        <v>12</v>
      </c>
      <c r="B65" s="2">
        <v>3.8722422739488374</v>
      </c>
      <c r="C65" s="2">
        <v>4.0009735840758704</v>
      </c>
      <c r="D65" s="2">
        <v>32.899488046509603</v>
      </c>
      <c r="E65" s="2">
        <v>7.8732158580247082</v>
      </c>
      <c r="F65" s="2">
        <v>3.8722422847871338</v>
      </c>
      <c r="G65" s="2">
        <v>0</v>
      </c>
      <c r="H65" s="2">
        <v>52.518162047346152</v>
      </c>
    </row>
    <row r="66" spans="1:8" x14ac:dyDescent="0.25">
      <c r="A66" s="6" t="s">
        <v>13</v>
      </c>
      <c r="B66" s="2">
        <v>3.1573206307675488</v>
      </c>
      <c r="C66" s="2">
        <v>5.6599599017560802</v>
      </c>
      <c r="D66" s="2">
        <v>21.092667920379352</v>
      </c>
      <c r="E66" s="2">
        <v>8.817280532523629</v>
      </c>
      <c r="F66" s="2">
        <v>3.1573206375076728</v>
      </c>
      <c r="G66" s="2">
        <v>0</v>
      </c>
      <c r="H66" s="2">
        <v>41.88454962293428</v>
      </c>
    </row>
    <row r="67" spans="1:8" x14ac:dyDescent="0.25">
      <c r="A67" s="6" t="s">
        <v>224</v>
      </c>
      <c r="B67" s="2">
        <v>7.1432200266324557</v>
      </c>
      <c r="C67" s="2">
        <v>0.10845051899175308</v>
      </c>
      <c r="D67" s="2">
        <v>0</v>
      </c>
      <c r="E67" s="2">
        <v>7.2516705456242088</v>
      </c>
      <c r="F67" s="2">
        <v>7.1432200266324557</v>
      </c>
      <c r="G67" s="2">
        <v>0</v>
      </c>
      <c r="H67" s="2">
        <v>21.646561117880871</v>
      </c>
    </row>
    <row r="68" spans="1:8" x14ac:dyDescent="0.25">
      <c r="A68" s="1" t="s">
        <v>85</v>
      </c>
      <c r="B68" s="2">
        <v>1.2723212653879339</v>
      </c>
      <c r="C68" s="2">
        <v>2.8018228793777904E-2</v>
      </c>
      <c r="D68" s="2">
        <v>0.2517915448484736</v>
      </c>
      <c r="E68" s="2">
        <v>1.3003394941817119</v>
      </c>
      <c r="F68" s="2">
        <v>1.2723212660899577</v>
      </c>
      <c r="G68" s="2">
        <v>0</v>
      </c>
      <c r="H68" s="2">
        <v>4.124791799301855</v>
      </c>
    </row>
    <row r="69" spans="1:8" x14ac:dyDescent="0.25">
      <c r="A69" s="3" t="s">
        <v>36</v>
      </c>
      <c r="B69" s="2">
        <v>1.2723212653879339</v>
      </c>
      <c r="C69" s="2">
        <v>2.8018228793777904E-2</v>
      </c>
      <c r="D69" s="2">
        <v>0.2517915448484736</v>
      </c>
      <c r="E69" s="2">
        <v>1.3003394941817119</v>
      </c>
      <c r="F69" s="2">
        <v>1.2723212660899577</v>
      </c>
      <c r="G69" s="2">
        <v>0</v>
      </c>
      <c r="H69" s="2">
        <v>4.124791799301855</v>
      </c>
    </row>
    <row r="70" spans="1:8" x14ac:dyDescent="0.25">
      <c r="A70" s="6" t="s">
        <v>10</v>
      </c>
      <c r="B70" s="2">
        <v>0.29945956615577063</v>
      </c>
      <c r="C70" s="2">
        <v>5.5972493920423217E-3</v>
      </c>
      <c r="D70" s="2">
        <v>0</v>
      </c>
      <c r="E70" s="2">
        <v>0.30505681554781294</v>
      </c>
      <c r="F70" s="2">
        <v>0.29945956631443349</v>
      </c>
      <c r="G70" s="2">
        <v>0</v>
      </c>
      <c r="H70" s="2">
        <v>0.90957319741005938</v>
      </c>
    </row>
    <row r="71" spans="1:8" x14ac:dyDescent="0.25">
      <c r="A71" s="6" t="s">
        <v>11</v>
      </c>
      <c r="B71" s="2">
        <v>0.24417115415652596</v>
      </c>
      <c r="C71" s="2">
        <v>5.6001708487460871E-3</v>
      </c>
      <c r="D71" s="2">
        <v>8.3915246960211673E-2</v>
      </c>
      <c r="E71" s="2">
        <v>0.24977132500527205</v>
      </c>
      <c r="F71" s="2">
        <v>0.24417115440792569</v>
      </c>
      <c r="G71" s="2">
        <v>0</v>
      </c>
      <c r="H71" s="2">
        <v>0.82762905137868148</v>
      </c>
    </row>
    <row r="72" spans="1:8" x14ac:dyDescent="0.25">
      <c r="A72" s="6" t="s">
        <v>12</v>
      </c>
      <c r="B72" s="2">
        <v>0.19909049267954088</v>
      </c>
      <c r="C72" s="2">
        <v>5.6034887289062793E-3</v>
      </c>
      <c r="D72" s="2">
        <v>8.3929854243730492E-2</v>
      </c>
      <c r="E72" s="2">
        <v>0.20469398140844716</v>
      </c>
      <c r="F72" s="2">
        <v>0.19909049284569652</v>
      </c>
      <c r="G72" s="2">
        <v>0</v>
      </c>
      <c r="H72" s="2">
        <v>0.69240830990632141</v>
      </c>
    </row>
    <row r="73" spans="1:8" x14ac:dyDescent="0.25">
      <c r="A73" s="6" t="s">
        <v>13</v>
      </c>
      <c r="B73" s="2">
        <v>0.16233295209230339</v>
      </c>
      <c r="C73" s="2">
        <v>5.6244196589932439E-3</v>
      </c>
      <c r="D73" s="2">
        <v>8.3946443644531452E-2</v>
      </c>
      <c r="E73" s="2">
        <v>0.16795737175129663</v>
      </c>
      <c r="F73" s="2">
        <v>0.16233295221810906</v>
      </c>
      <c r="G73" s="2">
        <v>0</v>
      </c>
      <c r="H73" s="2">
        <v>0.58219413936523379</v>
      </c>
    </row>
    <row r="74" spans="1:8" x14ac:dyDescent="0.25">
      <c r="A74" s="6" t="s">
        <v>224</v>
      </c>
      <c r="B74" s="2">
        <v>0.367267100303793</v>
      </c>
      <c r="C74" s="2">
        <v>5.5929001650899717E-3</v>
      </c>
      <c r="D74" s="2">
        <v>0</v>
      </c>
      <c r="E74" s="2">
        <v>0.37286000046888301</v>
      </c>
      <c r="F74" s="2">
        <v>0.367267100303793</v>
      </c>
      <c r="G74" s="2">
        <v>0</v>
      </c>
      <c r="H74" s="2">
        <v>1.1129871012415591</v>
      </c>
    </row>
    <row r="75" spans="1:8" x14ac:dyDescent="0.25">
      <c r="A75" s="1" t="s">
        <v>86</v>
      </c>
      <c r="B75" s="2">
        <v>7.1658924620217765E-2</v>
      </c>
      <c r="C75" s="2">
        <v>3.3307272832271667E-2</v>
      </c>
      <c r="D75" s="2">
        <v>0.12261707385490585</v>
      </c>
      <c r="E75" s="2">
        <v>0.10496619745248942</v>
      </c>
      <c r="F75" s="2">
        <v>7.1658925122859679E-2</v>
      </c>
      <c r="G75" s="2">
        <v>0</v>
      </c>
      <c r="H75" s="2">
        <v>0.40420839388274432</v>
      </c>
    </row>
    <row r="76" spans="1:8" x14ac:dyDescent="0.25">
      <c r="A76" s="3" t="s">
        <v>36</v>
      </c>
      <c r="B76" s="2">
        <v>7.1658924620217765E-2</v>
      </c>
      <c r="C76" s="2">
        <v>3.3307272832271667E-2</v>
      </c>
      <c r="D76" s="2">
        <v>0.12261707385490585</v>
      </c>
      <c r="E76" s="2">
        <v>0.10496619745248942</v>
      </c>
      <c r="F76" s="2">
        <v>7.1658925122859679E-2</v>
      </c>
      <c r="G76" s="2">
        <v>0</v>
      </c>
      <c r="H76" s="2">
        <v>0.40420839388274432</v>
      </c>
    </row>
    <row r="77" spans="1:8" x14ac:dyDescent="0.25">
      <c r="A77" s="6" t="s">
        <v>10</v>
      </c>
      <c r="B77" s="2">
        <v>1.6865984253018156E-2</v>
      </c>
      <c r="C77" s="2">
        <v>4.2397055513286501E-3</v>
      </c>
      <c r="D77" s="2">
        <v>0</v>
      </c>
      <c r="E77" s="2">
        <v>2.1105689804346805E-2</v>
      </c>
      <c r="F77" s="2">
        <v>1.68659844111517E-2</v>
      </c>
      <c r="G77" s="2">
        <v>0</v>
      </c>
      <c r="H77" s="2">
        <v>5.9077364019845313E-2</v>
      </c>
    </row>
    <row r="78" spans="1:8" x14ac:dyDescent="0.25">
      <c r="A78" s="6" t="s">
        <v>11</v>
      </c>
      <c r="B78" s="2">
        <v>1.3752063070318187E-2</v>
      </c>
      <c r="C78" s="2">
        <v>1.4525295431821785E-2</v>
      </c>
      <c r="D78" s="2">
        <v>2.4348527756643253E-2</v>
      </c>
      <c r="E78" s="2">
        <v>2.8277358502139971E-2</v>
      </c>
      <c r="F78" s="2">
        <v>1.3752063207000308E-2</v>
      </c>
      <c r="G78" s="2">
        <v>0</v>
      </c>
      <c r="H78" s="2">
        <v>9.4655307967923513E-2</v>
      </c>
    </row>
    <row r="79" spans="1:8" x14ac:dyDescent="0.25">
      <c r="A79" s="6" t="s">
        <v>12</v>
      </c>
      <c r="B79" s="2">
        <v>1.121305676245991E-2</v>
      </c>
      <c r="C79" s="2">
        <v>3.868413787830728E-3</v>
      </c>
      <c r="D79" s="2">
        <v>7.5776477159108943E-2</v>
      </c>
      <c r="E79" s="2">
        <v>1.5081470550290639E-2</v>
      </c>
      <c r="F79" s="2">
        <v>1.1213056874657549E-2</v>
      </c>
      <c r="G79" s="2">
        <v>0</v>
      </c>
      <c r="H79" s="2">
        <v>0.11715247513434777</v>
      </c>
    </row>
    <row r="80" spans="1:8" x14ac:dyDescent="0.25">
      <c r="A80" s="6" t="s">
        <v>13</v>
      </c>
      <c r="B80" s="2">
        <v>9.1428203366031354E-3</v>
      </c>
      <c r="C80" s="2">
        <v>1.0360544590871226E-2</v>
      </c>
      <c r="D80" s="2">
        <v>2.2492068939153644E-2</v>
      </c>
      <c r="E80" s="2">
        <v>1.950336492747436E-2</v>
      </c>
      <c r="F80" s="2">
        <v>9.1428204322317498E-3</v>
      </c>
      <c r="G80" s="2">
        <v>0</v>
      </c>
      <c r="H80" s="2">
        <v>7.0641619226334107E-2</v>
      </c>
    </row>
    <row r="81" spans="1:8" x14ac:dyDescent="0.25">
      <c r="A81" s="6" t="s">
        <v>224</v>
      </c>
      <c r="B81" s="2">
        <v>2.0685000197818371E-2</v>
      </c>
      <c r="C81" s="2">
        <v>3.1331347041927256E-4</v>
      </c>
      <c r="D81" s="2">
        <v>0</v>
      </c>
      <c r="E81" s="2">
        <v>2.0998313668237643E-2</v>
      </c>
      <c r="F81" s="2">
        <v>2.0685000197818371E-2</v>
      </c>
      <c r="G81" s="2">
        <v>0</v>
      </c>
      <c r="H81" s="2">
        <v>6.2681627534293655E-2</v>
      </c>
    </row>
    <row r="82" spans="1:8" x14ac:dyDescent="0.25">
      <c r="A82" s="1" t="s">
        <v>87</v>
      </c>
      <c r="B82" s="2">
        <v>0</v>
      </c>
      <c r="C82" s="2">
        <v>0</v>
      </c>
      <c r="D82" s="2"/>
      <c r="E82" s="2">
        <v>0</v>
      </c>
      <c r="F82" s="2">
        <v>0</v>
      </c>
      <c r="G82" s="2"/>
      <c r="H82" s="2">
        <v>0</v>
      </c>
    </row>
    <row r="83" spans="1:8" x14ac:dyDescent="0.25">
      <c r="A83" s="3" t="s">
        <v>36</v>
      </c>
      <c r="B83" s="2">
        <v>0</v>
      </c>
      <c r="C83" s="2">
        <v>0</v>
      </c>
      <c r="D83" s="2"/>
      <c r="E83" s="2">
        <v>0</v>
      </c>
      <c r="F83" s="2">
        <v>0</v>
      </c>
      <c r="G83" s="2"/>
      <c r="H83" s="2">
        <v>0</v>
      </c>
    </row>
    <row r="84" spans="1:8" x14ac:dyDescent="0.25">
      <c r="A84" s="6" t="s">
        <v>10</v>
      </c>
      <c r="B84" s="2">
        <v>0</v>
      </c>
      <c r="C84" s="2">
        <v>0</v>
      </c>
      <c r="D84" s="2"/>
      <c r="E84" s="2">
        <v>0</v>
      </c>
      <c r="F84" s="2">
        <v>0</v>
      </c>
      <c r="G84" s="2"/>
      <c r="H84" s="2">
        <v>0</v>
      </c>
    </row>
    <row r="85" spans="1:8" x14ac:dyDescent="0.25">
      <c r="A85" s="6" t="s">
        <v>11</v>
      </c>
      <c r="B85" s="2">
        <v>0</v>
      </c>
      <c r="C85" s="2">
        <v>0</v>
      </c>
      <c r="D85" s="2"/>
      <c r="E85" s="2">
        <v>0</v>
      </c>
      <c r="F85" s="2">
        <v>0</v>
      </c>
      <c r="G85" s="2"/>
      <c r="H85" s="2">
        <v>0</v>
      </c>
    </row>
    <row r="86" spans="1:8" x14ac:dyDescent="0.25">
      <c r="A86" s="6" t="s">
        <v>12</v>
      </c>
      <c r="B86" s="2">
        <v>0</v>
      </c>
      <c r="C86" s="2">
        <v>0</v>
      </c>
      <c r="D86" s="2"/>
      <c r="E86" s="2">
        <v>0</v>
      </c>
      <c r="F86" s="2">
        <v>0</v>
      </c>
      <c r="G86" s="2"/>
      <c r="H86" s="2">
        <v>0</v>
      </c>
    </row>
    <row r="87" spans="1:8" x14ac:dyDescent="0.25">
      <c r="A87" s="6" t="s">
        <v>13</v>
      </c>
      <c r="B87" s="2">
        <v>0</v>
      </c>
      <c r="C87" s="2">
        <v>0</v>
      </c>
      <c r="D87" s="2"/>
      <c r="E87" s="2">
        <v>0</v>
      </c>
      <c r="F87" s="2">
        <v>0</v>
      </c>
      <c r="G87" s="2"/>
      <c r="H87" s="2">
        <v>0</v>
      </c>
    </row>
    <row r="88" spans="1:8" x14ac:dyDescent="0.25">
      <c r="A88" s="6" t="s">
        <v>224</v>
      </c>
      <c r="B88" s="2">
        <v>0</v>
      </c>
      <c r="C88" s="2">
        <v>0</v>
      </c>
      <c r="D88" s="2"/>
      <c r="E88" s="2">
        <v>0</v>
      </c>
      <c r="F88" s="2">
        <v>0</v>
      </c>
      <c r="G88" s="2"/>
      <c r="H88" s="2">
        <v>0</v>
      </c>
    </row>
    <row r="89" spans="1:8" x14ac:dyDescent="0.25">
      <c r="A89" s="1" t="s">
        <v>88</v>
      </c>
      <c r="B89" s="2">
        <v>6.2025917531519905</v>
      </c>
      <c r="C89" s="2">
        <v>2.5352500442377819</v>
      </c>
      <c r="D89" s="2">
        <v>9.7174686545193971</v>
      </c>
      <c r="E89" s="2">
        <v>8.7378417973897715</v>
      </c>
      <c r="F89" s="2">
        <v>6.2025917593257933</v>
      </c>
      <c r="G89" s="2">
        <v>0</v>
      </c>
      <c r="H89" s="2">
        <v>33.395744008624732</v>
      </c>
    </row>
    <row r="90" spans="1:8" x14ac:dyDescent="0.25">
      <c r="A90" s="3" t="s">
        <v>36</v>
      </c>
      <c r="B90" s="2">
        <v>6.2025917531519905</v>
      </c>
      <c r="C90" s="2">
        <v>2.5352500442377819</v>
      </c>
      <c r="D90" s="2">
        <v>9.7174686545193971</v>
      </c>
      <c r="E90" s="2">
        <v>8.7378417973897715</v>
      </c>
      <c r="F90" s="2">
        <v>6.2025917593257933</v>
      </c>
      <c r="G90" s="2">
        <v>0</v>
      </c>
      <c r="H90" s="2">
        <v>33.395744008624732</v>
      </c>
    </row>
    <row r="91" spans="1:8" x14ac:dyDescent="0.25">
      <c r="A91" s="6" t="s">
        <v>10</v>
      </c>
      <c r="B91" s="2">
        <v>1.4598714054278419</v>
      </c>
      <c r="C91" s="2">
        <v>0.37377329002525511</v>
      </c>
      <c r="D91" s="2">
        <v>0</v>
      </c>
      <c r="E91" s="2">
        <v>1.8336446954530967</v>
      </c>
      <c r="F91" s="2">
        <v>1.4598714080928159</v>
      </c>
      <c r="G91" s="2">
        <v>0</v>
      </c>
      <c r="H91" s="2">
        <v>5.12716079899901</v>
      </c>
    </row>
    <row r="92" spans="1:8" x14ac:dyDescent="0.25">
      <c r="A92" s="6" t="s">
        <v>11</v>
      </c>
      <c r="B92" s="2">
        <v>1.1903392873041974</v>
      </c>
      <c r="C92" s="2">
        <v>0.91780018786484519</v>
      </c>
      <c r="D92" s="2">
        <v>2.1415214501262754</v>
      </c>
      <c r="E92" s="2">
        <v>2.1081394751690423</v>
      </c>
      <c r="F92" s="2">
        <v>1.1903392881657497</v>
      </c>
      <c r="G92" s="2">
        <v>0</v>
      </c>
      <c r="H92" s="2">
        <v>7.5481396886301102</v>
      </c>
    </row>
    <row r="93" spans="1:8" x14ac:dyDescent="0.25">
      <c r="A93" s="6" t="s">
        <v>12</v>
      </c>
      <c r="B93" s="2">
        <v>0.9705701545482891</v>
      </c>
      <c r="C93" s="2">
        <v>0.48832725301377872</v>
      </c>
      <c r="D93" s="2">
        <v>4.8616559393242271</v>
      </c>
      <c r="E93" s="2">
        <v>1.458897407562068</v>
      </c>
      <c r="F93" s="2">
        <v>0.97057015645097111</v>
      </c>
      <c r="G93" s="2">
        <v>0</v>
      </c>
      <c r="H93" s="2">
        <v>8.7500209108993339</v>
      </c>
    </row>
    <row r="94" spans="1:8" x14ac:dyDescent="0.25">
      <c r="A94" s="6" t="s">
        <v>13</v>
      </c>
      <c r="B94" s="2">
        <v>0.79137640593088776</v>
      </c>
      <c r="C94" s="2">
        <v>0.72824601761371299</v>
      </c>
      <c r="D94" s="2">
        <v>2.7142912650688937</v>
      </c>
      <c r="E94" s="2">
        <v>1.519622423544601</v>
      </c>
      <c r="F94" s="2">
        <v>0.79137640667548226</v>
      </c>
      <c r="G94" s="2">
        <v>0</v>
      </c>
      <c r="H94" s="2">
        <v>6.5449125188335779</v>
      </c>
    </row>
    <row r="95" spans="1:8" x14ac:dyDescent="0.25">
      <c r="A95" s="6" t="s">
        <v>224</v>
      </c>
      <c r="B95" s="2">
        <v>1.790434499940774</v>
      </c>
      <c r="C95" s="2">
        <v>2.7103295720189789E-2</v>
      </c>
      <c r="D95" s="2">
        <v>0</v>
      </c>
      <c r="E95" s="2">
        <v>1.8175377956609637</v>
      </c>
      <c r="F95" s="2">
        <v>1.790434499940774</v>
      </c>
      <c r="G95" s="2">
        <v>0</v>
      </c>
      <c r="H95" s="2">
        <v>5.4255100912627015</v>
      </c>
    </row>
    <row r="96" spans="1:8" x14ac:dyDescent="0.25">
      <c r="A96" s="1" t="s">
        <v>225</v>
      </c>
      <c r="B96" s="2">
        <v>19.837218880863063</v>
      </c>
      <c r="C96" s="2">
        <v>85.826899556693235</v>
      </c>
      <c r="D96" s="2">
        <v>272.3715276998476</v>
      </c>
      <c r="E96" s="2">
        <v>105.66411843755631</v>
      </c>
      <c r="F96" s="2">
        <v>19.837218160452302</v>
      </c>
      <c r="G96" s="2">
        <v>0</v>
      </c>
      <c r="H96" s="2">
        <v>503.53698273541255</v>
      </c>
    </row>
    <row r="97" spans="1:8" x14ac:dyDescent="0.25">
      <c r="A97" s="3" t="s">
        <v>36</v>
      </c>
      <c r="B97" s="2">
        <v>19.837218880863063</v>
      </c>
      <c r="C97" s="2">
        <v>85.826899556693235</v>
      </c>
      <c r="D97" s="2">
        <v>272.3715276998476</v>
      </c>
      <c r="E97" s="2">
        <v>105.66411843755631</v>
      </c>
      <c r="F97" s="2">
        <v>19.837218160452302</v>
      </c>
      <c r="G97" s="2">
        <v>0</v>
      </c>
      <c r="H97" s="2">
        <v>503.53698273541255</v>
      </c>
    </row>
    <row r="98" spans="1:8" x14ac:dyDescent="0.25">
      <c r="A98" s="6" t="s">
        <v>10</v>
      </c>
      <c r="B98" s="2">
        <v>8.38150608049677</v>
      </c>
      <c r="C98" s="2">
        <v>7.6154227066651705</v>
      </c>
      <c r="D98" s="2">
        <v>0</v>
      </c>
      <c r="E98" s="2">
        <v>15.996928787161941</v>
      </c>
      <c r="F98" s="2">
        <v>8.3815060307673814</v>
      </c>
      <c r="G98" s="2">
        <v>0</v>
      </c>
      <c r="H98" s="2">
        <v>40.375363605091266</v>
      </c>
    </row>
    <row r="99" spans="1:8" x14ac:dyDescent="0.25">
      <c r="A99" s="6" t="s">
        <v>11</v>
      </c>
      <c r="B99" s="2">
        <v>0.65156584123430816</v>
      </c>
      <c r="C99" s="2">
        <v>22.477444831058417</v>
      </c>
      <c r="D99" s="2">
        <v>39.677313533325851</v>
      </c>
      <c r="E99" s="2">
        <v>23.129010672292726</v>
      </c>
      <c r="F99" s="2">
        <v>0.65156583984765493</v>
      </c>
      <c r="G99" s="2">
        <v>0</v>
      </c>
      <c r="H99" s="2">
        <v>86.586900717758951</v>
      </c>
    </row>
    <row r="100" spans="1:8" x14ac:dyDescent="0.25">
      <c r="A100" s="6" t="s">
        <v>12</v>
      </c>
      <c r="B100" s="2">
        <v>0.29616629128772581</v>
      </c>
      <c r="C100" s="2">
        <v>23.421318002245933</v>
      </c>
      <c r="D100" s="2">
        <v>113.98742415529209</v>
      </c>
      <c r="E100" s="2">
        <v>23.717484293533659</v>
      </c>
      <c r="F100" s="2">
        <v>0.29616629083984519</v>
      </c>
      <c r="G100" s="2">
        <v>0</v>
      </c>
      <c r="H100" s="2">
        <v>161.71855903319923</v>
      </c>
    </row>
    <row r="101" spans="1:8" x14ac:dyDescent="0.25">
      <c r="A101" s="6" t="s">
        <v>13</v>
      </c>
      <c r="B101" s="2">
        <v>6.6884683902648601E-7</v>
      </c>
      <c r="C101" s="2">
        <v>32.15334200972233</v>
      </c>
      <c r="D101" s="2">
        <v>118.70679001122966</v>
      </c>
      <c r="E101" s="2">
        <v>32.153342678569174</v>
      </c>
      <c r="F101" s="2"/>
      <c r="G101" s="2">
        <v>0</v>
      </c>
      <c r="H101" s="2">
        <v>183.01347536836801</v>
      </c>
    </row>
    <row r="102" spans="1:8" x14ac:dyDescent="0.25">
      <c r="A102" s="6" t="s">
        <v>224</v>
      </c>
      <c r="B102" s="2">
        <v>10.507979998997419</v>
      </c>
      <c r="C102" s="2">
        <v>0.15937200700139501</v>
      </c>
      <c r="D102" s="2">
        <v>0</v>
      </c>
      <c r="E102" s="2">
        <v>10.667352005998815</v>
      </c>
      <c r="F102" s="2">
        <v>10.507979998997419</v>
      </c>
      <c r="G102" s="2">
        <v>0</v>
      </c>
      <c r="H102" s="2">
        <v>31.84268401099505</v>
      </c>
    </row>
    <row r="103" spans="1:8" x14ac:dyDescent="0.25">
      <c r="A103" s="1" t="s">
        <v>226</v>
      </c>
      <c r="B103" s="2">
        <v>0</v>
      </c>
      <c r="C103" s="2">
        <v>0</v>
      </c>
      <c r="D103" s="2"/>
      <c r="E103" s="2">
        <v>0</v>
      </c>
      <c r="F103" s="2">
        <v>0</v>
      </c>
      <c r="G103" s="2"/>
      <c r="H103" s="2">
        <v>0</v>
      </c>
    </row>
    <row r="104" spans="1:8" x14ac:dyDescent="0.25">
      <c r="A104" s="3" t="s">
        <v>36</v>
      </c>
      <c r="B104" s="2">
        <v>0</v>
      </c>
      <c r="C104" s="2">
        <v>0</v>
      </c>
      <c r="D104" s="2"/>
      <c r="E104" s="2">
        <v>0</v>
      </c>
      <c r="F104" s="2">
        <v>0</v>
      </c>
      <c r="G104" s="2"/>
      <c r="H104" s="2">
        <v>0</v>
      </c>
    </row>
    <row r="105" spans="1:8" x14ac:dyDescent="0.25">
      <c r="A105" s="6" t="s">
        <v>10</v>
      </c>
      <c r="B105" s="2">
        <v>0</v>
      </c>
      <c r="C105" s="2">
        <v>0</v>
      </c>
      <c r="D105" s="2"/>
      <c r="E105" s="2">
        <v>0</v>
      </c>
      <c r="F105" s="2">
        <v>0</v>
      </c>
      <c r="G105" s="2"/>
      <c r="H105" s="2">
        <v>0</v>
      </c>
    </row>
    <row r="106" spans="1:8" x14ac:dyDescent="0.25">
      <c r="A106" s="6" t="s">
        <v>11</v>
      </c>
      <c r="B106" s="2">
        <v>0</v>
      </c>
      <c r="C106" s="2">
        <v>0</v>
      </c>
      <c r="D106" s="2"/>
      <c r="E106" s="2">
        <v>0</v>
      </c>
      <c r="F106" s="2">
        <v>0</v>
      </c>
      <c r="G106" s="2"/>
      <c r="H106" s="2">
        <v>0</v>
      </c>
    </row>
    <row r="107" spans="1:8" x14ac:dyDescent="0.25">
      <c r="A107" s="6" t="s">
        <v>12</v>
      </c>
      <c r="B107" s="2">
        <v>0</v>
      </c>
      <c r="C107" s="2">
        <v>0</v>
      </c>
      <c r="D107" s="2"/>
      <c r="E107" s="2">
        <v>0</v>
      </c>
      <c r="F107" s="2">
        <v>0</v>
      </c>
      <c r="G107" s="2"/>
      <c r="H107" s="2">
        <v>0</v>
      </c>
    </row>
    <row r="108" spans="1:8" x14ac:dyDescent="0.25">
      <c r="A108" s="6" t="s">
        <v>13</v>
      </c>
      <c r="B108" s="2">
        <v>0</v>
      </c>
      <c r="C108" s="2">
        <v>0</v>
      </c>
      <c r="D108" s="2"/>
      <c r="E108" s="2">
        <v>0</v>
      </c>
      <c r="F108" s="2"/>
      <c r="G108" s="2"/>
      <c r="H108" s="2">
        <v>0</v>
      </c>
    </row>
    <row r="109" spans="1:8" x14ac:dyDescent="0.25">
      <c r="A109" s="6" t="s">
        <v>224</v>
      </c>
      <c r="B109" s="2">
        <v>0</v>
      </c>
      <c r="C109" s="2">
        <v>0</v>
      </c>
      <c r="D109" s="2"/>
      <c r="E109" s="2">
        <v>0</v>
      </c>
      <c r="F109" s="2">
        <v>0</v>
      </c>
      <c r="G109" s="2"/>
      <c r="H109" s="2">
        <v>0</v>
      </c>
    </row>
    <row r="110" spans="1:8" x14ac:dyDescent="0.25">
      <c r="A110" s="1" t="s">
        <v>221</v>
      </c>
      <c r="B110" s="2">
        <v>38.993688162332973</v>
      </c>
      <c r="C110" s="2">
        <v>33.496099109243893</v>
      </c>
      <c r="D110" s="2">
        <v>70.02881260517421</v>
      </c>
      <c r="E110" s="2">
        <v>72.489787271576859</v>
      </c>
      <c r="F110" s="2">
        <v>38.993687515405838</v>
      </c>
      <c r="G110" s="2">
        <v>0</v>
      </c>
      <c r="H110" s="2">
        <v>254.00207466373374</v>
      </c>
    </row>
    <row r="111" spans="1:8" x14ac:dyDescent="0.25">
      <c r="A111" s="3" t="s">
        <v>36</v>
      </c>
      <c r="B111" s="2">
        <v>38.993688162332973</v>
      </c>
      <c r="C111" s="2">
        <v>33.496099109243893</v>
      </c>
      <c r="D111" s="2">
        <v>70.02881260517421</v>
      </c>
      <c r="E111" s="2">
        <v>72.489787271576859</v>
      </c>
      <c r="F111" s="2">
        <v>38.993687515405838</v>
      </c>
      <c r="G111" s="2">
        <v>0</v>
      </c>
      <c r="H111" s="2">
        <v>254.00207466373374</v>
      </c>
    </row>
    <row r="112" spans="1:8" x14ac:dyDescent="0.25">
      <c r="A112" s="6" t="s">
        <v>10</v>
      </c>
      <c r="B112" s="2">
        <v>9.3584850036967389</v>
      </c>
      <c r="C112" s="2">
        <v>3.0249165899952675</v>
      </c>
      <c r="D112" s="2">
        <v>0</v>
      </c>
      <c r="E112" s="2">
        <v>12.383401593692007</v>
      </c>
      <c r="F112" s="2">
        <v>9.3584850036974103</v>
      </c>
      <c r="G112" s="2">
        <v>0</v>
      </c>
      <c r="H112" s="2">
        <v>34.125288191081424</v>
      </c>
    </row>
    <row r="113" spans="1:8" x14ac:dyDescent="0.25">
      <c r="A113" s="6" t="s">
        <v>11</v>
      </c>
      <c r="B113" s="2">
        <v>9.3584850036967406</v>
      </c>
      <c r="C113" s="2">
        <v>6.217650835625971</v>
      </c>
      <c r="D113" s="2">
        <v>16.549732949976338</v>
      </c>
      <c r="E113" s="2">
        <v>15.576135839322712</v>
      </c>
      <c r="F113" s="2">
        <v>9.3584850036974103</v>
      </c>
      <c r="G113" s="2">
        <v>0</v>
      </c>
      <c r="H113" s="2">
        <v>57.060489632319168</v>
      </c>
    </row>
    <row r="114" spans="1:8" x14ac:dyDescent="0.25">
      <c r="A114" s="6" t="s">
        <v>12</v>
      </c>
      <c r="B114" s="2">
        <v>10.918232535119014</v>
      </c>
      <c r="C114" s="2">
        <v>3.9081050954136014</v>
      </c>
      <c r="D114" s="2">
        <v>32.513404178129861</v>
      </c>
      <c r="E114" s="2">
        <v>14.826337630532615</v>
      </c>
      <c r="F114" s="2">
        <v>10.918232504313604</v>
      </c>
      <c r="G114" s="2">
        <v>0</v>
      </c>
      <c r="H114" s="2">
        <v>73.084311943508695</v>
      </c>
    </row>
    <row r="115" spans="1:8" x14ac:dyDescent="0.25">
      <c r="A115" s="6" t="s">
        <v>13</v>
      </c>
      <c r="B115" s="2">
        <v>6.161230711824535E-7</v>
      </c>
      <c r="C115" s="2">
        <v>20.203447273720037</v>
      </c>
      <c r="D115" s="2">
        <v>20.965675477068011</v>
      </c>
      <c r="E115" s="2">
        <v>20.203447889843108</v>
      </c>
      <c r="F115" s="2"/>
      <c r="G115" s="2">
        <v>0</v>
      </c>
      <c r="H115" s="2">
        <v>61.372571256754227</v>
      </c>
    </row>
    <row r="116" spans="1:8" x14ac:dyDescent="0.25">
      <c r="A116" s="6" t="s">
        <v>224</v>
      </c>
      <c r="B116" s="2">
        <v>9.3584850036974103</v>
      </c>
      <c r="C116" s="2">
        <v>0.14197931448901227</v>
      </c>
      <c r="D116" s="2">
        <v>0</v>
      </c>
      <c r="E116" s="2">
        <v>9.5004643181864221</v>
      </c>
      <c r="F116" s="2">
        <v>9.3584850036974103</v>
      </c>
      <c r="G116" s="2">
        <v>0</v>
      </c>
      <c r="H116" s="2">
        <v>28.359413640070255</v>
      </c>
    </row>
    <row r="117" spans="1:8" x14ac:dyDescent="0.25">
      <c r="A117" s="1" t="s">
        <v>227</v>
      </c>
      <c r="B117" s="2">
        <v>0.45372005851697333</v>
      </c>
      <c r="C117" s="2">
        <v>2.3595365918388151</v>
      </c>
      <c r="D117" s="2">
        <v>7.5420233282573914</v>
      </c>
      <c r="E117" s="2">
        <v>2.8132566503557888</v>
      </c>
      <c r="F117" s="2">
        <v>0.45371965071142573</v>
      </c>
      <c r="G117" s="2">
        <v>0</v>
      </c>
      <c r="H117" s="2">
        <v>13.622256279680395</v>
      </c>
    </row>
    <row r="118" spans="1:8" x14ac:dyDescent="0.25">
      <c r="A118" s="3" t="s">
        <v>36</v>
      </c>
      <c r="B118" s="2">
        <v>0.45372005851697333</v>
      </c>
      <c r="C118" s="2">
        <v>2.3595365918388151</v>
      </c>
      <c r="D118" s="2">
        <v>7.5420233282573914</v>
      </c>
      <c r="E118" s="2">
        <v>2.8132566503557888</v>
      </c>
      <c r="F118" s="2">
        <v>0.45371965071142573</v>
      </c>
      <c r="G118" s="2">
        <v>0</v>
      </c>
      <c r="H118" s="2">
        <v>13.622256279680395</v>
      </c>
    </row>
    <row r="119" spans="1:8" x14ac:dyDescent="0.25">
      <c r="A119" s="6" t="s">
        <v>10</v>
      </c>
      <c r="B119" s="2">
        <v>0.19170298789020646</v>
      </c>
      <c r="C119" s="2">
        <v>0.15631387818148024</v>
      </c>
      <c r="D119" s="2">
        <v>0</v>
      </c>
      <c r="E119" s="2">
        <v>0.34801686607168669</v>
      </c>
      <c r="F119" s="2">
        <v>0.19170298768488098</v>
      </c>
      <c r="G119" s="2">
        <v>0</v>
      </c>
      <c r="H119" s="2">
        <v>0.88773671982825442</v>
      </c>
    </row>
    <row r="120" spans="1:8" x14ac:dyDescent="0.25">
      <c r="A120" s="6" t="s">
        <v>11</v>
      </c>
      <c r="B120" s="2">
        <v>1.490270576863992E-2</v>
      </c>
      <c r="C120" s="2">
        <v>0.55536004249802817</v>
      </c>
      <c r="D120" s="2">
        <v>0.81816939090740126</v>
      </c>
      <c r="E120" s="2">
        <v>0.57026274826666812</v>
      </c>
      <c r="F120" s="2">
        <v>1.4902705756422161E-2</v>
      </c>
      <c r="G120" s="2">
        <v>0</v>
      </c>
      <c r="H120" s="2">
        <v>1.9735975931971599</v>
      </c>
    </row>
    <row r="121" spans="1:8" x14ac:dyDescent="0.25">
      <c r="A121" s="6" t="s">
        <v>12</v>
      </c>
      <c r="B121" s="2">
        <v>6.7739571564466999E-3</v>
      </c>
      <c r="C121" s="2">
        <v>0.77477074497196985</v>
      </c>
      <c r="D121" s="2">
        <v>2.8134002124901407</v>
      </c>
      <c r="E121" s="2">
        <v>0.78154470212841654</v>
      </c>
      <c r="F121" s="2">
        <v>6.7739571620101203E-3</v>
      </c>
      <c r="G121" s="2">
        <v>0</v>
      </c>
      <c r="H121" s="2">
        <v>4.3832635739089838</v>
      </c>
    </row>
    <row r="122" spans="1:8" x14ac:dyDescent="0.25">
      <c r="A122" s="6" t="s">
        <v>13</v>
      </c>
      <c r="B122" s="2">
        <v>4.0759356776246606E-7</v>
      </c>
      <c r="C122" s="2">
        <v>0.86944057004167208</v>
      </c>
      <c r="D122" s="2">
        <v>3.910453724859849</v>
      </c>
      <c r="E122" s="2">
        <v>0.86944097763523986</v>
      </c>
      <c r="F122" s="2"/>
      <c r="G122" s="2">
        <v>0</v>
      </c>
      <c r="H122" s="2">
        <v>5.6493356801303278</v>
      </c>
    </row>
    <row r="123" spans="1:8" x14ac:dyDescent="0.25">
      <c r="A123" s="6" t="s">
        <v>224</v>
      </c>
      <c r="B123" s="2">
        <v>0.24034000010811249</v>
      </c>
      <c r="C123" s="2">
        <v>3.651356145665057E-3</v>
      </c>
      <c r="D123" s="2">
        <v>0</v>
      </c>
      <c r="E123" s="2">
        <v>0.24399135625377755</v>
      </c>
      <c r="F123" s="2">
        <v>0.24034000010811249</v>
      </c>
      <c r="G123" s="2">
        <v>0</v>
      </c>
      <c r="H123" s="2">
        <v>0.72832271261566761</v>
      </c>
    </row>
    <row r="124" spans="1:8" x14ac:dyDescent="0.25">
      <c r="A124" s="1" t="s">
        <v>220</v>
      </c>
      <c r="B124" s="2">
        <v>0</v>
      </c>
      <c r="C124" s="2">
        <v>0</v>
      </c>
      <c r="D124" s="2">
        <v>0.58455000000000057</v>
      </c>
      <c r="E124" s="2">
        <v>0</v>
      </c>
      <c r="F124" s="2">
        <v>0</v>
      </c>
      <c r="G124" s="2"/>
      <c r="H124" s="2">
        <v>0.58455000000000057</v>
      </c>
    </row>
    <row r="125" spans="1:8" x14ac:dyDescent="0.25">
      <c r="A125" s="3" t="s">
        <v>36</v>
      </c>
      <c r="B125" s="2">
        <v>0</v>
      </c>
      <c r="C125" s="2">
        <v>0</v>
      </c>
      <c r="D125" s="2">
        <v>0.58455000000000057</v>
      </c>
      <c r="E125" s="2">
        <v>0</v>
      </c>
      <c r="F125" s="2">
        <v>0</v>
      </c>
      <c r="G125" s="2"/>
      <c r="H125" s="2">
        <v>0.58455000000000057</v>
      </c>
    </row>
    <row r="126" spans="1:8" x14ac:dyDescent="0.25">
      <c r="A126" s="6" t="s">
        <v>10</v>
      </c>
      <c r="B126" s="2">
        <v>0</v>
      </c>
      <c r="C126" s="2">
        <v>0</v>
      </c>
      <c r="D126" s="2"/>
      <c r="E126" s="2">
        <v>0</v>
      </c>
      <c r="F126" s="2">
        <v>0</v>
      </c>
      <c r="G126" s="2"/>
      <c r="H126" s="2">
        <v>0</v>
      </c>
    </row>
    <row r="127" spans="1:8" x14ac:dyDescent="0.25">
      <c r="A127" s="6" t="s">
        <v>11</v>
      </c>
      <c r="B127" s="2">
        <v>0</v>
      </c>
      <c r="C127" s="2">
        <v>0</v>
      </c>
      <c r="D127" s="2">
        <v>0.19485000000000019</v>
      </c>
      <c r="E127" s="2">
        <v>0</v>
      </c>
      <c r="F127" s="2">
        <v>0</v>
      </c>
      <c r="G127" s="2"/>
      <c r="H127" s="2">
        <v>0.19485000000000019</v>
      </c>
    </row>
    <row r="128" spans="1:8" x14ac:dyDescent="0.25">
      <c r="A128" s="6" t="s">
        <v>12</v>
      </c>
      <c r="B128" s="2">
        <v>0</v>
      </c>
      <c r="C128" s="2">
        <v>0</v>
      </c>
      <c r="D128" s="2">
        <v>0.19485000000000019</v>
      </c>
      <c r="E128" s="2">
        <v>0</v>
      </c>
      <c r="F128" s="2">
        <v>0</v>
      </c>
      <c r="G128" s="2"/>
      <c r="H128" s="2">
        <v>0.19485000000000019</v>
      </c>
    </row>
    <row r="129" spans="1:8" x14ac:dyDescent="0.25">
      <c r="A129" s="6" t="s">
        <v>13</v>
      </c>
      <c r="B129" s="2">
        <v>0</v>
      </c>
      <c r="C129" s="2">
        <v>0</v>
      </c>
      <c r="D129" s="2">
        <v>0.19485000000000019</v>
      </c>
      <c r="E129" s="2">
        <v>0</v>
      </c>
      <c r="F129" s="2">
        <v>0</v>
      </c>
      <c r="G129" s="2"/>
      <c r="H129" s="2">
        <v>0.19485000000000019</v>
      </c>
    </row>
    <row r="130" spans="1:8" x14ac:dyDescent="0.25">
      <c r="A130" s="6" t="s">
        <v>224</v>
      </c>
      <c r="B130" s="2">
        <v>0</v>
      </c>
      <c r="C130" s="2">
        <v>0</v>
      </c>
      <c r="D130" s="2"/>
      <c r="E130" s="2">
        <v>0</v>
      </c>
      <c r="F130" s="2">
        <v>0</v>
      </c>
      <c r="G130" s="2"/>
      <c r="H130" s="2">
        <v>0</v>
      </c>
    </row>
    <row r="131" spans="1:8" x14ac:dyDescent="0.25">
      <c r="A131" s="1" t="s">
        <v>228</v>
      </c>
      <c r="B131" s="2">
        <v>0.82694398819246218</v>
      </c>
      <c r="C131" s="2">
        <v>1.3473813732751396</v>
      </c>
      <c r="D131" s="2">
        <v>4.3642551673126473</v>
      </c>
      <c r="E131" s="2">
        <v>2.1743253614676017</v>
      </c>
      <c r="F131" s="2">
        <v>0.82694398827187343</v>
      </c>
      <c r="G131" s="2">
        <v>0</v>
      </c>
      <c r="H131" s="2">
        <v>9.5398498785197248</v>
      </c>
    </row>
    <row r="132" spans="1:8" x14ac:dyDescent="0.25">
      <c r="A132" s="3" t="s">
        <v>36</v>
      </c>
      <c r="B132" s="2">
        <v>0.82694398819246218</v>
      </c>
      <c r="C132" s="2">
        <v>1.3473813732751396</v>
      </c>
      <c r="D132" s="2">
        <v>4.3642551673126473</v>
      </c>
      <c r="E132" s="2">
        <v>2.1743253614676017</v>
      </c>
      <c r="F132" s="2">
        <v>0.82694398827187343</v>
      </c>
      <c r="G132" s="2">
        <v>0</v>
      </c>
      <c r="H132" s="2">
        <v>9.5398498785197248</v>
      </c>
    </row>
    <row r="133" spans="1:8" x14ac:dyDescent="0.25">
      <c r="A133" s="6" t="s">
        <v>10</v>
      </c>
      <c r="B133" s="2">
        <v>0.19463345832830592</v>
      </c>
      <c r="C133" s="2">
        <v>0.12778837531457404</v>
      </c>
      <c r="D133" s="2">
        <v>0</v>
      </c>
      <c r="E133" s="2">
        <v>0.32242183364287996</v>
      </c>
      <c r="F133" s="2">
        <v>0.19463345830510892</v>
      </c>
      <c r="G133" s="2">
        <v>0</v>
      </c>
      <c r="H133" s="2">
        <v>0.83947712559086884</v>
      </c>
    </row>
    <row r="134" spans="1:8" x14ac:dyDescent="0.25">
      <c r="A134" s="6" t="s">
        <v>11</v>
      </c>
      <c r="B134" s="2">
        <v>0.15869880776978823</v>
      </c>
      <c r="C134" s="2">
        <v>0.47127000071843245</v>
      </c>
      <c r="D134" s="2">
        <v>0.67529287657287018</v>
      </c>
      <c r="E134" s="2">
        <v>0.62996880848822068</v>
      </c>
      <c r="F134" s="2">
        <v>0.15869880794145377</v>
      </c>
      <c r="G134" s="2">
        <v>0</v>
      </c>
      <c r="H134" s="2">
        <v>2.0939293014907654</v>
      </c>
    </row>
    <row r="135" spans="1:8" x14ac:dyDescent="0.25">
      <c r="A135" s="6" t="s">
        <v>12</v>
      </c>
      <c r="B135" s="2">
        <v>0.12939867515157408</v>
      </c>
      <c r="C135" s="2">
        <v>0.25198205742952279</v>
      </c>
      <c r="D135" s="2">
        <v>2.3927010035921628</v>
      </c>
      <c r="E135" s="2">
        <v>0.38138073258109684</v>
      </c>
      <c r="F135" s="2">
        <v>0.12939867513712747</v>
      </c>
      <c r="G135" s="2">
        <v>0</v>
      </c>
      <c r="H135" s="2">
        <v>3.2848611438914839</v>
      </c>
    </row>
    <row r="136" spans="1:8" x14ac:dyDescent="0.25">
      <c r="A136" s="6" t="s">
        <v>13</v>
      </c>
      <c r="B136" s="2">
        <v>0.10550814686703634</v>
      </c>
      <c r="C136" s="2">
        <v>0.49270779006018722</v>
      </c>
      <c r="D136" s="2">
        <v>1.296261287147614</v>
      </c>
      <c r="E136" s="2">
        <v>0.59821593692722352</v>
      </c>
      <c r="F136" s="2">
        <v>0.10550814681242568</v>
      </c>
      <c r="G136" s="2">
        <v>0</v>
      </c>
      <c r="H136" s="2">
        <v>2.5982013078144868</v>
      </c>
    </row>
    <row r="137" spans="1:8" x14ac:dyDescent="0.25">
      <c r="A137" s="6" t="s">
        <v>224</v>
      </c>
      <c r="B137" s="2">
        <v>0.23870490007575762</v>
      </c>
      <c r="C137" s="2">
        <v>3.6331497524231373E-3</v>
      </c>
      <c r="D137" s="2">
        <v>0</v>
      </c>
      <c r="E137" s="2">
        <v>0.24233804982818075</v>
      </c>
      <c r="F137" s="2">
        <v>0.23870490007575762</v>
      </c>
      <c r="G137" s="2">
        <v>0</v>
      </c>
      <c r="H137" s="2">
        <v>0.72338099973211911</v>
      </c>
    </row>
    <row r="138" spans="1:8" x14ac:dyDescent="0.25">
      <c r="A138" s="1" t="s">
        <v>2</v>
      </c>
      <c r="B138" s="2">
        <v>275.1288929422098</v>
      </c>
      <c r="C138" s="2">
        <v>462.54733323448272</v>
      </c>
      <c r="D138" s="2">
        <v>1025.5476653889702</v>
      </c>
      <c r="E138" s="2">
        <v>737.67622617669269</v>
      </c>
      <c r="F138" s="2">
        <v>275.12888291478794</v>
      </c>
      <c r="G138" s="2">
        <v>0</v>
      </c>
      <c r="H138" s="2">
        <v>2776.0290006571422</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3:F27"/>
  <sheetViews>
    <sheetView workbookViewId="0">
      <selection activeCell="D6" sqref="D6"/>
    </sheetView>
  </sheetViews>
  <sheetFormatPr baseColWidth="10" defaultRowHeight="15" x14ac:dyDescent="0.25"/>
  <cols>
    <col min="1" max="1" width="22.42578125" bestFit="1" customWidth="1"/>
    <col min="2" max="2" width="23.7109375" bestFit="1" customWidth="1"/>
    <col min="3" max="17" width="12" bestFit="1" customWidth="1"/>
    <col min="18" max="18" width="15.5703125" bestFit="1" customWidth="1"/>
    <col min="19" max="19" width="12" bestFit="1" customWidth="1"/>
    <col min="20" max="20" width="15.5703125" customWidth="1"/>
    <col min="21" max="54" width="12" bestFit="1" customWidth="1"/>
    <col min="55" max="55" width="12.7109375" bestFit="1" customWidth="1"/>
    <col min="56" max="63" width="12" bestFit="1" customWidth="1"/>
    <col min="64" max="64" width="12.42578125" bestFit="1" customWidth="1"/>
    <col min="65" max="155" width="12" bestFit="1" customWidth="1"/>
    <col min="156" max="156" width="12.5703125" bestFit="1" customWidth="1"/>
    <col min="157" max="174" width="12" bestFit="1" customWidth="1"/>
    <col min="175" max="175" width="12.85546875" bestFit="1" customWidth="1"/>
    <col min="176" max="193" width="12" bestFit="1" customWidth="1"/>
    <col min="194" max="194" width="12.5703125" bestFit="1" customWidth="1"/>
    <col min="195" max="212" width="12" bestFit="1" customWidth="1"/>
    <col min="213" max="213" width="13.5703125" bestFit="1" customWidth="1"/>
    <col min="214" max="249" width="12" bestFit="1" customWidth="1"/>
    <col min="250" max="250" width="12.42578125" bestFit="1" customWidth="1"/>
    <col min="251" max="307" width="12" bestFit="1" customWidth="1"/>
    <col min="308" max="308" width="15.5703125" bestFit="1" customWidth="1"/>
  </cols>
  <sheetData>
    <row r="3" spans="1:4" x14ac:dyDescent="0.25">
      <c r="A3" s="4" t="s">
        <v>18</v>
      </c>
      <c r="B3" s="4" t="s">
        <v>0</v>
      </c>
    </row>
    <row r="4" spans="1:4" x14ac:dyDescent="0.25">
      <c r="B4" t="s">
        <v>27</v>
      </c>
      <c r="C4" t="s">
        <v>48</v>
      </c>
      <c r="D4" t="s">
        <v>2</v>
      </c>
    </row>
    <row r="5" spans="1:4" x14ac:dyDescent="0.25">
      <c r="A5" s="4" t="s">
        <v>3</v>
      </c>
      <c r="B5" t="s">
        <v>13</v>
      </c>
    </row>
    <row r="6" spans="1:4" x14ac:dyDescent="0.25">
      <c r="A6" s="1" t="s">
        <v>161</v>
      </c>
      <c r="B6" s="2">
        <v>0.66753122882440896</v>
      </c>
      <c r="C6" s="2">
        <v>0.66753122882440896</v>
      </c>
      <c r="D6" s="2">
        <v>0.66753122882440896</v>
      </c>
    </row>
    <row r="7" spans="1:4" x14ac:dyDescent="0.25">
      <c r="A7" s="1" t="s">
        <v>166</v>
      </c>
      <c r="B7" s="2">
        <v>0.99759185170286413</v>
      </c>
      <c r="C7" s="2">
        <v>0.99759185170286413</v>
      </c>
      <c r="D7" s="2">
        <v>0.99759185170286413</v>
      </c>
    </row>
    <row r="8" spans="1:4" x14ac:dyDescent="0.25">
      <c r="A8" s="1" t="s">
        <v>163</v>
      </c>
      <c r="B8" s="2">
        <v>0.97790410526664007</v>
      </c>
      <c r="C8" s="2">
        <v>0.97790410526664007</v>
      </c>
      <c r="D8" s="2">
        <v>0.97790410526664007</v>
      </c>
    </row>
    <row r="9" spans="1:4" x14ac:dyDescent="0.25">
      <c r="A9" s="1" t="s">
        <v>167</v>
      </c>
      <c r="B9" s="2">
        <v>0.63114644560561795</v>
      </c>
      <c r="C9" s="2">
        <v>0.63114644560561795</v>
      </c>
      <c r="D9" s="2">
        <v>0.63114644560561795</v>
      </c>
    </row>
    <row r="10" spans="1:4" x14ac:dyDescent="0.25">
      <c r="A10" s="1" t="s">
        <v>168</v>
      </c>
      <c r="B10" s="2">
        <v>1.332858226062505</v>
      </c>
      <c r="C10" s="2">
        <v>1.332858226062505</v>
      </c>
      <c r="D10" s="2">
        <v>1.332858226062505</v>
      </c>
    </row>
    <row r="11" spans="1:4" x14ac:dyDescent="0.25">
      <c r="A11" s="1" t="s">
        <v>162</v>
      </c>
      <c r="B11" s="2">
        <v>1.0537961583724045</v>
      </c>
      <c r="C11" s="2">
        <v>1.0537961583724045</v>
      </c>
      <c r="D11" s="2">
        <v>1.0537961583724045</v>
      </c>
    </row>
    <row r="12" spans="1:4" x14ac:dyDescent="0.25">
      <c r="A12" s="1" t="s">
        <v>169</v>
      </c>
      <c r="B12" s="2">
        <v>1.2715484272400681</v>
      </c>
      <c r="C12" s="2">
        <v>1.2715484272400681</v>
      </c>
      <c r="D12" s="2">
        <v>1.2715484272400681</v>
      </c>
    </row>
    <row r="13" spans="1:4" x14ac:dyDescent="0.25">
      <c r="A13" s="1" t="s">
        <v>164</v>
      </c>
      <c r="B13" s="2">
        <v>1.2851115759597809</v>
      </c>
      <c r="C13" s="2">
        <v>1.2851115759597809</v>
      </c>
      <c r="D13" s="2">
        <v>1.2851115759597809</v>
      </c>
    </row>
    <row r="14" spans="1:4" x14ac:dyDescent="0.25">
      <c r="A14" s="1" t="s">
        <v>170</v>
      </c>
      <c r="B14" s="2">
        <v>2.2753093932473059</v>
      </c>
      <c r="C14" s="2">
        <v>2.2753093932473059</v>
      </c>
      <c r="D14" s="2">
        <v>2.2753093932473059</v>
      </c>
    </row>
    <row r="15" spans="1:4" x14ac:dyDescent="0.25">
      <c r="A15" s="1" t="s">
        <v>2</v>
      </c>
      <c r="B15" s="2">
        <v>10.492797412281597</v>
      </c>
      <c r="C15" s="2">
        <v>10.492797412281597</v>
      </c>
      <c r="D15" s="2">
        <v>10.492797412281597</v>
      </c>
    </row>
    <row r="18" spans="6:6" x14ac:dyDescent="0.25">
      <c r="F18" s="1" t="s">
        <v>161</v>
      </c>
    </row>
    <row r="19" spans="6:6" x14ac:dyDescent="0.25">
      <c r="F19" s="1" t="s">
        <v>166</v>
      </c>
    </row>
    <row r="20" spans="6:6" x14ac:dyDescent="0.25">
      <c r="F20" s="1" t="s">
        <v>167</v>
      </c>
    </row>
    <row r="21" spans="6:6" x14ac:dyDescent="0.25">
      <c r="F21" s="1" t="s">
        <v>163</v>
      </c>
    </row>
    <row r="22" spans="6:6" x14ac:dyDescent="0.25">
      <c r="F22" s="1" t="s">
        <v>164</v>
      </c>
    </row>
    <row r="23" spans="6:6" x14ac:dyDescent="0.25">
      <c r="F23" s="1" t="s">
        <v>165</v>
      </c>
    </row>
    <row r="24" spans="6:6" x14ac:dyDescent="0.25">
      <c r="F24" s="1" t="s">
        <v>162</v>
      </c>
    </row>
    <row r="25" spans="6:6" x14ac:dyDescent="0.25">
      <c r="F25" s="1" t="s">
        <v>168</v>
      </c>
    </row>
    <row r="26" spans="6:6" x14ac:dyDescent="0.25">
      <c r="F26" s="1" t="s">
        <v>169</v>
      </c>
    </row>
    <row r="27" spans="6:6" x14ac:dyDescent="0.25">
      <c r="F27" s="1" t="s">
        <v>170</v>
      </c>
    </row>
  </sheetData>
  <sortState ref="A3:D15">
    <sortCondition ref="A6" customList="Mineralöl,NE-Metalle,Eisen &amp; Stahl,Restl. Verarb. Gew.,Chemie,Baustoffe,Maschinenbau,Papier,Fahrzeuge"/>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8"/>
  <dimension ref="A3:AN15"/>
  <sheetViews>
    <sheetView workbookViewId="0">
      <selection activeCell="A6" sqref="A6:A14"/>
    </sheetView>
  </sheetViews>
  <sheetFormatPr baseColWidth="10" defaultRowHeight="15" x14ac:dyDescent="0.25"/>
  <cols>
    <col min="1" max="1" width="22.42578125" bestFit="1" customWidth="1"/>
    <col min="2" max="2" width="23.7109375" bestFit="1" customWidth="1"/>
    <col min="3" max="17" width="12" bestFit="1" customWidth="1"/>
    <col min="18" max="18" width="15.5703125" bestFit="1" customWidth="1"/>
    <col min="19" max="19" width="12" bestFit="1" customWidth="1"/>
    <col min="20" max="20" width="15.5703125" customWidth="1"/>
    <col min="21" max="54" width="12" bestFit="1" customWidth="1"/>
    <col min="55" max="55" width="12.7109375" bestFit="1" customWidth="1"/>
    <col min="56" max="63" width="12" bestFit="1" customWidth="1"/>
    <col min="64" max="64" width="12.42578125" bestFit="1" customWidth="1"/>
    <col min="65" max="155" width="12" bestFit="1" customWidth="1"/>
    <col min="156" max="156" width="12.5703125" bestFit="1" customWidth="1"/>
    <col min="157" max="174" width="12" bestFit="1" customWidth="1"/>
    <col min="175" max="175" width="12.85546875" bestFit="1" customWidth="1"/>
    <col min="176" max="193" width="12" bestFit="1" customWidth="1"/>
    <col min="194" max="194" width="12.5703125" bestFit="1" customWidth="1"/>
    <col min="195" max="212" width="12" bestFit="1" customWidth="1"/>
    <col min="213" max="213" width="13.5703125" bestFit="1" customWidth="1"/>
    <col min="214" max="249" width="12" bestFit="1" customWidth="1"/>
    <col min="250" max="250" width="12.42578125" bestFit="1" customWidth="1"/>
    <col min="251" max="307" width="12" bestFit="1" customWidth="1"/>
    <col min="308" max="308" width="15.5703125" bestFit="1" customWidth="1"/>
  </cols>
  <sheetData>
    <row r="3" spans="1:40" x14ac:dyDescent="0.25">
      <c r="A3" s="4" t="s">
        <v>24</v>
      </c>
      <c r="B3" s="4" t="s">
        <v>0</v>
      </c>
    </row>
    <row r="4" spans="1:40" x14ac:dyDescent="0.25">
      <c r="B4" t="s">
        <v>79</v>
      </c>
      <c r="C4" t="s">
        <v>192</v>
      </c>
      <c r="D4" t="s">
        <v>84</v>
      </c>
      <c r="E4" t="s">
        <v>193</v>
      </c>
      <c r="F4" t="s">
        <v>27</v>
      </c>
      <c r="G4" t="s">
        <v>48</v>
      </c>
      <c r="H4" t="s">
        <v>29</v>
      </c>
      <c r="I4" t="s">
        <v>195</v>
      </c>
      <c r="J4" t="s">
        <v>30</v>
      </c>
      <c r="K4" t="s">
        <v>196</v>
      </c>
      <c r="L4" t="s">
        <v>31</v>
      </c>
      <c r="M4" t="s">
        <v>197</v>
      </c>
      <c r="N4" t="s">
        <v>80</v>
      </c>
      <c r="O4" t="s">
        <v>198</v>
      </c>
      <c r="P4" t="s">
        <v>82</v>
      </c>
      <c r="Q4" t="s">
        <v>199</v>
      </c>
      <c r="R4" t="s">
        <v>85</v>
      </c>
      <c r="S4" t="s">
        <v>200</v>
      </c>
      <c r="T4" t="s">
        <v>86</v>
      </c>
      <c r="U4" t="s">
        <v>201</v>
      </c>
      <c r="V4" t="s">
        <v>87</v>
      </c>
      <c r="W4" t="s">
        <v>202</v>
      </c>
      <c r="X4" t="s">
        <v>88</v>
      </c>
      <c r="Y4" t="s">
        <v>203</v>
      </c>
      <c r="Z4" t="s">
        <v>68</v>
      </c>
      <c r="AA4" t="s">
        <v>194</v>
      </c>
      <c r="AB4" t="s">
        <v>225</v>
      </c>
      <c r="AC4" t="s">
        <v>233</v>
      </c>
      <c r="AD4" t="s">
        <v>226</v>
      </c>
      <c r="AE4" t="s">
        <v>234</v>
      </c>
      <c r="AF4" t="s">
        <v>221</v>
      </c>
      <c r="AG4" t="s">
        <v>235</v>
      </c>
      <c r="AH4" t="s">
        <v>227</v>
      </c>
      <c r="AI4" t="s">
        <v>236</v>
      </c>
      <c r="AJ4" t="s">
        <v>220</v>
      </c>
      <c r="AK4" t="s">
        <v>237</v>
      </c>
      <c r="AL4" t="s">
        <v>228</v>
      </c>
      <c r="AM4" t="s">
        <v>238</v>
      </c>
      <c r="AN4" t="s">
        <v>2</v>
      </c>
    </row>
    <row r="5" spans="1:40" x14ac:dyDescent="0.25">
      <c r="A5" s="4" t="s">
        <v>3</v>
      </c>
      <c r="B5" t="s">
        <v>13</v>
      </c>
      <c r="D5" t="s">
        <v>13</v>
      </c>
      <c r="F5" t="s">
        <v>13</v>
      </c>
      <c r="H5" t="s">
        <v>13</v>
      </c>
      <c r="J5" t="s">
        <v>13</v>
      </c>
      <c r="L5" t="s">
        <v>13</v>
      </c>
      <c r="N5" t="s">
        <v>13</v>
      </c>
      <c r="P5" t="s">
        <v>13</v>
      </c>
      <c r="R5" t="s">
        <v>13</v>
      </c>
      <c r="T5" t="s">
        <v>13</v>
      </c>
      <c r="V5" t="s">
        <v>13</v>
      </c>
      <c r="X5" t="s">
        <v>13</v>
      </c>
      <c r="Z5" t="s">
        <v>13</v>
      </c>
      <c r="AB5" t="s">
        <v>13</v>
      </c>
      <c r="AD5" t="s">
        <v>13</v>
      </c>
      <c r="AF5" t="s">
        <v>13</v>
      </c>
      <c r="AH5" t="s">
        <v>13</v>
      </c>
      <c r="AJ5" t="s">
        <v>13</v>
      </c>
      <c r="AL5" t="s">
        <v>13</v>
      </c>
    </row>
    <row r="6" spans="1:40" x14ac:dyDescent="0.25">
      <c r="A6" s="1" t="s">
        <v>161</v>
      </c>
      <c r="B6" s="2">
        <v>0.36914266900246151</v>
      </c>
      <c r="C6" s="2">
        <v>0.36914266900246151</v>
      </c>
      <c r="D6" s="2">
        <v>1.300258831283007</v>
      </c>
      <c r="E6" s="2">
        <v>1.300258831283007</v>
      </c>
      <c r="F6" s="2">
        <v>0.32622800083545067</v>
      </c>
      <c r="G6" s="2">
        <v>0.32622800083545067</v>
      </c>
      <c r="H6" s="2">
        <v>0.30754499500974414</v>
      </c>
      <c r="I6" s="2">
        <v>0.30754499500974414</v>
      </c>
      <c r="J6" s="2">
        <v>0.35011522549978902</v>
      </c>
      <c r="K6" s="2">
        <v>0.35011522549978902</v>
      </c>
      <c r="L6" s="2">
        <v>0.42027529155266546</v>
      </c>
      <c r="M6" s="2">
        <v>0.42027529155266546</v>
      </c>
      <c r="N6" s="2">
        <v>2.2543288007382496</v>
      </c>
      <c r="O6" s="2">
        <v>2.2543288007382496</v>
      </c>
      <c r="P6" s="2">
        <v>0.59163382800925313</v>
      </c>
      <c r="Q6" s="2">
        <v>0.59163382800925313</v>
      </c>
      <c r="R6" s="2">
        <v>0.56103549483247672</v>
      </c>
      <c r="S6" s="2">
        <v>0.56103549483247672</v>
      </c>
      <c r="T6" s="2">
        <v>0.67039820301626085</v>
      </c>
      <c r="U6" s="2">
        <v>0.67039820301626085</v>
      </c>
      <c r="V6" s="2">
        <v>3.1079189450272606</v>
      </c>
      <c r="W6" s="2">
        <v>3.1079189450272606</v>
      </c>
      <c r="X6" s="2">
        <v>1.1424798363861053</v>
      </c>
      <c r="Y6" s="2">
        <v>1.1424798363861053</v>
      </c>
      <c r="Z6" s="2">
        <v>0.51166718401286237</v>
      </c>
      <c r="AA6" s="2">
        <v>0.51166718401286237</v>
      </c>
      <c r="AB6" s="2">
        <v>0.58787926308037064</v>
      </c>
      <c r="AC6" s="2">
        <v>0.58787926308037064</v>
      </c>
      <c r="AD6" s="2">
        <v>0.59807477375775575</v>
      </c>
      <c r="AE6" s="2">
        <v>0.59807477375775575</v>
      </c>
      <c r="AF6" s="2">
        <v>0.42834860094884797</v>
      </c>
      <c r="AG6" s="2">
        <v>0.42834860094884797</v>
      </c>
      <c r="AH6" s="2">
        <v>0.48816633468204568</v>
      </c>
      <c r="AI6" s="2">
        <v>0.48816633468204568</v>
      </c>
      <c r="AJ6" s="2">
        <v>1.2758861820391594</v>
      </c>
      <c r="AK6" s="2">
        <v>1.2758861820391594</v>
      </c>
      <c r="AL6" s="2">
        <v>2.6993853462893034</v>
      </c>
      <c r="AM6" s="2">
        <v>2.6993853462893034</v>
      </c>
      <c r="AN6" s="2">
        <v>17.990767806003067</v>
      </c>
    </row>
    <row r="7" spans="1:40" x14ac:dyDescent="0.25">
      <c r="A7" s="1" t="s">
        <v>166</v>
      </c>
      <c r="B7" s="2">
        <v>0.56267849688020566</v>
      </c>
      <c r="C7" s="2">
        <v>0.56267849688020566</v>
      </c>
      <c r="D7" s="2">
        <v>0.48953923896835666</v>
      </c>
      <c r="E7" s="2">
        <v>0.48953923896835666</v>
      </c>
      <c r="F7" s="2">
        <v>0.73155509354793236</v>
      </c>
      <c r="G7" s="2">
        <v>0.73155509354793236</v>
      </c>
      <c r="H7" s="2">
        <v>0.28860872728667697</v>
      </c>
      <c r="I7" s="2">
        <v>0.28860872728667697</v>
      </c>
      <c r="J7" s="2">
        <v>0.61742232052413648</v>
      </c>
      <c r="K7" s="2">
        <v>0.61742232052413648</v>
      </c>
      <c r="L7" s="2">
        <v>0.47709975806097316</v>
      </c>
      <c r="M7" s="2">
        <v>0.47709975806097316</v>
      </c>
      <c r="N7" s="2">
        <v>0.67673559685841433</v>
      </c>
      <c r="O7" s="2">
        <v>0.67673559685841433</v>
      </c>
      <c r="P7" s="2">
        <v>1.9791987762754872</v>
      </c>
      <c r="Q7" s="2">
        <v>1.9791987762754872</v>
      </c>
      <c r="R7" s="2">
        <v>1.3946309584877985</v>
      </c>
      <c r="S7" s="2">
        <v>1.3946309584877985</v>
      </c>
      <c r="T7" s="2">
        <v>5.9431524807661615</v>
      </c>
      <c r="U7" s="2">
        <v>5.9431524807661615</v>
      </c>
      <c r="V7" s="2">
        <v>1.4502850701426264</v>
      </c>
      <c r="W7" s="2">
        <v>1.4502850701426264</v>
      </c>
      <c r="X7" s="2">
        <v>0.7271667320842673</v>
      </c>
      <c r="Y7" s="2">
        <v>0.7271667320842673</v>
      </c>
      <c r="Z7" s="2">
        <v>0.6191653979239774</v>
      </c>
      <c r="AA7" s="2">
        <v>0.6191653979239774</v>
      </c>
      <c r="AB7" s="2">
        <v>0.65528373366234072</v>
      </c>
      <c r="AC7" s="2">
        <v>0.65528373366234072</v>
      </c>
      <c r="AD7" s="2">
        <v>1.0721078702946929</v>
      </c>
      <c r="AE7" s="2">
        <v>1.0721078702946929</v>
      </c>
      <c r="AF7" s="2">
        <v>0.67874285688010683</v>
      </c>
      <c r="AG7" s="2">
        <v>0.67874285688010683</v>
      </c>
      <c r="AH7" s="2">
        <v>0.73302541256718778</v>
      </c>
      <c r="AI7" s="2">
        <v>0.73302541256718778</v>
      </c>
      <c r="AJ7" s="2">
        <v>0.5283776175907986</v>
      </c>
      <c r="AK7" s="2">
        <v>0.5283776175907986</v>
      </c>
      <c r="AL7" s="2">
        <v>0.8977700853764865</v>
      </c>
      <c r="AM7" s="2">
        <v>0.8977700853764865</v>
      </c>
      <c r="AN7" s="2">
        <v>20.52254622417863</v>
      </c>
    </row>
    <row r="8" spans="1:40" x14ac:dyDescent="0.25">
      <c r="A8" s="1" t="s">
        <v>163</v>
      </c>
      <c r="B8" s="2">
        <v>1.1452290946252159</v>
      </c>
      <c r="C8" s="2">
        <v>1.1452290946252159</v>
      </c>
      <c r="D8" s="2">
        <v>1.4071234370791428</v>
      </c>
      <c r="E8" s="2">
        <v>1.4071234370791428</v>
      </c>
      <c r="F8" s="2">
        <v>0.89166115942859292</v>
      </c>
      <c r="G8" s="2">
        <v>0.89166115942859292</v>
      </c>
      <c r="H8" s="2">
        <v>0.62445223597689681</v>
      </c>
      <c r="I8" s="2">
        <v>0.62445223597689681</v>
      </c>
      <c r="J8" s="2">
        <v>1.1424370079253947</v>
      </c>
      <c r="K8" s="2">
        <v>1.1424370079253947</v>
      </c>
      <c r="L8" s="2">
        <v>0.96090429211184181</v>
      </c>
      <c r="M8" s="2">
        <v>0.96090429211184181</v>
      </c>
      <c r="N8" s="2">
        <v>1.2835911808775005</v>
      </c>
      <c r="O8" s="2">
        <v>1.2835911808775005</v>
      </c>
      <c r="P8" s="2">
        <v>1.0622423333152911</v>
      </c>
      <c r="Q8" s="2">
        <v>1.0622423333152911</v>
      </c>
      <c r="R8" s="2">
        <v>0.82798131595822222</v>
      </c>
      <c r="S8" s="2">
        <v>0.82798131595822222</v>
      </c>
      <c r="T8" s="2">
        <v>2.6703441606360823</v>
      </c>
      <c r="U8" s="2">
        <v>2.6703441606360823</v>
      </c>
      <c r="V8" s="2">
        <v>3.1117157387300214</v>
      </c>
      <c r="W8" s="2">
        <v>3.1117157387300214</v>
      </c>
      <c r="X8" s="2">
        <v>0.54829659721207891</v>
      </c>
      <c r="Y8" s="2">
        <v>0.54829659721207891</v>
      </c>
      <c r="Z8" s="2">
        <v>0.93072971819823214</v>
      </c>
      <c r="AA8" s="2">
        <v>0.93072971819823214</v>
      </c>
      <c r="AB8" s="2">
        <v>0.90666128683821123</v>
      </c>
      <c r="AC8" s="2">
        <v>0.90666128683821123</v>
      </c>
      <c r="AD8" s="2">
        <v>1.0778819880857853</v>
      </c>
      <c r="AE8" s="2">
        <v>1.0778819880857853</v>
      </c>
      <c r="AF8" s="2">
        <v>0.80311372892508914</v>
      </c>
      <c r="AG8" s="2">
        <v>0.80311372892508914</v>
      </c>
      <c r="AH8" s="2">
        <v>0.56079606409054394</v>
      </c>
      <c r="AI8" s="2">
        <v>0.56079606409054394</v>
      </c>
      <c r="AJ8" s="2">
        <v>1.5012298266415296</v>
      </c>
      <c r="AK8" s="2">
        <v>1.5012298266415296</v>
      </c>
      <c r="AL8" s="2">
        <v>0.33366485689386755</v>
      </c>
      <c r="AM8" s="2">
        <v>0.33366485689386755</v>
      </c>
      <c r="AN8" s="2">
        <v>21.790056023549543</v>
      </c>
    </row>
    <row r="9" spans="1:40" x14ac:dyDescent="0.25">
      <c r="A9" s="1" t="s">
        <v>167</v>
      </c>
      <c r="B9" s="2">
        <v>2.3602946980291293</v>
      </c>
      <c r="C9" s="2">
        <v>2.3602946980291293</v>
      </c>
      <c r="D9" s="2">
        <v>1.9281294990269051</v>
      </c>
      <c r="E9" s="2">
        <v>1.9281294990269051</v>
      </c>
      <c r="F9" s="2">
        <v>0.60637947527528913</v>
      </c>
      <c r="G9" s="2">
        <v>0.60637947527528913</v>
      </c>
      <c r="H9" s="2">
        <v>0.51070917997078824</v>
      </c>
      <c r="I9" s="2">
        <v>0.51070917997078824</v>
      </c>
      <c r="J9" s="2">
        <v>0.8338174174636972</v>
      </c>
      <c r="K9" s="2">
        <v>0.8338174174636972</v>
      </c>
      <c r="L9" s="2">
        <v>0.60936346854678236</v>
      </c>
      <c r="M9" s="2">
        <v>0.60936346854678236</v>
      </c>
      <c r="N9" s="2">
        <v>1.9570335461521868</v>
      </c>
      <c r="O9" s="2">
        <v>1.9570335461521868</v>
      </c>
      <c r="P9" s="2">
        <v>0.68119731627063795</v>
      </c>
      <c r="Q9" s="2">
        <v>0.68119731627063795</v>
      </c>
      <c r="R9" s="2">
        <v>1.1249242663544685</v>
      </c>
      <c r="S9" s="2">
        <v>1.1249242663544685</v>
      </c>
      <c r="T9" s="2">
        <v>1.6144179032609034</v>
      </c>
      <c r="U9" s="2">
        <v>1.6144179032609034</v>
      </c>
      <c r="V9" s="2">
        <v>0.3890353527210188</v>
      </c>
      <c r="W9" s="2">
        <v>0.3890353527210188</v>
      </c>
      <c r="X9" s="2">
        <v>0.43865940021189537</v>
      </c>
      <c r="Y9" s="2">
        <v>0.43865940021189537</v>
      </c>
      <c r="Z9" s="2">
        <v>0.74839685697921943</v>
      </c>
      <c r="AA9" s="2">
        <v>0.74839685697921943</v>
      </c>
      <c r="AB9" s="2">
        <v>1.5010296059070443</v>
      </c>
      <c r="AC9" s="2">
        <v>1.5010296059070443</v>
      </c>
      <c r="AD9" s="2">
        <v>1.0858317285892276</v>
      </c>
      <c r="AE9" s="2">
        <v>1.0858317285892276</v>
      </c>
      <c r="AF9" s="2">
        <v>0.84388357167092298</v>
      </c>
      <c r="AG9" s="2">
        <v>0.84388357167092298</v>
      </c>
      <c r="AH9" s="2">
        <v>0.54675335457667784</v>
      </c>
      <c r="AI9" s="2">
        <v>0.54675335457667784</v>
      </c>
      <c r="AJ9" s="2">
        <v>0.73481039765522305</v>
      </c>
      <c r="AK9" s="2">
        <v>0.73481039765522305</v>
      </c>
      <c r="AL9" s="2">
        <v>0.59649344672455895</v>
      </c>
      <c r="AM9" s="2">
        <v>0.59649344672455895</v>
      </c>
      <c r="AN9" s="2">
        <v>19.111160485386574</v>
      </c>
    </row>
    <row r="10" spans="1:40" x14ac:dyDescent="0.25">
      <c r="A10" s="1" t="s">
        <v>168</v>
      </c>
      <c r="B10" s="2">
        <v>0.48314061009919262</v>
      </c>
      <c r="C10" s="2">
        <v>0.48314061009919262</v>
      </c>
      <c r="D10" s="2">
        <v>0.88570915653044491</v>
      </c>
      <c r="E10" s="2">
        <v>0.88570915653044491</v>
      </c>
      <c r="F10" s="2">
        <v>1.3424140784724328</v>
      </c>
      <c r="G10" s="2">
        <v>1.3424140784724328</v>
      </c>
      <c r="H10" s="2">
        <v>1.6435612782020506</v>
      </c>
      <c r="I10" s="2">
        <v>1.6435612782020506</v>
      </c>
      <c r="J10" s="2">
        <v>0.73284221194368282</v>
      </c>
      <c r="K10" s="2">
        <v>0.73284221194368282</v>
      </c>
      <c r="L10" s="2">
        <v>1.3759335625747093</v>
      </c>
      <c r="M10" s="2">
        <v>1.3759335625747093</v>
      </c>
      <c r="N10" s="2">
        <v>1.1190536652630798</v>
      </c>
      <c r="O10" s="2">
        <v>1.1190536652630798</v>
      </c>
      <c r="P10" s="2">
        <v>0.8931319738185417</v>
      </c>
      <c r="Q10" s="2">
        <v>0.8931319738185417</v>
      </c>
      <c r="R10" s="2">
        <v>0.75085916303730083</v>
      </c>
      <c r="S10" s="2">
        <v>0.75085916303730083</v>
      </c>
      <c r="T10" s="2">
        <v>0.5147510176374539</v>
      </c>
      <c r="U10" s="2">
        <v>0.5147510176374539</v>
      </c>
      <c r="V10" s="2">
        <v>2.1025841922763964</v>
      </c>
      <c r="W10" s="2">
        <v>2.1025841922763964</v>
      </c>
      <c r="X10" s="2">
        <v>1.1386169347822515</v>
      </c>
      <c r="Y10" s="2">
        <v>1.1386169347822515</v>
      </c>
      <c r="Z10" s="2">
        <v>1.2095113510592512</v>
      </c>
      <c r="AA10" s="2">
        <v>1.2095113510592512</v>
      </c>
      <c r="AB10" s="2">
        <v>0.94737761823233335</v>
      </c>
      <c r="AC10" s="2">
        <v>0.94737761823233335</v>
      </c>
      <c r="AD10" s="2">
        <v>1.0513365993098736</v>
      </c>
      <c r="AE10" s="2">
        <v>1.0513365993098736</v>
      </c>
      <c r="AF10" s="2">
        <v>0.84054148138163332</v>
      </c>
      <c r="AG10" s="2">
        <v>0.84054148138163332</v>
      </c>
      <c r="AH10" s="2">
        <v>0.9579376753905875</v>
      </c>
      <c r="AI10" s="2">
        <v>0.9579376753905875</v>
      </c>
      <c r="AJ10" s="2">
        <v>1.5876103529057437</v>
      </c>
      <c r="AK10" s="2">
        <v>1.5876103529057437</v>
      </c>
      <c r="AL10" s="2">
        <v>0.68462936924698414</v>
      </c>
      <c r="AM10" s="2">
        <v>0.68462936924698414</v>
      </c>
      <c r="AN10" s="2">
        <v>20.261542292163952</v>
      </c>
    </row>
    <row r="11" spans="1:40" x14ac:dyDescent="0.25">
      <c r="A11" s="1" t="s">
        <v>162</v>
      </c>
      <c r="B11" s="2">
        <v>0.78276168084764874</v>
      </c>
      <c r="C11" s="2">
        <v>0.78276168084764874</v>
      </c>
      <c r="D11" s="2">
        <v>2.2499978561435414</v>
      </c>
      <c r="E11" s="2">
        <v>2.2499978561435414</v>
      </c>
      <c r="F11" s="2">
        <v>1.1484185452686115</v>
      </c>
      <c r="G11" s="2">
        <v>1.1484185452686115</v>
      </c>
      <c r="H11" s="2">
        <v>0.33161796208355976</v>
      </c>
      <c r="I11" s="2">
        <v>0.33161796208355976</v>
      </c>
      <c r="J11" s="2">
        <v>1.3273036147654615</v>
      </c>
      <c r="K11" s="2">
        <v>1.3273036147654615</v>
      </c>
      <c r="L11" s="2">
        <v>0.91581061671470521</v>
      </c>
      <c r="M11" s="2">
        <v>0.91581061671470521</v>
      </c>
      <c r="N11" s="2">
        <v>0.96442466316541964</v>
      </c>
      <c r="O11" s="2">
        <v>0.96442466316541964</v>
      </c>
      <c r="P11" s="2">
        <v>0.65402893812315066</v>
      </c>
      <c r="Q11" s="2">
        <v>0.65402893812315066</v>
      </c>
      <c r="R11" s="2">
        <v>0.57091913435406927</v>
      </c>
      <c r="S11" s="2">
        <v>0.57091913435406927</v>
      </c>
      <c r="T11" s="2">
        <v>0.45948804093165746</v>
      </c>
      <c r="U11" s="2">
        <v>0.45948804093165746</v>
      </c>
      <c r="V11" s="2">
        <v>0.34706909604860209</v>
      </c>
      <c r="W11" s="2">
        <v>0.34706909604860209</v>
      </c>
      <c r="X11" s="2">
        <v>0.7371228502895284</v>
      </c>
      <c r="Y11" s="2">
        <v>0.7371228502895284</v>
      </c>
      <c r="Z11" s="2">
        <v>1.0348952555469246</v>
      </c>
      <c r="AA11" s="2">
        <v>1.0348952555469246</v>
      </c>
      <c r="AB11" s="2">
        <v>1.6273878152419186</v>
      </c>
      <c r="AC11" s="2">
        <v>1.6273878152419186</v>
      </c>
      <c r="AD11" s="2">
        <v>2.3453709651763228</v>
      </c>
      <c r="AE11" s="2">
        <v>2.3453709651763228</v>
      </c>
      <c r="AF11" s="2">
        <v>1.3735584931073386</v>
      </c>
      <c r="AG11" s="2">
        <v>1.3735584931073386</v>
      </c>
      <c r="AH11" s="2">
        <v>0.47631932830703372</v>
      </c>
      <c r="AI11" s="2">
        <v>0.47631932830703372</v>
      </c>
      <c r="AJ11" s="2">
        <v>0.79703024230571162</v>
      </c>
      <c r="AK11" s="2">
        <v>0.79703024230571162</v>
      </c>
      <c r="AL11" s="2">
        <v>0.51793627941055698</v>
      </c>
      <c r="AM11" s="2">
        <v>0.51793627941055698</v>
      </c>
      <c r="AN11" s="2">
        <v>18.661461377831763</v>
      </c>
    </row>
    <row r="12" spans="1:40" x14ac:dyDescent="0.25">
      <c r="A12" s="1" t="s">
        <v>169</v>
      </c>
      <c r="B12" s="2">
        <v>0.38029491869814969</v>
      </c>
      <c r="C12" s="2">
        <v>0.38029491869814969</v>
      </c>
      <c r="D12" s="2">
        <v>1.5149832561375551</v>
      </c>
      <c r="E12" s="2">
        <v>1.5149832561375551</v>
      </c>
      <c r="F12" s="2">
        <v>1.220432949173432</v>
      </c>
      <c r="G12" s="2">
        <v>1.220432949173432</v>
      </c>
      <c r="H12" s="2">
        <v>0.87280942240178738</v>
      </c>
      <c r="I12" s="2">
        <v>0.87280942240178738</v>
      </c>
      <c r="J12" s="2">
        <v>1.0936689286552799</v>
      </c>
      <c r="K12" s="2">
        <v>1.0936689286552799</v>
      </c>
      <c r="L12" s="2">
        <v>1.12949844627602</v>
      </c>
      <c r="M12" s="2">
        <v>1.12949844627602</v>
      </c>
      <c r="N12" s="2">
        <v>0.30180049945012066</v>
      </c>
      <c r="O12" s="2">
        <v>0.30180049945012066</v>
      </c>
      <c r="P12" s="2">
        <v>1.2854878050201224</v>
      </c>
      <c r="Q12" s="2">
        <v>1.2854878050201224</v>
      </c>
      <c r="R12" s="2">
        <v>1.0494358195469264</v>
      </c>
      <c r="S12" s="2">
        <v>1.0494358195469264</v>
      </c>
      <c r="T12" s="2">
        <v>0.2716861569257773</v>
      </c>
      <c r="U12" s="2">
        <v>0.2716861569257773</v>
      </c>
      <c r="V12" s="2">
        <v>0.10249689687437945</v>
      </c>
      <c r="W12" s="2">
        <v>0.10249689687437945</v>
      </c>
      <c r="X12" s="2">
        <v>1.1045926948025759</v>
      </c>
      <c r="Y12" s="2">
        <v>1.1045926948025759</v>
      </c>
      <c r="Z12" s="2">
        <v>0.95465502617182996</v>
      </c>
      <c r="AA12" s="2">
        <v>0.95465502617182996</v>
      </c>
      <c r="AB12" s="2">
        <v>1.2035287991621251</v>
      </c>
      <c r="AC12" s="2">
        <v>1.2035287991621251</v>
      </c>
      <c r="AD12" s="2">
        <v>0.79567827070685426</v>
      </c>
      <c r="AE12" s="2">
        <v>0.79567827070685426</v>
      </c>
      <c r="AF12" s="2">
        <v>0.50980082302331042</v>
      </c>
      <c r="AG12" s="2">
        <v>0.50980082302331042</v>
      </c>
      <c r="AH12" s="2">
        <v>0.78764787418247373</v>
      </c>
      <c r="AI12" s="2">
        <v>0.78764787418247373</v>
      </c>
      <c r="AJ12" s="2">
        <v>0.53389209517508684</v>
      </c>
      <c r="AK12" s="2">
        <v>0.53389209517508684</v>
      </c>
      <c r="AL12" s="2">
        <v>0.16605366179754555</v>
      </c>
      <c r="AM12" s="2">
        <v>0.16605366179754555</v>
      </c>
      <c r="AN12" s="2">
        <v>15.278444344181356</v>
      </c>
    </row>
    <row r="13" spans="1:40" x14ac:dyDescent="0.25">
      <c r="A13" s="1" t="s">
        <v>164</v>
      </c>
      <c r="B13" s="2">
        <v>2.2417094755454738</v>
      </c>
      <c r="C13" s="2">
        <v>2.2417094755454738</v>
      </c>
      <c r="D13" s="2">
        <v>0.58666727023627474</v>
      </c>
      <c r="E13" s="2">
        <v>0.58666727023627474</v>
      </c>
      <c r="F13" s="2">
        <v>1.5042302771752329</v>
      </c>
      <c r="G13" s="2">
        <v>1.5042302771752329</v>
      </c>
      <c r="H13" s="2">
        <v>2.8366247085822653</v>
      </c>
      <c r="I13" s="2">
        <v>2.8366247085822653</v>
      </c>
      <c r="J13" s="2">
        <v>1.3187131988479663</v>
      </c>
      <c r="K13" s="2">
        <v>1.3187131988479663</v>
      </c>
      <c r="L13" s="2">
        <v>1.3554200082955512</v>
      </c>
      <c r="M13" s="2">
        <v>1.3554200082955512</v>
      </c>
      <c r="N13" s="2">
        <v>0.21712846765366883</v>
      </c>
      <c r="O13" s="2">
        <v>0.21712846765366883</v>
      </c>
      <c r="P13" s="2">
        <v>0.94385833568051625</v>
      </c>
      <c r="Q13" s="2">
        <v>0.94385833568051625</v>
      </c>
      <c r="R13" s="2">
        <v>0.47563545502030441</v>
      </c>
      <c r="S13" s="2">
        <v>0.47563545502030441</v>
      </c>
      <c r="T13" s="2">
        <v>1.0320439473396117</v>
      </c>
      <c r="U13" s="2">
        <v>1.0320439473396117</v>
      </c>
      <c r="V13" s="2">
        <v>0.96699023657704941</v>
      </c>
      <c r="W13" s="2">
        <v>0.96699023657704941</v>
      </c>
      <c r="X13" s="2">
        <v>1.4194301415060036</v>
      </c>
      <c r="Y13" s="2">
        <v>1.4194301415060036</v>
      </c>
      <c r="Z13" s="2">
        <v>1.5268710158323691</v>
      </c>
      <c r="AA13" s="2">
        <v>1.5268710158323691</v>
      </c>
      <c r="AB13" s="2">
        <v>1.2959266388122286</v>
      </c>
      <c r="AC13" s="2">
        <v>1.2959266388122286</v>
      </c>
      <c r="AD13" s="2">
        <v>2.0704984532971573</v>
      </c>
      <c r="AE13" s="2">
        <v>2.0704984532971573</v>
      </c>
      <c r="AF13" s="2">
        <v>1.4333309263855207</v>
      </c>
      <c r="AG13" s="2">
        <v>1.4333309263855207</v>
      </c>
      <c r="AH13" s="2">
        <v>1.1868310086274065</v>
      </c>
      <c r="AI13" s="2">
        <v>1.1868310086274065</v>
      </c>
      <c r="AJ13" s="2">
        <v>1.1337472989543591</v>
      </c>
      <c r="AK13" s="2">
        <v>1.1337472989543591</v>
      </c>
      <c r="AL13" s="2">
        <v>0.5062143854823149</v>
      </c>
      <c r="AM13" s="2">
        <v>0.5062143854823149</v>
      </c>
      <c r="AN13" s="2">
        <v>24.051871249851278</v>
      </c>
    </row>
    <row r="14" spans="1:40" x14ac:dyDescent="0.25">
      <c r="A14" s="1" t="s">
        <v>170</v>
      </c>
      <c r="B14" s="2">
        <v>1.2455285590223306</v>
      </c>
      <c r="C14" s="2">
        <v>1.2455285590223306</v>
      </c>
      <c r="D14" s="2">
        <v>0.32823062470456826</v>
      </c>
      <c r="E14" s="2">
        <v>0.32823062470456826</v>
      </c>
      <c r="F14" s="2">
        <v>2.7827017659840796</v>
      </c>
      <c r="G14" s="2">
        <v>2.7827017659840796</v>
      </c>
      <c r="H14" s="2">
        <v>0.69382599658818789</v>
      </c>
      <c r="I14" s="2">
        <v>0.69382599658818789</v>
      </c>
      <c r="J14" s="2">
        <v>2.0221174976434932</v>
      </c>
      <c r="K14" s="2">
        <v>2.0221174976434932</v>
      </c>
      <c r="L14" s="2">
        <v>1.5997314787215053</v>
      </c>
      <c r="M14" s="2">
        <v>1.5997314787215053</v>
      </c>
      <c r="N14" s="2">
        <v>0.31690358915035127</v>
      </c>
      <c r="O14" s="2">
        <v>0.31690358915035127</v>
      </c>
      <c r="P14" s="2">
        <v>1.7876040996199343</v>
      </c>
      <c r="Q14" s="2">
        <v>1.7876040996199343</v>
      </c>
      <c r="R14" s="2">
        <v>0.3451513957826472</v>
      </c>
      <c r="S14" s="2">
        <v>0.3451513957826472</v>
      </c>
      <c r="T14" s="2">
        <v>0.95343613597821453</v>
      </c>
      <c r="U14" s="2">
        <v>0.95343613597821453</v>
      </c>
      <c r="V14" s="2"/>
      <c r="W14" s="2"/>
      <c r="X14" s="2">
        <v>1.0404222335048938</v>
      </c>
      <c r="Y14" s="2">
        <v>1.0404222335048938</v>
      </c>
      <c r="Z14" s="2">
        <v>1.6685629219526568</v>
      </c>
      <c r="AA14" s="2">
        <v>1.6685629219526568</v>
      </c>
      <c r="AB14" s="2">
        <v>1.0181627546465322</v>
      </c>
      <c r="AC14" s="2">
        <v>1.0181627546465322</v>
      </c>
      <c r="AD14" s="2">
        <v>1.9198183829751123</v>
      </c>
      <c r="AE14" s="2">
        <v>1.9198183829751123</v>
      </c>
      <c r="AF14" s="2">
        <v>1.9884195771427273</v>
      </c>
      <c r="AG14" s="2">
        <v>1.9884195771427273</v>
      </c>
      <c r="AH14" s="2">
        <v>1.2168747510668232</v>
      </c>
      <c r="AI14" s="2">
        <v>1.2168747510668232</v>
      </c>
      <c r="AJ14" s="2">
        <v>0.98788629168430464</v>
      </c>
      <c r="AK14" s="2">
        <v>0.98788629168430464</v>
      </c>
      <c r="AL14" s="2">
        <v>7.4987142746072835E-2</v>
      </c>
      <c r="AM14" s="2">
        <v>7.4987142746072835E-2</v>
      </c>
      <c r="AN14" s="2">
        <v>21.990365198914432</v>
      </c>
    </row>
    <row r="15" spans="1:40" x14ac:dyDescent="0.25">
      <c r="A15" s="1" t="s">
        <v>2</v>
      </c>
      <c r="B15" s="2">
        <v>9.570780202749809</v>
      </c>
      <c r="C15" s="2">
        <v>9.570780202749809</v>
      </c>
      <c r="D15" s="2">
        <v>10.690639170109796</v>
      </c>
      <c r="E15" s="2">
        <v>10.690639170109796</v>
      </c>
      <c r="F15" s="2">
        <v>10.554021345161054</v>
      </c>
      <c r="G15" s="2">
        <v>10.554021345161054</v>
      </c>
      <c r="H15" s="2">
        <v>8.1097545061019574</v>
      </c>
      <c r="I15" s="2">
        <v>8.1097545061019574</v>
      </c>
      <c r="J15" s="2">
        <v>9.4384374232689012</v>
      </c>
      <c r="K15" s="2">
        <v>9.4384374232689012</v>
      </c>
      <c r="L15" s="2">
        <v>8.8440369228547535</v>
      </c>
      <c r="M15" s="2">
        <v>8.8440369228547535</v>
      </c>
      <c r="N15" s="2">
        <v>9.0910000093089938</v>
      </c>
      <c r="O15" s="2">
        <v>9.0910000093089938</v>
      </c>
      <c r="P15" s="2">
        <v>9.8783834061329348</v>
      </c>
      <c r="Q15" s="2">
        <v>9.8783834061329348</v>
      </c>
      <c r="R15" s="2">
        <v>7.1005730033742145</v>
      </c>
      <c r="S15" s="2">
        <v>7.1005730033742145</v>
      </c>
      <c r="T15" s="2">
        <v>14.129718046492124</v>
      </c>
      <c r="U15" s="2">
        <v>14.129718046492124</v>
      </c>
      <c r="V15" s="2">
        <v>11.578095528397352</v>
      </c>
      <c r="W15" s="2">
        <v>11.578095528397352</v>
      </c>
      <c r="X15" s="2">
        <v>8.2967874207795997</v>
      </c>
      <c r="Y15" s="2">
        <v>8.2967874207795997</v>
      </c>
      <c r="Z15" s="2">
        <v>9.204454727677323</v>
      </c>
      <c r="AA15" s="2">
        <v>9.204454727677323</v>
      </c>
      <c r="AB15" s="2">
        <v>9.7432375155831039</v>
      </c>
      <c r="AC15" s="2">
        <v>9.7432375155831039</v>
      </c>
      <c r="AD15" s="2">
        <v>12.016599032192781</v>
      </c>
      <c r="AE15" s="2">
        <v>12.016599032192781</v>
      </c>
      <c r="AF15" s="2">
        <v>8.899740059465497</v>
      </c>
      <c r="AG15" s="2">
        <v>8.899740059465497</v>
      </c>
      <c r="AH15" s="2">
        <v>6.9543518034907805</v>
      </c>
      <c r="AI15" s="2">
        <v>6.9543518034907805</v>
      </c>
      <c r="AJ15" s="2">
        <v>9.0804703049519162</v>
      </c>
      <c r="AK15" s="2">
        <v>9.0804703049519162</v>
      </c>
      <c r="AL15" s="2">
        <v>6.4771345739676907</v>
      </c>
      <c r="AM15" s="2">
        <v>6.4771345739676907</v>
      </c>
      <c r="AN15" s="2">
        <v>179.65821500206062</v>
      </c>
    </row>
  </sheetData>
  <sortState ref="A3:D15">
    <sortCondition ref="C6"/>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3:AF11"/>
  <sheetViews>
    <sheetView workbookViewId="0">
      <selection activeCell="H6" sqref="H6"/>
    </sheetView>
  </sheetViews>
  <sheetFormatPr baseColWidth="10" defaultRowHeight="15" x14ac:dyDescent="0.25"/>
  <cols>
    <col min="1" max="1" width="22.42578125" bestFit="1" customWidth="1"/>
    <col min="2" max="2" width="23.7109375" bestFit="1" customWidth="1"/>
    <col min="3" max="6" width="12" customWidth="1"/>
    <col min="7" max="7" width="12" bestFit="1" customWidth="1"/>
    <col min="8" max="8" width="12" customWidth="1"/>
    <col min="9" max="9" width="12" bestFit="1" customWidth="1"/>
    <col min="10" max="11" width="12" customWidth="1"/>
    <col min="12" max="18" width="12" bestFit="1" customWidth="1"/>
    <col min="19" max="19" width="12.7109375" bestFit="1" customWidth="1"/>
    <col min="20" max="20" width="15.5703125" bestFit="1" customWidth="1"/>
    <col min="21" max="21" width="12.85546875" bestFit="1" customWidth="1"/>
    <col min="22" max="22" width="12" bestFit="1" customWidth="1"/>
    <col min="23" max="23" width="12.5703125" bestFit="1" customWidth="1"/>
    <col min="24" max="24" width="12" bestFit="1" customWidth="1"/>
    <col min="25" max="25" width="13.5703125" bestFit="1" customWidth="1"/>
    <col min="26" max="28" width="12" bestFit="1" customWidth="1"/>
    <col min="29" max="29" width="12.42578125" bestFit="1" customWidth="1"/>
    <col min="30" max="35" width="12" bestFit="1" customWidth="1"/>
    <col min="36" max="36" width="15.5703125" bestFit="1" customWidth="1"/>
    <col min="37" max="54" width="12" bestFit="1" customWidth="1"/>
    <col min="55" max="55" width="12.7109375" bestFit="1" customWidth="1"/>
    <col min="56" max="63" width="12" bestFit="1" customWidth="1"/>
    <col min="64" max="64" width="12.42578125" bestFit="1" customWidth="1"/>
    <col min="65" max="155" width="12" bestFit="1" customWidth="1"/>
    <col min="156" max="156" width="12.5703125" bestFit="1" customWidth="1"/>
    <col min="157" max="174" width="12" bestFit="1" customWidth="1"/>
    <col min="175" max="175" width="12.85546875" bestFit="1" customWidth="1"/>
    <col min="176" max="193" width="12" bestFit="1" customWidth="1"/>
    <col min="194" max="194" width="12.5703125" bestFit="1" customWidth="1"/>
    <col min="195" max="212" width="12" bestFit="1" customWidth="1"/>
    <col min="213" max="213" width="13.5703125" bestFit="1" customWidth="1"/>
    <col min="214" max="249" width="12" bestFit="1" customWidth="1"/>
    <col min="250" max="250" width="12.42578125" bestFit="1" customWidth="1"/>
    <col min="251" max="307" width="12" bestFit="1" customWidth="1"/>
    <col min="308" max="308" width="15.5703125" bestFit="1" customWidth="1"/>
  </cols>
  <sheetData>
    <row r="3" spans="1:32" x14ac:dyDescent="0.25">
      <c r="A3" s="4" t="s">
        <v>24</v>
      </c>
      <c r="B3" s="4" t="s">
        <v>0</v>
      </c>
    </row>
    <row r="4" spans="1:32" x14ac:dyDescent="0.25">
      <c r="B4" t="s">
        <v>229</v>
      </c>
      <c r="C4" t="s">
        <v>239</v>
      </c>
      <c r="D4" t="s">
        <v>240</v>
      </c>
      <c r="E4" t="s">
        <v>241</v>
      </c>
      <c r="F4" t="s">
        <v>242</v>
      </c>
      <c r="G4" t="s">
        <v>243</v>
      </c>
      <c r="H4" t="s">
        <v>19</v>
      </c>
      <c r="I4" t="s">
        <v>33</v>
      </c>
      <c r="J4" t="s">
        <v>244</v>
      </c>
      <c r="K4" t="s">
        <v>245</v>
      </c>
      <c r="L4" t="s">
        <v>246</v>
      </c>
      <c r="M4" t="s">
        <v>247</v>
      </c>
      <c r="N4" t="s">
        <v>248</v>
      </c>
      <c r="O4" t="s">
        <v>249</v>
      </c>
      <c r="P4" t="s">
        <v>20</v>
      </c>
      <c r="Q4" t="s">
        <v>95</v>
      </c>
      <c r="R4" t="s">
        <v>21</v>
      </c>
      <c r="S4" t="s">
        <v>118</v>
      </c>
      <c r="T4" t="s">
        <v>22</v>
      </c>
      <c r="U4" t="s">
        <v>119</v>
      </c>
      <c r="V4" t="s">
        <v>25</v>
      </c>
      <c r="W4" t="s">
        <v>120</v>
      </c>
      <c r="X4" t="s">
        <v>23</v>
      </c>
      <c r="Y4" t="s">
        <v>121</v>
      </c>
      <c r="Z4" t="s">
        <v>250</v>
      </c>
      <c r="AA4" t="s">
        <v>251</v>
      </c>
      <c r="AB4" t="s">
        <v>252</v>
      </c>
      <c r="AC4" t="s">
        <v>253</v>
      </c>
      <c r="AD4" t="s">
        <v>230</v>
      </c>
      <c r="AE4" t="s">
        <v>254</v>
      </c>
      <c r="AF4" t="s">
        <v>2</v>
      </c>
    </row>
    <row r="5" spans="1:32" x14ac:dyDescent="0.25">
      <c r="A5" s="4" t="s">
        <v>3</v>
      </c>
      <c r="B5" t="s">
        <v>27</v>
      </c>
      <c r="D5" t="s">
        <v>27</v>
      </c>
      <c r="F5" t="s">
        <v>27</v>
      </c>
      <c r="H5" t="s">
        <v>27</v>
      </c>
      <c r="J5" t="s">
        <v>27</v>
      </c>
      <c r="L5" t="s">
        <v>27</v>
      </c>
      <c r="N5" t="s">
        <v>27</v>
      </c>
      <c r="P5" t="s">
        <v>27</v>
      </c>
      <c r="R5" t="s">
        <v>27</v>
      </c>
      <c r="T5" t="s">
        <v>27</v>
      </c>
      <c r="V5" t="s">
        <v>27</v>
      </c>
      <c r="X5" t="s">
        <v>27</v>
      </c>
      <c r="Z5" t="s">
        <v>27</v>
      </c>
      <c r="AB5" t="s">
        <v>27</v>
      </c>
      <c r="AD5" t="s">
        <v>27</v>
      </c>
    </row>
    <row r="6" spans="1:32" x14ac:dyDescent="0.25">
      <c r="A6" s="1" t="s">
        <v>10</v>
      </c>
      <c r="B6" s="2">
        <v>0.24368605112044558</v>
      </c>
      <c r="C6" s="2">
        <v>0.24368605112044558</v>
      </c>
      <c r="D6" s="2">
        <v>1.6672413075865455</v>
      </c>
      <c r="E6" s="2">
        <v>1.6672413075865455</v>
      </c>
      <c r="F6" s="2">
        <v>1.4527422885163537</v>
      </c>
      <c r="G6" s="2">
        <v>1.4527422885163537</v>
      </c>
      <c r="H6" s="2">
        <v>1.8908488035109257</v>
      </c>
      <c r="I6" s="2">
        <v>1.8908488035109257</v>
      </c>
      <c r="J6" s="2">
        <v>0.95116868478935579</v>
      </c>
      <c r="K6" s="2">
        <v>0.95116868478935579</v>
      </c>
      <c r="L6" s="2">
        <v>1.0662457727811274</v>
      </c>
      <c r="M6" s="2">
        <v>1.0662457727811274</v>
      </c>
      <c r="N6" s="2">
        <v>1.2274514669209549</v>
      </c>
      <c r="O6" s="2">
        <v>1.2274514669209549</v>
      </c>
      <c r="P6" s="2">
        <v>2.5425334596380682</v>
      </c>
      <c r="Q6" s="2">
        <v>2.5425334596380682</v>
      </c>
      <c r="R6" s="2">
        <v>0.84215620811230851</v>
      </c>
      <c r="S6" s="2">
        <v>0.84215620811230851</v>
      </c>
      <c r="T6" s="2">
        <v>1.2663559654775365</v>
      </c>
      <c r="U6" s="2">
        <v>1.2663559654775365</v>
      </c>
      <c r="V6" s="2">
        <v>0.31983699505846186</v>
      </c>
      <c r="W6" s="2">
        <v>0.31983699505846186</v>
      </c>
      <c r="X6" s="2">
        <v>1.4362053425817827</v>
      </c>
      <c r="Y6" s="2">
        <v>1.4362053425817827</v>
      </c>
      <c r="Z6" s="2">
        <v>0.66768733782815404</v>
      </c>
      <c r="AA6" s="2">
        <v>0.66768733782815404</v>
      </c>
      <c r="AB6" s="2">
        <v>0.66831939888268532</v>
      </c>
      <c r="AC6" s="2">
        <v>0.66831939888268532</v>
      </c>
      <c r="AD6" s="2">
        <v>0.67841470442605634</v>
      </c>
      <c r="AE6" s="2">
        <v>0.67841470442605634</v>
      </c>
      <c r="AF6" s="2">
        <v>16.920893787230764</v>
      </c>
    </row>
    <row r="7" spans="1:32" x14ac:dyDescent="0.25">
      <c r="A7" s="1" t="s">
        <v>11</v>
      </c>
      <c r="B7" s="2">
        <v>0.26156430301994038</v>
      </c>
      <c r="C7" s="2">
        <v>0.26156430301994038</v>
      </c>
      <c r="D7" s="2">
        <v>1.8167911643332078</v>
      </c>
      <c r="E7" s="2">
        <v>1.8167911643332078</v>
      </c>
      <c r="F7" s="2">
        <v>1.3991887387785813</v>
      </c>
      <c r="G7" s="2">
        <v>1.3991887387785813</v>
      </c>
      <c r="H7" s="2">
        <v>2.217052746438168</v>
      </c>
      <c r="I7" s="2">
        <v>2.217052746438168</v>
      </c>
      <c r="J7" s="2">
        <v>0.95399836054469889</v>
      </c>
      <c r="K7" s="2">
        <v>0.95399836054469889</v>
      </c>
      <c r="L7" s="2">
        <v>0.97682920355238056</v>
      </c>
      <c r="M7" s="2">
        <v>0.97682920355238056</v>
      </c>
      <c r="N7" s="2">
        <v>1.2380063363139799</v>
      </c>
      <c r="O7" s="2">
        <v>1.2380063363139799</v>
      </c>
      <c r="P7" s="2">
        <v>2.6222181266580842</v>
      </c>
      <c r="Q7" s="2">
        <v>2.6222181266580842</v>
      </c>
      <c r="R7" s="2">
        <v>0.81235542592619625</v>
      </c>
      <c r="S7" s="2">
        <v>0.81235542592619625</v>
      </c>
      <c r="T7" s="2">
        <v>1.1633557264379335</v>
      </c>
      <c r="U7" s="2">
        <v>1.1633557264379335</v>
      </c>
      <c r="V7" s="2">
        <v>0.29464411768561571</v>
      </c>
      <c r="W7" s="2">
        <v>0.29464411768561571</v>
      </c>
      <c r="X7" s="2">
        <v>1.4602283386707509</v>
      </c>
      <c r="Y7" s="2">
        <v>1.4602283386707509</v>
      </c>
      <c r="Z7" s="2">
        <v>0.65502017879581087</v>
      </c>
      <c r="AA7" s="2">
        <v>0.65502017879581087</v>
      </c>
      <c r="AB7" s="2">
        <v>0.66468672229294434</v>
      </c>
      <c r="AC7" s="2">
        <v>0.66468672229294434</v>
      </c>
      <c r="AD7" s="2">
        <v>0.51308221294968215</v>
      </c>
      <c r="AE7" s="2">
        <v>0.51308221294968215</v>
      </c>
      <c r="AF7" s="2">
        <v>17.049021702397976</v>
      </c>
    </row>
    <row r="8" spans="1:32" x14ac:dyDescent="0.25">
      <c r="A8" s="1" t="s">
        <v>12</v>
      </c>
      <c r="B8" s="2">
        <v>0.25992744583568556</v>
      </c>
      <c r="C8" s="2">
        <v>0.25992744583568556</v>
      </c>
      <c r="D8" s="2">
        <v>1.9441774224947619</v>
      </c>
      <c r="E8" s="2">
        <v>1.9441774224947619</v>
      </c>
      <c r="F8" s="2">
        <v>1.3677188242786591</v>
      </c>
      <c r="G8" s="2">
        <v>1.3677188242786591</v>
      </c>
      <c r="H8" s="2">
        <v>1.1756392897823382</v>
      </c>
      <c r="I8" s="2">
        <v>1.1756392897823382</v>
      </c>
      <c r="J8" s="2">
        <v>0.96530842111415327</v>
      </c>
      <c r="K8" s="2">
        <v>0.96530842111415327</v>
      </c>
      <c r="L8" s="2">
        <v>0.93081643227542443</v>
      </c>
      <c r="M8" s="2">
        <v>0.93081643227542443</v>
      </c>
      <c r="N8" s="2">
        <v>1.2296527533830448</v>
      </c>
      <c r="O8" s="2">
        <v>1.2296527533830448</v>
      </c>
      <c r="P8" s="2">
        <v>2.7040878339442416</v>
      </c>
      <c r="Q8" s="2">
        <v>2.7040878339442416</v>
      </c>
      <c r="R8" s="2">
        <v>0.76268857156874359</v>
      </c>
      <c r="S8" s="2">
        <v>0.76268857156874359</v>
      </c>
      <c r="T8" s="2">
        <v>1.1606201842662873</v>
      </c>
      <c r="U8" s="2">
        <v>1.1606201842662873</v>
      </c>
      <c r="V8" s="2">
        <v>0.30999329359167094</v>
      </c>
      <c r="W8" s="2">
        <v>0.30999329359167094</v>
      </c>
      <c r="X8" s="2">
        <v>1.4797589850895876</v>
      </c>
      <c r="Y8" s="2">
        <v>1.4797589850895876</v>
      </c>
      <c r="Z8" s="2">
        <v>0.63048985961761972</v>
      </c>
      <c r="AA8" s="2">
        <v>0.63048985961761972</v>
      </c>
      <c r="AB8" s="2">
        <v>0.66240851528905953</v>
      </c>
      <c r="AC8" s="2">
        <v>0.66240851528905953</v>
      </c>
      <c r="AD8" s="2">
        <v>0.57056846978761089</v>
      </c>
      <c r="AE8" s="2">
        <v>0.57056846978761089</v>
      </c>
      <c r="AF8" s="2">
        <v>16.153856302318886</v>
      </c>
    </row>
    <row r="9" spans="1:32" x14ac:dyDescent="0.25">
      <c r="A9" s="1" t="s">
        <v>13</v>
      </c>
      <c r="B9" s="2">
        <v>0.25174802196128826</v>
      </c>
      <c r="C9" s="2">
        <v>0.25174802196128826</v>
      </c>
      <c r="D9" s="2">
        <v>2.0031880894700795</v>
      </c>
      <c r="E9" s="2">
        <v>2.0031880894700795</v>
      </c>
      <c r="F9" s="2">
        <v>1.3424140784724328</v>
      </c>
      <c r="G9" s="2">
        <v>1.3424140784724328</v>
      </c>
      <c r="H9" s="2">
        <v>0.85458801834021059</v>
      </c>
      <c r="I9" s="2">
        <v>0.85458801834021059</v>
      </c>
      <c r="J9" s="2">
        <v>0.96418705335301624</v>
      </c>
      <c r="K9" s="2">
        <v>0.96418705335301624</v>
      </c>
      <c r="L9" s="2">
        <v>0.89166115942859292</v>
      </c>
      <c r="M9" s="2">
        <v>0.89166115942859292</v>
      </c>
      <c r="N9" s="2">
        <v>1.220432949173432</v>
      </c>
      <c r="O9" s="2">
        <v>1.220432949173432</v>
      </c>
      <c r="P9" s="2">
        <v>2.7827017659840796</v>
      </c>
      <c r="Q9" s="2">
        <v>2.7827017659840796</v>
      </c>
      <c r="R9" s="2">
        <v>0.73155509354793236</v>
      </c>
      <c r="S9" s="2">
        <v>0.73155509354793236</v>
      </c>
      <c r="T9" s="2">
        <v>1.1484185452686115</v>
      </c>
      <c r="U9" s="2">
        <v>1.1484185452686115</v>
      </c>
      <c r="V9" s="2">
        <v>0.32622800083545067</v>
      </c>
      <c r="W9" s="2">
        <v>0.32622800083545067</v>
      </c>
      <c r="X9" s="2">
        <v>1.5042302771752329</v>
      </c>
      <c r="Y9" s="2">
        <v>1.5042302771752329</v>
      </c>
      <c r="Z9" s="2">
        <v>0.60637947527528913</v>
      </c>
      <c r="AA9" s="2">
        <v>0.60637947527528913</v>
      </c>
      <c r="AB9" s="2">
        <v>0.66611440983171544</v>
      </c>
      <c r="AC9" s="2">
        <v>0.66611440983171544</v>
      </c>
      <c r="AD9" s="2">
        <v>0.60130719647954067</v>
      </c>
      <c r="AE9" s="2">
        <v>0.60130719647954067</v>
      </c>
      <c r="AF9" s="2">
        <v>15.895154134596908</v>
      </c>
    </row>
    <row r="10" spans="1:32" x14ac:dyDescent="0.25">
      <c r="A10" s="1" t="s">
        <v>224</v>
      </c>
      <c r="B10" s="2">
        <v>0.24637423153843901</v>
      </c>
      <c r="C10" s="2">
        <v>0.24637423153843901</v>
      </c>
      <c r="D10" s="2">
        <v>1.6894568445084015</v>
      </c>
      <c r="E10" s="2">
        <v>1.6894568445084015</v>
      </c>
      <c r="F10" s="2">
        <v>1.3918169938428113</v>
      </c>
      <c r="G10" s="2">
        <v>1.3918169938428113</v>
      </c>
      <c r="H10" s="2">
        <v>1.5053942325117295</v>
      </c>
      <c r="I10" s="2">
        <v>1.5053942325117295</v>
      </c>
      <c r="J10" s="2">
        <v>0.97493806175148778</v>
      </c>
      <c r="K10" s="2">
        <v>0.97493806175148778</v>
      </c>
      <c r="L10" s="2">
        <v>1.0314236096996334</v>
      </c>
      <c r="M10" s="2">
        <v>1.0314236096996334</v>
      </c>
      <c r="N10" s="2">
        <v>1.2829509274128088</v>
      </c>
      <c r="O10" s="2">
        <v>1.2829509274128088</v>
      </c>
      <c r="P10" s="2">
        <v>2.5231465739205396</v>
      </c>
      <c r="Q10" s="2">
        <v>2.5231465739205396</v>
      </c>
      <c r="R10" s="2">
        <v>0.84599531193414845</v>
      </c>
      <c r="S10" s="2">
        <v>0.84599531193414845</v>
      </c>
      <c r="T10" s="2">
        <v>1.2775953735985106</v>
      </c>
      <c r="U10" s="2">
        <v>1.2775953735985106</v>
      </c>
      <c r="V10" s="2">
        <v>0.24143962063698718</v>
      </c>
      <c r="W10" s="2">
        <v>0.24143962063698718</v>
      </c>
      <c r="X10" s="2">
        <v>1.4585050551392775</v>
      </c>
      <c r="Y10" s="2">
        <v>1.4585050551392775</v>
      </c>
      <c r="Z10" s="2">
        <v>0.70552747202263488</v>
      </c>
      <c r="AA10" s="2">
        <v>0.70552747202263488</v>
      </c>
      <c r="AB10" s="2">
        <v>0.77400041281547627</v>
      </c>
      <c r="AC10" s="2">
        <v>0.77400041281547627</v>
      </c>
      <c r="AD10" s="2">
        <v>0.60062841552862689</v>
      </c>
      <c r="AE10" s="2">
        <v>0.60062841552862689</v>
      </c>
      <c r="AF10" s="2">
        <v>16.549193136861511</v>
      </c>
    </row>
    <row r="11" spans="1:32" x14ac:dyDescent="0.25">
      <c r="A11" s="1" t="s">
        <v>2</v>
      </c>
      <c r="B11" s="2">
        <v>1.2633000534757988</v>
      </c>
      <c r="C11" s="2">
        <v>1.2633000534757988</v>
      </c>
      <c r="D11" s="2">
        <v>9.1208548283929947</v>
      </c>
      <c r="E11" s="2">
        <v>9.1208548283929947</v>
      </c>
      <c r="F11" s="2">
        <v>6.9538809238888382</v>
      </c>
      <c r="G11" s="2">
        <v>6.9538809238888382</v>
      </c>
      <c r="H11" s="2">
        <v>7.643523090583372</v>
      </c>
      <c r="I11" s="2">
        <v>7.643523090583372</v>
      </c>
      <c r="J11" s="2">
        <v>4.8096005815527114</v>
      </c>
      <c r="K11" s="2">
        <v>4.8096005815527114</v>
      </c>
      <c r="L11" s="2">
        <v>4.8969761777371588</v>
      </c>
      <c r="M11" s="2">
        <v>4.8969761777371588</v>
      </c>
      <c r="N11" s="2">
        <v>6.1984944332042211</v>
      </c>
      <c r="O11" s="2">
        <v>6.1984944332042211</v>
      </c>
      <c r="P11" s="2">
        <v>13.174687760145012</v>
      </c>
      <c r="Q11" s="2">
        <v>13.174687760145012</v>
      </c>
      <c r="R11" s="2">
        <v>3.9947506110893292</v>
      </c>
      <c r="S11" s="2">
        <v>3.9947506110893292</v>
      </c>
      <c r="T11" s="2">
        <v>6.0163457950488795</v>
      </c>
      <c r="U11" s="2">
        <v>6.0163457950488795</v>
      </c>
      <c r="V11" s="2">
        <v>1.4921420278081863</v>
      </c>
      <c r="W11" s="2">
        <v>1.4921420278081863</v>
      </c>
      <c r="X11" s="2">
        <v>7.3389279986566311</v>
      </c>
      <c r="Y11" s="2">
        <v>7.3389279986566311</v>
      </c>
      <c r="Z11" s="2">
        <v>3.2651043235395085</v>
      </c>
      <c r="AA11" s="2">
        <v>3.2651043235395085</v>
      </c>
      <c r="AB11" s="2">
        <v>3.4355294591118808</v>
      </c>
      <c r="AC11" s="2">
        <v>3.4355294591118808</v>
      </c>
      <c r="AD11" s="2">
        <v>2.9640009991715166</v>
      </c>
      <c r="AE11" s="2">
        <v>2.9640009991715166</v>
      </c>
      <c r="AF11" s="2">
        <v>82.568119063406044</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9"/>
  <dimension ref="A3:C7"/>
  <sheetViews>
    <sheetView workbookViewId="0">
      <selection activeCell="F5" sqref="F5"/>
    </sheetView>
  </sheetViews>
  <sheetFormatPr baseColWidth="10" defaultRowHeight="15" x14ac:dyDescent="0.25"/>
  <cols>
    <col min="1" max="1" width="22.85546875" bestFit="1" customWidth="1"/>
    <col min="2" max="2" width="23.7109375" bestFit="1" customWidth="1"/>
    <col min="3" max="19" width="12" bestFit="1" customWidth="1"/>
    <col min="20" max="20" width="12" customWidth="1"/>
    <col min="21" max="33" width="12" bestFit="1" customWidth="1"/>
    <col min="34" max="34" width="12.7109375" bestFit="1" customWidth="1"/>
    <col min="35" max="44" width="12" bestFit="1" customWidth="1"/>
    <col min="45" max="45" width="12.42578125" bestFit="1" customWidth="1"/>
    <col min="46" max="110" width="12" bestFit="1" customWidth="1"/>
    <col min="111" max="111" width="12.5703125" bestFit="1" customWidth="1"/>
    <col min="112" max="121" width="12" bestFit="1" customWidth="1"/>
    <col min="122" max="122" width="12.85546875" bestFit="1" customWidth="1"/>
    <col min="123" max="132" width="12" bestFit="1" customWidth="1"/>
    <col min="133" max="133" width="12.5703125" bestFit="1" customWidth="1"/>
    <col min="134" max="143" width="12" bestFit="1" customWidth="1"/>
    <col min="144" max="144" width="13.5703125" bestFit="1" customWidth="1"/>
    <col min="145" max="165" width="12" bestFit="1" customWidth="1"/>
    <col min="166" max="166" width="12.42578125" bestFit="1" customWidth="1"/>
    <col min="167" max="199" width="12" bestFit="1" customWidth="1"/>
    <col min="200" max="200" width="15.5703125" bestFit="1" customWidth="1"/>
  </cols>
  <sheetData>
    <row r="3" spans="1:3" x14ac:dyDescent="0.25">
      <c r="A3" s="4" t="s">
        <v>157</v>
      </c>
      <c r="B3" s="4" t="s">
        <v>0</v>
      </c>
    </row>
    <row r="4" spans="1:3" x14ac:dyDescent="0.25">
      <c r="A4" s="4" t="s">
        <v>3</v>
      </c>
      <c r="B4" t="s">
        <v>127</v>
      </c>
      <c r="C4" t="s">
        <v>2</v>
      </c>
    </row>
    <row r="5" spans="1:3" x14ac:dyDescent="0.25">
      <c r="A5" s="1" t="s">
        <v>127</v>
      </c>
      <c r="B5" s="2"/>
      <c r="C5" s="2"/>
    </row>
    <row r="6" spans="1:3" x14ac:dyDescent="0.25">
      <c r="A6" s="3" t="s">
        <v>127</v>
      </c>
      <c r="B6" s="2"/>
      <c r="C6" s="2"/>
    </row>
    <row r="7" spans="1:3" x14ac:dyDescent="0.25">
      <c r="A7" s="1" t="s">
        <v>2</v>
      </c>
      <c r="B7" s="2"/>
      <c r="C7" s="2"/>
    </row>
  </sheetData>
  <sortState columnSort="1" ref="A3:S16">
    <sortCondition descending="1" ref="B15"/>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0"/>
  <dimension ref="A3:X12"/>
  <sheetViews>
    <sheetView topLeftCell="A2" workbookViewId="0">
      <selection activeCell="G6" sqref="G6"/>
    </sheetView>
  </sheetViews>
  <sheetFormatPr baseColWidth="10" defaultRowHeight="15" x14ac:dyDescent="0.25"/>
  <cols>
    <col min="1" max="1" width="22.85546875" bestFit="1" customWidth="1"/>
    <col min="2" max="2" width="23.7109375" bestFit="1" customWidth="1"/>
    <col min="3" max="19" width="12" bestFit="1" customWidth="1"/>
    <col min="20" max="20" width="12" customWidth="1"/>
    <col min="21" max="33" width="12" bestFit="1" customWidth="1"/>
    <col min="34" max="34" width="12.7109375" bestFit="1" customWidth="1"/>
    <col min="35" max="44" width="12" bestFit="1" customWidth="1"/>
    <col min="45" max="45" width="12.42578125" bestFit="1" customWidth="1"/>
    <col min="46" max="110" width="12" bestFit="1" customWidth="1"/>
    <col min="111" max="111" width="12.5703125" bestFit="1" customWidth="1"/>
    <col min="112" max="121" width="12" bestFit="1" customWidth="1"/>
    <col min="122" max="122" width="12.85546875" bestFit="1" customWidth="1"/>
    <col min="123" max="132" width="12" bestFit="1" customWidth="1"/>
    <col min="133" max="133" width="12.5703125" bestFit="1" customWidth="1"/>
    <col min="134" max="143" width="12" bestFit="1" customWidth="1"/>
    <col min="144" max="144" width="13.5703125" bestFit="1" customWidth="1"/>
    <col min="145" max="165" width="12" bestFit="1" customWidth="1"/>
    <col min="166" max="166" width="12.42578125" bestFit="1" customWidth="1"/>
    <col min="167" max="199" width="12" bestFit="1" customWidth="1"/>
    <col min="200" max="200" width="15.5703125" bestFit="1" customWidth="1"/>
  </cols>
  <sheetData>
    <row r="3" spans="1:24" x14ac:dyDescent="0.25">
      <c r="A3" s="4" t="s">
        <v>158</v>
      </c>
      <c r="B3" s="4" t="s">
        <v>0</v>
      </c>
    </row>
    <row r="4" spans="1:24" x14ac:dyDescent="0.25">
      <c r="A4" s="4" t="s">
        <v>3</v>
      </c>
      <c r="B4" t="s">
        <v>246</v>
      </c>
      <c r="C4" t="s">
        <v>223</v>
      </c>
      <c r="D4" t="s">
        <v>19</v>
      </c>
      <c r="E4" t="s">
        <v>252</v>
      </c>
      <c r="F4" t="s">
        <v>25</v>
      </c>
      <c r="G4" t="s">
        <v>230</v>
      </c>
      <c r="H4" t="s">
        <v>255</v>
      </c>
      <c r="I4" t="s">
        <v>222</v>
      </c>
      <c r="J4" t="s">
        <v>250</v>
      </c>
      <c r="K4" t="s">
        <v>21</v>
      </c>
      <c r="L4" t="s">
        <v>240</v>
      </c>
      <c r="M4" t="s">
        <v>248</v>
      </c>
      <c r="N4" t="s">
        <v>22</v>
      </c>
      <c r="O4" t="s">
        <v>242</v>
      </c>
      <c r="P4" t="s">
        <v>52</v>
      </c>
      <c r="Q4" t="s">
        <v>23</v>
      </c>
      <c r="R4" t="s">
        <v>20</v>
      </c>
      <c r="S4" t="s">
        <v>53</v>
      </c>
      <c r="T4" t="s">
        <v>244</v>
      </c>
      <c r="U4" t="s">
        <v>229</v>
      </c>
      <c r="V4" t="s">
        <v>231</v>
      </c>
      <c r="W4" t="s">
        <v>256</v>
      </c>
      <c r="X4" t="s">
        <v>2</v>
      </c>
    </row>
    <row r="5" spans="1:24" x14ac:dyDescent="0.25">
      <c r="A5" s="1" t="s">
        <v>246</v>
      </c>
      <c r="B5" s="2"/>
      <c r="C5" s="2"/>
      <c r="D5" s="2"/>
      <c r="E5" s="2"/>
      <c r="F5" s="2"/>
      <c r="G5" s="2"/>
      <c r="H5" s="2"/>
      <c r="I5" s="2"/>
      <c r="J5" s="2"/>
      <c r="K5" s="2"/>
      <c r="L5" s="2"/>
      <c r="M5" s="2"/>
      <c r="N5" s="2"/>
      <c r="O5" s="2"/>
      <c r="P5" s="2"/>
      <c r="Q5" s="2"/>
      <c r="R5" s="2"/>
      <c r="S5" s="2"/>
      <c r="T5" s="2"/>
      <c r="U5" s="2"/>
      <c r="V5" s="2"/>
      <c r="W5" s="2"/>
      <c r="X5" s="2"/>
    </row>
    <row r="6" spans="1:24" x14ac:dyDescent="0.25">
      <c r="A6" s="3" t="s">
        <v>27</v>
      </c>
      <c r="B6" s="2">
        <v>1.1777128928493714</v>
      </c>
      <c r="C6" s="2">
        <v>0.52892744430128025</v>
      </c>
      <c r="D6" s="2">
        <v>0.35084594449385609</v>
      </c>
      <c r="E6" s="2">
        <v>0.76472744397859216</v>
      </c>
      <c r="F6" s="2">
        <v>0.18600498045513986</v>
      </c>
      <c r="G6" s="2">
        <v>0.32844743472568061</v>
      </c>
      <c r="H6" s="2">
        <v>0.37353911404005824</v>
      </c>
      <c r="I6" s="2">
        <v>0.47458828714509793</v>
      </c>
      <c r="J6" s="2">
        <v>0.35536783963997232</v>
      </c>
      <c r="K6" s="2">
        <v>0.10685799966773019</v>
      </c>
      <c r="L6" s="2">
        <v>7.0267131254144369E-2</v>
      </c>
      <c r="M6" s="2">
        <v>6.8251301704987583E-2</v>
      </c>
      <c r="N6" s="2">
        <v>4.9823598115405029E-2</v>
      </c>
      <c r="O6" s="2">
        <v>3.4669784233605283E-2</v>
      </c>
      <c r="P6" s="2">
        <v>5.3261539808308389E-2</v>
      </c>
      <c r="Q6" s="2">
        <v>1.7883641449720853E-2</v>
      </c>
      <c r="R6" s="2">
        <v>7.431869396871944E-3</v>
      </c>
      <c r="S6" s="2">
        <v>1.0412369143412375E-2</v>
      </c>
      <c r="T6" s="2">
        <v>9.2728170478209126E-4</v>
      </c>
      <c r="U6" s="2">
        <v>3.9647234383046061E-4</v>
      </c>
      <c r="V6" s="2">
        <v>2.1986164663960543E-5</v>
      </c>
      <c r="W6" s="2">
        <v>3.9633643397792025E-2</v>
      </c>
      <c r="X6" s="2">
        <v>5.0000000000143041</v>
      </c>
    </row>
    <row r="7" spans="1:24" x14ac:dyDescent="0.25">
      <c r="A7" s="6" t="s">
        <v>10</v>
      </c>
      <c r="B7" s="2">
        <v>0.23726119864604536</v>
      </c>
      <c r="C7" s="2">
        <v>0.10522258488476184</v>
      </c>
      <c r="D7" s="2">
        <v>7.1228654222555518E-2</v>
      </c>
      <c r="E7" s="2">
        <v>0.15539315006482418</v>
      </c>
      <c r="F7" s="2">
        <v>3.4834546911243089E-2</v>
      </c>
      <c r="G7" s="2">
        <v>6.4976236612229107E-2</v>
      </c>
      <c r="H7" s="2">
        <v>7.4310288789761744E-2</v>
      </c>
      <c r="I7" s="2">
        <v>9.4412583176520043E-2</v>
      </c>
      <c r="J7" s="2">
        <v>7.2096269376994537E-2</v>
      </c>
      <c r="K7" s="2">
        <v>2.1732483300968938E-2</v>
      </c>
      <c r="L7" s="2">
        <v>1.4199869097816719E-2</v>
      </c>
      <c r="M7" s="2">
        <v>1.3846674461148878E-2</v>
      </c>
      <c r="N7" s="2">
        <v>1.0008900158454535E-2</v>
      </c>
      <c r="O7" s="2">
        <v>7.0150845872552769E-3</v>
      </c>
      <c r="P7" s="2">
        <v>1.2085263099823254E-2</v>
      </c>
      <c r="Q7" s="2">
        <v>3.6190144089440469E-3</v>
      </c>
      <c r="R7" s="2">
        <v>1.5035060326119454E-3</v>
      </c>
      <c r="S7" s="2">
        <v>2.3587084091622932E-3</v>
      </c>
      <c r="T7" s="2">
        <v>1.8748760091116489E-4</v>
      </c>
      <c r="U7" s="2">
        <v>8.0140101485121158E-5</v>
      </c>
      <c r="V7" s="2">
        <v>4.1193978126148197E-6</v>
      </c>
      <c r="W7" s="2">
        <v>3.6232366608600778E-3</v>
      </c>
      <c r="X7" s="2">
        <v>1.0000000000021905</v>
      </c>
    </row>
    <row r="8" spans="1:24" x14ac:dyDescent="0.25">
      <c r="A8" s="6" t="s">
        <v>11</v>
      </c>
      <c r="B8" s="2">
        <v>0.23533440295086688</v>
      </c>
      <c r="C8" s="2">
        <v>0.10548415644282118</v>
      </c>
      <c r="D8" s="2">
        <v>6.7275911738445021E-2</v>
      </c>
      <c r="E8" s="2">
        <v>0.15203905447630539</v>
      </c>
      <c r="F8" s="2">
        <v>3.8992204975956464E-2</v>
      </c>
      <c r="G8" s="2">
        <v>6.6811815255824525E-2</v>
      </c>
      <c r="H8" s="2">
        <v>7.4495015842797607E-2</v>
      </c>
      <c r="I8" s="2">
        <v>9.4647282281364639E-2</v>
      </c>
      <c r="J8" s="2">
        <v>7.0638233248085616E-2</v>
      </c>
      <c r="K8" s="2">
        <v>2.1306304834127206E-2</v>
      </c>
      <c r="L8" s="2">
        <v>1.3935988987686873E-2</v>
      </c>
      <c r="M8" s="2">
        <v>1.354899959226152E-2</v>
      </c>
      <c r="N8" s="2">
        <v>9.9626200878523176E-3</v>
      </c>
      <c r="O8" s="2">
        <v>6.9294304238510709E-3</v>
      </c>
      <c r="P8" s="2">
        <v>9.2419745022245068E-3</v>
      </c>
      <c r="Q8" s="2">
        <v>3.5572626106781923E-3</v>
      </c>
      <c r="R8" s="2">
        <v>1.4766158640888676E-3</v>
      </c>
      <c r="S8" s="2">
        <v>1.7543060486735901E-3</v>
      </c>
      <c r="T8" s="2">
        <v>1.8441050655708014E-4</v>
      </c>
      <c r="U8" s="2">
        <v>7.8692877914753967E-5</v>
      </c>
      <c r="V8" s="2">
        <v>4.6297879801239846E-6</v>
      </c>
      <c r="W8" s="2">
        <v>1.2300686666953832E-2</v>
      </c>
      <c r="X8" s="2">
        <v>1.0000000000033173</v>
      </c>
    </row>
    <row r="9" spans="1:24" x14ac:dyDescent="0.25">
      <c r="A9" s="6" t="s">
        <v>12</v>
      </c>
      <c r="B9" s="2">
        <v>0.23455301508865486</v>
      </c>
      <c r="C9" s="2">
        <v>0.10694830109000318</v>
      </c>
      <c r="D9" s="2">
        <v>6.5458594741192491E-2</v>
      </c>
      <c r="E9" s="2">
        <v>0.15274115241922612</v>
      </c>
      <c r="F9" s="2">
        <v>3.8507429014213876E-2</v>
      </c>
      <c r="G9" s="2">
        <v>6.6435393553846159E-2</v>
      </c>
      <c r="H9" s="2">
        <v>7.5529024004460196E-2</v>
      </c>
      <c r="I9" s="2">
        <v>9.596100859245954E-2</v>
      </c>
      <c r="J9" s="2">
        <v>7.0695563428783512E-2</v>
      </c>
      <c r="K9" s="2">
        <v>2.1156384714579594E-2</v>
      </c>
      <c r="L9" s="2">
        <v>1.4034354537344373E-2</v>
      </c>
      <c r="M9" s="2">
        <v>1.3571877046371085E-2</v>
      </c>
      <c r="N9" s="2">
        <v>9.9701365157760687E-3</v>
      </c>
      <c r="O9" s="2">
        <v>6.904995390299532E-3</v>
      </c>
      <c r="P9" s="2">
        <v>9.3979233569864273E-3</v>
      </c>
      <c r="Q9" s="2">
        <v>3.5630758274817721E-3</v>
      </c>
      <c r="R9" s="2">
        <v>1.4813641675781274E-3</v>
      </c>
      <c r="S9" s="2">
        <v>1.6999927568619507E-3</v>
      </c>
      <c r="T9" s="2">
        <v>1.8523927526526283E-4</v>
      </c>
      <c r="U9" s="2">
        <v>7.929305538667905E-5</v>
      </c>
      <c r="V9" s="2">
        <v>4.8125321985258823E-6</v>
      </c>
      <c r="W9" s="2">
        <v>1.11210688940965E-2</v>
      </c>
      <c r="X9" s="2">
        <v>1.0000000000030658</v>
      </c>
    </row>
    <row r="10" spans="1:24" x14ac:dyDescent="0.25">
      <c r="A10" s="6" t="s">
        <v>13</v>
      </c>
      <c r="B10" s="2">
        <v>0.23359746018495231</v>
      </c>
      <c r="C10" s="2">
        <v>0.10849143394860214</v>
      </c>
      <c r="D10" s="2">
        <v>6.6062273521688489E-2</v>
      </c>
      <c r="E10" s="2">
        <v>0.15137664900914699</v>
      </c>
      <c r="F10" s="2">
        <v>3.7681918413988547E-2</v>
      </c>
      <c r="G10" s="2">
        <v>6.5783438403119149E-2</v>
      </c>
      <c r="H10" s="2">
        <v>7.6618815216955571E-2</v>
      </c>
      <c r="I10" s="2">
        <v>9.7345608291511385E-2</v>
      </c>
      <c r="J10" s="2">
        <v>7.0148661930182252E-2</v>
      </c>
      <c r="K10" s="2">
        <v>2.0941271071217814E-2</v>
      </c>
      <c r="L10" s="2">
        <v>1.4043173208226198E-2</v>
      </c>
      <c r="M10" s="2">
        <v>1.3467283906365026E-2</v>
      </c>
      <c r="N10" s="2">
        <v>9.9369731391783685E-3</v>
      </c>
      <c r="O10" s="2">
        <v>6.8270753000476666E-3</v>
      </c>
      <c r="P10" s="2">
        <v>8.3127470229438782E-3</v>
      </c>
      <c r="Q10" s="2">
        <v>3.5469943833433383E-3</v>
      </c>
      <c r="R10" s="2">
        <v>1.473326990064437E-3</v>
      </c>
      <c r="S10" s="2">
        <v>1.4877862849756996E-3</v>
      </c>
      <c r="T10" s="2">
        <v>1.8438702119664949E-4</v>
      </c>
      <c r="U10" s="2">
        <v>7.9150791403969077E-5</v>
      </c>
      <c r="V10" s="2">
        <v>4.9207883583627392E-6</v>
      </c>
      <c r="W10" s="2">
        <v>1.2588651175881614E-2</v>
      </c>
      <c r="X10" s="2">
        <v>1.00000000000335</v>
      </c>
    </row>
    <row r="11" spans="1:24" x14ac:dyDescent="0.25">
      <c r="A11" s="6" t="s">
        <v>224</v>
      </c>
      <c r="B11" s="2">
        <v>0.23696681597885197</v>
      </c>
      <c r="C11" s="2">
        <v>0.10278096793509192</v>
      </c>
      <c r="D11" s="2">
        <v>8.0820510269974638E-2</v>
      </c>
      <c r="E11" s="2">
        <v>0.15317743800908948</v>
      </c>
      <c r="F11" s="2">
        <v>3.5988881139737861E-2</v>
      </c>
      <c r="G11" s="2">
        <v>6.4440550900661697E-2</v>
      </c>
      <c r="H11" s="2">
        <v>7.2585970186083107E-2</v>
      </c>
      <c r="I11" s="2">
        <v>9.2221804803242324E-2</v>
      </c>
      <c r="J11" s="2">
        <v>7.1789111655926399E-2</v>
      </c>
      <c r="K11" s="2">
        <v>2.1721555746836617E-2</v>
      </c>
      <c r="L11" s="2">
        <v>1.4053745423070198E-2</v>
      </c>
      <c r="M11" s="2">
        <v>1.3816466698841078E-2</v>
      </c>
      <c r="N11" s="2">
        <v>9.9449682141437463E-3</v>
      </c>
      <c r="O11" s="2">
        <v>6.9931985321517384E-3</v>
      </c>
      <c r="P11" s="2">
        <v>1.4223631826330326E-2</v>
      </c>
      <c r="Q11" s="2">
        <v>3.5972942192735043E-3</v>
      </c>
      <c r="R11" s="2">
        <v>1.4970563425285661E-3</v>
      </c>
      <c r="S11" s="2">
        <v>3.1115756437388414E-3</v>
      </c>
      <c r="T11" s="2">
        <v>1.8575730085193393E-4</v>
      </c>
      <c r="U11" s="2">
        <v>7.9195517639937373E-5</v>
      </c>
      <c r="V11" s="2">
        <v>3.5036583143331154E-6</v>
      </c>
      <c r="W11" s="2"/>
      <c r="X11" s="2">
        <v>1.0000000000023803</v>
      </c>
    </row>
    <row r="12" spans="1:24" x14ac:dyDescent="0.25">
      <c r="A12" s="1" t="s">
        <v>2</v>
      </c>
      <c r="B12" s="2">
        <v>1.1777128928493714</v>
      </c>
      <c r="C12" s="2">
        <v>0.52892744430128025</v>
      </c>
      <c r="D12" s="2">
        <v>0.35084594449385609</v>
      </c>
      <c r="E12" s="2">
        <v>0.76472744397859216</v>
      </c>
      <c r="F12" s="2">
        <v>0.18600498045513986</v>
      </c>
      <c r="G12" s="2">
        <v>0.32844743472568061</v>
      </c>
      <c r="H12" s="2">
        <v>0.37353911404005824</v>
      </c>
      <c r="I12" s="2">
        <v>0.47458828714509793</v>
      </c>
      <c r="J12" s="2">
        <v>0.35536783963997232</v>
      </c>
      <c r="K12" s="2">
        <v>0.10685799966773019</v>
      </c>
      <c r="L12" s="2">
        <v>7.0267131254144369E-2</v>
      </c>
      <c r="M12" s="2">
        <v>6.8251301704987583E-2</v>
      </c>
      <c r="N12" s="2">
        <v>4.9823598115405029E-2</v>
      </c>
      <c r="O12" s="2">
        <v>3.4669784233605283E-2</v>
      </c>
      <c r="P12" s="2">
        <v>5.3261539808308389E-2</v>
      </c>
      <c r="Q12" s="2">
        <v>1.7883641449720853E-2</v>
      </c>
      <c r="R12" s="2">
        <v>7.431869396871944E-3</v>
      </c>
      <c r="S12" s="2">
        <v>1.0412369143412375E-2</v>
      </c>
      <c r="T12" s="2">
        <v>9.2728170478209126E-4</v>
      </c>
      <c r="U12" s="2">
        <v>3.9647234383046061E-4</v>
      </c>
      <c r="V12" s="2">
        <v>2.1986164663960543E-5</v>
      </c>
      <c r="W12" s="2">
        <v>3.9633643397792025E-2</v>
      </c>
      <c r="X12" s="2">
        <v>5.0000000000143041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2"/>
  <dimension ref="A3:F12"/>
  <sheetViews>
    <sheetView topLeftCell="A2" workbookViewId="0">
      <selection activeCell="E6" sqref="E6"/>
    </sheetView>
  </sheetViews>
  <sheetFormatPr baseColWidth="10" defaultRowHeight="15" x14ac:dyDescent="0.25"/>
  <cols>
    <col min="1" max="1" width="22.85546875" bestFit="1" customWidth="1"/>
    <col min="2" max="2" width="23.7109375" bestFit="1" customWidth="1"/>
    <col min="3" max="19" width="12" bestFit="1" customWidth="1"/>
    <col min="20" max="20" width="12" customWidth="1"/>
    <col min="21" max="33" width="12" bestFit="1" customWidth="1"/>
    <col min="34" max="34" width="12.7109375" bestFit="1" customWidth="1"/>
    <col min="35" max="44" width="12" bestFit="1" customWidth="1"/>
    <col min="45" max="45" width="12.42578125" bestFit="1" customWidth="1"/>
    <col min="46" max="110" width="12" bestFit="1" customWidth="1"/>
    <col min="111" max="111" width="12.5703125" bestFit="1" customWidth="1"/>
    <col min="112" max="121" width="12" bestFit="1" customWidth="1"/>
    <col min="122" max="122" width="12.85546875" bestFit="1" customWidth="1"/>
    <col min="123" max="132" width="12" bestFit="1" customWidth="1"/>
    <col min="133" max="133" width="12.5703125" bestFit="1" customWidth="1"/>
    <col min="134" max="143" width="12" bestFit="1" customWidth="1"/>
    <col min="144" max="144" width="13.5703125" bestFit="1" customWidth="1"/>
    <col min="145" max="165" width="12" bestFit="1" customWidth="1"/>
    <col min="166" max="166" width="12.42578125" bestFit="1" customWidth="1"/>
    <col min="167" max="199" width="12" bestFit="1" customWidth="1"/>
    <col min="200" max="200" width="15.5703125" bestFit="1" customWidth="1"/>
  </cols>
  <sheetData>
    <row r="3" spans="1:6" x14ac:dyDescent="0.25">
      <c r="A3" s="4" t="s">
        <v>160</v>
      </c>
      <c r="B3" s="4" t="s">
        <v>0</v>
      </c>
    </row>
    <row r="4" spans="1:6" x14ac:dyDescent="0.25">
      <c r="A4" s="4" t="s">
        <v>3</v>
      </c>
      <c r="B4" t="s">
        <v>223</v>
      </c>
      <c r="C4" t="s">
        <v>255</v>
      </c>
      <c r="D4" t="s">
        <v>222</v>
      </c>
      <c r="E4" t="s">
        <v>256</v>
      </c>
      <c r="F4" t="s">
        <v>2</v>
      </c>
    </row>
    <row r="5" spans="1:6" x14ac:dyDescent="0.25">
      <c r="A5" s="1" t="s">
        <v>27</v>
      </c>
      <c r="B5" s="2">
        <v>1.7144795241150343</v>
      </c>
      <c r="C5" s="2">
        <v>1.6308377044507572</v>
      </c>
      <c r="D5" s="2">
        <v>1.5383431760277686</v>
      </c>
      <c r="E5" s="2">
        <v>0.11633959606756003</v>
      </c>
      <c r="F5" s="2">
        <v>5.0000000006611209</v>
      </c>
    </row>
    <row r="6" spans="1:6" x14ac:dyDescent="0.25">
      <c r="A6" s="3" t="s">
        <v>22</v>
      </c>
      <c r="B6" s="2"/>
      <c r="C6" s="2"/>
      <c r="D6" s="2"/>
      <c r="E6" s="2"/>
      <c r="F6" s="2"/>
    </row>
    <row r="7" spans="1:6" x14ac:dyDescent="0.25">
      <c r="A7" s="6" t="s">
        <v>10</v>
      </c>
      <c r="B7" s="2">
        <v>0.3471038246322089</v>
      </c>
      <c r="C7" s="2">
        <v>0.33017017503399992</v>
      </c>
      <c r="D7" s="2">
        <v>0.31144425610548793</v>
      </c>
      <c r="E7" s="2">
        <v>1.1281744361315654E-2</v>
      </c>
      <c r="F7" s="2">
        <v>1.0000000001330123</v>
      </c>
    </row>
    <row r="8" spans="1:6" x14ac:dyDescent="0.25">
      <c r="A8" s="6" t="s">
        <v>11</v>
      </c>
      <c r="B8" s="2">
        <v>0.3383355547944325</v>
      </c>
      <c r="C8" s="2">
        <v>0.32182967002760432</v>
      </c>
      <c r="D8" s="2">
        <v>0.30357679085974471</v>
      </c>
      <c r="E8" s="2">
        <v>3.6257984449550022E-2</v>
      </c>
      <c r="F8" s="2">
        <v>1.0000000001313316</v>
      </c>
    </row>
    <row r="9" spans="1:6" x14ac:dyDescent="0.25">
      <c r="A9" s="6" t="s">
        <v>12</v>
      </c>
      <c r="B9" s="2">
        <v>0.33962126589517938</v>
      </c>
      <c r="C9" s="2">
        <v>0.32305265701032215</v>
      </c>
      <c r="D9" s="2">
        <v>0.30473041495986219</v>
      </c>
      <c r="E9" s="2">
        <v>3.2595662264905963E-2</v>
      </c>
      <c r="F9" s="2">
        <v>1.0000000001302698</v>
      </c>
    </row>
    <row r="10" spans="1:6" x14ac:dyDescent="0.25">
      <c r="A10" s="6" t="s">
        <v>13</v>
      </c>
      <c r="B10" s="2">
        <v>0.33835443484877309</v>
      </c>
      <c r="C10" s="2">
        <v>0.32184762900818575</v>
      </c>
      <c r="D10" s="2">
        <v>0.3035937312794752</v>
      </c>
      <c r="E10" s="2">
        <v>3.6204204991788391E-2</v>
      </c>
      <c r="F10" s="2">
        <v>1.0000000001282223</v>
      </c>
    </row>
    <row r="11" spans="1:6" x14ac:dyDescent="0.25">
      <c r="A11" s="6" t="s">
        <v>224</v>
      </c>
      <c r="B11" s="2">
        <v>0.35106444394444064</v>
      </c>
      <c r="C11" s="2">
        <v>0.33393757337064517</v>
      </c>
      <c r="D11" s="2">
        <v>0.31499798282319863</v>
      </c>
      <c r="E11" s="2"/>
      <c r="F11" s="2">
        <v>1.0000000001382845</v>
      </c>
    </row>
    <row r="12" spans="1:6" x14ac:dyDescent="0.25">
      <c r="A12" s="1" t="s">
        <v>2</v>
      </c>
      <c r="B12" s="2">
        <v>1.7144795241150343</v>
      </c>
      <c r="C12" s="2">
        <v>1.6308377044507572</v>
      </c>
      <c r="D12" s="2">
        <v>1.5383431760277686</v>
      </c>
      <c r="E12" s="2">
        <v>0.11633959606756003</v>
      </c>
      <c r="F12" s="2">
        <v>5.0000000006611209</v>
      </c>
    </row>
  </sheetData>
  <sortState columnSort="1" ref="A3:F17">
    <sortCondition descending="1" ref="B16"/>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A3:AP11"/>
  <sheetViews>
    <sheetView workbookViewId="0">
      <selection activeCell="Q34" sqref="Q34"/>
    </sheetView>
  </sheetViews>
  <sheetFormatPr baseColWidth="10" defaultRowHeight="15" x14ac:dyDescent="0.25"/>
  <cols>
    <col min="1" max="1" width="22.42578125" bestFit="1" customWidth="1"/>
    <col min="2" max="2" width="23.7109375" bestFit="1" customWidth="1"/>
    <col min="3" max="3" width="12" customWidth="1"/>
    <col min="4" max="5" width="12.7109375" bestFit="1" customWidth="1"/>
    <col min="6" max="6" width="12.7109375" customWidth="1"/>
    <col min="7" max="8" width="12.7109375" bestFit="1" customWidth="1"/>
    <col min="9" max="9" width="12.7109375" customWidth="1"/>
    <col min="10" max="10" width="12.7109375" bestFit="1" customWidth="1"/>
    <col min="11" max="12" width="12" customWidth="1"/>
    <col min="13" max="14" width="12.7109375" bestFit="1" customWidth="1"/>
    <col min="15" max="15" width="12.7109375" customWidth="1"/>
    <col min="16" max="17" width="12" customWidth="1"/>
    <col min="18" max="18" width="12.7109375" bestFit="1" customWidth="1"/>
    <col min="19" max="19" width="12" customWidth="1"/>
    <col min="20" max="20" width="12.7109375" bestFit="1" customWidth="1"/>
    <col min="21" max="21" width="13.42578125" customWidth="1"/>
    <col min="22" max="22" width="15.5703125" bestFit="1" customWidth="1"/>
    <col min="23" max="23" width="12" bestFit="1" customWidth="1"/>
    <col min="24" max="27" width="12.7109375" bestFit="1" customWidth="1"/>
    <col min="28" max="28" width="12" bestFit="1" customWidth="1"/>
    <col min="29" max="30" width="12.7109375" bestFit="1" customWidth="1"/>
    <col min="31" max="32" width="12" bestFit="1" customWidth="1"/>
    <col min="33" max="35" width="12.7109375" bestFit="1" customWidth="1"/>
    <col min="36" max="36" width="12" bestFit="1" customWidth="1"/>
    <col min="37" max="37" width="12.7109375" bestFit="1" customWidth="1"/>
    <col min="38" max="39" width="12" bestFit="1" customWidth="1"/>
    <col min="40" max="42" width="12.7109375" bestFit="1" customWidth="1"/>
    <col min="43" max="43" width="12" bestFit="1" customWidth="1"/>
    <col min="44" max="50" width="12.7109375" bestFit="1" customWidth="1"/>
    <col min="51" max="52" width="12" bestFit="1" customWidth="1"/>
    <col min="53" max="55" width="12.7109375" bestFit="1" customWidth="1"/>
    <col min="56" max="57" width="12" bestFit="1" customWidth="1"/>
    <col min="58" max="58" width="12.7109375" bestFit="1" customWidth="1"/>
    <col min="59" max="59" width="12" bestFit="1" customWidth="1"/>
    <col min="60" max="60" width="12.7109375" bestFit="1" customWidth="1"/>
    <col min="61" max="61" width="13.42578125" bestFit="1" customWidth="1"/>
    <col min="62" max="62" width="12" bestFit="1" customWidth="1"/>
    <col min="63" max="67" width="12.7109375" bestFit="1" customWidth="1"/>
    <col min="68" max="68" width="12" bestFit="1" customWidth="1"/>
    <col min="69" max="69" width="12.7109375" bestFit="1" customWidth="1"/>
    <col min="70" max="70" width="12" bestFit="1" customWidth="1"/>
    <col min="71" max="71" width="12.7109375" bestFit="1" customWidth="1"/>
    <col min="72" max="72" width="12" bestFit="1" customWidth="1"/>
    <col min="73" max="73" width="12.7109375" bestFit="1" customWidth="1"/>
    <col min="74" max="74" width="12" bestFit="1" customWidth="1"/>
    <col min="75" max="75" width="12.7109375" bestFit="1" customWidth="1"/>
    <col min="76" max="77" width="12" bestFit="1" customWidth="1"/>
    <col min="78" max="78" width="12.7109375" bestFit="1" customWidth="1"/>
    <col min="79" max="79" width="12" bestFit="1" customWidth="1"/>
    <col min="80" max="80" width="12.7109375" bestFit="1" customWidth="1"/>
    <col min="81" max="81" width="12.28515625" bestFit="1" customWidth="1"/>
    <col min="82" max="82" width="12.7109375" bestFit="1" customWidth="1"/>
    <col min="83" max="83" width="12" bestFit="1" customWidth="1"/>
    <col min="84" max="86" width="12.7109375" bestFit="1" customWidth="1"/>
    <col min="87" max="87" width="12" bestFit="1" customWidth="1"/>
    <col min="88" max="89" width="12.7109375" bestFit="1" customWidth="1"/>
    <col min="90" max="90" width="12" bestFit="1" customWidth="1"/>
    <col min="91" max="93" width="12.7109375" bestFit="1" customWidth="1"/>
    <col min="94" max="94" width="12" bestFit="1" customWidth="1"/>
    <col min="95" max="96" width="12.7109375" bestFit="1" customWidth="1"/>
    <col min="97" max="97" width="12" bestFit="1" customWidth="1"/>
    <col min="98" max="98" width="12.7109375" bestFit="1" customWidth="1"/>
    <col min="99" max="101" width="12" bestFit="1" customWidth="1"/>
    <col min="102" max="102" width="12.7109375" bestFit="1" customWidth="1"/>
    <col min="103" max="103" width="12" bestFit="1" customWidth="1"/>
    <col min="104" max="110" width="12.7109375" bestFit="1" customWidth="1"/>
    <col min="111" max="112" width="12" bestFit="1" customWidth="1"/>
    <col min="113" max="122" width="12.7109375" bestFit="1" customWidth="1"/>
    <col min="123" max="123" width="12" bestFit="1" customWidth="1"/>
    <col min="124" max="127" width="12.7109375" bestFit="1" customWidth="1"/>
    <col min="128" max="128" width="12" bestFit="1" customWidth="1"/>
    <col min="129" max="130" width="12.7109375" bestFit="1" customWidth="1"/>
    <col min="131" max="132" width="12" bestFit="1" customWidth="1"/>
    <col min="133" max="135" width="12.7109375" bestFit="1" customWidth="1"/>
    <col min="136" max="136" width="12" bestFit="1" customWidth="1"/>
    <col min="137" max="140" width="12.7109375" bestFit="1" customWidth="1"/>
    <col min="141" max="141" width="13.42578125" bestFit="1" customWidth="1"/>
    <col min="142" max="142" width="12.7109375" bestFit="1" customWidth="1"/>
    <col min="143" max="143" width="12" bestFit="1" customWidth="1"/>
    <col min="144" max="147" width="12.7109375" bestFit="1" customWidth="1"/>
    <col min="148" max="148" width="12" bestFit="1" customWidth="1"/>
    <col min="149" max="151" width="12.7109375" bestFit="1" customWidth="1"/>
    <col min="152" max="152" width="12" bestFit="1" customWidth="1"/>
    <col min="153" max="159" width="12.7109375" bestFit="1" customWidth="1"/>
    <col min="160" max="160" width="12" bestFit="1" customWidth="1"/>
    <col min="161" max="167" width="12.7109375" bestFit="1" customWidth="1"/>
    <col min="168" max="168" width="12" bestFit="1" customWidth="1"/>
    <col min="169" max="175" width="12.7109375" bestFit="1" customWidth="1"/>
    <col min="176" max="176" width="12" bestFit="1" customWidth="1"/>
    <col min="177" max="177" width="12.7109375" bestFit="1" customWidth="1"/>
    <col min="178" max="178" width="12" bestFit="1" customWidth="1"/>
    <col min="179" max="180" width="12.7109375" bestFit="1" customWidth="1"/>
    <col min="181" max="181" width="12.85546875" bestFit="1" customWidth="1"/>
    <col min="182" max="182" width="12.7109375" bestFit="1" customWidth="1"/>
    <col min="183" max="183" width="12" bestFit="1" customWidth="1"/>
    <col min="184" max="196" width="12.7109375" bestFit="1" customWidth="1"/>
    <col min="197" max="198" width="12" bestFit="1" customWidth="1"/>
    <col min="199" max="201" width="12.7109375" bestFit="1" customWidth="1"/>
    <col min="202" max="203" width="12" bestFit="1" customWidth="1"/>
    <col min="204" max="207" width="12.7109375" bestFit="1" customWidth="1"/>
    <col min="208" max="208" width="12" bestFit="1" customWidth="1"/>
    <col min="209" max="211" width="12.7109375" bestFit="1" customWidth="1"/>
    <col min="212" max="212" width="12" bestFit="1" customWidth="1"/>
    <col min="213" max="221" width="12.7109375" bestFit="1" customWidth="1"/>
    <col min="222" max="222" width="12" bestFit="1" customWidth="1"/>
    <col min="223" max="227" width="12.7109375" bestFit="1" customWidth="1"/>
    <col min="228" max="228" width="12" bestFit="1" customWidth="1"/>
    <col min="229" max="231" width="12.7109375" bestFit="1" customWidth="1"/>
    <col min="232" max="232" width="12" bestFit="1" customWidth="1"/>
    <col min="233" max="233" width="12.7109375" bestFit="1" customWidth="1"/>
    <col min="234" max="235" width="12" bestFit="1" customWidth="1"/>
    <col min="236" max="236" width="12.7109375" bestFit="1" customWidth="1"/>
    <col min="237" max="238" width="12" bestFit="1" customWidth="1"/>
    <col min="239" max="239" width="12.7109375" bestFit="1" customWidth="1"/>
    <col min="240" max="240" width="12" bestFit="1" customWidth="1"/>
    <col min="241" max="242" width="12.7109375" bestFit="1" customWidth="1"/>
    <col min="243" max="243" width="12" bestFit="1" customWidth="1"/>
    <col min="244" max="246" width="12.7109375" bestFit="1" customWidth="1"/>
    <col min="247" max="247" width="12" bestFit="1" customWidth="1"/>
    <col min="248" max="248" width="12.7109375" bestFit="1" customWidth="1"/>
    <col min="249" max="249" width="12" bestFit="1" customWidth="1"/>
    <col min="250" max="250" width="12.7109375" bestFit="1" customWidth="1"/>
    <col min="251" max="253" width="12" bestFit="1" customWidth="1"/>
    <col min="254" max="255" width="12.7109375" bestFit="1" customWidth="1"/>
    <col min="256" max="256" width="12" bestFit="1" customWidth="1"/>
    <col min="257" max="264" width="12.7109375" bestFit="1" customWidth="1"/>
    <col min="265" max="266" width="12" bestFit="1" customWidth="1"/>
    <col min="267" max="267" width="12.7109375" bestFit="1" customWidth="1"/>
    <col min="268" max="269" width="12" bestFit="1" customWidth="1"/>
    <col min="270" max="272" width="12.7109375" bestFit="1" customWidth="1"/>
    <col min="273" max="273" width="12" bestFit="1" customWidth="1"/>
    <col min="274" max="275" width="12.7109375" bestFit="1" customWidth="1"/>
    <col min="276" max="277" width="12" bestFit="1" customWidth="1"/>
    <col min="278" max="281" width="12.7109375" bestFit="1" customWidth="1"/>
    <col min="282" max="282" width="12" bestFit="1" customWidth="1"/>
    <col min="283" max="287" width="12.7109375" bestFit="1" customWidth="1"/>
    <col min="288" max="288" width="12" bestFit="1" customWidth="1"/>
    <col min="289" max="290" width="12.7109375" bestFit="1" customWidth="1"/>
    <col min="291" max="291" width="12" bestFit="1" customWidth="1"/>
    <col min="292" max="292" width="12.7109375" bestFit="1" customWidth="1"/>
    <col min="293" max="293" width="12" bestFit="1" customWidth="1"/>
    <col min="294" max="296" width="12.7109375" bestFit="1" customWidth="1"/>
    <col min="297" max="297" width="12" bestFit="1" customWidth="1"/>
    <col min="298" max="298" width="12.7109375" bestFit="1" customWidth="1"/>
    <col min="299" max="300" width="12" bestFit="1" customWidth="1"/>
    <col min="301" max="301" width="13.5703125" bestFit="1" customWidth="1"/>
    <col min="302" max="303" width="12" bestFit="1" customWidth="1"/>
    <col min="304" max="304" width="12.7109375" bestFit="1" customWidth="1"/>
    <col min="305" max="305" width="12" bestFit="1" customWidth="1"/>
    <col min="306" max="309" width="12.7109375" bestFit="1" customWidth="1"/>
    <col min="310" max="310" width="12" bestFit="1" customWidth="1"/>
    <col min="311" max="312" width="12.7109375" bestFit="1" customWidth="1"/>
    <col min="313" max="313" width="12" bestFit="1" customWidth="1"/>
    <col min="314" max="314" width="12.7109375" bestFit="1" customWidth="1"/>
    <col min="315" max="317" width="12" bestFit="1" customWidth="1"/>
    <col min="318" max="318" width="12.7109375" bestFit="1" customWidth="1"/>
    <col min="319" max="319" width="12" bestFit="1" customWidth="1"/>
    <col min="320" max="320" width="12.7109375" bestFit="1" customWidth="1"/>
    <col min="321" max="321" width="12.42578125" bestFit="1" customWidth="1"/>
    <col min="322" max="325" width="12.7109375" bestFit="1" customWidth="1"/>
    <col min="326" max="326" width="12" bestFit="1" customWidth="1"/>
    <col min="327" max="328" width="12.7109375" bestFit="1" customWidth="1"/>
    <col min="329" max="330" width="12" bestFit="1" customWidth="1"/>
    <col min="331" max="332" width="12.7109375" bestFit="1" customWidth="1"/>
    <col min="333" max="333" width="12" bestFit="1" customWidth="1"/>
    <col min="334" max="334" width="12.7109375" bestFit="1" customWidth="1"/>
    <col min="335" max="335" width="12" bestFit="1" customWidth="1"/>
    <col min="336" max="342" width="12.7109375" bestFit="1" customWidth="1"/>
    <col min="343" max="343" width="12" bestFit="1" customWidth="1"/>
    <col min="344" max="348" width="12.7109375" bestFit="1" customWidth="1"/>
    <col min="349" max="349" width="12" bestFit="1" customWidth="1"/>
    <col min="350" max="355" width="12.7109375" bestFit="1" customWidth="1"/>
    <col min="356" max="357" width="12" bestFit="1" customWidth="1"/>
    <col min="358" max="358" width="12.7109375" bestFit="1" customWidth="1"/>
    <col min="359" max="359" width="13" bestFit="1" customWidth="1"/>
    <col min="360" max="363" width="12" bestFit="1" customWidth="1"/>
    <col min="364" max="375" width="12.7109375" bestFit="1" customWidth="1"/>
    <col min="376" max="376" width="12" bestFit="1" customWidth="1"/>
    <col min="377" max="379" width="12.7109375" bestFit="1" customWidth="1"/>
    <col min="380" max="380" width="15.5703125" bestFit="1" customWidth="1"/>
  </cols>
  <sheetData>
    <row r="3" spans="1:42" x14ac:dyDescent="0.25">
      <c r="A3" s="4" t="s">
        <v>94</v>
      </c>
      <c r="B3" s="4" t="s">
        <v>0</v>
      </c>
    </row>
    <row r="4" spans="1:42" x14ac:dyDescent="0.25">
      <c r="B4" t="s">
        <v>79</v>
      </c>
      <c r="C4" t="s">
        <v>192</v>
      </c>
      <c r="D4" t="s">
        <v>84</v>
      </c>
      <c r="E4" t="s">
        <v>193</v>
      </c>
      <c r="F4" t="s">
        <v>27</v>
      </c>
      <c r="G4" t="s">
        <v>48</v>
      </c>
      <c r="H4" t="s">
        <v>68</v>
      </c>
      <c r="I4" t="s">
        <v>194</v>
      </c>
      <c r="J4" t="s">
        <v>29</v>
      </c>
      <c r="K4" t="s">
        <v>195</v>
      </c>
      <c r="L4" t="s">
        <v>30</v>
      </c>
      <c r="M4" t="s">
        <v>196</v>
      </c>
      <c r="N4" t="s">
        <v>31</v>
      </c>
      <c r="O4" t="s">
        <v>197</v>
      </c>
      <c r="P4" t="s">
        <v>80</v>
      </c>
      <c r="Q4" t="s">
        <v>198</v>
      </c>
      <c r="R4" t="s">
        <v>82</v>
      </c>
      <c r="S4" t="s">
        <v>199</v>
      </c>
      <c r="T4" t="s">
        <v>85</v>
      </c>
      <c r="U4" t="s">
        <v>200</v>
      </c>
      <c r="V4" t="s">
        <v>86</v>
      </c>
      <c r="W4" t="s">
        <v>201</v>
      </c>
      <c r="X4" t="s">
        <v>87</v>
      </c>
      <c r="Y4" t="s">
        <v>202</v>
      </c>
      <c r="Z4" t="s">
        <v>88</v>
      </c>
      <c r="AA4" t="s">
        <v>203</v>
      </c>
      <c r="AB4" t="s">
        <v>178</v>
      </c>
      <c r="AC4" t="s">
        <v>204</v>
      </c>
      <c r="AD4" t="s">
        <v>225</v>
      </c>
      <c r="AE4" t="s">
        <v>233</v>
      </c>
      <c r="AF4" t="s">
        <v>226</v>
      </c>
      <c r="AG4" t="s">
        <v>234</v>
      </c>
      <c r="AH4" t="s">
        <v>221</v>
      </c>
      <c r="AI4" t="s">
        <v>235</v>
      </c>
      <c r="AJ4" t="s">
        <v>227</v>
      </c>
      <c r="AK4" t="s">
        <v>236</v>
      </c>
      <c r="AL4" t="s">
        <v>220</v>
      </c>
      <c r="AM4" t="s">
        <v>237</v>
      </c>
      <c r="AN4" t="s">
        <v>228</v>
      </c>
      <c r="AO4" t="s">
        <v>238</v>
      </c>
      <c r="AP4" t="s">
        <v>2</v>
      </c>
    </row>
    <row r="5" spans="1:42" x14ac:dyDescent="0.25">
      <c r="A5" s="4" t="s">
        <v>3</v>
      </c>
      <c r="B5" t="s">
        <v>93</v>
      </c>
      <c r="D5" t="s">
        <v>93</v>
      </c>
      <c r="F5" t="s">
        <v>93</v>
      </c>
      <c r="H5" t="s">
        <v>93</v>
      </c>
      <c r="J5" t="s">
        <v>93</v>
      </c>
      <c r="L5" t="s">
        <v>93</v>
      </c>
      <c r="N5" t="s">
        <v>93</v>
      </c>
      <c r="P5" t="s">
        <v>93</v>
      </c>
      <c r="R5" t="s">
        <v>93</v>
      </c>
      <c r="T5" t="s">
        <v>93</v>
      </c>
      <c r="V5" t="s">
        <v>93</v>
      </c>
      <c r="X5" t="s">
        <v>93</v>
      </c>
      <c r="Z5" t="s">
        <v>93</v>
      </c>
      <c r="AB5" t="s">
        <v>93</v>
      </c>
      <c r="AD5" t="s">
        <v>93</v>
      </c>
      <c r="AF5" t="s">
        <v>93</v>
      </c>
      <c r="AH5" t="s">
        <v>93</v>
      </c>
      <c r="AJ5" t="s">
        <v>93</v>
      </c>
      <c r="AL5" t="s">
        <v>93</v>
      </c>
      <c r="AN5" t="s">
        <v>93</v>
      </c>
    </row>
    <row r="6" spans="1:42" x14ac:dyDescent="0.25">
      <c r="A6" s="1" t="s">
        <v>10</v>
      </c>
      <c r="B6" s="2">
        <v>8.9486136390923345</v>
      </c>
      <c r="C6" s="2">
        <v>8.9486136390923345</v>
      </c>
      <c r="D6" s="2">
        <v>250.01313233753228</v>
      </c>
      <c r="E6" s="2">
        <v>250.01313233753228</v>
      </c>
      <c r="F6" s="2">
        <v>67.44404093301128</v>
      </c>
      <c r="G6" s="2">
        <v>67.44404093301128</v>
      </c>
      <c r="H6" s="2">
        <v>-155.26075782964676</v>
      </c>
      <c r="I6" s="2">
        <v>-155.26075782964676</v>
      </c>
      <c r="J6" s="2">
        <v>68.731615495113914</v>
      </c>
      <c r="K6" s="2">
        <v>68.731615495113914</v>
      </c>
      <c r="L6" s="2">
        <v>-23.300415634032511</v>
      </c>
      <c r="M6" s="2">
        <v>-23.300415634032511</v>
      </c>
      <c r="N6" s="2">
        <v>-57.711526127332256</v>
      </c>
      <c r="O6" s="2">
        <v>-57.711526127332256</v>
      </c>
      <c r="P6" s="2">
        <v>-89.239092805944594</v>
      </c>
      <c r="Q6" s="2">
        <v>-89.239092805944594</v>
      </c>
      <c r="R6" s="2">
        <v>141.47463391192227</v>
      </c>
      <c r="S6" s="2">
        <v>141.47463391192227</v>
      </c>
      <c r="T6" s="2">
        <v>26.242677017325214</v>
      </c>
      <c r="U6" s="2">
        <v>26.242677017325214</v>
      </c>
      <c r="V6" s="2">
        <v>5.5705104076672285E-2</v>
      </c>
      <c r="W6" s="2">
        <v>5.5705104076672285E-2</v>
      </c>
      <c r="X6" s="2">
        <v>18.523079488331341</v>
      </c>
      <c r="Y6" s="2">
        <v>18.523079488331341</v>
      </c>
      <c r="Z6" s="2">
        <v>-439.65658741276854</v>
      </c>
      <c r="AA6" s="2">
        <v>-439.65658741276854</v>
      </c>
      <c r="AB6" s="2">
        <v>0</v>
      </c>
      <c r="AC6" s="2">
        <v>0</v>
      </c>
      <c r="AD6" s="2">
        <v>-24.291662894882567</v>
      </c>
      <c r="AE6" s="2">
        <v>-24.291662894882567</v>
      </c>
      <c r="AF6" s="2">
        <v>-19.099832490402996</v>
      </c>
      <c r="AG6" s="2">
        <v>-19.099832490402996</v>
      </c>
      <c r="AH6" s="2">
        <v>-38.371568161137517</v>
      </c>
      <c r="AI6" s="2">
        <v>-38.371568161137517</v>
      </c>
      <c r="AJ6" s="2">
        <v>-115.8377474822986</v>
      </c>
      <c r="AK6" s="2">
        <v>-115.8377474822986</v>
      </c>
      <c r="AL6" s="2">
        <v>-12.823661467685522</v>
      </c>
      <c r="AM6" s="2">
        <v>-12.823661467685522</v>
      </c>
      <c r="AN6" s="2">
        <v>238.89859655007984</v>
      </c>
      <c r="AO6" s="2">
        <v>238.89859655007984</v>
      </c>
      <c r="AP6" s="2">
        <v>-155.26075782964665</v>
      </c>
    </row>
    <row r="7" spans="1:42" x14ac:dyDescent="0.25">
      <c r="A7" s="1" t="s">
        <v>11</v>
      </c>
      <c r="B7" s="2">
        <v>10.020726187903993</v>
      </c>
      <c r="C7" s="2">
        <v>10.020726187903993</v>
      </c>
      <c r="D7" s="2">
        <v>310.8872950553108</v>
      </c>
      <c r="E7" s="2">
        <v>310.8872950553108</v>
      </c>
      <c r="F7" s="2">
        <v>23.898341289744394</v>
      </c>
      <c r="G7" s="2">
        <v>23.898341289744394</v>
      </c>
      <c r="H7" s="2">
        <v>-177.33237724720115</v>
      </c>
      <c r="I7" s="2">
        <v>-177.33237724720115</v>
      </c>
      <c r="J7" s="2">
        <v>68.608758229851929</v>
      </c>
      <c r="K7" s="2">
        <v>68.608758229851929</v>
      </c>
      <c r="L7" s="2">
        <v>-17.496439303970199</v>
      </c>
      <c r="M7" s="2">
        <v>-17.496439303970199</v>
      </c>
      <c r="N7" s="2">
        <v>-53.044809939064258</v>
      </c>
      <c r="O7" s="2">
        <v>-53.044809939064258</v>
      </c>
      <c r="P7" s="2">
        <v>-56.767947147276004</v>
      </c>
      <c r="Q7" s="2">
        <v>-56.767947147276004</v>
      </c>
      <c r="R7" s="2">
        <v>143.6522686352034</v>
      </c>
      <c r="S7" s="2">
        <v>143.6522686352034</v>
      </c>
      <c r="T7" s="2">
        <v>40.706289182660889</v>
      </c>
      <c r="U7" s="2">
        <v>40.706289182660889</v>
      </c>
      <c r="V7" s="2">
        <v>2.3849944626569894</v>
      </c>
      <c r="W7" s="2">
        <v>2.3849944626569894</v>
      </c>
      <c r="X7" s="2">
        <v>-17.661598459243198</v>
      </c>
      <c r="Y7" s="2">
        <v>-17.661598459243198</v>
      </c>
      <c r="Z7" s="2">
        <v>-385.13966716856146</v>
      </c>
      <c r="AA7" s="2">
        <v>-385.13966716856146</v>
      </c>
      <c r="AB7" s="2">
        <v>0</v>
      </c>
      <c r="AC7" s="2">
        <v>0</v>
      </c>
      <c r="AD7" s="2">
        <v>-19.26218630047963</v>
      </c>
      <c r="AE7" s="2">
        <v>-19.26218630047963</v>
      </c>
      <c r="AF7" s="2">
        <v>-15.01241876766033</v>
      </c>
      <c r="AG7" s="2">
        <v>-15.01241876766033</v>
      </c>
      <c r="AH7" s="2">
        <v>-33.315623848328755</v>
      </c>
      <c r="AI7" s="2">
        <v>-33.315623848328755</v>
      </c>
      <c r="AJ7" s="2">
        <v>-113.12730257245474</v>
      </c>
      <c r="AK7" s="2">
        <v>-113.12730257245474</v>
      </c>
      <c r="AL7" s="2">
        <v>-18.580696034839562</v>
      </c>
      <c r="AM7" s="2">
        <v>-18.580696034839562</v>
      </c>
      <c r="AN7" s="2">
        <v>129.25001649854613</v>
      </c>
      <c r="AO7" s="2">
        <v>129.25001649854613</v>
      </c>
      <c r="AP7" s="2">
        <v>-177.33237724720067</v>
      </c>
    </row>
    <row r="8" spans="1:42" x14ac:dyDescent="0.25">
      <c r="A8" s="1" t="s">
        <v>12</v>
      </c>
      <c r="B8" s="2">
        <v>9.4117551915029303</v>
      </c>
      <c r="C8" s="2">
        <v>9.4117551915029303</v>
      </c>
      <c r="D8" s="2">
        <v>369.22912868934372</v>
      </c>
      <c r="E8" s="2">
        <v>369.22912868934372</v>
      </c>
      <c r="F8" s="2">
        <v>2.6210076172880008</v>
      </c>
      <c r="G8" s="2">
        <v>2.6210076172880008</v>
      </c>
      <c r="H8" s="2">
        <v>-221.00499363615199</v>
      </c>
      <c r="I8" s="2">
        <v>-221.00499363615199</v>
      </c>
      <c r="J8" s="2">
        <v>62.503455765811154</v>
      </c>
      <c r="K8" s="2">
        <v>62.503455765811154</v>
      </c>
      <c r="L8" s="2">
        <v>-19.991295083254954</v>
      </c>
      <c r="M8" s="2">
        <v>-19.991295083254954</v>
      </c>
      <c r="N8" s="2">
        <v>-54.189689223604127</v>
      </c>
      <c r="O8" s="2">
        <v>-54.189689223604127</v>
      </c>
      <c r="P8" s="2">
        <v>-28.595478182186881</v>
      </c>
      <c r="Q8" s="2">
        <v>-28.595478182186881</v>
      </c>
      <c r="R8" s="2">
        <v>125.4569690211566</v>
      </c>
      <c r="S8" s="2">
        <v>125.4569690211566</v>
      </c>
      <c r="T8" s="2">
        <v>68.775927159607235</v>
      </c>
      <c r="U8" s="2">
        <v>68.775927159607235</v>
      </c>
      <c r="V8" s="2">
        <v>4.6350855057095117</v>
      </c>
      <c r="W8" s="2">
        <v>4.6350855057095117</v>
      </c>
      <c r="X8" s="2">
        <v>-25.523622192369437</v>
      </c>
      <c r="Y8" s="2">
        <v>-25.523622192369437</v>
      </c>
      <c r="Z8" s="2">
        <v>-382.49642232682277</v>
      </c>
      <c r="AA8" s="2">
        <v>-382.49642232682277</v>
      </c>
      <c r="AB8" s="2">
        <v>0</v>
      </c>
      <c r="AC8" s="2">
        <v>0</v>
      </c>
      <c r="AD8" s="2">
        <v>-20.553781873432357</v>
      </c>
      <c r="AE8" s="2">
        <v>-20.553781873432357</v>
      </c>
      <c r="AF8" s="2">
        <v>-12.745111091858256</v>
      </c>
      <c r="AG8" s="2">
        <v>-12.745111091858256</v>
      </c>
      <c r="AH8" s="2">
        <v>-32.162504842418002</v>
      </c>
      <c r="AI8" s="2">
        <v>-32.162504842418002</v>
      </c>
      <c r="AJ8" s="2">
        <v>-115.92851630063947</v>
      </c>
      <c r="AK8" s="2">
        <v>-115.92851630063947</v>
      </c>
      <c r="AL8" s="2">
        <v>-30.558558604043959</v>
      </c>
      <c r="AM8" s="2">
        <v>-30.558558604043959</v>
      </c>
      <c r="AN8" s="2">
        <v>80.111650770211256</v>
      </c>
      <c r="AO8" s="2">
        <v>80.111650770211256</v>
      </c>
      <c r="AP8" s="2">
        <v>-221.00499363615171</v>
      </c>
    </row>
    <row r="9" spans="1:42" x14ac:dyDescent="0.25">
      <c r="A9" s="1" t="s">
        <v>13</v>
      </c>
      <c r="B9" s="2">
        <v>9.4386584404128193</v>
      </c>
      <c r="C9" s="2">
        <v>9.4386584404128193</v>
      </c>
      <c r="D9" s="2">
        <v>437.98683709997852</v>
      </c>
      <c r="E9" s="2">
        <v>437.98683709997852</v>
      </c>
      <c r="F9" s="2">
        <v>-35.112220226857147</v>
      </c>
      <c r="G9" s="2">
        <v>-35.112220226857147</v>
      </c>
      <c r="H9" s="2">
        <v>-279.5162474714395</v>
      </c>
      <c r="I9" s="2">
        <v>-279.5162474714395</v>
      </c>
      <c r="J9" s="2">
        <v>57.884072673654885</v>
      </c>
      <c r="K9" s="2">
        <v>57.884072673654885</v>
      </c>
      <c r="L9" s="2">
        <v>-21.581746194940159</v>
      </c>
      <c r="M9" s="2">
        <v>-21.581746194940159</v>
      </c>
      <c r="N9" s="2">
        <v>-45.987872211391043</v>
      </c>
      <c r="O9" s="2">
        <v>-45.987872211391043</v>
      </c>
      <c r="P9" s="2">
        <v>7.6232908069915197</v>
      </c>
      <c r="Q9" s="2">
        <v>7.6232908069915197</v>
      </c>
      <c r="R9" s="2">
        <v>98.143730422864223</v>
      </c>
      <c r="S9" s="2">
        <v>98.143730422864223</v>
      </c>
      <c r="T9" s="2">
        <v>112.9856576314282</v>
      </c>
      <c r="U9" s="2">
        <v>112.9856576314282</v>
      </c>
      <c r="V9" s="2">
        <v>6.4579907296437291</v>
      </c>
      <c r="W9" s="2">
        <v>6.4579907296437291</v>
      </c>
      <c r="X9" s="2">
        <v>-32.108481773166652</v>
      </c>
      <c r="Y9" s="2">
        <v>-32.108481773166652</v>
      </c>
      <c r="Z9" s="2">
        <v>-397.80699665968228</v>
      </c>
      <c r="AA9" s="2">
        <v>-397.80699665968228</v>
      </c>
      <c r="AB9" s="2">
        <v>0</v>
      </c>
      <c r="AC9" s="2">
        <v>0</v>
      </c>
      <c r="AD9" s="2">
        <v>-25.251700965084531</v>
      </c>
      <c r="AE9" s="2">
        <v>-25.251700965084531</v>
      </c>
      <c r="AF9" s="2">
        <v>-9.9983190621521381</v>
      </c>
      <c r="AG9" s="2">
        <v>-9.9983190621521381</v>
      </c>
      <c r="AH9" s="2">
        <v>-35.93250358486641</v>
      </c>
      <c r="AI9" s="2">
        <v>-35.93250358486641</v>
      </c>
      <c r="AJ9" s="2">
        <v>-120.08582189657585</v>
      </c>
      <c r="AK9" s="2">
        <v>-120.08582189657585</v>
      </c>
      <c r="AL9" s="2">
        <v>-43.450136003227186</v>
      </c>
      <c r="AM9" s="2">
        <v>-43.450136003227186</v>
      </c>
      <c r="AN9" s="2">
        <v>36.795560772968898</v>
      </c>
      <c r="AO9" s="2">
        <v>36.795560772968898</v>
      </c>
      <c r="AP9" s="2">
        <v>-279.51624747144012</v>
      </c>
    </row>
    <row r="10" spans="1:42" x14ac:dyDescent="0.25">
      <c r="A10" s="1" t="s">
        <v>224</v>
      </c>
      <c r="B10" s="2">
        <v>8.566301965512972</v>
      </c>
      <c r="C10" s="2">
        <v>8.566301965512972</v>
      </c>
      <c r="D10" s="2">
        <v>202.05757669937387</v>
      </c>
      <c r="E10" s="2">
        <v>202.05757669937387</v>
      </c>
      <c r="F10" s="2">
        <v>95.297653945954693</v>
      </c>
      <c r="G10" s="2">
        <v>95.297653945954693</v>
      </c>
      <c r="H10" s="2">
        <v>-149.45580178577697</v>
      </c>
      <c r="I10" s="2">
        <v>-149.45580178577697</v>
      </c>
      <c r="J10" s="2">
        <v>70.018904173879378</v>
      </c>
      <c r="K10" s="2">
        <v>70.018904173879378</v>
      </c>
      <c r="L10" s="2">
        <v>-27.915978817440141</v>
      </c>
      <c r="M10" s="2">
        <v>-27.915978817440141</v>
      </c>
      <c r="N10" s="2">
        <v>-64.180541121770958</v>
      </c>
      <c r="O10" s="2">
        <v>-64.180541121770958</v>
      </c>
      <c r="P10" s="2">
        <v>-110.94680493303937</v>
      </c>
      <c r="Q10" s="2">
        <v>-110.94680493303937</v>
      </c>
      <c r="R10" s="2">
        <v>132.5688679836085</v>
      </c>
      <c r="S10" s="2">
        <v>132.5688679836085</v>
      </c>
      <c r="T10" s="2">
        <v>27.502543953318096</v>
      </c>
      <c r="U10" s="2">
        <v>27.502543953318096</v>
      </c>
      <c r="V10" s="2">
        <v>-2.0604367562620571</v>
      </c>
      <c r="W10" s="2">
        <v>-2.0604367562620571</v>
      </c>
      <c r="X10" s="2">
        <v>49.352716576070129</v>
      </c>
      <c r="Y10" s="2">
        <v>49.352716576070129</v>
      </c>
      <c r="Z10" s="2">
        <v>-499.37485032350105</v>
      </c>
      <c r="AA10" s="2">
        <v>-499.37485032350105</v>
      </c>
      <c r="AB10" s="2">
        <v>0</v>
      </c>
      <c r="AC10" s="2">
        <v>0</v>
      </c>
      <c r="AD10" s="2">
        <v>-28.26802084140245</v>
      </c>
      <c r="AE10" s="2">
        <v>-28.26802084140245</v>
      </c>
      <c r="AF10" s="2">
        <v>-21.659478534683295</v>
      </c>
      <c r="AG10" s="2">
        <v>-21.659478534683295</v>
      </c>
      <c r="AH10" s="2">
        <v>-42.900888176216085</v>
      </c>
      <c r="AI10" s="2">
        <v>-42.900888176216085</v>
      </c>
      <c r="AJ10" s="2">
        <v>-119.52285411947517</v>
      </c>
      <c r="AK10" s="2">
        <v>-119.52285411947517</v>
      </c>
      <c r="AL10" s="2">
        <v>-10.324598294622945</v>
      </c>
      <c r="AM10" s="2">
        <v>-10.324598294622945</v>
      </c>
      <c r="AN10" s="2">
        <v>341.78988662069565</v>
      </c>
      <c r="AO10" s="2">
        <v>341.78988662069565</v>
      </c>
      <c r="AP10" s="2">
        <v>-149.45580178577723</v>
      </c>
    </row>
    <row r="11" spans="1:42" x14ac:dyDescent="0.25">
      <c r="A11" s="1" t="s">
        <v>2</v>
      </c>
      <c r="B11" s="2">
        <v>46.386055424425045</v>
      </c>
      <c r="C11" s="2">
        <v>46.386055424425045</v>
      </c>
      <c r="D11" s="2">
        <v>1570.1739698815391</v>
      </c>
      <c r="E11" s="2">
        <v>1570.1739698815391</v>
      </c>
      <c r="F11" s="2">
        <v>154.14882355914122</v>
      </c>
      <c r="G11" s="2">
        <v>154.14882355914122</v>
      </c>
      <c r="H11" s="2">
        <v>-982.57017797021638</v>
      </c>
      <c r="I11" s="2">
        <v>-982.57017797021638</v>
      </c>
      <c r="J11" s="2">
        <v>327.74680633831127</v>
      </c>
      <c r="K11" s="2">
        <v>327.74680633831127</v>
      </c>
      <c r="L11" s="2">
        <v>-110.28587503363795</v>
      </c>
      <c r="M11" s="2">
        <v>-110.28587503363795</v>
      </c>
      <c r="N11" s="2">
        <v>-275.11443862316264</v>
      </c>
      <c r="O11" s="2">
        <v>-275.11443862316264</v>
      </c>
      <c r="P11" s="2">
        <v>-277.92603226145536</v>
      </c>
      <c r="Q11" s="2">
        <v>-277.92603226145536</v>
      </c>
      <c r="R11" s="2">
        <v>641.29646997475493</v>
      </c>
      <c r="S11" s="2">
        <v>641.29646997475493</v>
      </c>
      <c r="T11" s="2">
        <v>276.21309494433962</v>
      </c>
      <c r="U11" s="2">
        <v>276.21309494433962</v>
      </c>
      <c r="V11" s="2">
        <v>11.473339045824845</v>
      </c>
      <c r="W11" s="2">
        <v>11.473339045824845</v>
      </c>
      <c r="X11" s="2">
        <v>-7.4179063603778204</v>
      </c>
      <c r="Y11" s="2">
        <v>-7.4179063603778204</v>
      </c>
      <c r="Z11" s="2">
        <v>-2104.474523891336</v>
      </c>
      <c r="AA11" s="2">
        <v>-2104.474523891336</v>
      </c>
      <c r="AB11" s="2">
        <v>0</v>
      </c>
      <c r="AC11" s="2">
        <v>0</v>
      </c>
      <c r="AD11" s="2">
        <v>-117.62735287528152</v>
      </c>
      <c r="AE11" s="2">
        <v>-117.62735287528152</v>
      </c>
      <c r="AF11" s="2">
        <v>-78.515159946757024</v>
      </c>
      <c r="AG11" s="2">
        <v>-78.515159946757024</v>
      </c>
      <c r="AH11" s="2">
        <v>-182.68308861296677</v>
      </c>
      <c r="AI11" s="2">
        <v>-182.68308861296677</v>
      </c>
      <c r="AJ11" s="2">
        <v>-584.5022423714438</v>
      </c>
      <c r="AK11" s="2">
        <v>-584.5022423714438</v>
      </c>
      <c r="AL11" s="2">
        <v>-115.73765040441917</v>
      </c>
      <c r="AM11" s="2">
        <v>-115.73765040441917</v>
      </c>
      <c r="AN11" s="2">
        <v>826.84571121250178</v>
      </c>
      <c r="AO11" s="2">
        <v>826.84571121250178</v>
      </c>
      <c r="AP11" s="2">
        <v>-982.57017797021638</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3:R11"/>
  <sheetViews>
    <sheetView workbookViewId="0">
      <selection activeCell="I7" sqref="I7"/>
    </sheetView>
  </sheetViews>
  <sheetFormatPr baseColWidth="10" defaultRowHeight="15" x14ac:dyDescent="0.25"/>
  <cols>
    <col min="1" max="1" width="22.42578125" bestFit="1" customWidth="1"/>
    <col min="2" max="2" width="23.7109375" customWidth="1"/>
    <col min="3" max="3" width="12" customWidth="1"/>
    <col min="4" max="16" width="12" bestFit="1" customWidth="1"/>
    <col min="17" max="17" width="12.28515625" bestFit="1" customWidth="1"/>
    <col min="18" max="18" width="15.5703125" bestFit="1" customWidth="1"/>
    <col min="19" max="19" width="12.5703125" bestFit="1" customWidth="1"/>
    <col min="20" max="21" width="15.5703125" bestFit="1" customWidth="1"/>
  </cols>
  <sheetData>
    <row r="3" spans="1:18" x14ac:dyDescent="0.25">
      <c r="A3" s="4" t="s">
        <v>51</v>
      </c>
      <c r="B3" s="4" t="s">
        <v>0</v>
      </c>
    </row>
    <row r="4" spans="1:18" x14ac:dyDescent="0.25">
      <c r="B4" t="s">
        <v>79</v>
      </c>
      <c r="Q4" t="s">
        <v>192</v>
      </c>
      <c r="R4" t="s">
        <v>2</v>
      </c>
    </row>
    <row r="5" spans="1:18" x14ac:dyDescent="0.25">
      <c r="A5" s="4" t="s">
        <v>3</v>
      </c>
      <c r="B5" t="s">
        <v>229</v>
      </c>
      <c r="C5" t="s">
        <v>242</v>
      </c>
      <c r="D5" t="s">
        <v>231</v>
      </c>
      <c r="E5" t="s">
        <v>19</v>
      </c>
      <c r="F5" t="s">
        <v>244</v>
      </c>
      <c r="G5" t="s">
        <v>246</v>
      </c>
      <c r="H5" t="s">
        <v>248</v>
      </c>
      <c r="I5" t="s">
        <v>20</v>
      </c>
      <c r="J5" t="s">
        <v>21</v>
      </c>
      <c r="K5" t="s">
        <v>22</v>
      </c>
      <c r="L5" t="s">
        <v>25</v>
      </c>
      <c r="M5" t="s">
        <v>23</v>
      </c>
      <c r="N5" t="s">
        <v>250</v>
      </c>
      <c r="O5" t="s">
        <v>252</v>
      </c>
      <c r="P5" t="s">
        <v>230</v>
      </c>
    </row>
    <row r="6" spans="1:18" x14ac:dyDescent="0.25">
      <c r="A6" s="1" t="s">
        <v>10</v>
      </c>
      <c r="B6" s="2">
        <v>24.560411617101519</v>
      </c>
      <c r="C6" s="2">
        <v>12.987566140209688</v>
      </c>
      <c r="D6" s="2">
        <v>8.0861802438598076</v>
      </c>
      <c r="E6" s="2">
        <v>0.12489858323405403</v>
      </c>
      <c r="F6" s="2">
        <v>34.773686772886371</v>
      </c>
      <c r="G6" s="2">
        <v>7.5695063319546385</v>
      </c>
      <c r="H6" s="2">
        <v>16.166162106622078</v>
      </c>
      <c r="I6" s="2">
        <v>13.270162033401371</v>
      </c>
      <c r="J6" s="2">
        <v>5.3443550453957709</v>
      </c>
      <c r="K6" s="2">
        <v>1.5507105195869673</v>
      </c>
      <c r="L6" s="2">
        <v>3.9400835061590769</v>
      </c>
      <c r="M6" s="2">
        <v>6.1030002951063391</v>
      </c>
      <c r="N6" s="2">
        <v>52.363188277510801</v>
      </c>
      <c r="O6" s="2">
        <v>17.877207125469891</v>
      </c>
      <c r="P6" s="2">
        <v>5.0321262103745132</v>
      </c>
      <c r="Q6" s="2">
        <v>209.7492448088729</v>
      </c>
      <c r="R6" s="2">
        <v>209.7492448088729</v>
      </c>
    </row>
    <row r="7" spans="1:18" x14ac:dyDescent="0.25">
      <c r="A7" s="1" t="s">
        <v>11</v>
      </c>
      <c r="B7" s="2">
        <v>24.434945409372602</v>
      </c>
      <c r="C7" s="2">
        <v>15.012369660084934</v>
      </c>
      <c r="D7" s="2">
        <v>8.2246306677233179</v>
      </c>
      <c r="E7" s="2">
        <v>0.1419151459964802</v>
      </c>
      <c r="F7" s="2">
        <v>39.009546312407778</v>
      </c>
      <c r="G7" s="2">
        <v>8.0808135228874729</v>
      </c>
      <c r="H7" s="2">
        <v>19.970795796261037</v>
      </c>
      <c r="I7" s="2">
        <v>16.746442374018251</v>
      </c>
      <c r="J7" s="2">
        <v>5.6231678907159752</v>
      </c>
      <c r="K7" s="2">
        <v>1.7473782286629929</v>
      </c>
      <c r="L7" s="2">
        <v>3.6929297174406281</v>
      </c>
      <c r="M7" s="2">
        <v>7.3607869512388184</v>
      </c>
      <c r="N7" s="2">
        <v>62.488008333644522</v>
      </c>
      <c r="O7" s="2">
        <v>20.770558033070774</v>
      </c>
      <c r="P7" s="2">
        <v>5.7089106122906639</v>
      </c>
      <c r="Q7" s="2">
        <v>239.01319865581621</v>
      </c>
      <c r="R7" s="2">
        <v>239.01319865581621</v>
      </c>
    </row>
    <row r="8" spans="1:18" x14ac:dyDescent="0.25">
      <c r="A8" s="1" t="s">
        <v>12</v>
      </c>
      <c r="B8" s="2">
        <v>25.716228170924417</v>
      </c>
      <c r="C8" s="2">
        <v>16.651458715318153</v>
      </c>
      <c r="D8" s="2">
        <v>8.4431311964882401</v>
      </c>
      <c r="E8" s="2">
        <v>6.8545621429507958E-2</v>
      </c>
      <c r="F8" s="2">
        <v>44.709316075815636</v>
      </c>
      <c r="G8" s="2">
        <v>8.2319481133988042</v>
      </c>
      <c r="H8" s="2">
        <v>24.708995641506412</v>
      </c>
      <c r="I8" s="2">
        <v>21.132753095767303</v>
      </c>
      <c r="J8" s="2">
        <v>6.2725604590239854</v>
      </c>
      <c r="K8" s="2">
        <v>1.9738365912484881</v>
      </c>
      <c r="L8" s="2">
        <v>3.6445122850607454</v>
      </c>
      <c r="M8" s="2">
        <v>8.7940407272387837</v>
      </c>
      <c r="N8" s="2">
        <v>74.479500303560954</v>
      </c>
      <c r="O8" s="2">
        <v>24.140115562780213</v>
      </c>
      <c r="P8" s="2">
        <v>6.0229936760295297</v>
      </c>
      <c r="Q8" s="2">
        <v>274.98993623559124</v>
      </c>
      <c r="R8" s="2">
        <v>274.98993623559124</v>
      </c>
    </row>
    <row r="9" spans="1:18" x14ac:dyDescent="0.25">
      <c r="A9" s="1" t="s">
        <v>13</v>
      </c>
      <c r="B9" s="2">
        <v>27.162861751455708</v>
      </c>
      <c r="C9" s="2">
        <v>18.455952600861899</v>
      </c>
      <c r="D9" s="2">
        <v>8.4635836011346957</v>
      </c>
      <c r="E9" s="2">
        <v>9.4292790017824063E-2</v>
      </c>
      <c r="F9" s="2">
        <v>49.76846415343276</v>
      </c>
      <c r="G9" s="2">
        <v>8.8568452725596458</v>
      </c>
      <c r="H9" s="2">
        <v>29.606693561787935</v>
      </c>
      <c r="I9" s="2">
        <v>25.734508451949416</v>
      </c>
      <c r="J9" s="2">
        <v>6.9217076951811434</v>
      </c>
      <c r="K9" s="2">
        <v>2.2243798771163887</v>
      </c>
      <c r="L9" s="2">
        <v>3.5399532177258006</v>
      </c>
      <c r="M9" s="2">
        <v>10.461375391964575</v>
      </c>
      <c r="N9" s="2">
        <v>87.212175465884073</v>
      </c>
      <c r="O9" s="2">
        <v>26.73583757206217</v>
      </c>
      <c r="P9" s="2">
        <v>6.3161286714296319</v>
      </c>
      <c r="Q9" s="2">
        <v>311.55476007456366</v>
      </c>
      <c r="R9" s="2">
        <v>311.55476007456366</v>
      </c>
    </row>
    <row r="10" spans="1:18" x14ac:dyDescent="0.25">
      <c r="A10" s="1" t="s">
        <v>224</v>
      </c>
      <c r="B10" s="2">
        <v>25.638286246093951</v>
      </c>
      <c r="C10" s="2">
        <v>11.733540703068623</v>
      </c>
      <c r="D10" s="2">
        <v>8.4845476385123746</v>
      </c>
      <c r="E10" s="2">
        <v>0.12639356815097774</v>
      </c>
      <c r="F10" s="2">
        <v>31.596094437970841</v>
      </c>
      <c r="G10" s="2">
        <v>7.3952648068481084</v>
      </c>
      <c r="H10" s="2">
        <v>13.606501010431446</v>
      </c>
      <c r="I10" s="2">
        <v>10.884157481518365</v>
      </c>
      <c r="J10" s="2">
        <v>5.1040890200720304</v>
      </c>
      <c r="K10" s="2">
        <v>1.4115005818954043</v>
      </c>
      <c r="L10" s="2">
        <v>4.44439680668855</v>
      </c>
      <c r="M10" s="2">
        <v>5.2852792915274929</v>
      </c>
      <c r="N10" s="2">
        <v>45.257134867878804</v>
      </c>
      <c r="O10" s="2">
        <v>15.691584430121228</v>
      </c>
      <c r="P10" s="2">
        <v>4.4696738836553545</v>
      </c>
      <c r="Q10" s="2">
        <v>191.12844477443352</v>
      </c>
      <c r="R10" s="2">
        <v>191.12844477443352</v>
      </c>
    </row>
    <row r="11" spans="1:18" x14ac:dyDescent="0.25">
      <c r="A11" s="1" t="s">
        <v>2</v>
      </c>
      <c r="B11" s="2">
        <v>127.5127331949482</v>
      </c>
      <c r="C11" s="2">
        <v>74.840887819543298</v>
      </c>
      <c r="D11" s="2">
        <v>41.702073347718432</v>
      </c>
      <c r="E11" s="2">
        <v>0.55604570882884397</v>
      </c>
      <c r="F11" s="2">
        <v>199.85710775251337</v>
      </c>
      <c r="G11" s="2">
        <v>40.134378047648674</v>
      </c>
      <c r="H11" s="2">
        <v>104.05914811660891</v>
      </c>
      <c r="I11" s="2">
        <v>87.768023436654715</v>
      </c>
      <c r="J11" s="2">
        <v>29.265880110388906</v>
      </c>
      <c r="K11" s="2">
        <v>8.9078057985102426</v>
      </c>
      <c r="L11" s="2">
        <v>19.2618755330748</v>
      </c>
      <c r="M11" s="2">
        <v>38.004482657076011</v>
      </c>
      <c r="N11" s="2">
        <v>321.80000724847912</v>
      </c>
      <c r="O11" s="2">
        <v>105.21530272350427</v>
      </c>
      <c r="P11" s="2">
        <v>27.54983305377969</v>
      </c>
      <c r="Q11" s="2">
        <v>1226.4355845492776</v>
      </c>
      <c r="R11" s="2">
        <v>1226.4355845492776</v>
      </c>
    </row>
  </sheetData>
  <pageMargins left="0.7" right="0.7" top="0.78740157499999996" bottom="0.78740157499999996"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3:U11"/>
  <sheetViews>
    <sheetView workbookViewId="0">
      <selection activeCell="K35" sqref="K35"/>
    </sheetView>
  </sheetViews>
  <sheetFormatPr baseColWidth="10" defaultRowHeight="15" x14ac:dyDescent="0.25"/>
  <cols>
    <col min="1" max="1" width="22.42578125" bestFit="1" customWidth="1"/>
    <col min="2" max="2" width="23.7109375" customWidth="1"/>
    <col min="3" max="19" width="12" customWidth="1"/>
    <col min="20" max="20" width="12.28515625" bestFit="1" customWidth="1"/>
    <col min="21" max="21" width="15.5703125" bestFit="1" customWidth="1"/>
  </cols>
  <sheetData>
    <row r="3" spans="1:21" x14ac:dyDescent="0.25">
      <c r="A3" s="4" t="s">
        <v>54</v>
      </c>
      <c r="B3" s="4" t="s">
        <v>0</v>
      </c>
    </row>
    <row r="4" spans="1:21" x14ac:dyDescent="0.25">
      <c r="B4" t="s">
        <v>79</v>
      </c>
      <c r="T4" t="s">
        <v>192</v>
      </c>
      <c r="U4" t="s">
        <v>2</v>
      </c>
    </row>
    <row r="5" spans="1:21" x14ac:dyDescent="0.25">
      <c r="A5" s="4" t="s">
        <v>3</v>
      </c>
      <c r="B5" t="s">
        <v>229</v>
      </c>
      <c r="C5" t="s">
        <v>240</v>
      </c>
      <c r="D5" t="s">
        <v>242</v>
      </c>
      <c r="E5" t="s">
        <v>53</v>
      </c>
      <c r="F5" t="s">
        <v>231</v>
      </c>
      <c r="G5" t="s">
        <v>19</v>
      </c>
      <c r="H5" t="s">
        <v>244</v>
      </c>
      <c r="I5" t="s">
        <v>52</v>
      </c>
      <c r="J5" t="s">
        <v>246</v>
      </c>
      <c r="K5" t="s">
        <v>248</v>
      </c>
      <c r="L5" t="s">
        <v>20</v>
      </c>
      <c r="M5" t="s">
        <v>21</v>
      </c>
      <c r="N5" t="s">
        <v>22</v>
      </c>
      <c r="O5" t="s">
        <v>25</v>
      </c>
      <c r="P5" t="s">
        <v>23</v>
      </c>
      <c r="Q5" t="s">
        <v>250</v>
      </c>
      <c r="R5" t="s">
        <v>252</v>
      </c>
      <c r="S5" t="s">
        <v>230</v>
      </c>
    </row>
    <row r="6" spans="1:21" x14ac:dyDescent="0.25">
      <c r="A6" s="1" t="s">
        <v>10</v>
      </c>
      <c r="B6" s="2">
        <v>4.0980587750517525</v>
      </c>
      <c r="C6" s="2">
        <v>0.17039982478735777</v>
      </c>
      <c r="D6" s="2">
        <v>37.300595695784416</v>
      </c>
      <c r="E6" s="2">
        <v>1.7850917216342228</v>
      </c>
      <c r="F6" s="2">
        <v>6.450577785597277</v>
      </c>
      <c r="G6" s="2">
        <v>2.201880703579568</v>
      </c>
      <c r="H6" s="2">
        <v>5.9634109697493987</v>
      </c>
      <c r="I6" s="2">
        <v>0.73771924451375637</v>
      </c>
      <c r="J6" s="2">
        <v>3.1654928280966139</v>
      </c>
      <c r="K6" s="2">
        <v>50.600826142910023</v>
      </c>
      <c r="L6" s="2">
        <v>18.380027776042347</v>
      </c>
      <c r="M6" s="2">
        <v>4.396536062907713</v>
      </c>
      <c r="N6" s="2">
        <v>1.630627672491634</v>
      </c>
      <c r="O6" s="2">
        <v>15.788123973124215</v>
      </c>
      <c r="P6" s="2">
        <v>1.9658111619162137</v>
      </c>
      <c r="Q6" s="2">
        <v>13.503636151903585</v>
      </c>
      <c r="R6" s="2">
        <v>24.351975086949022</v>
      </c>
      <c r="S6" s="2">
        <v>8.3098395927414508</v>
      </c>
      <c r="T6" s="2">
        <v>200.80063116978053</v>
      </c>
      <c r="U6" s="2">
        <v>200.80063116978053</v>
      </c>
    </row>
    <row r="7" spans="1:21" x14ac:dyDescent="0.25">
      <c r="A7" s="1" t="s">
        <v>11</v>
      </c>
      <c r="B7" s="2">
        <v>5.3275690942121221</v>
      </c>
      <c r="C7" s="2">
        <v>0.20783015846789496</v>
      </c>
      <c r="D7" s="2">
        <v>42.831327391260338</v>
      </c>
      <c r="E7" s="2">
        <v>1.8041807334769411</v>
      </c>
      <c r="F7" s="2">
        <v>6.5611988959455072</v>
      </c>
      <c r="G7" s="2">
        <v>2.3718941595290142</v>
      </c>
      <c r="H7" s="2">
        <v>7.0652268616968961</v>
      </c>
      <c r="I7" s="2">
        <v>0.73210637763187059</v>
      </c>
      <c r="J7" s="2">
        <v>3.8565296257047539</v>
      </c>
      <c r="K7" s="2">
        <v>57.395446070018011</v>
      </c>
      <c r="L7" s="2">
        <v>20.861318183944345</v>
      </c>
      <c r="M7" s="2">
        <v>5.2898798286149056</v>
      </c>
      <c r="N7" s="2">
        <v>1.8642126994800288</v>
      </c>
      <c r="O7" s="2">
        <v>17.489753720120536</v>
      </c>
      <c r="P7" s="2">
        <v>2.2289065448703371</v>
      </c>
      <c r="Q7" s="2">
        <v>15.65560362070496</v>
      </c>
      <c r="R7" s="2">
        <v>28.228565765036265</v>
      </c>
      <c r="S7" s="2">
        <v>9.2209227371975295</v>
      </c>
      <c r="T7" s="2">
        <v>228.99247246791228</v>
      </c>
      <c r="U7" s="2">
        <v>228.99247246791228</v>
      </c>
    </row>
    <row r="8" spans="1:21" x14ac:dyDescent="0.25">
      <c r="A8" s="1" t="s">
        <v>12</v>
      </c>
      <c r="B8" s="2">
        <v>6.734335155079382</v>
      </c>
      <c r="C8" s="2">
        <v>0.25246153227042289</v>
      </c>
      <c r="D8" s="2">
        <v>50.372453846859322</v>
      </c>
      <c r="E8" s="2">
        <v>2.1410284411200848</v>
      </c>
      <c r="F8" s="2">
        <v>7.2027724013566283</v>
      </c>
      <c r="G8" s="2">
        <v>4.425537631190215</v>
      </c>
      <c r="H8" s="2">
        <v>8.2885599728636059</v>
      </c>
      <c r="I8" s="2">
        <v>0.61471623094730321</v>
      </c>
      <c r="J8" s="2">
        <v>4.7861046014133137</v>
      </c>
      <c r="K8" s="2">
        <v>64.733493604664957</v>
      </c>
      <c r="L8" s="2">
        <v>23.675698107806504</v>
      </c>
      <c r="M8" s="2">
        <v>6.2190054570162996</v>
      </c>
      <c r="N8" s="2">
        <v>2.1290488823205869</v>
      </c>
      <c r="O8" s="2">
        <v>20.08051193523325</v>
      </c>
      <c r="P8" s="2">
        <v>2.540495143478267</v>
      </c>
      <c r="Q8" s="2">
        <v>18.196696900549341</v>
      </c>
      <c r="R8" s="2">
        <v>32.391248212531593</v>
      </c>
      <c r="S8" s="2">
        <v>10.794012987387166</v>
      </c>
      <c r="T8" s="2">
        <v>265.57818104408824</v>
      </c>
      <c r="U8" s="2">
        <v>265.57818104408824</v>
      </c>
    </row>
    <row r="9" spans="1:21" x14ac:dyDescent="0.25">
      <c r="A9" s="1" t="s">
        <v>13</v>
      </c>
      <c r="B9" s="2">
        <v>8.26324029916859</v>
      </c>
      <c r="C9" s="2">
        <v>0.30409039363283719</v>
      </c>
      <c r="D9" s="2">
        <v>57.84307645111474</v>
      </c>
      <c r="E9" s="2">
        <v>2.5978236137736048</v>
      </c>
      <c r="F9" s="2">
        <v>7.8376506961105061</v>
      </c>
      <c r="G9" s="2">
        <v>4.6759368032949205</v>
      </c>
      <c r="H9" s="2">
        <v>9.6088362391753606</v>
      </c>
      <c r="I9" s="2">
        <v>0.58670800461967598</v>
      </c>
      <c r="J9" s="2">
        <v>5.6721970145052243</v>
      </c>
      <c r="K9" s="2">
        <v>72.297818260079012</v>
      </c>
      <c r="L9" s="2">
        <v>26.686037872583682</v>
      </c>
      <c r="M9" s="2">
        <v>7.2060907827741358</v>
      </c>
      <c r="N9" s="2">
        <v>2.3915637580191271</v>
      </c>
      <c r="O9" s="2">
        <v>22.830627873045035</v>
      </c>
      <c r="P9" s="2">
        <v>2.8304020511028334</v>
      </c>
      <c r="Q9" s="2">
        <v>20.799378097656437</v>
      </c>
      <c r="R9" s="2">
        <v>37.260941423568909</v>
      </c>
      <c r="S9" s="2">
        <v>12.423681999926226</v>
      </c>
      <c r="T9" s="2">
        <v>302.11610163415082</v>
      </c>
      <c r="U9" s="2">
        <v>302.11610163415082</v>
      </c>
    </row>
    <row r="10" spans="1:21" x14ac:dyDescent="0.25">
      <c r="A10" s="1" t="s">
        <v>224</v>
      </c>
      <c r="B10" s="2">
        <v>3.3076380865978807</v>
      </c>
      <c r="C10" s="2">
        <v>0.14817739225365678</v>
      </c>
      <c r="D10" s="2">
        <v>33.381062751364595</v>
      </c>
      <c r="E10" s="2">
        <v>1.8102414327806755</v>
      </c>
      <c r="F10" s="2">
        <v>6.6628274444915814</v>
      </c>
      <c r="G10" s="2">
        <v>2.0746063816572597</v>
      </c>
      <c r="H10" s="2">
        <v>5.254524454147786</v>
      </c>
      <c r="I10" s="2">
        <v>0.69265769504812535</v>
      </c>
      <c r="J10" s="2">
        <v>2.6843558805185981</v>
      </c>
      <c r="K10" s="2">
        <v>45.994583673737331</v>
      </c>
      <c r="L10" s="2">
        <v>16.800442862781846</v>
      </c>
      <c r="M10" s="2">
        <v>3.8064639267011318</v>
      </c>
      <c r="N10" s="2">
        <v>1.4760213789581726</v>
      </c>
      <c r="O10" s="2">
        <v>15.137984807675686</v>
      </c>
      <c r="P10" s="2">
        <v>1.7809716227837813</v>
      </c>
      <c r="Q10" s="2">
        <v>12.032512364599642</v>
      </c>
      <c r="R10" s="2">
        <v>21.819126555723255</v>
      </c>
      <c r="S10" s="2">
        <v>7.6979440970995725</v>
      </c>
      <c r="T10" s="2">
        <v>182.56214280892058</v>
      </c>
      <c r="U10" s="2">
        <v>182.56214280892058</v>
      </c>
    </row>
    <row r="11" spans="1:21" x14ac:dyDescent="0.25">
      <c r="A11" s="1" t="s">
        <v>2</v>
      </c>
      <c r="B11" s="2">
        <v>27.730841410109726</v>
      </c>
      <c r="C11" s="2">
        <v>1.0829593014121697</v>
      </c>
      <c r="D11" s="2">
        <v>221.7285161363834</v>
      </c>
      <c r="E11" s="2">
        <v>10.138365942785528</v>
      </c>
      <c r="F11" s="2">
        <v>34.715027223501501</v>
      </c>
      <c r="G11" s="2">
        <v>15.749855679250977</v>
      </c>
      <c r="H11" s="2">
        <v>36.180558497633044</v>
      </c>
      <c r="I11" s="2">
        <v>3.3639075527607316</v>
      </c>
      <c r="J11" s="2">
        <v>20.164679950238504</v>
      </c>
      <c r="K11" s="2">
        <v>291.02216775140931</v>
      </c>
      <c r="L11" s="2">
        <v>106.40352480315873</v>
      </c>
      <c r="M11" s="2">
        <v>26.917976058014183</v>
      </c>
      <c r="N11" s="2">
        <v>9.4914743912695485</v>
      </c>
      <c r="O11" s="2">
        <v>91.327002309198718</v>
      </c>
      <c r="P11" s="2">
        <v>11.346586524151432</v>
      </c>
      <c r="Q11" s="2">
        <v>80.187827135413968</v>
      </c>
      <c r="R11" s="2">
        <v>144.05185704380904</v>
      </c>
      <c r="S11" s="2">
        <v>48.446401414351946</v>
      </c>
      <c r="T11" s="2">
        <v>1180.0495291248524</v>
      </c>
      <c r="U11" s="2">
        <v>1180.0495291248524</v>
      </c>
    </row>
  </sheetData>
  <pageMargins left="0.7" right="0.7" top="0.78740157499999996" bottom="0.78740157499999996"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8"/>
  <dimension ref="A3:K19754"/>
  <sheetViews>
    <sheetView topLeftCell="C1" workbookViewId="0">
      <selection activeCell="A20" sqref="A20:B20"/>
    </sheetView>
  </sheetViews>
  <sheetFormatPr baseColWidth="10" defaultRowHeight="15" x14ac:dyDescent="0.25"/>
  <cols>
    <col min="1" max="1" width="22.42578125" customWidth="1"/>
    <col min="2" max="2" width="25.28515625" customWidth="1"/>
    <col min="3" max="3" width="12" customWidth="1"/>
    <col min="4" max="4" width="12" bestFit="1" customWidth="1"/>
    <col min="5" max="5" width="12" customWidth="1"/>
    <col min="6" max="6" width="12" bestFit="1" customWidth="1"/>
    <col min="7" max="9" width="12" customWidth="1"/>
    <col min="10" max="10" width="12" bestFit="1" customWidth="1"/>
    <col min="11" max="11" width="12" customWidth="1"/>
    <col min="12" max="12" width="12" bestFit="1" customWidth="1"/>
    <col min="13" max="15" width="12" customWidth="1"/>
    <col min="16" max="16" width="12" bestFit="1" customWidth="1"/>
    <col min="17" max="19" width="12" customWidth="1"/>
    <col min="20" max="20" width="12" bestFit="1" customWidth="1"/>
    <col min="21" max="21" width="12" customWidth="1"/>
    <col min="22" max="22" width="15.5703125" bestFit="1" customWidth="1"/>
    <col min="23" max="23" width="12" customWidth="1"/>
    <col min="24" max="25" width="11" customWidth="1"/>
    <col min="26" max="26" width="12" bestFit="1" customWidth="1"/>
    <col min="27" max="27" width="12" customWidth="1"/>
    <col min="28" max="28" width="11" customWidth="1"/>
    <col min="29" max="29" width="12" customWidth="1"/>
    <col min="30" max="30" width="12" bestFit="1" customWidth="1"/>
    <col min="31" max="31" width="10" customWidth="1"/>
    <col min="32" max="32" width="12" bestFit="1" customWidth="1"/>
    <col min="33" max="34" width="12" customWidth="1"/>
    <col min="35" max="35" width="13" customWidth="1"/>
    <col min="36" max="39" width="12" customWidth="1"/>
    <col min="40" max="43" width="12" bestFit="1" customWidth="1"/>
    <col min="44" max="45" width="11" customWidth="1"/>
    <col min="46" max="46" width="12" customWidth="1"/>
    <col min="47" max="48" width="12" bestFit="1" customWidth="1"/>
    <col min="49" max="50" width="11" customWidth="1"/>
    <col min="51" max="51" width="12" bestFit="1" customWidth="1"/>
    <col min="52" max="52" width="13" bestFit="1" customWidth="1"/>
    <col min="53" max="54" width="12" bestFit="1" customWidth="1"/>
    <col min="55" max="55" width="12" customWidth="1"/>
    <col min="56" max="60" width="12" bestFit="1" customWidth="1"/>
    <col min="61" max="61" width="11" customWidth="1"/>
    <col min="62" max="63" width="12" bestFit="1" customWidth="1"/>
    <col min="64" max="64" width="11" customWidth="1"/>
    <col min="65" max="65" width="12" bestFit="1" customWidth="1"/>
    <col min="66" max="66" width="11" customWidth="1"/>
    <col min="67" max="68" width="12" bestFit="1" customWidth="1"/>
    <col min="69" max="69" width="13" bestFit="1" customWidth="1"/>
    <col min="70" max="70" width="10" customWidth="1"/>
    <col min="71" max="72" width="12" bestFit="1" customWidth="1"/>
    <col min="73" max="73" width="12" customWidth="1"/>
    <col min="74" max="76" width="12" bestFit="1" customWidth="1"/>
    <col min="77" max="77" width="12" customWidth="1"/>
    <col min="78" max="83" width="12" bestFit="1" customWidth="1"/>
    <col min="84" max="84" width="10" customWidth="1"/>
    <col min="85" max="85" width="12" bestFit="1" customWidth="1"/>
    <col min="86" max="86" width="13" bestFit="1" customWidth="1"/>
    <col min="87" max="91" width="12" bestFit="1" customWidth="1"/>
    <col min="92" max="92" width="12" customWidth="1"/>
    <col min="93" max="98" width="12" bestFit="1" customWidth="1"/>
    <col min="99" max="99" width="10" customWidth="1"/>
    <col min="100" max="101" width="12" bestFit="1" customWidth="1"/>
    <col min="102" max="102" width="11" customWidth="1"/>
    <col min="103" max="103" width="13" bestFit="1" customWidth="1"/>
    <col min="104" max="104" width="15.5703125" bestFit="1" customWidth="1"/>
    <col min="105" max="106" width="12" bestFit="1" customWidth="1"/>
    <col min="107" max="107" width="12.85546875" bestFit="1" customWidth="1"/>
    <col min="108" max="108" width="12" bestFit="1" customWidth="1"/>
    <col min="109" max="109" width="12" customWidth="1"/>
    <col min="110" max="121" width="12" bestFit="1" customWidth="1"/>
    <col min="122" max="122" width="12.42578125" bestFit="1" customWidth="1"/>
    <col min="123" max="126" width="12" bestFit="1" customWidth="1"/>
    <col min="127" max="127" width="12" customWidth="1"/>
    <col min="128" max="137" width="12" bestFit="1" customWidth="1"/>
    <col min="138" max="138" width="12.42578125" bestFit="1" customWidth="1"/>
    <col min="139" max="144" width="12" bestFit="1" customWidth="1"/>
    <col min="145" max="145" width="12" customWidth="1"/>
    <col min="146" max="152" width="12" bestFit="1" customWidth="1"/>
    <col min="153" max="153" width="12.28515625" bestFit="1" customWidth="1"/>
    <col min="154" max="162" width="12" bestFit="1" customWidth="1"/>
    <col min="163" max="163" width="12" customWidth="1"/>
    <col min="164" max="167" width="12" bestFit="1" customWidth="1"/>
    <col min="168" max="168" width="12.5703125" bestFit="1" customWidth="1"/>
    <col min="169" max="180" width="12" bestFit="1" customWidth="1"/>
    <col min="181" max="181" width="12" customWidth="1"/>
    <col min="182" max="182" width="12.5703125" bestFit="1" customWidth="1"/>
    <col min="183" max="196" width="12" bestFit="1" customWidth="1"/>
    <col min="197" max="197" width="13.5703125" bestFit="1" customWidth="1"/>
    <col min="198" max="198" width="12" bestFit="1" customWidth="1"/>
    <col min="199" max="199" width="12" customWidth="1"/>
    <col min="200" max="209" width="12" bestFit="1" customWidth="1"/>
    <col min="210" max="210" width="12.42578125" bestFit="1" customWidth="1"/>
    <col min="211" max="216" width="12" bestFit="1" customWidth="1"/>
    <col min="217" max="217" width="12" customWidth="1"/>
    <col min="218" max="224" width="12" bestFit="1" customWidth="1"/>
    <col min="225" max="225" width="12.5703125" bestFit="1" customWidth="1"/>
    <col min="226" max="234" width="12" bestFit="1" customWidth="1"/>
    <col min="235" max="235" width="12" customWidth="1"/>
    <col min="236" max="239" width="12" bestFit="1" customWidth="1"/>
    <col min="240" max="240" width="13" bestFit="1" customWidth="1"/>
    <col min="241" max="252" width="12" bestFit="1" customWidth="1"/>
    <col min="253" max="253" width="12" customWidth="1"/>
    <col min="254" max="254" width="12" bestFit="1" customWidth="1"/>
    <col min="255" max="255" width="12.7109375" bestFit="1" customWidth="1"/>
    <col min="256" max="256" width="13.42578125" bestFit="1" customWidth="1"/>
    <col min="257" max="257" width="15.5703125" bestFit="1" customWidth="1"/>
    <col min="258" max="270" width="12" bestFit="1" customWidth="1"/>
    <col min="271" max="271" width="12.42578125" bestFit="1" customWidth="1"/>
    <col min="272" max="288" width="12" bestFit="1" customWidth="1"/>
    <col min="289" max="289" width="12.5703125" bestFit="1" customWidth="1"/>
    <col min="290" max="306" width="12" bestFit="1" customWidth="1"/>
    <col min="307" max="307" width="13" bestFit="1" customWidth="1"/>
    <col min="308" max="324" width="12" bestFit="1" customWidth="1"/>
    <col min="325" max="325" width="12.7109375" bestFit="1" customWidth="1"/>
    <col min="326" max="326" width="15.5703125" bestFit="1" customWidth="1"/>
  </cols>
  <sheetData>
    <row r="3" spans="1:2" x14ac:dyDescent="0.25">
      <c r="A3" s="4" t="s">
        <v>3</v>
      </c>
      <c r="B3" t="s">
        <v>102</v>
      </c>
    </row>
    <row r="4" spans="1:2" x14ac:dyDescent="0.25">
      <c r="A4" s="1" t="s">
        <v>10</v>
      </c>
      <c r="B4" s="2">
        <v>44247.013696148533</v>
      </c>
    </row>
    <row r="5" spans="1:2" x14ac:dyDescent="0.25">
      <c r="A5" s="3" t="s">
        <v>27</v>
      </c>
      <c r="B5" s="2">
        <v>1529.2325088776381</v>
      </c>
    </row>
    <row r="6" spans="1:2" x14ac:dyDescent="0.25">
      <c r="A6" s="6" t="s">
        <v>229</v>
      </c>
      <c r="B6" s="2">
        <v>4.0099309585931131</v>
      </c>
    </row>
    <row r="7" spans="1:2" x14ac:dyDescent="0.25">
      <c r="A7" s="28" t="s">
        <v>79</v>
      </c>
      <c r="B7" s="2">
        <v>5.1529367684669161E-2</v>
      </c>
    </row>
    <row r="8" spans="1:2" x14ac:dyDescent="0.25">
      <c r="A8" s="28" t="s">
        <v>86</v>
      </c>
      <c r="B8" s="2">
        <v>6.9014511734778697E-2</v>
      </c>
    </row>
    <row r="9" spans="1:2" x14ac:dyDescent="0.25">
      <c r="A9" s="28" t="s">
        <v>87</v>
      </c>
      <c r="B9" s="2">
        <v>0.17774809446287893</v>
      </c>
    </row>
    <row r="10" spans="1:2" x14ac:dyDescent="0.25">
      <c r="A10" s="28" t="s">
        <v>31</v>
      </c>
      <c r="B10" s="2">
        <v>0.43352018695761935</v>
      </c>
    </row>
    <row r="11" spans="1:2" x14ac:dyDescent="0.25">
      <c r="A11" s="28" t="s">
        <v>29</v>
      </c>
      <c r="B11" s="2">
        <v>0.41232054449287064</v>
      </c>
    </row>
    <row r="12" spans="1:2" x14ac:dyDescent="0.25">
      <c r="A12" s="28" t="s">
        <v>30</v>
      </c>
      <c r="B12" s="2">
        <v>1.0862981764603092</v>
      </c>
    </row>
    <row r="13" spans="1:2" x14ac:dyDescent="0.25">
      <c r="A13" s="28" t="s">
        <v>88</v>
      </c>
      <c r="B13" s="2">
        <v>0.12018253253737395</v>
      </c>
    </row>
    <row r="14" spans="1:2" x14ac:dyDescent="0.25">
      <c r="A14" s="28" t="s">
        <v>80</v>
      </c>
      <c r="B14" s="2">
        <v>1.9148876219188048E-2</v>
      </c>
    </row>
    <row r="15" spans="1:2" x14ac:dyDescent="0.25">
      <c r="A15" s="28" t="s">
        <v>84</v>
      </c>
      <c r="B15" s="2">
        <v>0.1978701476693269</v>
      </c>
    </row>
    <row r="16" spans="1:2" x14ac:dyDescent="0.25">
      <c r="A16" s="28" t="s">
        <v>85</v>
      </c>
      <c r="B16" s="2">
        <v>0.82061553426216538</v>
      </c>
    </row>
    <row r="17" spans="1:2" x14ac:dyDescent="0.25">
      <c r="A17" s="28" t="s">
        <v>82</v>
      </c>
      <c r="B17" s="2">
        <v>0.62168298611193296</v>
      </c>
    </row>
    <row r="18" spans="1:2" x14ac:dyDescent="0.25">
      <c r="A18" s="6" t="s">
        <v>240</v>
      </c>
      <c r="B18" s="2">
        <v>8.1285168633097911</v>
      </c>
    </row>
    <row r="19" spans="1:2" x14ac:dyDescent="0.25">
      <c r="A19" s="28" t="s">
        <v>79</v>
      </c>
      <c r="B19" s="2">
        <v>3.1946042250109979E-3</v>
      </c>
    </row>
    <row r="20" spans="1:2" x14ac:dyDescent="0.25">
      <c r="A20" s="28" t="s">
        <v>87</v>
      </c>
      <c r="B20" s="2">
        <v>1.1781456244955866</v>
      </c>
    </row>
    <row r="21" spans="1:2" x14ac:dyDescent="0.25">
      <c r="A21" s="28" t="s">
        <v>31</v>
      </c>
      <c r="B21" s="2">
        <v>0.57087271763830882</v>
      </c>
    </row>
    <row r="22" spans="1:2" x14ac:dyDescent="0.25">
      <c r="A22" s="28" t="s">
        <v>29</v>
      </c>
      <c r="B22" s="2">
        <v>0.87073161888525352</v>
      </c>
    </row>
    <row r="23" spans="1:2" x14ac:dyDescent="0.25">
      <c r="A23" s="28" t="s">
        <v>30</v>
      </c>
      <c r="B23" s="2">
        <v>0.91446950143202843</v>
      </c>
    </row>
    <row r="24" spans="1:2" x14ac:dyDescent="0.25">
      <c r="A24" s="28" t="s">
        <v>88</v>
      </c>
      <c r="B24" s="2">
        <v>0.15983869177308455</v>
      </c>
    </row>
    <row r="25" spans="1:2" x14ac:dyDescent="0.25">
      <c r="A25" s="28" t="s">
        <v>80</v>
      </c>
      <c r="B25" s="2">
        <v>0.24283047531533861</v>
      </c>
    </row>
    <row r="26" spans="1:2" x14ac:dyDescent="0.25">
      <c r="A26" s="28" t="s">
        <v>84</v>
      </c>
      <c r="B26" s="2">
        <v>0.89168172308726867</v>
      </c>
    </row>
    <row r="27" spans="1:2" x14ac:dyDescent="0.25">
      <c r="A27" s="28" t="s">
        <v>85</v>
      </c>
      <c r="B27" s="2">
        <v>2.3803835835049276</v>
      </c>
    </row>
    <row r="28" spans="1:2" x14ac:dyDescent="0.25">
      <c r="A28" s="28" t="s">
        <v>82</v>
      </c>
      <c r="B28" s="2">
        <v>0.91636832295298432</v>
      </c>
    </row>
    <row r="29" spans="1:2" x14ac:dyDescent="0.25">
      <c r="A29" s="6" t="s">
        <v>242</v>
      </c>
      <c r="B29" s="2">
        <v>125.89053934164662</v>
      </c>
    </row>
    <row r="30" spans="1:2" x14ac:dyDescent="0.25">
      <c r="A30" s="28" t="s">
        <v>79</v>
      </c>
      <c r="B30" s="2">
        <v>3.3541471028933136</v>
      </c>
    </row>
    <row r="31" spans="1:2" x14ac:dyDescent="0.25">
      <c r="A31" s="28" t="s">
        <v>86</v>
      </c>
      <c r="B31" s="2">
        <v>1.5489508264008947</v>
      </c>
    </row>
    <row r="32" spans="1:2" x14ac:dyDescent="0.25">
      <c r="A32" s="28" t="s">
        <v>87</v>
      </c>
      <c r="B32" s="2">
        <v>5.9822088170013252</v>
      </c>
    </row>
    <row r="33" spans="1:11" x14ac:dyDescent="0.25">
      <c r="A33" s="28" t="s">
        <v>31</v>
      </c>
      <c r="B33" s="2">
        <v>18.548951703476199</v>
      </c>
    </row>
    <row r="34" spans="1:11" x14ac:dyDescent="0.25">
      <c r="A34" s="28" t="s">
        <v>29</v>
      </c>
      <c r="B34" s="2">
        <v>9.7217793250026201</v>
      </c>
    </row>
    <row r="35" spans="1:11" x14ac:dyDescent="0.25">
      <c r="A35" s="28" t="s">
        <v>30</v>
      </c>
      <c r="B35" s="2">
        <v>22.699969334250664</v>
      </c>
    </row>
    <row r="36" spans="1:11" x14ac:dyDescent="0.25">
      <c r="A36" s="28" t="s">
        <v>88</v>
      </c>
      <c r="B36" s="2">
        <v>14.700523258792238</v>
      </c>
    </row>
    <row r="37" spans="1:11" x14ac:dyDescent="0.25">
      <c r="A37" s="28" t="s">
        <v>80</v>
      </c>
      <c r="B37" s="2">
        <v>1.9660324600543808</v>
      </c>
    </row>
    <row r="38" spans="1:11" x14ac:dyDescent="0.25">
      <c r="A38" s="28" t="s">
        <v>84</v>
      </c>
      <c r="B38" s="2">
        <v>8.6093066730925827</v>
      </c>
      <c r="K38" t="s">
        <v>26</v>
      </c>
    </row>
    <row r="39" spans="1:11" x14ac:dyDescent="0.25">
      <c r="A39" s="28" t="s">
        <v>85</v>
      </c>
      <c r="B39" s="2">
        <v>15.581711021777847</v>
      </c>
      <c r="K39" t="s">
        <v>1</v>
      </c>
    </row>
    <row r="40" spans="1:11" x14ac:dyDescent="0.25">
      <c r="A40" s="28" t="s">
        <v>82</v>
      </c>
      <c r="B40" s="2">
        <v>23.176958818904545</v>
      </c>
      <c r="K40" t="s">
        <v>27</v>
      </c>
    </row>
    <row r="41" spans="1:11" x14ac:dyDescent="0.25">
      <c r="A41" s="6" t="s">
        <v>19</v>
      </c>
      <c r="B41" s="2">
        <v>3.973597633182802</v>
      </c>
      <c r="K41" t="s">
        <v>114</v>
      </c>
    </row>
    <row r="42" spans="1:11" x14ac:dyDescent="0.25">
      <c r="A42" s="28" t="s">
        <v>79</v>
      </c>
      <c r="B42" s="2">
        <v>0.19556076494184785</v>
      </c>
      <c r="K42" t="s">
        <v>31</v>
      </c>
    </row>
    <row r="43" spans="1:11" x14ac:dyDescent="0.25">
      <c r="A43" s="28" t="s">
        <v>86</v>
      </c>
      <c r="B43" s="2">
        <v>1.0452381646526288E-2</v>
      </c>
      <c r="K43" t="s">
        <v>28</v>
      </c>
    </row>
    <row r="44" spans="1:11" x14ac:dyDescent="0.25">
      <c r="A44" s="28" t="s">
        <v>87</v>
      </c>
      <c r="B44" s="2">
        <v>1.0707799815213793E-2</v>
      </c>
      <c r="K44" t="s">
        <v>29</v>
      </c>
    </row>
    <row r="45" spans="1:11" x14ac:dyDescent="0.25">
      <c r="A45" s="28" t="s">
        <v>31</v>
      </c>
      <c r="B45" s="2">
        <v>3.4279063671185377E-2</v>
      </c>
      <c r="K45" t="s">
        <v>30</v>
      </c>
    </row>
    <row r="46" spans="1:11" x14ac:dyDescent="0.25">
      <c r="A46" s="28" t="s">
        <v>29</v>
      </c>
      <c r="B46" s="2">
        <v>0.28104621206553526</v>
      </c>
      <c r="K46" t="s">
        <v>68</v>
      </c>
    </row>
    <row r="47" spans="1:11" x14ac:dyDescent="0.25">
      <c r="A47" s="28" t="s">
        <v>30</v>
      </c>
      <c r="B47" s="2">
        <v>1.5271139146584729</v>
      </c>
      <c r="K47" t="s">
        <v>32</v>
      </c>
    </row>
    <row r="48" spans="1:11" x14ac:dyDescent="0.25">
      <c r="A48" s="28" t="s">
        <v>88</v>
      </c>
      <c r="B48" s="2">
        <v>2.9054451596484367E-2</v>
      </c>
      <c r="K48" t="s">
        <v>88</v>
      </c>
    </row>
    <row r="49" spans="1:11" x14ac:dyDescent="0.25">
      <c r="A49" s="28" t="s">
        <v>80</v>
      </c>
      <c r="B49" s="2">
        <v>3.0079796997819805E-2</v>
      </c>
      <c r="K49" t="s">
        <v>82</v>
      </c>
    </row>
    <row r="50" spans="1:11" x14ac:dyDescent="0.25">
      <c r="A50" s="28" t="s">
        <v>84</v>
      </c>
      <c r="B50" s="2">
        <v>9.047764755615216E-3</v>
      </c>
      <c r="K50" t="s">
        <v>79</v>
      </c>
    </row>
    <row r="51" spans="1:11" x14ac:dyDescent="0.25">
      <c r="A51" s="28" t="s">
        <v>85</v>
      </c>
      <c r="B51" s="2">
        <v>0.1631534026631731</v>
      </c>
      <c r="K51" t="s">
        <v>87</v>
      </c>
    </row>
    <row r="52" spans="1:11" x14ac:dyDescent="0.25">
      <c r="A52" s="28" t="s">
        <v>82</v>
      </c>
      <c r="B52" s="2">
        <v>1.6831020803709278</v>
      </c>
      <c r="K52" t="s">
        <v>80</v>
      </c>
    </row>
    <row r="53" spans="1:11" x14ac:dyDescent="0.25">
      <c r="A53" s="6" t="s">
        <v>244</v>
      </c>
      <c r="B53" s="2">
        <v>26.830018960668419</v>
      </c>
      <c r="K53" t="s">
        <v>84</v>
      </c>
    </row>
    <row r="54" spans="1:11" x14ac:dyDescent="0.25">
      <c r="A54" s="28" t="s">
        <v>79</v>
      </c>
      <c r="B54" s="2">
        <v>9.6748555114200691E-2</v>
      </c>
      <c r="K54" t="s">
        <v>86</v>
      </c>
    </row>
    <row r="55" spans="1:11" x14ac:dyDescent="0.25">
      <c r="A55" s="28" t="s">
        <v>86</v>
      </c>
      <c r="B55" s="2">
        <v>0.22921845698223878</v>
      </c>
      <c r="K55" t="s">
        <v>83</v>
      </c>
    </row>
    <row r="56" spans="1:11" x14ac:dyDescent="0.25">
      <c r="A56" s="28" t="s">
        <v>87</v>
      </c>
      <c r="B56" s="2">
        <v>2.0180669527216963</v>
      </c>
      <c r="K56" t="s">
        <v>81</v>
      </c>
    </row>
    <row r="57" spans="1:11" x14ac:dyDescent="0.25">
      <c r="A57" s="28" t="s">
        <v>31</v>
      </c>
      <c r="B57" s="2">
        <v>4.8205625413546533</v>
      </c>
      <c r="K57" t="s">
        <v>85</v>
      </c>
    </row>
    <row r="58" spans="1:11" x14ac:dyDescent="0.25">
      <c r="A58" s="28" t="s">
        <v>29</v>
      </c>
      <c r="B58" s="2">
        <v>4.2960876511355011</v>
      </c>
    </row>
    <row r="59" spans="1:11" x14ac:dyDescent="0.25">
      <c r="A59" s="28" t="s">
        <v>30</v>
      </c>
      <c r="B59" s="2">
        <v>7.8308365323928308</v>
      </c>
    </row>
    <row r="60" spans="1:11" x14ac:dyDescent="0.25">
      <c r="A60" s="28" t="s">
        <v>88</v>
      </c>
      <c r="B60" s="2">
        <v>1.1247656551111782</v>
      </c>
    </row>
    <row r="61" spans="1:11" x14ac:dyDescent="0.25">
      <c r="A61" s="28" t="s">
        <v>80</v>
      </c>
      <c r="B61" s="2">
        <v>5.1478143987930984E-2</v>
      </c>
    </row>
    <row r="62" spans="1:11" x14ac:dyDescent="0.25">
      <c r="A62" s="28" t="s">
        <v>84</v>
      </c>
      <c r="B62" s="2">
        <v>0.5518199834771923</v>
      </c>
    </row>
    <row r="63" spans="1:11" x14ac:dyDescent="0.25">
      <c r="A63" s="28" t="s">
        <v>85</v>
      </c>
      <c r="B63" s="2">
        <v>2.6551705858506747</v>
      </c>
    </row>
    <row r="64" spans="1:11" x14ac:dyDescent="0.25">
      <c r="A64" s="28" t="s">
        <v>82</v>
      </c>
      <c r="B64" s="2">
        <v>3.1552639025403177</v>
      </c>
    </row>
    <row r="65" spans="1:2" x14ac:dyDescent="0.25">
      <c r="A65" s="6" t="s">
        <v>246</v>
      </c>
      <c r="B65" s="2">
        <v>17.738648727033748</v>
      </c>
    </row>
    <row r="66" spans="1:2" x14ac:dyDescent="0.25">
      <c r="A66" s="28" t="s">
        <v>79</v>
      </c>
      <c r="B66" s="2">
        <v>0.17740685004908957</v>
      </c>
    </row>
    <row r="67" spans="1:2" x14ac:dyDescent="0.25">
      <c r="A67" s="28" t="s">
        <v>86</v>
      </c>
      <c r="B67" s="2">
        <v>0.14090656984509684</v>
      </c>
    </row>
    <row r="68" spans="1:2" x14ac:dyDescent="0.25">
      <c r="A68" s="28" t="s">
        <v>87</v>
      </c>
      <c r="B68" s="2">
        <v>0.88360251098927634</v>
      </c>
    </row>
    <row r="69" spans="1:2" x14ac:dyDescent="0.25">
      <c r="A69" s="28" t="s">
        <v>31</v>
      </c>
      <c r="B69" s="2">
        <v>3.3272107059890157</v>
      </c>
    </row>
    <row r="70" spans="1:2" x14ac:dyDescent="0.25">
      <c r="A70" s="28" t="s">
        <v>29</v>
      </c>
      <c r="B70" s="2">
        <v>2.2965982954776205</v>
      </c>
    </row>
    <row r="71" spans="1:2" x14ac:dyDescent="0.25">
      <c r="A71" s="28" t="s">
        <v>30</v>
      </c>
      <c r="B71" s="2">
        <v>3.8463167376123595</v>
      </c>
    </row>
    <row r="72" spans="1:2" x14ac:dyDescent="0.25">
      <c r="A72" s="28" t="s">
        <v>88</v>
      </c>
      <c r="B72" s="2">
        <v>1.2856498793341904</v>
      </c>
    </row>
    <row r="73" spans="1:2" x14ac:dyDescent="0.25">
      <c r="A73" s="28" t="s">
        <v>80</v>
      </c>
      <c r="B73" s="2">
        <v>0.4683839114291069</v>
      </c>
    </row>
    <row r="74" spans="1:2" x14ac:dyDescent="0.25">
      <c r="A74" s="28" t="s">
        <v>84</v>
      </c>
      <c r="B74" s="2">
        <v>1.0157635412639525</v>
      </c>
    </row>
    <row r="75" spans="1:2" x14ac:dyDescent="0.25">
      <c r="A75" s="28" t="s">
        <v>85</v>
      </c>
      <c r="B75" s="2">
        <v>1.8531616243262765</v>
      </c>
    </row>
    <row r="76" spans="1:2" x14ac:dyDescent="0.25">
      <c r="A76" s="28" t="s">
        <v>82</v>
      </c>
      <c r="B76" s="2">
        <v>2.4436481007177662</v>
      </c>
    </row>
    <row r="77" spans="1:2" x14ac:dyDescent="0.25">
      <c r="A77" s="6" t="s">
        <v>248</v>
      </c>
      <c r="B77" s="2">
        <v>249.48775573952449</v>
      </c>
    </row>
    <row r="78" spans="1:2" x14ac:dyDescent="0.25">
      <c r="A78" s="28" t="s">
        <v>79</v>
      </c>
      <c r="B78" s="2">
        <v>4.9386557888781955</v>
      </c>
    </row>
    <row r="79" spans="1:2" x14ac:dyDescent="0.25">
      <c r="A79" s="28" t="s">
        <v>86</v>
      </c>
      <c r="B79" s="2">
        <v>3.066041752908832</v>
      </c>
    </row>
    <row r="80" spans="1:2" x14ac:dyDescent="0.25">
      <c r="A80" s="28" t="s">
        <v>87</v>
      </c>
      <c r="B80" s="2">
        <v>13.890434352606617</v>
      </c>
    </row>
    <row r="81" spans="1:2" x14ac:dyDescent="0.25">
      <c r="A81" s="28" t="s">
        <v>31</v>
      </c>
      <c r="B81" s="2">
        <v>30.05733759540999</v>
      </c>
    </row>
    <row r="82" spans="1:2" x14ac:dyDescent="0.25">
      <c r="A82" s="28" t="s">
        <v>29</v>
      </c>
      <c r="B82" s="2">
        <v>16.23257966291413</v>
      </c>
    </row>
    <row r="83" spans="1:2" x14ac:dyDescent="0.25">
      <c r="A83" s="28" t="s">
        <v>30</v>
      </c>
      <c r="B83" s="2">
        <v>39.880416747427809</v>
      </c>
    </row>
    <row r="84" spans="1:2" x14ac:dyDescent="0.25">
      <c r="A84" s="28" t="s">
        <v>88</v>
      </c>
      <c r="B84" s="2">
        <v>26.699845662358481</v>
      </c>
    </row>
    <row r="85" spans="1:2" x14ac:dyDescent="0.25">
      <c r="A85" s="28" t="s">
        <v>80</v>
      </c>
      <c r="B85" s="2">
        <v>7.0708052050144676</v>
      </c>
    </row>
    <row r="86" spans="1:2" x14ac:dyDescent="0.25">
      <c r="A86" s="28" t="s">
        <v>84</v>
      </c>
      <c r="B86" s="2">
        <v>39.017961956962687</v>
      </c>
    </row>
    <row r="87" spans="1:2" x14ac:dyDescent="0.25">
      <c r="A87" s="28" t="s">
        <v>85</v>
      </c>
      <c r="B87" s="2">
        <v>34.204103156113469</v>
      </c>
    </row>
    <row r="88" spans="1:2" x14ac:dyDescent="0.25">
      <c r="A88" s="28" t="s">
        <v>82</v>
      </c>
      <c r="B88" s="2">
        <v>34.429573858929821</v>
      </c>
    </row>
    <row r="89" spans="1:2" x14ac:dyDescent="0.25">
      <c r="A89" s="6" t="s">
        <v>20</v>
      </c>
      <c r="B89" s="2">
        <v>132.30151218609242</v>
      </c>
    </row>
    <row r="90" spans="1:2" x14ac:dyDescent="0.25">
      <c r="A90" s="28" t="s">
        <v>79</v>
      </c>
      <c r="B90" s="2">
        <v>1.8199779297322356</v>
      </c>
    </row>
    <row r="91" spans="1:2" x14ac:dyDescent="0.25">
      <c r="A91" s="28" t="s">
        <v>86</v>
      </c>
      <c r="B91" s="2">
        <v>2.7870187137330991</v>
      </c>
    </row>
    <row r="92" spans="1:2" x14ac:dyDescent="0.25">
      <c r="A92" s="28" t="s">
        <v>87</v>
      </c>
      <c r="B92" s="2">
        <v>6.932965159803909</v>
      </c>
    </row>
    <row r="93" spans="1:2" x14ac:dyDescent="0.25">
      <c r="A93" s="28" t="s">
        <v>31</v>
      </c>
      <c r="B93" s="2">
        <v>15.77225411471125</v>
      </c>
    </row>
    <row r="94" spans="1:2" x14ac:dyDescent="0.25">
      <c r="A94" s="28" t="s">
        <v>29</v>
      </c>
      <c r="B94" s="2">
        <v>9.1527334737219821</v>
      </c>
    </row>
    <row r="95" spans="1:2" x14ac:dyDescent="0.25">
      <c r="A95" s="28" t="s">
        <v>30</v>
      </c>
      <c r="B95" s="2">
        <v>19.210919461072812</v>
      </c>
    </row>
    <row r="96" spans="1:2" x14ac:dyDescent="0.25">
      <c r="A96" s="28" t="s">
        <v>88</v>
      </c>
      <c r="B96" s="2">
        <v>18.945744727334507</v>
      </c>
    </row>
    <row r="97" spans="1:2" x14ac:dyDescent="0.25">
      <c r="A97" s="28" t="s">
        <v>80</v>
      </c>
      <c r="B97" s="2">
        <v>1.0233849890110229</v>
      </c>
    </row>
    <row r="98" spans="1:2" x14ac:dyDescent="0.25">
      <c r="A98" s="28" t="s">
        <v>84</v>
      </c>
      <c r="B98" s="2">
        <v>22.060319964569715</v>
      </c>
    </row>
    <row r="99" spans="1:2" x14ac:dyDescent="0.25">
      <c r="A99" s="28" t="s">
        <v>85</v>
      </c>
      <c r="B99" s="2">
        <v>13.6844386562162</v>
      </c>
    </row>
    <row r="100" spans="1:2" x14ac:dyDescent="0.25">
      <c r="A100" s="28" t="s">
        <v>82</v>
      </c>
      <c r="B100" s="2">
        <v>20.911754996185696</v>
      </c>
    </row>
    <row r="101" spans="1:2" x14ac:dyDescent="0.25">
      <c r="A101" s="6" t="s">
        <v>21</v>
      </c>
      <c r="B101" s="2">
        <v>22.358930281871196</v>
      </c>
    </row>
    <row r="102" spans="1:2" x14ac:dyDescent="0.25">
      <c r="A102" s="28" t="s">
        <v>79</v>
      </c>
      <c r="B102" s="2">
        <v>0.37741273116412238</v>
      </c>
    </row>
    <row r="103" spans="1:2" x14ac:dyDescent="0.25">
      <c r="A103" s="28" t="s">
        <v>86</v>
      </c>
      <c r="B103" s="2">
        <v>0.10276556610886124</v>
      </c>
    </row>
    <row r="104" spans="1:2" x14ac:dyDescent="0.25">
      <c r="A104" s="28" t="s">
        <v>87</v>
      </c>
      <c r="B104" s="2">
        <v>0.23994208767151282</v>
      </c>
    </row>
    <row r="105" spans="1:2" x14ac:dyDescent="0.25">
      <c r="A105" s="28" t="s">
        <v>31</v>
      </c>
      <c r="B105" s="2">
        <v>2.6948688063284201</v>
      </c>
    </row>
    <row r="106" spans="1:2" x14ac:dyDescent="0.25">
      <c r="A106" s="28" t="s">
        <v>29</v>
      </c>
      <c r="B106" s="2">
        <v>1.175587319471795</v>
      </c>
    </row>
    <row r="107" spans="1:2" x14ac:dyDescent="0.25">
      <c r="A107" s="28" t="s">
        <v>30</v>
      </c>
      <c r="B107" s="2">
        <v>4.9353977392145332</v>
      </c>
    </row>
    <row r="108" spans="1:2" x14ac:dyDescent="0.25">
      <c r="A108" s="28" t="s">
        <v>88</v>
      </c>
      <c r="B108" s="2">
        <v>1.9596225732105588</v>
      </c>
    </row>
    <row r="109" spans="1:2" x14ac:dyDescent="0.25">
      <c r="A109" s="28" t="s">
        <v>80</v>
      </c>
      <c r="B109" s="2">
        <v>0.48691337882249697</v>
      </c>
    </row>
    <row r="110" spans="1:2" x14ac:dyDescent="0.25">
      <c r="A110" s="28" t="s">
        <v>84</v>
      </c>
      <c r="B110" s="2">
        <v>1.9690645691345028</v>
      </c>
    </row>
    <row r="111" spans="1:2" x14ac:dyDescent="0.25">
      <c r="A111" s="28" t="s">
        <v>85</v>
      </c>
      <c r="B111" s="2">
        <v>1.4115027457300053</v>
      </c>
    </row>
    <row r="112" spans="1:2" x14ac:dyDescent="0.25">
      <c r="A112" s="28" t="s">
        <v>82</v>
      </c>
      <c r="B112" s="2">
        <v>7.0058527650143896</v>
      </c>
    </row>
    <row r="113" spans="1:2" x14ac:dyDescent="0.25">
      <c r="A113" s="6" t="s">
        <v>22</v>
      </c>
      <c r="B113" s="2">
        <v>8.3980705092564101</v>
      </c>
    </row>
    <row r="114" spans="1:2" x14ac:dyDescent="0.25">
      <c r="A114" s="28" t="s">
        <v>79</v>
      </c>
      <c r="B114" s="2">
        <v>9.0512344820783713E-2</v>
      </c>
    </row>
    <row r="115" spans="1:2" x14ac:dyDescent="0.25">
      <c r="A115" s="28" t="s">
        <v>86</v>
      </c>
      <c r="B115" s="2">
        <v>0.13226193972148353</v>
      </c>
    </row>
    <row r="116" spans="1:2" x14ac:dyDescent="0.25">
      <c r="A116" s="28" t="s">
        <v>87</v>
      </c>
      <c r="B116" s="2">
        <v>0.38871408530491003</v>
      </c>
    </row>
    <row r="117" spans="1:2" x14ac:dyDescent="0.25">
      <c r="A117" s="28" t="s">
        <v>31</v>
      </c>
      <c r="B117" s="2">
        <v>1.1644619961417007</v>
      </c>
    </row>
    <row r="118" spans="1:2" x14ac:dyDescent="0.25">
      <c r="A118" s="28" t="s">
        <v>29</v>
      </c>
      <c r="B118" s="2">
        <v>0.86229466340373662</v>
      </c>
    </row>
    <row r="119" spans="1:2" x14ac:dyDescent="0.25">
      <c r="A119" s="28" t="s">
        <v>30</v>
      </c>
      <c r="B119" s="2">
        <v>1.8758996937338439</v>
      </c>
    </row>
    <row r="120" spans="1:2" x14ac:dyDescent="0.25">
      <c r="A120" s="28" t="s">
        <v>88</v>
      </c>
      <c r="B120" s="2">
        <v>0.70289939931635703</v>
      </c>
    </row>
    <row r="121" spans="1:2" x14ac:dyDescent="0.25">
      <c r="A121" s="28" t="s">
        <v>80</v>
      </c>
      <c r="B121" s="2">
        <v>0.11524268349920361</v>
      </c>
    </row>
    <row r="122" spans="1:2" x14ac:dyDescent="0.25">
      <c r="A122" s="28" t="s">
        <v>84</v>
      </c>
      <c r="B122" s="2">
        <v>0.54107297952800304</v>
      </c>
    </row>
    <row r="123" spans="1:2" x14ac:dyDescent="0.25">
      <c r="A123" s="28" t="s">
        <v>85</v>
      </c>
      <c r="B123" s="2">
        <v>0.90063745759285307</v>
      </c>
    </row>
    <row r="124" spans="1:2" x14ac:dyDescent="0.25">
      <c r="A124" s="28" t="s">
        <v>82</v>
      </c>
      <c r="B124" s="2">
        <v>1.6240732661935349</v>
      </c>
    </row>
    <row r="125" spans="1:2" x14ac:dyDescent="0.25">
      <c r="A125" s="6" t="s">
        <v>25</v>
      </c>
      <c r="B125" s="2">
        <v>9.0949207729202435</v>
      </c>
    </row>
    <row r="126" spans="1:2" x14ac:dyDescent="0.25">
      <c r="A126" s="28" t="s">
        <v>79</v>
      </c>
      <c r="B126" s="2">
        <v>3.8206311739829066E-2</v>
      </c>
    </row>
    <row r="127" spans="1:2" x14ac:dyDescent="0.25">
      <c r="A127" s="28" t="s">
        <v>86</v>
      </c>
      <c r="B127" s="2">
        <v>0.11723109696090619</v>
      </c>
    </row>
    <row r="128" spans="1:2" x14ac:dyDescent="0.25">
      <c r="A128" s="28" t="s">
        <v>87</v>
      </c>
      <c r="B128" s="2">
        <v>0.31759851703935688</v>
      </c>
    </row>
    <row r="129" spans="1:2" x14ac:dyDescent="0.25">
      <c r="A129" s="28" t="s">
        <v>31</v>
      </c>
      <c r="B129" s="2">
        <v>0.47282940446466959</v>
      </c>
    </row>
    <row r="130" spans="1:2" x14ac:dyDescent="0.25">
      <c r="A130" s="28" t="s">
        <v>29</v>
      </c>
      <c r="B130" s="2">
        <v>0.52082339541826106</v>
      </c>
    </row>
    <row r="131" spans="1:2" x14ac:dyDescent="0.25">
      <c r="A131" s="28" t="s">
        <v>30</v>
      </c>
      <c r="B131" s="2">
        <v>3.6818573839341391</v>
      </c>
    </row>
    <row r="132" spans="1:2" x14ac:dyDescent="0.25">
      <c r="A132" s="28" t="s">
        <v>88</v>
      </c>
      <c r="B132" s="2">
        <v>0.24686361583768751</v>
      </c>
    </row>
    <row r="133" spans="1:2" x14ac:dyDescent="0.25">
      <c r="A133" s="28" t="s">
        <v>80</v>
      </c>
      <c r="B133" s="2">
        <v>2.133551702814928E-2</v>
      </c>
    </row>
    <row r="134" spans="1:2" x14ac:dyDescent="0.25">
      <c r="A134" s="28" t="s">
        <v>84</v>
      </c>
      <c r="B134" s="2">
        <v>8.3914444939270749E-2</v>
      </c>
    </row>
    <row r="135" spans="1:2" x14ac:dyDescent="0.25">
      <c r="A135" s="28" t="s">
        <v>85</v>
      </c>
      <c r="B135" s="2">
        <v>0.52603803627280721</v>
      </c>
    </row>
    <row r="136" spans="1:2" x14ac:dyDescent="0.25">
      <c r="A136" s="28" t="s">
        <v>82</v>
      </c>
      <c r="B136" s="2">
        <v>3.0682230492851668</v>
      </c>
    </row>
    <row r="137" spans="1:2" x14ac:dyDescent="0.25">
      <c r="A137" s="6" t="s">
        <v>23</v>
      </c>
      <c r="B137" s="2">
        <v>15.110715406941853</v>
      </c>
    </row>
    <row r="138" spans="1:2" x14ac:dyDescent="0.25">
      <c r="A138" s="28" t="s">
        <v>79</v>
      </c>
      <c r="B138" s="2">
        <v>0.20170473517569029</v>
      </c>
    </row>
    <row r="139" spans="1:2" x14ac:dyDescent="0.25">
      <c r="A139" s="28" t="s">
        <v>86</v>
      </c>
      <c r="B139" s="2">
        <v>0.15795450340135558</v>
      </c>
    </row>
    <row r="140" spans="1:2" x14ac:dyDescent="0.25">
      <c r="A140" s="28" t="s">
        <v>87</v>
      </c>
      <c r="B140" s="2">
        <v>0.65225541163774714</v>
      </c>
    </row>
    <row r="141" spans="1:2" x14ac:dyDescent="0.25">
      <c r="A141" s="28" t="s">
        <v>31</v>
      </c>
      <c r="B141" s="2">
        <v>2.693692219748729</v>
      </c>
    </row>
    <row r="142" spans="1:2" x14ac:dyDescent="0.25">
      <c r="A142" s="28" t="s">
        <v>29</v>
      </c>
      <c r="B142" s="2">
        <v>1.4113846009151967</v>
      </c>
    </row>
    <row r="143" spans="1:2" x14ac:dyDescent="0.25">
      <c r="A143" s="28" t="s">
        <v>30</v>
      </c>
      <c r="B143" s="2">
        <v>3.9549631879791849</v>
      </c>
    </row>
    <row r="144" spans="1:2" x14ac:dyDescent="0.25">
      <c r="A144" s="28" t="s">
        <v>88</v>
      </c>
      <c r="B144" s="2">
        <v>0.82118600108285711</v>
      </c>
    </row>
    <row r="145" spans="1:2" x14ac:dyDescent="0.25">
      <c r="A145" s="28" t="s">
        <v>80</v>
      </c>
      <c r="B145" s="2">
        <v>0.19547672177462286</v>
      </c>
    </row>
    <row r="146" spans="1:2" x14ac:dyDescent="0.25">
      <c r="A146" s="28" t="s">
        <v>84</v>
      </c>
      <c r="B146" s="2">
        <v>0.55947001430621623</v>
      </c>
    </row>
    <row r="147" spans="1:2" x14ac:dyDescent="0.25">
      <c r="A147" s="28" t="s">
        <v>85</v>
      </c>
      <c r="B147" s="2">
        <v>1.7937942856627664</v>
      </c>
    </row>
    <row r="148" spans="1:2" x14ac:dyDescent="0.25">
      <c r="A148" s="28" t="s">
        <v>82</v>
      </c>
      <c r="B148" s="2">
        <v>2.6688337252574881</v>
      </c>
    </row>
    <row r="149" spans="1:2" x14ac:dyDescent="0.25">
      <c r="A149" s="6" t="s">
        <v>250</v>
      </c>
      <c r="B149" s="2">
        <v>56.52213565316891</v>
      </c>
    </row>
    <row r="150" spans="1:2" x14ac:dyDescent="0.25">
      <c r="A150" s="28" t="s">
        <v>79</v>
      </c>
      <c r="B150" s="2">
        <v>0.48298009303516842</v>
      </c>
    </row>
    <row r="151" spans="1:2" x14ac:dyDescent="0.25">
      <c r="A151" s="28" t="s">
        <v>86</v>
      </c>
      <c r="B151" s="2">
        <v>0.40236777644600796</v>
      </c>
    </row>
    <row r="152" spans="1:2" x14ac:dyDescent="0.25">
      <c r="A152" s="28" t="s">
        <v>87</v>
      </c>
      <c r="B152" s="2">
        <v>2.9879683844397151</v>
      </c>
    </row>
    <row r="153" spans="1:2" x14ac:dyDescent="0.25">
      <c r="A153" s="28" t="s">
        <v>31</v>
      </c>
      <c r="B153" s="2">
        <v>6.2442778717698548</v>
      </c>
    </row>
    <row r="154" spans="1:2" x14ac:dyDescent="0.25">
      <c r="A154" s="28" t="s">
        <v>29</v>
      </c>
      <c r="B154" s="2">
        <v>5.160463372897877</v>
      </c>
    </row>
    <row r="155" spans="1:2" x14ac:dyDescent="0.25">
      <c r="A155" s="28" t="s">
        <v>30</v>
      </c>
      <c r="B155" s="2">
        <v>17.693784380381981</v>
      </c>
    </row>
    <row r="156" spans="1:2" x14ac:dyDescent="0.25">
      <c r="A156" s="28" t="s">
        <v>88</v>
      </c>
      <c r="B156" s="2">
        <v>3.3365380466121857</v>
      </c>
    </row>
    <row r="157" spans="1:2" x14ac:dyDescent="0.25">
      <c r="A157" s="28" t="s">
        <v>80</v>
      </c>
      <c r="B157" s="2">
        <v>0.68260587487804902</v>
      </c>
    </row>
    <row r="158" spans="1:2" x14ac:dyDescent="0.25">
      <c r="A158" s="28" t="s">
        <v>84</v>
      </c>
      <c r="B158" s="2">
        <v>3.161828910794545</v>
      </c>
    </row>
    <row r="159" spans="1:2" x14ac:dyDescent="0.25">
      <c r="A159" s="28" t="s">
        <v>85</v>
      </c>
      <c r="B159" s="2">
        <v>5.3663121904293547</v>
      </c>
    </row>
    <row r="160" spans="1:2" x14ac:dyDescent="0.25">
      <c r="A160" s="28" t="s">
        <v>82</v>
      </c>
      <c r="B160" s="2">
        <v>11.003008751484165</v>
      </c>
    </row>
    <row r="161" spans="1:2" x14ac:dyDescent="0.25">
      <c r="A161" s="6" t="s">
        <v>252</v>
      </c>
      <c r="B161" s="2">
        <v>62.853006310364719</v>
      </c>
    </row>
    <row r="162" spans="1:2" x14ac:dyDescent="0.25">
      <c r="A162" s="28" t="s">
        <v>79</v>
      </c>
      <c r="B162" s="2">
        <v>1.110043133791546</v>
      </c>
    </row>
    <row r="163" spans="1:2" x14ac:dyDescent="0.25">
      <c r="A163" s="28" t="s">
        <v>86</v>
      </c>
      <c r="B163" s="2">
        <v>0.38376388240920434</v>
      </c>
    </row>
    <row r="164" spans="1:2" x14ac:dyDescent="0.25">
      <c r="A164" s="28" t="s">
        <v>87</v>
      </c>
      <c r="B164" s="2">
        <v>2.6574374880465697</v>
      </c>
    </row>
    <row r="165" spans="1:2" x14ac:dyDescent="0.25">
      <c r="A165" s="28" t="s">
        <v>31</v>
      </c>
      <c r="B165" s="2">
        <v>5.0224843562847115</v>
      </c>
    </row>
    <row r="166" spans="1:2" x14ac:dyDescent="0.25">
      <c r="A166" s="28" t="s">
        <v>29</v>
      </c>
      <c r="B166" s="2">
        <v>7.1711816450224584</v>
      </c>
    </row>
    <row r="167" spans="1:2" x14ac:dyDescent="0.25">
      <c r="A167" s="28" t="s">
        <v>30</v>
      </c>
      <c r="B167" s="2">
        <v>7.6966051756207596</v>
      </c>
    </row>
    <row r="168" spans="1:2" x14ac:dyDescent="0.25">
      <c r="A168" s="28" t="s">
        <v>88</v>
      </c>
      <c r="B168" s="2">
        <v>13.273781125723767</v>
      </c>
    </row>
    <row r="169" spans="1:2" x14ac:dyDescent="0.25">
      <c r="A169" s="28" t="s">
        <v>80</v>
      </c>
      <c r="B169" s="2">
        <v>1.6006906632233673</v>
      </c>
    </row>
    <row r="170" spans="1:2" x14ac:dyDescent="0.25">
      <c r="A170" s="28" t="s">
        <v>84</v>
      </c>
      <c r="B170" s="2">
        <v>4.2507691654172879</v>
      </c>
    </row>
    <row r="171" spans="1:2" x14ac:dyDescent="0.25">
      <c r="A171" s="28" t="s">
        <v>85</v>
      </c>
      <c r="B171" s="2">
        <v>10.103392127887666</v>
      </c>
    </row>
    <row r="172" spans="1:2" x14ac:dyDescent="0.25">
      <c r="A172" s="28" t="s">
        <v>82</v>
      </c>
      <c r="B172" s="2">
        <v>9.5828575469373831</v>
      </c>
    </row>
    <row r="173" spans="1:2" x14ac:dyDescent="0.25">
      <c r="A173" s="6" t="s">
        <v>230</v>
      </c>
      <c r="B173" s="2">
        <v>21.917955094244149</v>
      </c>
    </row>
    <row r="174" spans="1:2" x14ac:dyDescent="0.25">
      <c r="A174" s="28" t="s">
        <v>79</v>
      </c>
      <c r="B174" s="2">
        <v>0.76908475798194598</v>
      </c>
    </row>
    <row r="175" spans="1:2" x14ac:dyDescent="0.25">
      <c r="A175" s="28" t="s">
        <v>86</v>
      </c>
      <c r="B175" s="2">
        <v>0.35214115543296842</v>
      </c>
    </row>
    <row r="176" spans="1:2" x14ac:dyDescent="0.25">
      <c r="A176" s="28" t="s">
        <v>87</v>
      </c>
      <c r="B176" s="2">
        <v>0.91796323011371062</v>
      </c>
    </row>
    <row r="177" spans="1:2" x14ac:dyDescent="0.25">
      <c r="A177" s="28" t="s">
        <v>31</v>
      </c>
      <c r="B177" s="2">
        <v>1.5319192321590371</v>
      </c>
    </row>
    <row r="178" spans="1:2" x14ac:dyDescent="0.25">
      <c r="A178" s="28" t="s">
        <v>29</v>
      </c>
      <c r="B178" s="2">
        <v>1.8620470605550787</v>
      </c>
    </row>
    <row r="179" spans="1:2" x14ac:dyDescent="0.25">
      <c r="A179" s="28" t="s">
        <v>30</v>
      </c>
      <c r="B179" s="2">
        <v>2.364845020090796</v>
      </c>
    </row>
    <row r="180" spans="1:2" x14ac:dyDescent="0.25">
      <c r="A180" s="28" t="s">
        <v>88</v>
      </c>
      <c r="B180" s="2">
        <v>2.7512619706405568</v>
      </c>
    </row>
    <row r="181" spans="1:2" x14ac:dyDescent="0.25">
      <c r="A181" s="28" t="s">
        <v>80</v>
      </c>
      <c r="B181" s="2">
        <v>1.3064105052773332</v>
      </c>
    </row>
    <row r="182" spans="1:2" x14ac:dyDescent="0.25">
      <c r="A182" s="28" t="s">
        <v>84</v>
      </c>
      <c r="B182" s="2">
        <v>1.1278010826367264</v>
      </c>
    </row>
    <row r="183" spans="1:2" x14ac:dyDescent="0.25">
      <c r="A183" s="28" t="s">
        <v>85</v>
      </c>
      <c r="B183" s="2">
        <v>3.8980545757967571</v>
      </c>
    </row>
    <row r="184" spans="1:2" x14ac:dyDescent="0.25">
      <c r="A184" s="28" t="s">
        <v>82</v>
      </c>
      <c r="B184" s="2">
        <v>5.036426503559241</v>
      </c>
    </row>
    <row r="185" spans="1:2" x14ac:dyDescent="0.25">
      <c r="A185" s="6" t="s">
        <v>93</v>
      </c>
      <c r="B185" s="2">
        <v>764.61625443881894</v>
      </c>
    </row>
    <row r="186" spans="1:2" x14ac:dyDescent="0.25">
      <c r="A186" s="28" t="s">
        <v>79</v>
      </c>
      <c r="B186" s="2">
        <v>13.707165071227649</v>
      </c>
    </row>
    <row r="187" spans="1:2" x14ac:dyDescent="0.25">
      <c r="A187" s="28" t="s">
        <v>86</v>
      </c>
      <c r="B187" s="2">
        <v>9.5000891337322528</v>
      </c>
    </row>
    <row r="188" spans="1:2" x14ac:dyDescent="0.25">
      <c r="A188" s="28" t="s">
        <v>87</v>
      </c>
      <c r="B188" s="2">
        <v>39.235758516150021</v>
      </c>
    </row>
    <row r="189" spans="1:2" x14ac:dyDescent="0.25">
      <c r="A189" s="28" t="s">
        <v>31</v>
      </c>
      <c r="B189" s="2">
        <v>93.389522516105345</v>
      </c>
    </row>
    <row r="190" spans="1:2" x14ac:dyDescent="0.25">
      <c r="A190" s="28" t="s">
        <v>29</v>
      </c>
      <c r="B190" s="2">
        <v>61.427658841379916</v>
      </c>
    </row>
    <row r="191" spans="1:2" x14ac:dyDescent="0.25">
      <c r="A191" s="28" t="s">
        <v>30</v>
      </c>
      <c r="B191" s="2">
        <v>139.19969298626253</v>
      </c>
    </row>
    <row r="192" spans="1:2" x14ac:dyDescent="0.25">
      <c r="A192" s="28" t="s">
        <v>88</v>
      </c>
      <c r="B192" s="2">
        <v>86.157757591261515</v>
      </c>
    </row>
    <row r="193" spans="1:2" x14ac:dyDescent="0.25">
      <c r="A193" s="28" t="s">
        <v>80</v>
      </c>
      <c r="B193" s="2">
        <v>15.280819202532477</v>
      </c>
    </row>
    <row r="194" spans="1:2" x14ac:dyDescent="0.25">
      <c r="A194" s="28" t="s">
        <v>84</v>
      </c>
      <c r="B194" s="2">
        <v>84.047692921634862</v>
      </c>
    </row>
    <row r="195" spans="1:2" x14ac:dyDescent="0.25">
      <c r="A195" s="28" t="s">
        <v>85</v>
      </c>
      <c r="B195" s="2">
        <v>95.342468984086935</v>
      </c>
    </row>
    <row r="196" spans="1:2" x14ac:dyDescent="0.25">
      <c r="A196" s="28" t="s">
        <v>82</v>
      </c>
      <c r="B196" s="2">
        <v>127.32762867444535</v>
      </c>
    </row>
    <row r="197" spans="1:2" x14ac:dyDescent="0.25">
      <c r="A197" s="3" t="s">
        <v>31</v>
      </c>
      <c r="B197" s="2">
        <v>488.29082784555465</v>
      </c>
    </row>
    <row r="198" spans="1:2" x14ac:dyDescent="0.25">
      <c r="A198" s="6" t="s">
        <v>229</v>
      </c>
      <c r="B198" s="2">
        <v>3.5937737961077021</v>
      </c>
    </row>
    <row r="199" spans="1:2" x14ac:dyDescent="0.25">
      <c r="A199" s="28" t="s">
        <v>79</v>
      </c>
      <c r="B199" s="2">
        <v>1.1811639737773567E-2</v>
      </c>
    </row>
    <row r="200" spans="1:2" x14ac:dyDescent="0.25">
      <c r="A200" s="28" t="s">
        <v>86</v>
      </c>
      <c r="B200" s="2">
        <v>6.7368391014853138E-3</v>
      </c>
    </row>
    <row r="201" spans="1:2" x14ac:dyDescent="0.25">
      <c r="A201" s="28" t="s">
        <v>87</v>
      </c>
      <c r="B201" s="2">
        <v>0.22957749992089618</v>
      </c>
    </row>
    <row r="202" spans="1:2" x14ac:dyDescent="0.25">
      <c r="A202" s="28" t="s">
        <v>29</v>
      </c>
      <c r="B202" s="2">
        <v>0.3308756491837187</v>
      </c>
    </row>
    <row r="203" spans="1:2" x14ac:dyDescent="0.25">
      <c r="A203" s="28" t="s">
        <v>30</v>
      </c>
      <c r="B203" s="2">
        <v>0.52561233738055768</v>
      </c>
    </row>
    <row r="204" spans="1:2" x14ac:dyDescent="0.25">
      <c r="A204" s="28" t="s">
        <v>88</v>
      </c>
      <c r="B204" s="2">
        <v>7.9982594199323395E-2</v>
      </c>
    </row>
    <row r="205" spans="1:2" x14ac:dyDescent="0.25">
      <c r="A205" s="28" t="s">
        <v>80</v>
      </c>
      <c r="B205" s="2">
        <v>4.4203536947801485E-2</v>
      </c>
    </row>
    <row r="206" spans="1:2" x14ac:dyDescent="0.25">
      <c r="A206" s="28" t="s">
        <v>84</v>
      </c>
      <c r="B206" s="2">
        <v>0.32717493934476188</v>
      </c>
    </row>
    <row r="207" spans="1:2" x14ac:dyDescent="0.25">
      <c r="A207" s="28" t="s">
        <v>85</v>
      </c>
      <c r="B207" s="2">
        <v>1.499293154022403</v>
      </c>
    </row>
    <row r="208" spans="1:2" x14ac:dyDescent="0.25">
      <c r="A208" s="28" t="s">
        <v>82</v>
      </c>
      <c r="B208" s="2">
        <v>0.5385056062689807</v>
      </c>
    </row>
    <row r="209" spans="1:2" x14ac:dyDescent="0.25">
      <c r="A209" s="6" t="s">
        <v>240</v>
      </c>
      <c r="B209" s="2">
        <v>2.7033794872708485</v>
      </c>
    </row>
    <row r="210" spans="1:2" x14ac:dyDescent="0.25">
      <c r="A210" s="28" t="s">
        <v>79</v>
      </c>
      <c r="B210" s="2">
        <v>2.4830398445262643E-2</v>
      </c>
    </row>
    <row r="211" spans="1:2" x14ac:dyDescent="0.25">
      <c r="A211" s="28" t="s">
        <v>87</v>
      </c>
      <c r="B211" s="2">
        <v>0.70809957840360316</v>
      </c>
    </row>
    <row r="212" spans="1:2" x14ac:dyDescent="0.25">
      <c r="A212" s="28" t="s">
        <v>29</v>
      </c>
      <c r="B212" s="2">
        <v>0.25499883565938908</v>
      </c>
    </row>
    <row r="213" spans="1:2" x14ac:dyDescent="0.25">
      <c r="A213" s="28" t="s">
        <v>30</v>
      </c>
      <c r="B213" s="2">
        <v>9.6315834023068161E-2</v>
      </c>
    </row>
    <row r="214" spans="1:2" x14ac:dyDescent="0.25">
      <c r="A214" s="28" t="s">
        <v>88</v>
      </c>
      <c r="B214" s="2">
        <v>0.19019193895206782</v>
      </c>
    </row>
    <row r="215" spans="1:2" x14ac:dyDescent="0.25">
      <c r="A215" s="28" t="s">
        <v>80</v>
      </c>
      <c r="B215" s="2">
        <v>2.7892682109739261E-2</v>
      </c>
    </row>
    <row r="216" spans="1:2" x14ac:dyDescent="0.25">
      <c r="A216" s="28" t="s">
        <v>84</v>
      </c>
      <c r="B216" s="2">
        <v>0.20248501794865406</v>
      </c>
    </row>
    <row r="217" spans="1:2" x14ac:dyDescent="0.25">
      <c r="A217" s="28" t="s">
        <v>85</v>
      </c>
      <c r="B217" s="2">
        <v>0.89922626527501748</v>
      </c>
    </row>
    <row r="218" spans="1:2" x14ac:dyDescent="0.25">
      <c r="A218" s="28" t="s">
        <v>82</v>
      </c>
      <c r="B218" s="2">
        <v>0.29933893645404663</v>
      </c>
    </row>
    <row r="219" spans="1:2" x14ac:dyDescent="0.25">
      <c r="A219" s="6" t="s">
        <v>242</v>
      </c>
      <c r="B219" s="2">
        <v>47.251035227070105</v>
      </c>
    </row>
    <row r="220" spans="1:2" x14ac:dyDescent="0.25">
      <c r="A220" s="28" t="s">
        <v>79</v>
      </c>
      <c r="B220" s="2">
        <v>1.4168990081185651</v>
      </c>
    </row>
    <row r="221" spans="1:2" x14ac:dyDescent="0.25">
      <c r="A221" s="28" t="s">
        <v>86</v>
      </c>
      <c r="B221" s="2">
        <v>0.64440122541740463</v>
      </c>
    </row>
    <row r="222" spans="1:2" x14ac:dyDescent="0.25">
      <c r="A222" s="28" t="s">
        <v>87</v>
      </c>
      <c r="B222" s="2">
        <v>2.8453913301168083</v>
      </c>
    </row>
    <row r="223" spans="1:2" x14ac:dyDescent="0.25">
      <c r="A223" s="28" t="s">
        <v>29</v>
      </c>
      <c r="B223" s="2">
        <v>3.9764160645449782</v>
      </c>
    </row>
    <row r="224" spans="1:2" x14ac:dyDescent="0.25">
      <c r="A224" s="28" t="s">
        <v>30</v>
      </c>
      <c r="B224" s="2">
        <v>5.2723688318878175</v>
      </c>
    </row>
    <row r="225" spans="1:2" x14ac:dyDescent="0.25">
      <c r="A225" s="28" t="s">
        <v>88</v>
      </c>
      <c r="B225" s="2">
        <v>6.9213420345991423</v>
      </c>
    </row>
    <row r="226" spans="1:2" x14ac:dyDescent="0.25">
      <c r="A226" s="28" t="s">
        <v>80</v>
      </c>
      <c r="B226" s="2">
        <v>0.66263449778953354</v>
      </c>
    </row>
    <row r="227" spans="1:2" x14ac:dyDescent="0.25">
      <c r="A227" s="28" t="s">
        <v>84</v>
      </c>
      <c r="B227" s="2">
        <v>3.922166222868539</v>
      </c>
    </row>
    <row r="228" spans="1:2" x14ac:dyDescent="0.25">
      <c r="A228" s="28" t="s">
        <v>85</v>
      </c>
      <c r="B228" s="2">
        <v>10.098163612275565</v>
      </c>
    </row>
    <row r="229" spans="1:2" x14ac:dyDescent="0.25">
      <c r="A229" s="28" t="s">
        <v>82</v>
      </c>
      <c r="B229" s="2">
        <v>11.491252399451749</v>
      </c>
    </row>
    <row r="230" spans="1:2" x14ac:dyDescent="0.25">
      <c r="A230" s="6" t="s">
        <v>19</v>
      </c>
      <c r="B230" s="2">
        <v>1.0584948165832271</v>
      </c>
    </row>
    <row r="231" spans="1:2" x14ac:dyDescent="0.25">
      <c r="A231" s="28" t="s">
        <v>79</v>
      </c>
      <c r="B231" s="2">
        <v>0.30917316287803148</v>
      </c>
    </row>
    <row r="232" spans="1:2" x14ac:dyDescent="0.25">
      <c r="A232" s="28" t="s">
        <v>86</v>
      </c>
      <c r="B232" s="2">
        <v>1.2154096215952136E-2</v>
      </c>
    </row>
    <row r="233" spans="1:2" x14ac:dyDescent="0.25">
      <c r="A233" s="28" t="s">
        <v>87</v>
      </c>
      <c r="B233" s="2">
        <v>2.7980808001002908E-3</v>
      </c>
    </row>
    <row r="234" spans="1:2" x14ac:dyDescent="0.25">
      <c r="A234" s="28" t="s">
        <v>29</v>
      </c>
      <c r="B234" s="2">
        <v>1.8879233990450744E-2</v>
      </c>
    </row>
    <row r="235" spans="1:2" x14ac:dyDescent="0.25">
      <c r="A235" s="28" t="s">
        <v>30</v>
      </c>
      <c r="B235" s="2">
        <v>1.8287580812134521E-2</v>
      </c>
    </row>
    <row r="236" spans="1:2" x14ac:dyDescent="0.25">
      <c r="A236" s="28" t="s">
        <v>88</v>
      </c>
      <c r="B236" s="2">
        <v>3.5787274749853042E-2</v>
      </c>
    </row>
    <row r="237" spans="1:2" x14ac:dyDescent="0.25">
      <c r="A237" s="28" t="s">
        <v>80</v>
      </c>
      <c r="B237" s="2">
        <v>3.532143576068568E-3</v>
      </c>
    </row>
    <row r="238" spans="1:2" x14ac:dyDescent="0.25">
      <c r="A238" s="28" t="s">
        <v>84</v>
      </c>
      <c r="B238" s="2">
        <v>5.8112907712266938E-3</v>
      </c>
    </row>
    <row r="239" spans="1:2" x14ac:dyDescent="0.25">
      <c r="A239" s="28" t="s">
        <v>85</v>
      </c>
      <c r="B239" s="2">
        <v>0.23231276780169902</v>
      </c>
    </row>
    <row r="240" spans="1:2" x14ac:dyDescent="0.25">
      <c r="A240" s="28" t="s">
        <v>82</v>
      </c>
      <c r="B240" s="2">
        <v>0.41975918498771059</v>
      </c>
    </row>
    <row r="241" spans="1:2" x14ac:dyDescent="0.25">
      <c r="A241" s="6" t="s">
        <v>244</v>
      </c>
      <c r="B241" s="2">
        <v>17.981138943272441</v>
      </c>
    </row>
    <row r="242" spans="1:2" x14ac:dyDescent="0.25">
      <c r="A242" s="28" t="s">
        <v>79</v>
      </c>
      <c r="B242" s="2">
        <v>0.17203255003548454</v>
      </c>
    </row>
    <row r="243" spans="1:2" x14ac:dyDescent="0.25">
      <c r="A243" s="28" t="s">
        <v>86</v>
      </c>
      <c r="B243" s="2">
        <v>0.12094648523696973</v>
      </c>
    </row>
    <row r="244" spans="1:2" x14ac:dyDescent="0.25">
      <c r="A244" s="28" t="s">
        <v>87</v>
      </c>
      <c r="B244" s="2">
        <v>1.0968674845436301</v>
      </c>
    </row>
    <row r="245" spans="1:2" x14ac:dyDescent="0.25">
      <c r="A245" s="28" t="s">
        <v>29</v>
      </c>
      <c r="B245" s="2">
        <v>1.5955583576468115</v>
      </c>
    </row>
    <row r="246" spans="1:2" x14ac:dyDescent="0.25">
      <c r="A246" s="28" t="s">
        <v>30</v>
      </c>
      <c r="B246" s="2">
        <v>1.6542475083185102</v>
      </c>
    </row>
    <row r="247" spans="1:2" x14ac:dyDescent="0.25">
      <c r="A247" s="28" t="s">
        <v>88</v>
      </c>
      <c r="B247" s="2">
        <v>2.9892344443524843</v>
      </c>
    </row>
    <row r="248" spans="1:2" x14ac:dyDescent="0.25">
      <c r="A248" s="28" t="s">
        <v>80</v>
      </c>
      <c r="B248" s="2">
        <v>4.5905088514138326E-2</v>
      </c>
    </row>
    <row r="249" spans="1:2" x14ac:dyDescent="0.25">
      <c r="A249" s="28" t="s">
        <v>84</v>
      </c>
      <c r="B249" s="2">
        <v>2.0584768668732512</v>
      </c>
    </row>
    <row r="250" spans="1:2" x14ac:dyDescent="0.25">
      <c r="A250" s="28" t="s">
        <v>85</v>
      </c>
      <c r="B250" s="2">
        <v>3.9938690243434611</v>
      </c>
    </row>
    <row r="251" spans="1:2" x14ac:dyDescent="0.25">
      <c r="A251" s="28" t="s">
        <v>82</v>
      </c>
      <c r="B251" s="2">
        <v>4.2540011334077006</v>
      </c>
    </row>
    <row r="252" spans="1:2" x14ac:dyDescent="0.25">
      <c r="A252" s="6" t="s">
        <v>246</v>
      </c>
      <c r="B252" s="2">
        <v>4.4562750855868298</v>
      </c>
    </row>
    <row r="253" spans="1:2" x14ac:dyDescent="0.25">
      <c r="A253" s="28" t="s">
        <v>79</v>
      </c>
      <c r="B253" s="2">
        <v>0.11482718415813602</v>
      </c>
    </row>
    <row r="254" spans="1:2" x14ac:dyDescent="0.25">
      <c r="A254" s="28" t="s">
        <v>86</v>
      </c>
      <c r="B254" s="2">
        <v>4.5683149397107534E-2</v>
      </c>
    </row>
    <row r="255" spans="1:2" x14ac:dyDescent="0.25">
      <c r="A255" s="28" t="s">
        <v>87</v>
      </c>
      <c r="B255" s="2">
        <v>0.14531091036114599</v>
      </c>
    </row>
    <row r="256" spans="1:2" x14ac:dyDescent="0.25">
      <c r="A256" s="28" t="s">
        <v>29</v>
      </c>
      <c r="B256" s="2">
        <v>0.47107559763655932</v>
      </c>
    </row>
    <row r="257" spans="1:2" x14ac:dyDescent="0.25">
      <c r="A257" s="28" t="s">
        <v>30</v>
      </c>
      <c r="B257" s="2">
        <v>0.79517902222217041</v>
      </c>
    </row>
    <row r="258" spans="1:2" x14ac:dyDescent="0.25">
      <c r="A258" s="28" t="s">
        <v>88</v>
      </c>
      <c r="B258" s="2">
        <v>0.46859741866859522</v>
      </c>
    </row>
    <row r="259" spans="1:2" x14ac:dyDescent="0.25">
      <c r="A259" s="28" t="s">
        <v>80</v>
      </c>
      <c r="B259" s="2">
        <v>0.13733978335748059</v>
      </c>
    </row>
    <row r="260" spans="1:2" x14ac:dyDescent="0.25">
      <c r="A260" s="28" t="s">
        <v>84</v>
      </c>
      <c r="B260" s="2">
        <v>0.34015626717569852</v>
      </c>
    </row>
    <row r="261" spans="1:2" x14ac:dyDescent="0.25">
      <c r="A261" s="28" t="s">
        <v>85</v>
      </c>
      <c r="B261" s="2">
        <v>1.2573614968828433</v>
      </c>
    </row>
    <row r="262" spans="1:2" x14ac:dyDescent="0.25">
      <c r="A262" s="28" t="s">
        <v>82</v>
      </c>
      <c r="B262" s="2">
        <v>0.68074425572709307</v>
      </c>
    </row>
    <row r="263" spans="1:2" x14ac:dyDescent="0.25">
      <c r="A263" s="6" t="s">
        <v>248</v>
      </c>
      <c r="B263" s="2">
        <v>72.418163775749207</v>
      </c>
    </row>
    <row r="264" spans="1:2" x14ac:dyDescent="0.25">
      <c r="A264" s="28" t="s">
        <v>79</v>
      </c>
      <c r="B264" s="2">
        <v>1.4389423419764318</v>
      </c>
    </row>
    <row r="265" spans="1:2" x14ac:dyDescent="0.25">
      <c r="A265" s="28" t="s">
        <v>86</v>
      </c>
      <c r="B265" s="2">
        <v>0.84584427667708373</v>
      </c>
    </row>
    <row r="266" spans="1:2" x14ac:dyDescent="0.25">
      <c r="A266" s="28" t="s">
        <v>87</v>
      </c>
      <c r="B266" s="2">
        <v>3.6760407734349596</v>
      </c>
    </row>
    <row r="267" spans="1:2" x14ac:dyDescent="0.25">
      <c r="A267" s="28" t="s">
        <v>29</v>
      </c>
      <c r="B267" s="2">
        <v>3.7688891307197125</v>
      </c>
    </row>
    <row r="268" spans="1:2" x14ac:dyDescent="0.25">
      <c r="A268" s="28" t="s">
        <v>30</v>
      </c>
      <c r="B268" s="2">
        <v>5.8740279493478402</v>
      </c>
    </row>
    <row r="269" spans="1:2" x14ac:dyDescent="0.25">
      <c r="A269" s="28" t="s">
        <v>88</v>
      </c>
      <c r="B269" s="2">
        <v>12.455469942291861</v>
      </c>
    </row>
    <row r="270" spans="1:2" x14ac:dyDescent="0.25">
      <c r="A270" s="28" t="s">
        <v>80</v>
      </c>
      <c r="B270" s="2">
        <v>1.6681375308303306</v>
      </c>
    </row>
    <row r="271" spans="1:2" x14ac:dyDescent="0.25">
      <c r="A271" s="28" t="s">
        <v>84</v>
      </c>
      <c r="B271" s="2">
        <v>10.554127988565993</v>
      </c>
    </row>
    <row r="272" spans="1:2" x14ac:dyDescent="0.25">
      <c r="A272" s="28" t="s">
        <v>85</v>
      </c>
      <c r="B272" s="2">
        <v>18.641797492349127</v>
      </c>
    </row>
    <row r="273" spans="1:2" x14ac:dyDescent="0.25">
      <c r="A273" s="28" t="s">
        <v>82</v>
      </c>
      <c r="B273" s="2">
        <v>13.494886349555864</v>
      </c>
    </row>
    <row r="274" spans="1:2" x14ac:dyDescent="0.25">
      <c r="A274" s="6" t="s">
        <v>20</v>
      </c>
      <c r="B274" s="2">
        <v>15.717476336325607</v>
      </c>
    </row>
    <row r="275" spans="1:2" x14ac:dyDescent="0.25">
      <c r="A275" s="28" t="s">
        <v>79</v>
      </c>
      <c r="B275" s="2">
        <v>0.7383288386616107</v>
      </c>
    </row>
    <row r="276" spans="1:2" x14ac:dyDescent="0.25">
      <c r="A276" s="28" t="s">
        <v>86</v>
      </c>
      <c r="B276" s="2">
        <v>0.16742516589727327</v>
      </c>
    </row>
    <row r="277" spans="1:2" x14ac:dyDescent="0.25">
      <c r="A277" s="28" t="s">
        <v>87</v>
      </c>
      <c r="B277" s="2">
        <v>0.8418813949254218</v>
      </c>
    </row>
    <row r="278" spans="1:2" x14ac:dyDescent="0.25">
      <c r="A278" s="28" t="s">
        <v>29</v>
      </c>
      <c r="B278" s="2">
        <v>1.9337413280131421</v>
      </c>
    </row>
    <row r="279" spans="1:2" x14ac:dyDescent="0.25">
      <c r="A279" s="28" t="s">
        <v>30</v>
      </c>
      <c r="B279" s="2">
        <v>3.8100738739724642</v>
      </c>
    </row>
    <row r="280" spans="1:2" x14ac:dyDescent="0.25">
      <c r="A280" s="28" t="s">
        <v>88</v>
      </c>
      <c r="B280" s="2">
        <v>0.79211993203656905</v>
      </c>
    </row>
    <row r="281" spans="1:2" x14ac:dyDescent="0.25">
      <c r="A281" s="28" t="s">
        <v>80</v>
      </c>
      <c r="B281" s="2">
        <v>6.9917468345537317E-2</v>
      </c>
    </row>
    <row r="282" spans="1:2" x14ac:dyDescent="0.25">
      <c r="A282" s="28" t="s">
        <v>84</v>
      </c>
      <c r="B282" s="2">
        <v>0.92502742988310582</v>
      </c>
    </row>
    <row r="283" spans="1:2" x14ac:dyDescent="0.25">
      <c r="A283" s="28" t="s">
        <v>85</v>
      </c>
      <c r="B283" s="2">
        <v>3.7891947805013193</v>
      </c>
    </row>
    <row r="284" spans="1:2" x14ac:dyDescent="0.25">
      <c r="A284" s="28" t="s">
        <v>82</v>
      </c>
      <c r="B284" s="2">
        <v>2.6497661240891643</v>
      </c>
    </row>
    <row r="285" spans="1:2" x14ac:dyDescent="0.25">
      <c r="A285" s="6" t="s">
        <v>21</v>
      </c>
      <c r="B285" s="2">
        <v>4.1073367084842847</v>
      </c>
    </row>
    <row r="286" spans="1:2" x14ac:dyDescent="0.25">
      <c r="A286" s="28" t="s">
        <v>79</v>
      </c>
      <c r="B286" s="2">
        <v>5.4863050308203196E-2</v>
      </c>
    </row>
    <row r="287" spans="1:2" x14ac:dyDescent="0.25">
      <c r="A287" s="28" t="s">
        <v>86</v>
      </c>
      <c r="B287" s="2">
        <v>2.2324485282740027E-2</v>
      </c>
    </row>
    <row r="288" spans="1:2" x14ac:dyDescent="0.25">
      <c r="A288" s="28" t="s">
        <v>87</v>
      </c>
      <c r="B288" s="2">
        <v>1.7377016418339608E-2</v>
      </c>
    </row>
    <row r="289" spans="1:2" x14ac:dyDescent="0.25">
      <c r="A289" s="28" t="s">
        <v>29</v>
      </c>
      <c r="B289" s="2">
        <v>0.32944823090127895</v>
      </c>
    </row>
    <row r="290" spans="1:2" x14ac:dyDescent="0.25">
      <c r="A290" s="28" t="s">
        <v>30</v>
      </c>
      <c r="B290" s="2">
        <v>0.56093357622854134</v>
      </c>
    </row>
    <row r="291" spans="1:2" x14ac:dyDescent="0.25">
      <c r="A291" s="28" t="s">
        <v>88</v>
      </c>
      <c r="B291" s="2">
        <v>0.39756990418199595</v>
      </c>
    </row>
    <row r="292" spans="1:2" x14ac:dyDescent="0.25">
      <c r="A292" s="28" t="s">
        <v>80</v>
      </c>
      <c r="B292" s="2">
        <v>0.17998289970502926</v>
      </c>
    </row>
    <row r="293" spans="1:2" x14ac:dyDescent="0.25">
      <c r="A293" s="28" t="s">
        <v>84</v>
      </c>
      <c r="B293" s="2">
        <v>1.0486010521558051</v>
      </c>
    </row>
    <row r="294" spans="1:2" x14ac:dyDescent="0.25">
      <c r="A294" s="28" t="s">
        <v>85</v>
      </c>
      <c r="B294" s="2">
        <v>0.42503712012564787</v>
      </c>
    </row>
    <row r="295" spans="1:2" x14ac:dyDescent="0.25">
      <c r="A295" s="28" t="s">
        <v>82</v>
      </c>
      <c r="B295" s="2">
        <v>1.0711993731767033</v>
      </c>
    </row>
    <row r="296" spans="1:2" x14ac:dyDescent="0.25">
      <c r="A296" s="6" t="s">
        <v>22</v>
      </c>
      <c r="B296" s="2">
        <v>2.3082520798390114</v>
      </c>
    </row>
    <row r="297" spans="1:2" x14ac:dyDescent="0.25">
      <c r="A297" s="28" t="s">
        <v>79</v>
      </c>
      <c r="B297" s="2">
        <v>4.6699712165205597E-2</v>
      </c>
    </row>
    <row r="298" spans="1:2" x14ac:dyDescent="0.25">
      <c r="A298" s="28" t="s">
        <v>86</v>
      </c>
      <c r="B298" s="2">
        <v>4.6131930674119831E-2</v>
      </c>
    </row>
    <row r="299" spans="1:2" x14ac:dyDescent="0.25">
      <c r="A299" s="28" t="s">
        <v>87</v>
      </c>
      <c r="B299" s="2">
        <v>0.12473295194204782</v>
      </c>
    </row>
    <row r="300" spans="1:2" x14ac:dyDescent="0.25">
      <c r="A300" s="28" t="s">
        <v>29</v>
      </c>
      <c r="B300" s="2">
        <v>0.20454863320605871</v>
      </c>
    </row>
    <row r="301" spans="1:2" x14ac:dyDescent="0.25">
      <c r="A301" s="28" t="s">
        <v>30</v>
      </c>
      <c r="B301" s="2">
        <v>0.30897546740242898</v>
      </c>
    </row>
    <row r="302" spans="1:2" x14ac:dyDescent="0.25">
      <c r="A302" s="28" t="s">
        <v>88</v>
      </c>
      <c r="B302" s="2">
        <v>0.35840977322062006</v>
      </c>
    </row>
    <row r="303" spans="1:2" x14ac:dyDescent="0.25">
      <c r="A303" s="28" t="s">
        <v>80</v>
      </c>
      <c r="B303" s="2">
        <v>5.5584114924798769E-2</v>
      </c>
    </row>
    <row r="304" spans="1:2" x14ac:dyDescent="0.25">
      <c r="A304" s="28" t="s">
        <v>84</v>
      </c>
      <c r="B304" s="2">
        <v>0.16848196212090713</v>
      </c>
    </row>
    <row r="305" spans="1:2" x14ac:dyDescent="0.25">
      <c r="A305" s="28" t="s">
        <v>85</v>
      </c>
      <c r="B305" s="2">
        <v>0.42436662389647767</v>
      </c>
    </row>
    <row r="306" spans="1:2" x14ac:dyDescent="0.25">
      <c r="A306" s="28" t="s">
        <v>82</v>
      </c>
      <c r="B306" s="2">
        <v>0.57032091028634713</v>
      </c>
    </row>
    <row r="307" spans="1:2" x14ac:dyDescent="0.25">
      <c r="A307" s="6" t="s">
        <v>25</v>
      </c>
      <c r="B307" s="2">
        <v>5.2619516062929215</v>
      </c>
    </row>
    <row r="308" spans="1:2" x14ac:dyDescent="0.25">
      <c r="A308" s="28" t="s">
        <v>79</v>
      </c>
      <c r="B308" s="2">
        <v>8.6198917284102741E-2</v>
      </c>
    </row>
    <row r="309" spans="1:2" x14ac:dyDescent="0.25">
      <c r="A309" s="28" t="s">
        <v>86</v>
      </c>
      <c r="B309" s="2">
        <v>9.554568925036136E-2</v>
      </c>
    </row>
    <row r="310" spans="1:2" x14ac:dyDescent="0.25">
      <c r="A310" s="28" t="s">
        <v>87</v>
      </c>
      <c r="B310" s="2">
        <v>2.7764088124988116E-2</v>
      </c>
    </row>
    <row r="311" spans="1:2" x14ac:dyDescent="0.25">
      <c r="A311" s="28" t="s">
        <v>29</v>
      </c>
      <c r="B311" s="2">
        <v>0.2782804623152389</v>
      </c>
    </row>
    <row r="312" spans="1:2" x14ac:dyDescent="0.25">
      <c r="A312" s="28" t="s">
        <v>30</v>
      </c>
      <c r="B312" s="2">
        <v>0.71159129282949485</v>
      </c>
    </row>
    <row r="313" spans="1:2" x14ac:dyDescent="0.25">
      <c r="A313" s="28" t="s">
        <v>88</v>
      </c>
      <c r="B313" s="2">
        <v>1.0841255995775358</v>
      </c>
    </row>
    <row r="314" spans="1:2" x14ac:dyDescent="0.25">
      <c r="A314" s="28" t="s">
        <v>80</v>
      </c>
      <c r="B314" s="2">
        <v>1.2080654192069322E-2</v>
      </c>
    </row>
    <row r="315" spans="1:2" x14ac:dyDescent="0.25">
      <c r="A315" s="28" t="s">
        <v>84</v>
      </c>
      <c r="B315" s="2">
        <v>5.5154588858677467E-2</v>
      </c>
    </row>
    <row r="316" spans="1:2" x14ac:dyDescent="0.25">
      <c r="A316" s="28" t="s">
        <v>85</v>
      </c>
      <c r="B316" s="2">
        <v>1.8258221578457707</v>
      </c>
    </row>
    <row r="317" spans="1:2" x14ac:dyDescent="0.25">
      <c r="A317" s="28" t="s">
        <v>82</v>
      </c>
      <c r="B317" s="2">
        <v>1.0853881560146816</v>
      </c>
    </row>
    <row r="318" spans="1:2" x14ac:dyDescent="0.25">
      <c r="A318" s="6" t="s">
        <v>23</v>
      </c>
      <c r="B318" s="2">
        <v>3.3291347901380668</v>
      </c>
    </row>
    <row r="319" spans="1:2" x14ac:dyDescent="0.25">
      <c r="A319" s="28" t="s">
        <v>79</v>
      </c>
      <c r="B319" s="2">
        <v>7.2650380052328836E-2</v>
      </c>
    </row>
    <row r="320" spans="1:2" x14ac:dyDescent="0.25">
      <c r="A320" s="28" t="s">
        <v>86</v>
      </c>
      <c r="B320" s="2">
        <v>3.1002385097222387E-2</v>
      </c>
    </row>
    <row r="321" spans="1:2" x14ac:dyDescent="0.25">
      <c r="A321" s="28" t="s">
        <v>87</v>
      </c>
      <c r="B321" s="2">
        <v>0.10891126872144573</v>
      </c>
    </row>
    <row r="322" spans="1:2" x14ac:dyDescent="0.25">
      <c r="A322" s="28" t="s">
        <v>29</v>
      </c>
      <c r="B322" s="2">
        <v>0.20346950203232639</v>
      </c>
    </row>
    <row r="323" spans="1:2" x14ac:dyDescent="0.25">
      <c r="A323" s="28" t="s">
        <v>30</v>
      </c>
      <c r="B323" s="2">
        <v>0.35654664528528418</v>
      </c>
    </row>
    <row r="324" spans="1:2" x14ac:dyDescent="0.25">
      <c r="A324" s="28" t="s">
        <v>88</v>
      </c>
      <c r="B324" s="2">
        <v>0.30066983190945967</v>
      </c>
    </row>
    <row r="325" spans="1:2" x14ac:dyDescent="0.25">
      <c r="A325" s="28" t="s">
        <v>80</v>
      </c>
      <c r="B325" s="2">
        <v>7.3662769574966439E-2</v>
      </c>
    </row>
    <row r="326" spans="1:2" x14ac:dyDescent="0.25">
      <c r="A326" s="28" t="s">
        <v>84</v>
      </c>
      <c r="B326" s="2">
        <v>0.29338674730824182</v>
      </c>
    </row>
    <row r="327" spans="1:2" x14ac:dyDescent="0.25">
      <c r="A327" s="28" t="s">
        <v>85</v>
      </c>
      <c r="B327" s="2">
        <v>0.70200432234143439</v>
      </c>
    </row>
    <row r="328" spans="1:2" x14ac:dyDescent="0.25">
      <c r="A328" s="28" t="s">
        <v>82</v>
      </c>
      <c r="B328" s="2">
        <v>1.1868309378153568</v>
      </c>
    </row>
    <row r="329" spans="1:2" x14ac:dyDescent="0.25">
      <c r="A329" s="6" t="s">
        <v>250</v>
      </c>
      <c r="B329" s="2">
        <v>18.108965154333625</v>
      </c>
    </row>
    <row r="330" spans="1:2" x14ac:dyDescent="0.25">
      <c r="A330" s="28" t="s">
        <v>79</v>
      </c>
      <c r="B330" s="2">
        <v>0.27134188529204561</v>
      </c>
    </row>
    <row r="331" spans="1:2" x14ac:dyDescent="0.25">
      <c r="A331" s="28" t="s">
        <v>86</v>
      </c>
      <c r="B331" s="2">
        <v>8.9700086063879067E-2</v>
      </c>
    </row>
    <row r="332" spans="1:2" x14ac:dyDescent="0.25">
      <c r="A332" s="28" t="s">
        <v>87</v>
      </c>
      <c r="B332" s="2">
        <v>0.39302894668547328</v>
      </c>
    </row>
    <row r="333" spans="1:2" x14ac:dyDescent="0.25">
      <c r="A333" s="28" t="s">
        <v>29</v>
      </c>
      <c r="B333" s="2">
        <v>0.73253177979883899</v>
      </c>
    </row>
    <row r="334" spans="1:2" x14ac:dyDescent="0.25">
      <c r="A334" s="28" t="s">
        <v>30</v>
      </c>
      <c r="B334" s="2">
        <v>2.2685865655806228</v>
      </c>
    </row>
    <row r="335" spans="1:2" x14ac:dyDescent="0.25">
      <c r="A335" s="28" t="s">
        <v>88</v>
      </c>
      <c r="B335" s="2">
        <v>3.4824485611572356</v>
      </c>
    </row>
    <row r="336" spans="1:2" x14ac:dyDescent="0.25">
      <c r="A336" s="28" t="s">
        <v>80</v>
      </c>
      <c r="B336" s="2">
        <v>0.14255506989662964</v>
      </c>
    </row>
    <row r="337" spans="1:2" x14ac:dyDescent="0.25">
      <c r="A337" s="28" t="s">
        <v>84</v>
      </c>
      <c r="B337" s="2">
        <v>1.6821133809028237</v>
      </c>
    </row>
    <row r="338" spans="1:2" x14ac:dyDescent="0.25">
      <c r="A338" s="28" t="s">
        <v>85</v>
      </c>
      <c r="B338" s="2">
        <v>3.2104629189827767</v>
      </c>
    </row>
    <row r="339" spans="1:2" x14ac:dyDescent="0.25">
      <c r="A339" s="28" t="s">
        <v>82</v>
      </c>
      <c r="B339" s="2">
        <v>5.8361959599733009</v>
      </c>
    </row>
    <row r="340" spans="1:2" x14ac:dyDescent="0.25">
      <c r="A340" s="6" t="s">
        <v>252</v>
      </c>
      <c r="B340" s="2">
        <v>25.0202111336549</v>
      </c>
    </row>
    <row r="341" spans="1:2" x14ac:dyDescent="0.25">
      <c r="A341" s="28" t="s">
        <v>79</v>
      </c>
      <c r="B341" s="2">
        <v>0.75142875760484107</v>
      </c>
    </row>
    <row r="342" spans="1:2" x14ac:dyDescent="0.25">
      <c r="A342" s="28" t="s">
        <v>86</v>
      </c>
      <c r="B342" s="2">
        <v>0.17240064955668424</v>
      </c>
    </row>
    <row r="343" spans="1:2" x14ac:dyDescent="0.25">
      <c r="A343" s="28" t="s">
        <v>87</v>
      </c>
      <c r="B343" s="2">
        <v>1.2545043658799302</v>
      </c>
    </row>
    <row r="344" spans="1:2" x14ac:dyDescent="0.25">
      <c r="A344" s="28" t="s">
        <v>29</v>
      </c>
      <c r="B344" s="2">
        <v>4.2020373988366808</v>
      </c>
    </row>
    <row r="345" spans="1:2" x14ac:dyDescent="0.25">
      <c r="A345" s="28" t="s">
        <v>30</v>
      </c>
      <c r="B345" s="2">
        <v>1.8725961800913229</v>
      </c>
    </row>
    <row r="346" spans="1:2" x14ac:dyDescent="0.25">
      <c r="A346" s="28" t="s">
        <v>88</v>
      </c>
      <c r="B346" s="2">
        <v>3.5900913556517389</v>
      </c>
    </row>
    <row r="347" spans="1:2" x14ac:dyDescent="0.25">
      <c r="A347" s="28" t="s">
        <v>80</v>
      </c>
      <c r="B347" s="2">
        <v>0.49946246288979218</v>
      </c>
    </row>
    <row r="348" spans="1:2" x14ac:dyDescent="0.25">
      <c r="A348" s="28" t="s">
        <v>84</v>
      </c>
      <c r="B348" s="2">
        <v>2.0772379468721871</v>
      </c>
    </row>
    <row r="349" spans="1:2" x14ac:dyDescent="0.25">
      <c r="A349" s="28" t="s">
        <v>85</v>
      </c>
      <c r="B349" s="2">
        <v>6.2952371193893342</v>
      </c>
    </row>
    <row r="350" spans="1:2" x14ac:dyDescent="0.25">
      <c r="A350" s="28" t="s">
        <v>82</v>
      </c>
      <c r="B350" s="2">
        <v>4.3052148968823909</v>
      </c>
    </row>
    <row r="351" spans="1:2" x14ac:dyDescent="0.25">
      <c r="A351" s="6" t="s">
        <v>230</v>
      </c>
      <c r="B351" s="2">
        <v>20.829824982068512</v>
      </c>
    </row>
    <row r="352" spans="1:2" x14ac:dyDescent="0.25">
      <c r="A352" s="28" t="s">
        <v>79</v>
      </c>
      <c r="B352" s="2">
        <v>1.120345394555412</v>
      </c>
    </row>
    <row r="353" spans="1:2" x14ac:dyDescent="0.25">
      <c r="A353" s="28" t="s">
        <v>86</v>
      </c>
      <c r="B353" s="2">
        <v>0.32598254614977151</v>
      </c>
    </row>
    <row r="354" spans="1:2" x14ac:dyDescent="0.25">
      <c r="A354" s="28" t="s">
        <v>87</v>
      </c>
      <c r="B354" s="2">
        <v>0.52665695015959324</v>
      </c>
    </row>
    <row r="355" spans="1:2" x14ac:dyDescent="0.25">
      <c r="A355" s="28" t="s">
        <v>29</v>
      </c>
      <c r="B355" s="2">
        <v>1.2057623107060316</v>
      </c>
    </row>
    <row r="356" spans="1:2" x14ac:dyDescent="0.25">
      <c r="A356" s="28" t="s">
        <v>30</v>
      </c>
      <c r="B356" s="2">
        <v>1.217409272702312</v>
      </c>
    </row>
    <row r="357" spans="1:2" x14ac:dyDescent="0.25">
      <c r="A357" s="28" t="s">
        <v>88</v>
      </c>
      <c r="B357" s="2">
        <v>6.0925308084635139</v>
      </c>
    </row>
    <row r="358" spans="1:2" x14ac:dyDescent="0.25">
      <c r="A358" s="28" t="s">
        <v>80</v>
      </c>
      <c r="B358" s="2">
        <v>0.43870703901991343</v>
      </c>
    </row>
    <row r="359" spans="1:2" x14ac:dyDescent="0.25">
      <c r="A359" s="28" t="s">
        <v>84</v>
      </c>
      <c r="B359" s="2">
        <v>0.86064406878948541</v>
      </c>
    </row>
    <row r="360" spans="1:2" x14ac:dyDescent="0.25">
      <c r="A360" s="28" t="s">
        <v>85</v>
      </c>
      <c r="B360" s="2">
        <v>4.1785743602486809</v>
      </c>
    </row>
    <row r="361" spans="1:2" x14ac:dyDescent="0.25">
      <c r="A361" s="28" t="s">
        <v>82</v>
      </c>
      <c r="B361" s="2">
        <v>4.8632122312738</v>
      </c>
    </row>
    <row r="362" spans="1:2" x14ac:dyDescent="0.25">
      <c r="A362" s="6" t="s">
        <v>93</v>
      </c>
      <c r="B362" s="2">
        <v>244.14541392277732</v>
      </c>
    </row>
    <row r="363" spans="1:2" x14ac:dyDescent="0.25">
      <c r="A363" s="28" t="s">
        <v>79</v>
      </c>
      <c r="B363" s="2">
        <v>6.6303732212734339</v>
      </c>
    </row>
    <row r="364" spans="1:2" x14ac:dyDescent="0.25">
      <c r="A364" s="28" t="s">
        <v>86</v>
      </c>
      <c r="B364" s="2">
        <v>2.6262790100180546</v>
      </c>
    </row>
    <row r="365" spans="1:2" x14ac:dyDescent="0.25">
      <c r="A365" s="28" t="s">
        <v>87</v>
      </c>
      <c r="B365" s="2">
        <v>11.998942640438381</v>
      </c>
    </row>
    <row r="366" spans="1:2" x14ac:dyDescent="0.25">
      <c r="A366" s="28" t="s">
        <v>29</v>
      </c>
      <c r="B366" s="2">
        <v>19.506512515191218</v>
      </c>
    </row>
    <row r="367" spans="1:2" x14ac:dyDescent="0.25">
      <c r="A367" s="28" t="s">
        <v>30</v>
      </c>
      <c r="B367" s="2">
        <v>25.342751938084568</v>
      </c>
    </row>
    <row r="368" spans="1:2" x14ac:dyDescent="0.25">
      <c r="A368" s="28" t="s">
        <v>88</v>
      </c>
      <c r="B368" s="2">
        <v>39.238571414011993</v>
      </c>
    </row>
    <row r="369" spans="1:2" x14ac:dyDescent="0.25">
      <c r="A369" s="28" t="s">
        <v>80</v>
      </c>
      <c r="B369" s="2">
        <v>4.0615977416738289</v>
      </c>
    </row>
    <row r="370" spans="1:2" x14ac:dyDescent="0.25">
      <c r="A370" s="28" t="s">
        <v>84</v>
      </c>
      <c r="B370" s="2">
        <v>24.521045770439361</v>
      </c>
    </row>
    <row r="371" spans="1:2" x14ac:dyDescent="0.25">
      <c r="A371" s="28" t="s">
        <v>85</v>
      </c>
      <c r="B371" s="2">
        <v>57.472723216281558</v>
      </c>
    </row>
    <row r="372" spans="1:2" x14ac:dyDescent="0.25">
      <c r="A372" s="28" t="s">
        <v>82</v>
      </c>
      <c r="B372" s="2">
        <v>52.746616455364894</v>
      </c>
    </row>
    <row r="373" spans="1:2" x14ac:dyDescent="0.25">
      <c r="A373" s="3" t="s">
        <v>29</v>
      </c>
      <c r="B373" s="2">
        <v>577.81478788753816</v>
      </c>
    </row>
    <row r="374" spans="1:2" x14ac:dyDescent="0.25">
      <c r="A374" s="6" t="s">
        <v>229</v>
      </c>
      <c r="B374" s="2">
        <v>2.6508823630384954</v>
      </c>
    </row>
    <row r="375" spans="1:2" x14ac:dyDescent="0.25">
      <c r="A375" s="28" t="s">
        <v>79</v>
      </c>
      <c r="B375" s="2">
        <v>1.3601784308518354E-3</v>
      </c>
    </row>
    <row r="376" spans="1:2" x14ac:dyDescent="0.25">
      <c r="A376" s="28" t="s">
        <v>86</v>
      </c>
      <c r="B376" s="2">
        <v>4.7757971805636457E-3</v>
      </c>
    </row>
    <row r="377" spans="1:2" x14ac:dyDescent="0.25">
      <c r="A377" s="28" t="s">
        <v>87</v>
      </c>
      <c r="B377" s="2">
        <v>0.46734964462827688</v>
      </c>
    </row>
    <row r="378" spans="1:2" x14ac:dyDescent="0.25">
      <c r="A378" s="28" t="s">
        <v>31</v>
      </c>
      <c r="B378" s="2">
        <v>0.29693529785338152</v>
      </c>
    </row>
    <row r="379" spans="1:2" x14ac:dyDescent="0.25">
      <c r="A379" s="28" t="s">
        <v>30</v>
      </c>
      <c r="B379" s="2">
        <v>0.21229447174800975</v>
      </c>
    </row>
    <row r="380" spans="1:2" x14ac:dyDescent="0.25">
      <c r="A380" s="28" t="s">
        <v>88</v>
      </c>
      <c r="B380" s="2">
        <v>7.8093991297418855E-2</v>
      </c>
    </row>
    <row r="381" spans="1:2" x14ac:dyDescent="0.25">
      <c r="A381" s="28" t="s">
        <v>80</v>
      </c>
      <c r="B381" s="2">
        <v>4.647523984765041E-3</v>
      </c>
    </row>
    <row r="382" spans="1:2" x14ac:dyDescent="0.25">
      <c r="A382" s="28" t="s">
        <v>84</v>
      </c>
      <c r="B382" s="2">
        <v>0.86735390415922864</v>
      </c>
    </row>
    <row r="383" spans="1:2" x14ac:dyDescent="0.25">
      <c r="A383" s="28" t="s">
        <v>85</v>
      </c>
      <c r="B383" s="2">
        <v>0.28023469023007513</v>
      </c>
    </row>
    <row r="384" spans="1:2" x14ac:dyDescent="0.25">
      <c r="A384" s="28" t="s">
        <v>82</v>
      </c>
      <c r="B384" s="2">
        <v>0.43783686352592466</v>
      </c>
    </row>
    <row r="385" spans="1:2" x14ac:dyDescent="0.25">
      <c r="A385" s="6" t="s">
        <v>240</v>
      </c>
      <c r="B385" s="2">
        <v>2.2675643183829113</v>
      </c>
    </row>
    <row r="386" spans="1:2" x14ac:dyDescent="0.25">
      <c r="A386" s="28" t="s">
        <v>79</v>
      </c>
      <c r="B386" s="2">
        <v>1.3774513220083872E-3</v>
      </c>
    </row>
    <row r="387" spans="1:2" x14ac:dyDescent="0.25">
      <c r="A387" s="28" t="s">
        <v>87</v>
      </c>
      <c r="B387" s="2">
        <v>0.3115600318434143</v>
      </c>
    </row>
    <row r="388" spans="1:2" x14ac:dyDescent="0.25">
      <c r="A388" s="28" t="s">
        <v>31</v>
      </c>
      <c r="B388" s="2">
        <v>8.6605518152451794E-2</v>
      </c>
    </row>
    <row r="389" spans="1:2" x14ac:dyDescent="0.25">
      <c r="A389" s="28" t="s">
        <v>30</v>
      </c>
      <c r="B389" s="2">
        <v>0.12266523654679461</v>
      </c>
    </row>
    <row r="390" spans="1:2" x14ac:dyDescent="0.25">
      <c r="A390" s="28" t="s">
        <v>88</v>
      </c>
      <c r="B390" s="2">
        <v>1.9663444704390243E-2</v>
      </c>
    </row>
    <row r="391" spans="1:2" x14ac:dyDescent="0.25">
      <c r="A391" s="28" t="s">
        <v>80</v>
      </c>
      <c r="B391" s="2">
        <v>1.8057906586038192E-2</v>
      </c>
    </row>
    <row r="392" spans="1:2" x14ac:dyDescent="0.25">
      <c r="A392" s="28" t="s">
        <v>84</v>
      </c>
      <c r="B392" s="2">
        <v>0.1448432111342933</v>
      </c>
    </row>
    <row r="393" spans="1:2" x14ac:dyDescent="0.25">
      <c r="A393" s="28" t="s">
        <v>85</v>
      </c>
      <c r="B393" s="2">
        <v>0.82305084323287114</v>
      </c>
    </row>
    <row r="394" spans="1:2" x14ac:dyDescent="0.25">
      <c r="A394" s="28" t="s">
        <v>82</v>
      </c>
      <c r="B394" s="2">
        <v>0.73974067486064921</v>
      </c>
    </row>
    <row r="395" spans="1:2" x14ac:dyDescent="0.25">
      <c r="A395" s="6" t="s">
        <v>242</v>
      </c>
      <c r="B395" s="2">
        <v>63.16614849599641</v>
      </c>
    </row>
    <row r="396" spans="1:2" x14ac:dyDescent="0.25">
      <c r="A396" s="28" t="s">
        <v>79</v>
      </c>
      <c r="B396" s="2">
        <v>0.86981146405966492</v>
      </c>
    </row>
    <row r="397" spans="1:2" x14ac:dyDescent="0.25">
      <c r="A397" s="28" t="s">
        <v>86</v>
      </c>
      <c r="B397" s="2">
        <v>0.35257028061050705</v>
      </c>
    </row>
    <row r="398" spans="1:2" x14ac:dyDescent="0.25">
      <c r="A398" s="28" t="s">
        <v>87</v>
      </c>
      <c r="B398" s="2">
        <v>2.1348008101663427</v>
      </c>
    </row>
    <row r="399" spans="1:2" x14ac:dyDescent="0.25">
      <c r="A399" s="28" t="s">
        <v>31</v>
      </c>
      <c r="B399" s="2">
        <v>7.2545328505806577</v>
      </c>
    </row>
    <row r="400" spans="1:2" x14ac:dyDescent="0.25">
      <c r="A400" s="28" t="s">
        <v>30</v>
      </c>
      <c r="B400" s="2">
        <v>3.2333710356628127</v>
      </c>
    </row>
    <row r="401" spans="1:2" x14ac:dyDescent="0.25">
      <c r="A401" s="28" t="s">
        <v>88</v>
      </c>
      <c r="B401" s="2">
        <v>27.661093782640464</v>
      </c>
    </row>
    <row r="402" spans="1:2" x14ac:dyDescent="0.25">
      <c r="A402" s="28" t="s">
        <v>80</v>
      </c>
      <c r="B402" s="2">
        <v>0.67856762143150062</v>
      </c>
    </row>
    <row r="403" spans="1:2" x14ac:dyDescent="0.25">
      <c r="A403" s="28" t="s">
        <v>84</v>
      </c>
      <c r="B403" s="2">
        <v>2.2392706546556407</v>
      </c>
    </row>
    <row r="404" spans="1:2" x14ac:dyDescent="0.25">
      <c r="A404" s="28" t="s">
        <v>85</v>
      </c>
      <c r="B404" s="2">
        <v>4.5330979439402643</v>
      </c>
    </row>
    <row r="405" spans="1:2" x14ac:dyDescent="0.25">
      <c r="A405" s="28" t="s">
        <v>82</v>
      </c>
      <c r="B405" s="2">
        <v>14.209032052248556</v>
      </c>
    </row>
    <row r="406" spans="1:2" x14ac:dyDescent="0.25">
      <c r="A406" s="6" t="s">
        <v>231</v>
      </c>
      <c r="B406" s="2">
        <v>0.12191462560298692</v>
      </c>
    </row>
    <row r="407" spans="1:2" x14ac:dyDescent="0.25">
      <c r="A407" s="28" t="s">
        <v>79</v>
      </c>
      <c r="B407" s="2">
        <v>4.7602489136147448E-5</v>
      </c>
    </row>
    <row r="408" spans="1:2" x14ac:dyDescent="0.25">
      <c r="A408" s="28" t="s">
        <v>86</v>
      </c>
      <c r="B408" s="2">
        <v>1.0612538994861046E-4</v>
      </c>
    </row>
    <row r="409" spans="1:2" x14ac:dyDescent="0.25">
      <c r="A409" s="28" t="s">
        <v>31</v>
      </c>
      <c r="B409" s="2">
        <v>3.7696875437795915E-2</v>
      </c>
    </row>
    <row r="410" spans="1:2" x14ac:dyDescent="0.25">
      <c r="A410" s="28" t="s">
        <v>30</v>
      </c>
      <c r="B410" s="2">
        <v>3.1968400858621885E-4</v>
      </c>
    </row>
    <row r="411" spans="1:2" x14ac:dyDescent="0.25">
      <c r="A411" s="28" t="s">
        <v>88</v>
      </c>
      <c r="B411" s="2">
        <v>2.7439187230576556E-3</v>
      </c>
    </row>
    <row r="412" spans="1:2" x14ac:dyDescent="0.25">
      <c r="A412" s="28" t="s">
        <v>80</v>
      </c>
      <c r="B412" s="2">
        <v>1.1251755952911874E-3</v>
      </c>
    </row>
    <row r="413" spans="1:2" x14ac:dyDescent="0.25">
      <c r="A413" s="28" t="s">
        <v>84</v>
      </c>
      <c r="B413" s="2">
        <v>1.3512761375973103E-3</v>
      </c>
    </row>
    <row r="414" spans="1:2" x14ac:dyDescent="0.25">
      <c r="A414" s="28" t="s">
        <v>85</v>
      </c>
      <c r="B414" s="2">
        <v>1.937020169288993E-2</v>
      </c>
    </row>
    <row r="415" spans="1:2" x14ac:dyDescent="0.25">
      <c r="A415" s="28" t="s">
        <v>82</v>
      </c>
      <c r="B415" s="2">
        <v>5.9153766128683963E-2</v>
      </c>
    </row>
    <row r="416" spans="1:2" x14ac:dyDescent="0.25">
      <c r="A416" s="6" t="s">
        <v>19</v>
      </c>
      <c r="B416" s="2">
        <v>0.76433742414976391</v>
      </c>
    </row>
    <row r="417" spans="1:2" x14ac:dyDescent="0.25">
      <c r="A417" s="28" t="s">
        <v>79</v>
      </c>
      <c r="B417" s="2">
        <v>9.9467963794210371E-2</v>
      </c>
    </row>
    <row r="418" spans="1:2" x14ac:dyDescent="0.25">
      <c r="A418" s="28" t="s">
        <v>86</v>
      </c>
      <c r="B418" s="2">
        <v>6.5776784824137634E-3</v>
      </c>
    </row>
    <row r="419" spans="1:2" x14ac:dyDescent="0.25">
      <c r="A419" s="28" t="s">
        <v>87</v>
      </c>
      <c r="B419" s="2">
        <v>9.3146022089412132E-3</v>
      </c>
    </row>
    <row r="420" spans="1:2" x14ac:dyDescent="0.25">
      <c r="A420" s="28" t="s">
        <v>31</v>
      </c>
      <c r="B420" s="2">
        <v>6.6332128569672466E-3</v>
      </c>
    </row>
    <row r="421" spans="1:2" x14ac:dyDescent="0.25">
      <c r="A421" s="28" t="s">
        <v>30</v>
      </c>
      <c r="B421" s="2">
        <v>1.9257284189832139E-2</v>
      </c>
    </row>
    <row r="422" spans="1:2" x14ac:dyDescent="0.25">
      <c r="A422" s="28" t="s">
        <v>88</v>
      </c>
      <c r="B422" s="2">
        <v>1.5391173225341266E-2</v>
      </c>
    </row>
    <row r="423" spans="1:2" x14ac:dyDescent="0.25">
      <c r="A423" s="28" t="s">
        <v>80</v>
      </c>
      <c r="B423" s="2">
        <v>1.4812485707309165E-2</v>
      </c>
    </row>
    <row r="424" spans="1:2" x14ac:dyDescent="0.25">
      <c r="A424" s="28" t="s">
        <v>84</v>
      </c>
      <c r="B424" s="2">
        <v>5.9064439210423873E-3</v>
      </c>
    </row>
    <row r="425" spans="1:2" x14ac:dyDescent="0.25">
      <c r="A425" s="28" t="s">
        <v>85</v>
      </c>
      <c r="B425" s="2">
        <v>0.10069822959652946</v>
      </c>
    </row>
    <row r="426" spans="1:2" x14ac:dyDescent="0.25">
      <c r="A426" s="28" t="s">
        <v>82</v>
      </c>
      <c r="B426" s="2">
        <v>0.48627835016717691</v>
      </c>
    </row>
    <row r="427" spans="1:2" x14ac:dyDescent="0.25">
      <c r="A427" s="6" t="s">
        <v>244</v>
      </c>
      <c r="B427" s="2">
        <v>12.932552394550758</v>
      </c>
    </row>
    <row r="428" spans="1:2" x14ac:dyDescent="0.25">
      <c r="A428" s="28" t="s">
        <v>79</v>
      </c>
      <c r="B428" s="2">
        <v>2.4942849223172286E-2</v>
      </c>
    </row>
    <row r="429" spans="1:2" x14ac:dyDescent="0.25">
      <c r="A429" s="28" t="s">
        <v>86</v>
      </c>
      <c r="B429" s="2">
        <v>0.12732043172031934</v>
      </c>
    </row>
    <row r="430" spans="1:2" x14ac:dyDescent="0.25">
      <c r="A430" s="28" t="s">
        <v>87</v>
      </c>
      <c r="B430" s="2">
        <v>2.4189065220304853</v>
      </c>
    </row>
    <row r="431" spans="1:2" x14ac:dyDescent="0.25">
      <c r="A431" s="28" t="s">
        <v>31</v>
      </c>
      <c r="B431" s="2">
        <v>1.4022429171493942</v>
      </c>
    </row>
    <row r="432" spans="1:2" x14ac:dyDescent="0.25">
      <c r="A432" s="28" t="s">
        <v>30</v>
      </c>
      <c r="B432" s="2">
        <v>0.96138725860912366</v>
      </c>
    </row>
    <row r="433" spans="1:2" x14ac:dyDescent="0.25">
      <c r="A433" s="28" t="s">
        <v>88</v>
      </c>
      <c r="B433" s="2">
        <v>1.579715829153461</v>
      </c>
    </row>
    <row r="434" spans="1:2" x14ac:dyDescent="0.25">
      <c r="A434" s="28" t="s">
        <v>80</v>
      </c>
      <c r="B434" s="2">
        <v>2.8406529426292744E-2</v>
      </c>
    </row>
    <row r="435" spans="1:2" x14ac:dyDescent="0.25">
      <c r="A435" s="28" t="s">
        <v>84</v>
      </c>
      <c r="B435" s="2">
        <v>0.75862781686876879</v>
      </c>
    </row>
    <row r="436" spans="1:2" x14ac:dyDescent="0.25">
      <c r="A436" s="28" t="s">
        <v>85</v>
      </c>
      <c r="B436" s="2">
        <v>2.1052278243351048</v>
      </c>
    </row>
    <row r="437" spans="1:2" x14ac:dyDescent="0.25">
      <c r="A437" s="28" t="s">
        <v>82</v>
      </c>
      <c r="B437" s="2">
        <v>3.5257744160346367</v>
      </c>
    </row>
    <row r="438" spans="1:2" x14ac:dyDescent="0.25">
      <c r="A438" s="6" t="s">
        <v>52</v>
      </c>
      <c r="B438" s="2">
        <v>5.6599156170169009E-2</v>
      </c>
    </row>
    <row r="439" spans="1:2" x14ac:dyDescent="0.25">
      <c r="A439" s="28" t="s">
        <v>79</v>
      </c>
      <c r="B439" s="2">
        <v>2.5232498949713495E-4</v>
      </c>
    </row>
    <row r="440" spans="1:2" x14ac:dyDescent="0.25">
      <c r="A440" s="28" t="s">
        <v>86</v>
      </c>
      <c r="B440" s="2">
        <v>2.1340275736182949E-4</v>
      </c>
    </row>
    <row r="441" spans="1:2" x14ac:dyDescent="0.25">
      <c r="A441" s="28" t="s">
        <v>87</v>
      </c>
      <c r="B441" s="2">
        <v>1.1138209219789752E-2</v>
      </c>
    </row>
    <row r="442" spans="1:2" x14ac:dyDescent="0.25">
      <c r="A442" s="28" t="s">
        <v>31</v>
      </c>
      <c r="B442" s="2">
        <v>3.609042391519992E-3</v>
      </c>
    </row>
    <row r="443" spans="1:2" x14ac:dyDescent="0.25">
      <c r="A443" s="28" t="s">
        <v>30</v>
      </c>
      <c r="B443" s="2">
        <v>2.8829412207480275E-3</v>
      </c>
    </row>
    <row r="444" spans="1:2" x14ac:dyDescent="0.25">
      <c r="A444" s="28" t="s">
        <v>88</v>
      </c>
      <c r="B444" s="2">
        <v>8.0333058001356757E-3</v>
      </c>
    </row>
    <row r="445" spans="1:2" x14ac:dyDescent="0.25">
      <c r="A445" s="28" t="s">
        <v>80</v>
      </c>
      <c r="B445" s="2">
        <v>1.2828772074497492E-4</v>
      </c>
    </row>
    <row r="446" spans="1:2" x14ac:dyDescent="0.25">
      <c r="A446" s="28" t="s">
        <v>84</v>
      </c>
      <c r="B446" s="2">
        <v>1.1587480048194793E-3</v>
      </c>
    </row>
    <row r="447" spans="1:2" x14ac:dyDescent="0.25">
      <c r="A447" s="28" t="s">
        <v>85</v>
      </c>
      <c r="B447" s="2">
        <v>2.4595637650127226E-2</v>
      </c>
    </row>
    <row r="448" spans="1:2" x14ac:dyDescent="0.25">
      <c r="A448" s="28" t="s">
        <v>82</v>
      </c>
      <c r="B448" s="2">
        <v>4.5872564154249137E-3</v>
      </c>
    </row>
    <row r="449" spans="1:2" x14ac:dyDescent="0.25">
      <c r="A449" s="6" t="s">
        <v>246</v>
      </c>
      <c r="B449" s="2">
        <v>5.1802560757122231</v>
      </c>
    </row>
    <row r="450" spans="1:2" x14ac:dyDescent="0.25">
      <c r="A450" s="28" t="s">
        <v>79</v>
      </c>
      <c r="B450" s="2">
        <v>0.13089883087550708</v>
      </c>
    </row>
    <row r="451" spans="1:2" x14ac:dyDescent="0.25">
      <c r="A451" s="28" t="s">
        <v>86</v>
      </c>
      <c r="B451" s="2">
        <v>5.4583919290467471E-2</v>
      </c>
    </row>
    <row r="452" spans="1:2" x14ac:dyDescent="0.25">
      <c r="A452" s="28" t="s">
        <v>87</v>
      </c>
      <c r="B452" s="2">
        <v>0.27024651644623932</v>
      </c>
    </row>
    <row r="453" spans="1:2" x14ac:dyDescent="0.25">
      <c r="A453" s="28" t="s">
        <v>31</v>
      </c>
      <c r="B453" s="2">
        <v>0.40742778948090519</v>
      </c>
    </row>
    <row r="454" spans="1:2" x14ac:dyDescent="0.25">
      <c r="A454" s="28" t="s">
        <v>30</v>
      </c>
      <c r="B454" s="2">
        <v>0.470795379526326</v>
      </c>
    </row>
    <row r="455" spans="1:2" x14ac:dyDescent="0.25">
      <c r="A455" s="28" t="s">
        <v>88</v>
      </c>
      <c r="B455" s="2">
        <v>0.62168796106340973</v>
      </c>
    </row>
    <row r="456" spans="1:2" x14ac:dyDescent="0.25">
      <c r="A456" s="28" t="s">
        <v>80</v>
      </c>
      <c r="B456" s="2">
        <v>0.30724508955084606</v>
      </c>
    </row>
    <row r="457" spans="1:2" x14ac:dyDescent="0.25">
      <c r="A457" s="28" t="s">
        <v>84</v>
      </c>
      <c r="B457" s="2">
        <v>0.56082354594730544</v>
      </c>
    </row>
    <row r="458" spans="1:2" x14ac:dyDescent="0.25">
      <c r="A458" s="28" t="s">
        <v>85</v>
      </c>
      <c r="B458" s="2">
        <v>1.2473644104697692</v>
      </c>
    </row>
    <row r="459" spans="1:2" x14ac:dyDescent="0.25">
      <c r="A459" s="28" t="s">
        <v>82</v>
      </c>
      <c r="B459" s="2">
        <v>1.1091826330614474</v>
      </c>
    </row>
    <row r="460" spans="1:2" x14ac:dyDescent="0.25">
      <c r="A460" s="6" t="s">
        <v>248</v>
      </c>
      <c r="B460" s="2">
        <v>64.697717607909567</v>
      </c>
    </row>
    <row r="461" spans="1:2" x14ac:dyDescent="0.25">
      <c r="A461" s="28" t="s">
        <v>79</v>
      </c>
      <c r="B461" s="2">
        <v>1.3849156395067901</v>
      </c>
    </row>
    <row r="462" spans="1:2" x14ac:dyDescent="0.25">
      <c r="A462" s="28" t="s">
        <v>86</v>
      </c>
      <c r="B462" s="2">
        <v>1.2479309685345426</v>
      </c>
    </row>
    <row r="463" spans="1:2" x14ac:dyDescent="0.25">
      <c r="A463" s="28" t="s">
        <v>87</v>
      </c>
      <c r="B463" s="2">
        <v>4.8564083101572333</v>
      </c>
    </row>
    <row r="464" spans="1:2" x14ac:dyDescent="0.25">
      <c r="A464" s="28" t="s">
        <v>31</v>
      </c>
      <c r="B464" s="2">
        <v>4.7849425528798761</v>
      </c>
    </row>
    <row r="465" spans="1:2" x14ac:dyDescent="0.25">
      <c r="A465" s="28" t="s">
        <v>30</v>
      </c>
      <c r="B465" s="2">
        <v>3.9941428822264151</v>
      </c>
    </row>
    <row r="466" spans="1:2" x14ac:dyDescent="0.25">
      <c r="A466" s="28" t="s">
        <v>88</v>
      </c>
      <c r="B466" s="2">
        <v>11.471993824090797</v>
      </c>
    </row>
    <row r="467" spans="1:2" x14ac:dyDescent="0.25">
      <c r="A467" s="28" t="s">
        <v>80</v>
      </c>
      <c r="B467" s="2">
        <v>1.9609779581421631</v>
      </c>
    </row>
    <row r="468" spans="1:2" x14ac:dyDescent="0.25">
      <c r="A468" s="28" t="s">
        <v>84</v>
      </c>
      <c r="B468" s="2">
        <v>7.5407245832434633</v>
      </c>
    </row>
    <row r="469" spans="1:2" x14ac:dyDescent="0.25">
      <c r="A469" s="28" t="s">
        <v>85</v>
      </c>
      <c r="B469" s="2">
        <v>11.649164471405701</v>
      </c>
    </row>
    <row r="470" spans="1:2" x14ac:dyDescent="0.25">
      <c r="A470" s="28" t="s">
        <v>82</v>
      </c>
      <c r="B470" s="2">
        <v>15.806516417722587</v>
      </c>
    </row>
    <row r="471" spans="1:2" x14ac:dyDescent="0.25">
      <c r="A471" s="6" t="s">
        <v>20</v>
      </c>
      <c r="B471" s="2">
        <v>10.37322080285416</v>
      </c>
    </row>
    <row r="472" spans="1:2" x14ac:dyDescent="0.25">
      <c r="A472" s="28" t="s">
        <v>79</v>
      </c>
      <c r="B472" s="2">
        <v>0.44917748030387494</v>
      </c>
    </row>
    <row r="473" spans="1:2" x14ac:dyDescent="0.25">
      <c r="A473" s="28" t="s">
        <v>86</v>
      </c>
      <c r="B473" s="2">
        <v>0.20580337221753903</v>
      </c>
    </row>
    <row r="474" spans="1:2" x14ac:dyDescent="0.25">
      <c r="A474" s="28" t="s">
        <v>87</v>
      </c>
      <c r="B474" s="2">
        <v>1.2325862767810609</v>
      </c>
    </row>
    <row r="475" spans="1:2" x14ac:dyDescent="0.25">
      <c r="A475" s="28" t="s">
        <v>31</v>
      </c>
      <c r="B475" s="2">
        <v>1.4495375037991891</v>
      </c>
    </row>
    <row r="476" spans="1:2" x14ac:dyDescent="0.25">
      <c r="A476" s="28" t="s">
        <v>30</v>
      </c>
      <c r="B476" s="2">
        <v>0.6958148954707345</v>
      </c>
    </row>
    <row r="477" spans="1:2" x14ac:dyDescent="0.25">
      <c r="A477" s="28" t="s">
        <v>88</v>
      </c>
      <c r="B477" s="2">
        <v>1.1169364813260225</v>
      </c>
    </row>
    <row r="478" spans="1:2" x14ac:dyDescent="0.25">
      <c r="A478" s="28" t="s">
        <v>80</v>
      </c>
      <c r="B478" s="2">
        <v>0.15991656764021803</v>
      </c>
    </row>
    <row r="479" spans="1:2" x14ac:dyDescent="0.25">
      <c r="A479" s="28" t="s">
        <v>84</v>
      </c>
      <c r="B479" s="2">
        <v>0.76163746864270898</v>
      </c>
    </row>
    <row r="480" spans="1:2" x14ac:dyDescent="0.25">
      <c r="A480" s="28" t="s">
        <v>85</v>
      </c>
      <c r="B480" s="2">
        <v>1.4998724317004846</v>
      </c>
    </row>
    <row r="481" spans="1:2" x14ac:dyDescent="0.25">
      <c r="A481" s="28" t="s">
        <v>82</v>
      </c>
      <c r="B481" s="2">
        <v>2.8019383249723253</v>
      </c>
    </row>
    <row r="482" spans="1:2" x14ac:dyDescent="0.25">
      <c r="A482" s="6" t="s">
        <v>21</v>
      </c>
      <c r="B482" s="2">
        <v>3.0622454870041045</v>
      </c>
    </row>
    <row r="483" spans="1:2" x14ac:dyDescent="0.25">
      <c r="A483" s="28" t="s">
        <v>79</v>
      </c>
      <c r="B483" s="2">
        <v>1.646341804826415E-2</v>
      </c>
    </row>
    <row r="484" spans="1:2" x14ac:dyDescent="0.25">
      <c r="A484" s="28" t="s">
        <v>86</v>
      </c>
      <c r="B484" s="2">
        <v>5.8649260653109376E-3</v>
      </c>
    </row>
    <row r="485" spans="1:2" x14ac:dyDescent="0.25">
      <c r="A485" s="28" t="s">
        <v>87</v>
      </c>
      <c r="B485" s="2">
        <v>0.15625778820360134</v>
      </c>
    </row>
    <row r="486" spans="1:2" x14ac:dyDescent="0.25">
      <c r="A486" s="28" t="s">
        <v>31</v>
      </c>
      <c r="B486" s="2">
        <v>0.17370032266501503</v>
      </c>
    </row>
    <row r="487" spans="1:2" x14ac:dyDescent="0.25">
      <c r="A487" s="28" t="s">
        <v>30</v>
      </c>
      <c r="B487" s="2">
        <v>0.31233354913122796</v>
      </c>
    </row>
    <row r="488" spans="1:2" x14ac:dyDescent="0.25">
      <c r="A488" s="28" t="s">
        <v>88</v>
      </c>
      <c r="B488" s="2">
        <v>0.38785871454725368</v>
      </c>
    </row>
    <row r="489" spans="1:2" x14ac:dyDescent="0.25">
      <c r="A489" s="28" t="s">
        <v>80</v>
      </c>
      <c r="B489" s="2">
        <v>0.19333566572977504</v>
      </c>
    </row>
    <row r="490" spans="1:2" x14ac:dyDescent="0.25">
      <c r="A490" s="28" t="s">
        <v>84</v>
      </c>
      <c r="B490" s="2">
        <v>0.35481712525432202</v>
      </c>
    </row>
    <row r="491" spans="1:2" x14ac:dyDescent="0.25">
      <c r="A491" s="28" t="s">
        <v>85</v>
      </c>
      <c r="B491" s="2">
        <v>0.3252610136005129</v>
      </c>
    </row>
    <row r="492" spans="1:2" x14ac:dyDescent="0.25">
      <c r="A492" s="28" t="s">
        <v>82</v>
      </c>
      <c r="B492" s="2">
        <v>1.1363529637588212</v>
      </c>
    </row>
    <row r="493" spans="1:2" x14ac:dyDescent="0.25">
      <c r="A493" s="6" t="s">
        <v>22</v>
      </c>
      <c r="B493" s="2">
        <v>1.2415742595364794</v>
      </c>
    </row>
    <row r="494" spans="1:2" x14ac:dyDescent="0.25">
      <c r="A494" s="28" t="s">
        <v>79</v>
      </c>
      <c r="B494" s="2">
        <v>2.1421402474860813E-2</v>
      </c>
    </row>
    <row r="495" spans="1:2" x14ac:dyDescent="0.25">
      <c r="A495" s="28" t="s">
        <v>86</v>
      </c>
      <c r="B495" s="2">
        <v>1.2327476929165374E-2</v>
      </c>
    </row>
    <row r="496" spans="1:2" x14ac:dyDescent="0.25">
      <c r="A496" s="28" t="s">
        <v>87</v>
      </c>
      <c r="B496" s="2">
        <v>0.16199494395169806</v>
      </c>
    </row>
    <row r="497" spans="1:2" x14ac:dyDescent="0.25">
      <c r="A497" s="28" t="s">
        <v>31</v>
      </c>
      <c r="B497" s="2">
        <v>0.10488498040565104</v>
      </c>
    </row>
    <row r="498" spans="1:2" x14ac:dyDescent="0.25">
      <c r="A498" s="28" t="s">
        <v>30</v>
      </c>
      <c r="B498" s="2">
        <v>7.9274173253574262E-2</v>
      </c>
    </row>
    <row r="499" spans="1:2" x14ac:dyDescent="0.25">
      <c r="A499" s="28" t="s">
        <v>88</v>
      </c>
      <c r="B499" s="2">
        <v>0.10990078014089022</v>
      </c>
    </row>
    <row r="500" spans="1:2" x14ac:dyDescent="0.25">
      <c r="A500" s="28" t="s">
        <v>80</v>
      </c>
      <c r="B500" s="2">
        <v>2.9937020527944981E-2</v>
      </c>
    </row>
    <row r="501" spans="1:2" x14ac:dyDescent="0.25">
      <c r="A501" s="28" t="s">
        <v>84</v>
      </c>
      <c r="B501" s="2">
        <v>4.8444426303989596E-2</v>
      </c>
    </row>
    <row r="502" spans="1:2" x14ac:dyDescent="0.25">
      <c r="A502" s="28" t="s">
        <v>85</v>
      </c>
      <c r="B502" s="2">
        <v>0.15681999728266532</v>
      </c>
    </row>
    <row r="503" spans="1:2" x14ac:dyDescent="0.25">
      <c r="A503" s="28" t="s">
        <v>82</v>
      </c>
      <c r="B503" s="2">
        <v>0.51656905826603972</v>
      </c>
    </row>
    <row r="504" spans="1:2" x14ac:dyDescent="0.25">
      <c r="A504" s="6" t="s">
        <v>25</v>
      </c>
      <c r="B504" s="2">
        <v>4.7709988758670878</v>
      </c>
    </row>
    <row r="505" spans="1:2" x14ac:dyDescent="0.25">
      <c r="A505" s="28" t="s">
        <v>79</v>
      </c>
      <c r="B505" s="2">
        <v>6.9543564892500546E-3</v>
      </c>
    </row>
    <row r="506" spans="1:2" x14ac:dyDescent="0.25">
      <c r="A506" s="28" t="s">
        <v>86</v>
      </c>
      <c r="B506" s="2">
        <v>1.6456022459075723E-2</v>
      </c>
    </row>
    <row r="507" spans="1:2" x14ac:dyDescent="0.25">
      <c r="A507" s="28" t="s">
        <v>87</v>
      </c>
      <c r="B507" s="2">
        <v>0.24162404121505227</v>
      </c>
    </row>
    <row r="508" spans="1:2" x14ac:dyDescent="0.25">
      <c r="A508" s="28" t="s">
        <v>31</v>
      </c>
      <c r="B508" s="2">
        <v>0.86776946012902156</v>
      </c>
    </row>
    <row r="509" spans="1:2" x14ac:dyDescent="0.25">
      <c r="A509" s="28" t="s">
        <v>30</v>
      </c>
      <c r="B509" s="2">
        <v>0.13661293804819041</v>
      </c>
    </row>
    <row r="510" spans="1:2" x14ac:dyDescent="0.25">
      <c r="A510" s="28" t="s">
        <v>88</v>
      </c>
      <c r="B510" s="2">
        <v>0.94434792239446597</v>
      </c>
    </row>
    <row r="511" spans="1:2" x14ac:dyDescent="0.25">
      <c r="A511" s="28" t="s">
        <v>80</v>
      </c>
      <c r="B511" s="2">
        <v>9.4551141549530961E-3</v>
      </c>
    </row>
    <row r="512" spans="1:2" x14ac:dyDescent="0.25">
      <c r="A512" s="28" t="s">
        <v>84</v>
      </c>
      <c r="B512" s="2">
        <v>5.8830773950966347E-3</v>
      </c>
    </row>
    <row r="513" spans="1:2" x14ac:dyDescent="0.25">
      <c r="A513" s="28" t="s">
        <v>85</v>
      </c>
      <c r="B513" s="2">
        <v>1.0789577256944176</v>
      </c>
    </row>
    <row r="514" spans="1:2" x14ac:dyDescent="0.25">
      <c r="A514" s="28" t="s">
        <v>82</v>
      </c>
      <c r="B514" s="2">
        <v>1.4629382178875656</v>
      </c>
    </row>
    <row r="515" spans="1:2" x14ac:dyDescent="0.25">
      <c r="A515" s="6" t="s">
        <v>23</v>
      </c>
      <c r="B515" s="2">
        <v>9.9982461375493958</v>
      </c>
    </row>
    <row r="516" spans="1:2" x14ac:dyDescent="0.25">
      <c r="A516" s="28" t="s">
        <v>79</v>
      </c>
      <c r="B516" s="2">
        <v>0.18355211581283273</v>
      </c>
    </row>
    <row r="517" spans="1:2" x14ac:dyDescent="0.25">
      <c r="A517" s="28" t="s">
        <v>86</v>
      </c>
      <c r="B517" s="2">
        <v>0.13145650834366984</v>
      </c>
    </row>
    <row r="518" spans="1:2" x14ac:dyDescent="0.25">
      <c r="A518" s="28" t="s">
        <v>87</v>
      </c>
      <c r="B518" s="2">
        <v>0.85972046680307124</v>
      </c>
    </row>
    <row r="519" spans="1:2" x14ac:dyDescent="0.25">
      <c r="A519" s="28" t="s">
        <v>31</v>
      </c>
      <c r="B519" s="2">
        <v>1.3414877891961812</v>
      </c>
    </row>
    <row r="520" spans="1:2" x14ac:dyDescent="0.25">
      <c r="A520" s="28" t="s">
        <v>30</v>
      </c>
      <c r="B520" s="2">
        <v>0.95949773880876266</v>
      </c>
    </row>
    <row r="521" spans="1:2" x14ac:dyDescent="0.25">
      <c r="A521" s="28" t="s">
        <v>88</v>
      </c>
      <c r="B521" s="2">
        <v>0.79020699113575144</v>
      </c>
    </row>
    <row r="522" spans="1:2" x14ac:dyDescent="0.25">
      <c r="A522" s="28" t="s">
        <v>80</v>
      </c>
      <c r="B522" s="2">
        <v>0.33230369939628401</v>
      </c>
    </row>
    <row r="523" spans="1:2" x14ac:dyDescent="0.25">
      <c r="A523" s="28" t="s">
        <v>84</v>
      </c>
      <c r="B523" s="2">
        <v>1.2994090631491022</v>
      </c>
    </row>
    <row r="524" spans="1:2" x14ac:dyDescent="0.25">
      <c r="A524" s="28" t="s">
        <v>85</v>
      </c>
      <c r="B524" s="2">
        <v>2.0001590234432594</v>
      </c>
    </row>
    <row r="525" spans="1:2" x14ac:dyDescent="0.25">
      <c r="A525" s="28" t="s">
        <v>82</v>
      </c>
      <c r="B525" s="2">
        <v>2.1004527414604794</v>
      </c>
    </row>
    <row r="526" spans="1:2" x14ac:dyDescent="0.25">
      <c r="A526" s="6" t="s">
        <v>250</v>
      </c>
      <c r="B526" s="2">
        <v>15.91740934684789</v>
      </c>
    </row>
    <row r="527" spans="1:2" x14ac:dyDescent="0.25">
      <c r="A527" s="28" t="s">
        <v>79</v>
      </c>
      <c r="B527" s="2">
        <v>9.9965057790996265E-2</v>
      </c>
    </row>
    <row r="528" spans="1:2" x14ac:dyDescent="0.25">
      <c r="A528" s="28" t="s">
        <v>86</v>
      </c>
      <c r="B528" s="2">
        <v>7.189291831158609E-2</v>
      </c>
    </row>
    <row r="529" spans="1:2" x14ac:dyDescent="0.25">
      <c r="A529" s="28" t="s">
        <v>87</v>
      </c>
      <c r="B529" s="2">
        <v>1.1996489874284466</v>
      </c>
    </row>
    <row r="530" spans="1:2" x14ac:dyDescent="0.25">
      <c r="A530" s="28" t="s">
        <v>31</v>
      </c>
      <c r="B530" s="2">
        <v>1.4949830590015878</v>
      </c>
    </row>
    <row r="531" spans="1:2" x14ac:dyDescent="0.25">
      <c r="A531" s="28" t="s">
        <v>30</v>
      </c>
      <c r="B531" s="2">
        <v>1.3860881718366791</v>
      </c>
    </row>
    <row r="532" spans="1:2" x14ac:dyDescent="0.25">
      <c r="A532" s="28" t="s">
        <v>88</v>
      </c>
      <c r="B532" s="2">
        <v>1.4127702161585736</v>
      </c>
    </row>
    <row r="533" spans="1:2" x14ac:dyDescent="0.25">
      <c r="A533" s="28" t="s">
        <v>80</v>
      </c>
      <c r="B533" s="2">
        <v>0.13405296555486215</v>
      </c>
    </row>
    <row r="534" spans="1:2" x14ac:dyDescent="0.25">
      <c r="A534" s="28" t="s">
        <v>84</v>
      </c>
      <c r="B534" s="2">
        <v>1.3807158403127346</v>
      </c>
    </row>
    <row r="535" spans="1:2" x14ac:dyDescent="0.25">
      <c r="A535" s="28" t="s">
        <v>85</v>
      </c>
      <c r="B535" s="2">
        <v>1.7672371871080208</v>
      </c>
    </row>
    <row r="536" spans="1:2" x14ac:dyDescent="0.25">
      <c r="A536" s="28" t="s">
        <v>82</v>
      </c>
      <c r="B536" s="2">
        <v>6.9700549433444019</v>
      </c>
    </row>
    <row r="537" spans="1:2" x14ac:dyDescent="0.25">
      <c r="A537" s="6" t="s">
        <v>252</v>
      </c>
      <c r="B537" s="2">
        <v>81.782447456305022</v>
      </c>
    </row>
    <row r="538" spans="1:2" x14ac:dyDescent="0.25">
      <c r="A538" s="28" t="s">
        <v>79</v>
      </c>
      <c r="B538" s="2">
        <v>3.1981311438025366</v>
      </c>
    </row>
    <row r="539" spans="1:2" x14ac:dyDescent="0.25">
      <c r="A539" s="28" t="s">
        <v>86</v>
      </c>
      <c r="B539" s="2">
        <v>0.93511796523545587</v>
      </c>
    </row>
    <row r="540" spans="1:2" x14ac:dyDescent="0.25">
      <c r="A540" s="28" t="s">
        <v>87</v>
      </c>
      <c r="B540" s="2">
        <v>4.06624138787038</v>
      </c>
    </row>
    <row r="541" spans="1:2" x14ac:dyDescent="0.25">
      <c r="A541" s="28" t="s">
        <v>31</v>
      </c>
      <c r="B541" s="2">
        <v>6.009319432858522</v>
      </c>
    </row>
    <row r="542" spans="1:2" x14ac:dyDescent="0.25">
      <c r="A542" s="28" t="s">
        <v>30</v>
      </c>
      <c r="B542" s="2">
        <v>5.1082960636633246</v>
      </c>
    </row>
    <row r="543" spans="1:2" x14ac:dyDescent="0.25">
      <c r="A543" s="28" t="s">
        <v>88</v>
      </c>
      <c r="B543" s="2">
        <v>15.262116140843522</v>
      </c>
    </row>
    <row r="544" spans="1:2" x14ac:dyDescent="0.25">
      <c r="A544" s="28" t="s">
        <v>80</v>
      </c>
      <c r="B544" s="2">
        <v>5.0011249388146828</v>
      </c>
    </row>
    <row r="545" spans="1:2" x14ac:dyDescent="0.25">
      <c r="A545" s="28" t="s">
        <v>84</v>
      </c>
      <c r="B545" s="2">
        <v>9.2414826412671705</v>
      </c>
    </row>
    <row r="546" spans="1:2" x14ac:dyDescent="0.25">
      <c r="A546" s="28" t="s">
        <v>85</v>
      </c>
      <c r="B546" s="2">
        <v>13.285293251628238</v>
      </c>
    </row>
    <row r="547" spans="1:2" x14ac:dyDescent="0.25">
      <c r="A547" s="28" t="s">
        <v>82</v>
      </c>
      <c r="B547" s="2">
        <v>19.675324490321188</v>
      </c>
    </row>
    <row r="548" spans="1:2" x14ac:dyDescent="0.25">
      <c r="A548" s="6" t="s">
        <v>230</v>
      </c>
      <c r="B548" s="2">
        <v>9.9232791162918002</v>
      </c>
    </row>
    <row r="549" spans="1:2" x14ac:dyDescent="0.25">
      <c r="A549" s="28" t="s">
        <v>79</v>
      </c>
      <c r="B549" s="2">
        <v>0.24099867824151089</v>
      </c>
    </row>
    <row r="550" spans="1:2" x14ac:dyDescent="0.25">
      <c r="A550" s="28" t="s">
        <v>86</v>
      </c>
      <c r="B550" s="2">
        <v>0.12584554314397228</v>
      </c>
    </row>
    <row r="551" spans="1:2" x14ac:dyDescent="0.25">
      <c r="A551" s="28" t="s">
        <v>87</v>
      </c>
      <c r="B551" s="2">
        <v>0.64575571588264291</v>
      </c>
    </row>
    <row r="552" spans="1:2" x14ac:dyDescent="0.25">
      <c r="A552" s="28" t="s">
        <v>31</v>
      </c>
      <c r="B552" s="2">
        <v>0.60642672039155598</v>
      </c>
    </row>
    <row r="553" spans="1:2" x14ac:dyDescent="0.25">
      <c r="A553" s="28" t="s">
        <v>30</v>
      </c>
      <c r="B553" s="2">
        <v>0.68376365452652821</v>
      </c>
    </row>
    <row r="554" spans="1:2" x14ac:dyDescent="0.25">
      <c r="A554" s="28" t="s">
        <v>88</v>
      </c>
      <c r="B554" s="2">
        <v>1.9426913489437614</v>
      </c>
    </row>
    <row r="555" spans="1:2" x14ac:dyDescent="0.25">
      <c r="A555" s="28" t="s">
        <v>80</v>
      </c>
      <c r="B555" s="2">
        <v>0.32168036366626368</v>
      </c>
    </row>
    <row r="556" spans="1:2" x14ac:dyDescent="0.25">
      <c r="A556" s="28" t="s">
        <v>84</v>
      </c>
      <c r="B556" s="2">
        <v>0.28776135765480343</v>
      </c>
    </row>
    <row r="557" spans="1:2" x14ac:dyDescent="0.25">
      <c r="A557" s="28" t="s">
        <v>85</v>
      </c>
      <c r="B557" s="2">
        <v>1.9570312647826773</v>
      </c>
    </row>
    <row r="558" spans="1:2" x14ac:dyDescent="0.25">
      <c r="A558" s="28" t="s">
        <v>82</v>
      </c>
      <c r="B558" s="2">
        <v>3.1113244690580837</v>
      </c>
    </row>
    <row r="559" spans="1:2" x14ac:dyDescent="0.25">
      <c r="A559" s="6" t="s">
        <v>93</v>
      </c>
      <c r="B559" s="2">
        <v>288.90739394376925</v>
      </c>
    </row>
    <row r="560" spans="1:2" x14ac:dyDescent="0.25">
      <c r="A560" s="28" t="s">
        <v>79</v>
      </c>
      <c r="B560" s="2">
        <v>6.7297379576549652</v>
      </c>
    </row>
    <row r="561" spans="1:2" x14ac:dyDescent="0.25">
      <c r="A561" s="28" t="s">
        <v>86</v>
      </c>
      <c r="B561" s="2">
        <v>3.2988433366718994</v>
      </c>
    </row>
    <row r="562" spans="1:2" x14ac:dyDescent="0.25">
      <c r="A562" s="28" t="s">
        <v>87</v>
      </c>
      <c r="B562" s="2">
        <v>19.043554254836678</v>
      </c>
    </row>
    <row r="563" spans="1:2" x14ac:dyDescent="0.25">
      <c r="A563" s="28" t="s">
        <v>31</v>
      </c>
      <c r="B563" s="2">
        <v>26.328735325229676</v>
      </c>
    </row>
    <row r="564" spans="1:2" x14ac:dyDescent="0.25">
      <c r="A564" s="28" t="s">
        <v>30</v>
      </c>
      <c r="B564" s="2">
        <v>18.378797358477669</v>
      </c>
    </row>
    <row r="565" spans="1:2" x14ac:dyDescent="0.25">
      <c r="A565" s="28" t="s">
        <v>88</v>
      </c>
      <c r="B565" s="2">
        <v>63.425245826188721</v>
      </c>
    </row>
    <row r="566" spans="1:2" x14ac:dyDescent="0.25">
      <c r="A566" s="28" t="s">
        <v>80</v>
      </c>
      <c r="B566" s="2">
        <v>9.1957749136299363</v>
      </c>
    </row>
    <row r="567" spans="1:2" x14ac:dyDescent="0.25">
      <c r="A567" s="28" t="s">
        <v>84</v>
      </c>
      <c r="B567" s="2">
        <v>25.500211184052084</v>
      </c>
    </row>
    <row r="568" spans="1:2" x14ac:dyDescent="0.25">
      <c r="A568" s="28" t="s">
        <v>85</v>
      </c>
      <c r="B568" s="2">
        <v>42.853436147793609</v>
      </c>
    </row>
    <row r="569" spans="1:2" x14ac:dyDescent="0.25">
      <c r="A569" s="28" t="s">
        <v>82</v>
      </c>
      <c r="B569" s="2">
        <v>74.153057639233992</v>
      </c>
    </row>
    <row r="570" spans="1:2" x14ac:dyDescent="0.25">
      <c r="A570" s="3" t="s">
        <v>30</v>
      </c>
      <c r="B570" s="2">
        <v>417.40860743748232</v>
      </c>
    </row>
    <row r="571" spans="1:2" x14ac:dyDescent="0.25">
      <c r="A571" s="6" t="s">
        <v>229</v>
      </c>
      <c r="B571" s="2">
        <v>3.1003539285160042</v>
      </c>
    </row>
    <row r="572" spans="1:2" x14ac:dyDescent="0.25">
      <c r="A572" s="28" t="s">
        <v>79</v>
      </c>
      <c r="B572" s="2">
        <v>1.0141985409176857E-3</v>
      </c>
    </row>
    <row r="573" spans="1:2" x14ac:dyDescent="0.25">
      <c r="A573" s="28" t="s">
        <v>86</v>
      </c>
      <c r="B573" s="2">
        <v>1.9098504478600366E-2</v>
      </c>
    </row>
    <row r="574" spans="1:2" x14ac:dyDescent="0.25">
      <c r="A574" s="28" t="s">
        <v>87</v>
      </c>
      <c r="B574" s="2">
        <v>0.31108381886378594</v>
      </c>
    </row>
    <row r="575" spans="1:2" x14ac:dyDescent="0.25">
      <c r="A575" s="28" t="s">
        <v>31</v>
      </c>
      <c r="B575" s="2">
        <v>0.43715908049716379</v>
      </c>
    </row>
    <row r="576" spans="1:2" x14ac:dyDescent="0.25">
      <c r="A576" s="28" t="s">
        <v>29</v>
      </c>
      <c r="B576" s="2">
        <v>0.14769151590253068</v>
      </c>
    </row>
    <row r="577" spans="1:2" x14ac:dyDescent="0.25">
      <c r="A577" s="28" t="s">
        <v>88</v>
      </c>
      <c r="B577" s="2">
        <v>0.10039986034723251</v>
      </c>
    </row>
    <row r="578" spans="1:2" x14ac:dyDescent="0.25">
      <c r="A578" s="28" t="s">
        <v>80</v>
      </c>
      <c r="B578" s="2">
        <v>8.6380854630679106E-3</v>
      </c>
    </row>
    <row r="579" spans="1:2" x14ac:dyDescent="0.25">
      <c r="A579" s="28" t="s">
        <v>84</v>
      </c>
      <c r="B579" s="2">
        <v>0.18930529610504629</v>
      </c>
    </row>
    <row r="580" spans="1:2" x14ac:dyDescent="0.25">
      <c r="A580" s="28" t="s">
        <v>85</v>
      </c>
      <c r="B580" s="2">
        <v>1.6303004959425538</v>
      </c>
    </row>
    <row r="581" spans="1:2" x14ac:dyDescent="0.25">
      <c r="A581" s="28" t="s">
        <v>82</v>
      </c>
      <c r="B581" s="2">
        <v>0.25566307237510533</v>
      </c>
    </row>
    <row r="582" spans="1:2" x14ac:dyDescent="0.25">
      <c r="A582" s="6" t="s">
        <v>240</v>
      </c>
      <c r="B582" s="2">
        <v>1.2876681671764256</v>
      </c>
    </row>
    <row r="583" spans="1:2" x14ac:dyDescent="0.25">
      <c r="A583" s="28" t="s">
        <v>79</v>
      </c>
      <c r="B583" s="2">
        <v>1.795157111029418E-3</v>
      </c>
    </row>
    <row r="584" spans="1:2" x14ac:dyDescent="0.25">
      <c r="A584" s="28" t="s">
        <v>87</v>
      </c>
      <c r="B584" s="2">
        <v>0.23163457224632814</v>
      </c>
    </row>
    <row r="585" spans="1:2" x14ac:dyDescent="0.25">
      <c r="A585" s="28" t="s">
        <v>31</v>
      </c>
      <c r="B585" s="2">
        <v>8.1539595717925226E-2</v>
      </c>
    </row>
    <row r="586" spans="1:2" x14ac:dyDescent="0.25">
      <c r="A586" s="28" t="s">
        <v>29</v>
      </c>
      <c r="B586" s="2">
        <v>6.7173943025330585E-2</v>
      </c>
    </row>
    <row r="587" spans="1:2" x14ac:dyDescent="0.25">
      <c r="A587" s="28" t="s">
        <v>88</v>
      </c>
      <c r="B587" s="2">
        <v>1.7352297260742094E-2</v>
      </c>
    </row>
    <row r="588" spans="1:2" x14ac:dyDescent="0.25">
      <c r="A588" s="28" t="s">
        <v>80</v>
      </c>
      <c r="B588" s="2">
        <v>8.4939621684129805E-3</v>
      </c>
    </row>
    <row r="589" spans="1:2" x14ac:dyDescent="0.25">
      <c r="A589" s="28" t="s">
        <v>84</v>
      </c>
      <c r="B589" s="2">
        <v>1.5902014283242765E-2</v>
      </c>
    </row>
    <row r="590" spans="1:2" x14ac:dyDescent="0.25">
      <c r="A590" s="28" t="s">
        <v>85</v>
      </c>
      <c r="B590" s="2">
        <v>0.58858680849676448</v>
      </c>
    </row>
    <row r="591" spans="1:2" x14ac:dyDescent="0.25">
      <c r="A591" s="28" t="s">
        <v>82</v>
      </c>
      <c r="B591" s="2">
        <v>0.27518981686665012</v>
      </c>
    </row>
    <row r="592" spans="1:2" x14ac:dyDescent="0.25">
      <c r="A592" s="6" t="s">
        <v>242</v>
      </c>
      <c r="B592" s="2">
        <v>22.029324990514766</v>
      </c>
    </row>
    <row r="593" spans="1:2" x14ac:dyDescent="0.25">
      <c r="A593" s="28" t="s">
        <v>79</v>
      </c>
      <c r="B593" s="2">
        <v>0.44644689321806691</v>
      </c>
    </row>
    <row r="594" spans="1:2" x14ac:dyDescent="0.25">
      <c r="A594" s="28" t="s">
        <v>86</v>
      </c>
      <c r="B594" s="2">
        <v>0.1282802618157329</v>
      </c>
    </row>
    <row r="595" spans="1:2" x14ac:dyDescent="0.25">
      <c r="A595" s="28" t="s">
        <v>87</v>
      </c>
      <c r="B595" s="2">
        <v>2.9498843729804225</v>
      </c>
    </row>
    <row r="596" spans="1:2" x14ac:dyDescent="0.25">
      <c r="A596" s="28" t="s">
        <v>31</v>
      </c>
      <c r="B596" s="2">
        <v>3.0685799457389167</v>
      </c>
    </row>
    <row r="597" spans="1:2" x14ac:dyDescent="0.25">
      <c r="A597" s="28" t="s">
        <v>29</v>
      </c>
      <c r="B597" s="2">
        <v>1.9004840749484968</v>
      </c>
    </row>
    <row r="598" spans="1:2" x14ac:dyDescent="0.25">
      <c r="A598" s="28" t="s">
        <v>88</v>
      </c>
      <c r="B598" s="2">
        <v>2.7462528280945686</v>
      </c>
    </row>
    <row r="599" spans="1:2" x14ac:dyDescent="0.25">
      <c r="A599" s="28" t="s">
        <v>80</v>
      </c>
      <c r="B599" s="2">
        <v>0.40638073941861569</v>
      </c>
    </row>
    <row r="600" spans="1:2" x14ac:dyDescent="0.25">
      <c r="A600" s="28" t="s">
        <v>84</v>
      </c>
      <c r="B600" s="2">
        <v>0.94973713680883054</v>
      </c>
    </row>
    <row r="601" spans="1:2" x14ac:dyDescent="0.25">
      <c r="A601" s="28" t="s">
        <v>85</v>
      </c>
      <c r="B601" s="2">
        <v>5.8262713331736835</v>
      </c>
    </row>
    <row r="602" spans="1:2" x14ac:dyDescent="0.25">
      <c r="A602" s="28" t="s">
        <v>82</v>
      </c>
      <c r="B602" s="2">
        <v>3.6070074043174309</v>
      </c>
    </row>
    <row r="603" spans="1:2" x14ac:dyDescent="0.25">
      <c r="A603" s="6" t="s">
        <v>53</v>
      </c>
      <c r="B603" s="2">
        <v>7.4498068042010909E-2</v>
      </c>
    </row>
    <row r="604" spans="1:2" x14ac:dyDescent="0.25">
      <c r="A604" s="28" t="s">
        <v>79</v>
      </c>
      <c r="B604" s="2">
        <v>6.6486696313308079E-5</v>
      </c>
    </row>
    <row r="605" spans="1:2" x14ac:dyDescent="0.25">
      <c r="A605" s="28" t="s">
        <v>86</v>
      </c>
      <c r="B605" s="2">
        <v>6.6081633811095966E-5</v>
      </c>
    </row>
    <row r="606" spans="1:2" x14ac:dyDescent="0.25">
      <c r="A606" s="28" t="s">
        <v>87</v>
      </c>
      <c r="B606" s="2">
        <v>5.1383999092670376E-3</v>
      </c>
    </row>
    <row r="607" spans="1:2" x14ac:dyDescent="0.25">
      <c r="A607" s="28" t="s">
        <v>31</v>
      </c>
      <c r="B607" s="2">
        <v>3.4185730020502934E-4</v>
      </c>
    </row>
    <row r="608" spans="1:2" x14ac:dyDescent="0.25">
      <c r="A608" s="28" t="s">
        <v>29</v>
      </c>
      <c r="B608" s="2">
        <v>2.4725410803693979E-2</v>
      </c>
    </row>
    <row r="609" spans="1:2" x14ac:dyDescent="0.25">
      <c r="A609" s="28" t="s">
        <v>80</v>
      </c>
      <c r="B609" s="2">
        <v>4.5769345330128823E-4</v>
      </c>
    </row>
    <row r="610" spans="1:2" x14ac:dyDescent="0.25">
      <c r="A610" s="28" t="s">
        <v>84</v>
      </c>
      <c r="B610" s="2">
        <v>7.8714155374332126E-4</v>
      </c>
    </row>
    <row r="611" spans="1:2" x14ac:dyDescent="0.25">
      <c r="A611" s="28" t="s">
        <v>85</v>
      </c>
      <c r="B611" s="2">
        <v>4.1296638517425141E-2</v>
      </c>
    </row>
    <row r="612" spans="1:2" x14ac:dyDescent="0.25">
      <c r="A612" s="28" t="s">
        <v>82</v>
      </c>
      <c r="B612" s="2">
        <v>1.6183581742507083E-3</v>
      </c>
    </row>
    <row r="613" spans="1:2" x14ac:dyDescent="0.25">
      <c r="A613" s="6" t="s">
        <v>19</v>
      </c>
      <c r="B613" s="2">
        <v>1.7646859980250649</v>
      </c>
    </row>
    <row r="614" spans="1:2" x14ac:dyDescent="0.25">
      <c r="A614" s="28" t="s">
        <v>79</v>
      </c>
      <c r="B614" s="2">
        <v>0.12132493790813409</v>
      </c>
    </row>
    <row r="615" spans="1:2" x14ac:dyDescent="0.25">
      <c r="A615" s="28" t="s">
        <v>86</v>
      </c>
      <c r="B615" s="2">
        <v>3.1180902018708712E-2</v>
      </c>
    </row>
    <row r="616" spans="1:2" x14ac:dyDescent="0.25">
      <c r="A616" s="28" t="s">
        <v>87</v>
      </c>
      <c r="B616" s="2">
        <v>2.6120055277075616E-2</v>
      </c>
    </row>
    <row r="617" spans="1:2" x14ac:dyDescent="0.25">
      <c r="A617" s="28" t="s">
        <v>31</v>
      </c>
      <c r="B617" s="2">
        <v>3.5626631768911829E-2</v>
      </c>
    </row>
    <row r="618" spans="1:2" x14ac:dyDescent="0.25">
      <c r="A618" s="28" t="s">
        <v>29</v>
      </c>
      <c r="B618" s="2">
        <v>6.450334753297074E-2</v>
      </c>
    </row>
    <row r="619" spans="1:2" x14ac:dyDescent="0.25">
      <c r="A619" s="28" t="s">
        <v>88</v>
      </c>
      <c r="B619" s="2">
        <v>6.2114558078105203E-2</v>
      </c>
    </row>
    <row r="620" spans="1:2" x14ac:dyDescent="0.25">
      <c r="A620" s="28" t="s">
        <v>80</v>
      </c>
      <c r="B620" s="2">
        <v>4.5947891970224683E-2</v>
      </c>
    </row>
    <row r="621" spans="1:2" x14ac:dyDescent="0.25">
      <c r="A621" s="28" t="s">
        <v>84</v>
      </c>
      <c r="B621" s="2">
        <v>2.8799336366486201E-2</v>
      </c>
    </row>
    <row r="622" spans="1:2" x14ac:dyDescent="0.25">
      <c r="A622" s="28" t="s">
        <v>85</v>
      </c>
      <c r="B622" s="2">
        <v>1.176091520206447</v>
      </c>
    </row>
    <row r="623" spans="1:2" x14ac:dyDescent="0.25">
      <c r="A623" s="28" t="s">
        <v>82</v>
      </c>
      <c r="B623" s="2">
        <v>0.17297681689800093</v>
      </c>
    </row>
    <row r="624" spans="1:2" x14ac:dyDescent="0.25">
      <c r="A624" s="6" t="s">
        <v>244</v>
      </c>
      <c r="B624" s="2">
        <v>6.2283500000456122</v>
      </c>
    </row>
    <row r="625" spans="1:2" x14ac:dyDescent="0.25">
      <c r="A625" s="28" t="s">
        <v>79</v>
      </c>
      <c r="B625" s="2">
        <v>7.0620908537961005E-2</v>
      </c>
    </row>
    <row r="626" spans="1:2" x14ac:dyDescent="0.25">
      <c r="A626" s="28" t="s">
        <v>86</v>
      </c>
      <c r="B626" s="2">
        <v>4.109929125036111E-2</v>
      </c>
    </row>
    <row r="627" spans="1:2" x14ac:dyDescent="0.25">
      <c r="A627" s="28" t="s">
        <v>87</v>
      </c>
      <c r="B627" s="2">
        <v>0.62417015617738236</v>
      </c>
    </row>
    <row r="628" spans="1:2" x14ac:dyDescent="0.25">
      <c r="A628" s="28" t="s">
        <v>31</v>
      </c>
      <c r="B628" s="2">
        <v>0.75145967021778537</v>
      </c>
    </row>
    <row r="629" spans="1:2" x14ac:dyDescent="0.25">
      <c r="A629" s="28" t="s">
        <v>29</v>
      </c>
      <c r="B629" s="2">
        <v>0.7402339318422021</v>
      </c>
    </row>
    <row r="630" spans="1:2" x14ac:dyDescent="0.25">
      <c r="A630" s="28" t="s">
        <v>88</v>
      </c>
      <c r="B630" s="2">
        <v>0.70840737942623111</v>
      </c>
    </row>
    <row r="631" spans="1:2" x14ac:dyDescent="0.25">
      <c r="A631" s="28" t="s">
        <v>80</v>
      </c>
      <c r="B631" s="2">
        <v>9.4148895070963468E-3</v>
      </c>
    </row>
    <row r="632" spans="1:2" x14ac:dyDescent="0.25">
      <c r="A632" s="28" t="s">
        <v>84</v>
      </c>
      <c r="B632" s="2">
        <v>9.0214069114905621E-2</v>
      </c>
    </row>
    <row r="633" spans="1:2" x14ac:dyDescent="0.25">
      <c r="A633" s="28" t="s">
        <v>85</v>
      </c>
      <c r="B633" s="2">
        <v>2.0161493055015955</v>
      </c>
    </row>
    <row r="634" spans="1:2" x14ac:dyDescent="0.25">
      <c r="A634" s="28" t="s">
        <v>82</v>
      </c>
      <c r="B634" s="2">
        <v>1.1765803984700922</v>
      </c>
    </row>
    <row r="635" spans="1:2" x14ac:dyDescent="0.25">
      <c r="A635" s="6" t="s">
        <v>52</v>
      </c>
      <c r="B635" s="2">
        <v>2.1045466632892758E-2</v>
      </c>
    </row>
    <row r="636" spans="1:2" x14ac:dyDescent="0.25">
      <c r="A636" s="28" t="s">
        <v>79</v>
      </c>
      <c r="B636" s="2">
        <v>4.8959338884648991E-5</v>
      </c>
    </row>
    <row r="637" spans="1:2" x14ac:dyDescent="0.25">
      <c r="A637" s="28" t="s">
        <v>86</v>
      </c>
      <c r="B637" s="2">
        <v>1.1168222891727886E-4</v>
      </c>
    </row>
    <row r="638" spans="1:2" x14ac:dyDescent="0.25">
      <c r="A638" s="28" t="s">
        <v>87</v>
      </c>
      <c r="B638" s="2">
        <v>7.0666023126193574E-3</v>
      </c>
    </row>
    <row r="639" spans="1:2" x14ac:dyDescent="0.25">
      <c r="A639" s="28" t="s">
        <v>31</v>
      </c>
      <c r="B639" s="2">
        <v>6.5533896773414531E-4</v>
      </c>
    </row>
    <row r="640" spans="1:2" x14ac:dyDescent="0.25">
      <c r="A640" s="28" t="s">
        <v>29</v>
      </c>
      <c r="B640" s="2">
        <v>2.7337901254135611E-4</v>
      </c>
    </row>
    <row r="641" spans="1:2" x14ac:dyDescent="0.25">
      <c r="A641" s="28" t="s">
        <v>88</v>
      </c>
      <c r="B641" s="2">
        <v>1.1404143281750197E-3</v>
      </c>
    </row>
    <row r="642" spans="1:2" x14ac:dyDescent="0.25">
      <c r="A642" s="28" t="s">
        <v>80</v>
      </c>
      <c r="B642" s="2">
        <v>1.6441054646350141E-4</v>
      </c>
    </row>
    <row r="643" spans="1:2" x14ac:dyDescent="0.25">
      <c r="A643" s="28" t="s">
        <v>84</v>
      </c>
      <c r="B643" s="2">
        <v>2.1487460027791319E-3</v>
      </c>
    </row>
    <row r="644" spans="1:2" x14ac:dyDescent="0.25">
      <c r="A644" s="28" t="s">
        <v>85</v>
      </c>
      <c r="B644" s="2">
        <v>7.7002104832880882E-3</v>
      </c>
    </row>
    <row r="645" spans="1:2" x14ac:dyDescent="0.25">
      <c r="A645" s="28" t="s">
        <v>82</v>
      </c>
      <c r="B645" s="2">
        <v>1.7357234114902301E-3</v>
      </c>
    </row>
    <row r="646" spans="1:2" x14ac:dyDescent="0.25">
      <c r="A646" s="6" t="s">
        <v>246</v>
      </c>
      <c r="B646" s="2">
        <v>6.381352912609727</v>
      </c>
    </row>
    <row r="647" spans="1:2" x14ac:dyDescent="0.25">
      <c r="A647" s="28" t="s">
        <v>79</v>
      </c>
      <c r="B647" s="2">
        <v>8.7734458123988043E-2</v>
      </c>
    </row>
    <row r="648" spans="1:2" x14ac:dyDescent="0.25">
      <c r="A648" s="28" t="s">
        <v>86</v>
      </c>
      <c r="B648" s="2">
        <v>6.2789928446098861E-2</v>
      </c>
    </row>
    <row r="649" spans="1:2" x14ac:dyDescent="0.25">
      <c r="A649" s="28" t="s">
        <v>87</v>
      </c>
      <c r="B649" s="2">
        <v>0.17422485524253234</v>
      </c>
    </row>
    <row r="650" spans="1:2" x14ac:dyDescent="0.25">
      <c r="A650" s="28" t="s">
        <v>31</v>
      </c>
      <c r="B650" s="2">
        <v>0.60845971000991828</v>
      </c>
    </row>
    <row r="651" spans="1:2" x14ac:dyDescent="0.25">
      <c r="A651" s="28" t="s">
        <v>29</v>
      </c>
      <c r="B651" s="2">
        <v>0.74824664461003565</v>
      </c>
    </row>
    <row r="652" spans="1:2" x14ac:dyDescent="0.25">
      <c r="A652" s="28" t="s">
        <v>88</v>
      </c>
      <c r="B652" s="2">
        <v>0.97870962024754926</v>
      </c>
    </row>
    <row r="653" spans="1:2" x14ac:dyDescent="0.25">
      <c r="A653" s="28" t="s">
        <v>80</v>
      </c>
      <c r="B653" s="2">
        <v>0.11207230278679986</v>
      </c>
    </row>
    <row r="654" spans="1:2" x14ac:dyDescent="0.25">
      <c r="A654" s="28" t="s">
        <v>84</v>
      </c>
      <c r="B654" s="2">
        <v>0.10737050932315634</v>
      </c>
    </row>
    <row r="655" spans="1:2" x14ac:dyDescent="0.25">
      <c r="A655" s="28" t="s">
        <v>85</v>
      </c>
      <c r="B655" s="2">
        <v>2.6206245153842436</v>
      </c>
    </row>
    <row r="656" spans="1:2" x14ac:dyDescent="0.25">
      <c r="A656" s="28" t="s">
        <v>82</v>
      </c>
      <c r="B656" s="2">
        <v>0.88112036843540509</v>
      </c>
    </row>
    <row r="657" spans="1:2" x14ac:dyDescent="0.25">
      <c r="A657" s="6" t="s">
        <v>248</v>
      </c>
      <c r="B657" s="2">
        <v>54.342240468861455</v>
      </c>
    </row>
    <row r="658" spans="1:2" x14ac:dyDescent="0.25">
      <c r="A658" s="28" t="s">
        <v>79</v>
      </c>
      <c r="B658" s="2">
        <v>0.88693785484375787</v>
      </c>
    </row>
    <row r="659" spans="1:2" x14ac:dyDescent="0.25">
      <c r="A659" s="28" t="s">
        <v>86</v>
      </c>
      <c r="B659" s="2">
        <v>1.1238869538144685</v>
      </c>
    </row>
    <row r="660" spans="1:2" x14ac:dyDescent="0.25">
      <c r="A660" s="28" t="s">
        <v>87</v>
      </c>
      <c r="B660" s="2">
        <v>5.681790595484709</v>
      </c>
    </row>
    <row r="661" spans="1:2" x14ac:dyDescent="0.25">
      <c r="A661" s="28" t="s">
        <v>31</v>
      </c>
      <c r="B661" s="2">
        <v>9.1827803563428052</v>
      </c>
    </row>
    <row r="662" spans="1:2" x14ac:dyDescent="0.25">
      <c r="A662" s="28" t="s">
        <v>29</v>
      </c>
      <c r="B662" s="2">
        <v>5.5173627576396864</v>
      </c>
    </row>
    <row r="663" spans="1:2" x14ac:dyDescent="0.25">
      <c r="A663" s="28" t="s">
        <v>88</v>
      </c>
      <c r="B663" s="2">
        <v>6.42725484448854</v>
      </c>
    </row>
    <row r="664" spans="1:2" x14ac:dyDescent="0.25">
      <c r="A664" s="28" t="s">
        <v>80</v>
      </c>
      <c r="B664" s="2">
        <v>1.3394421695775238</v>
      </c>
    </row>
    <row r="665" spans="1:2" x14ac:dyDescent="0.25">
      <c r="A665" s="28" t="s">
        <v>84</v>
      </c>
      <c r="B665" s="2">
        <v>4.9622658149441685</v>
      </c>
    </row>
    <row r="666" spans="1:2" x14ac:dyDescent="0.25">
      <c r="A666" s="28" t="s">
        <v>85</v>
      </c>
      <c r="B666" s="2">
        <v>10.969612026728413</v>
      </c>
    </row>
    <row r="667" spans="1:2" x14ac:dyDescent="0.25">
      <c r="A667" s="28" t="s">
        <v>82</v>
      </c>
      <c r="B667" s="2">
        <v>8.2509070949973804</v>
      </c>
    </row>
    <row r="668" spans="1:2" x14ac:dyDescent="0.25">
      <c r="A668" s="6" t="s">
        <v>20</v>
      </c>
      <c r="B668" s="2">
        <v>24.184982211957614</v>
      </c>
    </row>
    <row r="669" spans="1:2" x14ac:dyDescent="0.25">
      <c r="A669" s="28" t="s">
        <v>79</v>
      </c>
      <c r="B669" s="2">
        <v>0.30426595008342694</v>
      </c>
    </row>
    <row r="670" spans="1:2" x14ac:dyDescent="0.25">
      <c r="A670" s="28" t="s">
        <v>86</v>
      </c>
      <c r="B670" s="2">
        <v>0.38272623994704003</v>
      </c>
    </row>
    <row r="671" spans="1:2" x14ac:dyDescent="0.25">
      <c r="A671" s="28" t="s">
        <v>87</v>
      </c>
      <c r="B671" s="2">
        <v>3.058183084705389</v>
      </c>
    </row>
    <row r="672" spans="1:2" x14ac:dyDescent="0.25">
      <c r="A672" s="28" t="s">
        <v>31</v>
      </c>
      <c r="B672" s="2">
        <v>6.056379084197288</v>
      </c>
    </row>
    <row r="673" spans="1:2" x14ac:dyDescent="0.25">
      <c r="A673" s="28" t="s">
        <v>29</v>
      </c>
      <c r="B673" s="2">
        <v>1.9815167034953756</v>
      </c>
    </row>
    <row r="674" spans="1:2" x14ac:dyDescent="0.25">
      <c r="A674" s="28" t="s">
        <v>88</v>
      </c>
      <c r="B674" s="2">
        <v>2.3752221402909059</v>
      </c>
    </row>
    <row r="675" spans="1:2" x14ac:dyDescent="0.25">
      <c r="A675" s="28" t="s">
        <v>80</v>
      </c>
      <c r="B675" s="2">
        <v>0.3001606842614542</v>
      </c>
    </row>
    <row r="676" spans="1:2" x14ac:dyDescent="0.25">
      <c r="A676" s="28" t="s">
        <v>84</v>
      </c>
      <c r="B676" s="2">
        <v>4.2126302185971554</v>
      </c>
    </row>
    <row r="677" spans="1:2" x14ac:dyDescent="0.25">
      <c r="A677" s="28" t="s">
        <v>85</v>
      </c>
      <c r="B677" s="2">
        <v>2.7889017520085648</v>
      </c>
    </row>
    <row r="678" spans="1:2" x14ac:dyDescent="0.25">
      <c r="A678" s="28" t="s">
        <v>82</v>
      </c>
      <c r="B678" s="2">
        <v>2.7249963543710187</v>
      </c>
    </row>
    <row r="679" spans="1:2" x14ac:dyDescent="0.25">
      <c r="A679" s="6" t="s">
        <v>21</v>
      </c>
      <c r="B679" s="2">
        <v>3.7528733590616121</v>
      </c>
    </row>
    <row r="680" spans="1:2" x14ac:dyDescent="0.25">
      <c r="A680" s="28" t="s">
        <v>79</v>
      </c>
      <c r="B680" s="2">
        <v>3.1220461391576717E-2</v>
      </c>
    </row>
    <row r="681" spans="1:2" x14ac:dyDescent="0.25">
      <c r="A681" s="28" t="s">
        <v>86</v>
      </c>
      <c r="B681" s="2">
        <v>3.3487374172183415E-3</v>
      </c>
    </row>
    <row r="682" spans="1:2" x14ac:dyDescent="0.25">
      <c r="A682" s="28" t="s">
        <v>87</v>
      </c>
      <c r="B682" s="2">
        <v>9.2834272780962554E-2</v>
      </c>
    </row>
    <row r="683" spans="1:2" x14ac:dyDescent="0.25">
      <c r="A683" s="28" t="s">
        <v>31</v>
      </c>
      <c r="B683" s="2">
        <v>0.80749059429083558</v>
      </c>
    </row>
    <row r="684" spans="1:2" x14ac:dyDescent="0.25">
      <c r="A684" s="28" t="s">
        <v>29</v>
      </c>
      <c r="B684" s="2">
        <v>0.1815195680756804</v>
      </c>
    </row>
    <row r="685" spans="1:2" x14ac:dyDescent="0.25">
      <c r="A685" s="28" t="s">
        <v>88</v>
      </c>
      <c r="B685" s="2">
        <v>0.31284763935766485</v>
      </c>
    </row>
    <row r="686" spans="1:2" x14ac:dyDescent="0.25">
      <c r="A686" s="28" t="s">
        <v>80</v>
      </c>
      <c r="B686" s="2">
        <v>0.10078043136694539</v>
      </c>
    </row>
    <row r="687" spans="1:2" x14ac:dyDescent="0.25">
      <c r="A687" s="28" t="s">
        <v>84</v>
      </c>
      <c r="B687" s="2">
        <v>0.48260978837992563</v>
      </c>
    </row>
    <row r="688" spans="1:2" x14ac:dyDescent="0.25">
      <c r="A688" s="28" t="s">
        <v>85</v>
      </c>
      <c r="B688" s="2">
        <v>1.1319856719594932</v>
      </c>
    </row>
    <row r="689" spans="1:2" x14ac:dyDescent="0.25">
      <c r="A689" s="28" t="s">
        <v>82</v>
      </c>
      <c r="B689" s="2">
        <v>0.60823619404130935</v>
      </c>
    </row>
    <row r="690" spans="1:2" x14ac:dyDescent="0.25">
      <c r="A690" s="6" t="s">
        <v>22</v>
      </c>
      <c r="B690" s="2">
        <v>3.0680936187170298</v>
      </c>
    </row>
    <row r="691" spans="1:2" x14ac:dyDescent="0.25">
      <c r="A691" s="28" t="s">
        <v>79</v>
      </c>
      <c r="B691" s="2">
        <v>5.6874159210095337E-2</v>
      </c>
    </row>
    <row r="692" spans="1:2" x14ac:dyDescent="0.25">
      <c r="A692" s="28" t="s">
        <v>86</v>
      </c>
      <c r="B692" s="2">
        <v>5.289707073984791E-2</v>
      </c>
    </row>
    <row r="693" spans="1:2" x14ac:dyDescent="0.25">
      <c r="A693" s="28" t="s">
        <v>87</v>
      </c>
      <c r="B693" s="2">
        <v>0.22233738625373939</v>
      </c>
    </row>
    <row r="694" spans="1:2" x14ac:dyDescent="0.25">
      <c r="A694" s="28" t="s">
        <v>31</v>
      </c>
      <c r="B694" s="2">
        <v>0.40897272625431036</v>
      </c>
    </row>
    <row r="695" spans="1:2" x14ac:dyDescent="0.25">
      <c r="A695" s="28" t="s">
        <v>29</v>
      </c>
      <c r="B695" s="2">
        <v>0.25847754177750393</v>
      </c>
    </row>
    <row r="696" spans="1:2" x14ac:dyDescent="0.25">
      <c r="A696" s="28" t="s">
        <v>88</v>
      </c>
      <c r="B696" s="2">
        <v>0.35853952796802496</v>
      </c>
    </row>
    <row r="697" spans="1:2" x14ac:dyDescent="0.25">
      <c r="A697" s="28" t="s">
        <v>80</v>
      </c>
      <c r="B697" s="2">
        <v>6.0216835580727178E-2</v>
      </c>
    </row>
    <row r="698" spans="1:2" x14ac:dyDescent="0.25">
      <c r="A698" s="28" t="s">
        <v>84</v>
      </c>
      <c r="B698" s="2">
        <v>0.35665425279289242</v>
      </c>
    </row>
    <row r="699" spans="1:2" x14ac:dyDescent="0.25">
      <c r="A699" s="28" t="s">
        <v>85</v>
      </c>
      <c r="B699" s="2">
        <v>0.68583148560965856</v>
      </c>
    </row>
    <row r="700" spans="1:2" x14ac:dyDescent="0.25">
      <c r="A700" s="28" t="s">
        <v>82</v>
      </c>
      <c r="B700" s="2">
        <v>0.60729263253023036</v>
      </c>
    </row>
    <row r="701" spans="1:2" x14ac:dyDescent="0.25">
      <c r="A701" s="6" t="s">
        <v>25</v>
      </c>
      <c r="B701" s="2">
        <v>3.8089454520267263</v>
      </c>
    </row>
    <row r="702" spans="1:2" x14ac:dyDescent="0.25">
      <c r="A702" s="28" t="s">
        <v>79</v>
      </c>
      <c r="B702" s="2">
        <v>2.0747792317610207E-2</v>
      </c>
    </row>
    <row r="703" spans="1:2" x14ac:dyDescent="0.25">
      <c r="A703" s="28" t="s">
        <v>86</v>
      </c>
      <c r="B703" s="2">
        <v>3.0139723566201442E-3</v>
      </c>
    </row>
    <row r="704" spans="1:2" x14ac:dyDescent="0.25">
      <c r="A704" s="28" t="s">
        <v>87</v>
      </c>
      <c r="B704" s="2">
        <v>9.6704994977535014E-2</v>
      </c>
    </row>
    <row r="705" spans="1:2" x14ac:dyDescent="0.25">
      <c r="A705" s="28" t="s">
        <v>31</v>
      </c>
      <c r="B705" s="2">
        <v>0.13654972252455974</v>
      </c>
    </row>
    <row r="706" spans="1:2" x14ac:dyDescent="0.25">
      <c r="A706" s="28" t="s">
        <v>29</v>
      </c>
      <c r="B706" s="2">
        <v>8.3262604104489546E-2</v>
      </c>
    </row>
    <row r="707" spans="1:2" x14ac:dyDescent="0.25">
      <c r="A707" s="28" t="s">
        <v>88</v>
      </c>
      <c r="B707" s="2">
        <v>0.13144375551819984</v>
      </c>
    </row>
    <row r="708" spans="1:2" x14ac:dyDescent="0.25">
      <c r="A708" s="28" t="s">
        <v>80</v>
      </c>
      <c r="B708" s="2">
        <v>1.8251721730935633E-2</v>
      </c>
    </row>
    <row r="709" spans="1:2" x14ac:dyDescent="0.25">
      <c r="A709" s="28" t="s">
        <v>84</v>
      </c>
      <c r="B709" s="2">
        <v>1.485613973700285E-2</v>
      </c>
    </row>
    <row r="710" spans="1:2" x14ac:dyDescent="0.25">
      <c r="A710" s="28" t="s">
        <v>85</v>
      </c>
      <c r="B710" s="2">
        <v>3.1388966834492615</v>
      </c>
    </row>
    <row r="711" spans="1:2" x14ac:dyDescent="0.25">
      <c r="A711" s="28" t="s">
        <v>82</v>
      </c>
      <c r="B711" s="2">
        <v>0.16521806531051161</v>
      </c>
    </row>
    <row r="712" spans="1:2" x14ac:dyDescent="0.25">
      <c r="A712" s="6" t="s">
        <v>23</v>
      </c>
      <c r="B712" s="2">
        <v>3.3328704451184228</v>
      </c>
    </row>
    <row r="713" spans="1:2" x14ac:dyDescent="0.25">
      <c r="A713" s="28" t="s">
        <v>79</v>
      </c>
      <c r="B713" s="2">
        <v>7.4557103274136505E-2</v>
      </c>
    </row>
    <row r="714" spans="1:2" x14ac:dyDescent="0.25">
      <c r="A714" s="28" t="s">
        <v>86</v>
      </c>
      <c r="B714" s="2">
        <v>5.9746676792435401E-2</v>
      </c>
    </row>
    <row r="715" spans="1:2" x14ac:dyDescent="0.25">
      <c r="A715" s="28" t="s">
        <v>87</v>
      </c>
      <c r="B715" s="2">
        <v>0.44125315179426527</v>
      </c>
    </row>
    <row r="716" spans="1:2" x14ac:dyDescent="0.25">
      <c r="A716" s="28" t="s">
        <v>31</v>
      </c>
      <c r="B716" s="2">
        <v>0.5713553686548607</v>
      </c>
    </row>
    <row r="717" spans="1:2" x14ac:dyDescent="0.25">
      <c r="A717" s="28" t="s">
        <v>29</v>
      </c>
      <c r="B717" s="2">
        <v>0.32640087510897658</v>
      </c>
    </row>
    <row r="718" spans="1:2" x14ac:dyDescent="0.25">
      <c r="A718" s="28" t="s">
        <v>88</v>
      </c>
      <c r="B718" s="2">
        <v>0.11930358711690824</v>
      </c>
    </row>
    <row r="719" spans="1:2" x14ac:dyDescent="0.25">
      <c r="A719" s="28" t="s">
        <v>80</v>
      </c>
      <c r="B719" s="2">
        <v>5.802727167518687E-2</v>
      </c>
    </row>
    <row r="720" spans="1:2" x14ac:dyDescent="0.25">
      <c r="A720" s="28" t="s">
        <v>84</v>
      </c>
      <c r="B720" s="2">
        <v>0.12819711090305055</v>
      </c>
    </row>
    <row r="721" spans="1:2" x14ac:dyDescent="0.25">
      <c r="A721" s="28" t="s">
        <v>85</v>
      </c>
      <c r="B721" s="2">
        <v>0.95507373338432344</v>
      </c>
    </row>
    <row r="722" spans="1:2" x14ac:dyDescent="0.25">
      <c r="A722" s="28" t="s">
        <v>82</v>
      </c>
      <c r="B722" s="2">
        <v>0.59895556641427938</v>
      </c>
    </row>
    <row r="723" spans="1:2" x14ac:dyDescent="0.25">
      <c r="A723" s="6" t="s">
        <v>250</v>
      </c>
      <c r="B723" s="2">
        <v>17.601829166567004</v>
      </c>
    </row>
    <row r="724" spans="1:2" x14ac:dyDescent="0.25">
      <c r="A724" s="28" t="s">
        <v>79</v>
      </c>
      <c r="B724" s="2">
        <v>0.12522028108162422</v>
      </c>
    </row>
    <row r="725" spans="1:2" x14ac:dyDescent="0.25">
      <c r="A725" s="28" t="s">
        <v>86</v>
      </c>
      <c r="B725" s="2">
        <v>9.0102144591143379E-2</v>
      </c>
    </row>
    <row r="726" spans="1:2" x14ac:dyDescent="0.25">
      <c r="A726" s="28" t="s">
        <v>87</v>
      </c>
      <c r="B726" s="2">
        <v>1.3165014466839851</v>
      </c>
    </row>
    <row r="727" spans="1:2" x14ac:dyDescent="0.25">
      <c r="A727" s="28" t="s">
        <v>31</v>
      </c>
      <c r="B727" s="2">
        <v>3.5393987010081998</v>
      </c>
    </row>
    <row r="728" spans="1:2" x14ac:dyDescent="0.25">
      <c r="A728" s="28" t="s">
        <v>29</v>
      </c>
      <c r="B728" s="2">
        <v>1.8261364852826518</v>
      </c>
    </row>
    <row r="729" spans="1:2" x14ac:dyDescent="0.25">
      <c r="A729" s="28" t="s">
        <v>88</v>
      </c>
      <c r="B729" s="2">
        <v>1.631173566384907</v>
      </c>
    </row>
    <row r="730" spans="1:2" x14ac:dyDescent="0.25">
      <c r="A730" s="28" t="s">
        <v>80</v>
      </c>
      <c r="B730" s="2">
        <v>0.16662132526511231</v>
      </c>
    </row>
    <row r="731" spans="1:2" x14ac:dyDescent="0.25">
      <c r="A731" s="28" t="s">
        <v>84</v>
      </c>
      <c r="B731" s="2">
        <v>0.90969397390305839</v>
      </c>
    </row>
    <row r="732" spans="1:2" x14ac:dyDescent="0.25">
      <c r="A732" s="28" t="s">
        <v>85</v>
      </c>
      <c r="B732" s="2">
        <v>3.5675550112535444</v>
      </c>
    </row>
    <row r="733" spans="1:2" x14ac:dyDescent="0.25">
      <c r="A733" s="28" t="s">
        <v>82</v>
      </c>
      <c r="B733" s="2">
        <v>4.4294262311127772</v>
      </c>
    </row>
    <row r="734" spans="1:2" x14ac:dyDescent="0.25">
      <c r="A734" s="6" t="s">
        <v>252</v>
      </c>
      <c r="B734" s="2">
        <v>27.664507020112932</v>
      </c>
    </row>
    <row r="735" spans="1:2" x14ac:dyDescent="0.25">
      <c r="A735" s="28" t="s">
        <v>79</v>
      </c>
      <c r="B735" s="2">
        <v>0.55486695194363111</v>
      </c>
    </row>
    <row r="736" spans="1:2" x14ac:dyDescent="0.25">
      <c r="A736" s="28" t="s">
        <v>86</v>
      </c>
      <c r="B736" s="2">
        <v>0.14502867925747709</v>
      </c>
    </row>
    <row r="737" spans="1:2" x14ac:dyDescent="0.25">
      <c r="A737" s="28" t="s">
        <v>87</v>
      </c>
      <c r="B737" s="2">
        <v>3.4059435391548516</v>
      </c>
    </row>
    <row r="738" spans="1:2" x14ac:dyDescent="0.25">
      <c r="A738" s="28" t="s">
        <v>31</v>
      </c>
      <c r="B738" s="2">
        <v>2.340253751818107</v>
      </c>
    </row>
    <row r="739" spans="1:2" x14ac:dyDescent="0.25">
      <c r="A739" s="28" t="s">
        <v>29</v>
      </c>
      <c r="B739" s="2">
        <v>3.5454012260503949</v>
      </c>
    </row>
    <row r="740" spans="1:2" x14ac:dyDescent="0.25">
      <c r="A740" s="28" t="s">
        <v>88</v>
      </c>
      <c r="B740" s="2">
        <v>3.1295655476097965</v>
      </c>
    </row>
    <row r="741" spans="1:2" x14ac:dyDescent="0.25">
      <c r="A741" s="28" t="s">
        <v>80</v>
      </c>
      <c r="B741" s="2">
        <v>0.64744328124736394</v>
      </c>
    </row>
    <row r="742" spans="1:2" x14ac:dyDescent="0.25">
      <c r="A742" s="28" t="s">
        <v>84</v>
      </c>
      <c r="B742" s="2">
        <v>1.6700726794454208</v>
      </c>
    </row>
    <row r="743" spans="1:2" x14ac:dyDescent="0.25">
      <c r="A743" s="28" t="s">
        <v>85</v>
      </c>
      <c r="B743" s="2">
        <v>6.593269907065582</v>
      </c>
    </row>
    <row r="744" spans="1:2" x14ac:dyDescent="0.25">
      <c r="A744" s="28" t="s">
        <v>82</v>
      </c>
      <c r="B744" s="2">
        <v>5.6326614565203075</v>
      </c>
    </row>
    <row r="745" spans="1:2" x14ac:dyDescent="0.25">
      <c r="A745" s="6" t="s">
        <v>230</v>
      </c>
      <c r="B745" s="2">
        <v>30.060682444755798</v>
      </c>
    </row>
    <row r="746" spans="1:2" x14ac:dyDescent="0.25">
      <c r="A746" s="28" t="s">
        <v>79</v>
      </c>
      <c r="B746" s="2">
        <v>1.0410275079675912</v>
      </c>
    </row>
    <row r="747" spans="1:2" x14ac:dyDescent="0.25">
      <c r="A747" s="28" t="s">
        <v>86</v>
      </c>
      <c r="B747" s="2">
        <v>0.1755523571257952</v>
      </c>
    </row>
    <row r="748" spans="1:2" x14ac:dyDescent="0.25">
      <c r="A748" s="28" t="s">
        <v>87</v>
      </c>
      <c r="B748" s="2">
        <v>2.1649084542972914</v>
      </c>
    </row>
    <row r="749" spans="1:2" x14ac:dyDescent="0.25">
      <c r="A749" s="28" t="s">
        <v>31</v>
      </c>
      <c r="B749" s="2">
        <v>2.5665076621108605</v>
      </c>
    </row>
    <row r="750" spans="1:2" x14ac:dyDescent="0.25">
      <c r="A750" s="28" t="s">
        <v>29</v>
      </c>
      <c r="B750" s="2">
        <v>2.3044020268123728</v>
      </c>
    </row>
    <row r="751" spans="1:2" x14ac:dyDescent="0.25">
      <c r="A751" s="28" t="s">
        <v>88</v>
      </c>
      <c r="B751" s="2">
        <v>2.5366861260745472</v>
      </c>
    </row>
    <row r="752" spans="1:2" x14ac:dyDescent="0.25">
      <c r="A752" s="28" t="s">
        <v>80</v>
      </c>
      <c r="B752" s="2">
        <v>0.81612139010812745</v>
      </c>
    </row>
    <row r="753" spans="1:2" x14ac:dyDescent="0.25">
      <c r="A753" s="28" t="s">
        <v>84</v>
      </c>
      <c r="B753" s="2">
        <v>0.85100413334489899</v>
      </c>
    </row>
    <row r="754" spans="1:2" x14ac:dyDescent="0.25">
      <c r="A754" s="28" t="s">
        <v>85</v>
      </c>
      <c r="B754" s="2">
        <v>7.3846574600824084</v>
      </c>
    </row>
    <row r="755" spans="1:2" x14ac:dyDescent="0.25">
      <c r="A755" s="28" t="s">
        <v>82</v>
      </c>
      <c r="B755" s="2">
        <v>10.219815326831908</v>
      </c>
    </row>
    <row r="756" spans="1:2" x14ac:dyDescent="0.25">
      <c r="A756" s="6" t="s">
        <v>93</v>
      </c>
      <c r="B756" s="2">
        <v>208.7043037187411</v>
      </c>
    </row>
    <row r="757" spans="1:2" x14ac:dyDescent="0.25">
      <c r="A757" s="28" t="s">
        <v>79</v>
      </c>
      <c r="B757" s="2">
        <v>3.8247700615887457</v>
      </c>
    </row>
    <row r="758" spans="1:2" x14ac:dyDescent="0.25">
      <c r="A758" s="28" t="s">
        <v>86</v>
      </c>
      <c r="B758" s="2">
        <v>2.3189294839142764</v>
      </c>
    </row>
    <row r="759" spans="1:2" x14ac:dyDescent="0.25">
      <c r="A759" s="28" t="s">
        <v>87</v>
      </c>
      <c r="B759" s="2">
        <v>20.809779759142138</v>
      </c>
    </row>
    <row r="760" spans="1:2" x14ac:dyDescent="0.25">
      <c r="A760" s="28" t="s">
        <v>31</v>
      </c>
      <c r="B760" s="2">
        <v>30.593509797420385</v>
      </c>
    </row>
    <row r="761" spans="1:2" x14ac:dyDescent="0.25">
      <c r="A761" s="28" t="s">
        <v>29</v>
      </c>
      <c r="B761" s="2">
        <v>19.717812036024931</v>
      </c>
    </row>
    <row r="762" spans="1:2" x14ac:dyDescent="0.25">
      <c r="A762" s="28" t="s">
        <v>88</v>
      </c>
      <c r="B762" s="2">
        <v>21.6364136925921</v>
      </c>
    </row>
    <row r="763" spans="1:2" x14ac:dyDescent="0.25">
      <c r="A763" s="28" t="s">
        <v>80</v>
      </c>
      <c r="B763" s="2">
        <v>4.0986350861273593</v>
      </c>
    </row>
    <row r="764" spans="1:2" x14ac:dyDescent="0.25">
      <c r="A764" s="28" t="s">
        <v>84</v>
      </c>
      <c r="B764" s="2">
        <v>14.972248361605764</v>
      </c>
    </row>
    <row r="765" spans="1:2" x14ac:dyDescent="0.25">
      <c r="A765" s="28" t="s">
        <v>85</v>
      </c>
      <c r="B765" s="2">
        <v>51.12280455924725</v>
      </c>
    </row>
    <row r="766" spans="1:2" x14ac:dyDescent="0.25">
      <c r="A766" s="28" t="s">
        <v>82</v>
      </c>
      <c r="B766" s="2">
        <v>39.609400881078152</v>
      </c>
    </row>
    <row r="767" spans="1:2" x14ac:dyDescent="0.25">
      <c r="A767" s="3" t="s">
        <v>68</v>
      </c>
      <c r="B767" s="2">
        <v>5421.6508458029411</v>
      </c>
    </row>
    <row r="768" spans="1:2" x14ac:dyDescent="0.25">
      <c r="A768" s="6" t="s">
        <v>229</v>
      </c>
      <c r="B768" s="2">
        <v>32.3859467746109</v>
      </c>
    </row>
    <row r="769" spans="1:2" x14ac:dyDescent="0.25">
      <c r="A769" s="28" t="s">
        <v>79</v>
      </c>
      <c r="B769" s="2">
        <v>0.23394725358620319</v>
      </c>
    </row>
    <row r="770" spans="1:2" x14ac:dyDescent="0.25">
      <c r="A770" s="28" t="s">
        <v>86</v>
      </c>
      <c r="B770" s="2">
        <v>0.18106338335664718</v>
      </c>
    </row>
    <row r="771" spans="1:2" x14ac:dyDescent="0.25">
      <c r="A771" s="28" t="s">
        <v>87</v>
      </c>
      <c r="B771" s="2">
        <v>2.9108189325769054</v>
      </c>
    </row>
    <row r="772" spans="1:2" x14ac:dyDescent="0.25">
      <c r="A772" s="28" t="s">
        <v>31</v>
      </c>
      <c r="B772" s="2">
        <v>6.5008058974716567</v>
      </c>
    </row>
    <row r="773" spans="1:2" x14ac:dyDescent="0.25">
      <c r="A773" s="28" t="s">
        <v>29</v>
      </c>
      <c r="B773" s="2">
        <v>4.0491974370435315</v>
      </c>
    </row>
    <row r="774" spans="1:2" x14ac:dyDescent="0.25">
      <c r="A774" s="28" t="s">
        <v>30</v>
      </c>
      <c r="B774" s="2">
        <v>5.0255823604642309</v>
      </c>
    </row>
    <row r="775" spans="1:2" x14ac:dyDescent="0.25">
      <c r="A775" s="28" t="s">
        <v>88</v>
      </c>
      <c r="B775" s="2">
        <v>1.2435688463202563</v>
      </c>
    </row>
    <row r="776" spans="1:2" x14ac:dyDescent="0.25">
      <c r="A776" s="28" t="s">
        <v>80</v>
      </c>
      <c r="B776" s="2">
        <v>0.1491686746211599</v>
      </c>
    </row>
    <row r="777" spans="1:2" x14ac:dyDescent="0.25">
      <c r="A777" s="28" t="s">
        <v>84</v>
      </c>
      <c r="B777" s="2">
        <v>2.3183818937611487</v>
      </c>
    </row>
    <row r="778" spans="1:2" x14ac:dyDescent="0.25">
      <c r="A778" s="28" t="s">
        <v>85</v>
      </c>
      <c r="B778" s="2">
        <v>5.8086896602177696</v>
      </c>
    </row>
    <row r="779" spans="1:2" x14ac:dyDescent="0.25">
      <c r="A779" s="28" t="s">
        <v>82</v>
      </c>
      <c r="B779" s="2">
        <v>3.9647224351913968</v>
      </c>
    </row>
    <row r="780" spans="1:2" x14ac:dyDescent="0.25">
      <c r="A780" s="6" t="s">
        <v>240</v>
      </c>
      <c r="B780" s="2">
        <v>24.60269911072627</v>
      </c>
    </row>
    <row r="781" spans="1:2" x14ac:dyDescent="0.25">
      <c r="A781" s="28" t="s">
        <v>79</v>
      </c>
      <c r="B781" s="2">
        <v>6.013078260065835E-2</v>
      </c>
    </row>
    <row r="782" spans="1:2" x14ac:dyDescent="0.25">
      <c r="A782" s="28" t="s">
        <v>87</v>
      </c>
      <c r="B782" s="2">
        <v>4.0998929013104091</v>
      </c>
    </row>
    <row r="783" spans="1:2" x14ac:dyDescent="0.25">
      <c r="A783" s="28" t="s">
        <v>31</v>
      </c>
      <c r="B783" s="2">
        <v>1.459019164331617</v>
      </c>
    </row>
    <row r="784" spans="1:2" x14ac:dyDescent="0.25">
      <c r="A784" s="28" t="s">
        <v>29</v>
      </c>
      <c r="B784" s="2">
        <v>2.5652856476286638</v>
      </c>
    </row>
    <row r="785" spans="1:2" x14ac:dyDescent="0.25">
      <c r="A785" s="28" t="s">
        <v>30</v>
      </c>
      <c r="B785" s="2">
        <v>1.7583565855064522</v>
      </c>
    </row>
    <row r="786" spans="1:2" x14ac:dyDescent="0.25">
      <c r="A786" s="28" t="s">
        <v>88</v>
      </c>
      <c r="B786" s="2">
        <v>0.67182748579109886</v>
      </c>
    </row>
    <row r="787" spans="1:2" x14ac:dyDescent="0.25">
      <c r="A787" s="28" t="s">
        <v>80</v>
      </c>
      <c r="B787" s="2">
        <v>0.42183218278151158</v>
      </c>
    </row>
    <row r="788" spans="1:2" x14ac:dyDescent="0.25">
      <c r="A788" s="28" t="s">
        <v>84</v>
      </c>
      <c r="B788" s="2">
        <v>1.5866472887054832</v>
      </c>
    </row>
    <row r="789" spans="1:2" x14ac:dyDescent="0.25">
      <c r="A789" s="28" t="s">
        <v>85</v>
      </c>
      <c r="B789" s="2">
        <v>7.6707442487368951</v>
      </c>
    </row>
    <row r="790" spans="1:2" x14ac:dyDescent="0.25">
      <c r="A790" s="28" t="s">
        <v>82</v>
      </c>
      <c r="B790" s="2">
        <v>4.3089628233334825</v>
      </c>
    </row>
    <row r="791" spans="1:2" x14ac:dyDescent="0.25">
      <c r="A791" s="6" t="s">
        <v>242</v>
      </c>
      <c r="B791" s="2">
        <v>424.74300860217011</v>
      </c>
    </row>
    <row r="792" spans="1:2" x14ac:dyDescent="0.25">
      <c r="A792" s="28" t="s">
        <v>79</v>
      </c>
      <c r="B792" s="2">
        <v>9.893895769473751</v>
      </c>
    </row>
    <row r="793" spans="1:2" x14ac:dyDescent="0.25">
      <c r="A793" s="28" t="s">
        <v>86</v>
      </c>
      <c r="B793" s="2">
        <v>4.5836976261739482</v>
      </c>
    </row>
    <row r="794" spans="1:2" x14ac:dyDescent="0.25">
      <c r="A794" s="28" t="s">
        <v>87</v>
      </c>
      <c r="B794" s="2">
        <v>20.084744924453318</v>
      </c>
    </row>
    <row r="795" spans="1:2" x14ac:dyDescent="0.25">
      <c r="A795" s="28" t="s">
        <v>31</v>
      </c>
      <c r="B795" s="2">
        <v>60.753639149021126</v>
      </c>
    </row>
    <row r="796" spans="1:2" x14ac:dyDescent="0.25">
      <c r="A796" s="28" t="s">
        <v>29</v>
      </c>
      <c r="B796" s="2">
        <v>31.666423045005782</v>
      </c>
    </row>
    <row r="797" spans="1:2" x14ac:dyDescent="0.25">
      <c r="A797" s="28" t="s">
        <v>30</v>
      </c>
      <c r="B797" s="2">
        <v>51.427321807619464</v>
      </c>
    </row>
    <row r="798" spans="1:2" x14ac:dyDescent="0.25">
      <c r="A798" s="28" t="s">
        <v>88</v>
      </c>
      <c r="B798" s="2">
        <v>74.379911282130465</v>
      </c>
    </row>
    <row r="799" spans="1:2" x14ac:dyDescent="0.25">
      <c r="A799" s="28" t="s">
        <v>80</v>
      </c>
      <c r="B799" s="2">
        <v>5.9574998621929289</v>
      </c>
    </row>
    <row r="800" spans="1:2" x14ac:dyDescent="0.25">
      <c r="A800" s="28" t="s">
        <v>84</v>
      </c>
      <c r="B800" s="2">
        <v>24.412025917762193</v>
      </c>
    </row>
    <row r="801" spans="1:2" x14ac:dyDescent="0.25">
      <c r="A801" s="28" t="s">
        <v>85</v>
      </c>
      <c r="B801" s="2">
        <v>60.198313623857459</v>
      </c>
    </row>
    <row r="802" spans="1:2" x14ac:dyDescent="0.25">
      <c r="A802" s="28" t="s">
        <v>82</v>
      </c>
      <c r="B802" s="2">
        <v>81.385535594479606</v>
      </c>
    </row>
    <row r="803" spans="1:2" x14ac:dyDescent="0.25">
      <c r="A803" s="6" t="s">
        <v>53</v>
      </c>
      <c r="B803" s="2">
        <v>0.30634172221534778</v>
      </c>
    </row>
    <row r="804" spans="1:2" x14ac:dyDescent="0.25">
      <c r="A804" s="28" t="s">
        <v>79</v>
      </c>
      <c r="B804" s="2">
        <v>1.3428480000342337E-4</v>
      </c>
    </row>
    <row r="805" spans="1:2" x14ac:dyDescent="0.25">
      <c r="A805" s="28" t="s">
        <v>86</v>
      </c>
      <c r="B805" s="2">
        <v>8.5349699112260039E-5</v>
      </c>
    </row>
    <row r="806" spans="1:2" x14ac:dyDescent="0.25">
      <c r="A806" s="28" t="s">
        <v>87</v>
      </c>
      <c r="B806" s="2">
        <v>8.0307443072189129E-3</v>
      </c>
    </row>
    <row r="807" spans="1:2" x14ac:dyDescent="0.25">
      <c r="A807" s="28" t="s">
        <v>31</v>
      </c>
      <c r="B807" s="2">
        <v>5.385441881386766E-3</v>
      </c>
    </row>
    <row r="808" spans="1:2" x14ac:dyDescent="0.25">
      <c r="A808" s="28" t="s">
        <v>29</v>
      </c>
      <c r="B808" s="2">
        <v>4.2943947975620803E-2</v>
      </c>
    </row>
    <row r="809" spans="1:2" x14ac:dyDescent="0.25">
      <c r="A809" s="28" t="s">
        <v>30</v>
      </c>
      <c r="B809" s="2">
        <v>0.18595087480683198</v>
      </c>
    </row>
    <row r="810" spans="1:2" x14ac:dyDescent="0.25">
      <c r="A810" s="28" t="s">
        <v>80</v>
      </c>
      <c r="B810" s="2">
        <v>7.333927510424301E-4</v>
      </c>
    </row>
    <row r="811" spans="1:2" x14ac:dyDescent="0.25">
      <c r="A811" s="28" t="s">
        <v>84</v>
      </c>
      <c r="B811" s="2">
        <v>1.3009495240400028E-3</v>
      </c>
    </row>
    <row r="812" spans="1:2" x14ac:dyDescent="0.25">
      <c r="A812" s="28" t="s">
        <v>85</v>
      </c>
      <c r="B812" s="2">
        <v>5.9227472572738499E-2</v>
      </c>
    </row>
    <row r="813" spans="1:2" x14ac:dyDescent="0.25">
      <c r="A813" s="28" t="s">
        <v>82</v>
      </c>
      <c r="B813" s="2">
        <v>2.5492638973527285E-3</v>
      </c>
    </row>
    <row r="814" spans="1:2" x14ac:dyDescent="0.25">
      <c r="A814" s="6" t="s">
        <v>231</v>
      </c>
      <c r="B814" s="2">
        <v>2.471478271764493</v>
      </c>
    </row>
    <row r="815" spans="1:2" x14ac:dyDescent="0.25">
      <c r="A815" s="28" t="s">
        <v>79</v>
      </c>
      <c r="B815" s="2">
        <v>1.215843330495101E-4</v>
      </c>
    </row>
    <row r="816" spans="1:2" x14ac:dyDescent="0.25">
      <c r="A816" s="28" t="s">
        <v>86</v>
      </c>
      <c r="B816" s="2">
        <v>2.7103859176960562E-4</v>
      </c>
    </row>
    <row r="817" spans="1:2" x14ac:dyDescent="0.25">
      <c r="A817" s="28" t="s">
        <v>31</v>
      </c>
      <c r="B817" s="2">
        <v>0.18426723040032716</v>
      </c>
    </row>
    <row r="818" spans="1:2" x14ac:dyDescent="0.25">
      <c r="A818" s="28" t="s">
        <v>29</v>
      </c>
      <c r="B818" s="2">
        <v>0.77043423957872414</v>
      </c>
    </row>
    <row r="819" spans="1:2" x14ac:dyDescent="0.25">
      <c r="A819" s="28" t="s">
        <v>30</v>
      </c>
      <c r="B819" s="2">
        <v>8.8054414792032912E-4</v>
      </c>
    </row>
    <row r="820" spans="1:2" x14ac:dyDescent="0.25">
      <c r="A820" s="28" t="s">
        <v>88</v>
      </c>
      <c r="B820" s="2">
        <v>0.58517114938805559</v>
      </c>
    </row>
    <row r="821" spans="1:2" x14ac:dyDescent="0.25">
      <c r="A821" s="28" t="s">
        <v>80</v>
      </c>
      <c r="B821" s="2">
        <v>2.8733138611782495E-3</v>
      </c>
    </row>
    <row r="822" spans="1:2" x14ac:dyDescent="0.25">
      <c r="A822" s="28" t="s">
        <v>84</v>
      </c>
      <c r="B822" s="2">
        <v>3.4506873626698204E-3</v>
      </c>
    </row>
    <row r="823" spans="1:2" x14ac:dyDescent="0.25">
      <c r="A823" s="28" t="s">
        <v>85</v>
      </c>
      <c r="B823" s="2">
        <v>0.3216417733286947</v>
      </c>
    </row>
    <row r="824" spans="1:2" x14ac:dyDescent="0.25">
      <c r="A824" s="28" t="s">
        <v>82</v>
      </c>
      <c r="B824" s="2">
        <v>0.60236671077210402</v>
      </c>
    </row>
    <row r="825" spans="1:2" x14ac:dyDescent="0.25">
      <c r="A825" s="6" t="s">
        <v>19</v>
      </c>
      <c r="B825" s="2">
        <v>9.4899649514780489</v>
      </c>
    </row>
    <row r="826" spans="1:2" x14ac:dyDescent="0.25">
      <c r="A826" s="28" t="s">
        <v>79</v>
      </c>
      <c r="B826" s="2">
        <v>1.0783040036697884</v>
      </c>
    </row>
    <row r="827" spans="1:2" x14ac:dyDescent="0.25">
      <c r="A827" s="28" t="s">
        <v>86</v>
      </c>
      <c r="B827" s="2">
        <v>0.10015837987406993</v>
      </c>
    </row>
    <row r="828" spans="1:2" x14ac:dyDescent="0.25">
      <c r="A828" s="28" t="s">
        <v>87</v>
      </c>
      <c r="B828" s="2">
        <v>5.9592157740653774E-2</v>
      </c>
    </row>
    <row r="829" spans="1:2" x14ac:dyDescent="0.25">
      <c r="A829" s="28" t="s">
        <v>31</v>
      </c>
      <c r="B829" s="2">
        <v>0.37704830968298647</v>
      </c>
    </row>
    <row r="830" spans="1:2" x14ac:dyDescent="0.25">
      <c r="A830" s="28" t="s">
        <v>29</v>
      </c>
      <c r="B830" s="2">
        <v>0.46696804337507347</v>
      </c>
    </row>
    <row r="831" spans="1:2" x14ac:dyDescent="0.25">
      <c r="A831" s="28" t="s">
        <v>30</v>
      </c>
      <c r="B831" s="2">
        <v>2.140410753300316</v>
      </c>
    </row>
    <row r="832" spans="1:2" x14ac:dyDescent="0.25">
      <c r="A832" s="28" t="s">
        <v>88</v>
      </c>
      <c r="B832" s="2">
        <v>0.21072429501447507</v>
      </c>
    </row>
    <row r="833" spans="1:2" x14ac:dyDescent="0.25">
      <c r="A833" s="28" t="s">
        <v>80</v>
      </c>
      <c r="B833" s="2">
        <v>0.12059728744485124</v>
      </c>
    </row>
    <row r="834" spans="1:2" x14ac:dyDescent="0.25">
      <c r="A834" s="28" t="s">
        <v>84</v>
      </c>
      <c r="B834" s="2">
        <v>6.3958161960730953E-2</v>
      </c>
    </row>
    <row r="835" spans="1:2" x14ac:dyDescent="0.25">
      <c r="A835" s="28" t="s">
        <v>85</v>
      </c>
      <c r="B835" s="2">
        <v>2.0533359648075793</v>
      </c>
    </row>
    <row r="836" spans="1:2" x14ac:dyDescent="0.25">
      <c r="A836" s="28" t="s">
        <v>82</v>
      </c>
      <c r="B836" s="2">
        <v>2.818867594607525</v>
      </c>
    </row>
    <row r="837" spans="1:2" x14ac:dyDescent="0.25">
      <c r="A837" s="6" t="s">
        <v>244</v>
      </c>
      <c r="B837" s="2">
        <v>140.82185582460926</v>
      </c>
    </row>
    <row r="838" spans="1:2" x14ac:dyDescent="0.25">
      <c r="A838" s="28" t="s">
        <v>79</v>
      </c>
      <c r="B838" s="2">
        <v>1.2341301725299199</v>
      </c>
    </row>
    <row r="839" spans="1:2" x14ac:dyDescent="0.25">
      <c r="A839" s="28" t="s">
        <v>86</v>
      </c>
      <c r="B839" s="2">
        <v>1.2724179708626278</v>
      </c>
    </row>
    <row r="840" spans="1:2" x14ac:dyDescent="0.25">
      <c r="A840" s="28" t="s">
        <v>87</v>
      </c>
      <c r="B840" s="2">
        <v>9.4320416816780579</v>
      </c>
    </row>
    <row r="841" spans="1:2" x14ac:dyDescent="0.25">
      <c r="A841" s="28" t="s">
        <v>31</v>
      </c>
      <c r="B841" s="2">
        <v>26.906260686113093</v>
      </c>
    </row>
    <row r="842" spans="1:2" x14ac:dyDescent="0.25">
      <c r="A842" s="28" t="s">
        <v>29</v>
      </c>
      <c r="B842" s="2">
        <v>17.270410607439498</v>
      </c>
    </row>
    <row r="843" spans="1:2" x14ac:dyDescent="0.25">
      <c r="A843" s="28" t="s">
        <v>30</v>
      </c>
      <c r="B843" s="2">
        <v>21.20762010305674</v>
      </c>
    </row>
    <row r="844" spans="1:2" x14ac:dyDescent="0.25">
      <c r="A844" s="28" t="s">
        <v>88</v>
      </c>
      <c r="B844" s="2">
        <v>14.47502233502183</v>
      </c>
    </row>
    <row r="845" spans="1:2" x14ac:dyDescent="0.25">
      <c r="A845" s="28" t="s">
        <v>80</v>
      </c>
      <c r="B845" s="2">
        <v>0.30663392541403045</v>
      </c>
    </row>
    <row r="846" spans="1:2" x14ac:dyDescent="0.25">
      <c r="A846" s="28" t="s">
        <v>84</v>
      </c>
      <c r="B846" s="2">
        <v>5.365362009051541</v>
      </c>
    </row>
    <row r="847" spans="1:2" x14ac:dyDescent="0.25">
      <c r="A847" s="28" t="s">
        <v>85</v>
      </c>
      <c r="B847" s="2">
        <v>21.987409515980072</v>
      </c>
    </row>
    <row r="848" spans="1:2" x14ac:dyDescent="0.25">
      <c r="A848" s="28" t="s">
        <v>82</v>
      </c>
      <c r="B848" s="2">
        <v>21.364546817461854</v>
      </c>
    </row>
    <row r="849" spans="1:2" x14ac:dyDescent="0.25">
      <c r="A849" s="6" t="s">
        <v>52</v>
      </c>
      <c r="B849" s="2">
        <v>2.6308312027337322</v>
      </c>
    </row>
    <row r="850" spans="1:2" x14ac:dyDescent="0.25">
      <c r="A850" s="28" t="s">
        <v>79</v>
      </c>
      <c r="B850" s="2">
        <v>3.4558885720525775E-2</v>
      </c>
    </row>
    <row r="851" spans="1:2" x14ac:dyDescent="0.25">
      <c r="A851" s="28" t="s">
        <v>86</v>
      </c>
      <c r="B851" s="2">
        <v>1.2604182083449409E-2</v>
      </c>
    </row>
    <row r="852" spans="1:2" x14ac:dyDescent="0.25">
      <c r="A852" s="28" t="s">
        <v>87</v>
      </c>
      <c r="B852" s="2">
        <v>0.16578299218168704</v>
      </c>
    </row>
    <row r="853" spans="1:2" x14ac:dyDescent="0.25">
      <c r="A853" s="28" t="s">
        <v>31</v>
      </c>
      <c r="B853" s="2">
        <v>4.7687434770030374E-2</v>
      </c>
    </row>
    <row r="854" spans="1:2" x14ac:dyDescent="0.25">
      <c r="A854" s="28" t="s">
        <v>29</v>
      </c>
      <c r="B854" s="2">
        <v>1.1891174160275499</v>
      </c>
    </row>
    <row r="855" spans="1:2" x14ac:dyDescent="0.25">
      <c r="A855" s="28" t="s">
        <v>30</v>
      </c>
      <c r="B855" s="2">
        <v>2.9520757783985906E-2</v>
      </c>
    </row>
    <row r="856" spans="1:2" x14ac:dyDescent="0.25">
      <c r="A856" s="28" t="s">
        <v>88</v>
      </c>
      <c r="B856" s="2">
        <v>8.439026320121526E-2</v>
      </c>
    </row>
    <row r="857" spans="1:2" x14ac:dyDescent="0.25">
      <c r="A857" s="28" t="s">
        <v>80</v>
      </c>
      <c r="B857" s="2">
        <v>2.8756251766138361E-2</v>
      </c>
    </row>
    <row r="858" spans="1:2" x14ac:dyDescent="0.25">
      <c r="A858" s="28" t="s">
        <v>84</v>
      </c>
      <c r="B858" s="2">
        <v>4.6947954823155467E-2</v>
      </c>
    </row>
    <row r="859" spans="1:2" x14ac:dyDescent="0.25">
      <c r="A859" s="28" t="s">
        <v>85</v>
      </c>
      <c r="B859" s="2">
        <v>0.38666398264788143</v>
      </c>
    </row>
    <row r="860" spans="1:2" x14ac:dyDescent="0.25">
      <c r="A860" s="28" t="s">
        <v>82</v>
      </c>
      <c r="B860" s="2">
        <v>0.60480108172811342</v>
      </c>
    </row>
    <row r="861" spans="1:2" x14ac:dyDescent="0.25">
      <c r="A861" s="6" t="s">
        <v>246</v>
      </c>
      <c r="B861" s="2">
        <v>64.185971173135712</v>
      </c>
    </row>
    <row r="862" spans="1:2" x14ac:dyDescent="0.25">
      <c r="A862" s="28" t="s">
        <v>79</v>
      </c>
      <c r="B862" s="2">
        <v>0.79830622534492912</v>
      </c>
    </row>
    <row r="863" spans="1:2" x14ac:dyDescent="0.25">
      <c r="A863" s="28" t="s">
        <v>86</v>
      </c>
      <c r="B863" s="2">
        <v>0.48953545834826179</v>
      </c>
    </row>
    <row r="864" spans="1:2" x14ac:dyDescent="0.25">
      <c r="A864" s="28" t="s">
        <v>87</v>
      </c>
      <c r="B864" s="2">
        <v>2.0081908632991539</v>
      </c>
    </row>
    <row r="865" spans="1:2" x14ac:dyDescent="0.25">
      <c r="A865" s="28" t="s">
        <v>31</v>
      </c>
      <c r="B865" s="2">
        <v>11.486309707976716</v>
      </c>
    </row>
    <row r="866" spans="1:2" x14ac:dyDescent="0.25">
      <c r="A866" s="28" t="s">
        <v>29</v>
      </c>
      <c r="B866" s="2">
        <v>7.2602961835139457</v>
      </c>
    </row>
    <row r="867" spans="1:2" x14ac:dyDescent="0.25">
      <c r="A867" s="28" t="s">
        <v>30</v>
      </c>
      <c r="B867" s="2">
        <v>9.3280486509138498</v>
      </c>
    </row>
    <row r="868" spans="1:2" x14ac:dyDescent="0.25">
      <c r="A868" s="28" t="s">
        <v>88</v>
      </c>
      <c r="B868" s="2">
        <v>5.2705828110513195</v>
      </c>
    </row>
    <row r="869" spans="1:2" x14ac:dyDescent="0.25">
      <c r="A869" s="28" t="s">
        <v>80</v>
      </c>
      <c r="B869" s="2">
        <v>2.3871953924888953</v>
      </c>
    </row>
    <row r="870" spans="1:2" x14ac:dyDescent="0.25">
      <c r="A870" s="28" t="s">
        <v>84</v>
      </c>
      <c r="B870" s="2">
        <v>3.0617709476725929</v>
      </c>
    </row>
    <row r="871" spans="1:2" x14ac:dyDescent="0.25">
      <c r="A871" s="28" t="s">
        <v>85</v>
      </c>
      <c r="B871" s="2">
        <v>13.767253364529601</v>
      </c>
    </row>
    <row r="872" spans="1:2" x14ac:dyDescent="0.25">
      <c r="A872" s="28" t="s">
        <v>82</v>
      </c>
      <c r="B872" s="2">
        <v>8.328481567996441</v>
      </c>
    </row>
    <row r="873" spans="1:2" x14ac:dyDescent="0.25">
      <c r="A873" s="6" t="s">
        <v>248</v>
      </c>
      <c r="B873" s="2">
        <v>670.11031712619945</v>
      </c>
    </row>
    <row r="874" spans="1:2" x14ac:dyDescent="0.25">
      <c r="A874" s="28" t="s">
        <v>79</v>
      </c>
      <c r="B874" s="2">
        <v>13.808220881956089</v>
      </c>
    </row>
    <row r="875" spans="1:2" x14ac:dyDescent="0.25">
      <c r="A875" s="28" t="s">
        <v>86</v>
      </c>
      <c r="B875" s="2">
        <v>9.3914444053975767</v>
      </c>
    </row>
    <row r="876" spans="1:2" x14ac:dyDescent="0.25">
      <c r="A876" s="28" t="s">
        <v>87</v>
      </c>
      <c r="B876" s="2">
        <v>38.894316016949254</v>
      </c>
    </row>
    <row r="877" spans="1:2" x14ac:dyDescent="0.25">
      <c r="A877" s="28" t="s">
        <v>31</v>
      </c>
      <c r="B877" s="2">
        <v>76.5014773067535</v>
      </c>
    </row>
    <row r="878" spans="1:2" x14ac:dyDescent="0.25">
      <c r="A878" s="28" t="s">
        <v>29</v>
      </c>
      <c r="B878" s="2">
        <v>45.506799088643454</v>
      </c>
    </row>
    <row r="879" spans="1:2" x14ac:dyDescent="0.25">
      <c r="A879" s="28" t="s">
        <v>30</v>
      </c>
      <c r="B879" s="2">
        <v>74.121685989373091</v>
      </c>
    </row>
    <row r="880" spans="1:2" x14ac:dyDescent="0.25">
      <c r="A880" s="28" t="s">
        <v>88</v>
      </c>
      <c r="B880" s="2">
        <v>89.149469316601738</v>
      </c>
    </row>
    <row r="881" spans="1:2" x14ac:dyDescent="0.25">
      <c r="A881" s="28" t="s">
        <v>80</v>
      </c>
      <c r="B881" s="2">
        <v>18.138618478221506</v>
      </c>
    </row>
    <row r="882" spans="1:2" x14ac:dyDescent="0.25">
      <c r="A882" s="28" t="s">
        <v>84</v>
      </c>
      <c r="B882" s="2">
        <v>79.629241565648059</v>
      </c>
    </row>
    <row r="883" spans="1:2" x14ac:dyDescent="0.25">
      <c r="A883" s="28" t="s">
        <v>85</v>
      </c>
      <c r="B883" s="2">
        <v>120.40337269571909</v>
      </c>
    </row>
    <row r="884" spans="1:2" x14ac:dyDescent="0.25">
      <c r="A884" s="28" t="s">
        <v>82</v>
      </c>
      <c r="B884" s="2">
        <v>104.56567138093615</v>
      </c>
    </row>
    <row r="885" spans="1:2" x14ac:dyDescent="0.25">
      <c r="A885" s="6" t="s">
        <v>20</v>
      </c>
      <c r="B885" s="2">
        <v>266.6973560238855</v>
      </c>
    </row>
    <row r="886" spans="1:2" x14ac:dyDescent="0.25">
      <c r="A886" s="28" t="s">
        <v>79</v>
      </c>
      <c r="B886" s="2">
        <v>4.6911197076868376</v>
      </c>
    </row>
    <row r="887" spans="1:2" x14ac:dyDescent="0.25">
      <c r="A887" s="28" t="s">
        <v>86</v>
      </c>
      <c r="B887" s="2">
        <v>4.7265091939276695</v>
      </c>
    </row>
    <row r="888" spans="1:2" x14ac:dyDescent="0.25">
      <c r="A888" s="28" t="s">
        <v>87</v>
      </c>
      <c r="B888" s="2">
        <v>17.229261280914102</v>
      </c>
    </row>
    <row r="889" spans="1:2" x14ac:dyDescent="0.25">
      <c r="A889" s="28" t="s">
        <v>31</v>
      </c>
      <c r="B889" s="2">
        <v>43.873935868998977</v>
      </c>
    </row>
    <row r="890" spans="1:2" x14ac:dyDescent="0.25">
      <c r="A890" s="28" t="s">
        <v>29</v>
      </c>
      <c r="B890" s="2">
        <v>20.878074447094434</v>
      </c>
    </row>
    <row r="891" spans="1:2" x14ac:dyDescent="0.25">
      <c r="A891" s="28" t="s">
        <v>30</v>
      </c>
      <c r="B891" s="2">
        <v>35.141240799085558</v>
      </c>
    </row>
    <row r="892" spans="1:2" x14ac:dyDescent="0.25">
      <c r="A892" s="28" t="s">
        <v>88</v>
      </c>
      <c r="B892" s="2">
        <v>30.155281114895661</v>
      </c>
    </row>
    <row r="893" spans="1:2" x14ac:dyDescent="0.25">
      <c r="A893" s="28" t="s">
        <v>80</v>
      </c>
      <c r="B893" s="2">
        <v>2.320673732781132</v>
      </c>
    </row>
    <row r="894" spans="1:2" x14ac:dyDescent="0.25">
      <c r="A894" s="28" t="s">
        <v>84</v>
      </c>
      <c r="B894" s="2">
        <v>34.347096678090097</v>
      </c>
    </row>
    <row r="895" spans="1:2" x14ac:dyDescent="0.25">
      <c r="A895" s="28" t="s">
        <v>85</v>
      </c>
      <c r="B895" s="2">
        <v>34.319227070355446</v>
      </c>
    </row>
    <row r="896" spans="1:2" x14ac:dyDescent="0.25">
      <c r="A896" s="28" t="s">
        <v>82</v>
      </c>
      <c r="B896" s="2">
        <v>39.01493613005556</v>
      </c>
    </row>
    <row r="897" spans="1:2" x14ac:dyDescent="0.25">
      <c r="A897" s="6" t="s">
        <v>21</v>
      </c>
      <c r="B897" s="2">
        <v>67.052209387687554</v>
      </c>
    </row>
    <row r="898" spans="1:2" x14ac:dyDescent="0.25">
      <c r="A898" s="28" t="s">
        <v>79</v>
      </c>
      <c r="B898" s="2">
        <v>0.58586420385033711</v>
      </c>
    </row>
    <row r="899" spans="1:2" x14ac:dyDescent="0.25">
      <c r="A899" s="28" t="s">
        <v>86</v>
      </c>
      <c r="B899" s="2">
        <v>0.21385463965880144</v>
      </c>
    </row>
    <row r="900" spans="1:2" x14ac:dyDescent="0.25">
      <c r="A900" s="28" t="s">
        <v>87</v>
      </c>
      <c r="B900" s="2">
        <v>0.68424014551808465</v>
      </c>
    </row>
    <row r="901" spans="1:2" x14ac:dyDescent="0.25">
      <c r="A901" s="28" t="s">
        <v>31</v>
      </c>
      <c r="B901" s="2">
        <v>8.1675504200789284</v>
      </c>
    </row>
    <row r="902" spans="1:2" x14ac:dyDescent="0.25">
      <c r="A902" s="28" t="s">
        <v>29</v>
      </c>
      <c r="B902" s="2">
        <v>2.9800473920945163</v>
      </c>
    </row>
    <row r="903" spans="1:2" x14ac:dyDescent="0.25">
      <c r="A903" s="28" t="s">
        <v>30</v>
      </c>
      <c r="B903" s="2">
        <v>9.5076371792094356</v>
      </c>
    </row>
    <row r="904" spans="1:2" x14ac:dyDescent="0.25">
      <c r="A904" s="28" t="s">
        <v>88</v>
      </c>
      <c r="B904" s="2">
        <v>5.734806959270192</v>
      </c>
    </row>
    <row r="905" spans="1:2" x14ac:dyDescent="0.25">
      <c r="A905" s="28" t="s">
        <v>80</v>
      </c>
      <c r="B905" s="2">
        <v>4.4856387457290454</v>
      </c>
    </row>
    <row r="906" spans="1:2" x14ac:dyDescent="0.25">
      <c r="A906" s="28" t="s">
        <v>84</v>
      </c>
      <c r="B906" s="2">
        <v>9.0554039523139505</v>
      </c>
    </row>
    <row r="907" spans="1:2" x14ac:dyDescent="0.25">
      <c r="A907" s="28" t="s">
        <v>85</v>
      </c>
      <c r="B907" s="2">
        <v>5.639206163050396</v>
      </c>
    </row>
    <row r="908" spans="1:2" x14ac:dyDescent="0.25">
      <c r="A908" s="28" t="s">
        <v>82</v>
      </c>
      <c r="B908" s="2">
        <v>19.997959586913865</v>
      </c>
    </row>
    <row r="909" spans="1:2" x14ac:dyDescent="0.25">
      <c r="A909" s="6" t="s">
        <v>22</v>
      </c>
      <c r="B909" s="2">
        <v>29.194435608088366</v>
      </c>
    </row>
    <row r="910" spans="1:2" x14ac:dyDescent="0.25">
      <c r="A910" s="28" t="s">
        <v>79</v>
      </c>
      <c r="B910" s="2">
        <v>0.43657549258747363</v>
      </c>
    </row>
    <row r="911" spans="1:2" x14ac:dyDescent="0.25">
      <c r="A911" s="28" t="s">
        <v>86</v>
      </c>
      <c r="B911" s="2">
        <v>0.36254514666613058</v>
      </c>
    </row>
    <row r="912" spans="1:2" x14ac:dyDescent="0.25">
      <c r="A912" s="28" t="s">
        <v>87</v>
      </c>
      <c r="B912" s="2">
        <v>1.4795300143876344</v>
      </c>
    </row>
    <row r="913" spans="1:2" x14ac:dyDescent="0.25">
      <c r="A913" s="28" t="s">
        <v>31</v>
      </c>
      <c r="B913" s="2">
        <v>5.357810988884987</v>
      </c>
    </row>
    <row r="914" spans="1:2" x14ac:dyDescent="0.25">
      <c r="A914" s="28" t="s">
        <v>29</v>
      </c>
      <c r="B914" s="2">
        <v>2.8644952402908679</v>
      </c>
    </row>
    <row r="915" spans="1:2" x14ac:dyDescent="0.25">
      <c r="A915" s="28" t="s">
        <v>30</v>
      </c>
      <c r="B915" s="2">
        <v>4.3227774059950326</v>
      </c>
    </row>
    <row r="916" spans="1:2" x14ac:dyDescent="0.25">
      <c r="A916" s="28" t="s">
        <v>88</v>
      </c>
      <c r="B916" s="2">
        <v>2.889176502151245</v>
      </c>
    </row>
    <row r="917" spans="1:2" x14ac:dyDescent="0.25">
      <c r="A917" s="28" t="s">
        <v>80</v>
      </c>
      <c r="B917" s="2">
        <v>0.40195608791725823</v>
      </c>
    </row>
    <row r="918" spans="1:2" x14ac:dyDescent="0.25">
      <c r="A918" s="28" t="s">
        <v>84</v>
      </c>
      <c r="B918" s="2">
        <v>1.4869705001613573</v>
      </c>
    </row>
    <row r="919" spans="1:2" x14ac:dyDescent="0.25">
      <c r="A919" s="28" t="s">
        <v>85</v>
      </c>
      <c r="B919" s="2">
        <v>4.4903824625323185</v>
      </c>
    </row>
    <row r="920" spans="1:2" x14ac:dyDescent="0.25">
      <c r="A920" s="28" t="s">
        <v>82</v>
      </c>
      <c r="B920" s="2">
        <v>5.1022157665140595</v>
      </c>
    </row>
    <row r="921" spans="1:2" x14ac:dyDescent="0.25">
      <c r="A921" s="6" t="s">
        <v>25</v>
      </c>
      <c r="B921" s="2">
        <v>58.08028565593925</v>
      </c>
    </row>
    <row r="922" spans="1:2" x14ac:dyDescent="0.25">
      <c r="A922" s="28" t="s">
        <v>79</v>
      </c>
      <c r="B922" s="2">
        <v>0.57887345794936995</v>
      </c>
    </row>
    <row r="923" spans="1:2" x14ac:dyDescent="0.25">
      <c r="A923" s="28" t="s">
        <v>86</v>
      </c>
      <c r="B923" s="2">
        <v>0.64745883281819927</v>
      </c>
    </row>
    <row r="924" spans="1:2" x14ac:dyDescent="0.25">
      <c r="A924" s="28" t="s">
        <v>87</v>
      </c>
      <c r="B924" s="2">
        <v>1.0054875131038399</v>
      </c>
    </row>
    <row r="925" spans="1:2" x14ac:dyDescent="0.25">
      <c r="A925" s="28" t="s">
        <v>31</v>
      </c>
      <c r="B925" s="2">
        <v>6.6563308715540206</v>
      </c>
    </row>
    <row r="926" spans="1:2" x14ac:dyDescent="0.25">
      <c r="A926" s="28" t="s">
        <v>29</v>
      </c>
      <c r="B926" s="2">
        <v>5.4136710213517869</v>
      </c>
    </row>
    <row r="927" spans="1:2" x14ac:dyDescent="0.25">
      <c r="A927" s="28" t="s">
        <v>30</v>
      </c>
      <c r="B927" s="2">
        <v>9.9344634959881883</v>
      </c>
    </row>
    <row r="928" spans="1:2" x14ac:dyDescent="0.25">
      <c r="A928" s="28" t="s">
        <v>88</v>
      </c>
      <c r="B928" s="2">
        <v>10.083544517979867</v>
      </c>
    </row>
    <row r="929" spans="1:2" x14ac:dyDescent="0.25">
      <c r="A929" s="28" t="s">
        <v>80</v>
      </c>
      <c r="B929" s="2">
        <v>0.13918854068557915</v>
      </c>
    </row>
    <row r="930" spans="1:2" x14ac:dyDescent="0.25">
      <c r="A930" s="28" t="s">
        <v>84</v>
      </c>
      <c r="B930" s="2">
        <v>0.43191510316476722</v>
      </c>
    </row>
    <row r="931" spans="1:2" x14ac:dyDescent="0.25">
      <c r="A931" s="28" t="s">
        <v>85</v>
      </c>
      <c r="B931" s="2">
        <v>13.790178740085818</v>
      </c>
    </row>
    <row r="932" spans="1:2" x14ac:dyDescent="0.25">
      <c r="A932" s="28" t="s">
        <v>82</v>
      </c>
      <c r="B932" s="2">
        <v>9.3991735612578129</v>
      </c>
    </row>
    <row r="933" spans="1:2" x14ac:dyDescent="0.25">
      <c r="A933" s="6" t="s">
        <v>23</v>
      </c>
      <c r="B933" s="2">
        <v>54.984209066872964</v>
      </c>
    </row>
    <row r="934" spans="1:2" x14ac:dyDescent="0.25">
      <c r="A934" s="28" t="s">
        <v>79</v>
      </c>
      <c r="B934" s="2">
        <v>0.77316758069271674</v>
      </c>
    </row>
    <row r="935" spans="1:2" x14ac:dyDescent="0.25">
      <c r="A935" s="28" t="s">
        <v>86</v>
      </c>
      <c r="B935" s="2">
        <v>0.64492438949965425</v>
      </c>
    </row>
    <row r="936" spans="1:2" x14ac:dyDescent="0.25">
      <c r="A936" s="28" t="s">
        <v>87</v>
      </c>
      <c r="B936" s="2">
        <v>3.0928549853079073</v>
      </c>
    </row>
    <row r="937" spans="1:2" x14ac:dyDescent="0.25">
      <c r="A937" s="28" t="s">
        <v>31</v>
      </c>
      <c r="B937" s="2">
        <v>10.604817443853063</v>
      </c>
    </row>
    <row r="938" spans="1:2" x14ac:dyDescent="0.25">
      <c r="A938" s="28" t="s">
        <v>29</v>
      </c>
      <c r="B938" s="2">
        <v>4.9091492276429536</v>
      </c>
    </row>
    <row r="939" spans="1:2" x14ac:dyDescent="0.25">
      <c r="A939" s="28" t="s">
        <v>30</v>
      </c>
      <c r="B939" s="2">
        <v>8.3719623413854301</v>
      </c>
    </row>
    <row r="940" spans="1:2" x14ac:dyDescent="0.25">
      <c r="A940" s="28" t="s">
        <v>88</v>
      </c>
      <c r="B940" s="2">
        <v>3.3815332726403255</v>
      </c>
    </row>
    <row r="941" spans="1:2" x14ac:dyDescent="0.25">
      <c r="A941" s="28" t="s">
        <v>80</v>
      </c>
      <c r="B941" s="2">
        <v>1.089222153313653</v>
      </c>
    </row>
    <row r="942" spans="1:2" x14ac:dyDescent="0.25">
      <c r="A942" s="28" t="s">
        <v>84</v>
      </c>
      <c r="B942" s="2">
        <v>4.2528554004963173</v>
      </c>
    </row>
    <row r="943" spans="1:2" x14ac:dyDescent="0.25">
      <c r="A943" s="28" t="s">
        <v>85</v>
      </c>
      <c r="B943" s="2">
        <v>8.9652626296494979</v>
      </c>
    </row>
    <row r="944" spans="1:2" x14ac:dyDescent="0.25">
      <c r="A944" s="28" t="s">
        <v>82</v>
      </c>
      <c r="B944" s="2">
        <v>8.8984596423914475</v>
      </c>
    </row>
    <row r="945" spans="1:2" x14ac:dyDescent="0.25">
      <c r="A945" s="6" t="s">
        <v>250</v>
      </c>
      <c r="B945" s="2">
        <v>242.8748146917998</v>
      </c>
    </row>
    <row r="946" spans="1:2" x14ac:dyDescent="0.25">
      <c r="A946" s="28" t="s">
        <v>79</v>
      </c>
      <c r="B946" s="2">
        <v>2.1888927599133918</v>
      </c>
    </row>
    <row r="947" spans="1:2" x14ac:dyDescent="0.25">
      <c r="A947" s="28" t="s">
        <v>86</v>
      </c>
      <c r="B947" s="2">
        <v>2.2487242224148596</v>
      </c>
    </row>
    <row r="948" spans="1:2" x14ac:dyDescent="0.25">
      <c r="A948" s="28" t="s">
        <v>87</v>
      </c>
      <c r="B948" s="2">
        <v>11.847341146011381</v>
      </c>
    </row>
    <row r="949" spans="1:2" x14ac:dyDescent="0.25">
      <c r="A949" s="28" t="s">
        <v>31</v>
      </c>
      <c r="B949" s="2">
        <v>34.291556501416956</v>
      </c>
    </row>
    <row r="950" spans="1:2" x14ac:dyDescent="0.25">
      <c r="A950" s="28" t="s">
        <v>29</v>
      </c>
      <c r="B950" s="2">
        <v>19.828893084404818</v>
      </c>
    </row>
    <row r="951" spans="1:2" x14ac:dyDescent="0.25">
      <c r="A951" s="28" t="s">
        <v>30</v>
      </c>
      <c r="B951" s="2">
        <v>40.959658606938532</v>
      </c>
    </row>
    <row r="952" spans="1:2" x14ac:dyDescent="0.25">
      <c r="A952" s="28" t="s">
        <v>88</v>
      </c>
      <c r="B952" s="2">
        <v>24.827811314331235</v>
      </c>
    </row>
    <row r="953" spans="1:2" x14ac:dyDescent="0.25">
      <c r="A953" s="28" t="s">
        <v>80</v>
      </c>
      <c r="B953" s="2">
        <v>10.879558117380029</v>
      </c>
    </row>
    <row r="954" spans="1:2" x14ac:dyDescent="0.25">
      <c r="A954" s="28" t="s">
        <v>84</v>
      </c>
      <c r="B954" s="2">
        <v>14.658820381410683</v>
      </c>
    </row>
    <row r="955" spans="1:2" x14ac:dyDescent="0.25">
      <c r="A955" s="28" t="s">
        <v>85</v>
      </c>
      <c r="B955" s="2">
        <v>33.826361778905202</v>
      </c>
    </row>
    <row r="956" spans="1:2" x14ac:dyDescent="0.25">
      <c r="A956" s="28" t="s">
        <v>82</v>
      </c>
      <c r="B956" s="2">
        <v>47.317196778672695</v>
      </c>
    </row>
    <row r="957" spans="1:2" x14ac:dyDescent="0.25">
      <c r="A957" s="6" t="s">
        <v>252</v>
      </c>
      <c r="B957" s="2">
        <v>482.3248711624143</v>
      </c>
    </row>
    <row r="958" spans="1:2" x14ac:dyDescent="0.25">
      <c r="A958" s="28" t="s">
        <v>79</v>
      </c>
      <c r="B958" s="2">
        <v>11.682102747547312</v>
      </c>
    </row>
    <row r="959" spans="1:2" x14ac:dyDescent="0.25">
      <c r="A959" s="28" t="s">
        <v>86</v>
      </c>
      <c r="B959" s="2">
        <v>3.1368995479635116</v>
      </c>
    </row>
    <row r="960" spans="1:2" x14ac:dyDescent="0.25">
      <c r="A960" s="28" t="s">
        <v>87</v>
      </c>
      <c r="B960" s="2">
        <v>21.836416958089693</v>
      </c>
    </row>
    <row r="961" spans="1:2" x14ac:dyDescent="0.25">
      <c r="A961" s="28" t="s">
        <v>31</v>
      </c>
      <c r="B961" s="2">
        <v>44.929650866521499</v>
      </c>
    </row>
    <row r="962" spans="1:2" x14ac:dyDescent="0.25">
      <c r="A962" s="28" t="s">
        <v>29</v>
      </c>
      <c r="B962" s="2">
        <v>61.736467377200036</v>
      </c>
    </row>
    <row r="963" spans="1:2" x14ac:dyDescent="0.25">
      <c r="A963" s="28" t="s">
        <v>30</v>
      </c>
      <c r="B963" s="2">
        <v>34.190077462297339</v>
      </c>
    </row>
    <row r="964" spans="1:2" x14ac:dyDescent="0.25">
      <c r="A964" s="28" t="s">
        <v>88</v>
      </c>
      <c r="B964" s="2">
        <v>87.470987651297847</v>
      </c>
    </row>
    <row r="965" spans="1:2" x14ac:dyDescent="0.25">
      <c r="A965" s="28" t="s">
        <v>80</v>
      </c>
      <c r="B965" s="2">
        <v>15.531789924498467</v>
      </c>
    </row>
    <row r="966" spans="1:2" x14ac:dyDescent="0.25">
      <c r="A966" s="28" t="s">
        <v>84</v>
      </c>
      <c r="B966" s="2">
        <v>31.968138790102469</v>
      </c>
    </row>
    <row r="967" spans="1:2" x14ac:dyDescent="0.25">
      <c r="A967" s="28" t="s">
        <v>85</v>
      </c>
      <c r="B967" s="2">
        <v>83.486804858875075</v>
      </c>
    </row>
    <row r="968" spans="1:2" x14ac:dyDescent="0.25">
      <c r="A968" s="28" t="s">
        <v>82</v>
      </c>
      <c r="B968" s="2">
        <v>86.355534978021069</v>
      </c>
    </row>
    <row r="969" spans="1:2" x14ac:dyDescent="0.25">
      <c r="A969" s="6" t="s">
        <v>230</v>
      </c>
      <c r="B969" s="2">
        <v>137.86882654514</v>
      </c>
    </row>
    <row r="970" spans="1:2" x14ac:dyDescent="0.25">
      <c r="A970" s="28" t="s">
        <v>79</v>
      </c>
      <c r="B970" s="2">
        <v>4.7257380189731295</v>
      </c>
    </row>
    <row r="971" spans="1:2" x14ac:dyDescent="0.25">
      <c r="A971" s="28" t="s">
        <v>86</v>
      </c>
      <c r="B971" s="2">
        <v>1.7238997777766749</v>
      </c>
    </row>
    <row r="972" spans="1:2" x14ac:dyDescent="0.25">
      <c r="A972" s="28" t="s">
        <v>87</v>
      </c>
      <c r="B972" s="2">
        <v>5.7223482524360714</v>
      </c>
    </row>
    <row r="973" spans="1:2" x14ac:dyDescent="0.25">
      <c r="A973" s="28" t="s">
        <v>31</v>
      </c>
      <c r="B973" s="2">
        <v>11.657660703248004</v>
      </c>
    </row>
    <row r="974" spans="1:2" x14ac:dyDescent="0.25">
      <c r="A974" s="28" t="s">
        <v>29</v>
      </c>
      <c r="B974" s="2">
        <v>9.9512210489502717</v>
      </c>
    </row>
    <row r="975" spans="1:2" x14ac:dyDescent="0.25">
      <c r="A975" s="28" t="s">
        <v>30</v>
      </c>
      <c r="B975" s="2">
        <v>9.1444692416791735</v>
      </c>
    </row>
    <row r="976" spans="1:2" x14ac:dyDescent="0.25">
      <c r="A976" s="28" t="s">
        <v>88</v>
      </c>
      <c r="B976" s="2">
        <v>24.578931533088248</v>
      </c>
    </row>
    <row r="977" spans="1:2" x14ac:dyDescent="0.25">
      <c r="A977" s="28" t="s">
        <v>80</v>
      </c>
      <c r="B977" s="2">
        <v>4.6334472861734852</v>
      </c>
    </row>
    <row r="978" spans="1:2" x14ac:dyDescent="0.25">
      <c r="A978" s="28" t="s">
        <v>84</v>
      </c>
      <c r="B978" s="2">
        <v>5.4898696115984329</v>
      </c>
    </row>
    <row r="979" spans="1:2" x14ac:dyDescent="0.25">
      <c r="A979" s="28" t="s">
        <v>85</v>
      </c>
      <c r="B979" s="2">
        <v>27.193834452448868</v>
      </c>
    </row>
    <row r="980" spans="1:2" x14ac:dyDescent="0.25">
      <c r="A980" s="28" t="s">
        <v>82</v>
      </c>
      <c r="B980" s="2">
        <v>33.047406618767653</v>
      </c>
    </row>
    <row r="981" spans="1:2" x14ac:dyDescent="0.25">
      <c r="A981" s="6" t="s">
        <v>93</v>
      </c>
      <c r="B981" s="2">
        <v>2710.825422901471</v>
      </c>
    </row>
    <row r="982" spans="1:2" x14ac:dyDescent="0.25">
      <c r="A982" s="28" t="s">
        <v>79</v>
      </c>
      <c r="B982" s="2">
        <v>52.804083813215478</v>
      </c>
    </row>
    <row r="983" spans="1:2" x14ac:dyDescent="0.25">
      <c r="A983" s="28" t="s">
        <v>86</v>
      </c>
      <c r="B983" s="2">
        <v>29.736093545112965</v>
      </c>
    </row>
    <row r="984" spans="1:2" x14ac:dyDescent="0.25">
      <c r="A984" s="28" t="s">
        <v>87</v>
      </c>
      <c r="B984" s="2">
        <v>140.56089151026535</v>
      </c>
    </row>
    <row r="985" spans="1:2" x14ac:dyDescent="0.25">
      <c r="A985" s="28" t="s">
        <v>31</v>
      </c>
      <c r="B985" s="2">
        <v>349.76121399295886</v>
      </c>
    </row>
    <row r="986" spans="1:2" x14ac:dyDescent="0.25">
      <c r="A986" s="28" t="s">
        <v>29</v>
      </c>
      <c r="B986" s="2">
        <v>239.34989449526154</v>
      </c>
    </row>
    <row r="987" spans="1:2" x14ac:dyDescent="0.25">
      <c r="A987" s="28" t="s">
        <v>30</v>
      </c>
      <c r="B987" s="2">
        <v>316.79766495955164</v>
      </c>
    </row>
    <row r="988" spans="1:2" x14ac:dyDescent="0.25">
      <c r="A988" s="28" t="s">
        <v>88</v>
      </c>
      <c r="B988" s="2">
        <v>375.19274065017504</v>
      </c>
    </row>
    <row r="989" spans="1:2" x14ac:dyDescent="0.25">
      <c r="A989" s="28" t="s">
        <v>80</v>
      </c>
      <c r="B989" s="2">
        <v>66.995383350021896</v>
      </c>
    </row>
    <row r="990" spans="1:2" x14ac:dyDescent="0.25">
      <c r="A990" s="28" t="s">
        <v>84</v>
      </c>
      <c r="B990" s="2">
        <v>218.18015779360968</v>
      </c>
    </row>
    <row r="991" spans="1:2" x14ac:dyDescent="0.25">
      <c r="A991" s="28" t="s">
        <v>85</v>
      </c>
      <c r="B991" s="2">
        <v>444.3679104583004</v>
      </c>
    </row>
    <row r="992" spans="1:2" x14ac:dyDescent="0.25">
      <c r="A992" s="28" t="s">
        <v>82</v>
      </c>
      <c r="B992" s="2">
        <v>477.07938833299818</v>
      </c>
    </row>
    <row r="993" spans="1:2" x14ac:dyDescent="0.25">
      <c r="A993" s="3" t="s">
        <v>88</v>
      </c>
      <c r="B993" s="2">
        <v>2196.6337207950332</v>
      </c>
    </row>
    <row r="994" spans="1:2" x14ac:dyDescent="0.25">
      <c r="A994" s="6" t="s">
        <v>229</v>
      </c>
      <c r="B994" s="2">
        <v>61.132894454331442</v>
      </c>
    </row>
    <row r="995" spans="1:2" x14ac:dyDescent="0.25">
      <c r="A995" s="28" t="s">
        <v>79</v>
      </c>
      <c r="B995" s="2">
        <v>0.44362339715091115</v>
      </c>
    </row>
    <row r="996" spans="1:2" x14ac:dyDescent="0.25">
      <c r="A996" s="28" t="s">
        <v>86</v>
      </c>
      <c r="B996" s="2">
        <v>0.17967144535681101</v>
      </c>
    </row>
    <row r="997" spans="1:2" x14ac:dyDescent="0.25">
      <c r="A997" s="28" t="s">
        <v>87</v>
      </c>
      <c r="B997" s="2">
        <v>0.43930054724249284</v>
      </c>
    </row>
    <row r="998" spans="1:2" x14ac:dyDescent="0.25">
      <c r="A998" s="28" t="s">
        <v>31</v>
      </c>
      <c r="B998" s="2">
        <v>0.48336039357878197</v>
      </c>
    </row>
    <row r="999" spans="1:2" x14ac:dyDescent="0.25">
      <c r="A999" s="28" t="s">
        <v>29</v>
      </c>
      <c r="B999" s="2">
        <v>0.23949115157526879</v>
      </c>
    </row>
    <row r="1000" spans="1:2" x14ac:dyDescent="0.25">
      <c r="A1000" s="28" t="s">
        <v>30</v>
      </c>
      <c r="B1000" s="2">
        <v>0.23267458299302896</v>
      </c>
    </row>
    <row r="1001" spans="1:2" x14ac:dyDescent="0.25">
      <c r="A1001" s="28" t="s">
        <v>80</v>
      </c>
      <c r="B1001" s="2">
        <v>0.48803474567816885</v>
      </c>
    </row>
    <row r="1002" spans="1:2" x14ac:dyDescent="0.25">
      <c r="A1002" s="28" t="s">
        <v>84</v>
      </c>
      <c r="B1002" s="2">
        <v>19.520268417450417</v>
      </c>
    </row>
    <row r="1003" spans="1:2" x14ac:dyDescent="0.25">
      <c r="A1003" s="28" t="s">
        <v>85</v>
      </c>
      <c r="B1003" s="2">
        <v>14.585693634959739</v>
      </c>
    </row>
    <row r="1004" spans="1:2" x14ac:dyDescent="0.25">
      <c r="A1004" s="28" t="s">
        <v>82</v>
      </c>
      <c r="B1004" s="2">
        <v>24.520776138345823</v>
      </c>
    </row>
    <row r="1005" spans="1:2" x14ac:dyDescent="0.25">
      <c r="A1005" s="6" t="s">
        <v>240</v>
      </c>
      <c r="B1005" s="2">
        <v>4.6996562535808559</v>
      </c>
    </row>
    <row r="1006" spans="1:2" x14ac:dyDescent="0.25">
      <c r="A1006" s="28" t="s">
        <v>87</v>
      </c>
      <c r="B1006" s="2">
        <v>0.80210346609685579</v>
      </c>
    </row>
    <row r="1007" spans="1:2" x14ac:dyDescent="0.25">
      <c r="A1007" s="28" t="s">
        <v>31</v>
      </c>
      <c r="B1007" s="2">
        <v>0.38308931328700396</v>
      </c>
    </row>
    <row r="1008" spans="1:2" x14ac:dyDescent="0.25">
      <c r="A1008" s="28" t="s">
        <v>29</v>
      </c>
      <c r="B1008" s="2">
        <v>0.39298968450614707</v>
      </c>
    </row>
    <row r="1009" spans="1:2" x14ac:dyDescent="0.25">
      <c r="A1009" s="28" t="s">
        <v>30</v>
      </c>
      <c r="B1009" s="2">
        <v>5.737867183323455E-2</v>
      </c>
    </row>
    <row r="1010" spans="1:2" x14ac:dyDescent="0.25">
      <c r="A1010" s="28" t="s">
        <v>80</v>
      </c>
      <c r="B1010" s="2">
        <v>1.6356776840349863E-2</v>
      </c>
    </row>
    <row r="1011" spans="1:2" x14ac:dyDescent="0.25">
      <c r="A1011" s="28" t="s">
        <v>84</v>
      </c>
      <c r="B1011" s="2">
        <v>0.1090980408540258</v>
      </c>
    </row>
    <row r="1012" spans="1:2" x14ac:dyDescent="0.25">
      <c r="A1012" s="28" t="s">
        <v>85</v>
      </c>
      <c r="B1012" s="2">
        <v>1.313826722897997</v>
      </c>
    </row>
    <row r="1013" spans="1:2" x14ac:dyDescent="0.25">
      <c r="A1013" s="28" t="s">
        <v>82</v>
      </c>
      <c r="B1013" s="2">
        <v>1.6248135772652419</v>
      </c>
    </row>
    <row r="1014" spans="1:2" x14ac:dyDescent="0.25">
      <c r="A1014" s="6" t="s">
        <v>242</v>
      </c>
      <c r="B1014" s="2">
        <v>158.82968138401372</v>
      </c>
    </row>
    <row r="1015" spans="1:2" x14ac:dyDescent="0.25">
      <c r="A1015" s="28" t="s">
        <v>79</v>
      </c>
      <c r="B1015" s="2">
        <v>7.4583093257365709</v>
      </c>
    </row>
    <row r="1016" spans="1:2" x14ac:dyDescent="0.25">
      <c r="A1016" s="28" t="s">
        <v>86</v>
      </c>
      <c r="B1016" s="2">
        <v>1.1588205356517676</v>
      </c>
    </row>
    <row r="1017" spans="1:2" x14ac:dyDescent="0.25">
      <c r="A1017" s="28" t="s">
        <v>87</v>
      </c>
      <c r="B1017" s="2">
        <v>1.8765950462166328</v>
      </c>
    </row>
    <row r="1018" spans="1:2" x14ac:dyDescent="0.25">
      <c r="A1018" s="28" t="s">
        <v>31</v>
      </c>
      <c r="B1018" s="2">
        <v>8.1139483436354549</v>
      </c>
    </row>
    <row r="1019" spans="1:2" x14ac:dyDescent="0.25">
      <c r="A1019" s="28" t="s">
        <v>29</v>
      </c>
      <c r="B1019" s="2">
        <v>2.7936867395001159</v>
      </c>
    </row>
    <row r="1020" spans="1:2" x14ac:dyDescent="0.25">
      <c r="A1020" s="28" t="s">
        <v>30</v>
      </c>
      <c r="B1020" s="2">
        <v>2.4980069085940673</v>
      </c>
    </row>
    <row r="1021" spans="1:2" x14ac:dyDescent="0.25">
      <c r="A1021" s="28" t="s">
        <v>80</v>
      </c>
      <c r="B1021" s="2">
        <v>4.4104478941527825</v>
      </c>
    </row>
    <row r="1022" spans="1:2" x14ac:dyDescent="0.25">
      <c r="A1022" s="28" t="s">
        <v>84</v>
      </c>
      <c r="B1022" s="2">
        <v>20.145698582800463</v>
      </c>
    </row>
    <row r="1023" spans="1:2" x14ac:dyDescent="0.25">
      <c r="A1023" s="28" t="s">
        <v>85</v>
      </c>
      <c r="B1023" s="2">
        <v>31.000016722345507</v>
      </c>
    </row>
    <row r="1024" spans="1:2" x14ac:dyDescent="0.25">
      <c r="A1024" s="28" t="s">
        <v>82</v>
      </c>
      <c r="B1024" s="2">
        <v>79.374151285380378</v>
      </c>
    </row>
    <row r="1025" spans="1:2" x14ac:dyDescent="0.25">
      <c r="A1025" s="6" t="s">
        <v>53</v>
      </c>
      <c r="B1025" s="2">
        <v>6.5779333933764859</v>
      </c>
    </row>
    <row r="1026" spans="1:2" x14ac:dyDescent="0.25">
      <c r="A1026" s="28" t="s">
        <v>79</v>
      </c>
      <c r="B1026" s="2">
        <v>0.72156830560316731</v>
      </c>
    </row>
    <row r="1027" spans="1:2" x14ac:dyDescent="0.25">
      <c r="A1027" s="28" t="s">
        <v>86</v>
      </c>
      <c r="B1027" s="2">
        <v>3.7329786815945461E-2</v>
      </c>
    </row>
    <row r="1028" spans="1:2" x14ac:dyDescent="0.25">
      <c r="A1028" s="28" t="s">
        <v>87</v>
      </c>
      <c r="B1028" s="2">
        <v>0.68976902485380687</v>
      </c>
    </row>
    <row r="1029" spans="1:2" x14ac:dyDescent="0.25">
      <c r="A1029" s="28" t="s">
        <v>31</v>
      </c>
      <c r="B1029" s="2">
        <v>0.18138365442818796</v>
      </c>
    </row>
    <row r="1030" spans="1:2" x14ac:dyDescent="0.25">
      <c r="A1030" s="28" t="s">
        <v>29</v>
      </c>
      <c r="B1030" s="2">
        <v>0.11347189838469765</v>
      </c>
    </row>
    <row r="1031" spans="1:2" x14ac:dyDescent="0.25">
      <c r="A1031" s="28" t="s">
        <v>30</v>
      </c>
      <c r="B1031" s="2">
        <v>0.22622412990662025</v>
      </c>
    </row>
    <row r="1032" spans="1:2" x14ac:dyDescent="0.25">
      <c r="A1032" s="28" t="s">
        <v>80</v>
      </c>
      <c r="B1032" s="2">
        <v>0.31025898527463253</v>
      </c>
    </row>
    <row r="1033" spans="1:2" x14ac:dyDescent="0.25">
      <c r="A1033" s="28" t="s">
        <v>84</v>
      </c>
      <c r="B1033" s="2">
        <v>0.38925583409631348</v>
      </c>
    </row>
    <row r="1034" spans="1:2" x14ac:dyDescent="0.25">
      <c r="A1034" s="28" t="s">
        <v>85</v>
      </c>
      <c r="B1034" s="2">
        <v>1.9089389373593522</v>
      </c>
    </row>
    <row r="1035" spans="1:2" x14ac:dyDescent="0.25">
      <c r="A1035" s="28" t="s">
        <v>82</v>
      </c>
      <c r="B1035" s="2">
        <v>1.9997328366537621</v>
      </c>
    </row>
    <row r="1036" spans="1:2" x14ac:dyDescent="0.25">
      <c r="A1036" s="6" t="s">
        <v>19</v>
      </c>
      <c r="B1036" s="2">
        <v>0.70712146201503634</v>
      </c>
    </row>
    <row r="1037" spans="1:2" x14ac:dyDescent="0.25">
      <c r="A1037" s="28" t="s">
        <v>79</v>
      </c>
      <c r="B1037" s="2">
        <v>4.888894415685123E-2</v>
      </c>
    </row>
    <row r="1038" spans="1:2" x14ac:dyDescent="0.25">
      <c r="A1038" s="28" t="s">
        <v>86</v>
      </c>
      <c r="B1038" s="2">
        <v>1.3603766603508118E-2</v>
      </c>
    </row>
    <row r="1039" spans="1:2" x14ac:dyDescent="0.25">
      <c r="A1039" s="28" t="s">
        <v>87</v>
      </c>
      <c r="B1039" s="2">
        <v>1.6070769215930491E-3</v>
      </c>
    </row>
    <row r="1040" spans="1:2" x14ac:dyDescent="0.25">
      <c r="A1040" s="28" t="s">
        <v>31</v>
      </c>
      <c r="B1040" s="2">
        <v>1.2804934517352241E-2</v>
      </c>
    </row>
    <row r="1041" spans="1:2" x14ac:dyDescent="0.25">
      <c r="A1041" s="28" t="s">
        <v>29</v>
      </c>
      <c r="B1041" s="2">
        <v>1.3354366712198345E-2</v>
      </c>
    </row>
    <row r="1042" spans="1:2" x14ac:dyDescent="0.25">
      <c r="A1042" s="28" t="s">
        <v>30</v>
      </c>
      <c r="B1042" s="2">
        <v>9.9176445044629555E-3</v>
      </c>
    </row>
    <row r="1043" spans="1:2" x14ac:dyDescent="0.25">
      <c r="A1043" s="28" t="s">
        <v>80</v>
      </c>
      <c r="B1043" s="2">
        <v>4.6862096524340334E-2</v>
      </c>
    </row>
    <row r="1044" spans="1:2" x14ac:dyDescent="0.25">
      <c r="A1044" s="28" t="s">
        <v>84</v>
      </c>
      <c r="B1044" s="2">
        <v>1.2211601680006021E-2</v>
      </c>
    </row>
    <row r="1045" spans="1:2" x14ac:dyDescent="0.25">
      <c r="A1045" s="28" t="s">
        <v>85</v>
      </c>
      <c r="B1045" s="2">
        <v>0.11306048017304779</v>
      </c>
    </row>
    <row r="1046" spans="1:2" x14ac:dyDescent="0.25">
      <c r="A1046" s="28" t="s">
        <v>82</v>
      </c>
      <c r="B1046" s="2">
        <v>0.4348105502216762</v>
      </c>
    </row>
    <row r="1047" spans="1:2" x14ac:dyDescent="0.25">
      <c r="A1047" s="6" t="s">
        <v>244</v>
      </c>
      <c r="B1047" s="2">
        <v>51.802205570794101</v>
      </c>
    </row>
    <row r="1048" spans="1:2" x14ac:dyDescent="0.25">
      <c r="A1048" s="28" t="s">
        <v>79</v>
      </c>
      <c r="B1048" s="2">
        <v>0.88057979683201082</v>
      </c>
    </row>
    <row r="1049" spans="1:2" x14ac:dyDescent="0.25">
      <c r="A1049" s="28" t="s">
        <v>86</v>
      </c>
      <c r="B1049" s="2">
        <v>0.18096439142396042</v>
      </c>
    </row>
    <row r="1050" spans="1:2" x14ac:dyDescent="0.25">
      <c r="A1050" s="28" t="s">
        <v>87</v>
      </c>
      <c r="B1050" s="2">
        <v>1.1432203839891004</v>
      </c>
    </row>
    <row r="1051" spans="1:2" x14ac:dyDescent="0.25">
      <c r="A1051" s="28" t="s">
        <v>31</v>
      </c>
      <c r="B1051" s="2">
        <v>0.60545475010420058</v>
      </c>
    </row>
    <row r="1052" spans="1:2" x14ac:dyDescent="0.25">
      <c r="A1052" s="28" t="s">
        <v>29</v>
      </c>
      <c r="B1052" s="2">
        <v>0.79551219787593275</v>
      </c>
    </row>
    <row r="1053" spans="1:2" x14ac:dyDescent="0.25">
      <c r="A1053" s="28" t="s">
        <v>30</v>
      </c>
      <c r="B1053" s="2">
        <v>0.27294465783357502</v>
      </c>
    </row>
    <row r="1054" spans="1:2" x14ac:dyDescent="0.25">
      <c r="A1054" s="28" t="s">
        <v>80</v>
      </c>
      <c r="B1054" s="2">
        <v>0.10025187867837337</v>
      </c>
    </row>
    <row r="1055" spans="1:2" x14ac:dyDescent="0.25">
      <c r="A1055" s="28" t="s">
        <v>84</v>
      </c>
      <c r="B1055" s="2">
        <v>5.3288700823384874</v>
      </c>
    </row>
    <row r="1056" spans="1:2" x14ac:dyDescent="0.25">
      <c r="A1056" s="28" t="s">
        <v>85</v>
      </c>
      <c r="B1056" s="2">
        <v>11.24639418662618</v>
      </c>
    </row>
    <row r="1057" spans="1:2" x14ac:dyDescent="0.25">
      <c r="A1057" s="28" t="s">
        <v>82</v>
      </c>
      <c r="B1057" s="2">
        <v>31.248013245092281</v>
      </c>
    </row>
    <row r="1058" spans="1:2" x14ac:dyDescent="0.25">
      <c r="A1058" s="6" t="s">
        <v>52</v>
      </c>
      <c r="B1058" s="2">
        <v>4.2870953936523408</v>
      </c>
    </row>
    <row r="1059" spans="1:2" x14ac:dyDescent="0.25">
      <c r="A1059" s="28" t="s">
        <v>79</v>
      </c>
      <c r="B1059" s="2">
        <v>4.4327867971192599E-2</v>
      </c>
    </row>
    <row r="1060" spans="1:2" x14ac:dyDescent="0.25">
      <c r="A1060" s="28" t="s">
        <v>86</v>
      </c>
      <c r="B1060" s="2">
        <v>4.7930632628025742E-3</v>
      </c>
    </row>
    <row r="1061" spans="1:2" x14ac:dyDescent="0.25">
      <c r="A1061" s="28" t="s">
        <v>87</v>
      </c>
      <c r="B1061" s="2">
        <v>6.7715670525675287E-2</v>
      </c>
    </row>
    <row r="1062" spans="1:2" x14ac:dyDescent="0.25">
      <c r="A1062" s="28" t="s">
        <v>31</v>
      </c>
      <c r="B1062" s="2">
        <v>2.2266631760662122E-2</v>
      </c>
    </row>
    <row r="1063" spans="1:2" x14ac:dyDescent="0.25">
      <c r="A1063" s="28" t="s">
        <v>29</v>
      </c>
      <c r="B1063" s="2">
        <v>7.9276144017518917E-3</v>
      </c>
    </row>
    <row r="1064" spans="1:2" x14ac:dyDescent="0.25">
      <c r="A1064" s="28" t="s">
        <v>30</v>
      </c>
      <c r="B1064" s="2">
        <v>8.1767622071519663E-3</v>
      </c>
    </row>
    <row r="1065" spans="1:2" x14ac:dyDescent="0.25">
      <c r="A1065" s="28" t="s">
        <v>80</v>
      </c>
      <c r="B1065" s="2">
        <v>9.5246439121464521E-2</v>
      </c>
    </row>
    <row r="1066" spans="1:2" x14ac:dyDescent="0.25">
      <c r="A1066" s="28" t="s">
        <v>84</v>
      </c>
      <c r="B1066" s="2">
        <v>5.3885241135306731E-2</v>
      </c>
    </row>
    <row r="1067" spans="1:2" x14ac:dyDescent="0.25">
      <c r="A1067" s="28" t="s">
        <v>85</v>
      </c>
      <c r="B1067" s="2">
        <v>0.32620186372144644</v>
      </c>
    </row>
    <row r="1068" spans="1:2" x14ac:dyDescent="0.25">
      <c r="A1068" s="28" t="s">
        <v>82</v>
      </c>
      <c r="B1068" s="2">
        <v>3.6565542395448869</v>
      </c>
    </row>
    <row r="1069" spans="1:2" x14ac:dyDescent="0.25">
      <c r="A1069" s="6" t="s">
        <v>246</v>
      </c>
      <c r="B1069" s="2">
        <v>20.083183340262575</v>
      </c>
    </row>
    <row r="1070" spans="1:2" x14ac:dyDescent="0.25">
      <c r="A1070" s="28" t="s">
        <v>79</v>
      </c>
      <c r="B1070" s="2">
        <v>0.26927877970664033</v>
      </c>
    </row>
    <row r="1071" spans="1:2" x14ac:dyDescent="0.25">
      <c r="A1071" s="28" t="s">
        <v>86</v>
      </c>
      <c r="B1071" s="2">
        <v>2.3876279602632829E-2</v>
      </c>
    </row>
    <row r="1072" spans="1:2" x14ac:dyDescent="0.25">
      <c r="A1072" s="28" t="s">
        <v>87</v>
      </c>
      <c r="B1072" s="2">
        <v>8.6787796056320421E-2</v>
      </c>
    </row>
    <row r="1073" spans="1:2" x14ac:dyDescent="0.25">
      <c r="A1073" s="28" t="s">
        <v>31</v>
      </c>
      <c r="B1073" s="2">
        <v>0.10011711745085772</v>
      </c>
    </row>
    <row r="1074" spans="1:2" x14ac:dyDescent="0.25">
      <c r="A1074" s="28" t="s">
        <v>29</v>
      </c>
      <c r="B1074" s="2">
        <v>0.2397163495255093</v>
      </c>
    </row>
    <row r="1075" spans="1:2" x14ac:dyDescent="0.25">
      <c r="A1075" s="28" t="s">
        <v>30</v>
      </c>
      <c r="B1075" s="2">
        <v>9.3816819615027788E-2</v>
      </c>
    </row>
    <row r="1076" spans="1:2" x14ac:dyDescent="0.25">
      <c r="A1076" s="28" t="s">
        <v>80</v>
      </c>
      <c r="B1076" s="2">
        <v>0.71076754952646559</v>
      </c>
    </row>
    <row r="1077" spans="1:2" x14ac:dyDescent="0.25">
      <c r="A1077" s="28" t="s">
        <v>84</v>
      </c>
      <c r="B1077" s="2">
        <v>1.9843450924018078</v>
      </c>
    </row>
    <row r="1078" spans="1:2" x14ac:dyDescent="0.25">
      <c r="A1078" s="28" t="s">
        <v>85</v>
      </c>
      <c r="B1078" s="2">
        <v>6.0680747172263345</v>
      </c>
    </row>
    <row r="1079" spans="1:2" x14ac:dyDescent="0.25">
      <c r="A1079" s="28" t="s">
        <v>82</v>
      </c>
      <c r="B1079" s="2">
        <v>10.506402839150979</v>
      </c>
    </row>
    <row r="1080" spans="1:2" x14ac:dyDescent="0.25">
      <c r="A1080" s="6" t="s">
        <v>248</v>
      </c>
      <c r="B1080" s="2">
        <v>319.38126396198385</v>
      </c>
    </row>
    <row r="1081" spans="1:2" x14ac:dyDescent="0.25">
      <c r="A1081" s="28" t="s">
        <v>79</v>
      </c>
      <c r="B1081" s="2">
        <v>10.135084158138159</v>
      </c>
    </row>
    <row r="1082" spans="1:2" x14ac:dyDescent="0.25">
      <c r="A1082" s="28" t="s">
        <v>86</v>
      </c>
      <c r="B1082" s="2">
        <v>3.3300119749104917</v>
      </c>
    </row>
    <row r="1083" spans="1:2" x14ac:dyDescent="0.25">
      <c r="A1083" s="28" t="s">
        <v>87</v>
      </c>
      <c r="B1083" s="2">
        <v>4.8903853144613469</v>
      </c>
    </row>
    <row r="1084" spans="1:2" x14ac:dyDescent="0.25">
      <c r="A1084" s="28" t="s">
        <v>31</v>
      </c>
      <c r="B1084" s="2">
        <v>16.399154939159736</v>
      </c>
    </row>
    <row r="1085" spans="1:2" x14ac:dyDescent="0.25">
      <c r="A1085" s="28" t="s">
        <v>29</v>
      </c>
      <c r="B1085" s="2">
        <v>8.5397170380254117</v>
      </c>
    </row>
    <row r="1086" spans="1:2" x14ac:dyDescent="0.25">
      <c r="A1086" s="28" t="s">
        <v>30</v>
      </c>
      <c r="B1086" s="2">
        <v>5.7169679253216099</v>
      </c>
    </row>
    <row r="1087" spans="1:2" x14ac:dyDescent="0.25">
      <c r="A1087" s="28" t="s">
        <v>80</v>
      </c>
      <c r="B1087" s="2">
        <v>5.7457952462095978</v>
      </c>
    </row>
    <row r="1088" spans="1:2" x14ac:dyDescent="0.25">
      <c r="A1088" s="28" t="s">
        <v>84</v>
      </c>
      <c r="B1088" s="2">
        <v>43.452346319370825</v>
      </c>
    </row>
    <row r="1089" spans="1:2" x14ac:dyDescent="0.25">
      <c r="A1089" s="28" t="s">
        <v>85</v>
      </c>
      <c r="B1089" s="2">
        <v>85.933212605256898</v>
      </c>
    </row>
    <row r="1090" spans="1:2" x14ac:dyDescent="0.25">
      <c r="A1090" s="28" t="s">
        <v>82</v>
      </c>
      <c r="B1090" s="2">
        <v>135.23858844112976</v>
      </c>
    </row>
    <row r="1091" spans="1:2" x14ac:dyDescent="0.25">
      <c r="A1091" s="6" t="s">
        <v>20</v>
      </c>
      <c r="B1091" s="2">
        <v>78.426707281067038</v>
      </c>
    </row>
    <row r="1092" spans="1:2" x14ac:dyDescent="0.25">
      <c r="A1092" s="28" t="s">
        <v>79</v>
      </c>
      <c r="B1092" s="2">
        <v>0.75971204699125472</v>
      </c>
    </row>
    <row r="1093" spans="1:2" x14ac:dyDescent="0.25">
      <c r="A1093" s="28" t="s">
        <v>86</v>
      </c>
      <c r="B1093" s="2">
        <v>0.57444757532655144</v>
      </c>
    </row>
    <row r="1094" spans="1:2" x14ac:dyDescent="0.25">
      <c r="A1094" s="28" t="s">
        <v>87</v>
      </c>
      <c r="B1094" s="2">
        <v>1.4472219483862812</v>
      </c>
    </row>
    <row r="1095" spans="1:2" x14ac:dyDescent="0.25">
      <c r="A1095" s="28" t="s">
        <v>31</v>
      </c>
      <c r="B1095" s="2">
        <v>0.44670552074631159</v>
      </c>
    </row>
    <row r="1096" spans="1:2" x14ac:dyDescent="0.25">
      <c r="A1096" s="28" t="s">
        <v>29</v>
      </c>
      <c r="B1096" s="2">
        <v>0.51370533395102036</v>
      </c>
    </row>
    <row r="1097" spans="1:2" x14ac:dyDescent="0.25">
      <c r="A1097" s="28" t="s">
        <v>30</v>
      </c>
      <c r="B1097" s="2">
        <v>0.62376146777865227</v>
      </c>
    </row>
    <row r="1098" spans="1:2" x14ac:dyDescent="0.25">
      <c r="A1098" s="28" t="s">
        <v>80</v>
      </c>
      <c r="B1098" s="2">
        <v>0.32343487349636785</v>
      </c>
    </row>
    <row r="1099" spans="1:2" x14ac:dyDescent="0.25">
      <c r="A1099" s="28" t="s">
        <v>84</v>
      </c>
      <c r="B1099" s="2">
        <v>6.8355584611568947</v>
      </c>
    </row>
    <row r="1100" spans="1:2" x14ac:dyDescent="0.25">
      <c r="A1100" s="28" t="s">
        <v>85</v>
      </c>
      <c r="B1100" s="2">
        <v>8.2275789962577033</v>
      </c>
    </row>
    <row r="1101" spans="1:2" x14ac:dyDescent="0.25">
      <c r="A1101" s="28" t="s">
        <v>82</v>
      </c>
      <c r="B1101" s="2">
        <v>58.674581056976002</v>
      </c>
    </row>
    <row r="1102" spans="1:2" x14ac:dyDescent="0.25">
      <c r="A1102" s="6" t="s">
        <v>21</v>
      </c>
      <c r="B1102" s="2">
        <v>30.524542466390777</v>
      </c>
    </row>
    <row r="1103" spans="1:2" x14ac:dyDescent="0.25">
      <c r="A1103" s="28" t="s">
        <v>79</v>
      </c>
      <c r="B1103" s="2">
        <v>0.16583821877200322</v>
      </c>
    </row>
    <row r="1104" spans="1:2" x14ac:dyDescent="0.25">
      <c r="A1104" s="28" t="s">
        <v>86</v>
      </c>
      <c r="B1104" s="2">
        <v>0.45722952840837616</v>
      </c>
    </row>
    <row r="1105" spans="1:2" x14ac:dyDescent="0.25">
      <c r="A1105" s="28" t="s">
        <v>87</v>
      </c>
      <c r="B1105" s="2">
        <v>5.1539984575386229E-2</v>
      </c>
    </row>
    <row r="1106" spans="1:2" x14ac:dyDescent="0.25">
      <c r="A1106" s="28" t="s">
        <v>31</v>
      </c>
      <c r="B1106" s="2">
        <v>0.72175649630786465</v>
      </c>
    </row>
    <row r="1107" spans="1:2" x14ac:dyDescent="0.25">
      <c r="A1107" s="28" t="s">
        <v>29</v>
      </c>
      <c r="B1107" s="2">
        <v>0.25944383305326413</v>
      </c>
    </row>
    <row r="1108" spans="1:2" x14ac:dyDescent="0.25">
      <c r="A1108" s="28" t="s">
        <v>30</v>
      </c>
      <c r="B1108" s="2">
        <v>0.31636349757101745</v>
      </c>
    </row>
    <row r="1109" spans="1:2" x14ac:dyDescent="0.25">
      <c r="A1109" s="28" t="s">
        <v>80</v>
      </c>
      <c r="B1109" s="2">
        <v>1.5907244566390606</v>
      </c>
    </row>
    <row r="1110" spans="1:2" x14ac:dyDescent="0.25">
      <c r="A1110" s="28" t="s">
        <v>84</v>
      </c>
      <c r="B1110" s="2">
        <v>4.9749250024518927</v>
      </c>
    </row>
    <row r="1111" spans="1:2" x14ac:dyDescent="0.25">
      <c r="A1111" s="28" t="s">
        <v>85</v>
      </c>
      <c r="B1111" s="2">
        <v>4.008029180011726</v>
      </c>
    </row>
    <row r="1112" spans="1:2" x14ac:dyDescent="0.25">
      <c r="A1112" s="28" t="s">
        <v>82</v>
      </c>
      <c r="B1112" s="2">
        <v>17.978692268600184</v>
      </c>
    </row>
    <row r="1113" spans="1:2" x14ac:dyDescent="0.25">
      <c r="A1113" s="6" t="s">
        <v>22</v>
      </c>
      <c r="B1113" s="2">
        <v>8.6579563789137843</v>
      </c>
    </row>
    <row r="1114" spans="1:2" x14ac:dyDescent="0.25">
      <c r="A1114" s="28" t="s">
        <v>79</v>
      </c>
      <c r="B1114" s="2">
        <v>0.18827561226217179</v>
      </c>
    </row>
    <row r="1115" spans="1:2" x14ac:dyDescent="0.25">
      <c r="A1115" s="28" t="s">
        <v>86</v>
      </c>
      <c r="B1115" s="2">
        <v>9.9674550189481417E-2</v>
      </c>
    </row>
    <row r="1116" spans="1:2" x14ac:dyDescent="0.25">
      <c r="A1116" s="28" t="s">
        <v>87</v>
      </c>
      <c r="B1116" s="2">
        <v>5.521593079927524E-2</v>
      </c>
    </row>
    <row r="1117" spans="1:2" x14ac:dyDescent="0.25">
      <c r="A1117" s="28" t="s">
        <v>31</v>
      </c>
      <c r="B1117" s="2">
        <v>0.22302322865991084</v>
      </c>
    </row>
    <row r="1118" spans="1:2" x14ac:dyDescent="0.25">
      <c r="A1118" s="28" t="s">
        <v>29</v>
      </c>
      <c r="B1118" s="2">
        <v>0.11588012387981887</v>
      </c>
    </row>
    <row r="1119" spans="1:2" x14ac:dyDescent="0.25">
      <c r="A1119" s="28" t="s">
        <v>30</v>
      </c>
      <c r="B1119" s="2">
        <v>0.1679292684424149</v>
      </c>
    </row>
    <row r="1120" spans="1:2" x14ac:dyDescent="0.25">
      <c r="A1120" s="28" t="s">
        <v>80</v>
      </c>
      <c r="B1120" s="2">
        <v>9.5075732973666741E-2</v>
      </c>
    </row>
    <row r="1121" spans="1:2" x14ac:dyDescent="0.25">
      <c r="A1121" s="28" t="s">
        <v>84</v>
      </c>
      <c r="B1121" s="2">
        <v>1.30105119451567</v>
      </c>
    </row>
    <row r="1122" spans="1:2" x14ac:dyDescent="0.25">
      <c r="A1122" s="28" t="s">
        <v>85</v>
      </c>
      <c r="B1122" s="2">
        <v>1.7148157758143128</v>
      </c>
    </row>
    <row r="1123" spans="1:2" x14ac:dyDescent="0.25">
      <c r="A1123" s="28" t="s">
        <v>82</v>
      </c>
      <c r="B1123" s="2">
        <v>4.6970149613770618</v>
      </c>
    </row>
    <row r="1124" spans="1:2" x14ac:dyDescent="0.25">
      <c r="A1124" s="6" t="s">
        <v>25</v>
      </c>
      <c r="B1124" s="2">
        <v>60.365832649198779</v>
      </c>
    </row>
    <row r="1125" spans="1:2" x14ac:dyDescent="0.25">
      <c r="A1125" s="28" t="s">
        <v>79</v>
      </c>
      <c r="B1125" s="2">
        <v>4.8933923495988054</v>
      </c>
    </row>
    <row r="1126" spans="1:2" x14ac:dyDescent="0.25">
      <c r="A1126" s="28" t="s">
        <v>86</v>
      </c>
      <c r="B1126" s="2">
        <v>0.30784075532890942</v>
      </c>
    </row>
    <row r="1127" spans="1:2" x14ac:dyDescent="0.25">
      <c r="A1127" s="28" t="s">
        <v>87</v>
      </c>
      <c r="B1127" s="2">
        <v>0.13686699491604898</v>
      </c>
    </row>
    <row r="1128" spans="1:2" x14ac:dyDescent="0.25">
      <c r="A1128" s="28" t="s">
        <v>31</v>
      </c>
      <c r="B1128" s="2">
        <v>4.1435602996037266</v>
      </c>
    </row>
    <row r="1129" spans="1:2" x14ac:dyDescent="0.25">
      <c r="A1129" s="28" t="s">
        <v>29</v>
      </c>
      <c r="B1129" s="2">
        <v>0.69414058603338014</v>
      </c>
    </row>
    <row r="1130" spans="1:2" x14ac:dyDescent="0.25">
      <c r="A1130" s="28" t="s">
        <v>30</v>
      </c>
      <c r="B1130" s="2">
        <v>3.7341411915637903</v>
      </c>
    </row>
    <row r="1131" spans="1:2" x14ac:dyDescent="0.25">
      <c r="A1131" s="28" t="s">
        <v>80</v>
      </c>
      <c r="B1131" s="2">
        <v>0.44440549439213628</v>
      </c>
    </row>
    <row r="1132" spans="1:2" x14ac:dyDescent="0.25">
      <c r="A1132" s="28" t="s">
        <v>84</v>
      </c>
      <c r="B1132" s="2">
        <v>1.1664200245734762</v>
      </c>
    </row>
    <row r="1133" spans="1:2" x14ac:dyDescent="0.25">
      <c r="A1133" s="28" t="s">
        <v>85</v>
      </c>
      <c r="B1133" s="2">
        <v>20.496901789924774</v>
      </c>
    </row>
    <row r="1134" spans="1:2" x14ac:dyDescent="0.25">
      <c r="A1134" s="28" t="s">
        <v>82</v>
      </c>
      <c r="B1134" s="2">
        <v>24.348163163263738</v>
      </c>
    </row>
    <row r="1135" spans="1:2" x14ac:dyDescent="0.25">
      <c r="A1135" s="6" t="s">
        <v>23</v>
      </c>
      <c r="B1135" s="2">
        <v>25.35920027234484</v>
      </c>
    </row>
    <row r="1136" spans="1:2" x14ac:dyDescent="0.25">
      <c r="A1136" s="28" t="s">
        <v>79</v>
      </c>
      <c r="B1136" s="2">
        <v>0.35822573995461687</v>
      </c>
    </row>
    <row r="1137" spans="1:2" x14ac:dyDescent="0.25">
      <c r="A1137" s="28" t="s">
        <v>86</v>
      </c>
      <c r="B1137" s="2">
        <v>0.12569930335368962</v>
      </c>
    </row>
    <row r="1138" spans="1:2" x14ac:dyDescent="0.25">
      <c r="A1138" s="28" t="s">
        <v>87</v>
      </c>
      <c r="B1138" s="2">
        <v>8.8054885363218607E-2</v>
      </c>
    </row>
    <row r="1139" spans="1:2" x14ac:dyDescent="0.25">
      <c r="A1139" s="28" t="s">
        <v>31</v>
      </c>
      <c r="B1139" s="2">
        <v>0.34300969712500012</v>
      </c>
    </row>
    <row r="1140" spans="1:2" x14ac:dyDescent="0.25">
      <c r="A1140" s="28" t="s">
        <v>29</v>
      </c>
      <c r="B1140" s="2">
        <v>0.22776041225695856</v>
      </c>
    </row>
    <row r="1141" spans="1:2" x14ac:dyDescent="0.25">
      <c r="A1141" s="28" t="s">
        <v>30</v>
      </c>
      <c r="B1141" s="2">
        <v>0.22829884651928076</v>
      </c>
    </row>
    <row r="1142" spans="1:2" x14ac:dyDescent="0.25">
      <c r="A1142" s="28" t="s">
        <v>80</v>
      </c>
      <c r="B1142" s="2">
        <v>0.73819603374915532</v>
      </c>
    </row>
    <row r="1143" spans="1:2" x14ac:dyDescent="0.25">
      <c r="A1143" s="28" t="s">
        <v>84</v>
      </c>
      <c r="B1143" s="2">
        <v>5.5708024680477424</v>
      </c>
    </row>
    <row r="1144" spans="1:2" x14ac:dyDescent="0.25">
      <c r="A1144" s="28" t="s">
        <v>85</v>
      </c>
      <c r="B1144" s="2">
        <v>4.5067742638645605</v>
      </c>
    </row>
    <row r="1145" spans="1:2" x14ac:dyDescent="0.25">
      <c r="A1145" s="28" t="s">
        <v>82</v>
      </c>
      <c r="B1145" s="2">
        <v>13.172378622110617</v>
      </c>
    </row>
    <row r="1146" spans="1:2" x14ac:dyDescent="0.25">
      <c r="A1146" s="6" t="s">
        <v>250</v>
      </c>
      <c r="B1146" s="2">
        <v>63.661044688355254</v>
      </c>
    </row>
    <row r="1147" spans="1:2" x14ac:dyDescent="0.25">
      <c r="A1147" s="28" t="s">
        <v>79</v>
      </c>
      <c r="B1147" s="2">
        <v>1.0278707653302277</v>
      </c>
    </row>
    <row r="1148" spans="1:2" x14ac:dyDescent="0.25">
      <c r="A1148" s="28" t="s">
        <v>86</v>
      </c>
      <c r="B1148" s="2">
        <v>0.2756026490812058</v>
      </c>
    </row>
    <row r="1149" spans="1:2" x14ac:dyDescent="0.25">
      <c r="A1149" s="28" t="s">
        <v>87</v>
      </c>
      <c r="B1149" s="2">
        <v>0.62487651506209119</v>
      </c>
    </row>
    <row r="1150" spans="1:2" x14ac:dyDescent="0.25">
      <c r="A1150" s="28" t="s">
        <v>31</v>
      </c>
      <c r="B1150" s="2">
        <v>1.3979817499879394</v>
      </c>
    </row>
    <row r="1151" spans="1:2" x14ac:dyDescent="0.25">
      <c r="A1151" s="28" t="s">
        <v>29</v>
      </c>
      <c r="B1151" s="2">
        <v>0.90672626977932858</v>
      </c>
    </row>
    <row r="1152" spans="1:2" x14ac:dyDescent="0.25">
      <c r="A1152" s="28" t="s">
        <v>30</v>
      </c>
      <c r="B1152" s="2">
        <v>0.63700609127799657</v>
      </c>
    </row>
    <row r="1153" spans="1:2" x14ac:dyDescent="0.25">
      <c r="A1153" s="28" t="s">
        <v>80</v>
      </c>
      <c r="B1153" s="2">
        <v>2.4052001426900578</v>
      </c>
    </row>
    <row r="1154" spans="1:2" x14ac:dyDescent="0.25">
      <c r="A1154" s="28" t="s">
        <v>84</v>
      </c>
      <c r="B1154" s="2">
        <v>7.514247513865377</v>
      </c>
    </row>
    <row r="1155" spans="1:2" x14ac:dyDescent="0.25">
      <c r="A1155" s="28" t="s">
        <v>85</v>
      </c>
      <c r="B1155" s="2">
        <v>14.208249348837169</v>
      </c>
    </row>
    <row r="1156" spans="1:2" x14ac:dyDescent="0.25">
      <c r="A1156" s="28" t="s">
        <v>82</v>
      </c>
      <c r="B1156" s="2">
        <v>34.663283642443858</v>
      </c>
    </row>
    <row r="1157" spans="1:2" x14ac:dyDescent="0.25">
      <c r="A1157" s="6" t="s">
        <v>252</v>
      </c>
      <c r="B1157" s="2">
        <v>170.52086074549356</v>
      </c>
    </row>
    <row r="1158" spans="1:2" x14ac:dyDescent="0.25">
      <c r="A1158" s="28" t="s">
        <v>79</v>
      </c>
      <c r="B1158" s="2">
        <v>3.405131117375424</v>
      </c>
    </row>
    <row r="1159" spans="1:2" x14ac:dyDescent="0.25">
      <c r="A1159" s="28" t="s">
        <v>86</v>
      </c>
      <c r="B1159" s="2">
        <v>0.98682119149932102</v>
      </c>
    </row>
    <row r="1160" spans="1:2" x14ac:dyDescent="0.25">
      <c r="A1160" s="28" t="s">
        <v>87</v>
      </c>
      <c r="B1160" s="2">
        <v>4.3894223604570763</v>
      </c>
    </row>
    <row r="1161" spans="1:2" x14ac:dyDescent="0.25">
      <c r="A1161" s="28" t="s">
        <v>31</v>
      </c>
      <c r="B1161" s="2">
        <v>8.8500309418683312</v>
      </c>
    </row>
    <row r="1162" spans="1:2" x14ac:dyDescent="0.25">
      <c r="A1162" s="28" t="s">
        <v>29</v>
      </c>
      <c r="B1162" s="2">
        <v>25.019210820365959</v>
      </c>
    </row>
    <row r="1163" spans="1:2" x14ac:dyDescent="0.25">
      <c r="A1163" s="28" t="s">
        <v>30</v>
      </c>
      <c r="B1163" s="2">
        <v>5.5174920158103591</v>
      </c>
    </row>
    <row r="1164" spans="1:2" x14ac:dyDescent="0.25">
      <c r="A1164" s="28" t="s">
        <v>80</v>
      </c>
      <c r="B1164" s="2">
        <v>8.0132344637638315</v>
      </c>
    </row>
    <row r="1165" spans="1:2" x14ac:dyDescent="0.25">
      <c r="A1165" s="28" t="s">
        <v>84</v>
      </c>
      <c r="B1165" s="2">
        <v>10.480611937110389</v>
      </c>
    </row>
    <row r="1166" spans="1:2" x14ac:dyDescent="0.25">
      <c r="A1166" s="28" t="s">
        <v>85</v>
      </c>
      <c r="B1166" s="2">
        <v>34.221017839374611</v>
      </c>
    </row>
    <row r="1167" spans="1:2" x14ac:dyDescent="0.25">
      <c r="A1167" s="28" t="s">
        <v>82</v>
      </c>
      <c r="B1167" s="2">
        <v>69.637888057868281</v>
      </c>
    </row>
    <row r="1168" spans="1:2" x14ac:dyDescent="0.25">
      <c r="A1168" s="6" t="s">
        <v>230</v>
      </c>
      <c r="B1168" s="2">
        <v>33.299680701742055</v>
      </c>
    </row>
    <row r="1169" spans="1:2" x14ac:dyDescent="0.25">
      <c r="A1169" s="28" t="s">
        <v>79</v>
      </c>
      <c r="B1169" s="2">
        <v>0.52175127267350985</v>
      </c>
    </row>
    <row r="1170" spans="1:2" x14ac:dyDescent="0.25">
      <c r="A1170" s="28" t="s">
        <v>86</v>
      </c>
      <c r="B1170" s="2">
        <v>0.22879297764906775</v>
      </c>
    </row>
    <row r="1171" spans="1:2" x14ac:dyDescent="0.25">
      <c r="A1171" s="28" t="s">
        <v>87</v>
      </c>
      <c r="B1171" s="2">
        <v>0.31469843572273465</v>
      </c>
    </row>
    <row r="1172" spans="1:2" x14ac:dyDescent="0.25">
      <c r="A1172" s="28" t="s">
        <v>31</v>
      </c>
      <c r="B1172" s="2">
        <v>4.1638439580257485</v>
      </c>
    </row>
    <row r="1173" spans="1:2" x14ac:dyDescent="0.25">
      <c r="A1173" s="28" t="s">
        <v>29</v>
      </c>
      <c r="B1173" s="2">
        <v>1.5128558689286435</v>
      </c>
    </row>
    <row r="1174" spans="1:2" x14ac:dyDescent="0.25">
      <c r="A1174" s="28" t="s">
        <v>30</v>
      </c>
      <c r="B1174" s="2">
        <v>2.0707334751661448</v>
      </c>
    </row>
    <row r="1175" spans="1:2" x14ac:dyDescent="0.25">
      <c r="A1175" s="28" t="s">
        <v>80</v>
      </c>
      <c r="B1175" s="2">
        <v>1.1492133272556906</v>
      </c>
    </row>
    <row r="1176" spans="1:2" x14ac:dyDescent="0.25">
      <c r="A1176" s="28" t="s">
        <v>84</v>
      </c>
      <c r="B1176" s="2">
        <v>2.2536203656530547</v>
      </c>
    </row>
    <row r="1177" spans="1:2" x14ac:dyDescent="0.25">
      <c r="A1177" s="28" t="s">
        <v>85</v>
      </c>
      <c r="B1177" s="2">
        <v>6.8819294887424221</v>
      </c>
    </row>
    <row r="1178" spans="1:2" x14ac:dyDescent="0.25">
      <c r="A1178" s="28" t="s">
        <v>82</v>
      </c>
      <c r="B1178" s="2">
        <v>14.202241531925038</v>
      </c>
    </row>
    <row r="1179" spans="1:2" x14ac:dyDescent="0.25">
      <c r="A1179" s="6" t="s">
        <v>93</v>
      </c>
      <c r="B1179" s="2">
        <v>1098.3168603975164</v>
      </c>
    </row>
    <row r="1180" spans="1:2" x14ac:dyDescent="0.25">
      <c r="A1180" s="28" t="s">
        <v>79</v>
      </c>
      <c r="B1180" s="2">
        <v>31.321857698253517</v>
      </c>
    </row>
    <row r="1181" spans="1:2" x14ac:dyDescent="0.25">
      <c r="A1181" s="28" t="s">
        <v>86</v>
      </c>
      <c r="B1181" s="2">
        <v>7.9851797744645223</v>
      </c>
    </row>
    <row r="1182" spans="1:2" x14ac:dyDescent="0.25">
      <c r="A1182" s="28" t="s">
        <v>87</v>
      </c>
      <c r="B1182" s="2">
        <v>17.105381381645937</v>
      </c>
    </row>
    <row r="1183" spans="1:2" x14ac:dyDescent="0.25">
      <c r="A1183" s="28" t="s">
        <v>31</v>
      </c>
      <c r="B1183" s="2">
        <v>46.591491970247077</v>
      </c>
    </row>
    <row r="1184" spans="1:2" x14ac:dyDescent="0.25">
      <c r="A1184" s="28" t="s">
        <v>29</v>
      </c>
      <c r="B1184" s="2">
        <v>42.385590288755409</v>
      </c>
    </row>
    <row r="1185" spans="1:2" x14ac:dyDescent="0.25">
      <c r="A1185" s="28" t="s">
        <v>30</v>
      </c>
      <c r="B1185" s="2">
        <v>22.41183395693843</v>
      </c>
    </row>
    <row r="1186" spans="1:2" x14ac:dyDescent="0.25">
      <c r="A1186" s="28" t="s">
        <v>80</v>
      </c>
      <c r="B1186" s="2">
        <v>26.683506136966145</v>
      </c>
    </row>
    <row r="1187" spans="1:2" x14ac:dyDescent="0.25">
      <c r="A1187" s="28" t="s">
        <v>84</v>
      </c>
      <c r="B1187" s="2">
        <v>131.09321617950212</v>
      </c>
    </row>
    <row r="1188" spans="1:2" x14ac:dyDescent="0.25">
      <c r="A1188" s="28" t="s">
        <v>85</v>
      </c>
      <c r="B1188" s="2">
        <v>246.76071655339382</v>
      </c>
    </row>
    <row r="1189" spans="1:2" x14ac:dyDescent="0.25">
      <c r="A1189" s="28" t="s">
        <v>82</v>
      </c>
      <c r="B1189" s="2">
        <v>525.97808645734949</v>
      </c>
    </row>
    <row r="1190" spans="1:2" x14ac:dyDescent="0.25">
      <c r="A1190" s="3" t="s">
        <v>82</v>
      </c>
      <c r="B1190" s="2">
        <v>3373.3498033839969</v>
      </c>
    </row>
    <row r="1191" spans="1:2" x14ac:dyDescent="0.25">
      <c r="A1191" s="6" t="s">
        <v>229</v>
      </c>
      <c r="B1191" s="2">
        <v>32.583658690968541</v>
      </c>
    </row>
    <row r="1192" spans="1:2" x14ac:dyDescent="0.25">
      <c r="A1192" s="28" t="s">
        <v>79</v>
      </c>
      <c r="B1192" s="2">
        <v>5.6937805829428333E-2</v>
      </c>
    </row>
    <row r="1193" spans="1:2" x14ac:dyDescent="0.25">
      <c r="A1193" s="28" t="s">
        <v>86</v>
      </c>
      <c r="B1193" s="2">
        <v>0.16390266594465078</v>
      </c>
    </row>
    <row r="1194" spans="1:2" x14ac:dyDescent="0.25">
      <c r="A1194" s="28" t="s">
        <v>87</v>
      </c>
      <c r="B1194" s="2">
        <v>0.73849621092859108</v>
      </c>
    </row>
    <row r="1195" spans="1:2" x14ac:dyDescent="0.25">
      <c r="A1195" s="28" t="s">
        <v>31</v>
      </c>
      <c r="B1195" s="2">
        <v>0.73056834597300169</v>
      </c>
    </row>
    <row r="1196" spans="1:2" x14ac:dyDescent="0.25">
      <c r="A1196" s="28" t="s">
        <v>29</v>
      </c>
      <c r="B1196" s="2">
        <v>0.88992465798743303</v>
      </c>
    </row>
    <row r="1197" spans="1:2" x14ac:dyDescent="0.25">
      <c r="A1197" s="28" t="s">
        <v>30</v>
      </c>
      <c r="B1197" s="2">
        <v>0.21241100365324342</v>
      </c>
    </row>
    <row r="1198" spans="1:2" x14ac:dyDescent="0.25">
      <c r="A1198" s="28" t="s">
        <v>88</v>
      </c>
      <c r="B1198" s="2">
        <v>11.3490204706598</v>
      </c>
    </row>
    <row r="1199" spans="1:2" x14ac:dyDescent="0.25">
      <c r="A1199" s="28" t="s">
        <v>80</v>
      </c>
      <c r="B1199" s="2">
        <v>1.0835558232306621</v>
      </c>
    </row>
    <row r="1200" spans="1:2" x14ac:dyDescent="0.25">
      <c r="A1200" s="28" t="s">
        <v>84</v>
      </c>
      <c r="B1200" s="2">
        <v>9.6483879362116376</v>
      </c>
    </row>
    <row r="1201" spans="1:2" x14ac:dyDescent="0.25">
      <c r="A1201" s="28" t="s">
        <v>85</v>
      </c>
      <c r="B1201" s="2">
        <v>7.7104537705500951</v>
      </c>
    </row>
    <row r="1202" spans="1:2" x14ac:dyDescent="0.25">
      <c r="A1202" s="6" t="s">
        <v>240</v>
      </c>
      <c r="B1202" s="2">
        <v>9.3752938103718808</v>
      </c>
    </row>
    <row r="1203" spans="1:2" x14ac:dyDescent="0.25">
      <c r="A1203" s="28" t="s">
        <v>87</v>
      </c>
      <c r="B1203" s="2">
        <v>0.83702757083617085</v>
      </c>
    </row>
    <row r="1204" spans="1:2" x14ac:dyDescent="0.25">
      <c r="A1204" s="28" t="s">
        <v>31</v>
      </c>
      <c r="B1204" s="2">
        <v>0.2480598876234853</v>
      </c>
    </row>
    <row r="1205" spans="1:2" x14ac:dyDescent="0.25">
      <c r="A1205" s="28" t="s">
        <v>29</v>
      </c>
      <c r="B1205" s="2">
        <v>0.78746397091383469</v>
      </c>
    </row>
    <row r="1206" spans="1:2" x14ac:dyDescent="0.25">
      <c r="A1206" s="28" t="s">
        <v>30</v>
      </c>
      <c r="B1206" s="2">
        <v>0.77910744289100509</v>
      </c>
    </row>
    <row r="1207" spans="1:2" x14ac:dyDescent="0.25">
      <c r="A1207" s="28" t="s">
        <v>88</v>
      </c>
      <c r="B1207" s="2">
        <v>0.81833654083954377</v>
      </c>
    </row>
    <row r="1208" spans="1:2" x14ac:dyDescent="0.25">
      <c r="A1208" s="28" t="s">
        <v>80</v>
      </c>
      <c r="B1208" s="2">
        <v>0.24016834855118174</v>
      </c>
    </row>
    <row r="1209" spans="1:2" x14ac:dyDescent="0.25">
      <c r="A1209" s="28" t="s">
        <v>84</v>
      </c>
      <c r="B1209" s="2">
        <v>1.5937708996717128</v>
      </c>
    </row>
    <row r="1210" spans="1:2" x14ac:dyDescent="0.25">
      <c r="A1210" s="28" t="s">
        <v>85</v>
      </c>
      <c r="B1210" s="2">
        <v>4.0713591490449463</v>
      </c>
    </row>
    <row r="1211" spans="1:2" x14ac:dyDescent="0.25">
      <c r="A1211" s="6" t="s">
        <v>242</v>
      </c>
      <c r="B1211" s="2">
        <v>183.69105805030182</v>
      </c>
    </row>
    <row r="1212" spans="1:2" x14ac:dyDescent="0.25">
      <c r="A1212" s="28" t="s">
        <v>79</v>
      </c>
      <c r="B1212" s="2">
        <v>4.4954417641586408</v>
      </c>
    </row>
    <row r="1213" spans="1:2" x14ac:dyDescent="0.25">
      <c r="A1213" s="28" t="s">
        <v>86</v>
      </c>
      <c r="B1213" s="2">
        <v>0.8119208905620281</v>
      </c>
    </row>
    <row r="1214" spans="1:2" x14ac:dyDescent="0.25">
      <c r="A1214" s="28" t="s">
        <v>87</v>
      </c>
      <c r="B1214" s="2">
        <v>2.568902855723008</v>
      </c>
    </row>
    <row r="1215" spans="1:2" x14ac:dyDescent="0.25">
      <c r="A1215" s="28" t="s">
        <v>31</v>
      </c>
      <c r="B1215" s="2">
        <v>6.5640569711109826</v>
      </c>
    </row>
    <row r="1216" spans="1:2" x14ac:dyDescent="0.25">
      <c r="A1216" s="28" t="s">
        <v>29</v>
      </c>
      <c r="B1216" s="2">
        <v>4.2329720099158488</v>
      </c>
    </row>
    <row r="1217" spans="1:2" x14ac:dyDescent="0.25">
      <c r="A1217" s="28" t="s">
        <v>30</v>
      </c>
      <c r="B1217" s="2">
        <v>5.3684611502620498</v>
      </c>
    </row>
    <row r="1218" spans="1:2" x14ac:dyDescent="0.25">
      <c r="A1218" s="28" t="s">
        <v>88</v>
      </c>
      <c r="B1218" s="2">
        <v>54.490863364547245</v>
      </c>
    </row>
    <row r="1219" spans="1:2" x14ac:dyDescent="0.25">
      <c r="A1219" s="28" t="s">
        <v>80</v>
      </c>
      <c r="B1219" s="2">
        <v>4.7539532414023888</v>
      </c>
    </row>
    <row r="1220" spans="1:2" x14ac:dyDescent="0.25">
      <c r="A1220" s="28" t="s">
        <v>84</v>
      </c>
      <c r="B1220" s="2">
        <v>55.844607097559937</v>
      </c>
    </row>
    <row r="1221" spans="1:2" x14ac:dyDescent="0.25">
      <c r="A1221" s="28" t="s">
        <v>85</v>
      </c>
      <c r="B1221" s="2">
        <v>44.559878705059695</v>
      </c>
    </row>
    <row r="1222" spans="1:2" x14ac:dyDescent="0.25">
      <c r="A1222" s="6" t="s">
        <v>53</v>
      </c>
      <c r="B1222" s="2">
        <v>16.362009271036008</v>
      </c>
    </row>
    <row r="1223" spans="1:2" x14ac:dyDescent="0.25">
      <c r="A1223" s="28" t="s">
        <v>79</v>
      </c>
      <c r="B1223" s="2">
        <v>0.59232877590911548</v>
      </c>
    </row>
    <row r="1224" spans="1:2" x14ac:dyDescent="0.25">
      <c r="A1224" s="28" t="s">
        <v>86</v>
      </c>
      <c r="B1224" s="2">
        <v>0.14965534496701235</v>
      </c>
    </row>
    <row r="1225" spans="1:2" x14ac:dyDescent="0.25">
      <c r="A1225" s="28" t="s">
        <v>87</v>
      </c>
      <c r="B1225" s="2">
        <v>8.5347208892940889E-3</v>
      </c>
    </row>
    <row r="1226" spans="1:2" x14ac:dyDescent="0.25">
      <c r="A1226" s="28" t="s">
        <v>31</v>
      </c>
      <c r="B1226" s="2">
        <v>0.24696260710000814</v>
      </c>
    </row>
    <row r="1227" spans="1:2" x14ac:dyDescent="0.25">
      <c r="A1227" s="28" t="s">
        <v>29</v>
      </c>
      <c r="B1227" s="2">
        <v>0.15638685954782203</v>
      </c>
    </row>
    <row r="1228" spans="1:2" x14ac:dyDescent="0.25">
      <c r="A1228" s="28" t="s">
        <v>30</v>
      </c>
      <c r="B1228" s="2">
        <v>2.0991712379741314E-2</v>
      </c>
    </row>
    <row r="1229" spans="1:2" x14ac:dyDescent="0.25">
      <c r="A1229" s="28" t="s">
        <v>80</v>
      </c>
      <c r="B1229" s="2">
        <v>7.6702897145727462</v>
      </c>
    </row>
    <row r="1230" spans="1:2" x14ac:dyDescent="0.25">
      <c r="A1230" s="28" t="s">
        <v>84</v>
      </c>
      <c r="B1230" s="2">
        <v>3.0452164760533793</v>
      </c>
    </row>
    <row r="1231" spans="1:2" x14ac:dyDescent="0.25">
      <c r="A1231" s="28" t="s">
        <v>85</v>
      </c>
      <c r="B1231" s="2">
        <v>4.4716430596168877</v>
      </c>
    </row>
    <row r="1232" spans="1:2" x14ac:dyDescent="0.25">
      <c r="A1232" s="6" t="s">
        <v>231</v>
      </c>
      <c r="B1232" s="2">
        <v>65.79116548477981</v>
      </c>
    </row>
    <row r="1233" spans="1:2" x14ac:dyDescent="0.25">
      <c r="A1233" s="28" t="s">
        <v>79</v>
      </c>
      <c r="B1233" s="2">
        <v>0.15762539944760121</v>
      </c>
    </row>
    <row r="1234" spans="1:2" x14ac:dyDescent="0.25">
      <c r="A1234" s="28" t="s">
        <v>86</v>
      </c>
      <c r="B1234" s="2">
        <v>3.7494991173819374E-2</v>
      </c>
    </row>
    <row r="1235" spans="1:2" x14ac:dyDescent="0.25">
      <c r="A1235" s="28" t="s">
        <v>31</v>
      </c>
      <c r="B1235" s="2">
        <v>5.1471717769501932</v>
      </c>
    </row>
    <row r="1236" spans="1:2" x14ac:dyDescent="0.25">
      <c r="A1236" s="28" t="s">
        <v>29</v>
      </c>
      <c r="B1236" s="2">
        <v>4.6473431350335135</v>
      </c>
    </row>
    <row r="1237" spans="1:2" x14ac:dyDescent="0.25">
      <c r="A1237" s="28" t="s">
        <v>30</v>
      </c>
      <c r="B1237" s="2">
        <v>1.0758734296135114E-2</v>
      </c>
    </row>
    <row r="1238" spans="1:2" x14ac:dyDescent="0.25">
      <c r="A1238" s="28" t="s">
        <v>88</v>
      </c>
      <c r="B1238" s="2">
        <v>50.237287811534109</v>
      </c>
    </row>
    <row r="1239" spans="1:2" x14ac:dyDescent="0.25">
      <c r="A1239" s="28" t="s">
        <v>80</v>
      </c>
      <c r="B1239" s="2">
        <v>1.0891802161812154</v>
      </c>
    </row>
    <row r="1240" spans="1:2" x14ac:dyDescent="0.25">
      <c r="A1240" s="28" t="s">
        <v>84</v>
      </c>
      <c r="B1240" s="2">
        <v>2.2292736078507254</v>
      </c>
    </row>
    <row r="1241" spans="1:2" x14ac:dyDescent="0.25">
      <c r="A1241" s="28" t="s">
        <v>85</v>
      </c>
      <c r="B1241" s="2">
        <v>2.2350298123125043</v>
      </c>
    </row>
    <row r="1242" spans="1:2" x14ac:dyDescent="0.25">
      <c r="A1242" s="6" t="s">
        <v>19</v>
      </c>
      <c r="B1242" s="2">
        <v>4.6572382121858356</v>
      </c>
    </row>
    <row r="1243" spans="1:2" x14ac:dyDescent="0.25">
      <c r="A1243" s="28" t="s">
        <v>79</v>
      </c>
      <c r="B1243" s="2">
        <v>8.6511791811128197E-2</v>
      </c>
    </row>
    <row r="1244" spans="1:2" x14ac:dyDescent="0.25">
      <c r="A1244" s="28" t="s">
        <v>86</v>
      </c>
      <c r="B1244" s="2">
        <v>1.2397977204101374E-2</v>
      </c>
    </row>
    <row r="1245" spans="1:2" x14ac:dyDescent="0.25">
      <c r="A1245" s="28" t="s">
        <v>87</v>
      </c>
      <c r="B1245" s="2">
        <v>5.658343373626625E-3</v>
      </c>
    </row>
    <row r="1246" spans="1:2" x14ac:dyDescent="0.25">
      <c r="A1246" s="28" t="s">
        <v>31</v>
      </c>
      <c r="B1246" s="2">
        <v>0.1320662466249789</v>
      </c>
    </row>
    <row r="1247" spans="1:2" x14ac:dyDescent="0.25">
      <c r="A1247" s="28" t="s">
        <v>29</v>
      </c>
      <c r="B1247" s="2">
        <v>0.5346683249474693</v>
      </c>
    </row>
    <row r="1248" spans="1:2" x14ac:dyDescent="0.25">
      <c r="A1248" s="28" t="s">
        <v>30</v>
      </c>
      <c r="B1248" s="2">
        <v>0.54916445581361717</v>
      </c>
    </row>
    <row r="1249" spans="1:2" x14ac:dyDescent="0.25">
      <c r="A1249" s="28" t="s">
        <v>88</v>
      </c>
      <c r="B1249" s="2">
        <v>2.1380246826659874</v>
      </c>
    </row>
    <row r="1250" spans="1:2" x14ac:dyDescent="0.25">
      <c r="A1250" s="28" t="s">
        <v>80</v>
      </c>
      <c r="B1250" s="2">
        <v>1.0747156949849835E-2</v>
      </c>
    </row>
    <row r="1251" spans="1:2" x14ac:dyDescent="0.25">
      <c r="A1251" s="28" t="s">
        <v>84</v>
      </c>
      <c r="B1251" s="2">
        <v>0.10555749964889349</v>
      </c>
    </row>
    <row r="1252" spans="1:2" x14ac:dyDescent="0.25">
      <c r="A1252" s="28" t="s">
        <v>85</v>
      </c>
      <c r="B1252" s="2">
        <v>1.0824417331461833</v>
      </c>
    </row>
    <row r="1253" spans="1:2" x14ac:dyDescent="0.25">
      <c r="A1253" s="6" t="s">
        <v>244</v>
      </c>
      <c r="B1253" s="2">
        <v>49.333123527386817</v>
      </c>
    </row>
    <row r="1254" spans="1:2" x14ac:dyDescent="0.25">
      <c r="A1254" s="28" t="s">
        <v>79</v>
      </c>
      <c r="B1254" s="2">
        <v>0.32140642619365017</v>
      </c>
    </row>
    <row r="1255" spans="1:2" x14ac:dyDescent="0.25">
      <c r="A1255" s="28" t="s">
        <v>86</v>
      </c>
      <c r="B1255" s="2">
        <v>0.27527581595977518</v>
      </c>
    </row>
    <row r="1256" spans="1:2" x14ac:dyDescent="0.25">
      <c r="A1256" s="28" t="s">
        <v>87</v>
      </c>
      <c r="B1256" s="2">
        <v>1.8487272327773048</v>
      </c>
    </row>
    <row r="1257" spans="1:2" x14ac:dyDescent="0.25">
      <c r="A1257" s="28" t="s">
        <v>31</v>
      </c>
      <c r="B1257" s="2">
        <v>1.8489578468449872</v>
      </c>
    </row>
    <row r="1258" spans="1:2" x14ac:dyDescent="0.25">
      <c r="A1258" s="28" t="s">
        <v>29</v>
      </c>
      <c r="B1258" s="2">
        <v>1.5875732585602618</v>
      </c>
    </row>
    <row r="1259" spans="1:2" x14ac:dyDescent="0.25">
      <c r="A1259" s="28" t="s">
        <v>30</v>
      </c>
      <c r="B1259" s="2">
        <v>0.71536988017957914</v>
      </c>
    </row>
    <row r="1260" spans="1:2" x14ac:dyDescent="0.25">
      <c r="A1260" s="28" t="s">
        <v>88</v>
      </c>
      <c r="B1260" s="2">
        <v>23.524326569217088</v>
      </c>
    </row>
    <row r="1261" spans="1:2" x14ac:dyDescent="0.25">
      <c r="A1261" s="28" t="s">
        <v>80</v>
      </c>
      <c r="B1261" s="2">
        <v>0.11948973279821258</v>
      </c>
    </row>
    <row r="1262" spans="1:2" x14ac:dyDescent="0.25">
      <c r="A1262" s="28" t="s">
        <v>84</v>
      </c>
      <c r="B1262" s="2">
        <v>7.2514169254960388</v>
      </c>
    </row>
    <row r="1263" spans="1:2" x14ac:dyDescent="0.25">
      <c r="A1263" s="28" t="s">
        <v>85</v>
      </c>
      <c r="B1263" s="2">
        <v>11.840579839359915</v>
      </c>
    </row>
    <row r="1264" spans="1:2" x14ac:dyDescent="0.25">
      <c r="A1264" s="6" t="s">
        <v>52</v>
      </c>
      <c r="B1264" s="2">
        <v>12.853213749320318</v>
      </c>
    </row>
    <row r="1265" spans="1:2" x14ac:dyDescent="0.25">
      <c r="A1265" s="28" t="s">
        <v>79</v>
      </c>
      <c r="B1265" s="2">
        <v>1.7560059786792886E-3</v>
      </c>
    </row>
    <row r="1266" spans="1:2" x14ac:dyDescent="0.25">
      <c r="A1266" s="28" t="s">
        <v>86</v>
      </c>
      <c r="B1266" s="2">
        <v>1.7700596998895788E-3</v>
      </c>
    </row>
    <row r="1267" spans="1:2" x14ac:dyDescent="0.25">
      <c r="A1267" s="28" t="s">
        <v>87</v>
      </c>
      <c r="B1267" s="2">
        <v>1.3728705559728493E-2</v>
      </c>
    </row>
    <row r="1268" spans="1:2" x14ac:dyDescent="0.25">
      <c r="A1268" s="28" t="s">
        <v>31</v>
      </c>
      <c r="B1268" s="2">
        <v>2.3399324362485343</v>
      </c>
    </row>
    <row r="1269" spans="1:2" x14ac:dyDescent="0.25">
      <c r="A1269" s="28" t="s">
        <v>29</v>
      </c>
      <c r="B1269" s="2">
        <v>6.3213622018278487E-2</v>
      </c>
    </row>
    <row r="1270" spans="1:2" x14ac:dyDescent="0.25">
      <c r="A1270" s="28" t="s">
        <v>30</v>
      </c>
      <c r="B1270" s="2">
        <v>1.3988616282159676</v>
      </c>
    </row>
    <row r="1271" spans="1:2" x14ac:dyDescent="0.25">
      <c r="A1271" s="28" t="s">
        <v>88</v>
      </c>
      <c r="B1271" s="2">
        <v>8.4814850142326677</v>
      </c>
    </row>
    <row r="1272" spans="1:2" x14ac:dyDescent="0.25">
      <c r="A1272" s="28" t="s">
        <v>80</v>
      </c>
      <c r="B1272" s="2">
        <v>3.192707206488115E-2</v>
      </c>
    </row>
    <row r="1273" spans="1:2" x14ac:dyDescent="0.25">
      <c r="A1273" s="28" t="s">
        <v>84</v>
      </c>
      <c r="B1273" s="2">
        <v>0.12659349663924849</v>
      </c>
    </row>
    <row r="1274" spans="1:2" x14ac:dyDescent="0.25">
      <c r="A1274" s="28" t="s">
        <v>85</v>
      </c>
      <c r="B1274" s="2">
        <v>0.39394570866244261</v>
      </c>
    </row>
    <row r="1275" spans="1:2" x14ac:dyDescent="0.25">
      <c r="A1275" s="6" t="s">
        <v>246</v>
      </c>
      <c r="B1275" s="2">
        <v>45.099807248449189</v>
      </c>
    </row>
    <row r="1276" spans="1:2" x14ac:dyDescent="0.25">
      <c r="A1276" s="28" t="s">
        <v>79</v>
      </c>
      <c r="B1276" s="2">
        <v>0.54240107269304072</v>
      </c>
    </row>
    <row r="1277" spans="1:2" x14ac:dyDescent="0.25">
      <c r="A1277" s="28" t="s">
        <v>86</v>
      </c>
      <c r="B1277" s="2">
        <v>0.20401785414085741</v>
      </c>
    </row>
    <row r="1278" spans="1:2" x14ac:dyDescent="0.25">
      <c r="A1278" s="28" t="s">
        <v>87</v>
      </c>
      <c r="B1278" s="2">
        <v>0.7313466968756509</v>
      </c>
    </row>
    <row r="1279" spans="1:2" x14ac:dyDescent="0.25">
      <c r="A1279" s="28" t="s">
        <v>31</v>
      </c>
      <c r="B1279" s="2">
        <v>0.31657141455825322</v>
      </c>
    </row>
    <row r="1280" spans="1:2" x14ac:dyDescent="0.25">
      <c r="A1280" s="28" t="s">
        <v>29</v>
      </c>
      <c r="B1280" s="2">
        <v>0.61628573687588728</v>
      </c>
    </row>
    <row r="1281" spans="1:2" x14ac:dyDescent="0.25">
      <c r="A1281" s="28" t="s">
        <v>30</v>
      </c>
      <c r="B1281" s="2">
        <v>0.51831601575315467</v>
      </c>
    </row>
    <row r="1282" spans="1:2" x14ac:dyDescent="0.25">
      <c r="A1282" s="28" t="s">
        <v>88</v>
      </c>
      <c r="B1282" s="2">
        <v>11.198421660588558</v>
      </c>
    </row>
    <row r="1283" spans="1:2" x14ac:dyDescent="0.25">
      <c r="A1283" s="28" t="s">
        <v>80</v>
      </c>
      <c r="B1283" s="2">
        <v>2.0444990005844623</v>
      </c>
    </row>
    <row r="1284" spans="1:2" x14ac:dyDescent="0.25">
      <c r="A1284" s="28" t="s">
        <v>84</v>
      </c>
      <c r="B1284" s="2">
        <v>10.655631225775918</v>
      </c>
    </row>
    <row r="1285" spans="1:2" x14ac:dyDescent="0.25">
      <c r="A1285" s="28" t="s">
        <v>85</v>
      </c>
      <c r="B1285" s="2">
        <v>18.272316570603408</v>
      </c>
    </row>
    <row r="1286" spans="1:2" x14ac:dyDescent="0.25">
      <c r="A1286" s="6" t="s">
        <v>248</v>
      </c>
      <c r="B1286" s="2">
        <v>562.96511208826678</v>
      </c>
    </row>
    <row r="1287" spans="1:2" x14ac:dyDescent="0.25">
      <c r="A1287" s="28" t="s">
        <v>79</v>
      </c>
      <c r="B1287" s="2">
        <v>7.9737270485654408</v>
      </c>
    </row>
    <row r="1288" spans="1:2" x14ac:dyDescent="0.25">
      <c r="A1288" s="28" t="s">
        <v>86</v>
      </c>
      <c r="B1288" s="2">
        <v>2.819754071315971</v>
      </c>
    </row>
    <row r="1289" spans="1:2" x14ac:dyDescent="0.25">
      <c r="A1289" s="28" t="s">
        <v>87</v>
      </c>
      <c r="B1289" s="2">
        <v>8.7338251514070411</v>
      </c>
    </row>
    <row r="1290" spans="1:2" x14ac:dyDescent="0.25">
      <c r="A1290" s="28" t="s">
        <v>31</v>
      </c>
      <c r="B1290" s="2">
        <v>17.448521510691613</v>
      </c>
    </row>
    <row r="1291" spans="1:2" x14ac:dyDescent="0.25">
      <c r="A1291" s="28" t="s">
        <v>29</v>
      </c>
      <c r="B1291" s="2">
        <v>7.3511848039467855</v>
      </c>
    </row>
    <row r="1292" spans="1:2" x14ac:dyDescent="0.25">
      <c r="A1292" s="28" t="s">
        <v>30</v>
      </c>
      <c r="B1292" s="2">
        <v>16.3026092388309</v>
      </c>
    </row>
    <row r="1293" spans="1:2" x14ac:dyDescent="0.25">
      <c r="A1293" s="28" t="s">
        <v>88</v>
      </c>
      <c r="B1293" s="2">
        <v>178.01888873485379</v>
      </c>
    </row>
    <row r="1294" spans="1:2" x14ac:dyDescent="0.25">
      <c r="A1294" s="28" t="s">
        <v>80</v>
      </c>
      <c r="B1294" s="2">
        <v>11.210927521278768</v>
      </c>
    </row>
    <row r="1295" spans="1:2" x14ac:dyDescent="0.25">
      <c r="A1295" s="28" t="s">
        <v>84</v>
      </c>
      <c r="B1295" s="2">
        <v>174.75351380736163</v>
      </c>
    </row>
    <row r="1296" spans="1:2" x14ac:dyDescent="0.25">
      <c r="A1296" s="28" t="s">
        <v>85</v>
      </c>
      <c r="B1296" s="2">
        <v>138.35216020001482</v>
      </c>
    </row>
    <row r="1297" spans="1:2" x14ac:dyDescent="0.25">
      <c r="A1297" s="6" t="s">
        <v>20</v>
      </c>
      <c r="B1297" s="2">
        <v>209.35105806063785</v>
      </c>
    </row>
    <row r="1298" spans="1:2" x14ac:dyDescent="0.25">
      <c r="A1298" s="28" t="s">
        <v>79</v>
      </c>
      <c r="B1298" s="2">
        <v>5.1853433134966238</v>
      </c>
    </row>
    <row r="1299" spans="1:2" x14ac:dyDescent="0.25">
      <c r="A1299" s="28" t="s">
        <v>86</v>
      </c>
      <c r="B1299" s="2">
        <v>2.7147359425333248</v>
      </c>
    </row>
    <row r="1300" spans="1:2" x14ac:dyDescent="0.25">
      <c r="A1300" s="28" t="s">
        <v>87</v>
      </c>
      <c r="B1300" s="2">
        <v>10.19229635695282</v>
      </c>
    </row>
    <row r="1301" spans="1:2" x14ac:dyDescent="0.25">
      <c r="A1301" s="28" t="s">
        <v>31</v>
      </c>
      <c r="B1301" s="2">
        <v>3.0069133158315444</v>
      </c>
    </row>
    <row r="1302" spans="1:2" x14ac:dyDescent="0.25">
      <c r="A1302" s="28" t="s">
        <v>29</v>
      </c>
      <c r="B1302" s="2">
        <v>1.1973550711752345</v>
      </c>
    </row>
    <row r="1303" spans="1:2" x14ac:dyDescent="0.25">
      <c r="A1303" s="28" t="s">
        <v>30</v>
      </c>
      <c r="B1303" s="2">
        <v>3.3347222653802264</v>
      </c>
    </row>
    <row r="1304" spans="1:2" x14ac:dyDescent="0.25">
      <c r="A1304" s="28" t="s">
        <v>88</v>
      </c>
      <c r="B1304" s="2">
        <v>120.64636814589268</v>
      </c>
    </row>
    <row r="1305" spans="1:2" x14ac:dyDescent="0.25">
      <c r="A1305" s="28" t="s">
        <v>80</v>
      </c>
      <c r="B1305" s="2">
        <v>1.8616625839289289</v>
      </c>
    </row>
    <row r="1306" spans="1:2" x14ac:dyDescent="0.25">
      <c r="A1306" s="28" t="s">
        <v>84</v>
      </c>
      <c r="B1306" s="2">
        <v>25.872310119978749</v>
      </c>
    </row>
    <row r="1307" spans="1:2" x14ac:dyDescent="0.25">
      <c r="A1307" s="28" t="s">
        <v>85</v>
      </c>
      <c r="B1307" s="2">
        <v>35.3393509454677</v>
      </c>
    </row>
    <row r="1308" spans="1:2" x14ac:dyDescent="0.25">
      <c r="A1308" s="6" t="s">
        <v>21</v>
      </c>
      <c r="B1308" s="2">
        <v>113.68927130270154</v>
      </c>
    </row>
    <row r="1309" spans="1:2" x14ac:dyDescent="0.25">
      <c r="A1309" s="28" t="s">
        <v>79</v>
      </c>
      <c r="B1309" s="2">
        <v>0.37158275946694502</v>
      </c>
    </row>
    <row r="1310" spans="1:2" x14ac:dyDescent="0.25">
      <c r="A1310" s="28" t="s">
        <v>86</v>
      </c>
      <c r="B1310" s="2">
        <v>0.48594192074268122</v>
      </c>
    </row>
    <row r="1311" spans="1:2" x14ac:dyDescent="0.25">
      <c r="A1311" s="28" t="s">
        <v>87</v>
      </c>
      <c r="B1311" s="2">
        <v>0.39987489650850294</v>
      </c>
    </row>
    <row r="1312" spans="1:2" x14ac:dyDescent="0.25">
      <c r="A1312" s="28" t="s">
        <v>31</v>
      </c>
      <c r="B1312" s="2">
        <v>1.0155019916479213</v>
      </c>
    </row>
    <row r="1313" spans="1:2" x14ac:dyDescent="0.25">
      <c r="A1313" s="28" t="s">
        <v>29</v>
      </c>
      <c r="B1313" s="2">
        <v>1.6001411313152234</v>
      </c>
    </row>
    <row r="1314" spans="1:2" x14ac:dyDescent="0.25">
      <c r="A1314" s="28" t="s">
        <v>30</v>
      </c>
      <c r="B1314" s="2">
        <v>3.1971758846286802</v>
      </c>
    </row>
    <row r="1315" spans="1:2" x14ac:dyDescent="0.25">
      <c r="A1315" s="28" t="s">
        <v>88</v>
      </c>
      <c r="B1315" s="2">
        <v>26.976854043461874</v>
      </c>
    </row>
    <row r="1316" spans="1:2" x14ac:dyDescent="0.25">
      <c r="A1316" s="28" t="s">
        <v>80</v>
      </c>
      <c r="B1316" s="2">
        <v>31.570595389644112</v>
      </c>
    </row>
    <row r="1317" spans="1:2" x14ac:dyDescent="0.25">
      <c r="A1317" s="28" t="s">
        <v>84</v>
      </c>
      <c r="B1317" s="2">
        <v>16.68016795831069</v>
      </c>
    </row>
    <row r="1318" spans="1:2" x14ac:dyDescent="0.25">
      <c r="A1318" s="28" t="s">
        <v>85</v>
      </c>
      <c r="B1318" s="2">
        <v>31.391435326974921</v>
      </c>
    </row>
    <row r="1319" spans="1:2" x14ac:dyDescent="0.25">
      <c r="A1319" s="6" t="s">
        <v>22</v>
      </c>
      <c r="B1319" s="2">
        <v>11.036198282248108</v>
      </c>
    </row>
    <row r="1320" spans="1:2" x14ac:dyDescent="0.25">
      <c r="A1320" s="28" t="s">
        <v>79</v>
      </c>
      <c r="B1320" s="2">
        <v>0.15606504471933208</v>
      </c>
    </row>
    <row r="1321" spans="1:2" x14ac:dyDescent="0.25">
      <c r="A1321" s="28" t="s">
        <v>86</v>
      </c>
      <c r="B1321" s="2">
        <v>0.11575008417186525</v>
      </c>
    </row>
    <row r="1322" spans="1:2" x14ac:dyDescent="0.25">
      <c r="A1322" s="28" t="s">
        <v>87</v>
      </c>
      <c r="B1322" s="2">
        <v>0.12141094002182407</v>
      </c>
    </row>
    <row r="1323" spans="1:2" x14ac:dyDescent="0.25">
      <c r="A1323" s="28" t="s">
        <v>31</v>
      </c>
      <c r="B1323" s="2">
        <v>0.22187651779673462</v>
      </c>
    </row>
    <row r="1324" spans="1:2" x14ac:dyDescent="0.25">
      <c r="A1324" s="28" t="s">
        <v>29</v>
      </c>
      <c r="B1324" s="2">
        <v>0.25168610439837469</v>
      </c>
    </row>
    <row r="1325" spans="1:2" x14ac:dyDescent="0.25">
      <c r="A1325" s="28" t="s">
        <v>30</v>
      </c>
      <c r="B1325" s="2">
        <v>0.17909634871321486</v>
      </c>
    </row>
    <row r="1326" spans="1:2" x14ac:dyDescent="0.25">
      <c r="A1326" s="28" t="s">
        <v>88</v>
      </c>
      <c r="B1326" s="2">
        <v>4.0383959042004332</v>
      </c>
    </row>
    <row r="1327" spans="1:2" x14ac:dyDescent="0.25">
      <c r="A1327" s="28" t="s">
        <v>80</v>
      </c>
      <c r="B1327" s="2">
        <v>0.12842781511500373</v>
      </c>
    </row>
    <row r="1328" spans="1:2" x14ac:dyDescent="0.25">
      <c r="A1328" s="28" t="s">
        <v>84</v>
      </c>
      <c r="B1328" s="2">
        <v>2.4320812251908008</v>
      </c>
    </row>
    <row r="1329" spans="1:2" x14ac:dyDescent="0.25">
      <c r="A1329" s="28" t="s">
        <v>85</v>
      </c>
      <c r="B1329" s="2">
        <v>3.3914082979205249</v>
      </c>
    </row>
    <row r="1330" spans="1:2" x14ac:dyDescent="0.25">
      <c r="A1330" s="6" t="s">
        <v>25</v>
      </c>
      <c r="B1330" s="2">
        <v>39.643208878448867</v>
      </c>
    </row>
    <row r="1331" spans="1:2" x14ac:dyDescent="0.25">
      <c r="A1331" s="28" t="s">
        <v>79</v>
      </c>
      <c r="B1331" s="2">
        <v>0.8842795856727198</v>
      </c>
    </row>
    <row r="1332" spans="1:2" x14ac:dyDescent="0.25">
      <c r="A1332" s="28" t="s">
        <v>86</v>
      </c>
      <c r="B1332" s="2">
        <v>0.19550758809062771</v>
      </c>
    </row>
    <row r="1333" spans="1:2" x14ac:dyDescent="0.25">
      <c r="A1333" s="28" t="s">
        <v>87</v>
      </c>
      <c r="B1333" s="2">
        <v>0.20422975925224429</v>
      </c>
    </row>
    <row r="1334" spans="1:2" x14ac:dyDescent="0.25">
      <c r="A1334" s="28" t="s">
        <v>31</v>
      </c>
      <c r="B1334" s="2">
        <v>1.2785807522733603</v>
      </c>
    </row>
    <row r="1335" spans="1:2" x14ac:dyDescent="0.25">
      <c r="A1335" s="28" t="s">
        <v>29</v>
      </c>
      <c r="B1335" s="2">
        <v>2.0133724652248599</v>
      </c>
    </row>
    <row r="1336" spans="1:2" x14ac:dyDescent="0.25">
      <c r="A1336" s="28" t="s">
        <v>30</v>
      </c>
      <c r="B1336" s="2">
        <v>0.73275612962935355</v>
      </c>
    </row>
    <row r="1337" spans="1:2" x14ac:dyDescent="0.25">
      <c r="A1337" s="28" t="s">
        <v>88</v>
      </c>
      <c r="B1337" s="2">
        <v>17.037408239839294</v>
      </c>
    </row>
    <row r="1338" spans="1:2" x14ac:dyDescent="0.25">
      <c r="A1338" s="28" t="s">
        <v>80</v>
      </c>
      <c r="B1338" s="2">
        <v>0.52760057765863921</v>
      </c>
    </row>
    <row r="1339" spans="1:2" x14ac:dyDescent="0.25">
      <c r="A1339" s="28" t="s">
        <v>84</v>
      </c>
      <c r="B1339" s="2">
        <v>9.7307284057382777</v>
      </c>
    </row>
    <row r="1340" spans="1:2" x14ac:dyDescent="0.25">
      <c r="A1340" s="28" t="s">
        <v>85</v>
      </c>
      <c r="B1340" s="2">
        <v>7.0387453750694862</v>
      </c>
    </row>
    <row r="1341" spans="1:2" x14ac:dyDescent="0.25">
      <c r="A1341" s="6" t="s">
        <v>23</v>
      </c>
      <c r="B1341" s="2">
        <v>24.286742526969149</v>
      </c>
    </row>
    <row r="1342" spans="1:2" x14ac:dyDescent="0.25">
      <c r="A1342" s="28" t="s">
        <v>79</v>
      </c>
      <c r="B1342" s="2">
        <v>0.26743253850681881</v>
      </c>
    </row>
    <row r="1343" spans="1:2" x14ac:dyDescent="0.25">
      <c r="A1343" s="28" t="s">
        <v>86</v>
      </c>
      <c r="B1343" s="2">
        <v>0.11231097119388429</v>
      </c>
    </row>
    <row r="1344" spans="1:2" x14ac:dyDescent="0.25">
      <c r="A1344" s="28" t="s">
        <v>87</v>
      </c>
      <c r="B1344" s="2">
        <v>0.18256367613959024</v>
      </c>
    </row>
    <row r="1345" spans="1:2" x14ac:dyDescent="0.25">
      <c r="A1345" s="28" t="s">
        <v>31</v>
      </c>
      <c r="B1345" s="2">
        <v>0.48248056149162233</v>
      </c>
    </row>
    <row r="1346" spans="1:2" x14ac:dyDescent="0.25">
      <c r="A1346" s="28" t="s">
        <v>29</v>
      </c>
      <c r="B1346" s="2">
        <v>0.43445056850162356</v>
      </c>
    </row>
    <row r="1347" spans="1:2" x14ac:dyDescent="0.25">
      <c r="A1347" s="28" t="s">
        <v>30</v>
      </c>
      <c r="B1347" s="2">
        <v>0.28245804571660288</v>
      </c>
    </row>
    <row r="1348" spans="1:2" x14ac:dyDescent="0.25">
      <c r="A1348" s="28" t="s">
        <v>88</v>
      </c>
      <c r="B1348" s="2">
        <v>10.852545466744978</v>
      </c>
    </row>
    <row r="1349" spans="1:2" x14ac:dyDescent="0.25">
      <c r="A1349" s="28" t="s">
        <v>80</v>
      </c>
      <c r="B1349" s="2">
        <v>0.74220340959144504</v>
      </c>
    </row>
    <row r="1350" spans="1:2" x14ac:dyDescent="0.25">
      <c r="A1350" s="28" t="s">
        <v>84</v>
      </c>
      <c r="B1350" s="2">
        <v>6.8986685300130706</v>
      </c>
    </row>
    <row r="1351" spans="1:2" x14ac:dyDescent="0.25">
      <c r="A1351" s="28" t="s">
        <v>85</v>
      </c>
      <c r="B1351" s="2">
        <v>4.0316287590695143</v>
      </c>
    </row>
    <row r="1352" spans="1:2" x14ac:dyDescent="0.25">
      <c r="A1352" s="6" t="s">
        <v>250</v>
      </c>
      <c r="B1352" s="2">
        <v>137.31940611337964</v>
      </c>
    </row>
    <row r="1353" spans="1:2" x14ac:dyDescent="0.25">
      <c r="A1353" s="28" t="s">
        <v>79</v>
      </c>
      <c r="B1353" s="2">
        <v>0.7753440307958871</v>
      </c>
    </row>
    <row r="1354" spans="1:2" x14ac:dyDescent="0.25">
      <c r="A1354" s="28" t="s">
        <v>86</v>
      </c>
      <c r="B1354" s="2">
        <v>0.36100048206777213</v>
      </c>
    </row>
    <row r="1355" spans="1:2" x14ac:dyDescent="0.25">
      <c r="A1355" s="28" t="s">
        <v>87</v>
      </c>
      <c r="B1355" s="2">
        <v>1.003446708013402</v>
      </c>
    </row>
    <row r="1356" spans="1:2" x14ac:dyDescent="0.25">
      <c r="A1356" s="28" t="s">
        <v>31</v>
      </c>
      <c r="B1356" s="2">
        <v>2.6828098329251677</v>
      </c>
    </row>
    <row r="1357" spans="1:2" x14ac:dyDescent="0.25">
      <c r="A1357" s="28" t="s">
        <v>29</v>
      </c>
      <c r="B1357" s="2">
        <v>1.7719241495197917</v>
      </c>
    </row>
    <row r="1358" spans="1:2" x14ac:dyDescent="0.25">
      <c r="A1358" s="28" t="s">
        <v>30</v>
      </c>
      <c r="B1358" s="2">
        <v>1.8876228739605649</v>
      </c>
    </row>
    <row r="1359" spans="1:2" x14ac:dyDescent="0.25">
      <c r="A1359" s="28" t="s">
        <v>88</v>
      </c>
      <c r="B1359" s="2">
        <v>36.654899280311966</v>
      </c>
    </row>
    <row r="1360" spans="1:2" x14ac:dyDescent="0.25">
      <c r="A1360" s="28" t="s">
        <v>80</v>
      </c>
      <c r="B1360" s="2">
        <v>4.0096891591388886</v>
      </c>
    </row>
    <row r="1361" spans="1:2" x14ac:dyDescent="0.25">
      <c r="A1361" s="28" t="s">
        <v>84</v>
      </c>
      <c r="B1361" s="2">
        <v>67.972761080420469</v>
      </c>
    </row>
    <row r="1362" spans="1:2" x14ac:dyDescent="0.25">
      <c r="A1362" s="28" t="s">
        <v>85</v>
      </c>
      <c r="B1362" s="2">
        <v>20.199908516225733</v>
      </c>
    </row>
    <row r="1363" spans="1:2" x14ac:dyDescent="0.25">
      <c r="A1363" s="6" t="s">
        <v>252</v>
      </c>
      <c r="B1363" s="2">
        <v>126.65190737997263</v>
      </c>
    </row>
    <row r="1364" spans="1:2" x14ac:dyDescent="0.25">
      <c r="A1364" s="28" t="s">
        <v>79</v>
      </c>
      <c r="B1364" s="2">
        <v>1.7273897509355438</v>
      </c>
    </row>
    <row r="1365" spans="1:2" x14ac:dyDescent="0.25">
      <c r="A1365" s="28" t="s">
        <v>86</v>
      </c>
      <c r="B1365" s="2">
        <v>0.63344773355877426</v>
      </c>
    </row>
    <row r="1366" spans="1:2" x14ac:dyDescent="0.25">
      <c r="A1366" s="28" t="s">
        <v>87</v>
      </c>
      <c r="B1366" s="2">
        <v>1.8860927357533281</v>
      </c>
    </row>
    <row r="1367" spans="1:2" x14ac:dyDescent="0.25">
      <c r="A1367" s="28" t="s">
        <v>31</v>
      </c>
      <c r="B1367" s="2">
        <v>6.1201397685129475</v>
      </c>
    </row>
    <row r="1368" spans="1:2" x14ac:dyDescent="0.25">
      <c r="A1368" s="28" t="s">
        <v>29</v>
      </c>
      <c r="B1368" s="2">
        <v>11.968927329393905</v>
      </c>
    </row>
    <row r="1369" spans="1:2" x14ac:dyDescent="0.25">
      <c r="A1369" s="28" t="s">
        <v>30</v>
      </c>
      <c r="B1369" s="2">
        <v>3.0457146100389711</v>
      </c>
    </row>
    <row r="1370" spans="1:2" x14ac:dyDescent="0.25">
      <c r="A1370" s="28" t="s">
        <v>88</v>
      </c>
      <c r="B1370" s="2">
        <v>44.510506045292402</v>
      </c>
    </row>
    <row r="1371" spans="1:2" x14ac:dyDescent="0.25">
      <c r="A1371" s="28" t="s">
        <v>80</v>
      </c>
      <c r="B1371" s="2">
        <v>4.6850075750541338</v>
      </c>
    </row>
    <row r="1372" spans="1:2" x14ac:dyDescent="0.25">
      <c r="A1372" s="28" t="s">
        <v>84</v>
      </c>
      <c r="B1372" s="2">
        <v>20.45415883280987</v>
      </c>
    </row>
    <row r="1373" spans="1:2" x14ac:dyDescent="0.25">
      <c r="A1373" s="28" t="s">
        <v>85</v>
      </c>
      <c r="B1373" s="2">
        <v>31.620522998622764</v>
      </c>
    </row>
    <row r="1374" spans="1:2" x14ac:dyDescent="0.25">
      <c r="A1374" s="6" t="s">
        <v>230</v>
      </c>
      <c r="B1374" s="2">
        <v>41.98542901457381</v>
      </c>
    </row>
    <row r="1375" spans="1:2" x14ac:dyDescent="0.25">
      <c r="A1375" s="28" t="s">
        <v>79</v>
      </c>
      <c r="B1375" s="2">
        <v>0.36991489412253625</v>
      </c>
    </row>
    <row r="1376" spans="1:2" x14ac:dyDescent="0.25">
      <c r="A1376" s="28" t="s">
        <v>86</v>
      </c>
      <c r="B1376" s="2">
        <v>0.20452151354024065</v>
      </c>
    </row>
    <row r="1377" spans="1:2" x14ac:dyDescent="0.25">
      <c r="A1377" s="28" t="s">
        <v>87</v>
      </c>
      <c r="B1377" s="2">
        <v>0.964013581728554</v>
      </c>
    </row>
    <row r="1378" spans="1:2" x14ac:dyDescent="0.25">
      <c r="A1378" s="28" t="s">
        <v>31</v>
      </c>
      <c r="B1378" s="2">
        <v>2.80316149780408</v>
      </c>
    </row>
    <row r="1379" spans="1:2" x14ac:dyDescent="0.25">
      <c r="A1379" s="28" t="s">
        <v>29</v>
      </c>
      <c r="B1379" s="2">
        <v>2.6854932453845493</v>
      </c>
    </row>
    <row r="1380" spans="1:2" x14ac:dyDescent="0.25">
      <c r="A1380" s="28" t="s">
        <v>30</v>
      </c>
      <c r="B1380" s="2">
        <v>2.4041994604821171</v>
      </c>
    </row>
    <row r="1381" spans="1:2" x14ac:dyDescent="0.25">
      <c r="A1381" s="28" t="s">
        <v>88</v>
      </c>
      <c r="B1381" s="2">
        <v>14.690279823674677</v>
      </c>
    </row>
    <row r="1382" spans="1:2" x14ac:dyDescent="0.25">
      <c r="A1382" s="28" t="s">
        <v>80</v>
      </c>
      <c r="B1382" s="2">
        <v>0.66820366067263282</v>
      </c>
    </row>
    <row r="1383" spans="1:2" x14ac:dyDescent="0.25">
      <c r="A1383" s="28" t="s">
        <v>84</v>
      </c>
      <c r="B1383" s="2">
        <v>6.3072731732325051</v>
      </c>
    </row>
    <row r="1384" spans="1:2" x14ac:dyDescent="0.25">
      <c r="A1384" s="28" t="s">
        <v>85</v>
      </c>
      <c r="B1384" s="2">
        <v>10.888368163931922</v>
      </c>
    </row>
    <row r="1385" spans="1:2" x14ac:dyDescent="0.25">
      <c r="A1385" s="6" t="s">
        <v>93</v>
      </c>
      <c r="B1385" s="2">
        <v>1686.6749016919987</v>
      </c>
    </row>
    <row r="1386" spans="1:2" x14ac:dyDescent="0.25">
      <c r="A1386" s="28" t="s">
        <v>79</v>
      </c>
      <c r="B1386" s="2">
        <v>23.965488008303133</v>
      </c>
    </row>
    <row r="1387" spans="1:2" x14ac:dyDescent="0.25">
      <c r="A1387" s="28" t="s">
        <v>86</v>
      </c>
      <c r="B1387" s="2">
        <v>9.2994059068672765</v>
      </c>
    </row>
    <row r="1388" spans="1:2" x14ac:dyDescent="0.25">
      <c r="A1388" s="28" t="s">
        <v>87</v>
      </c>
      <c r="B1388" s="2">
        <v>30.440176142740683</v>
      </c>
    </row>
    <row r="1389" spans="1:2" x14ac:dyDescent="0.25">
      <c r="A1389" s="28" t="s">
        <v>31</v>
      </c>
      <c r="B1389" s="2">
        <v>52.634333282009422</v>
      </c>
    </row>
    <row r="1390" spans="1:2" x14ac:dyDescent="0.25">
      <c r="A1390" s="28" t="s">
        <v>29</v>
      </c>
      <c r="B1390" s="2">
        <v>42.790366444660698</v>
      </c>
    </row>
    <row r="1391" spans="1:2" x14ac:dyDescent="0.25">
      <c r="A1391" s="28" t="s">
        <v>30</v>
      </c>
      <c r="B1391" s="2">
        <v>40.939796880825128</v>
      </c>
    </row>
    <row r="1392" spans="1:2" x14ac:dyDescent="0.25">
      <c r="A1392" s="28" t="s">
        <v>88</v>
      </c>
      <c r="B1392" s="2">
        <v>615.66391179855714</v>
      </c>
    </row>
    <row r="1393" spans="1:2" x14ac:dyDescent="0.25">
      <c r="A1393" s="28" t="s">
        <v>80</v>
      </c>
      <c r="B1393" s="2">
        <v>72.448127998418158</v>
      </c>
    </row>
    <row r="1394" spans="1:2" x14ac:dyDescent="0.25">
      <c r="A1394" s="28" t="s">
        <v>84</v>
      </c>
      <c r="B1394" s="2">
        <v>421.6021182979635</v>
      </c>
    </row>
    <row r="1395" spans="1:2" x14ac:dyDescent="0.25">
      <c r="A1395" s="28" t="s">
        <v>85</v>
      </c>
      <c r="B1395" s="2">
        <v>376.89117693165349</v>
      </c>
    </row>
    <row r="1396" spans="1:2" x14ac:dyDescent="0.25">
      <c r="A1396" s="3" t="s">
        <v>79</v>
      </c>
      <c r="B1396" s="2">
        <v>313.39051985946043</v>
      </c>
    </row>
    <row r="1397" spans="1:2" x14ac:dyDescent="0.25">
      <c r="A1397" s="6" t="s">
        <v>229</v>
      </c>
      <c r="B1397" s="2">
        <v>17.011935792696466</v>
      </c>
    </row>
    <row r="1398" spans="1:2" x14ac:dyDescent="0.25">
      <c r="A1398" s="28" t="s">
        <v>86</v>
      </c>
      <c r="B1398" s="2">
        <v>6.1550614424514628E-2</v>
      </c>
    </row>
    <row r="1399" spans="1:2" x14ac:dyDescent="0.25">
      <c r="A1399" s="28" t="s">
        <v>87</v>
      </c>
      <c r="B1399" s="2">
        <v>0.36341938585762307</v>
      </c>
    </row>
    <row r="1400" spans="1:2" x14ac:dyDescent="0.25">
      <c r="A1400" s="28" t="s">
        <v>31</v>
      </c>
      <c r="B1400" s="2">
        <v>0.29579877040393987</v>
      </c>
    </row>
    <row r="1401" spans="1:2" x14ac:dyDescent="0.25">
      <c r="A1401" s="28" t="s">
        <v>29</v>
      </c>
      <c r="B1401" s="2">
        <v>0.24257147117309572</v>
      </c>
    </row>
    <row r="1402" spans="1:2" x14ac:dyDescent="0.25">
      <c r="A1402" s="28" t="s">
        <v>30</v>
      </c>
      <c r="B1402" s="2">
        <v>0.27287306887865909</v>
      </c>
    </row>
    <row r="1403" spans="1:2" x14ac:dyDescent="0.25">
      <c r="A1403" s="28" t="s">
        <v>88</v>
      </c>
      <c r="B1403" s="2">
        <v>1.6157084800281443</v>
      </c>
    </row>
    <row r="1404" spans="1:2" x14ac:dyDescent="0.25">
      <c r="A1404" s="28" t="s">
        <v>80</v>
      </c>
      <c r="B1404" s="2">
        <v>1.1792342752547367E-2</v>
      </c>
    </row>
    <row r="1405" spans="1:2" x14ac:dyDescent="0.25">
      <c r="A1405" s="28" t="s">
        <v>84</v>
      </c>
      <c r="B1405" s="2">
        <v>9.8259458392566259</v>
      </c>
    </row>
    <row r="1406" spans="1:2" x14ac:dyDescent="0.25">
      <c r="A1406" s="28" t="s">
        <v>85</v>
      </c>
      <c r="B1406" s="2">
        <v>2.5320485021991308</v>
      </c>
    </row>
    <row r="1407" spans="1:2" x14ac:dyDescent="0.25">
      <c r="A1407" s="28" t="s">
        <v>82</v>
      </c>
      <c r="B1407" s="2">
        <v>1.7902273177221857</v>
      </c>
    </row>
    <row r="1408" spans="1:2" x14ac:dyDescent="0.25">
      <c r="A1408" s="6" t="s">
        <v>242</v>
      </c>
      <c r="B1408" s="2">
        <v>9.8949126729844501</v>
      </c>
    </row>
    <row r="1409" spans="1:2" x14ac:dyDescent="0.25">
      <c r="A1409" s="28" t="s">
        <v>86</v>
      </c>
      <c r="B1409" s="2">
        <v>9.933194940514295E-2</v>
      </c>
    </row>
    <row r="1410" spans="1:2" x14ac:dyDescent="0.25">
      <c r="A1410" s="28" t="s">
        <v>87</v>
      </c>
      <c r="B1410" s="2">
        <v>1.6611762998917097E-2</v>
      </c>
    </row>
    <row r="1411" spans="1:2" x14ac:dyDescent="0.25">
      <c r="A1411" s="28" t="s">
        <v>31</v>
      </c>
      <c r="B1411" s="2">
        <v>0.23997651829348349</v>
      </c>
    </row>
    <row r="1412" spans="1:2" x14ac:dyDescent="0.25">
      <c r="A1412" s="28" t="s">
        <v>29</v>
      </c>
      <c r="B1412" s="2">
        <v>0.228470476581039</v>
      </c>
    </row>
    <row r="1413" spans="1:2" x14ac:dyDescent="0.25">
      <c r="A1413" s="28" t="s">
        <v>30</v>
      </c>
      <c r="B1413" s="2">
        <v>8.2572263799505635E-3</v>
      </c>
    </row>
    <row r="1414" spans="1:2" x14ac:dyDescent="0.25">
      <c r="A1414" s="28" t="s">
        <v>88</v>
      </c>
      <c r="B1414" s="2">
        <v>1.8890644710619067</v>
      </c>
    </row>
    <row r="1415" spans="1:2" x14ac:dyDescent="0.25">
      <c r="A1415" s="28" t="s">
        <v>80</v>
      </c>
      <c r="B1415" s="2">
        <v>0.10749085056126544</v>
      </c>
    </row>
    <row r="1416" spans="1:2" x14ac:dyDescent="0.25">
      <c r="A1416" s="28" t="s">
        <v>84</v>
      </c>
      <c r="B1416" s="2">
        <v>0.55161266691262079</v>
      </c>
    </row>
    <row r="1417" spans="1:2" x14ac:dyDescent="0.25">
      <c r="A1417" s="28" t="s">
        <v>85</v>
      </c>
      <c r="B1417" s="2">
        <v>5.6420413485823726</v>
      </c>
    </row>
    <row r="1418" spans="1:2" x14ac:dyDescent="0.25">
      <c r="A1418" s="28" t="s">
        <v>82</v>
      </c>
      <c r="B1418" s="2">
        <v>1.1120554022077507</v>
      </c>
    </row>
    <row r="1419" spans="1:2" x14ac:dyDescent="0.25">
      <c r="A1419" s="6" t="s">
        <v>231</v>
      </c>
      <c r="B1419" s="2">
        <v>7.6122853322304387</v>
      </c>
    </row>
    <row r="1420" spans="1:2" x14ac:dyDescent="0.25">
      <c r="A1420" s="28" t="s">
        <v>86</v>
      </c>
      <c r="B1420" s="2">
        <v>1.2122124245262178E-4</v>
      </c>
    </row>
    <row r="1421" spans="1:2" x14ac:dyDescent="0.25">
      <c r="A1421" s="28" t="s">
        <v>31</v>
      </c>
      <c r="B1421" s="2">
        <v>0.11792137568468559</v>
      </c>
    </row>
    <row r="1422" spans="1:2" x14ac:dyDescent="0.25">
      <c r="A1422" s="28" t="s">
        <v>29</v>
      </c>
      <c r="B1422" s="2">
        <v>2.9935870394274817E-4</v>
      </c>
    </row>
    <row r="1423" spans="1:2" x14ac:dyDescent="0.25">
      <c r="A1423" s="28" t="s">
        <v>30</v>
      </c>
      <c r="B1423" s="2">
        <v>3.6515338540567054E-4</v>
      </c>
    </row>
    <row r="1424" spans="1:2" x14ac:dyDescent="0.25">
      <c r="A1424" s="28" t="s">
        <v>88</v>
      </c>
      <c r="B1424" s="2">
        <v>2.3972383328587563</v>
      </c>
    </row>
    <row r="1425" spans="1:2" x14ac:dyDescent="0.25">
      <c r="A1425" s="28" t="s">
        <v>80</v>
      </c>
      <c r="B1425" s="2">
        <v>0.5536521626174491</v>
      </c>
    </row>
    <row r="1426" spans="1:2" x14ac:dyDescent="0.25">
      <c r="A1426" s="28" t="s">
        <v>84</v>
      </c>
      <c r="B1426" s="2">
        <v>1.4074778120789972</v>
      </c>
    </row>
    <row r="1427" spans="1:2" x14ac:dyDescent="0.25">
      <c r="A1427" s="28" t="s">
        <v>85</v>
      </c>
      <c r="B1427" s="2">
        <v>3.0480080005057886</v>
      </c>
    </row>
    <row r="1428" spans="1:2" x14ac:dyDescent="0.25">
      <c r="A1428" s="28" t="s">
        <v>82</v>
      </c>
      <c r="B1428" s="2">
        <v>8.7201915152960746E-2</v>
      </c>
    </row>
    <row r="1429" spans="1:2" x14ac:dyDescent="0.25">
      <c r="A1429" s="6" t="s">
        <v>19</v>
      </c>
      <c r="B1429" s="2">
        <v>7.5467591434369055E-2</v>
      </c>
    </row>
    <row r="1430" spans="1:2" x14ac:dyDescent="0.25">
      <c r="A1430" s="28" t="s">
        <v>86</v>
      </c>
      <c r="B1430" s="2">
        <v>1.0401405549966155E-3</v>
      </c>
    </row>
    <row r="1431" spans="1:2" x14ac:dyDescent="0.25">
      <c r="A1431" s="28" t="s">
        <v>87</v>
      </c>
      <c r="B1431" s="2">
        <v>1.7372309551029792E-4</v>
      </c>
    </row>
    <row r="1432" spans="1:2" x14ac:dyDescent="0.25">
      <c r="A1432" s="28" t="s">
        <v>31</v>
      </c>
      <c r="B1432" s="2">
        <v>1.4899585089182918E-3</v>
      </c>
    </row>
    <row r="1433" spans="1:2" x14ac:dyDescent="0.25">
      <c r="A1433" s="28" t="s">
        <v>29</v>
      </c>
      <c r="B1433" s="2">
        <v>1.5185990357035675E-3</v>
      </c>
    </row>
    <row r="1434" spans="1:2" x14ac:dyDescent="0.25">
      <c r="A1434" s="28" t="s">
        <v>30</v>
      </c>
      <c r="B1434" s="2">
        <v>1.2127340587884219E-3</v>
      </c>
    </row>
    <row r="1435" spans="1:2" x14ac:dyDescent="0.25">
      <c r="A1435" s="28" t="s">
        <v>88</v>
      </c>
      <c r="B1435" s="2">
        <v>1.121474369725671E-2</v>
      </c>
    </row>
    <row r="1436" spans="1:2" x14ac:dyDescent="0.25">
      <c r="A1436" s="28" t="s">
        <v>80</v>
      </c>
      <c r="B1436" s="2">
        <v>1.0423805117775122E-3</v>
      </c>
    </row>
    <row r="1437" spans="1:2" x14ac:dyDescent="0.25">
      <c r="A1437" s="28" t="s">
        <v>84</v>
      </c>
      <c r="B1437" s="2">
        <v>1.1150286143223538E-2</v>
      </c>
    </row>
    <row r="1438" spans="1:2" x14ac:dyDescent="0.25">
      <c r="A1438" s="28" t="s">
        <v>85</v>
      </c>
      <c r="B1438" s="2">
        <v>4.422843086250388E-2</v>
      </c>
    </row>
    <row r="1439" spans="1:2" x14ac:dyDescent="0.25">
      <c r="A1439" s="28" t="s">
        <v>82</v>
      </c>
      <c r="B1439" s="2">
        <v>2.3965949656902146E-3</v>
      </c>
    </row>
    <row r="1440" spans="1:2" x14ac:dyDescent="0.25">
      <c r="A1440" s="6" t="s">
        <v>244</v>
      </c>
      <c r="B1440" s="2">
        <v>21.045017659230151</v>
      </c>
    </row>
    <row r="1441" spans="1:2" x14ac:dyDescent="0.25">
      <c r="A1441" s="28" t="s">
        <v>86</v>
      </c>
      <c r="B1441" s="2">
        <v>0.36652375410487553</v>
      </c>
    </row>
    <row r="1442" spans="1:2" x14ac:dyDescent="0.25">
      <c r="A1442" s="28" t="s">
        <v>87</v>
      </c>
      <c r="B1442" s="2">
        <v>2.6803140298955079</v>
      </c>
    </row>
    <row r="1443" spans="1:2" x14ac:dyDescent="0.25">
      <c r="A1443" s="28" t="s">
        <v>31</v>
      </c>
      <c r="B1443" s="2">
        <v>1.1720802002607005</v>
      </c>
    </row>
    <row r="1444" spans="1:2" x14ac:dyDescent="0.25">
      <c r="A1444" s="28" t="s">
        <v>29</v>
      </c>
      <c r="B1444" s="2">
        <v>0.293810815919611</v>
      </c>
    </row>
    <row r="1445" spans="1:2" x14ac:dyDescent="0.25">
      <c r="A1445" s="28" t="s">
        <v>30</v>
      </c>
      <c r="B1445" s="2">
        <v>0.62229240784164241</v>
      </c>
    </row>
    <row r="1446" spans="1:2" x14ac:dyDescent="0.25">
      <c r="A1446" s="28" t="s">
        <v>88</v>
      </c>
      <c r="B1446" s="2">
        <v>1.5376200940970117</v>
      </c>
    </row>
    <row r="1447" spans="1:2" x14ac:dyDescent="0.25">
      <c r="A1447" s="28" t="s">
        <v>80</v>
      </c>
      <c r="B1447" s="2">
        <v>0.27835643017395695</v>
      </c>
    </row>
    <row r="1448" spans="1:2" x14ac:dyDescent="0.25">
      <c r="A1448" s="28" t="s">
        <v>84</v>
      </c>
      <c r="B1448" s="2">
        <v>2.908630396226469</v>
      </c>
    </row>
    <row r="1449" spans="1:2" x14ac:dyDescent="0.25">
      <c r="A1449" s="28" t="s">
        <v>85</v>
      </c>
      <c r="B1449" s="2">
        <v>8.1103882467841952</v>
      </c>
    </row>
    <row r="1450" spans="1:2" x14ac:dyDescent="0.25">
      <c r="A1450" s="28" t="s">
        <v>82</v>
      </c>
      <c r="B1450" s="2">
        <v>3.075001283926182</v>
      </c>
    </row>
    <row r="1451" spans="1:2" x14ac:dyDescent="0.25">
      <c r="A1451" s="6" t="s">
        <v>246</v>
      </c>
      <c r="B1451" s="2">
        <v>6.470770623290929</v>
      </c>
    </row>
    <row r="1452" spans="1:2" x14ac:dyDescent="0.25">
      <c r="A1452" s="28" t="s">
        <v>86</v>
      </c>
      <c r="B1452" s="2">
        <v>1.8627795906273677E-2</v>
      </c>
    </row>
    <row r="1453" spans="1:2" x14ac:dyDescent="0.25">
      <c r="A1453" s="28" t="s">
        <v>31</v>
      </c>
      <c r="B1453" s="2">
        <v>0.14711788735474826</v>
      </c>
    </row>
    <row r="1454" spans="1:2" x14ac:dyDescent="0.25">
      <c r="A1454" s="28" t="s">
        <v>29</v>
      </c>
      <c r="B1454" s="2">
        <v>1.7306061782348451E-2</v>
      </c>
    </row>
    <row r="1455" spans="1:2" x14ac:dyDescent="0.25">
      <c r="A1455" s="28" t="s">
        <v>30</v>
      </c>
      <c r="B1455" s="2">
        <v>5.2453223482325914E-3</v>
      </c>
    </row>
    <row r="1456" spans="1:2" x14ac:dyDescent="0.25">
      <c r="A1456" s="28" t="s">
        <v>88</v>
      </c>
      <c r="B1456" s="2">
        <v>2.3848433798706581</v>
      </c>
    </row>
    <row r="1457" spans="1:2" x14ac:dyDescent="0.25">
      <c r="A1457" s="28" t="s">
        <v>80</v>
      </c>
      <c r="B1457" s="2">
        <v>0.20459064886967596</v>
      </c>
    </row>
    <row r="1458" spans="1:2" x14ac:dyDescent="0.25">
      <c r="A1458" s="28" t="s">
        <v>84</v>
      </c>
      <c r="B1458" s="2">
        <v>0.51186274468130444</v>
      </c>
    </row>
    <row r="1459" spans="1:2" x14ac:dyDescent="0.25">
      <c r="A1459" s="28" t="s">
        <v>85</v>
      </c>
      <c r="B1459" s="2">
        <v>2.048290584970935</v>
      </c>
    </row>
    <row r="1460" spans="1:2" x14ac:dyDescent="0.25">
      <c r="A1460" s="28" t="s">
        <v>82</v>
      </c>
      <c r="B1460" s="2">
        <v>1.1328861975067523</v>
      </c>
    </row>
    <row r="1461" spans="1:2" x14ac:dyDescent="0.25">
      <c r="A1461" s="6" t="s">
        <v>248</v>
      </c>
      <c r="B1461" s="2">
        <v>12.923962364609752</v>
      </c>
    </row>
    <row r="1462" spans="1:2" x14ac:dyDescent="0.25">
      <c r="A1462" s="28" t="s">
        <v>86</v>
      </c>
      <c r="B1462" s="2">
        <v>0.22649495526314423</v>
      </c>
    </row>
    <row r="1463" spans="1:2" x14ac:dyDescent="0.25">
      <c r="A1463" s="28" t="s">
        <v>87</v>
      </c>
      <c r="B1463" s="2">
        <v>0.11036498517010282</v>
      </c>
    </row>
    <row r="1464" spans="1:2" x14ac:dyDescent="0.25">
      <c r="A1464" s="28" t="s">
        <v>31</v>
      </c>
      <c r="B1464" s="2">
        <v>0.25013448008798572</v>
      </c>
    </row>
    <row r="1465" spans="1:2" x14ac:dyDescent="0.25">
      <c r="A1465" s="28" t="s">
        <v>29</v>
      </c>
      <c r="B1465" s="2">
        <v>0.22766347074217441</v>
      </c>
    </row>
    <row r="1466" spans="1:2" x14ac:dyDescent="0.25">
      <c r="A1466" s="28" t="s">
        <v>30</v>
      </c>
      <c r="B1466" s="2">
        <v>0.14846395420674918</v>
      </c>
    </row>
    <row r="1467" spans="1:2" x14ac:dyDescent="0.25">
      <c r="A1467" s="28" t="s">
        <v>88</v>
      </c>
      <c r="B1467" s="2">
        <v>2.7942587791350877</v>
      </c>
    </row>
    <row r="1468" spans="1:2" x14ac:dyDescent="0.25">
      <c r="A1468" s="28" t="s">
        <v>80</v>
      </c>
      <c r="B1468" s="2">
        <v>0.13015670410546415</v>
      </c>
    </row>
    <row r="1469" spans="1:2" x14ac:dyDescent="0.25">
      <c r="A1469" s="28" t="s">
        <v>84</v>
      </c>
      <c r="B1469" s="2">
        <v>0.86615977978946546</v>
      </c>
    </row>
    <row r="1470" spans="1:2" x14ac:dyDescent="0.25">
      <c r="A1470" s="28" t="s">
        <v>85</v>
      </c>
      <c r="B1470" s="2">
        <v>6.8030420866884542</v>
      </c>
    </row>
    <row r="1471" spans="1:2" x14ac:dyDescent="0.25">
      <c r="A1471" s="28" t="s">
        <v>82</v>
      </c>
      <c r="B1471" s="2">
        <v>1.3672231694211259</v>
      </c>
    </row>
    <row r="1472" spans="1:2" x14ac:dyDescent="0.25">
      <c r="A1472" s="6" t="s">
        <v>20</v>
      </c>
      <c r="B1472" s="2">
        <v>11.772325074324733</v>
      </c>
    </row>
    <row r="1473" spans="1:2" x14ac:dyDescent="0.25">
      <c r="A1473" s="28" t="s">
        <v>86</v>
      </c>
      <c r="B1473" s="2">
        <v>0.30309784423363212</v>
      </c>
    </row>
    <row r="1474" spans="1:2" x14ac:dyDescent="0.25">
      <c r="A1474" s="28" t="s">
        <v>31</v>
      </c>
      <c r="B1474" s="2">
        <v>0.10376451545978255</v>
      </c>
    </row>
    <row r="1475" spans="1:2" x14ac:dyDescent="0.25">
      <c r="A1475" s="28" t="s">
        <v>29</v>
      </c>
      <c r="B1475" s="2">
        <v>6.9491352611949136E-2</v>
      </c>
    </row>
    <row r="1476" spans="1:2" x14ac:dyDescent="0.25">
      <c r="A1476" s="28" t="s">
        <v>30</v>
      </c>
      <c r="B1476" s="2">
        <v>3.4953361694578258E-2</v>
      </c>
    </row>
    <row r="1477" spans="1:2" x14ac:dyDescent="0.25">
      <c r="A1477" s="28" t="s">
        <v>88</v>
      </c>
      <c r="B1477" s="2">
        <v>0.85053314680965908</v>
      </c>
    </row>
    <row r="1478" spans="1:2" x14ac:dyDescent="0.25">
      <c r="A1478" s="28" t="s">
        <v>80</v>
      </c>
      <c r="B1478" s="2">
        <v>4.4048968011783068E-2</v>
      </c>
    </row>
    <row r="1479" spans="1:2" x14ac:dyDescent="0.25">
      <c r="A1479" s="28" t="s">
        <v>84</v>
      </c>
      <c r="B1479" s="2">
        <v>7.8238498167970627E-2</v>
      </c>
    </row>
    <row r="1480" spans="1:2" x14ac:dyDescent="0.25">
      <c r="A1480" s="28" t="s">
        <v>85</v>
      </c>
      <c r="B1480" s="2">
        <v>9.1520782158786176</v>
      </c>
    </row>
    <row r="1481" spans="1:2" x14ac:dyDescent="0.25">
      <c r="A1481" s="28" t="s">
        <v>82</v>
      </c>
      <c r="B1481" s="2">
        <v>1.1361191714567604</v>
      </c>
    </row>
    <row r="1482" spans="1:2" x14ac:dyDescent="0.25">
      <c r="A1482" s="6" t="s">
        <v>21</v>
      </c>
      <c r="B1482" s="2">
        <v>4.5134723852581047</v>
      </c>
    </row>
    <row r="1483" spans="1:2" x14ac:dyDescent="0.25">
      <c r="A1483" s="28" t="s">
        <v>86</v>
      </c>
      <c r="B1483" s="2">
        <v>8.3939576568302903E-3</v>
      </c>
    </row>
    <row r="1484" spans="1:2" x14ac:dyDescent="0.25">
      <c r="A1484" s="28" t="s">
        <v>31</v>
      </c>
      <c r="B1484" s="2">
        <v>9.7493971593961989E-2</v>
      </c>
    </row>
    <row r="1485" spans="1:2" x14ac:dyDescent="0.25">
      <c r="A1485" s="28" t="s">
        <v>29</v>
      </c>
      <c r="B1485" s="2">
        <v>0.16561242812229204</v>
      </c>
    </row>
    <row r="1486" spans="1:2" x14ac:dyDescent="0.25">
      <c r="A1486" s="28" t="s">
        <v>30</v>
      </c>
      <c r="B1486" s="2">
        <v>6.1464844157624815E-3</v>
      </c>
    </row>
    <row r="1487" spans="1:2" x14ac:dyDescent="0.25">
      <c r="A1487" s="28" t="s">
        <v>88</v>
      </c>
      <c r="B1487" s="2">
        <v>0.71490131593709416</v>
      </c>
    </row>
    <row r="1488" spans="1:2" x14ac:dyDescent="0.25">
      <c r="A1488" s="28" t="s">
        <v>80</v>
      </c>
      <c r="B1488" s="2">
        <v>1.0358555108423715E-2</v>
      </c>
    </row>
    <row r="1489" spans="1:2" x14ac:dyDescent="0.25">
      <c r="A1489" s="28" t="s">
        <v>84</v>
      </c>
      <c r="B1489" s="2">
        <v>0.15848657242215725</v>
      </c>
    </row>
    <row r="1490" spans="1:2" x14ac:dyDescent="0.25">
      <c r="A1490" s="28" t="s">
        <v>85</v>
      </c>
      <c r="B1490" s="2">
        <v>0.86027921591540035</v>
      </c>
    </row>
    <row r="1491" spans="1:2" x14ac:dyDescent="0.25">
      <c r="A1491" s="28" t="s">
        <v>82</v>
      </c>
      <c r="B1491" s="2">
        <v>2.4917998840861819</v>
      </c>
    </row>
    <row r="1492" spans="1:2" x14ac:dyDescent="0.25">
      <c r="A1492" s="6" t="s">
        <v>22</v>
      </c>
      <c r="B1492" s="2">
        <v>1.3438113168757209</v>
      </c>
    </row>
    <row r="1493" spans="1:2" x14ac:dyDescent="0.25">
      <c r="A1493" s="28" t="s">
        <v>86</v>
      </c>
      <c r="B1493" s="2">
        <v>1.1206837127431818E-2</v>
      </c>
    </row>
    <row r="1494" spans="1:2" x14ac:dyDescent="0.25">
      <c r="A1494" s="28" t="s">
        <v>87</v>
      </c>
      <c r="B1494" s="2">
        <v>8.817174745139076E-3</v>
      </c>
    </row>
    <row r="1495" spans="1:2" x14ac:dyDescent="0.25">
      <c r="A1495" s="28" t="s">
        <v>31</v>
      </c>
      <c r="B1495" s="2">
        <v>1.6530491841698063E-2</v>
      </c>
    </row>
    <row r="1496" spans="1:2" x14ac:dyDescent="0.25">
      <c r="A1496" s="28" t="s">
        <v>29</v>
      </c>
      <c r="B1496" s="2">
        <v>9.135462199832467E-3</v>
      </c>
    </row>
    <row r="1497" spans="1:2" x14ac:dyDescent="0.25">
      <c r="A1497" s="28" t="s">
        <v>30</v>
      </c>
      <c r="B1497" s="2">
        <v>5.8073781929691027E-3</v>
      </c>
    </row>
    <row r="1498" spans="1:2" x14ac:dyDescent="0.25">
      <c r="A1498" s="28" t="s">
        <v>88</v>
      </c>
      <c r="B1498" s="2">
        <v>0.60691260946456171</v>
      </c>
    </row>
    <row r="1499" spans="1:2" x14ac:dyDescent="0.25">
      <c r="A1499" s="28" t="s">
        <v>80</v>
      </c>
      <c r="B1499" s="2">
        <v>7.1376565978599586E-3</v>
      </c>
    </row>
    <row r="1500" spans="1:2" x14ac:dyDescent="0.25">
      <c r="A1500" s="28" t="s">
        <v>84</v>
      </c>
      <c r="B1500" s="2">
        <v>9.9716471645378644E-3</v>
      </c>
    </row>
    <row r="1501" spans="1:2" x14ac:dyDescent="0.25">
      <c r="A1501" s="28" t="s">
        <v>85</v>
      </c>
      <c r="B1501" s="2">
        <v>0.52378419182631741</v>
      </c>
    </row>
    <row r="1502" spans="1:2" x14ac:dyDescent="0.25">
      <c r="A1502" s="28" t="s">
        <v>82</v>
      </c>
      <c r="B1502" s="2">
        <v>0.14450786771537333</v>
      </c>
    </row>
    <row r="1503" spans="1:2" x14ac:dyDescent="0.25">
      <c r="A1503" s="6" t="s">
        <v>25</v>
      </c>
      <c r="B1503" s="2">
        <v>3.7149584394639654</v>
      </c>
    </row>
    <row r="1504" spans="1:2" x14ac:dyDescent="0.25">
      <c r="A1504" s="28" t="s">
        <v>86</v>
      </c>
      <c r="B1504" s="2">
        <v>3.4918198978217768E-2</v>
      </c>
    </row>
    <row r="1505" spans="1:2" x14ac:dyDescent="0.25">
      <c r="A1505" s="28" t="s">
        <v>87</v>
      </c>
      <c r="B1505" s="2">
        <v>1.8958942401498878E-3</v>
      </c>
    </row>
    <row r="1506" spans="1:2" x14ac:dyDescent="0.25">
      <c r="A1506" s="28" t="s">
        <v>31</v>
      </c>
      <c r="B1506" s="2">
        <v>8.0131792125408326E-3</v>
      </c>
    </row>
    <row r="1507" spans="1:2" x14ac:dyDescent="0.25">
      <c r="A1507" s="28" t="s">
        <v>29</v>
      </c>
      <c r="B1507" s="2">
        <v>5.8839988628430233E-3</v>
      </c>
    </row>
    <row r="1508" spans="1:2" x14ac:dyDescent="0.25">
      <c r="A1508" s="28" t="s">
        <v>30</v>
      </c>
      <c r="B1508" s="2">
        <v>1.5743108786794201E-2</v>
      </c>
    </row>
    <row r="1509" spans="1:2" x14ac:dyDescent="0.25">
      <c r="A1509" s="28" t="s">
        <v>88</v>
      </c>
      <c r="B1509" s="2">
        <v>1.7844272141782478</v>
      </c>
    </row>
    <row r="1510" spans="1:2" x14ac:dyDescent="0.25">
      <c r="A1510" s="28" t="s">
        <v>80</v>
      </c>
      <c r="B1510" s="2">
        <v>3.2544855031597202E-3</v>
      </c>
    </row>
    <row r="1511" spans="1:2" x14ac:dyDescent="0.25">
      <c r="A1511" s="28" t="s">
        <v>84</v>
      </c>
      <c r="B1511" s="2">
        <v>1.7285036320340924E-2</v>
      </c>
    </row>
    <row r="1512" spans="1:2" x14ac:dyDescent="0.25">
      <c r="A1512" s="28" t="s">
        <v>85</v>
      </c>
      <c r="B1512" s="2">
        <v>1.7745199248471033</v>
      </c>
    </row>
    <row r="1513" spans="1:2" x14ac:dyDescent="0.25">
      <c r="A1513" s="28" t="s">
        <v>82</v>
      </c>
      <c r="B1513" s="2">
        <v>6.9017398534568161E-2</v>
      </c>
    </row>
    <row r="1514" spans="1:2" x14ac:dyDescent="0.25">
      <c r="A1514" s="6" t="s">
        <v>23</v>
      </c>
      <c r="B1514" s="2">
        <v>4.6648742490565667</v>
      </c>
    </row>
    <row r="1515" spans="1:2" x14ac:dyDescent="0.25">
      <c r="A1515" s="28" t="s">
        <v>86</v>
      </c>
      <c r="B1515" s="2">
        <v>2.5772481996123843E-2</v>
      </c>
    </row>
    <row r="1516" spans="1:2" x14ac:dyDescent="0.25">
      <c r="A1516" s="28" t="s">
        <v>31</v>
      </c>
      <c r="B1516" s="2">
        <v>0.31173405646955676</v>
      </c>
    </row>
    <row r="1517" spans="1:2" x14ac:dyDescent="0.25">
      <c r="A1517" s="28" t="s">
        <v>29</v>
      </c>
      <c r="B1517" s="2">
        <v>8.3847086984411463E-3</v>
      </c>
    </row>
    <row r="1518" spans="1:2" x14ac:dyDescent="0.25">
      <c r="A1518" s="28" t="s">
        <v>30</v>
      </c>
      <c r="B1518" s="2">
        <v>4.0288275884634323E-2</v>
      </c>
    </row>
    <row r="1519" spans="1:2" x14ac:dyDescent="0.25">
      <c r="A1519" s="28" t="s">
        <v>88</v>
      </c>
      <c r="B1519" s="2">
        <v>0.99399800085465351</v>
      </c>
    </row>
    <row r="1520" spans="1:2" x14ac:dyDescent="0.25">
      <c r="A1520" s="28" t="s">
        <v>80</v>
      </c>
      <c r="B1520" s="2">
        <v>2.5469578858010572E-2</v>
      </c>
    </row>
    <row r="1521" spans="1:2" x14ac:dyDescent="0.25">
      <c r="A1521" s="28" t="s">
        <v>84</v>
      </c>
      <c r="B1521" s="2">
        <v>1.7563506690580173</v>
      </c>
    </row>
    <row r="1522" spans="1:2" x14ac:dyDescent="0.25">
      <c r="A1522" s="28" t="s">
        <v>85</v>
      </c>
      <c r="B1522" s="2">
        <v>1.1645700740301144</v>
      </c>
    </row>
    <row r="1523" spans="1:2" x14ac:dyDescent="0.25">
      <c r="A1523" s="28" t="s">
        <v>82</v>
      </c>
      <c r="B1523" s="2">
        <v>0.33830640320701422</v>
      </c>
    </row>
    <row r="1524" spans="1:2" x14ac:dyDescent="0.25">
      <c r="A1524" s="6" t="s">
        <v>250</v>
      </c>
      <c r="B1524" s="2">
        <v>40.668403107042273</v>
      </c>
    </row>
    <row r="1525" spans="1:2" x14ac:dyDescent="0.25">
      <c r="A1525" s="28" t="s">
        <v>86</v>
      </c>
      <c r="B1525" s="2">
        <v>0.12088472084224147</v>
      </c>
    </row>
    <row r="1526" spans="1:2" x14ac:dyDescent="0.25">
      <c r="A1526" s="28" t="s">
        <v>87</v>
      </c>
      <c r="B1526" s="2">
        <v>3.8623570260216782E-2</v>
      </c>
    </row>
    <row r="1527" spans="1:2" x14ac:dyDescent="0.25">
      <c r="A1527" s="28" t="s">
        <v>31</v>
      </c>
      <c r="B1527" s="2">
        <v>1.2301227460886905</v>
      </c>
    </row>
    <row r="1528" spans="1:2" x14ac:dyDescent="0.25">
      <c r="A1528" s="28" t="s">
        <v>29</v>
      </c>
      <c r="B1528" s="2">
        <v>0.28781797762498973</v>
      </c>
    </row>
    <row r="1529" spans="1:2" x14ac:dyDescent="0.25">
      <c r="A1529" s="28" t="s">
        <v>30</v>
      </c>
      <c r="B1529" s="2">
        <v>0.33176500785618784</v>
      </c>
    </row>
    <row r="1530" spans="1:2" x14ac:dyDescent="0.25">
      <c r="A1530" s="28" t="s">
        <v>88</v>
      </c>
      <c r="B1530" s="2">
        <v>1.4461580989874567</v>
      </c>
    </row>
    <row r="1531" spans="1:2" x14ac:dyDescent="0.25">
      <c r="A1531" s="28" t="s">
        <v>80</v>
      </c>
      <c r="B1531" s="2">
        <v>0.45142170013877497</v>
      </c>
    </row>
    <row r="1532" spans="1:2" x14ac:dyDescent="0.25">
      <c r="A1532" s="28" t="s">
        <v>84</v>
      </c>
      <c r="B1532" s="2">
        <v>23.657206092505746</v>
      </c>
    </row>
    <row r="1533" spans="1:2" x14ac:dyDescent="0.25">
      <c r="A1533" s="28" t="s">
        <v>85</v>
      </c>
      <c r="B1533" s="2">
        <v>5.7252149845955396</v>
      </c>
    </row>
    <row r="1534" spans="1:2" x14ac:dyDescent="0.25">
      <c r="A1534" s="28" t="s">
        <v>82</v>
      </c>
      <c r="B1534" s="2">
        <v>7.3791882081424296</v>
      </c>
    </row>
    <row r="1535" spans="1:2" x14ac:dyDescent="0.25">
      <c r="A1535" s="6" t="s">
        <v>252</v>
      </c>
      <c r="B1535" s="2">
        <v>11.702399042616198</v>
      </c>
    </row>
    <row r="1536" spans="1:2" x14ac:dyDescent="0.25">
      <c r="A1536" s="28" t="s">
        <v>86</v>
      </c>
      <c r="B1536" s="2">
        <v>2.7638267122019763E-2</v>
      </c>
    </row>
    <row r="1537" spans="1:2" x14ac:dyDescent="0.25">
      <c r="A1537" s="28" t="s">
        <v>87</v>
      </c>
      <c r="B1537" s="2">
        <v>6.9830112097717792E-2</v>
      </c>
    </row>
    <row r="1538" spans="1:2" x14ac:dyDescent="0.25">
      <c r="A1538" s="28" t="s">
        <v>31</v>
      </c>
      <c r="B1538" s="2">
        <v>0.35479333083740411</v>
      </c>
    </row>
    <row r="1539" spans="1:2" x14ac:dyDescent="0.25">
      <c r="A1539" s="28" t="s">
        <v>29</v>
      </c>
      <c r="B1539" s="2">
        <v>0.410686672237425</v>
      </c>
    </row>
    <row r="1540" spans="1:2" x14ac:dyDescent="0.25">
      <c r="A1540" s="28" t="s">
        <v>30</v>
      </c>
      <c r="B1540" s="2">
        <v>0.19375622197151821</v>
      </c>
    </row>
    <row r="1541" spans="1:2" x14ac:dyDescent="0.25">
      <c r="A1541" s="28" t="s">
        <v>88</v>
      </c>
      <c r="B1541" s="2">
        <v>3.7533773368918091</v>
      </c>
    </row>
    <row r="1542" spans="1:2" x14ac:dyDescent="0.25">
      <c r="A1542" s="28" t="s">
        <v>80</v>
      </c>
      <c r="B1542" s="2">
        <v>0.543824151755118</v>
      </c>
    </row>
    <row r="1543" spans="1:2" x14ac:dyDescent="0.25">
      <c r="A1543" s="28" t="s">
        <v>84</v>
      </c>
      <c r="B1543" s="2">
        <v>1.2455133327126497</v>
      </c>
    </row>
    <row r="1544" spans="1:2" x14ac:dyDescent="0.25">
      <c r="A1544" s="28" t="s">
        <v>85</v>
      </c>
      <c r="B1544" s="2">
        <v>3.4163572205131101</v>
      </c>
    </row>
    <row r="1545" spans="1:2" x14ac:dyDescent="0.25">
      <c r="A1545" s="28" t="s">
        <v>82</v>
      </c>
      <c r="B1545" s="2">
        <v>1.686622396477427</v>
      </c>
    </row>
    <row r="1546" spans="1:2" x14ac:dyDescent="0.25">
      <c r="A1546" s="6" t="s">
        <v>230</v>
      </c>
      <c r="B1546" s="2">
        <v>3.2806642786160451</v>
      </c>
    </row>
    <row r="1547" spans="1:2" x14ac:dyDescent="0.25">
      <c r="A1547" s="28" t="s">
        <v>86</v>
      </c>
      <c r="B1547" s="2">
        <v>7.192147013745172E-3</v>
      </c>
    </row>
    <row r="1548" spans="1:2" x14ac:dyDescent="0.25">
      <c r="A1548" s="28" t="s">
        <v>87</v>
      </c>
      <c r="B1548" s="2">
        <v>1.6426170632786851E-2</v>
      </c>
    </row>
    <row r="1549" spans="1:2" x14ac:dyDescent="0.25">
      <c r="A1549" s="28" t="s">
        <v>31</v>
      </c>
      <c r="B1549" s="2">
        <v>0.29014882438294026</v>
      </c>
    </row>
    <row r="1550" spans="1:2" x14ac:dyDescent="0.25">
      <c r="A1550" s="28" t="s">
        <v>29</v>
      </c>
      <c r="B1550" s="2">
        <v>0.17821564092838665</v>
      </c>
    </row>
    <row r="1551" spans="1:2" x14ac:dyDescent="0.25">
      <c r="A1551" s="28" t="s">
        <v>30</v>
      </c>
      <c r="B1551" s="2">
        <v>0.23244957999964039</v>
      </c>
    </row>
    <row r="1552" spans="1:2" x14ac:dyDescent="0.25">
      <c r="A1552" s="28" t="s">
        <v>88</v>
      </c>
      <c r="B1552" s="2">
        <v>0.51251037514048947</v>
      </c>
    </row>
    <row r="1553" spans="1:2" x14ac:dyDescent="0.25">
      <c r="A1553" s="28" t="s">
        <v>80</v>
      </c>
      <c r="B1553" s="2">
        <v>6.3349184760754421E-2</v>
      </c>
    </row>
    <row r="1554" spans="1:2" x14ac:dyDescent="0.25">
      <c r="A1554" s="28" t="s">
        <v>84</v>
      </c>
      <c r="B1554" s="2">
        <v>0.34656518243751205</v>
      </c>
    </row>
    <row r="1555" spans="1:2" x14ac:dyDescent="0.25">
      <c r="A1555" s="28" t="s">
        <v>85</v>
      </c>
      <c r="B1555" s="2">
        <v>0.87849233622876077</v>
      </c>
    </row>
    <row r="1556" spans="1:2" x14ac:dyDescent="0.25">
      <c r="A1556" s="28" t="s">
        <v>82</v>
      </c>
      <c r="B1556" s="2">
        <v>0.75531483709102909</v>
      </c>
    </row>
    <row r="1557" spans="1:2" x14ac:dyDescent="0.25">
      <c r="A1557" s="6" t="s">
        <v>93</v>
      </c>
      <c r="B1557" s="2">
        <v>156.69525992973018</v>
      </c>
    </row>
    <row r="1558" spans="1:2" x14ac:dyDescent="0.25">
      <c r="A1558" s="28" t="s">
        <v>86</v>
      </c>
      <c r="B1558" s="2">
        <v>1.3127948858716425</v>
      </c>
    </row>
    <row r="1559" spans="1:2" x14ac:dyDescent="0.25">
      <c r="A1559" s="28" t="s">
        <v>87</v>
      </c>
      <c r="B1559" s="2">
        <v>3.3064768089936716</v>
      </c>
    </row>
    <row r="1560" spans="1:2" x14ac:dyDescent="0.25">
      <c r="A1560" s="28" t="s">
        <v>31</v>
      </c>
      <c r="B1560" s="2">
        <v>4.6371203064810373</v>
      </c>
    </row>
    <row r="1561" spans="1:2" x14ac:dyDescent="0.25">
      <c r="A1561" s="28" t="s">
        <v>29</v>
      </c>
      <c r="B1561" s="2">
        <v>2.1468684952240742</v>
      </c>
    </row>
    <row r="1562" spans="1:2" x14ac:dyDescent="0.25">
      <c r="A1562" s="28" t="s">
        <v>30</v>
      </c>
      <c r="B1562" s="2">
        <v>1.9196192859015127</v>
      </c>
    </row>
    <row r="1563" spans="1:2" x14ac:dyDescent="0.25">
      <c r="A1563" s="28" t="s">
        <v>88</v>
      </c>
      <c r="B1563" s="2">
        <v>23.292766379012793</v>
      </c>
    </row>
    <row r="1564" spans="1:2" x14ac:dyDescent="0.25">
      <c r="A1564" s="28" t="s">
        <v>80</v>
      </c>
      <c r="B1564" s="2">
        <v>2.4359458003260208</v>
      </c>
    </row>
    <row r="1565" spans="1:2" x14ac:dyDescent="0.25">
      <c r="A1565" s="28" t="s">
        <v>84</v>
      </c>
      <c r="B1565" s="2">
        <v>43.352456555877637</v>
      </c>
    </row>
    <row r="1566" spans="1:2" x14ac:dyDescent="0.25">
      <c r="A1566" s="28" t="s">
        <v>85</v>
      </c>
      <c r="B1566" s="2">
        <v>51.723343364428345</v>
      </c>
    </row>
    <row r="1567" spans="1:2" x14ac:dyDescent="0.25">
      <c r="A1567" s="28" t="s">
        <v>82</v>
      </c>
      <c r="B1567" s="2">
        <v>22.56786804761343</v>
      </c>
    </row>
    <row r="1568" spans="1:2" x14ac:dyDescent="0.25">
      <c r="A1568" s="3" t="s">
        <v>87</v>
      </c>
      <c r="B1568" s="2">
        <v>399.66463846861666</v>
      </c>
    </row>
    <row r="1569" spans="1:2" x14ac:dyDescent="0.25">
      <c r="A1569" s="6" t="s">
        <v>229</v>
      </c>
      <c r="B1569" s="2">
        <v>4.2412995216211673</v>
      </c>
    </row>
    <row r="1570" spans="1:2" x14ac:dyDescent="0.25">
      <c r="A1570" s="28" t="s">
        <v>79</v>
      </c>
      <c r="B1570" s="2">
        <v>1.0447155541805922E-4</v>
      </c>
    </row>
    <row r="1571" spans="1:2" x14ac:dyDescent="0.25">
      <c r="A1571" s="28" t="s">
        <v>86</v>
      </c>
      <c r="B1571" s="2">
        <v>2.4383186905789032E-2</v>
      </c>
    </row>
    <row r="1572" spans="1:2" x14ac:dyDescent="0.25">
      <c r="A1572" s="28" t="s">
        <v>31</v>
      </c>
      <c r="B1572" s="2">
        <v>6.2744772992733549E-3</v>
      </c>
    </row>
    <row r="1573" spans="1:2" x14ac:dyDescent="0.25">
      <c r="A1573" s="28" t="s">
        <v>29</v>
      </c>
      <c r="B1573" s="2">
        <v>0.28951997500346538</v>
      </c>
    </row>
    <row r="1574" spans="1:2" x14ac:dyDescent="0.25">
      <c r="A1574" s="28" t="s">
        <v>30</v>
      </c>
      <c r="B1574" s="2">
        <v>8.3534366461899101E-2</v>
      </c>
    </row>
    <row r="1575" spans="1:2" x14ac:dyDescent="0.25">
      <c r="A1575" s="28" t="s">
        <v>88</v>
      </c>
      <c r="B1575" s="2">
        <v>1.4924394633324366E-2</v>
      </c>
    </row>
    <row r="1576" spans="1:2" x14ac:dyDescent="0.25">
      <c r="A1576" s="28" t="s">
        <v>80</v>
      </c>
      <c r="B1576" s="2">
        <v>5.6473420021074042E-2</v>
      </c>
    </row>
    <row r="1577" spans="1:2" x14ac:dyDescent="0.25">
      <c r="A1577" s="28" t="s">
        <v>84</v>
      </c>
      <c r="B1577" s="2">
        <v>1.3687043743903984</v>
      </c>
    </row>
    <row r="1578" spans="1:2" x14ac:dyDescent="0.25">
      <c r="A1578" s="28" t="s">
        <v>85</v>
      </c>
      <c r="B1578" s="2">
        <v>2.0928662588190776</v>
      </c>
    </row>
    <row r="1579" spans="1:2" x14ac:dyDescent="0.25">
      <c r="A1579" s="28" t="s">
        <v>82</v>
      </c>
      <c r="B1579" s="2">
        <v>0.30451459653144808</v>
      </c>
    </row>
    <row r="1580" spans="1:2" x14ac:dyDescent="0.25">
      <c r="A1580" s="6" t="s">
        <v>240</v>
      </c>
      <c r="B1580" s="2">
        <v>1.5279169656427234</v>
      </c>
    </row>
    <row r="1581" spans="1:2" x14ac:dyDescent="0.25">
      <c r="A1581" s="28" t="s">
        <v>79</v>
      </c>
      <c r="B1581" s="2">
        <v>2.5464621997079313E-4</v>
      </c>
    </row>
    <row r="1582" spans="1:2" x14ac:dyDescent="0.25">
      <c r="A1582" s="28" t="s">
        <v>31</v>
      </c>
      <c r="B1582" s="2">
        <v>1.193281189279796E-2</v>
      </c>
    </row>
    <row r="1583" spans="1:2" x14ac:dyDescent="0.25">
      <c r="A1583" s="28" t="s">
        <v>29</v>
      </c>
      <c r="B1583" s="2">
        <v>5.9420212899966851E-2</v>
      </c>
    </row>
    <row r="1584" spans="1:2" x14ac:dyDescent="0.25">
      <c r="A1584" s="28" t="s">
        <v>30</v>
      </c>
      <c r="B1584" s="2">
        <v>0.43080434477495272</v>
      </c>
    </row>
    <row r="1585" spans="1:2" x14ac:dyDescent="0.25">
      <c r="A1585" s="28" t="s">
        <v>88</v>
      </c>
      <c r="B1585" s="2">
        <v>4.701192307503211E-2</v>
      </c>
    </row>
    <row r="1586" spans="1:2" x14ac:dyDescent="0.25">
      <c r="A1586" s="28" t="s">
        <v>80</v>
      </c>
      <c r="B1586" s="2">
        <v>1.2233598523803017E-2</v>
      </c>
    </row>
    <row r="1587" spans="1:2" x14ac:dyDescent="0.25">
      <c r="A1587" s="28" t="s">
        <v>84</v>
      </c>
      <c r="B1587" s="2">
        <v>0.18363247580462339</v>
      </c>
    </row>
    <row r="1588" spans="1:2" x14ac:dyDescent="0.25">
      <c r="A1588" s="28" t="s">
        <v>85</v>
      </c>
      <c r="B1588" s="2">
        <v>0.5912637267266373</v>
      </c>
    </row>
    <row r="1589" spans="1:2" x14ac:dyDescent="0.25">
      <c r="A1589" s="28" t="s">
        <v>82</v>
      </c>
      <c r="B1589" s="2">
        <v>0.19136322572493902</v>
      </c>
    </row>
    <row r="1590" spans="1:2" x14ac:dyDescent="0.25">
      <c r="A1590" s="6" t="s">
        <v>242</v>
      </c>
      <c r="B1590" s="2">
        <v>31.230197816394924</v>
      </c>
    </row>
    <row r="1591" spans="1:2" x14ac:dyDescent="0.25">
      <c r="A1591" s="28" t="s">
        <v>79</v>
      </c>
      <c r="B1591" s="2">
        <v>2.2190677768416154</v>
      </c>
    </row>
    <row r="1592" spans="1:2" x14ac:dyDescent="0.25">
      <c r="A1592" s="28" t="s">
        <v>86</v>
      </c>
      <c r="B1592" s="2">
        <v>0.10841715390514323</v>
      </c>
    </row>
    <row r="1593" spans="1:2" x14ac:dyDescent="0.25">
      <c r="A1593" s="28" t="s">
        <v>31</v>
      </c>
      <c r="B1593" s="2">
        <v>1.1151192949704816</v>
      </c>
    </row>
    <row r="1594" spans="1:2" x14ac:dyDescent="0.25">
      <c r="A1594" s="28" t="s">
        <v>29</v>
      </c>
      <c r="B1594" s="2">
        <v>3.9172773762920206</v>
      </c>
    </row>
    <row r="1595" spans="1:2" x14ac:dyDescent="0.25">
      <c r="A1595" s="28" t="s">
        <v>30</v>
      </c>
      <c r="B1595" s="2">
        <v>2.2980136127393052</v>
      </c>
    </row>
    <row r="1596" spans="1:2" x14ac:dyDescent="0.25">
      <c r="A1596" s="28" t="s">
        <v>88</v>
      </c>
      <c r="B1596" s="2">
        <v>3.4292492913285919</v>
      </c>
    </row>
    <row r="1597" spans="1:2" x14ac:dyDescent="0.25">
      <c r="A1597" s="28" t="s">
        <v>80</v>
      </c>
      <c r="B1597" s="2">
        <v>1.3173589744796996</v>
      </c>
    </row>
    <row r="1598" spans="1:2" x14ac:dyDescent="0.25">
      <c r="A1598" s="28" t="s">
        <v>84</v>
      </c>
      <c r="B1598" s="2">
        <v>4.5741526738862595</v>
      </c>
    </row>
    <row r="1599" spans="1:2" x14ac:dyDescent="0.25">
      <c r="A1599" s="28" t="s">
        <v>85</v>
      </c>
      <c r="B1599" s="2">
        <v>10.002107551532257</v>
      </c>
    </row>
    <row r="1600" spans="1:2" x14ac:dyDescent="0.25">
      <c r="A1600" s="28" t="s">
        <v>82</v>
      </c>
      <c r="B1600" s="2">
        <v>2.2494341104195548</v>
      </c>
    </row>
    <row r="1601" spans="1:2" x14ac:dyDescent="0.25">
      <c r="A1601" s="6" t="s">
        <v>53</v>
      </c>
      <c r="B1601" s="2">
        <v>7.3146860450927749</v>
      </c>
    </row>
    <row r="1602" spans="1:2" x14ac:dyDescent="0.25">
      <c r="A1602" s="28" t="s">
        <v>79</v>
      </c>
      <c r="B1602" s="2">
        <v>0.15340608474906231</v>
      </c>
    </row>
    <row r="1603" spans="1:2" x14ac:dyDescent="0.25">
      <c r="A1603" s="28" t="s">
        <v>86</v>
      </c>
      <c r="B1603" s="2">
        <v>1.0614519397314815E-4</v>
      </c>
    </row>
    <row r="1604" spans="1:2" x14ac:dyDescent="0.25">
      <c r="A1604" s="28" t="s">
        <v>31</v>
      </c>
      <c r="B1604" s="2">
        <v>0.18475987056655641</v>
      </c>
    </row>
    <row r="1605" spans="1:2" x14ac:dyDescent="0.25">
      <c r="A1605" s="28" t="s">
        <v>29</v>
      </c>
      <c r="B1605" s="2">
        <v>0.37717317228199032</v>
      </c>
    </row>
    <row r="1606" spans="1:2" x14ac:dyDescent="0.25">
      <c r="A1606" s="28" t="s">
        <v>30</v>
      </c>
      <c r="B1606" s="2">
        <v>0.22554501422384435</v>
      </c>
    </row>
    <row r="1607" spans="1:2" x14ac:dyDescent="0.25">
      <c r="A1607" s="28" t="s">
        <v>80</v>
      </c>
      <c r="B1607" s="2">
        <v>9.7832295475197145E-2</v>
      </c>
    </row>
    <row r="1608" spans="1:2" x14ac:dyDescent="0.25">
      <c r="A1608" s="28" t="s">
        <v>84</v>
      </c>
      <c r="B1608" s="2">
        <v>1.2674817802580964</v>
      </c>
    </row>
    <row r="1609" spans="1:2" x14ac:dyDescent="0.25">
      <c r="A1609" s="28" t="s">
        <v>85</v>
      </c>
      <c r="B1609" s="2">
        <v>1.3059464916065617</v>
      </c>
    </row>
    <row r="1610" spans="1:2" x14ac:dyDescent="0.25">
      <c r="A1610" s="28" t="s">
        <v>82</v>
      </c>
      <c r="B1610" s="2">
        <v>3.7024351907374933</v>
      </c>
    </row>
    <row r="1611" spans="1:2" x14ac:dyDescent="0.25">
      <c r="A1611" s="6" t="s">
        <v>231</v>
      </c>
      <c r="B1611" s="2">
        <v>51.733935550944423</v>
      </c>
    </row>
    <row r="1612" spans="1:2" x14ac:dyDescent="0.25">
      <c r="A1612" s="28" t="s">
        <v>79</v>
      </c>
      <c r="B1612" s="2">
        <v>2.0120687970810037E-3</v>
      </c>
    </row>
    <row r="1613" spans="1:2" x14ac:dyDescent="0.25">
      <c r="A1613" s="28" t="s">
        <v>86</v>
      </c>
      <c r="B1613" s="2">
        <v>4.4857839809279701E-3</v>
      </c>
    </row>
    <row r="1614" spans="1:2" x14ac:dyDescent="0.25">
      <c r="A1614" s="28" t="s">
        <v>31</v>
      </c>
      <c r="B1614" s="2">
        <v>4.086787648899465</v>
      </c>
    </row>
    <row r="1615" spans="1:2" x14ac:dyDescent="0.25">
      <c r="A1615" s="28" t="s">
        <v>29</v>
      </c>
      <c r="B1615" s="2">
        <v>8.4794303778734861</v>
      </c>
    </row>
    <row r="1616" spans="1:2" x14ac:dyDescent="0.25">
      <c r="A1616" s="28" t="s">
        <v>30</v>
      </c>
      <c r="B1616" s="2">
        <v>10.004807061218541</v>
      </c>
    </row>
    <row r="1617" spans="1:2" x14ac:dyDescent="0.25">
      <c r="A1617" s="28" t="s">
        <v>88</v>
      </c>
      <c r="B1617" s="2">
        <v>4.8729120398063364</v>
      </c>
    </row>
    <row r="1618" spans="1:2" x14ac:dyDescent="0.25">
      <c r="A1618" s="28" t="s">
        <v>80</v>
      </c>
      <c r="B1618" s="2">
        <v>0.10817542850992762</v>
      </c>
    </row>
    <row r="1619" spans="1:2" x14ac:dyDescent="0.25">
      <c r="A1619" s="28" t="s">
        <v>84</v>
      </c>
      <c r="B1619" s="2">
        <v>10.650521254342113</v>
      </c>
    </row>
    <row r="1620" spans="1:2" x14ac:dyDescent="0.25">
      <c r="A1620" s="28" t="s">
        <v>85</v>
      </c>
      <c r="B1620" s="2">
        <v>6.0342383965488766</v>
      </c>
    </row>
    <row r="1621" spans="1:2" x14ac:dyDescent="0.25">
      <c r="A1621" s="28" t="s">
        <v>82</v>
      </c>
      <c r="B1621" s="2">
        <v>7.4905654909676693</v>
      </c>
    </row>
    <row r="1622" spans="1:2" x14ac:dyDescent="0.25">
      <c r="A1622" s="6" t="s">
        <v>19</v>
      </c>
      <c r="B1622" s="2">
        <v>0.84235356304175935</v>
      </c>
    </row>
    <row r="1623" spans="1:2" x14ac:dyDescent="0.25">
      <c r="A1623" s="28" t="s">
        <v>79</v>
      </c>
      <c r="B1623" s="2">
        <v>2.0183601381441332E-2</v>
      </c>
    </row>
    <row r="1624" spans="1:2" x14ac:dyDescent="0.25">
      <c r="A1624" s="28" t="s">
        <v>86</v>
      </c>
      <c r="B1624" s="2">
        <v>3.5895545129298431E-3</v>
      </c>
    </row>
    <row r="1625" spans="1:2" x14ac:dyDescent="0.25">
      <c r="A1625" s="28" t="s">
        <v>31</v>
      </c>
      <c r="B1625" s="2">
        <v>4.4322786667819261E-3</v>
      </c>
    </row>
    <row r="1626" spans="1:2" x14ac:dyDescent="0.25">
      <c r="A1626" s="28" t="s">
        <v>29</v>
      </c>
      <c r="B1626" s="2">
        <v>0.72024201745364336</v>
      </c>
    </row>
    <row r="1627" spans="1:2" x14ac:dyDescent="0.25">
      <c r="A1627" s="28" t="s">
        <v>30</v>
      </c>
      <c r="B1627" s="2">
        <v>5.3581273108249472E-3</v>
      </c>
    </row>
    <row r="1628" spans="1:2" x14ac:dyDescent="0.25">
      <c r="A1628" s="28" t="s">
        <v>88</v>
      </c>
      <c r="B1628" s="2">
        <v>8.8552190574591738E-3</v>
      </c>
    </row>
    <row r="1629" spans="1:2" x14ac:dyDescent="0.25">
      <c r="A1629" s="28" t="s">
        <v>80</v>
      </c>
      <c r="B1629" s="2">
        <v>9.5650519796630824E-4</v>
      </c>
    </row>
    <row r="1630" spans="1:2" x14ac:dyDescent="0.25">
      <c r="A1630" s="28" t="s">
        <v>84</v>
      </c>
      <c r="B1630" s="2">
        <v>1.115574233619054E-3</v>
      </c>
    </row>
    <row r="1631" spans="1:2" x14ac:dyDescent="0.25">
      <c r="A1631" s="28" t="s">
        <v>85</v>
      </c>
      <c r="B1631" s="2">
        <v>6.5200392279335009E-2</v>
      </c>
    </row>
    <row r="1632" spans="1:2" x14ac:dyDescent="0.25">
      <c r="A1632" s="28" t="s">
        <v>82</v>
      </c>
      <c r="B1632" s="2">
        <v>1.242029294775825E-2</v>
      </c>
    </row>
    <row r="1633" spans="1:2" x14ac:dyDescent="0.25">
      <c r="A1633" s="6" t="s">
        <v>244</v>
      </c>
      <c r="B1633" s="2">
        <v>4.757405379262055</v>
      </c>
    </row>
    <row r="1634" spans="1:2" x14ac:dyDescent="0.25">
      <c r="A1634" s="28" t="s">
        <v>79</v>
      </c>
      <c r="B1634" s="2">
        <v>1.9223597194642999E-4</v>
      </c>
    </row>
    <row r="1635" spans="1:2" x14ac:dyDescent="0.25">
      <c r="A1635" s="28" t="s">
        <v>86</v>
      </c>
      <c r="B1635" s="2">
        <v>1.5520365872377168E-4</v>
      </c>
    </row>
    <row r="1636" spans="1:2" x14ac:dyDescent="0.25">
      <c r="A1636" s="28" t="s">
        <v>31</v>
      </c>
      <c r="B1636" s="2">
        <v>0.10383373190834394</v>
      </c>
    </row>
    <row r="1637" spans="1:2" x14ac:dyDescent="0.25">
      <c r="A1637" s="28" t="s">
        <v>29</v>
      </c>
      <c r="B1637" s="2">
        <v>0.21584456822052825</v>
      </c>
    </row>
    <row r="1638" spans="1:2" x14ac:dyDescent="0.25">
      <c r="A1638" s="28" t="s">
        <v>30</v>
      </c>
      <c r="B1638" s="2">
        <v>3.4602561828965331E-2</v>
      </c>
    </row>
    <row r="1639" spans="1:2" x14ac:dyDescent="0.25">
      <c r="A1639" s="28" t="s">
        <v>88</v>
      </c>
      <c r="B1639" s="2">
        <v>0.26170438230930537</v>
      </c>
    </row>
    <row r="1640" spans="1:2" x14ac:dyDescent="0.25">
      <c r="A1640" s="28" t="s">
        <v>84</v>
      </c>
      <c r="B1640" s="2">
        <v>1.0230284763312636</v>
      </c>
    </row>
    <row r="1641" spans="1:2" x14ac:dyDescent="0.25">
      <c r="A1641" s="28" t="s">
        <v>85</v>
      </c>
      <c r="B1641" s="2">
        <v>1.9388014795243227</v>
      </c>
    </row>
    <row r="1642" spans="1:2" x14ac:dyDescent="0.25">
      <c r="A1642" s="28" t="s">
        <v>82</v>
      </c>
      <c r="B1642" s="2">
        <v>1.179242739508656</v>
      </c>
    </row>
    <row r="1643" spans="1:2" x14ac:dyDescent="0.25">
      <c r="A1643" s="6" t="s">
        <v>52</v>
      </c>
      <c r="B1643" s="2">
        <v>9.2245347989168263</v>
      </c>
    </row>
    <row r="1644" spans="1:2" x14ac:dyDescent="0.25">
      <c r="A1644" s="28" t="s">
        <v>79</v>
      </c>
      <c r="B1644" s="2">
        <v>1.193137402550766E-2</v>
      </c>
    </row>
    <row r="1645" spans="1:2" x14ac:dyDescent="0.25">
      <c r="A1645" s="28" t="s">
        <v>86</v>
      </c>
      <c r="B1645" s="2">
        <v>9.6998688025100865E-3</v>
      </c>
    </row>
    <row r="1646" spans="1:2" x14ac:dyDescent="0.25">
      <c r="A1646" s="28" t="s">
        <v>31</v>
      </c>
      <c r="B1646" s="2">
        <v>8.4951926950262477E-2</v>
      </c>
    </row>
    <row r="1647" spans="1:2" x14ac:dyDescent="0.25">
      <c r="A1647" s="28" t="s">
        <v>29</v>
      </c>
      <c r="B1647" s="2">
        <v>0.54941338575350651</v>
      </c>
    </row>
    <row r="1648" spans="1:2" x14ac:dyDescent="0.25">
      <c r="A1648" s="28" t="s">
        <v>30</v>
      </c>
      <c r="B1648" s="2">
        <v>1.668797831805398</v>
      </c>
    </row>
    <row r="1649" spans="1:2" x14ac:dyDescent="0.25">
      <c r="A1649" s="28" t="s">
        <v>88</v>
      </c>
      <c r="B1649" s="2">
        <v>0.14093446342520749</v>
      </c>
    </row>
    <row r="1650" spans="1:2" x14ac:dyDescent="0.25">
      <c r="A1650" s="28" t="s">
        <v>80</v>
      </c>
      <c r="B1650" s="2">
        <v>1.8807479355659788E-2</v>
      </c>
    </row>
    <row r="1651" spans="1:2" x14ac:dyDescent="0.25">
      <c r="A1651" s="28" t="s">
        <v>84</v>
      </c>
      <c r="B1651" s="2">
        <v>7.1637971998334507E-2</v>
      </c>
    </row>
    <row r="1652" spans="1:2" x14ac:dyDescent="0.25">
      <c r="A1652" s="28" t="s">
        <v>85</v>
      </c>
      <c r="B1652" s="2">
        <v>4.4485816529774471</v>
      </c>
    </row>
    <row r="1653" spans="1:2" x14ac:dyDescent="0.25">
      <c r="A1653" s="28" t="s">
        <v>82</v>
      </c>
      <c r="B1653" s="2">
        <v>2.2197788438229922</v>
      </c>
    </row>
    <row r="1654" spans="1:2" x14ac:dyDescent="0.25">
      <c r="A1654" s="6" t="s">
        <v>246</v>
      </c>
      <c r="B1654" s="2">
        <v>11.905961497046084</v>
      </c>
    </row>
    <row r="1655" spans="1:2" x14ac:dyDescent="0.25">
      <c r="A1655" s="28" t="s">
        <v>79</v>
      </c>
      <c r="B1655" s="2">
        <v>5.8813507568507443E-2</v>
      </c>
    </row>
    <row r="1656" spans="1:2" x14ac:dyDescent="0.25">
      <c r="A1656" s="28" t="s">
        <v>31</v>
      </c>
      <c r="B1656" s="2">
        <v>0.26012470457911563</v>
      </c>
    </row>
    <row r="1657" spans="1:2" x14ac:dyDescent="0.25">
      <c r="A1657" s="28" t="s">
        <v>29</v>
      </c>
      <c r="B1657" s="2">
        <v>1.3314289197102906</v>
      </c>
    </row>
    <row r="1658" spans="1:2" x14ac:dyDescent="0.25">
      <c r="A1658" s="28" t="s">
        <v>30</v>
      </c>
      <c r="B1658" s="2">
        <v>0.45867527905948252</v>
      </c>
    </row>
    <row r="1659" spans="1:2" x14ac:dyDescent="0.25">
      <c r="A1659" s="28" t="s">
        <v>88</v>
      </c>
      <c r="B1659" s="2">
        <v>1.5169076848516914</v>
      </c>
    </row>
    <row r="1660" spans="1:2" x14ac:dyDescent="0.25">
      <c r="A1660" s="28" t="s">
        <v>80</v>
      </c>
      <c r="B1660" s="2">
        <v>0.3089682539642758</v>
      </c>
    </row>
    <row r="1661" spans="1:2" x14ac:dyDescent="0.25">
      <c r="A1661" s="28" t="s">
        <v>84</v>
      </c>
      <c r="B1661" s="2">
        <v>0.51225054308560236</v>
      </c>
    </row>
    <row r="1662" spans="1:2" x14ac:dyDescent="0.25">
      <c r="A1662" s="28" t="s">
        <v>85</v>
      </c>
      <c r="B1662" s="2">
        <v>6.6127692294543436</v>
      </c>
    </row>
    <row r="1663" spans="1:2" x14ac:dyDescent="0.25">
      <c r="A1663" s="28" t="s">
        <v>82</v>
      </c>
      <c r="B1663" s="2">
        <v>0.84602337477277534</v>
      </c>
    </row>
    <row r="1664" spans="1:2" x14ac:dyDescent="0.25">
      <c r="A1664" s="6" t="s">
        <v>248</v>
      </c>
      <c r="B1664" s="2">
        <v>6.0399250193201901</v>
      </c>
    </row>
    <row r="1665" spans="1:2" x14ac:dyDescent="0.25">
      <c r="A1665" s="28" t="s">
        <v>79</v>
      </c>
      <c r="B1665" s="2">
        <v>1.9911210369789645E-2</v>
      </c>
    </row>
    <row r="1666" spans="1:2" x14ac:dyDescent="0.25">
      <c r="A1666" s="28" t="s">
        <v>86</v>
      </c>
      <c r="B1666" s="2">
        <v>4.8517427121883075E-3</v>
      </c>
    </row>
    <row r="1667" spans="1:2" x14ac:dyDescent="0.25">
      <c r="A1667" s="28" t="s">
        <v>31</v>
      </c>
      <c r="B1667" s="2">
        <v>0.15135961551858151</v>
      </c>
    </row>
    <row r="1668" spans="1:2" x14ac:dyDescent="0.25">
      <c r="A1668" s="28" t="s">
        <v>29</v>
      </c>
      <c r="B1668" s="2">
        <v>0.26529901835433439</v>
      </c>
    </row>
    <row r="1669" spans="1:2" x14ac:dyDescent="0.25">
      <c r="A1669" s="28" t="s">
        <v>30</v>
      </c>
      <c r="B1669" s="2">
        <v>0.25211977080021319</v>
      </c>
    </row>
    <row r="1670" spans="1:2" x14ac:dyDescent="0.25">
      <c r="A1670" s="28" t="s">
        <v>88</v>
      </c>
      <c r="B1670" s="2">
        <v>0.36704383189616974</v>
      </c>
    </row>
    <row r="1671" spans="1:2" x14ac:dyDescent="0.25">
      <c r="A1671" s="28" t="s">
        <v>80</v>
      </c>
      <c r="B1671" s="2">
        <v>0.57240241108489431</v>
      </c>
    </row>
    <row r="1672" spans="1:2" x14ac:dyDescent="0.25">
      <c r="A1672" s="28" t="s">
        <v>84</v>
      </c>
      <c r="B1672" s="2">
        <v>0.29963848331823939</v>
      </c>
    </row>
    <row r="1673" spans="1:2" x14ac:dyDescent="0.25">
      <c r="A1673" s="28" t="s">
        <v>85</v>
      </c>
      <c r="B1673" s="2">
        <v>3.6805612687885363</v>
      </c>
    </row>
    <row r="1674" spans="1:2" x14ac:dyDescent="0.25">
      <c r="A1674" s="28" t="s">
        <v>82</v>
      </c>
      <c r="B1674" s="2">
        <v>0.42673766647724315</v>
      </c>
    </row>
    <row r="1675" spans="1:2" x14ac:dyDescent="0.25">
      <c r="A1675" s="6" t="s">
        <v>21</v>
      </c>
      <c r="B1675" s="2">
        <v>11.395679603360634</v>
      </c>
    </row>
    <row r="1676" spans="1:2" x14ac:dyDescent="0.25">
      <c r="A1676" s="28" t="s">
        <v>79</v>
      </c>
      <c r="B1676" s="2">
        <v>8.1831847677727498E-2</v>
      </c>
    </row>
    <row r="1677" spans="1:2" x14ac:dyDescent="0.25">
      <c r="A1677" s="28" t="s">
        <v>86</v>
      </c>
      <c r="B1677" s="2">
        <v>1.2747693739751606E-2</v>
      </c>
    </row>
    <row r="1678" spans="1:2" x14ac:dyDescent="0.25">
      <c r="A1678" s="28" t="s">
        <v>31</v>
      </c>
      <c r="B1678" s="2">
        <v>0.3635363471389465</v>
      </c>
    </row>
    <row r="1679" spans="1:2" x14ac:dyDescent="0.25">
      <c r="A1679" s="28" t="s">
        <v>29</v>
      </c>
      <c r="B1679" s="2">
        <v>0.36098029347710459</v>
      </c>
    </row>
    <row r="1680" spans="1:2" x14ac:dyDescent="0.25">
      <c r="A1680" s="28" t="s">
        <v>30</v>
      </c>
      <c r="B1680" s="2">
        <v>0.82769074349296834</v>
      </c>
    </row>
    <row r="1681" spans="1:2" x14ac:dyDescent="0.25">
      <c r="A1681" s="28" t="s">
        <v>88</v>
      </c>
      <c r="B1681" s="2">
        <v>1.8848099329814052</v>
      </c>
    </row>
    <row r="1682" spans="1:2" x14ac:dyDescent="0.25">
      <c r="A1682" s="28" t="s">
        <v>80</v>
      </c>
      <c r="B1682" s="2">
        <v>0.77429438355507396</v>
      </c>
    </row>
    <row r="1683" spans="1:2" x14ac:dyDescent="0.25">
      <c r="A1683" s="28" t="s">
        <v>84</v>
      </c>
      <c r="B1683" s="2">
        <v>2.3778936233513845</v>
      </c>
    </row>
    <row r="1684" spans="1:2" x14ac:dyDescent="0.25">
      <c r="A1684" s="28" t="s">
        <v>85</v>
      </c>
      <c r="B1684" s="2">
        <v>2.0795581226800439</v>
      </c>
    </row>
    <row r="1685" spans="1:2" x14ac:dyDescent="0.25">
      <c r="A1685" s="28" t="s">
        <v>82</v>
      </c>
      <c r="B1685" s="2">
        <v>2.6323366152662286</v>
      </c>
    </row>
    <row r="1686" spans="1:2" x14ac:dyDescent="0.25">
      <c r="A1686" s="6" t="s">
        <v>22</v>
      </c>
      <c r="B1686" s="2">
        <v>0.80788160483488713</v>
      </c>
    </row>
    <row r="1687" spans="1:2" x14ac:dyDescent="0.25">
      <c r="A1687" s="28" t="s">
        <v>86</v>
      </c>
      <c r="B1687" s="2">
        <v>3.9935143067145436E-3</v>
      </c>
    </row>
    <row r="1688" spans="1:2" x14ac:dyDescent="0.25">
      <c r="A1688" s="28" t="s">
        <v>31</v>
      </c>
      <c r="B1688" s="2">
        <v>2.587528896066677E-3</v>
      </c>
    </row>
    <row r="1689" spans="1:2" x14ac:dyDescent="0.25">
      <c r="A1689" s="28" t="s">
        <v>29</v>
      </c>
      <c r="B1689" s="2">
        <v>7.3345800945638445E-2</v>
      </c>
    </row>
    <row r="1690" spans="1:2" x14ac:dyDescent="0.25">
      <c r="A1690" s="28" t="s">
        <v>30</v>
      </c>
      <c r="B1690" s="2">
        <v>1.9045816322901334E-2</v>
      </c>
    </row>
    <row r="1691" spans="1:2" x14ac:dyDescent="0.25">
      <c r="A1691" s="28" t="s">
        <v>88</v>
      </c>
      <c r="B1691" s="2">
        <v>0.10971518784909709</v>
      </c>
    </row>
    <row r="1692" spans="1:2" x14ac:dyDescent="0.25">
      <c r="A1692" s="28" t="s">
        <v>80</v>
      </c>
      <c r="B1692" s="2">
        <v>2.866129619815552E-3</v>
      </c>
    </row>
    <row r="1693" spans="1:2" x14ac:dyDescent="0.25">
      <c r="A1693" s="28" t="s">
        <v>84</v>
      </c>
      <c r="B1693" s="2">
        <v>4.7782941465687595E-3</v>
      </c>
    </row>
    <row r="1694" spans="1:2" x14ac:dyDescent="0.25">
      <c r="A1694" s="28" t="s">
        <v>85</v>
      </c>
      <c r="B1694" s="2">
        <v>0.5882098327548132</v>
      </c>
    </row>
    <row r="1695" spans="1:2" x14ac:dyDescent="0.25">
      <c r="A1695" s="28" t="s">
        <v>82</v>
      </c>
      <c r="B1695" s="2">
        <v>3.3394999932715797E-3</v>
      </c>
    </row>
    <row r="1696" spans="1:2" x14ac:dyDescent="0.25">
      <c r="A1696" s="6" t="s">
        <v>25</v>
      </c>
      <c r="B1696" s="2">
        <v>30.999064790098608</v>
      </c>
    </row>
    <row r="1697" spans="1:2" x14ac:dyDescent="0.25">
      <c r="A1697" s="28" t="s">
        <v>79</v>
      </c>
      <c r="B1697" s="2">
        <v>0.13877652328010812</v>
      </c>
    </row>
    <row r="1698" spans="1:2" x14ac:dyDescent="0.25">
      <c r="A1698" s="28" t="s">
        <v>86</v>
      </c>
      <c r="B1698" s="2">
        <v>1.7904023439228845E-3</v>
      </c>
    </row>
    <row r="1699" spans="1:2" x14ac:dyDescent="0.25">
      <c r="A1699" s="28" t="s">
        <v>31</v>
      </c>
      <c r="B1699" s="2">
        <v>5.0211719480736807</v>
      </c>
    </row>
    <row r="1700" spans="1:2" x14ac:dyDescent="0.25">
      <c r="A1700" s="28" t="s">
        <v>29</v>
      </c>
      <c r="B1700" s="2">
        <v>2.8765615784005378</v>
      </c>
    </row>
    <row r="1701" spans="1:2" x14ac:dyDescent="0.25">
      <c r="A1701" s="28" t="s">
        <v>30</v>
      </c>
      <c r="B1701" s="2">
        <v>6.3297359885408637</v>
      </c>
    </row>
    <row r="1702" spans="1:2" x14ac:dyDescent="0.25">
      <c r="A1702" s="28" t="s">
        <v>88</v>
      </c>
      <c r="B1702" s="2">
        <v>8.0707793862384971</v>
      </c>
    </row>
    <row r="1703" spans="1:2" x14ac:dyDescent="0.25">
      <c r="A1703" s="28" t="s">
        <v>80</v>
      </c>
      <c r="B1703" s="2">
        <v>2.9574898540978833E-2</v>
      </c>
    </row>
    <row r="1704" spans="1:2" x14ac:dyDescent="0.25">
      <c r="A1704" s="28" t="s">
        <v>84</v>
      </c>
      <c r="B1704" s="2">
        <v>2.023375501320142</v>
      </c>
    </row>
    <row r="1705" spans="1:2" x14ac:dyDescent="0.25">
      <c r="A1705" s="28" t="s">
        <v>85</v>
      </c>
      <c r="B1705" s="2">
        <v>5.1668878359239327</v>
      </c>
    </row>
    <row r="1706" spans="1:2" x14ac:dyDescent="0.25">
      <c r="A1706" s="28" t="s">
        <v>82</v>
      </c>
      <c r="B1706" s="2">
        <v>1.340410727435944</v>
      </c>
    </row>
    <row r="1707" spans="1:2" x14ac:dyDescent="0.25">
      <c r="A1707" s="6" t="s">
        <v>23</v>
      </c>
      <c r="B1707" s="2">
        <v>2.117566305159845</v>
      </c>
    </row>
    <row r="1708" spans="1:2" x14ac:dyDescent="0.25">
      <c r="A1708" s="28" t="s">
        <v>79</v>
      </c>
      <c r="B1708" s="2">
        <v>1.3746212961004641E-2</v>
      </c>
    </row>
    <row r="1709" spans="1:2" x14ac:dyDescent="0.25">
      <c r="A1709" s="28" t="s">
        <v>86</v>
      </c>
      <c r="B1709" s="2">
        <v>3.9754461362312369E-3</v>
      </c>
    </row>
    <row r="1710" spans="1:2" x14ac:dyDescent="0.25">
      <c r="A1710" s="28" t="s">
        <v>31</v>
      </c>
      <c r="B1710" s="2">
        <v>1.1393991087023046E-2</v>
      </c>
    </row>
    <row r="1711" spans="1:2" x14ac:dyDescent="0.25">
      <c r="A1711" s="28" t="s">
        <v>29</v>
      </c>
      <c r="B1711" s="2">
        <v>8.9926254994032173E-2</v>
      </c>
    </row>
    <row r="1712" spans="1:2" x14ac:dyDescent="0.25">
      <c r="A1712" s="28" t="s">
        <v>30</v>
      </c>
      <c r="B1712" s="2">
        <v>9.7716051403890808E-2</v>
      </c>
    </row>
    <row r="1713" spans="1:2" x14ac:dyDescent="0.25">
      <c r="A1713" s="28" t="s">
        <v>88</v>
      </c>
      <c r="B1713" s="2">
        <v>9.9616723821475805E-3</v>
      </c>
    </row>
    <row r="1714" spans="1:2" x14ac:dyDescent="0.25">
      <c r="A1714" s="28" t="s">
        <v>80</v>
      </c>
      <c r="B1714" s="2">
        <v>0.15010196093254408</v>
      </c>
    </row>
    <row r="1715" spans="1:2" x14ac:dyDescent="0.25">
      <c r="A1715" s="28" t="s">
        <v>84</v>
      </c>
      <c r="B1715" s="2">
        <v>0.80261977088249681</v>
      </c>
    </row>
    <row r="1716" spans="1:2" x14ac:dyDescent="0.25">
      <c r="A1716" s="28" t="s">
        <v>85</v>
      </c>
      <c r="B1716" s="2">
        <v>0.8129163085437433</v>
      </c>
    </row>
    <row r="1717" spans="1:2" x14ac:dyDescent="0.25">
      <c r="A1717" s="28" t="s">
        <v>82</v>
      </c>
      <c r="B1717" s="2">
        <v>0.12520863583673164</v>
      </c>
    </row>
    <row r="1718" spans="1:2" x14ac:dyDescent="0.25">
      <c r="A1718" s="6" t="s">
        <v>250</v>
      </c>
      <c r="B1718" s="2">
        <v>9.6625729410911863</v>
      </c>
    </row>
    <row r="1719" spans="1:2" x14ac:dyDescent="0.25">
      <c r="A1719" s="28" t="s">
        <v>79</v>
      </c>
      <c r="B1719" s="2">
        <v>6.4662337322008878E-2</v>
      </c>
    </row>
    <row r="1720" spans="1:2" x14ac:dyDescent="0.25">
      <c r="A1720" s="28" t="s">
        <v>86</v>
      </c>
      <c r="B1720" s="2">
        <v>1.0365712200155783E-3</v>
      </c>
    </row>
    <row r="1721" spans="1:2" x14ac:dyDescent="0.25">
      <c r="A1721" s="28" t="s">
        <v>31</v>
      </c>
      <c r="B1721" s="2">
        <v>0.13467428648767812</v>
      </c>
    </row>
    <row r="1722" spans="1:2" x14ac:dyDescent="0.25">
      <c r="A1722" s="28" t="s">
        <v>29</v>
      </c>
      <c r="B1722" s="2">
        <v>0.67134025129268049</v>
      </c>
    </row>
    <row r="1723" spans="1:2" x14ac:dyDescent="0.25">
      <c r="A1723" s="28" t="s">
        <v>30</v>
      </c>
      <c r="B1723" s="2">
        <v>0.61842295541598269</v>
      </c>
    </row>
    <row r="1724" spans="1:2" x14ac:dyDescent="0.25">
      <c r="A1724" s="28" t="s">
        <v>88</v>
      </c>
      <c r="B1724" s="2">
        <v>0.47070220533871571</v>
      </c>
    </row>
    <row r="1725" spans="1:2" x14ac:dyDescent="0.25">
      <c r="A1725" s="28" t="s">
        <v>80</v>
      </c>
      <c r="B1725" s="2">
        <v>0.60810855392040319</v>
      </c>
    </row>
    <row r="1726" spans="1:2" x14ac:dyDescent="0.25">
      <c r="A1726" s="28" t="s">
        <v>84</v>
      </c>
      <c r="B1726" s="2">
        <v>3.6728213771280918</v>
      </c>
    </row>
    <row r="1727" spans="1:2" x14ac:dyDescent="0.25">
      <c r="A1727" s="28" t="s">
        <v>85</v>
      </c>
      <c r="B1727" s="2">
        <v>2.7498396886822922</v>
      </c>
    </row>
    <row r="1728" spans="1:2" x14ac:dyDescent="0.25">
      <c r="A1728" s="28" t="s">
        <v>82</v>
      </c>
      <c r="B1728" s="2">
        <v>0.67096471428331672</v>
      </c>
    </row>
    <row r="1729" spans="1:2" x14ac:dyDescent="0.25">
      <c r="A1729" s="6" t="s">
        <v>252</v>
      </c>
      <c r="B1729" s="2">
        <v>8.1811391609057669</v>
      </c>
    </row>
    <row r="1730" spans="1:2" x14ac:dyDescent="0.25">
      <c r="A1730" s="28" t="s">
        <v>79</v>
      </c>
      <c r="B1730" s="2">
        <v>5.163082004694567E-2</v>
      </c>
    </row>
    <row r="1731" spans="1:2" x14ac:dyDescent="0.25">
      <c r="A1731" s="28" t="s">
        <v>86</v>
      </c>
      <c r="B1731" s="2">
        <v>2.0858396384985132E-2</v>
      </c>
    </row>
    <row r="1732" spans="1:2" x14ac:dyDescent="0.25">
      <c r="A1732" s="28" t="s">
        <v>31</v>
      </c>
      <c r="B1732" s="2">
        <v>0.46330256916886131</v>
      </c>
    </row>
    <row r="1733" spans="1:2" x14ac:dyDescent="0.25">
      <c r="A1733" s="28" t="s">
        <v>29</v>
      </c>
      <c r="B1733" s="2">
        <v>1.1398446810942768</v>
      </c>
    </row>
    <row r="1734" spans="1:2" x14ac:dyDescent="0.25">
      <c r="A1734" s="28" t="s">
        <v>30</v>
      </c>
      <c r="B1734" s="2">
        <v>1.2062304653028302</v>
      </c>
    </row>
    <row r="1735" spans="1:2" x14ac:dyDescent="0.25">
      <c r="A1735" s="28" t="s">
        <v>88</v>
      </c>
      <c r="B1735" s="2">
        <v>1.9693769464700355</v>
      </c>
    </row>
    <row r="1736" spans="1:2" x14ac:dyDescent="0.25">
      <c r="A1736" s="28" t="s">
        <v>80</v>
      </c>
      <c r="B1736" s="2">
        <v>0.2455209490022062</v>
      </c>
    </row>
    <row r="1737" spans="1:2" x14ac:dyDescent="0.25">
      <c r="A1737" s="28" t="s">
        <v>84</v>
      </c>
      <c r="B1737" s="2">
        <v>0.28316063696470989</v>
      </c>
    </row>
    <row r="1738" spans="1:2" x14ac:dyDescent="0.25">
      <c r="A1738" s="28" t="s">
        <v>85</v>
      </c>
      <c r="B1738" s="2">
        <v>1.6930456290390612</v>
      </c>
    </row>
    <row r="1739" spans="1:2" x14ac:dyDescent="0.25">
      <c r="A1739" s="28" t="s">
        <v>82</v>
      </c>
      <c r="B1739" s="2">
        <v>1.1081680674318555</v>
      </c>
    </row>
    <row r="1740" spans="1:2" x14ac:dyDescent="0.25">
      <c r="A1740" s="6" t="s">
        <v>230</v>
      </c>
      <c r="B1740" s="2">
        <v>7.8501986715744128</v>
      </c>
    </row>
    <row r="1741" spans="1:2" x14ac:dyDescent="0.25">
      <c r="A1741" s="28" t="s">
        <v>79</v>
      </c>
      <c r="B1741" s="2">
        <v>6.6699277814817326E-2</v>
      </c>
    </row>
    <row r="1742" spans="1:2" x14ac:dyDescent="0.25">
      <c r="A1742" s="28" t="s">
        <v>86</v>
      </c>
      <c r="B1742" s="2">
        <v>4.6995292387857837E-2</v>
      </c>
    </row>
    <row r="1743" spans="1:2" x14ac:dyDescent="0.25">
      <c r="A1743" s="28" t="s">
        <v>31</v>
      </c>
      <c r="B1743" s="2">
        <v>0.42139317512283575</v>
      </c>
    </row>
    <row r="1744" spans="1:2" x14ac:dyDescent="0.25">
      <c r="A1744" s="28" t="s">
        <v>29</v>
      </c>
      <c r="B1744" s="2">
        <v>1.2626353149424756</v>
      </c>
    </row>
    <row r="1745" spans="1:2" x14ac:dyDescent="0.25">
      <c r="A1745" s="28" t="s">
        <v>30</v>
      </c>
      <c r="B1745" s="2">
        <v>1.109120967555381</v>
      </c>
    </row>
    <row r="1746" spans="1:2" x14ac:dyDescent="0.25">
      <c r="A1746" s="28" t="s">
        <v>88</v>
      </c>
      <c r="B1746" s="2">
        <v>1.1740082360575947</v>
      </c>
    </row>
    <row r="1747" spans="1:2" x14ac:dyDescent="0.25">
      <c r="A1747" s="28" t="s">
        <v>80</v>
      </c>
      <c r="B1747" s="2">
        <v>0.12208018446244616</v>
      </c>
    </row>
    <row r="1748" spans="1:2" x14ac:dyDescent="0.25">
      <c r="A1748" s="28" t="s">
        <v>84</v>
      </c>
      <c r="B1748" s="2">
        <v>0.48474599250183137</v>
      </c>
    </row>
    <row r="1749" spans="1:2" x14ac:dyDescent="0.25">
      <c r="A1749" s="28" t="s">
        <v>85</v>
      </c>
      <c r="B1749" s="2">
        <v>1.6974833068985899</v>
      </c>
    </row>
    <row r="1750" spans="1:2" x14ac:dyDescent="0.25">
      <c r="A1750" s="28" t="s">
        <v>82</v>
      </c>
      <c r="B1750" s="2">
        <v>1.4650369238305834</v>
      </c>
    </row>
    <row r="1751" spans="1:2" x14ac:dyDescent="0.25">
      <c r="A1751" s="6" t="s">
        <v>93</v>
      </c>
      <c r="B1751" s="2">
        <v>199.83231923430827</v>
      </c>
    </row>
    <row r="1752" spans="1:2" x14ac:dyDescent="0.25">
      <c r="A1752" s="28" t="s">
        <v>79</v>
      </c>
      <c r="B1752" s="2">
        <v>2.9032239965829523</v>
      </c>
    </row>
    <row r="1753" spans="1:2" x14ac:dyDescent="0.25">
      <c r="A1753" s="28" t="s">
        <v>86</v>
      </c>
      <c r="B1753" s="2">
        <v>0.24708595619166418</v>
      </c>
    </row>
    <row r="1754" spans="1:2" x14ac:dyDescent="0.25">
      <c r="A1754" s="28" t="s">
        <v>31</v>
      </c>
      <c r="B1754" s="2">
        <v>12.427636207226753</v>
      </c>
    </row>
    <row r="1755" spans="1:2" x14ac:dyDescent="0.25">
      <c r="A1755" s="28" t="s">
        <v>29</v>
      </c>
      <c r="B1755" s="2">
        <v>22.679683198989977</v>
      </c>
    </row>
    <row r="1756" spans="1:2" x14ac:dyDescent="0.25">
      <c r="A1756" s="28" t="s">
        <v>30</v>
      </c>
      <c r="B1756" s="2">
        <v>25.670220958258238</v>
      </c>
    </row>
    <row r="1757" spans="1:2" x14ac:dyDescent="0.25">
      <c r="A1757" s="28" t="s">
        <v>88</v>
      </c>
      <c r="B1757" s="2">
        <v>24.348896797700608</v>
      </c>
    </row>
    <row r="1758" spans="1:2" x14ac:dyDescent="0.25">
      <c r="A1758" s="28" t="s">
        <v>80</v>
      </c>
      <c r="B1758" s="2">
        <v>4.4257554266459662</v>
      </c>
    </row>
    <row r="1759" spans="1:2" x14ac:dyDescent="0.25">
      <c r="A1759" s="28" t="s">
        <v>84</v>
      </c>
      <c r="B1759" s="2">
        <v>29.601558803943771</v>
      </c>
    </row>
    <row r="1760" spans="1:2" x14ac:dyDescent="0.25">
      <c r="A1760" s="28" t="s">
        <v>85</v>
      </c>
      <c r="B1760" s="2">
        <v>51.560277172779877</v>
      </c>
    </row>
    <row r="1761" spans="1:2" x14ac:dyDescent="0.25">
      <c r="A1761" s="28" t="s">
        <v>82</v>
      </c>
      <c r="B1761" s="2">
        <v>25.967980715988464</v>
      </c>
    </row>
    <row r="1762" spans="1:2" x14ac:dyDescent="0.25">
      <c r="A1762" s="3" t="s">
        <v>80</v>
      </c>
      <c r="B1762" s="2">
        <v>431.01528162077801</v>
      </c>
    </row>
    <row r="1763" spans="1:2" x14ac:dyDescent="0.25">
      <c r="A1763" s="6" t="s">
        <v>229</v>
      </c>
      <c r="B1763" s="2">
        <v>8.9427894353433679</v>
      </c>
    </row>
    <row r="1764" spans="1:2" x14ac:dyDescent="0.25">
      <c r="A1764" s="28" t="s">
        <v>79</v>
      </c>
      <c r="B1764" s="2">
        <v>2.2535468324691034E-2</v>
      </c>
    </row>
    <row r="1765" spans="1:2" x14ac:dyDescent="0.25">
      <c r="A1765" s="28" t="s">
        <v>86</v>
      </c>
      <c r="B1765" s="2">
        <v>5.8470531856089546E-2</v>
      </c>
    </row>
    <row r="1766" spans="1:2" x14ac:dyDescent="0.25">
      <c r="A1766" s="28" t="s">
        <v>87</v>
      </c>
      <c r="B1766" s="2">
        <v>0.2193390402738998</v>
      </c>
    </row>
    <row r="1767" spans="1:2" x14ac:dyDescent="0.25">
      <c r="A1767" s="28" t="s">
        <v>31</v>
      </c>
      <c r="B1767" s="2">
        <v>0.14217517177325392</v>
      </c>
    </row>
    <row r="1768" spans="1:2" x14ac:dyDescent="0.25">
      <c r="A1768" s="28" t="s">
        <v>29</v>
      </c>
      <c r="B1768" s="2">
        <v>9.8575809336499204E-2</v>
      </c>
    </row>
    <row r="1769" spans="1:2" x14ac:dyDescent="0.25">
      <c r="A1769" s="28" t="s">
        <v>30</v>
      </c>
      <c r="B1769" s="2">
        <v>0.12797027138902134</v>
      </c>
    </row>
    <row r="1770" spans="1:2" x14ac:dyDescent="0.25">
      <c r="A1770" s="28" t="s">
        <v>88</v>
      </c>
      <c r="B1770" s="2">
        <v>0.93383287232827572</v>
      </c>
    </row>
    <row r="1771" spans="1:2" x14ac:dyDescent="0.25">
      <c r="A1771" s="28" t="s">
        <v>84</v>
      </c>
      <c r="B1771" s="2">
        <v>2.8337351161861188</v>
      </c>
    </row>
    <row r="1772" spans="1:2" x14ac:dyDescent="0.25">
      <c r="A1772" s="28" t="s">
        <v>85</v>
      </c>
      <c r="B1772" s="2">
        <v>3.9247723671833024</v>
      </c>
    </row>
    <row r="1773" spans="1:2" x14ac:dyDescent="0.25">
      <c r="A1773" s="28" t="s">
        <v>82</v>
      </c>
      <c r="B1773" s="2">
        <v>0.58138278669221699</v>
      </c>
    </row>
    <row r="1774" spans="1:2" x14ac:dyDescent="0.25">
      <c r="A1774" s="6" t="s">
        <v>240</v>
      </c>
      <c r="B1774" s="2">
        <v>0.44739873256685503</v>
      </c>
    </row>
    <row r="1775" spans="1:2" x14ac:dyDescent="0.25">
      <c r="A1775" s="28" t="s">
        <v>87</v>
      </c>
      <c r="B1775" s="2">
        <v>1.2943120240542035E-2</v>
      </c>
    </row>
    <row r="1776" spans="1:2" x14ac:dyDescent="0.25">
      <c r="A1776" s="28" t="s">
        <v>31</v>
      </c>
      <c r="B1776" s="2">
        <v>4.5956877331162958E-2</v>
      </c>
    </row>
    <row r="1777" spans="1:2" x14ac:dyDescent="0.25">
      <c r="A1777" s="28" t="s">
        <v>29</v>
      </c>
      <c r="B1777" s="2">
        <v>3.7042150322396834E-2</v>
      </c>
    </row>
    <row r="1778" spans="1:2" x14ac:dyDescent="0.25">
      <c r="A1778" s="28" t="s">
        <v>30</v>
      </c>
      <c r="B1778" s="2">
        <v>9.1493206425205947E-3</v>
      </c>
    </row>
    <row r="1779" spans="1:2" x14ac:dyDescent="0.25">
      <c r="A1779" s="28" t="s">
        <v>88</v>
      </c>
      <c r="B1779" s="2">
        <v>9.5615062158200329E-3</v>
      </c>
    </row>
    <row r="1780" spans="1:2" x14ac:dyDescent="0.25">
      <c r="A1780" s="28" t="s">
        <v>84</v>
      </c>
      <c r="B1780" s="2">
        <v>1.7690074099656193E-2</v>
      </c>
    </row>
    <row r="1781" spans="1:2" x14ac:dyDescent="0.25">
      <c r="A1781" s="28" t="s">
        <v>85</v>
      </c>
      <c r="B1781" s="2">
        <v>0.19500644761749231</v>
      </c>
    </row>
    <row r="1782" spans="1:2" x14ac:dyDescent="0.25">
      <c r="A1782" s="28" t="s">
        <v>82</v>
      </c>
      <c r="B1782" s="2">
        <v>0.12004923609726405</v>
      </c>
    </row>
    <row r="1783" spans="1:2" x14ac:dyDescent="0.25">
      <c r="A1783" s="6" t="s">
        <v>242</v>
      </c>
      <c r="B1783" s="2">
        <v>25.66973951280843</v>
      </c>
    </row>
    <row r="1784" spans="1:2" x14ac:dyDescent="0.25">
      <c r="A1784" s="28" t="s">
        <v>79</v>
      </c>
      <c r="B1784" s="2">
        <v>0.93623983838249991</v>
      </c>
    </row>
    <row r="1785" spans="1:2" x14ac:dyDescent="0.25">
      <c r="A1785" s="28" t="s">
        <v>86</v>
      </c>
      <c r="B1785" s="2">
        <v>0.6870768320886752</v>
      </c>
    </row>
    <row r="1786" spans="1:2" x14ac:dyDescent="0.25">
      <c r="A1786" s="28" t="s">
        <v>87</v>
      </c>
      <c r="B1786" s="2">
        <v>0.83156423778964195</v>
      </c>
    </row>
    <row r="1787" spans="1:2" x14ac:dyDescent="0.25">
      <c r="A1787" s="28" t="s">
        <v>31</v>
      </c>
      <c r="B1787" s="2">
        <v>0.67686352870520927</v>
      </c>
    </row>
    <row r="1788" spans="1:2" x14ac:dyDescent="0.25">
      <c r="A1788" s="28" t="s">
        <v>29</v>
      </c>
      <c r="B1788" s="2">
        <v>0.40530766700092463</v>
      </c>
    </row>
    <row r="1789" spans="1:2" x14ac:dyDescent="0.25">
      <c r="A1789" s="28" t="s">
        <v>30</v>
      </c>
      <c r="B1789" s="2">
        <v>0.68434793327736343</v>
      </c>
    </row>
    <row r="1790" spans="1:2" x14ac:dyDescent="0.25">
      <c r="A1790" s="28" t="s">
        <v>88</v>
      </c>
      <c r="B1790" s="2">
        <v>6.1931897958796265</v>
      </c>
    </row>
    <row r="1791" spans="1:2" x14ac:dyDescent="0.25">
      <c r="A1791" s="28" t="s">
        <v>84</v>
      </c>
      <c r="B1791" s="2">
        <v>2.2282146824390274</v>
      </c>
    </row>
    <row r="1792" spans="1:2" x14ac:dyDescent="0.25">
      <c r="A1792" s="28" t="s">
        <v>85</v>
      </c>
      <c r="B1792" s="2">
        <v>10.021833610687391</v>
      </c>
    </row>
    <row r="1793" spans="1:2" x14ac:dyDescent="0.25">
      <c r="A1793" s="28" t="s">
        <v>82</v>
      </c>
      <c r="B1793" s="2">
        <v>3.0051013865580698</v>
      </c>
    </row>
    <row r="1794" spans="1:2" x14ac:dyDescent="0.25">
      <c r="A1794" s="6" t="s">
        <v>244</v>
      </c>
      <c r="B1794" s="2">
        <v>12.231229627728249</v>
      </c>
    </row>
    <row r="1795" spans="1:2" x14ac:dyDescent="0.25">
      <c r="A1795" s="28" t="s">
        <v>79</v>
      </c>
      <c r="B1795" s="2">
        <v>3.0240616524432412E-2</v>
      </c>
    </row>
    <row r="1796" spans="1:2" x14ac:dyDescent="0.25">
      <c r="A1796" s="28" t="s">
        <v>86</v>
      </c>
      <c r="B1796" s="2">
        <v>0.16280343041713297</v>
      </c>
    </row>
    <row r="1797" spans="1:2" x14ac:dyDescent="0.25">
      <c r="A1797" s="28" t="s">
        <v>87</v>
      </c>
      <c r="B1797" s="2">
        <v>0.2736798514686794</v>
      </c>
    </row>
    <row r="1798" spans="1:2" x14ac:dyDescent="0.25">
      <c r="A1798" s="28" t="s">
        <v>31</v>
      </c>
      <c r="B1798" s="2">
        <v>0.43559779034964191</v>
      </c>
    </row>
    <row r="1799" spans="1:2" x14ac:dyDescent="0.25">
      <c r="A1799" s="28" t="s">
        <v>29</v>
      </c>
      <c r="B1799" s="2">
        <v>7.4119797067077248E-2</v>
      </c>
    </row>
    <row r="1800" spans="1:2" x14ac:dyDescent="0.25">
      <c r="A1800" s="28" t="s">
        <v>30</v>
      </c>
      <c r="B1800" s="2">
        <v>9.2306130814394455E-2</v>
      </c>
    </row>
    <row r="1801" spans="1:2" x14ac:dyDescent="0.25">
      <c r="A1801" s="28" t="s">
        <v>88</v>
      </c>
      <c r="B1801" s="2">
        <v>2.0579859940910836</v>
      </c>
    </row>
    <row r="1802" spans="1:2" x14ac:dyDescent="0.25">
      <c r="A1802" s="28" t="s">
        <v>84</v>
      </c>
      <c r="B1802" s="2">
        <v>0.9594720986508205</v>
      </c>
    </row>
    <row r="1803" spans="1:2" x14ac:dyDescent="0.25">
      <c r="A1803" s="28" t="s">
        <v>85</v>
      </c>
      <c r="B1803" s="2">
        <v>6.5141813970858573</v>
      </c>
    </row>
    <row r="1804" spans="1:2" x14ac:dyDescent="0.25">
      <c r="A1804" s="28" t="s">
        <v>82</v>
      </c>
      <c r="B1804" s="2">
        <v>1.6308425212591284</v>
      </c>
    </row>
    <row r="1805" spans="1:2" x14ac:dyDescent="0.25">
      <c r="A1805" s="6" t="s">
        <v>246</v>
      </c>
      <c r="B1805" s="2">
        <v>5.471353062328582</v>
      </c>
    </row>
    <row r="1806" spans="1:2" x14ac:dyDescent="0.25">
      <c r="A1806" s="28" t="s">
        <v>79</v>
      </c>
      <c r="B1806" s="2">
        <v>4.6572415580709736E-2</v>
      </c>
    </row>
    <row r="1807" spans="1:2" x14ac:dyDescent="0.25">
      <c r="A1807" s="28" t="s">
        <v>86</v>
      </c>
      <c r="B1807" s="2">
        <v>5.0845394462759069E-2</v>
      </c>
    </row>
    <row r="1808" spans="1:2" x14ac:dyDescent="0.25">
      <c r="A1808" s="28" t="s">
        <v>87</v>
      </c>
      <c r="B1808" s="2">
        <v>6.9882954076363746E-2</v>
      </c>
    </row>
    <row r="1809" spans="1:2" x14ac:dyDescent="0.25">
      <c r="A1809" s="28" t="s">
        <v>31</v>
      </c>
      <c r="B1809" s="2">
        <v>0.10183792103394697</v>
      </c>
    </row>
    <row r="1810" spans="1:2" x14ac:dyDescent="0.25">
      <c r="A1810" s="28" t="s">
        <v>29</v>
      </c>
      <c r="B1810" s="2">
        <v>7.4858779728819658E-2</v>
      </c>
    </row>
    <row r="1811" spans="1:2" x14ac:dyDescent="0.25">
      <c r="A1811" s="28" t="s">
        <v>30</v>
      </c>
      <c r="B1811" s="2">
        <v>0.16551083047753484</v>
      </c>
    </row>
    <row r="1812" spans="1:2" x14ac:dyDescent="0.25">
      <c r="A1812" s="28" t="s">
        <v>88</v>
      </c>
      <c r="B1812" s="2">
        <v>1.144906310904009</v>
      </c>
    </row>
    <row r="1813" spans="1:2" x14ac:dyDescent="0.25">
      <c r="A1813" s="28" t="s">
        <v>84</v>
      </c>
      <c r="B1813" s="2">
        <v>0.90284880037620396</v>
      </c>
    </row>
    <row r="1814" spans="1:2" x14ac:dyDescent="0.25">
      <c r="A1814" s="28" t="s">
        <v>85</v>
      </c>
      <c r="B1814" s="2">
        <v>2.1155235556394927</v>
      </c>
    </row>
    <row r="1815" spans="1:2" x14ac:dyDescent="0.25">
      <c r="A1815" s="28" t="s">
        <v>82</v>
      </c>
      <c r="B1815" s="2">
        <v>0.79856610004874162</v>
      </c>
    </row>
    <row r="1816" spans="1:2" x14ac:dyDescent="0.25">
      <c r="A1816" s="6" t="s">
        <v>248</v>
      </c>
      <c r="B1816" s="2">
        <v>15.813924643729333</v>
      </c>
    </row>
    <row r="1817" spans="1:2" x14ac:dyDescent="0.25">
      <c r="A1817" s="28" t="s">
        <v>79</v>
      </c>
      <c r="B1817" s="2">
        <v>0.41986374239539548</v>
      </c>
    </row>
    <row r="1818" spans="1:2" x14ac:dyDescent="0.25">
      <c r="A1818" s="28" t="s">
        <v>86</v>
      </c>
      <c r="B1818" s="2">
        <v>0.40363180450047531</v>
      </c>
    </row>
    <row r="1819" spans="1:2" x14ac:dyDescent="0.25">
      <c r="A1819" s="28" t="s">
        <v>87</v>
      </c>
      <c r="B1819" s="2">
        <v>0.50630787048714399</v>
      </c>
    </row>
    <row r="1820" spans="1:2" x14ac:dyDescent="0.25">
      <c r="A1820" s="28" t="s">
        <v>31</v>
      </c>
      <c r="B1820" s="2">
        <v>0.73920342876505074</v>
      </c>
    </row>
    <row r="1821" spans="1:2" x14ac:dyDescent="0.25">
      <c r="A1821" s="28" t="s">
        <v>29</v>
      </c>
      <c r="B1821" s="2">
        <v>0.27456664251032087</v>
      </c>
    </row>
    <row r="1822" spans="1:2" x14ac:dyDescent="0.25">
      <c r="A1822" s="28" t="s">
        <v>30</v>
      </c>
      <c r="B1822" s="2">
        <v>0.4994333840331564</v>
      </c>
    </row>
    <row r="1823" spans="1:2" x14ac:dyDescent="0.25">
      <c r="A1823" s="28" t="s">
        <v>88</v>
      </c>
      <c r="B1823" s="2">
        <v>3.995327950885589</v>
      </c>
    </row>
    <row r="1824" spans="1:2" x14ac:dyDescent="0.25">
      <c r="A1824" s="28" t="s">
        <v>84</v>
      </c>
      <c r="B1824" s="2">
        <v>0.99078818448759765</v>
      </c>
    </row>
    <row r="1825" spans="1:2" x14ac:dyDescent="0.25">
      <c r="A1825" s="28" t="s">
        <v>85</v>
      </c>
      <c r="B1825" s="2">
        <v>6.585100857091871</v>
      </c>
    </row>
    <row r="1826" spans="1:2" x14ac:dyDescent="0.25">
      <c r="A1826" s="28" t="s">
        <v>82</v>
      </c>
      <c r="B1826" s="2">
        <v>1.3997007785727333</v>
      </c>
    </row>
    <row r="1827" spans="1:2" x14ac:dyDescent="0.25">
      <c r="A1827" s="6" t="s">
        <v>20</v>
      </c>
      <c r="B1827" s="2">
        <v>4.8320336279616285</v>
      </c>
    </row>
    <row r="1828" spans="1:2" x14ac:dyDescent="0.25">
      <c r="A1828" s="28" t="s">
        <v>79</v>
      </c>
      <c r="B1828" s="2">
        <v>9.2125233031541104E-2</v>
      </c>
    </row>
    <row r="1829" spans="1:2" x14ac:dyDescent="0.25">
      <c r="A1829" s="28" t="s">
        <v>86</v>
      </c>
      <c r="B1829" s="2">
        <v>0.51189268943428901</v>
      </c>
    </row>
    <row r="1830" spans="1:2" x14ac:dyDescent="0.25">
      <c r="A1830" s="28" t="s">
        <v>87</v>
      </c>
      <c r="B1830" s="2">
        <v>5.9036992825772058E-2</v>
      </c>
    </row>
    <row r="1831" spans="1:2" x14ac:dyDescent="0.25">
      <c r="A1831" s="28" t="s">
        <v>31</v>
      </c>
      <c r="B1831" s="2">
        <v>0.26993169826256685</v>
      </c>
    </row>
    <row r="1832" spans="1:2" x14ac:dyDescent="0.25">
      <c r="A1832" s="28" t="s">
        <v>29</v>
      </c>
      <c r="B1832" s="2">
        <v>0.13356926696687391</v>
      </c>
    </row>
    <row r="1833" spans="1:2" x14ac:dyDescent="0.25">
      <c r="A1833" s="28" t="s">
        <v>30</v>
      </c>
      <c r="B1833" s="2">
        <v>0.20789193494812669</v>
      </c>
    </row>
    <row r="1834" spans="1:2" x14ac:dyDescent="0.25">
      <c r="A1834" s="28" t="s">
        <v>88</v>
      </c>
      <c r="B1834" s="2">
        <v>0.80094589752208467</v>
      </c>
    </row>
    <row r="1835" spans="1:2" x14ac:dyDescent="0.25">
      <c r="A1835" s="28" t="s">
        <v>84</v>
      </c>
      <c r="B1835" s="2">
        <v>7.9143097405293614E-2</v>
      </c>
    </row>
    <row r="1836" spans="1:2" x14ac:dyDescent="0.25">
      <c r="A1836" s="28" t="s">
        <v>85</v>
      </c>
      <c r="B1836" s="2">
        <v>2.2404466219136827</v>
      </c>
    </row>
    <row r="1837" spans="1:2" x14ac:dyDescent="0.25">
      <c r="A1837" s="28" t="s">
        <v>82</v>
      </c>
      <c r="B1837" s="2">
        <v>0.43705019565139785</v>
      </c>
    </row>
    <row r="1838" spans="1:2" x14ac:dyDescent="0.25">
      <c r="A1838" s="6" t="s">
        <v>21</v>
      </c>
      <c r="B1838" s="2">
        <v>4.2767812171585504</v>
      </c>
    </row>
    <row r="1839" spans="1:2" x14ac:dyDescent="0.25">
      <c r="A1839" s="28" t="s">
        <v>79</v>
      </c>
      <c r="B1839" s="2">
        <v>8.3112777173492049E-3</v>
      </c>
    </row>
    <row r="1840" spans="1:2" x14ac:dyDescent="0.25">
      <c r="A1840" s="28" t="s">
        <v>86</v>
      </c>
      <c r="B1840" s="2">
        <v>4.810396787646358E-2</v>
      </c>
    </row>
    <row r="1841" spans="1:2" x14ac:dyDescent="0.25">
      <c r="A1841" s="28" t="s">
        <v>31</v>
      </c>
      <c r="B1841" s="2">
        <v>9.6252665391912354E-3</v>
      </c>
    </row>
    <row r="1842" spans="1:2" x14ac:dyDescent="0.25">
      <c r="A1842" s="28" t="s">
        <v>29</v>
      </c>
      <c r="B1842" s="2">
        <v>9.4003316846989187E-3</v>
      </c>
    </row>
    <row r="1843" spans="1:2" x14ac:dyDescent="0.25">
      <c r="A1843" s="28" t="s">
        <v>30</v>
      </c>
      <c r="B1843" s="2">
        <v>1.4848661913779502E-4</v>
      </c>
    </row>
    <row r="1844" spans="1:2" x14ac:dyDescent="0.25">
      <c r="A1844" s="28" t="s">
        <v>88</v>
      </c>
      <c r="B1844" s="2">
        <v>0.14112691112591766</v>
      </c>
    </row>
    <row r="1845" spans="1:2" x14ac:dyDescent="0.25">
      <c r="A1845" s="28" t="s">
        <v>84</v>
      </c>
      <c r="B1845" s="2">
        <v>2.0607574595470015</v>
      </c>
    </row>
    <row r="1846" spans="1:2" x14ac:dyDescent="0.25">
      <c r="A1846" s="28" t="s">
        <v>85</v>
      </c>
      <c r="B1846" s="2">
        <v>1.4596228347181475</v>
      </c>
    </row>
    <row r="1847" spans="1:2" x14ac:dyDescent="0.25">
      <c r="A1847" s="28" t="s">
        <v>82</v>
      </c>
      <c r="B1847" s="2">
        <v>0.53968468133064318</v>
      </c>
    </row>
    <row r="1848" spans="1:2" x14ac:dyDescent="0.25">
      <c r="A1848" s="6" t="s">
        <v>22</v>
      </c>
      <c r="B1848" s="2">
        <v>1.4825905245795781</v>
      </c>
    </row>
    <row r="1849" spans="1:2" x14ac:dyDescent="0.25">
      <c r="A1849" s="28" t="s">
        <v>79</v>
      </c>
      <c r="B1849" s="2">
        <v>3.5941918897823326E-2</v>
      </c>
    </row>
    <row r="1850" spans="1:2" x14ac:dyDescent="0.25">
      <c r="A1850" s="28" t="s">
        <v>86</v>
      </c>
      <c r="B1850" s="2">
        <v>2.7072408212773239E-2</v>
      </c>
    </row>
    <row r="1851" spans="1:2" x14ac:dyDescent="0.25">
      <c r="A1851" s="28" t="s">
        <v>87</v>
      </c>
      <c r="B1851" s="2">
        <v>3.507445979962636E-2</v>
      </c>
    </row>
    <row r="1852" spans="1:2" x14ac:dyDescent="0.25">
      <c r="A1852" s="28" t="s">
        <v>31</v>
      </c>
      <c r="B1852" s="2">
        <v>5.0909317737539664E-2</v>
      </c>
    </row>
    <row r="1853" spans="1:2" x14ac:dyDescent="0.25">
      <c r="A1853" s="28" t="s">
        <v>29</v>
      </c>
      <c r="B1853" s="2">
        <v>4.0876838065218878E-2</v>
      </c>
    </row>
    <row r="1854" spans="1:2" x14ac:dyDescent="0.25">
      <c r="A1854" s="28" t="s">
        <v>30</v>
      </c>
      <c r="B1854" s="2">
        <v>4.0241154060416777E-2</v>
      </c>
    </row>
    <row r="1855" spans="1:2" x14ac:dyDescent="0.25">
      <c r="A1855" s="28" t="s">
        <v>88</v>
      </c>
      <c r="B1855" s="2">
        <v>0.36635859895727918</v>
      </c>
    </row>
    <row r="1856" spans="1:2" x14ac:dyDescent="0.25">
      <c r="A1856" s="28" t="s">
        <v>84</v>
      </c>
      <c r="B1856" s="2">
        <v>0.11585933088596403</v>
      </c>
    </row>
    <row r="1857" spans="1:2" x14ac:dyDescent="0.25">
      <c r="A1857" s="28" t="s">
        <v>85</v>
      </c>
      <c r="B1857" s="2">
        <v>0.62785843344545955</v>
      </c>
    </row>
    <row r="1858" spans="1:2" x14ac:dyDescent="0.25">
      <c r="A1858" s="28" t="s">
        <v>82</v>
      </c>
      <c r="B1858" s="2">
        <v>0.14239806451747725</v>
      </c>
    </row>
    <row r="1859" spans="1:2" x14ac:dyDescent="0.25">
      <c r="A1859" s="6" t="s">
        <v>25</v>
      </c>
      <c r="B1859" s="2">
        <v>28.498976580929046</v>
      </c>
    </row>
    <row r="1860" spans="1:2" x14ac:dyDescent="0.25">
      <c r="A1860" s="28" t="s">
        <v>79</v>
      </c>
      <c r="B1860" s="2">
        <v>3.0964470157232924</v>
      </c>
    </row>
    <row r="1861" spans="1:2" x14ac:dyDescent="0.25">
      <c r="A1861" s="28" t="s">
        <v>86</v>
      </c>
      <c r="B1861" s="2">
        <v>1.1376360032617336</v>
      </c>
    </row>
    <row r="1862" spans="1:2" x14ac:dyDescent="0.25">
      <c r="A1862" s="28" t="s">
        <v>87</v>
      </c>
      <c r="B1862" s="2">
        <v>1.7884234484587355E-2</v>
      </c>
    </row>
    <row r="1863" spans="1:2" x14ac:dyDescent="0.25">
      <c r="A1863" s="28" t="s">
        <v>31</v>
      </c>
      <c r="B1863" s="2">
        <v>1.5905821517482523</v>
      </c>
    </row>
    <row r="1864" spans="1:2" x14ac:dyDescent="0.25">
      <c r="A1864" s="28" t="s">
        <v>29</v>
      </c>
      <c r="B1864" s="2">
        <v>0.84282339276097828</v>
      </c>
    </row>
    <row r="1865" spans="1:2" x14ac:dyDescent="0.25">
      <c r="A1865" s="28" t="s">
        <v>30</v>
      </c>
      <c r="B1865" s="2">
        <v>2.9901034120881591</v>
      </c>
    </row>
    <row r="1866" spans="1:2" x14ac:dyDescent="0.25">
      <c r="A1866" s="28" t="s">
        <v>88</v>
      </c>
      <c r="B1866" s="2">
        <v>3.0342495315766569</v>
      </c>
    </row>
    <row r="1867" spans="1:2" x14ac:dyDescent="0.25">
      <c r="A1867" s="28" t="s">
        <v>84</v>
      </c>
      <c r="B1867" s="2">
        <v>0.13955031946613852</v>
      </c>
    </row>
    <row r="1868" spans="1:2" x14ac:dyDescent="0.25">
      <c r="A1868" s="28" t="s">
        <v>85</v>
      </c>
      <c r="B1868" s="2">
        <v>12.42775158102573</v>
      </c>
    </row>
    <row r="1869" spans="1:2" x14ac:dyDescent="0.25">
      <c r="A1869" s="28" t="s">
        <v>82</v>
      </c>
      <c r="B1869" s="2">
        <v>3.2219489387935187</v>
      </c>
    </row>
    <row r="1870" spans="1:2" x14ac:dyDescent="0.25">
      <c r="A1870" s="6" t="s">
        <v>23</v>
      </c>
      <c r="B1870" s="2">
        <v>0.74337137542909504</v>
      </c>
    </row>
    <row r="1871" spans="1:2" x14ac:dyDescent="0.25">
      <c r="A1871" s="28" t="s">
        <v>79</v>
      </c>
      <c r="B1871" s="2">
        <v>6.5727694377821274E-3</v>
      </c>
    </row>
    <row r="1872" spans="1:2" x14ac:dyDescent="0.25">
      <c r="A1872" s="28" t="s">
        <v>86</v>
      </c>
      <c r="B1872" s="2">
        <v>2.7148384511533466E-2</v>
      </c>
    </row>
    <row r="1873" spans="1:2" x14ac:dyDescent="0.25">
      <c r="A1873" s="28" t="s">
        <v>87</v>
      </c>
      <c r="B1873" s="2">
        <v>9.0862893520391036E-3</v>
      </c>
    </row>
    <row r="1874" spans="1:2" x14ac:dyDescent="0.25">
      <c r="A1874" s="28" t="s">
        <v>31</v>
      </c>
      <c r="B1874" s="2">
        <v>9.2177254029815001E-3</v>
      </c>
    </row>
    <row r="1875" spans="1:2" x14ac:dyDescent="0.25">
      <c r="A1875" s="28" t="s">
        <v>29</v>
      </c>
      <c r="B1875" s="2">
        <v>8.5179553195617649E-3</v>
      </c>
    </row>
    <row r="1876" spans="1:2" x14ac:dyDescent="0.25">
      <c r="A1876" s="28" t="s">
        <v>30</v>
      </c>
      <c r="B1876" s="2">
        <v>9.489035493253176E-3</v>
      </c>
    </row>
    <row r="1877" spans="1:2" x14ac:dyDescent="0.25">
      <c r="A1877" s="28" t="s">
        <v>88</v>
      </c>
      <c r="B1877" s="2">
        <v>0.10285596313866718</v>
      </c>
    </row>
    <row r="1878" spans="1:2" x14ac:dyDescent="0.25">
      <c r="A1878" s="28" t="s">
        <v>84</v>
      </c>
      <c r="B1878" s="2">
        <v>1.3690768325343711E-2</v>
      </c>
    </row>
    <row r="1879" spans="1:2" x14ac:dyDescent="0.25">
      <c r="A1879" s="28" t="s">
        <v>85</v>
      </c>
      <c r="B1879" s="2">
        <v>0.5018227990559837</v>
      </c>
    </row>
    <row r="1880" spans="1:2" x14ac:dyDescent="0.25">
      <c r="A1880" s="28" t="s">
        <v>82</v>
      </c>
      <c r="B1880" s="2">
        <v>5.4969685391949373E-2</v>
      </c>
    </row>
    <row r="1881" spans="1:2" x14ac:dyDescent="0.25">
      <c r="A1881" s="6" t="s">
        <v>250</v>
      </c>
      <c r="B1881" s="2">
        <v>48.444534338247202</v>
      </c>
    </row>
    <row r="1882" spans="1:2" x14ac:dyDescent="0.25">
      <c r="A1882" s="28" t="s">
        <v>79</v>
      </c>
      <c r="B1882" s="2">
        <v>0.64830977010325141</v>
      </c>
    </row>
    <row r="1883" spans="1:2" x14ac:dyDescent="0.25">
      <c r="A1883" s="28" t="s">
        <v>86</v>
      </c>
      <c r="B1883" s="2">
        <v>0.48306041398457272</v>
      </c>
    </row>
    <row r="1884" spans="1:2" x14ac:dyDescent="0.25">
      <c r="A1884" s="28" t="s">
        <v>87</v>
      </c>
      <c r="B1884" s="2">
        <v>0.22877481956339482</v>
      </c>
    </row>
    <row r="1885" spans="1:2" x14ac:dyDescent="0.25">
      <c r="A1885" s="28" t="s">
        <v>31</v>
      </c>
      <c r="B1885" s="2">
        <v>2.2066479495253599</v>
      </c>
    </row>
    <row r="1886" spans="1:2" x14ac:dyDescent="0.25">
      <c r="A1886" s="28" t="s">
        <v>29</v>
      </c>
      <c r="B1886" s="2">
        <v>1.1826548778504695</v>
      </c>
    </row>
    <row r="1887" spans="1:2" x14ac:dyDescent="0.25">
      <c r="A1887" s="28" t="s">
        <v>30</v>
      </c>
      <c r="B1887" s="2">
        <v>0.61192212474561236</v>
      </c>
    </row>
    <row r="1888" spans="1:2" x14ac:dyDescent="0.25">
      <c r="A1888" s="28" t="s">
        <v>88</v>
      </c>
      <c r="B1888" s="2">
        <v>14.290288204850608</v>
      </c>
    </row>
    <row r="1889" spans="1:2" x14ac:dyDescent="0.25">
      <c r="A1889" s="28" t="s">
        <v>84</v>
      </c>
      <c r="B1889" s="2">
        <v>13.749070867668131</v>
      </c>
    </row>
    <row r="1890" spans="1:2" x14ac:dyDescent="0.25">
      <c r="A1890" s="28" t="s">
        <v>85</v>
      </c>
      <c r="B1890" s="2">
        <v>10.336711665646568</v>
      </c>
    </row>
    <row r="1891" spans="1:2" x14ac:dyDescent="0.25">
      <c r="A1891" s="28" t="s">
        <v>82</v>
      </c>
      <c r="B1891" s="2">
        <v>4.7070936443092313</v>
      </c>
    </row>
    <row r="1892" spans="1:2" x14ac:dyDescent="0.25">
      <c r="A1892" s="6" t="s">
        <v>252</v>
      </c>
      <c r="B1892" s="2">
        <v>48.729037317686554</v>
      </c>
    </row>
    <row r="1893" spans="1:2" x14ac:dyDescent="0.25">
      <c r="A1893" s="28" t="s">
        <v>79</v>
      </c>
      <c r="B1893" s="2">
        <v>0.76998842635800102</v>
      </c>
    </row>
    <row r="1894" spans="1:2" x14ac:dyDescent="0.25">
      <c r="A1894" s="28" t="s">
        <v>86</v>
      </c>
      <c r="B1894" s="2">
        <v>0.1236103757500049</v>
      </c>
    </row>
    <row r="1895" spans="1:2" x14ac:dyDescent="0.25">
      <c r="A1895" s="28" t="s">
        <v>87</v>
      </c>
      <c r="B1895" s="2">
        <v>0.24600749218367521</v>
      </c>
    </row>
    <row r="1896" spans="1:2" x14ac:dyDescent="0.25">
      <c r="A1896" s="28" t="s">
        <v>31</v>
      </c>
      <c r="B1896" s="2">
        <v>1.109217285700554</v>
      </c>
    </row>
    <row r="1897" spans="1:2" x14ac:dyDescent="0.25">
      <c r="A1897" s="28" t="s">
        <v>29</v>
      </c>
      <c r="B1897" s="2">
        <v>4.201481214017039</v>
      </c>
    </row>
    <row r="1898" spans="1:2" x14ac:dyDescent="0.25">
      <c r="A1898" s="28" t="s">
        <v>30</v>
      </c>
      <c r="B1898" s="2">
        <v>1.014027997049864</v>
      </c>
    </row>
    <row r="1899" spans="1:2" x14ac:dyDescent="0.25">
      <c r="A1899" s="28" t="s">
        <v>88</v>
      </c>
      <c r="B1899" s="2">
        <v>21.124396284249489</v>
      </c>
    </row>
    <row r="1900" spans="1:2" x14ac:dyDescent="0.25">
      <c r="A1900" s="28" t="s">
        <v>84</v>
      </c>
      <c r="B1900" s="2">
        <v>6.6853063632202208</v>
      </c>
    </row>
    <row r="1901" spans="1:2" x14ac:dyDescent="0.25">
      <c r="A1901" s="28" t="s">
        <v>85</v>
      </c>
      <c r="B1901" s="2">
        <v>6.9667523770368645</v>
      </c>
    </row>
    <row r="1902" spans="1:2" x14ac:dyDescent="0.25">
      <c r="A1902" s="28" t="s">
        <v>82</v>
      </c>
      <c r="B1902" s="2">
        <v>6.4882495021208468</v>
      </c>
    </row>
    <row r="1903" spans="1:2" x14ac:dyDescent="0.25">
      <c r="A1903" s="6" t="s">
        <v>230</v>
      </c>
      <c r="B1903" s="2">
        <v>9.9238808138925094</v>
      </c>
    </row>
    <row r="1904" spans="1:2" x14ac:dyDescent="0.25">
      <c r="A1904" s="28" t="s">
        <v>79</v>
      </c>
      <c r="B1904" s="2">
        <v>9.2308769259387899E-2</v>
      </c>
    </row>
    <row r="1905" spans="1:2" x14ac:dyDescent="0.25">
      <c r="A1905" s="28" t="s">
        <v>86</v>
      </c>
      <c r="B1905" s="2">
        <v>4.0143019176182404E-2</v>
      </c>
    </row>
    <row r="1906" spans="1:2" x14ac:dyDescent="0.25">
      <c r="A1906" s="28" t="s">
        <v>87</v>
      </c>
      <c r="B1906" s="2">
        <v>0.14207608010661427</v>
      </c>
    </row>
    <row r="1907" spans="1:2" x14ac:dyDescent="0.25">
      <c r="A1907" s="28" t="s">
        <v>31</v>
      </c>
      <c r="B1907" s="2">
        <v>0.48126197657057046</v>
      </c>
    </row>
    <row r="1908" spans="1:2" x14ac:dyDescent="0.25">
      <c r="A1908" s="28" t="s">
        <v>29</v>
      </c>
      <c r="B1908" s="2">
        <v>0.39915020947213614</v>
      </c>
    </row>
    <row r="1909" spans="1:2" x14ac:dyDescent="0.25">
      <c r="A1909" s="28" t="s">
        <v>30</v>
      </c>
      <c r="B1909" s="2">
        <v>0.29303870594607173</v>
      </c>
    </row>
    <row r="1910" spans="1:2" x14ac:dyDescent="0.25">
      <c r="A1910" s="28" t="s">
        <v>88</v>
      </c>
      <c r="B1910" s="2">
        <v>2.4075665700141706</v>
      </c>
    </row>
    <row r="1911" spans="1:2" x14ac:dyDescent="0.25">
      <c r="A1911" s="28" t="s">
        <v>84</v>
      </c>
      <c r="B1911" s="2">
        <v>1.9888875815043172</v>
      </c>
    </row>
    <row r="1912" spans="1:2" x14ac:dyDescent="0.25">
      <c r="A1912" s="28" t="s">
        <v>85</v>
      </c>
      <c r="B1912" s="2">
        <v>2.0338444585066919</v>
      </c>
    </row>
    <row r="1913" spans="1:2" x14ac:dyDescent="0.25">
      <c r="A1913" s="28" t="s">
        <v>82</v>
      </c>
      <c r="B1913" s="2">
        <v>2.045603443336367</v>
      </c>
    </row>
    <row r="1914" spans="1:2" x14ac:dyDescent="0.25">
      <c r="A1914" s="6" t="s">
        <v>93</v>
      </c>
      <c r="B1914" s="2">
        <v>215.50764081038898</v>
      </c>
    </row>
    <row r="1915" spans="1:2" x14ac:dyDescent="0.25">
      <c r="A1915" s="28" t="s">
        <v>79</v>
      </c>
      <c r="B1915" s="2">
        <v>6.2054572617361572</v>
      </c>
    </row>
    <row r="1916" spans="1:2" x14ac:dyDescent="0.25">
      <c r="A1916" s="28" t="s">
        <v>86</v>
      </c>
      <c r="B1916" s="2">
        <v>3.7614952555326857</v>
      </c>
    </row>
    <row r="1917" spans="1:2" x14ac:dyDescent="0.25">
      <c r="A1917" s="28" t="s">
        <v>87</v>
      </c>
      <c r="B1917" s="2">
        <v>2.6516574426519801</v>
      </c>
    </row>
    <row r="1918" spans="1:2" x14ac:dyDescent="0.25">
      <c r="A1918" s="28" t="s">
        <v>31</v>
      </c>
      <c r="B1918" s="2">
        <v>7.8690280894452815</v>
      </c>
    </row>
    <row r="1919" spans="1:2" x14ac:dyDescent="0.25">
      <c r="A1919" s="28" t="s">
        <v>29</v>
      </c>
      <c r="B1919" s="2">
        <v>7.782944932103014</v>
      </c>
    </row>
    <row r="1920" spans="1:2" x14ac:dyDescent="0.25">
      <c r="A1920" s="28" t="s">
        <v>30</v>
      </c>
      <c r="B1920" s="2">
        <v>6.7455807215846306</v>
      </c>
    </row>
    <row r="1921" spans="1:2" x14ac:dyDescent="0.25">
      <c r="A1921" s="28" t="s">
        <v>88</v>
      </c>
      <c r="B1921" s="2">
        <v>56.602592391739279</v>
      </c>
    </row>
    <row r="1922" spans="1:2" x14ac:dyDescent="0.25">
      <c r="A1922" s="28" t="s">
        <v>84</v>
      </c>
      <c r="B1922" s="2">
        <v>32.76501474426184</v>
      </c>
    </row>
    <row r="1923" spans="1:2" x14ac:dyDescent="0.25">
      <c r="A1923" s="28" t="s">
        <v>85</v>
      </c>
      <c r="B1923" s="2">
        <v>65.951229006654529</v>
      </c>
    </row>
    <row r="1924" spans="1:2" x14ac:dyDescent="0.25">
      <c r="A1924" s="28" t="s">
        <v>82</v>
      </c>
      <c r="B1924" s="2">
        <v>25.172640964679584</v>
      </c>
    </row>
    <row r="1925" spans="1:2" x14ac:dyDescent="0.25">
      <c r="A1925" s="3" t="s">
        <v>84</v>
      </c>
      <c r="B1925" s="2">
        <v>2575.3551977528782</v>
      </c>
    </row>
    <row r="1926" spans="1:2" x14ac:dyDescent="0.25">
      <c r="A1926" s="6" t="s">
        <v>229</v>
      </c>
      <c r="B1926" s="2">
        <v>10.011850926136402</v>
      </c>
    </row>
    <row r="1927" spans="1:2" x14ac:dyDescent="0.25">
      <c r="A1927" s="28" t="s">
        <v>79</v>
      </c>
      <c r="B1927" s="2">
        <v>0.18714756719623252</v>
      </c>
    </row>
    <row r="1928" spans="1:2" x14ac:dyDescent="0.25">
      <c r="A1928" s="28" t="s">
        <v>86</v>
      </c>
      <c r="B1928" s="2">
        <v>0.10743954485819183</v>
      </c>
    </row>
    <row r="1929" spans="1:2" x14ac:dyDescent="0.25">
      <c r="A1929" s="28" t="s">
        <v>87</v>
      </c>
      <c r="B1929" s="2">
        <v>0.59903032709027204</v>
      </c>
    </row>
    <row r="1930" spans="1:2" x14ac:dyDescent="0.25">
      <c r="A1930" s="28" t="s">
        <v>31</v>
      </c>
      <c r="B1930" s="2">
        <v>0.20044225061272533</v>
      </c>
    </row>
    <row r="1931" spans="1:2" x14ac:dyDescent="0.25">
      <c r="A1931" s="28" t="s">
        <v>29</v>
      </c>
      <c r="B1931" s="2">
        <v>6.4756100318396126E-2</v>
      </c>
    </row>
    <row r="1932" spans="1:2" x14ac:dyDescent="0.25">
      <c r="A1932" s="28" t="s">
        <v>30</v>
      </c>
      <c r="B1932" s="2">
        <v>0.17270363429946917</v>
      </c>
    </row>
    <row r="1933" spans="1:2" x14ac:dyDescent="0.25">
      <c r="A1933" s="28" t="s">
        <v>88</v>
      </c>
      <c r="B1933" s="2">
        <v>1.0670218448613995</v>
      </c>
    </row>
    <row r="1934" spans="1:2" x14ac:dyDescent="0.25">
      <c r="A1934" s="28" t="s">
        <v>80</v>
      </c>
      <c r="B1934" s="2">
        <v>0.25989348127155004</v>
      </c>
    </row>
    <row r="1935" spans="1:2" x14ac:dyDescent="0.25">
      <c r="A1935" s="28" t="s">
        <v>85</v>
      </c>
      <c r="B1935" s="2">
        <v>4.0307728032507013</v>
      </c>
    </row>
    <row r="1936" spans="1:2" x14ac:dyDescent="0.25">
      <c r="A1936" s="28" t="s">
        <v>82</v>
      </c>
      <c r="B1936" s="2">
        <v>3.3226433723774647</v>
      </c>
    </row>
    <row r="1937" spans="1:2" x14ac:dyDescent="0.25">
      <c r="A1937" s="6" t="s">
        <v>240</v>
      </c>
      <c r="B1937" s="2">
        <v>3.3144427000617851</v>
      </c>
    </row>
    <row r="1938" spans="1:2" x14ac:dyDescent="0.25">
      <c r="A1938" s="28" t="s">
        <v>79</v>
      </c>
      <c r="B1938" s="2">
        <v>1.9110000610159587E-3</v>
      </c>
    </row>
    <row r="1939" spans="1:2" x14ac:dyDescent="0.25">
      <c r="A1939" s="28" t="s">
        <v>87</v>
      </c>
      <c r="B1939" s="2">
        <v>0.71350064236978927</v>
      </c>
    </row>
    <row r="1940" spans="1:2" x14ac:dyDescent="0.25">
      <c r="A1940" s="28" t="s">
        <v>31</v>
      </c>
      <c r="B1940" s="2">
        <v>5.9678688372172134E-2</v>
      </c>
    </row>
    <row r="1941" spans="1:2" x14ac:dyDescent="0.25">
      <c r="A1941" s="28" t="s">
        <v>29</v>
      </c>
      <c r="B1941" s="2">
        <v>0.17477541173445665</v>
      </c>
    </row>
    <row r="1942" spans="1:2" x14ac:dyDescent="0.25">
      <c r="A1942" s="28" t="s">
        <v>30</v>
      </c>
      <c r="B1942" s="2">
        <v>0.14168157058736433</v>
      </c>
    </row>
    <row r="1943" spans="1:2" x14ac:dyDescent="0.25">
      <c r="A1943" s="28" t="s">
        <v>88</v>
      </c>
      <c r="B1943" s="2">
        <v>0.25148171446595452</v>
      </c>
    </row>
    <row r="1944" spans="1:2" x14ac:dyDescent="0.25">
      <c r="A1944" s="28" t="s">
        <v>80</v>
      </c>
      <c r="B1944" s="2">
        <v>6.1285823931896924E-2</v>
      </c>
    </row>
    <row r="1945" spans="1:2" x14ac:dyDescent="0.25">
      <c r="A1945" s="28" t="s">
        <v>85</v>
      </c>
      <c r="B1945" s="2">
        <v>1.2521768100686697</v>
      </c>
    </row>
    <row r="1946" spans="1:2" x14ac:dyDescent="0.25">
      <c r="A1946" s="28" t="s">
        <v>82</v>
      </c>
      <c r="B1946" s="2">
        <v>0.65795103847046588</v>
      </c>
    </row>
    <row r="1947" spans="1:2" x14ac:dyDescent="0.25">
      <c r="A1947" s="6" t="s">
        <v>242</v>
      </c>
      <c r="B1947" s="2">
        <v>120.54642633786229</v>
      </c>
    </row>
    <row r="1948" spans="1:2" x14ac:dyDescent="0.25">
      <c r="A1948" s="28" t="s">
        <v>79</v>
      </c>
      <c r="B1948" s="2">
        <v>3.7602468406249576</v>
      </c>
    </row>
    <row r="1949" spans="1:2" x14ac:dyDescent="0.25">
      <c r="A1949" s="28" t="s">
        <v>86</v>
      </c>
      <c r="B1949" s="2">
        <v>1.3972040832511101</v>
      </c>
    </row>
    <row r="1950" spans="1:2" x14ac:dyDescent="0.25">
      <c r="A1950" s="28" t="s">
        <v>87</v>
      </c>
      <c r="B1950" s="2">
        <v>3.1414231079746462</v>
      </c>
    </row>
    <row r="1951" spans="1:2" x14ac:dyDescent="0.25">
      <c r="A1951" s="28" t="s">
        <v>31</v>
      </c>
      <c r="B1951" s="2">
        <v>3.6928327456378782</v>
      </c>
    </row>
    <row r="1952" spans="1:2" x14ac:dyDescent="0.25">
      <c r="A1952" s="28" t="s">
        <v>29</v>
      </c>
      <c r="B1952" s="2">
        <v>1.3885162810910483</v>
      </c>
    </row>
    <row r="1953" spans="1:2" x14ac:dyDescent="0.25">
      <c r="A1953" s="28" t="s">
        <v>30</v>
      </c>
      <c r="B1953" s="2">
        <v>1.8508261283247975</v>
      </c>
    </row>
    <row r="1954" spans="1:2" x14ac:dyDescent="0.25">
      <c r="A1954" s="28" t="s">
        <v>88</v>
      </c>
      <c r="B1954" s="2">
        <v>26.478607827764492</v>
      </c>
    </row>
    <row r="1955" spans="1:2" x14ac:dyDescent="0.25">
      <c r="A1955" s="28" t="s">
        <v>80</v>
      </c>
      <c r="B1955" s="2">
        <v>11.591576131016243</v>
      </c>
    </row>
    <row r="1956" spans="1:2" x14ac:dyDescent="0.25">
      <c r="A1956" s="28" t="s">
        <v>85</v>
      </c>
      <c r="B1956" s="2">
        <v>35.331358015651105</v>
      </c>
    </row>
    <row r="1957" spans="1:2" x14ac:dyDescent="0.25">
      <c r="A1957" s="28" t="s">
        <v>82</v>
      </c>
      <c r="B1957" s="2">
        <v>31.91383517652601</v>
      </c>
    </row>
    <row r="1958" spans="1:2" x14ac:dyDescent="0.25">
      <c r="A1958" s="6" t="s">
        <v>53</v>
      </c>
      <c r="B1958" s="2">
        <v>1.5497000471160138</v>
      </c>
    </row>
    <row r="1959" spans="1:2" x14ac:dyDescent="0.25">
      <c r="A1959" s="28" t="s">
        <v>79</v>
      </c>
      <c r="B1959" s="2">
        <v>1.4193491165267523E-4</v>
      </c>
    </row>
    <row r="1960" spans="1:2" x14ac:dyDescent="0.25">
      <c r="A1960" s="28" t="s">
        <v>86</v>
      </c>
      <c r="B1960" s="2">
        <v>7.4454617410363329E-5</v>
      </c>
    </row>
    <row r="1961" spans="1:2" x14ac:dyDescent="0.25">
      <c r="A1961" s="28" t="s">
        <v>87</v>
      </c>
      <c r="B1961" s="2">
        <v>2.9698585772210142E-3</v>
      </c>
    </row>
    <row r="1962" spans="1:2" x14ac:dyDescent="0.25">
      <c r="A1962" s="28" t="s">
        <v>31</v>
      </c>
      <c r="B1962" s="2">
        <v>2.8363420457566614E-3</v>
      </c>
    </row>
    <row r="1963" spans="1:2" x14ac:dyDescent="0.25">
      <c r="A1963" s="28" t="s">
        <v>29</v>
      </c>
      <c r="B1963" s="2">
        <v>3.1552024873890075E-4</v>
      </c>
    </row>
    <row r="1964" spans="1:2" x14ac:dyDescent="0.25">
      <c r="A1964" s="28" t="s">
        <v>30</v>
      </c>
      <c r="B1964" s="2">
        <v>1.0053950290661617E-4</v>
      </c>
    </row>
    <row r="1965" spans="1:2" x14ac:dyDescent="0.25">
      <c r="A1965" s="28" t="s">
        <v>80</v>
      </c>
      <c r="B1965" s="2">
        <v>4.2050183517805241E-2</v>
      </c>
    </row>
    <row r="1966" spans="1:2" x14ac:dyDescent="0.25">
      <c r="A1966" s="28" t="s">
        <v>85</v>
      </c>
      <c r="B1966" s="2">
        <v>0.72076947676567682</v>
      </c>
    </row>
    <row r="1967" spans="1:2" x14ac:dyDescent="0.25">
      <c r="A1967" s="28" t="s">
        <v>82</v>
      </c>
      <c r="B1967" s="2">
        <v>0.78044173692884566</v>
      </c>
    </row>
    <row r="1968" spans="1:2" x14ac:dyDescent="0.25">
      <c r="A1968" s="6" t="s">
        <v>19</v>
      </c>
      <c r="B1968" s="2">
        <v>0.76986816188889962</v>
      </c>
    </row>
    <row r="1969" spans="1:2" x14ac:dyDescent="0.25">
      <c r="A1969" s="28" t="s">
        <v>79</v>
      </c>
      <c r="B1969" s="2">
        <v>0.10936962311590898</v>
      </c>
    </row>
    <row r="1970" spans="1:2" x14ac:dyDescent="0.25">
      <c r="A1970" s="28" t="s">
        <v>86</v>
      </c>
      <c r="B1970" s="2">
        <v>2.131833700739056E-2</v>
      </c>
    </row>
    <row r="1971" spans="1:2" x14ac:dyDescent="0.25">
      <c r="A1971" s="28" t="s">
        <v>87</v>
      </c>
      <c r="B1971" s="2">
        <v>8.6078631104281444E-3</v>
      </c>
    </row>
    <row r="1972" spans="1:2" x14ac:dyDescent="0.25">
      <c r="A1972" s="28" t="s">
        <v>31</v>
      </c>
      <c r="B1972" s="2">
        <v>7.4898648960586914E-3</v>
      </c>
    </row>
    <row r="1973" spans="1:2" x14ac:dyDescent="0.25">
      <c r="A1973" s="28" t="s">
        <v>29</v>
      </c>
      <c r="B1973" s="2">
        <v>2.6295829600776661E-2</v>
      </c>
    </row>
    <row r="1974" spans="1:2" x14ac:dyDescent="0.25">
      <c r="A1974" s="28" t="s">
        <v>30</v>
      </c>
      <c r="B1974" s="2">
        <v>1.7881980471416838E-2</v>
      </c>
    </row>
    <row r="1975" spans="1:2" x14ac:dyDescent="0.25">
      <c r="A1975" s="28" t="s">
        <v>88</v>
      </c>
      <c r="B1975" s="2">
        <v>7.4305436402648584E-2</v>
      </c>
    </row>
    <row r="1976" spans="1:2" x14ac:dyDescent="0.25">
      <c r="A1976" s="28" t="s">
        <v>80</v>
      </c>
      <c r="B1976" s="2">
        <v>2.1686993173884176E-2</v>
      </c>
    </row>
    <row r="1977" spans="1:2" x14ac:dyDescent="0.25">
      <c r="A1977" s="28" t="s">
        <v>85</v>
      </c>
      <c r="B1977" s="2">
        <v>0.43347548841283728</v>
      </c>
    </row>
    <row r="1978" spans="1:2" x14ac:dyDescent="0.25">
      <c r="A1978" s="28" t="s">
        <v>82</v>
      </c>
      <c r="B1978" s="2">
        <v>4.9436745697549744E-2</v>
      </c>
    </row>
    <row r="1979" spans="1:2" x14ac:dyDescent="0.25">
      <c r="A1979" s="6" t="s">
        <v>244</v>
      </c>
      <c r="B1979" s="2">
        <v>24.816683085986075</v>
      </c>
    </row>
    <row r="1980" spans="1:2" x14ac:dyDescent="0.25">
      <c r="A1980" s="28" t="s">
        <v>79</v>
      </c>
      <c r="B1980" s="2">
        <v>0.3547617764402658</v>
      </c>
    </row>
    <row r="1981" spans="1:2" x14ac:dyDescent="0.25">
      <c r="A1981" s="28" t="s">
        <v>86</v>
      </c>
      <c r="B1981" s="2">
        <v>0.15398160125166183</v>
      </c>
    </row>
    <row r="1982" spans="1:2" x14ac:dyDescent="0.25">
      <c r="A1982" s="28" t="s">
        <v>87</v>
      </c>
      <c r="B1982" s="2">
        <v>1.0591637252387289</v>
      </c>
    </row>
    <row r="1983" spans="1:2" x14ac:dyDescent="0.25">
      <c r="A1983" s="28" t="s">
        <v>31</v>
      </c>
      <c r="B1983" s="2">
        <v>0.51380549684399379</v>
      </c>
    </row>
    <row r="1984" spans="1:2" x14ac:dyDescent="0.25">
      <c r="A1984" s="28" t="s">
        <v>29</v>
      </c>
      <c r="B1984" s="2">
        <v>0.32555605003940435</v>
      </c>
    </row>
    <row r="1985" spans="1:2" x14ac:dyDescent="0.25">
      <c r="A1985" s="28" t="s">
        <v>30</v>
      </c>
      <c r="B1985" s="2">
        <v>0.18971535338344514</v>
      </c>
    </row>
    <row r="1986" spans="1:2" x14ac:dyDescent="0.25">
      <c r="A1986" s="28" t="s">
        <v>88</v>
      </c>
      <c r="B1986" s="2">
        <v>4.609773288513404</v>
      </c>
    </row>
    <row r="1987" spans="1:2" x14ac:dyDescent="0.25">
      <c r="A1987" s="28" t="s">
        <v>80</v>
      </c>
      <c r="B1987" s="2">
        <v>1.3875752004107579E-2</v>
      </c>
    </row>
    <row r="1988" spans="1:2" x14ac:dyDescent="0.25">
      <c r="A1988" s="28" t="s">
        <v>85</v>
      </c>
      <c r="B1988" s="2">
        <v>6.5243149844437518</v>
      </c>
    </row>
    <row r="1989" spans="1:2" x14ac:dyDescent="0.25">
      <c r="A1989" s="28" t="s">
        <v>82</v>
      </c>
      <c r="B1989" s="2">
        <v>11.071735057827311</v>
      </c>
    </row>
    <row r="1990" spans="1:2" x14ac:dyDescent="0.25">
      <c r="A1990" s="6" t="s">
        <v>246</v>
      </c>
      <c r="B1990" s="2">
        <v>34.126132258929324</v>
      </c>
    </row>
    <row r="1991" spans="1:2" x14ac:dyDescent="0.25">
      <c r="A1991" s="28" t="s">
        <v>79</v>
      </c>
      <c r="B1991" s="2">
        <v>0.81040096164275444</v>
      </c>
    </row>
    <row r="1992" spans="1:2" x14ac:dyDescent="0.25">
      <c r="A1992" s="28" t="s">
        <v>86</v>
      </c>
      <c r="B1992" s="2">
        <v>0.3187558373475789</v>
      </c>
    </row>
    <row r="1993" spans="1:2" x14ac:dyDescent="0.25">
      <c r="A1993" s="28" t="s">
        <v>87</v>
      </c>
      <c r="B1993" s="2">
        <v>1.1849037614128843</v>
      </c>
    </row>
    <row r="1994" spans="1:2" x14ac:dyDescent="0.25">
      <c r="A1994" s="28" t="s">
        <v>31</v>
      </c>
      <c r="B1994" s="2">
        <v>0.26321535575871341</v>
      </c>
    </row>
    <row r="1995" spans="1:2" x14ac:dyDescent="0.25">
      <c r="A1995" s="28" t="s">
        <v>29</v>
      </c>
      <c r="B1995" s="2">
        <v>0.17720502789149384</v>
      </c>
    </row>
    <row r="1996" spans="1:2" x14ac:dyDescent="0.25">
      <c r="A1996" s="28" t="s">
        <v>30</v>
      </c>
      <c r="B1996" s="2">
        <v>0.37647623733242114</v>
      </c>
    </row>
    <row r="1997" spans="1:2" x14ac:dyDescent="0.25">
      <c r="A1997" s="28" t="s">
        <v>88</v>
      </c>
      <c r="B1997" s="2">
        <v>2.4522897191116213</v>
      </c>
    </row>
    <row r="1998" spans="1:2" x14ac:dyDescent="0.25">
      <c r="A1998" s="28" t="s">
        <v>80</v>
      </c>
      <c r="B1998" s="2">
        <v>2.6655459470277396</v>
      </c>
    </row>
    <row r="1999" spans="1:2" x14ac:dyDescent="0.25">
      <c r="A1999" s="28" t="s">
        <v>85</v>
      </c>
      <c r="B1999" s="2">
        <v>14.296965731497822</v>
      </c>
    </row>
    <row r="2000" spans="1:2" x14ac:dyDescent="0.25">
      <c r="A2000" s="28" t="s">
        <v>82</v>
      </c>
      <c r="B2000" s="2">
        <v>11.580373679906296</v>
      </c>
    </row>
    <row r="2001" spans="1:2" x14ac:dyDescent="0.25">
      <c r="A2001" s="6" t="s">
        <v>248</v>
      </c>
      <c r="B2001" s="2">
        <v>540.10152887950539</v>
      </c>
    </row>
    <row r="2002" spans="1:2" x14ac:dyDescent="0.25">
      <c r="A2002" s="28" t="s">
        <v>79</v>
      </c>
      <c r="B2002" s="2">
        <v>13.888466375646292</v>
      </c>
    </row>
    <row r="2003" spans="1:2" x14ac:dyDescent="0.25">
      <c r="A2003" s="28" t="s">
        <v>86</v>
      </c>
      <c r="B2003" s="2">
        <v>4.1684698046368984</v>
      </c>
    </row>
    <row r="2004" spans="1:2" x14ac:dyDescent="0.25">
      <c r="A2004" s="28" t="s">
        <v>87</v>
      </c>
      <c r="B2004" s="2">
        <v>15.5406770228882</v>
      </c>
    </row>
    <row r="2005" spans="1:2" x14ac:dyDescent="0.25">
      <c r="A2005" s="28" t="s">
        <v>31</v>
      </c>
      <c r="B2005" s="2">
        <v>23.453369370253935</v>
      </c>
    </row>
    <row r="2006" spans="1:2" x14ac:dyDescent="0.25">
      <c r="A2006" s="28" t="s">
        <v>29</v>
      </c>
      <c r="B2006" s="2">
        <v>8.4661518889510532</v>
      </c>
    </row>
    <row r="2007" spans="1:2" x14ac:dyDescent="0.25">
      <c r="A2007" s="28" t="s">
        <v>30</v>
      </c>
      <c r="B2007" s="2">
        <v>23.056349577266051</v>
      </c>
    </row>
    <row r="2008" spans="1:2" x14ac:dyDescent="0.25">
      <c r="A2008" s="28" t="s">
        <v>88</v>
      </c>
      <c r="B2008" s="2">
        <v>171.3981376748622</v>
      </c>
    </row>
    <row r="2009" spans="1:2" x14ac:dyDescent="0.25">
      <c r="A2009" s="28" t="s">
        <v>80</v>
      </c>
      <c r="B2009" s="2">
        <v>23.863778135994135</v>
      </c>
    </row>
    <row r="2010" spans="1:2" x14ac:dyDescent="0.25">
      <c r="A2010" s="28" t="s">
        <v>85</v>
      </c>
      <c r="B2010" s="2">
        <v>121.47247509685323</v>
      </c>
    </row>
    <row r="2011" spans="1:2" x14ac:dyDescent="0.25">
      <c r="A2011" s="28" t="s">
        <v>82</v>
      </c>
      <c r="B2011" s="2">
        <v>134.79365393215338</v>
      </c>
    </row>
    <row r="2012" spans="1:2" x14ac:dyDescent="0.25">
      <c r="A2012" s="6" t="s">
        <v>20</v>
      </c>
      <c r="B2012" s="2">
        <v>25.327835236623095</v>
      </c>
    </row>
    <row r="2013" spans="1:2" x14ac:dyDescent="0.25">
      <c r="A2013" s="28" t="s">
        <v>79</v>
      </c>
      <c r="B2013" s="2">
        <v>1.0566829291534143</v>
      </c>
    </row>
    <row r="2014" spans="1:2" x14ac:dyDescent="0.25">
      <c r="A2014" s="28" t="s">
        <v>86</v>
      </c>
      <c r="B2014" s="2">
        <v>0.37218792828899977</v>
      </c>
    </row>
    <row r="2015" spans="1:2" x14ac:dyDescent="0.25">
      <c r="A2015" s="28" t="s">
        <v>87</v>
      </c>
      <c r="B2015" s="2">
        <v>1.8113190248365441</v>
      </c>
    </row>
    <row r="2016" spans="1:2" x14ac:dyDescent="0.25">
      <c r="A2016" s="28" t="s">
        <v>31</v>
      </c>
      <c r="B2016" s="2">
        <v>0.28805601806226788</v>
      </c>
    </row>
    <row r="2017" spans="1:2" x14ac:dyDescent="0.25">
      <c r="A2017" s="28" t="s">
        <v>29</v>
      </c>
      <c r="B2017" s="2">
        <v>0.341081980018896</v>
      </c>
    </row>
    <row r="2018" spans="1:2" x14ac:dyDescent="0.25">
      <c r="A2018" s="28" t="s">
        <v>30</v>
      </c>
      <c r="B2018" s="2">
        <v>0.38064245827981935</v>
      </c>
    </row>
    <row r="2019" spans="1:2" x14ac:dyDescent="0.25">
      <c r="A2019" s="28" t="s">
        <v>88</v>
      </c>
      <c r="B2019" s="2">
        <v>6.5023327927073584</v>
      </c>
    </row>
    <row r="2020" spans="1:2" x14ac:dyDescent="0.25">
      <c r="A2020" s="28" t="s">
        <v>80</v>
      </c>
      <c r="B2020" s="2">
        <v>0.63721709691221951</v>
      </c>
    </row>
    <row r="2021" spans="1:2" x14ac:dyDescent="0.25">
      <c r="A2021" s="28" t="s">
        <v>85</v>
      </c>
      <c r="B2021" s="2">
        <v>8.6003115666454146</v>
      </c>
    </row>
    <row r="2022" spans="1:2" x14ac:dyDescent="0.25">
      <c r="A2022" s="28" t="s">
        <v>82</v>
      </c>
      <c r="B2022" s="2">
        <v>5.3380034417181577</v>
      </c>
    </row>
    <row r="2023" spans="1:2" x14ac:dyDescent="0.25">
      <c r="A2023" s="6" t="s">
        <v>21</v>
      </c>
      <c r="B2023" s="2">
        <v>21.570632149390462</v>
      </c>
    </row>
    <row r="2024" spans="1:2" x14ac:dyDescent="0.25">
      <c r="A2024" s="28" t="s">
        <v>79</v>
      </c>
      <c r="B2024" s="2">
        <v>0.3261003651181103</v>
      </c>
    </row>
    <row r="2025" spans="1:2" x14ac:dyDescent="0.25">
      <c r="A2025" s="28" t="s">
        <v>86</v>
      </c>
      <c r="B2025" s="2">
        <v>0.16255112705397418</v>
      </c>
    </row>
    <row r="2026" spans="1:2" x14ac:dyDescent="0.25">
      <c r="A2026" s="28" t="s">
        <v>87</v>
      </c>
      <c r="B2026" s="2">
        <v>0.33705406071003569</v>
      </c>
    </row>
    <row r="2027" spans="1:2" x14ac:dyDescent="0.25">
      <c r="A2027" s="28" t="s">
        <v>31</v>
      </c>
      <c r="B2027" s="2">
        <v>0.30330461684142296</v>
      </c>
    </row>
    <row r="2028" spans="1:2" x14ac:dyDescent="0.25">
      <c r="A2028" s="28" t="s">
        <v>29</v>
      </c>
      <c r="B2028" s="2">
        <v>0.11114926998312177</v>
      </c>
    </row>
    <row r="2029" spans="1:2" x14ac:dyDescent="0.25">
      <c r="A2029" s="28" t="s">
        <v>30</v>
      </c>
      <c r="B2029" s="2">
        <v>0.46153407318600498</v>
      </c>
    </row>
    <row r="2030" spans="1:2" x14ac:dyDescent="0.25">
      <c r="A2030" s="28" t="s">
        <v>88</v>
      </c>
      <c r="B2030" s="2">
        <v>1.6690207376895365</v>
      </c>
    </row>
    <row r="2031" spans="1:2" x14ac:dyDescent="0.25">
      <c r="A2031" s="28" t="s">
        <v>80</v>
      </c>
      <c r="B2031" s="2">
        <v>3.007213261943313</v>
      </c>
    </row>
    <row r="2032" spans="1:2" x14ac:dyDescent="0.25">
      <c r="A2032" s="28" t="s">
        <v>85</v>
      </c>
      <c r="B2032" s="2">
        <v>5.9331585246550507</v>
      </c>
    </row>
    <row r="2033" spans="1:2" x14ac:dyDescent="0.25">
      <c r="A2033" s="28" t="s">
        <v>82</v>
      </c>
      <c r="B2033" s="2">
        <v>9.259546112209895</v>
      </c>
    </row>
    <row r="2034" spans="1:2" x14ac:dyDescent="0.25">
      <c r="A2034" s="6" t="s">
        <v>22</v>
      </c>
      <c r="B2034" s="2">
        <v>22.882301706601019</v>
      </c>
    </row>
    <row r="2035" spans="1:2" x14ac:dyDescent="0.25">
      <c r="A2035" s="28" t="s">
        <v>79</v>
      </c>
      <c r="B2035" s="2">
        <v>0.60975146970940197</v>
      </c>
    </row>
    <row r="2036" spans="1:2" x14ac:dyDescent="0.25">
      <c r="A2036" s="28" t="s">
        <v>86</v>
      </c>
      <c r="B2036" s="2">
        <v>0.3160816989429967</v>
      </c>
    </row>
    <row r="2037" spans="1:2" x14ac:dyDescent="0.25">
      <c r="A2037" s="28" t="s">
        <v>87</v>
      </c>
      <c r="B2037" s="2">
        <v>0.8400137780225716</v>
      </c>
    </row>
    <row r="2038" spans="1:2" x14ac:dyDescent="0.25">
      <c r="A2038" s="28" t="s">
        <v>31</v>
      </c>
      <c r="B2038" s="2">
        <v>0.68659165780596709</v>
      </c>
    </row>
    <row r="2039" spans="1:2" x14ac:dyDescent="0.25">
      <c r="A2039" s="28" t="s">
        <v>29</v>
      </c>
      <c r="B2039" s="2">
        <v>0.42690007691431681</v>
      </c>
    </row>
    <row r="2040" spans="1:2" x14ac:dyDescent="0.25">
      <c r="A2040" s="28" t="s">
        <v>30</v>
      </c>
      <c r="B2040" s="2">
        <v>0.53270542633598716</v>
      </c>
    </row>
    <row r="2041" spans="1:2" x14ac:dyDescent="0.25">
      <c r="A2041" s="28" t="s">
        <v>88</v>
      </c>
      <c r="B2041" s="2">
        <v>4.9634975321382075</v>
      </c>
    </row>
    <row r="2042" spans="1:2" x14ac:dyDescent="0.25">
      <c r="A2042" s="28" t="s">
        <v>80</v>
      </c>
      <c r="B2042" s="2">
        <v>1.1834149425247351</v>
      </c>
    </row>
    <row r="2043" spans="1:2" x14ac:dyDescent="0.25">
      <c r="A2043" s="28" t="s">
        <v>85</v>
      </c>
      <c r="B2043" s="2">
        <v>7.3821799612933416</v>
      </c>
    </row>
    <row r="2044" spans="1:2" x14ac:dyDescent="0.25">
      <c r="A2044" s="28" t="s">
        <v>82</v>
      </c>
      <c r="B2044" s="2">
        <v>5.9411651629134923</v>
      </c>
    </row>
    <row r="2045" spans="1:2" x14ac:dyDescent="0.25">
      <c r="A2045" s="6" t="s">
        <v>25</v>
      </c>
      <c r="B2045" s="2">
        <v>33.412700681723258</v>
      </c>
    </row>
    <row r="2046" spans="1:2" x14ac:dyDescent="0.25">
      <c r="A2046" s="28" t="s">
        <v>79</v>
      </c>
      <c r="B2046" s="2">
        <v>1.379359588860847</v>
      </c>
    </row>
    <row r="2047" spans="1:2" x14ac:dyDescent="0.25">
      <c r="A2047" s="28" t="s">
        <v>86</v>
      </c>
      <c r="B2047" s="2">
        <v>0.32204203088322292</v>
      </c>
    </row>
    <row r="2048" spans="1:2" x14ac:dyDescent="0.25">
      <c r="A2048" s="28" t="s">
        <v>87</v>
      </c>
      <c r="B2048" s="2">
        <v>0.98556403955293648</v>
      </c>
    </row>
    <row r="2049" spans="1:2" x14ac:dyDescent="0.25">
      <c r="A2049" s="28" t="s">
        <v>31</v>
      </c>
      <c r="B2049" s="2">
        <v>0.39962782024875892</v>
      </c>
    </row>
    <row r="2050" spans="1:2" x14ac:dyDescent="0.25">
      <c r="A2050" s="28" t="s">
        <v>29</v>
      </c>
      <c r="B2050" s="2">
        <v>0.11125825651893569</v>
      </c>
    </row>
    <row r="2051" spans="1:2" x14ac:dyDescent="0.25">
      <c r="A2051" s="28" t="s">
        <v>30</v>
      </c>
      <c r="B2051" s="2">
        <v>0.3875154283217096</v>
      </c>
    </row>
    <row r="2052" spans="1:2" x14ac:dyDescent="0.25">
      <c r="A2052" s="28" t="s">
        <v>88</v>
      </c>
      <c r="B2052" s="2">
        <v>1.2971003965302332</v>
      </c>
    </row>
    <row r="2053" spans="1:2" x14ac:dyDescent="0.25">
      <c r="A2053" s="28" t="s">
        <v>80</v>
      </c>
      <c r="B2053" s="2">
        <v>1.9512485006846814</v>
      </c>
    </row>
    <row r="2054" spans="1:2" x14ac:dyDescent="0.25">
      <c r="A2054" s="28" t="s">
        <v>85</v>
      </c>
      <c r="B2054" s="2">
        <v>20.372702337587185</v>
      </c>
    </row>
    <row r="2055" spans="1:2" x14ac:dyDescent="0.25">
      <c r="A2055" s="28" t="s">
        <v>82</v>
      </c>
      <c r="B2055" s="2">
        <v>6.2062822825347448</v>
      </c>
    </row>
    <row r="2056" spans="1:2" x14ac:dyDescent="0.25">
      <c r="A2056" s="6" t="s">
        <v>23</v>
      </c>
      <c r="B2056" s="2">
        <v>11.539290625778923</v>
      </c>
    </row>
    <row r="2057" spans="1:2" x14ac:dyDescent="0.25">
      <c r="A2057" s="28" t="s">
        <v>79</v>
      </c>
      <c r="B2057" s="2">
        <v>0.15937725590513885</v>
      </c>
    </row>
    <row r="2058" spans="1:2" x14ac:dyDescent="0.25">
      <c r="A2058" s="28" t="s">
        <v>86</v>
      </c>
      <c r="B2058" s="2">
        <v>0.13094697659214774</v>
      </c>
    </row>
    <row r="2059" spans="1:2" x14ac:dyDescent="0.25">
      <c r="A2059" s="28" t="s">
        <v>87</v>
      </c>
      <c r="B2059" s="2">
        <v>0.3002205605439201</v>
      </c>
    </row>
    <row r="2060" spans="1:2" x14ac:dyDescent="0.25">
      <c r="A2060" s="28" t="s">
        <v>31</v>
      </c>
      <c r="B2060" s="2">
        <v>0.36665665435192119</v>
      </c>
    </row>
    <row r="2061" spans="1:2" x14ac:dyDescent="0.25">
      <c r="A2061" s="28" t="s">
        <v>29</v>
      </c>
      <c r="B2061" s="2">
        <v>0.18584749666384082</v>
      </c>
    </row>
    <row r="2062" spans="1:2" x14ac:dyDescent="0.25">
      <c r="A2062" s="28" t="s">
        <v>30</v>
      </c>
      <c r="B2062" s="2">
        <v>0.19284959137512239</v>
      </c>
    </row>
    <row r="2063" spans="1:2" x14ac:dyDescent="0.25">
      <c r="A2063" s="28" t="s">
        <v>88</v>
      </c>
      <c r="B2063" s="2">
        <v>3.7782713774918948</v>
      </c>
    </row>
    <row r="2064" spans="1:2" x14ac:dyDescent="0.25">
      <c r="A2064" s="28" t="s">
        <v>80</v>
      </c>
      <c r="B2064" s="2">
        <v>0.41094256899891174</v>
      </c>
    </row>
    <row r="2065" spans="1:2" x14ac:dyDescent="0.25">
      <c r="A2065" s="28" t="s">
        <v>85</v>
      </c>
      <c r="B2065" s="2">
        <v>3.1480909138565139</v>
      </c>
    </row>
    <row r="2066" spans="1:2" x14ac:dyDescent="0.25">
      <c r="A2066" s="28" t="s">
        <v>82</v>
      </c>
      <c r="B2066" s="2">
        <v>2.8660872299995135</v>
      </c>
    </row>
    <row r="2067" spans="1:2" x14ac:dyDescent="0.25">
      <c r="A2067" s="6" t="s">
        <v>250</v>
      </c>
      <c r="B2067" s="2">
        <v>314.65702678763307</v>
      </c>
    </row>
    <row r="2068" spans="1:2" x14ac:dyDescent="0.25">
      <c r="A2068" s="28" t="s">
        <v>79</v>
      </c>
      <c r="B2068" s="2">
        <v>5.290326173762181</v>
      </c>
    </row>
    <row r="2069" spans="1:2" x14ac:dyDescent="0.25">
      <c r="A2069" s="28" t="s">
        <v>86</v>
      </c>
      <c r="B2069" s="2">
        <v>4.2818703583421094</v>
      </c>
    </row>
    <row r="2070" spans="1:2" x14ac:dyDescent="0.25">
      <c r="A2070" s="28" t="s">
        <v>87</v>
      </c>
      <c r="B2070" s="2">
        <v>12.371851722679631</v>
      </c>
    </row>
    <row r="2071" spans="1:2" x14ac:dyDescent="0.25">
      <c r="A2071" s="28" t="s">
        <v>31</v>
      </c>
      <c r="B2071" s="2">
        <v>16.085958570780271</v>
      </c>
    </row>
    <row r="2072" spans="1:2" x14ac:dyDescent="0.25">
      <c r="A2072" s="28" t="s">
        <v>29</v>
      </c>
      <c r="B2072" s="2">
        <v>6.8386372435454472</v>
      </c>
    </row>
    <row r="2073" spans="1:2" x14ac:dyDescent="0.25">
      <c r="A2073" s="28" t="s">
        <v>30</v>
      </c>
      <c r="B2073" s="2">
        <v>6.743547585657665</v>
      </c>
    </row>
    <row r="2074" spans="1:2" x14ac:dyDescent="0.25">
      <c r="A2074" s="28" t="s">
        <v>88</v>
      </c>
      <c r="B2074" s="2">
        <v>96.431614005622052</v>
      </c>
    </row>
    <row r="2075" spans="1:2" x14ac:dyDescent="0.25">
      <c r="A2075" s="28" t="s">
        <v>80</v>
      </c>
      <c r="B2075" s="2">
        <v>7.8669718114251364</v>
      </c>
    </row>
    <row r="2076" spans="1:2" x14ac:dyDescent="0.25">
      <c r="A2076" s="28" t="s">
        <v>85</v>
      </c>
      <c r="B2076" s="2">
        <v>80.836210198585491</v>
      </c>
    </row>
    <row r="2077" spans="1:2" x14ac:dyDescent="0.25">
      <c r="A2077" s="28" t="s">
        <v>82</v>
      </c>
      <c r="B2077" s="2">
        <v>77.910039117233069</v>
      </c>
    </row>
    <row r="2078" spans="1:2" x14ac:dyDescent="0.25">
      <c r="A2078" s="6" t="s">
        <v>252</v>
      </c>
      <c r="B2078" s="2">
        <v>86.083582430504237</v>
      </c>
    </row>
    <row r="2079" spans="1:2" x14ac:dyDescent="0.25">
      <c r="A2079" s="28" t="s">
        <v>79</v>
      </c>
      <c r="B2079" s="2">
        <v>1.8740889717780818</v>
      </c>
    </row>
    <row r="2080" spans="1:2" x14ac:dyDescent="0.25">
      <c r="A2080" s="28" t="s">
        <v>86</v>
      </c>
      <c r="B2080" s="2">
        <v>0.99943624814470777</v>
      </c>
    </row>
    <row r="2081" spans="1:2" x14ac:dyDescent="0.25">
      <c r="A2081" s="28" t="s">
        <v>87</v>
      </c>
      <c r="B2081" s="2">
        <v>1.5745753612904418</v>
      </c>
    </row>
    <row r="2082" spans="1:2" x14ac:dyDescent="0.25">
      <c r="A2082" s="28" t="s">
        <v>31</v>
      </c>
      <c r="B2082" s="2">
        <v>2.4928533076147978</v>
      </c>
    </row>
    <row r="2083" spans="1:2" x14ac:dyDescent="0.25">
      <c r="A2083" s="28" t="s">
        <v>29</v>
      </c>
      <c r="B2083" s="2">
        <v>7.1065563509850582</v>
      </c>
    </row>
    <row r="2084" spans="1:2" x14ac:dyDescent="0.25">
      <c r="A2084" s="28" t="s">
        <v>30</v>
      </c>
      <c r="B2084" s="2">
        <v>1.6118826321696356</v>
      </c>
    </row>
    <row r="2085" spans="1:2" x14ac:dyDescent="0.25">
      <c r="A2085" s="28" t="s">
        <v>88</v>
      </c>
      <c r="B2085" s="2">
        <v>21.993839438741563</v>
      </c>
    </row>
    <row r="2086" spans="1:2" x14ac:dyDescent="0.25">
      <c r="A2086" s="28" t="s">
        <v>80</v>
      </c>
      <c r="B2086" s="2">
        <v>4.0909844601776744</v>
      </c>
    </row>
    <row r="2087" spans="1:2" x14ac:dyDescent="0.25">
      <c r="A2087" s="28" t="s">
        <v>85</v>
      </c>
      <c r="B2087" s="2">
        <v>18.935916701889859</v>
      </c>
    </row>
    <row r="2088" spans="1:2" x14ac:dyDescent="0.25">
      <c r="A2088" s="28" t="s">
        <v>82</v>
      </c>
      <c r="B2088" s="2">
        <v>25.403448957712428</v>
      </c>
    </row>
    <row r="2089" spans="1:2" x14ac:dyDescent="0.25">
      <c r="A2089" s="6" t="s">
        <v>230</v>
      </c>
      <c r="B2089" s="2">
        <v>36.967596860698976</v>
      </c>
    </row>
    <row r="2090" spans="1:2" x14ac:dyDescent="0.25">
      <c r="A2090" s="28" t="s">
        <v>79</v>
      </c>
      <c r="B2090" s="2">
        <v>0.26828599508103085</v>
      </c>
    </row>
    <row r="2091" spans="1:2" x14ac:dyDescent="0.25">
      <c r="A2091" s="28" t="s">
        <v>86</v>
      </c>
      <c r="B2091" s="2">
        <v>0.25053729972148203</v>
      </c>
    </row>
    <row r="2092" spans="1:2" x14ac:dyDescent="0.25">
      <c r="A2092" s="28" t="s">
        <v>87</v>
      </c>
      <c r="B2092" s="2">
        <v>0.95996637179618949</v>
      </c>
    </row>
    <row r="2093" spans="1:2" x14ac:dyDescent="0.25">
      <c r="A2093" s="28" t="s">
        <v>31</v>
      </c>
      <c r="B2093" s="2">
        <v>1.8289066323757841</v>
      </c>
    </row>
    <row r="2094" spans="1:2" x14ac:dyDescent="0.25">
      <c r="A2094" s="28" t="s">
        <v>29</v>
      </c>
      <c r="B2094" s="2">
        <v>1.6696998311022562</v>
      </c>
    </row>
    <row r="2095" spans="1:2" x14ac:dyDescent="0.25">
      <c r="A2095" s="28" t="s">
        <v>30</v>
      </c>
      <c r="B2095" s="2">
        <v>1.700586972105441</v>
      </c>
    </row>
    <row r="2096" spans="1:2" x14ac:dyDescent="0.25">
      <c r="A2096" s="28" t="s">
        <v>88</v>
      </c>
      <c r="B2096" s="2">
        <v>9.3065760997546469</v>
      </c>
    </row>
    <row r="2097" spans="1:2" x14ac:dyDescent="0.25">
      <c r="A2097" s="28" t="s">
        <v>80</v>
      </c>
      <c r="B2097" s="2">
        <v>0.45900848720363979</v>
      </c>
    </row>
    <row r="2098" spans="1:2" x14ac:dyDescent="0.25">
      <c r="A2098" s="28" t="s">
        <v>85</v>
      </c>
      <c r="B2098" s="2">
        <v>7.769396076550513</v>
      </c>
    </row>
    <row r="2099" spans="1:2" x14ac:dyDescent="0.25">
      <c r="A2099" s="28" t="s">
        <v>82</v>
      </c>
      <c r="B2099" s="2">
        <v>12.754633095007993</v>
      </c>
    </row>
    <row r="2100" spans="1:2" x14ac:dyDescent="0.25">
      <c r="A2100" s="6" t="s">
        <v>93</v>
      </c>
      <c r="B2100" s="2">
        <v>1287.6775988764393</v>
      </c>
    </row>
    <row r="2101" spans="1:2" x14ac:dyDescent="0.25">
      <c r="A2101" s="28" t="s">
        <v>79</v>
      </c>
      <c r="B2101" s="2">
        <v>30.076418829007288</v>
      </c>
    </row>
    <row r="2102" spans="1:2" x14ac:dyDescent="0.25">
      <c r="A2102" s="28" t="s">
        <v>86</v>
      </c>
      <c r="B2102" s="2">
        <v>13.002897330939883</v>
      </c>
    </row>
    <row r="2103" spans="1:2" x14ac:dyDescent="0.25">
      <c r="A2103" s="28" t="s">
        <v>87</v>
      </c>
      <c r="B2103" s="2">
        <v>41.430841228094437</v>
      </c>
    </row>
    <row r="2104" spans="1:2" x14ac:dyDescent="0.25">
      <c r="A2104" s="28" t="s">
        <v>31</v>
      </c>
      <c r="B2104" s="2">
        <v>50.645625392502424</v>
      </c>
    </row>
    <row r="2105" spans="1:2" x14ac:dyDescent="0.25">
      <c r="A2105" s="28" t="s">
        <v>29</v>
      </c>
      <c r="B2105" s="2">
        <v>27.414702615607244</v>
      </c>
    </row>
    <row r="2106" spans="1:2" x14ac:dyDescent="0.25">
      <c r="A2106" s="28" t="s">
        <v>30</v>
      </c>
      <c r="B2106" s="2">
        <v>37.816999188599254</v>
      </c>
    </row>
    <row r="2107" spans="1:2" x14ac:dyDescent="0.25">
      <c r="A2107" s="28" t="s">
        <v>88</v>
      </c>
      <c r="B2107" s="2">
        <v>352.27386988665722</v>
      </c>
    </row>
    <row r="2108" spans="1:2" x14ac:dyDescent="0.25">
      <c r="A2108" s="28" t="s">
        <v>80</v>
      </c>
      <c r="B2108" s="2">
        <v>58.126693577807679</v>
      </c>
    </row>
    <row r="2109" spans="1:2" x14ac:dyDescent="0.25">
      <c r="A2109" s="28" t="s">
        <v>85</v>
      </c>
      <c r="B2109" s="2">
        <v>337.04027468800717</v>
      </c>
    </row>
    <row r="2110" spans="1:2" x14ac:dyDescent="0.25">
      <c r="A2110" s="28" t="s">
        <v>82</v>
      </c>
      <c r="B2110" s="2">
        <v>339.84927613921661</v>
      </c>
    </row>
    <row r="2111" spans="1:2" x14ac:dyDescent="0.25">
      <c r="A2111" s="3" t="s">
        <v>86</v>
      </c>
      <c r="B2111" s="2">
        <v>138.14460963641167</v>
      </c>
    </row>
    <row r="2112" spans="1:2" x14ac:dyDescent="0.25">
      <c r="A2112" s="6" t="s">
        <v>229</v>
      </c>
      <c r="B2112" s="2">
        <v>2.28709961095596</v>
      </c>
    </row>
    <row r="2113" spans="1:2" x14ac:dyDescent="0.25">
      <c r="A2113" s="28" t="s">
        <v>79</v>
      </c>
      <c r="B2113" s="2">
        <v>1.2261344906445825E-3</v>
      </c>
    </row>
    <row r="2114" spans="1:2" x14ac:dyDescent="0.25">
      <c r="A2114" s="28" t="s">
        <v>87</v>
      </c>
      <c r="B2114" s="2">
        <v>0.14916297585371477</v>
      </c>
    </row>
    <row r="2115" spans="1:2" x14ac:dyDescent="0.25">
      <c r="A2115" s="28" t="s">
        <v>31</v>
      </c>
      <c r="B2115" s="2">
        <v>0.10399344236515291</v>
      </c>
    </row>
    <row r="2116" spans="1:2" x14ac:dyDescent="0.25">
      <c r="A2116" s="28" t="s">
        <v>29</v>
      </c>
      <c r="B2116" s="2">
        <v>3.7421233427104142E-2</v>
      </c>
    </row>
    <row r="2117" spans="1:2" x14ac:dyDescent="0.25">
      <c r="A2117" s="28" t="s">
        <v>30</v>
      </c>
      <c r="B2117" s="2">
        <v>0.10821829999552769</v>
      </c>
    </row>
    <row r="2118" spans="1:2" x14ac:dyDescent="0.25">
      <c r="A2118" s="28" t="s">
        <v>88</v>
      </c>
      <c r="B2118" s="2">
        <v>0.10810996743605603</v>
      </c>
    </row>
    <row r="2119" spans="1:2" x14ac:dyDescent="0.25">
      <c r="A2119" s="28" t="s">
        <v>80</v>
      </c>
      <c r="B2119" s="2">
        <v>5.8646551737215169E-2</v>
      </c>
    </row>
    <row r="2120" spans="1:2" x14ac:dyDescent="0.25">
      <c r="A2120" s="28" t="s">
        <v>84</v>
      </c>
      <c r="B2120" s="2">
        <v>0.40917155270408789</v>
      </c>
    </row>
    <row r="2121" spans="1:2" x14ac:dyDescent="0.25">
      <c r="A2121" s="28" t="s">
        <v>85</v>
      </c>
      <c r="B2121" s="2">
        <v>0.62672448209257658</v>
      </c>
    </row>
    <row r="2122" spans="1:2" x14ac:dyDescent="0.25">
      <c r="A2122" s="28" t="s">
        <v>82</v>
      </c>
      <c r="B2122" s="2">
        <v>0.6844249708538801</v>
      </c>
    </row>
    <row r="2123" spans="1:2" x14ac:dyDescent="0.25">
      <c r="A2123" s="6" t="s">
        <v>240</v>
      </c>
      <c r="B2123" s="2">
        <v>4.5182783982036769E-2</v>
      </c>
    </row>
    <row r="2124" spans="1:2" x14ac:dyDescent="0.25">
      <c r="A2124" s="28" t="s">
        <v>87</v>
      </c>
      <c r="B2124" s="2">
        <v>2.0464505751257904E-2</v>
      </c>
    </row>
    <row r="2125" spans="1:2" x14ac:dyDescent="0.25">
      <c r="A2125" s="28" t="s">
        <v>31</v>
      </c>
      <c r="B2125" s="2">
        <v>7.8927592046124598E-3</v>
      </c>
    </row>
    <row r="2126" spans="1:2" x14ac:dyDescent="0.25">
      <c r="A2126" s="28" t="s">
        <v>29</v>
      </c>
      <c r="B2126" s="2">
        <v>1.6376528809232962E-3</v>
      </c>
    </row>
    <row r="2127" spans="1:2" x14ac:dyDescent="0.25">
      <c r="A2127" s="28" t="s">
        <v>88</v>
      </c>
      <c r="B2127" s="2">
        <v>2.3868689031900136E-4</v>
      </c>
    </row>
    <row r="2128" spans="1:2" x14ac:dyDescent="0.25">
      <c r="A2128" s="28" t="s">
        <v>84</v>
      </c>
      <c r="B2128" s="2">
        <v>3.8000740963757697E-4</v>
      </c>
    </row>
    <row r="2129" spans="1:2" x14ac:dyDescent="0.25">
      <c r="A2129" s="28" t="s">
        <v>85</v>
      </c>
      <c r="B2129" s="2">
        <v>1.4042191359846671E-2</v>
      </c>
    </row>
    <row r="2130" spans="1:2" x14ac:dyDescent="0.25">
      <c r="A2130" s="28" t="s">
        <v>82</v>
      </c>
      <c r="B2130" s="2">
        <v>5.2698048543986498E-4</v>
      </c>
    </row>
    <row r="2131" spans="1:2" x14ac:dyDescent="0.25">
      <c r="A2131" s="6" t="s">
        <v>242</v>
      </c>
      <c r="B2131" s="2">
        <v>4.9210292401605251</v>
      </c>
    </row>
    <row r="2132" spans="1:2" x14ac:dyDescent="0.25">
      <c r="A2132" s="28" t="s">
        <v>79</v>
      </c>
      <c r="B2132" s="2">
        <v>0.21988420083953031</v>
      </c>
    </row>
    <row r="2133" spans="1:2" x14ac:dyDescent="0.25">
      <c r="A2133" s="28" t="s">
        <v>87</v>
      </c>
      <c r="B2133" s="2">
        <v>6.6795563154490294E-3</v>
      </c>
    </row>
    <row r="2134" spans="1:2" x14ac:dyDescent="0.25">
      <c r="A2134" s="28" t="s">
        <v>31</v>
      </c>
      <c r="B2134" s="2">
        <v>0.12030798458745579</v>
      </c>
    </row>
    <row r="2135" spans="1:2" x14ac:dyDescent="0.25">
      <c r="A2135" s="28" t="s">
        <v>29</v>
      </c>
      <c r="B2135" s="2">
        <v>2.4534831469626643E-2</v>
      </c>
    </row>
    <row r="2136" spans="1:2" x14ac:dyDescent="0.25">
      <c r="A2136" s="28" t="s">
        <v>30</v>
      </c>
      <c r="B2136" s="2">
        <v>8.6039148466352904E-3</v>
      </c>
    </row>
    <row r="2137" spans="1:2" x14ac:dyDescent="0.25">
      <c r="A2137" s="28" t="s">
        <v>88</v>
      </c>
      <c r="B2137" s="2">
        <v>0.86242585616943024</v>
      </c>
    </row>
    <row r="2138" spans="1:2" x14ac:dyDescent="0.25">
      <c r="A2138" s="28" t="s">
        <v>80</v>
      </c>
      <c r="B2138" s="2">
        <v>0.39389087066849188</v>
      </c>
    </row>
    <row r="2139" spans="1:2" x14ac:dyDescent="0.25">
      <c r="A2139" s="28" t="s">
        <v>84</v>
      </c>
      <c r="B2139" s="2">
        <v>0.29812765219622422</v>
      </c>
    </row>
    <row r="2140" spans="1:2" x14ac:dyDescent="0.25">
      <c r="A2140" s="28" t="s">
        <v>85</v>
      </c>
      <c r="B2140" s="2">
        <v>2.5394513393825551</v>
      </c>
    </row>
    <row r="2141" spans="1:2" x14ac:dyDescent="0.25">
      <c r="A2141" s="28" t="s">
        <v>82</v>
      </c>
      <c r="B2141" s="2">
        <v>0.4471230336851269</v>
      </c>
    </row>
    <row r="2142" spans="1:2" x14ac:dyDescent="0.25">
      <c r="A2142" s="6" t="s">
        <v>53</v>
      </c>
      <c r="B2142" s="2">
        <v>4.0569523850133882</v>
      </c>
    </row>
    <row r="2143" spans="1:2" x14ac:dyDescent="0.25">
      <c r="A2143" s="28" t="s">
        <v>79</v>
      </c>
      <c r="B2143" s="2">
        <v>2.9512039137005168E-2</v>
      </c>
    </row>
    <row r="2144" spans="1:2" x14ac:dyDescent="0.25">
      <c r="A2144" s="28" t="s">
        <v>87</v>
      </c>
      <c r="B2144" s="2">
        <v>1.7907860301932435E-3</v>
      </c>
    </row>
    <row r="2145" spans="1:2" x14ac:dyDescent="0.25">
      <c r="A2145" s="28" t="s">
        <v>31</v>
      </c>
      <c r="B2145" s="2">
        <v>0.10746694555252205</v>
      </c>
    </row>
    <row r="2146" spans="1:2" x14ac:dyDescent="0.25">
      <c r="A2146" s="28" t="s">
        <v>29</v>
      </c>
      <c r="B2146" s="2">
        <v>4.8024665870691388E-2</v>
      </c>
    </row>
    <row r="2147" spans="1:2" x14ac:dyDescent="0.25">
      <c r="A2147" s="28" t="s">
        <v>30</v>
      </c>
      <c r="B2147" s="2">
        <v>4.7591770902033082E-3</v>
      </c>
    </row>
    <row r="2148" spans="1:2" x14ac:dyDescent="0.25">
      <c r="A2148" s="28" t="s">
        <v>80</v>
      </c>
      <c r="B2148" s="2">
        <v>1.4277218955404378</v>
      </c>
    </row>
    <row r="2149" spans="1:2" x14ac:dyDescent="0.25">
      <c r="A2149" s="28" t="s">
        <v>84</v>
      </c>
      <c r="B2149" s="2">
        <v>0.84587093947695469</v>
      </c>
    </row>
    <row r="2150" spans="1:2" x14ac:dyDescent="0.25">
      <c r="A2150" s="28" t="s">
        <v>85</v>
      </c>
      <c r="B2150" s="2">
        <v>1.0794972108991117</v>
      </c>
    </row>
    <row r="2151" spans="1:2" x14ac:dyDescent="0.25">
      <c r="A2151" s="28" t="s">
        <v>82</v>
      </c>
      <c r="B2151" s="2">
        <v>0.51230872541626915</v>
      </c>
    </row>
    <row r="2152" spans="1:2" x14ac:dyDescent="0.25">
      <c r="A2152" s="6" t="s">
        <v>19</v>
      </c>
      <c r="B2152" s="2">
        <v>0.2434135210181764</v>
      </c>
    </row>
    <row r="2153" spans="1:2" x14ac:dyDescent="0.25">
      <c r="A2153" s="28" t="s">
        <v>79</v>
      </c>
      <c r="B2153" s="2">
        <v>1.1378008111445868E-2</v>
      </c>
    </row>
    <row r="2154" spans="1:2" x14ac:dyDescent="0.25">
      <c r="A2154" s="28" t="s">
        <v>87</v>
      </c>
      <c r="B2154" s="2">
        <v>3.4386966343748898E-4</v>
      </c>
    </row>
    <row r="2155" spans="1:2" x14ac:dyDescent="0.25">
      <c r="A2155" s="28" t="s">
        <v>31</v>
      </c>
      <c r="B2155" s="2">
        <v>2.9451780027929127E-3</v>
      </c>
    </row>
    <row r="2156" spans="1:2" x14ac:dyDescent="0.25">
      <c r="A2156" s="28" t="s">
        <v>29</v>
      </c>
      <c r="B2156" s="2">
        <v>3.275191700598382E-3</v>
      </c>
    </row>
    <row r="2157" spans="1:2" x14ac:dyDescent="0.25">
      <c r="A2157" s="28" t="s">
        <v>30</v>
      </c>
      <c r="B2157" s="2">
        <v>2.3322518648346315E-3</v>
      </c>
    </row>
    <row r="2158" spans="1:2" x14ac:dyDescent="0.25">
      <c r="A2158" s="28" t="s">
        <v>88</v>
      </c>
      <c r="B2158" s="2">
        <v>1.2157817518640139E-2</v>
      </c>
    </row>
    <row r="2159" spans="1:2" x14ac:dyDescent="0.25">
      <c r="A2159" s="28" t="s">
        <v>80</v>
      </c>
      <c r="B2159" s="2">
        <v>2.0336058304929248E-3</v>
      </c>
    </row>
    <row r="2160" spans="1:2" x14ac:dyDescent="0.25">
      <c r="A2160" s="28" t="s">
        <v>84</v>
      </c>
      <c r="B2160" s="2">
        <v>2.1543126354541531E-2</v>
      </c>
    </row>
    <row r="2161" spans="1:2" x14ac:dyDescent="0.25">
      <c r="A2161" s="28" t="s">
        <v>85</v>
      </c>
      <c r="B2161" s="2">
        <v>0.18268228706025808</v>
      </c>
    </row>
    <row r="2162" spans="1:2" x14ac:dyDescent="0.25">
      <c r="A2162" s="28" t="s">
        <v>82</v>
      </c>
      <c r="B2162" s="2">
        <v>4.7221849111344369E-3</v>
      </c>
    </row>
    <row r="2163" spans="1:2" x14ac:dyDescent="0.25">
      <c r="A2163" s="6" t="s">
        <v>244</v>
      </c>
      <c r="B2163" s="2">
        <v>2.6156566913183212</v>
      </c>
    </row>
    <row r="2164" spans="1:2" x14ac:dyDescent="0.25">
      <c r="A2164" s="28" t="s">
        <v>79</v>
      </c>
      <c r="B2164" s="2">
        <v>7.0754779478940898E-3</v>
      </c>
    </row>
    <row r="2165" spans="1:2" x14ac:dyDescent="0.25">
      <c r="A2165" s="28" t="s">
        <v>87</v>
      </c>
      <c r="B2165" s="2">
        <v>2.1655273265700575E-2</v>
      </c>
    </row>
    <row r="2166" spans="1:2" x14ac:dyDescent="0.25">
      <c r="A2166" s="28" t="s">
        <v>31</v>
      </c>
      <c r="B2166" s="2">
        <v>5.6255051681749789E-2</v>
      </c>
    </row>
    <row r="2167" spans="1:2" x14ac:dyDescent="0.25">
      <c r="A2167" s="28" t="s">
        <v>29</v>
      </c>
      <c r="B2167" s="2">
        <v>0.13861297364308561</v>
      </c>
    </row>
    <row r="2168" spans="1:2" x14ac:dyDescent="0.25">
      <c r="A2168" s="28" t="s">
        <v>30</v>
      </c>
      <c r="B2168" s="2">
        <v>2.2186194046981477E-2</v>
      </c>
    </row>
    <row r="2169" spans="1:2" x14ac:dyDescent="0.25">
      <c r="A2169" s="28" t="s">
        <v>88</v>
      </c>
      <c r="B2169" s="2">
        <v>0.15970261149833476</v>
      </c>
    </row>
    <row r="2170" spans="1:2" x14ac:dyDescent="0.25">
      <c r="A2170" s="28" t="s">
        <v>80</v>
      </c>
      <c r="B2170" s="2">
        <v>1.5212755112709948E-3</v>
      </c>
    </row>
    <row r="2171" spans="1:2" x14ac:dyDescent="0.25">
      <c r="A2171" s="28" t="s">
        <v>84</v>
      </c>
      <c r="B2171" s="2">
        <v>0.19894165078597223</v>
      </c>
    </row>
    <row r="2172" spans="1:2" x14ac:dyDescent="0.25">
      <c r="A2172" s="28" t="s">
        <v>85</v>
      </c>
      <c r="B2172" s="2">
        <v>1.7129556129040293</v>
      </c>
    </row>
    <row r="2173" spans="1:2" x14ac:dyDescent="0.25">
      <c r="A2173" s="28" t="s">
        <v>82</v>
      </c>
      <c r="B2173" s="2">
        <v>0.29675057003330274</v>
      </c>
    </row>
    <row r="2174" spans="1:2" x14ac:dyDescent="0.25">
      <c r="A2174" s="6" t="s">
        <v>246</v>
      </c>
      <c r="B2174" s="2">
        <v>5.1442274855525962</v>
      </c>
    </row>
    <row r="2175" spans="1:2" x14ac:dyDescent="0.25">
      <c r="A2175" s="28" t="s">
        <v>79</v>
      </c>
      <c r="B2175" s="2">
        <v>8.9653217856537237E-2</v>
      </c>
    </row>
    <row r="2176" spans="1:2" x14ac:dyDescent="0.25">
      <c r="A2176" s="28" t="s">
        <v>87</v>
      </c>
      <c r="B2176" s="2">
        <v>9.5436188231869945E-3</v>
      </c>
    </row>
    <row r="2177" spans="1:2" x14ac:dyDescent="0.25">
      <c r="A2177" s="28" t="s">
        <v>31</v>
      </c>
      <c r="B2177" s="2">
        <v>0.11202851276959093</v>
      </c>
    </row>
    <row r="2178" spans="1:2" x14ac:dyDescent="0.25">
      <c r="A2178" s="28" t="s">
        <v>29</v>
      </c>
      <c r="B2178" s="2">
        <v>5.1546273237150213E-2</v>
      </c>
    </row>
    <row r="2179" spans="1:2" x14ac:dyDescent="0.25">
      <c r="A2179" s="28" t="s">
        <v>30</v>
      </c>
      <c r="B2179" s="2">
        <v>4.1679937883328431E-2</v>
      </c>
    </row>
    <row r="2180" spans="1:2" x14ac:dyDescent="0.25">
      <c r="A2180" s="28" t="s">
        <v>88</v>
      </c>
      <c r="B2180" s="2">
        <v>0.7383483730515894</v>
      </c>
    </row>
    <row r="2181" spans="1:2" x14ac:dyDescent="0.25">
      <c r="A2181" s="28" t="s">
        <v>80</v>
      </c>
      <c r="B2181" s="2">
        <v>0.18323272922496342</v>
      </c>
    </row>
    <row r="2182" spans="1:2" x14ac:dyDescent="0.25">
      <c r="A2182" s="28" t="s">
        <v>84</v>
      </c>
      <c r="B2182" s="2">
        <v>1.0972007317185111</v>
      </c>
    </row>
    <row r="2183" spans="1:2" x14ac:dyDescent="0.25">
      <c r="A2183" s="28" t="s">
        <v>85</v>
      </c>
      <c r="B2183" s="2">
        <v>1.9996710149588675</v>
      </c>
    </row>
    <row r="2184" spans="1:2" x14ac:dyDescent="0.25">
      <c r="A2184" s="28" t="s">
        <v>82</v>
      </c>
      <c r="B2184" s="2">
        <v>0.82132307602887167</v>
      </c>
    </row>
    <row r="2185" spans="1:2" x14ac:dyDescent="0.25">
      <c r="A2185" s="6" t="s">
        <v>248</v>
      </c>
      <c r="B2185" s="2">
        <v>4.4432525824650231</v>
      </c>
    </row>
    <row r="2186" spans="1:2" x14ac:dyDescent="0.25">
      <c r="A2186" s="28" t="s">
        <v>79</v>
      </c>
      <c r="B2186" s="2">
        <v>1.8793441597888816E-2</v>
      </c>
    </row>
    <row r="2187" spans="1:2" x14ac:dyDescent="0.25">
      <c r="A2187" s="28" t="s">
        <v>87</v>
      </c>
      <c r="B2187" s="2">
        <v>1.5840872579627862E-2</v>
      </c>
    </row>
    <row r="2188" spans="1:2" x14ac:dyDescent="0.25">
      <c r="A2188" s="28" t="s">
        <v>31</v>
      </c>
      <c r="B2188" s="2">
        <v>0.13057905518956242</v>
      </c>
    </row>
    <row r="2189" spans="1:2" x14ac:dyDescent="0.25">
      <c r="A2189" s="28" t="s">
        <v>29</v>
      </c>
      <c r="B2189" s="2">
        <v>5.1335659548332142E-2</v>
      </c>
    </row>
    <row r="2190" spans="1:2" x14ac:dyDescent="0.25">
      <c r="A2190" s="28" t="s">
        <v>30</v>
      </c>
      <c r="B2190" s="2">
        <v>0.21167487740960605</v>
      </c>
    </row>
    <row r="2191" spans="1:2" x14ac:dyDescent="0.25">
      <c r="A2191" s="28" t="s">
        <v>88</v>
      </c>
      <c r="B2191" s="2">
        <v>0.40532972570742198</v>
      </c>
    </row>
    <row r="2192" spans="1:2" x14ac:dyDescent="0.25">
      <c r="A2192" s="28" t="s">
        <v>80</v>
      </c>
      <c r="B2192" s="2">
        <v>6.9782628428061252E-2</v>
      </c>
    </row>
    <row r="2193" spans="1:2" x14ac:dyDescent="0.25">
      <c r="A2193" s="28" t="s">
        <v>84</v>
      </c>
      <c r="B2193" s="2">
        <v>9.8081392484883581E-2</v>
      </c>
    </row>
    <row r="2194" spans="1:2" x14ac:dyDescent="0.25">
      <c r="A2194" s="28" t="s">
        <v>85</v>
      </c>
      <c r="B2194" s="2">
        <v>2.9445185387703972</v>
      </c>
    </row>
    <row r="2195" spans="1:2" x14ac:dyDescent="0.25">
      <c r="A2195" s="28" t="s">
        <v>82</v>
      </c>
      <c r="B2195" s="2">
        <v>0.49731639074924111</v>
      </c>
    </row>
    <row r="2196" spans="1:2" x14ac:dyDescent="0.25">
      <c r="A2196" s="6" t="s">
        <v>20</v>
      </c>
      <c r="B2196" s="2">
        <v>4.1326737689994335</v>
      </c>
    </row>
    <row r="2197" spans="1:2" x14ac:dyDescent="0.25">
      <c r="A2197" s="28" t="s">
        <v>79</v>
      </c>
      <c r="B2197" s="2">
        <v>6.3387234433601836E-2</v>
      </c>
    </row>
    <row r="2198" spans="1:2" x14ac:dyDescent="0.25">
      <c r="A2198" s="28" t="s">
        <v>87</v>
      </c>
      <c r="B2198" s="2">
        <v>3.1785395944602009E-2</v>
      </c>
    </row>
    <row r="2199" spans="1:2" x14ac:dyDescent="0.25">
      <c r="A2199" s="28" t="s">
        <v>31</v>
      </c>
      <c r="B2199" s="2">
        <v>0.15685284682965883</v>
      </c>
    </row>
    <row r="2200" spans="1:2" x14ac:dyDescent="0.25">
      <c r="A2200" s="28" t="s">
        <v>29</v>
      </c>
      <c r="B2200" s="2">
        <v>0.12559755914458803</v>
      </c>
    </row>
    <row r="2201" spans="1:2" x14ac:dyDescent="0.25">
      <c r="A2201" s="28" t="s">
        <v>30</v>
      </c>
      <c r="B2201" s="2">
        <v>0.11974173436058259</v>
      </c>
    </row>
    <row r="2202" spans="1:2" x14ac:dyDescent="0.25">
      <c r="A2202" s="28" t="s">
        <v>88</v>
      </c>
      <c r="B2202" s="2">
        <v>1.7572531327757939</v>
      </c>
    </row>
    <row r="2203" spans="1:2" x14ac:dyDescent="0.25">
      <c r="A2203" s="28" t="s">
        <v>80</v>
      </c>
      <c r="B2203" s="2">
        <v>1.2030105390064976E-2</v>
      </c>
    </row>
    <row r="2204" spans="1:2" x14ac:dyDescent="0.25">
      <c r="A2204" s="28" t="s">
        <v>84</v>
      </c>
      <c r="B2204" s="2">
        <v>8.7974343500631477E-2</v>
      </c>
    </row>
    <row r="2205" spans="1:2" x14ac:dyDescent="0.25">
      <c r="A2205" s="28" t="s">
        <v>85</v>
      </c>
      <c r="B2205" s="2">
        <v>0.9567021951544662</v>
      </c>
    </row>
    <row r="2206" spans="1:2" x14ac:dyDescent="0.25">
      <c r="A2206" s="28" t="s">
        <v>82</v>
      </c>
      <c r="B2206" s="2">
        <v>0.82134922146544387</v>
      </c>
    </row>
    <row r="2207" spans="1:2" x14ac:dyDescent="0.25">
      <c r="A2207" s="6" t="s">
        <v>21</v>
      </c>
      <c r="B2207" s="2">
        <v>16.28830838390213</v>
      </c>
    </row>
    <row r="2208" spans="1:2" x14ac:dyDescent="0.25">
      <c r="A2208" s="28" t="s">
        <v>79</v>
      </c>
      <c r="B2208" s="2">
        <v>6.2911481484702506E-2</v>
      </c>
    </row>
    <row r="2209" spans="1:2" x14ac:dyDescent="0.25">
      <c r="A2209" s="28" t="s">
        <v>87</v>
      </c>
      <c r="B2209" s="2">
        <v>6.5032887677796032E-3</v>
      </c>
    </row>
    <row r="2210" spans="1:2" x14ac:dyDescent="0.25">
      <c r="A2210" s="28" t="s">
        <v>31</v>
      </c>
      <c r="B2210" s="2">
        <v>3.8655094194824345E-2</v>
      </c>
    </row>
    <row r="2211" spans="1:2" x14ac:dyDescent="0.25">
      <c r="A2211" s="28" t="s">
        <v>29</v>
      </c>
      <c r="B2211" s="2">
        <v>7.3675039562148183E-3</v>
      </c>
    </row>
    <row r="2212" spans="1:2" x14ac:dyDescent="0.25">
      <c r="A2212" s="28" t="s">
        <v>30</v>
      </c>
      <c r="B2212" s="2">
        <v>4.4466598253893206E-3</v>
      </c>
    </row>
    <row r="2213" spans="1:2" x14ac:dyDescent="0.25">
      <c r="A2213" s="28" t="s">
        <v>88</v>
      </c>
      <c r="B2213" s="2">
        <v>2.1797183312484645</v>
      </c>
    </row>
    <row r="2214" spans="1:2" x14ac:dyDescent="0.25">
      <c r="A2214" s="28" t="s">
        <v>80</v>
      </c>
      <c r="B2214" s="2">
        <v>5.6891324692963918</v>
      </c>
    </row>
    <row r="2215" spans="1:2" x14ac:dyDescent="0.25">
      <c r="A2215" s="28" t="s">
        <v>84</v>
      </c>
      <c r="B2215" s="2">
        <v>1.0830893615730139</v>
      </c>
    </row>
    <row r="2216" spans="1:2" x14ac:dyDescent="0.25">
      <c r="A2216" s="28" t="s">
        <v>85</v>
      </c>
      <c r="B2216" s="2">
        <v>2.2495271099753031</v>
      </c>
    </row>
    <row r="2217" spans="1:2" x14ac:dyDescent="0.25">
      <c r="A2217" s="28" t="s">
        <v>82</v>
      </c>
      <c r="B2217" s="2">
        <v>4.9669570835800441</v>
      </c>
    </row>
    <row r="2218" spans="1:2" x14ac:dyDescent="0.25">
      <c r="A2218" s="6" t="s">
        <v>22</v>
      </c>
      <c r="B2218" s="2">
        <v>0.32027531031164397</v>
      </c>
    </row>
    <row r="2219" spans="1:2" x14ac:dyDescent="0.25">
      <c r="A2219" s="28" t="s">
        <v>79</v>
      </c>
      <c r="B2219" s="2">
        <v>8.3835297207362266E-3</v>
      </c>
    </row>
    <row r="2220" spans="1:2" x14ac:dyDescent="0.25">
      <c r="A2220" s="28" t="s">
        <v>31</v>
      </c>
      <c r="B2220" s="2">
        <v>9.1899306478045676E-3</v>
      </c>
    </row>
    <row r="2221" spans="1:2" x14ac:dyDescent="0.25">
      <c r="A2221" s="28" t="s">
        <v>29</v>
      </c>
      <c r="B2221" s="2">
        <v>4.7636159942148898E-3</v>
      </c>
    </row>
    <row r="2222" spans="1:2" x14ac:dyDescent="0.25">
      <c r="A2222" s="28" t="s">
        <v>30</v>
      </c>
      <c r="B2222" s="2">
        <v>5.6147015627045927E-3</v>
      </c>
    </row>
    <row r="2223" spans="1:2" x14ac:dyDescent="0.25">
      <c r="A2223" s="28" t="s">
        <v>88</v>
      </c>
      <c r="B2223" s="2">
        <v>1.7677445823384222E-2</v>
      </c>
    </row>
    <row r="2224" spans="1:2" x14ac:dyDescent="0.25">
      <c r="A2224" s="28" t="s">
        <v>80</v>
      </c>
      <c r="B2224" s="2">
        <v>2.3279014824718631E-2</v>
      </c>
    </row>
    <row r="2225" spans="1:2" x14ac:dyDescent="0.25">
      <c r="A2225" s="28" t="s">
        <v>84</v>
      </c>
      <c r="B2225" s="2">
        <v>3.5767658218301816E-3</v>
      </c>
    </row>
    <row r="2226" spans="1:2" x14ac:dyDescent="0.25">
      <c r="A2226" s="28" t="s">
        <v>85</v>
      </c>
      <c r="B2226" s="2">
        <v>0.23237794595775393</v>
      </c>
    </row>
    <row r="2227" spans="1:2" x14ac:dyDescent="0.25">
      <c r="A2227" s="28" t="s">
        <v>82</v>
      </c>
      <c r="B2227" s="2">
        <v>1.5412359958496723E-2</v>
      </c>
    </row>
    <row r="2228" spans="1:2" x14ac:dyDescent="0.25">
      <c r="A2228" s="6" t="s">
        <v>25</v>
      </c>
      <c r="B2228" s="2">
        <v>2.0365147253193525</v>
      </c>
    </row>
    <row r="2229" spans="1:2" x14ac:dyDescent="0.25">
      <c r="A2229" s="28" t="s">
        <v>79</v>
      </c>
      <c r="B2229" s="2">
        <v>3.0210263103908012E-2</v>
      </c>
    </row>
    <row r="2230" spans="1:2" x14ac:dyDescent="0.25">
      <c r="A2230" s="28" t="s">
        <v>87</v>
      </c>
      <c r="B2230" s="2">
        <v>8.7648200389983458E-3</v>
      </c>
    </row>
    <row r="2231" spans="1:2" x14ac:dyDescent="0.25">
      <c r="A2231" s="28" t="s">
        <v>31</v>
      </c>
      <c r="B2231" s="2">
        <v>5.8083804366293443E-2</v>
      </c>
    </row>
    <row r="2232" spans="1:2" x14ac:dyDescent="0.25">
      <c r="A2232" s="28" t="s">
        <v>29</v>
      </c>
      <c r="B2232" s="2">
        <v>2.6275182934548912E-2</v>
      </c>
    </row>
    <row r="2233" spans="1:2" x14ac:dyDescent="0.25">
      <c r="A2233" s="28" t="s">
        <v>30</v>
      </c>
      <c r="B2233" s="2">
        <v>3.4631843702777644E-2</v>
      </c>
    </row>
    <row r="2234" spans="1:2" x14ac:dyDescent="0.25">
      <c r="A2234" s="28" t="s">
        <v>88</v>
      </c>
      <c r="B2234" s="2">
        <v>0.13549437007016429</v>
      </c>
    </row>
    <row r="2235" spans="1:2" x14ac:dyDescent="0.25">
      <c r="A2235" s="28" t="s">
        <v>80</v>
      </c>
      <c r="B2235" s="2">
        <v>3.5156266074509633E-2</v>
      </c>
    </row>
    <row r="2236" spans="1:2" x14ac:dyDescent="0.25">
      <c r="A2236" s="28" t="s">
        <v>84</v>
      </c>
      <c r="B2236" s="2">
        <v>9.1230262578939098E-2</v>
      </c>
    </row>
    <row r="2237" spans="1:2" x14ac:dyDescent="0.25">
      <c r="A2237" s="28" t="s">
        <v>85</v>
      </c>
      <c r="B2237" s="2">
        <v>1.5291574669124905</v>
      </c>
    </row>
    <row r="2238" spans="1:2" x14ac:dyDescent="0.25">
      <c r="A2238" s="28" t="s">
        <v>82</v>
      </c>
      <c r="B2238" s="2">
        <v>8.7510445536722742E-2</v>
      </c>
    </row>
    <row r="2239" spans="1:2" x14ac:dyDescent="0.25">
      <c r="A2239" s="6" t="s">
        <v>23</v>
      </c>
      <c r="B2239" s="2">
        <v>0.9070294927171707</v>
      </c>
    </row>
    <row r="2240" spans="1:2" x14ac:dyDescent="0.25">
      <c r="A2240" s="28" t="s">
        <v>79</v>
      </c>
      <c r="B2240" s="2">
        <v>1.2099134435387826E-2</v>
      </c>
    </row>
    <row r="2241" spans="1:2" x14ac:dyDescent="0.25">
      <c r="A2241" s="28" t="s">
        <v>31</v>
      </c>
      <c r="B2241" s="2">
        <v>1.2388556951028884E-2</v>
      </c>
    </row>
    <row r="2242" spans="1:2" x14ac:dyDescent="0.25">
      <c r="A2242" s="28" t="s">
        <v>29</v>
      </c>
      <c r="B2242" s="2">
        <v>1.4886993215502747E-2</v>
      </c>
    </row>
    <row r="2243" spans="1:2" x14ac:dyDescent="0.25">
      <c r="A2243" s="28" t="s">
        <v>88</v>
      </c>
      <c r="B2243" s="2">
        <v>2.8529109023373345E-2</v>
      </c>
    </row>
    <row r="2244" spans="1:2" x14ac:dyDescent="0.25">
      <c r="A2244" s="28" t="s">
        <v>80</v>
      </c>
      <c r="B2244" s="2">
        <v>6.8633777423066741E-2</v>
      </c>
    </row>
    <row r="2245" spans="1:2" x14ac:dyDescent="0.25">
      <c r="A2245" s="28" t="s">
        <v>84</v>
      </c>
      <c r="B2245" s="2">
        <v>0.16855354911637227</v>
      </c>
    </row>
    <row r="2246" spans="1:2" x14ac:dyDescent="0.25">
      <c r="A2246" s="28" t="s">
        <v>85</v>
      </c>
      <c r="B2246" s="2">
        <v>0.52682898664621181</v>
      </c>
    </row>
    <row r="2247" spans="1:2" x14ac:dyDescent="0.25">
      <c r="A2247" s="28" t="s">
        <v>82</v>
      </c>
      <c r="B2247" s="2">
        <v>7.5109385906227122E-2</v>
      </c>
    </row>
    <row r="2248" spans="1:2" x14ac:dyDescent="0.25">
      <c r="A2248" s="6" t="s">
        <v>250</v>
      </c>
      <c r="B2248" s="2">
        <v>14.034052557718686</v>
      </c>
    </row>
    <row r="2249" spans="1:2" x14ac:dyDescent="0.25">
      <c r="A2249" s="28" t="s">
        <v>79</v>
      </c>
      <c r="B2249" s="2">
        <v>3.5432936607851566E-2</v>
      </c>
    </row>
    <row r="2250" spans="1:2" x14ac:dyDescent="0.25">
      <c r="A2250" s="28" t="s">
        <v>87</v>
      </c>
      <c r="B2250" s="2">
        <v>4.797374617188005E-2</v>
      </c>
    </row>
    <row r="2251" spans="1:2" x14ac:dyDescent="0.25">
      <c r="A2251" s="28" t="s">
        <v>31</v>
      </c>
      <c r="B2251" s="2">
        <v>0.14539269865917256</v>
      </c>
    </row>
    <row r="2252" spans="1:2" x14ac:dyDescent="0.25">
      <c r="A2252" s="28" t="s">
        <v>29</v>
      </c>
      <c r="B2252" s="2">
        <v>0.25347096812148151</v>
      </c>
    </row>
    <row r="2253" spans="1:2" x14ac:dyDescent="0.25">
      <c r="A2253" s="28" t="s">
        <v>30</v>
      </c>
      <c r="B2253" s="2">
        <v>0.12075434662125176</v>
      </c>
    </row>
    <row r="2254" spans="1:2" x14ac:dyDescent="0.25">
      <c r="A2254" s="28" t="s">
        <v>88</v>
      </c>
      <c r="B2254" s="2">
        <v>1.3030239852023935</v>
      </c>
    </row>
    <row r="2255" spans="1:2" x14ac:dyDescent="0.25">
      <c r="A2255" s="28" t="s">
        <v>80</v>
      </c>
      <c r="B2255" s="2">
        <v>0.21180998428641593</v>
      </c>
    </row>
    <row r="2256" spans="1:2" x14ac:dyDescent="0.25">
      <c r="A2256" s="28" t="s">
        <v>84</v>
      </c>
      <c r="B2256" s="2">
        <v>7.8957353142769842</v>
      </c>
    </row>
    <row r="2257" spans="1:2" x14ac:dyDescent="0.25">
      <c r="A2257" s="28" t="s">
        <v>85</v>
      </c>
      <c r="B2257" s="2">
        <v>1.9335416974653479</v>
      </c>
    </row>
    <row r="2258" spans="1:2" x14ac:dyDescent="0.25">
      <c r="A2258" s="28" t="s">
        <v>82</v>
      </c>
      <c r="B2258" s="2">
        <v>2.0869168803059086</v>
      </c>
    </row>
    <row r="2259" spans="1:2" x14ac:dyDescent="0.25">
      <c r="A2259" s="6" t="s">
        <v>252</v>
      </c>
      <c r="B2259" s="2">
        <v>4.6168267751449417</v>
      </c>
    </row>
    <row r="2260" spans="1:2" x14ac:dyDescent="0.25">
      <c r="A2260" s="28" t="s">
        <v>79</v>
      </c>
      <c r="B2260" s="2">
        <v>3.7659556059582232E-2</v>
      </c>
    </row>
    <row r="2261" spans="1:2" x14ac:dyDescent="0.25">
      <c r="A2261" s="28" t="s">
        <v>87</v>
      </c>
      <c r="B2261" s="2">
        <v>4.8234622430826768E-2</v>
      </c>
    </row>
    <row r="2262" spans="1:2" x14ac:dyDescent="0.25">
      <c r="A2262" s="28" t="s">
        <v>31</v>
      </c>
      <c r="B2262" s="2">
        <v>0.17389434363340034</v>
      </c>
    </row>
    <row r="2263" spans="1:2" x14ac:dyDescent="0.25">
      <c r="A2263" s="28" t="s">
        <v>29</v>
      </c>
      <c r="B2263" s="2">
        <v>0.4605717056494536</v>
      </c>
    </row>
    <row r="2264" spans="1:2" x14ac:dyDescent="0.25">
      <c r="A2264" s="28" t="s">
        <v>30</v>
      </c>
      <c r="B2264" s="2">
        <v>9.8923178251830973E-2</v>
      </c>
    </row>
    <row r="2265" spans="1:2" x14ac:dyDescent="0.25">
      <c r="A2265" s="28" t="s">
        <v>88</v>
      </c>
      <c r="B2265" s="2">
        <v>1.0234403398039971</v>
      </c>
    </row>
    <row r="2266" spans="1:2" x14ac:dyDescent="0.25">
      <c r="A2266" s="28" t="s">
        <v>80</v>
      </c>
      <c r="B2266" s="2">
        <v>8.9301644121910662E-2</v>
      </c>
    </row>
    <row r="2267" spans="1:2" x14ac:dyDescent="0.25">
      <c r="A2267" s="28" t="s">
        <v>84</v>
      </c>
      <c r="B2267" s="2">
        <v>1.1896050642460687</v>
      </c>
    </row>
    <row r="2268" spans="1:2" x14ac:dyDescent="0.25">
      <c r="A2268" s="28" t="s">
        <v>85</v>
      </c>
      <c r="B2268" s="2">
        <v>0.87305883629933612</v>
      </c>
    </row>
    <row r="2269" spans="1:2" x14ac:dyDescent="0.25">
      <c r="A2269" s="28" t="s">
        <v>82</v>
      </c>
      <c r="B2269" s="2">
        <v>0.62213748464853502</v>
      </c>
    </row>
    <row r="2270" spans="1:2" x14ac:dyDescent="0.25">
      <c r="A2270" s="6" t="s">
        <v>230</v>
      </c>
      <c r="B2270" s="2">
        <v>2.9798095036264702</v>
      </c>
    </row>
    <row r="2271" spans="1:2" x14ac:dyDescent="0.25">
      <c r="A2271" s="28" t="s">
        <v>79</v>
      </c>
      <c r="B2271" s="2">
        <v>1.7980870478703462E-2</v>
      </c>
    </row>
    <row r="2272" spans="1:2" x14ac:dyDescent="0.25">
      <c r="A2272" s="28" t="s">
        <v>87</v>
      </c>
      <c r="B2272" s="2">
        <v>3.367701892199107E-2</v>
      </c>
    </row>
    <row r="2273" spans="1:2" x14ac:dyDescent="0.25">
      <c r="A2273" s="28" t="s">
        <v>31</v>
      </c>
      <c r="B2273" s="2">
        <v>0.32406628496564216</v>
      </c>
    </row>
    <row r="2274" spans="1:2" x14ac:dyDescent="0.25">
      <c r="A2274" s="28" t="s">
        <v>29</v>
      </c>
      <c r="B2274" s="2">
        <v>0.18247977359097486</v>
      </c>
    </row>
    <row r="2275" spans="1:2" x14ac:dyDescent="0.25">
      <c r="A2275" s="28" t="s">
        <v>30</v>
      </c>
      <c r="B2275" s="2">
        <v>7.7093738298183015E-2</v>
      </c>
    </row>
    <row r="2276" spans="1:2" x14ac:dyDescent="0.25">
      <c r="A2276" s="28" t="s">
        <v>88</v>
      </c>
      <c r="B2276" s="2">
        <v>0.72913770768126474</v>
      </c>
    </row>
    <row r="2277" spans="1:2" x14ac:dyDescent="0.25">
      <c r="A2277" s="28" t="s">
        <v>80</v>
      </c>
      <c r="B2277" s="2">
        <v>2.1796887208176643E-2</v>
      </c>
    </row>
    <row r="2278" spans="1:2" x14ac:dyDescent="0.25">
      <c r="A2278" s="28" t="s">
        <v>84</v>
      </c>
      <c r="B2278" s="2">
        <v>0.55346449170667622</v>
      </c>
    </row>
    <row r="2279" spans="1:2" x14ac:dyDescent="0.25">
      <c r="A2279" s="28" t="s">
        <v>85</v>
      </c>
      <c r="B2279" s="2">
        <v>0.56040045365364843</v>
      </c>
    </row>
    <row r="2280" spans="1:2" x14ac:dyDescent="0.25">
      <c r="A2280" s="28" t="s">
        <v>82</v>
      </c>
      <c r="B2280" s="2">
        <v>0.47971227712120967</v>
      </c>
    </row>
    <row r="2281" spans="1:2" x14ac:dyDescent="0.25">
      <c r="A2281" s="6" t="s">
        <v>93</v>
      </c>
      <c r="B2281" s="2">
        <v>69.072304818205851</v>
      </c>
    </row>
    <row r="2282" spans="1:2" x14ac:dyDescent="0.25">
      <c r="A2282" s="28" t="s">
        <v>79</v>
      </c>
      <c r="B2282" s="2">
        <v>0.64558752630541971</v>
      </c>
    </row>
    <row r="2283" spans="1:2" x14ac:dyDescent="0.25">
      <c r="A2283" s="28" t="s">
        <v>87</v>
      </c>
      <c r="B2283" s="2">
        <v>0.40242035055864572</v>
      </c>
    </row>
    <row r="2284" spans="1:2" x14ac:dyDescent="0.25">
      <c r="A2284" s="28" t="s">
        <v>31</v>
      </c>
      <c r="B2284" s="2">
        <v>1.5599924896012645</v>
      </c>
    </row>
    <row r="2285" spans="1:2" x14ac:dyDescent="0.25">
      <c r="A2285" s="28" t="s">
        <v>29</v>
      </c>
      <c r="B2285" s="2">
        <v>1.4318017843844912</v>
      </c>
    </row>
    <row r="2286" spans="1:2" x14ac:dyDescent="0.25">
      <c r="A2286" s="28" t="s">
        <v>30</v>
      </c>
      <c r="B2286" s="2">
        <v>0.86066085575983675</v>
      </c>
    </row>
    <row r="2287" spans="1:2" x14ac:dyDescent="0.25">
      <c r="A2287" s="28" t="s">
        <v>88</v>
      </c>
      <c r="B2287" s="2">
        <v>9.4605874599006281</v>
      </c>
    </row>
    <row r="2288" spans="1:2" x14ac:dyDescent="0.25">
      <c r="A2288" s="28" t="s">
        <v>80</v>
      </c>
      <c r="B2288" s="2">
        <v>8.2879697055661889</v>
      </c>
    </row>
    <row r="2289" spans="1:2" x14ac:dyDescent="0.25">
      <c r="A2289" s="28" t="s">
        <v>84</v>
      </c>
      <c r="B2289" s="2">
        <v>14.042546205951327</v>
      </c>
    </row>
    <row r="2290" spans="1:2" x14ac:dyDescent="0.25">
      <c r="A2290" s="28" t="s">
        <v>85</v>
      </c>
      <c r="B2290" s="2">
        <v>19.961137369492199</v>
      </c>
    </row>
    <row r="2291" spans="1:2" x14ac:dyDescent="0.25">
      <c r="A2291" s="28" t="s">
        <v>82</v>
      </c>
      <c r="B2291" s="2">
        <v>12.419601070685854</v>
      </c>
    </row>
    <row r="2292" spans="1:2" x14ac:dyDescent="0.25">
      <c r="A2292" s="3" t="s">
        <v>85</v>
      </c>
      <c r="B2292" s="2">
        <v>2680.5694191474131</v>
      </c>
    </row>
    <row r="2293" spans="1:2" x14ac:dyDescent="0.25">
      <c r="A2293" s="6" t="s">
        <v>229</v>
      </c>
      <c r="B2293" s="2">
        <v>51.362515496332968</v>
      </c>
    </row>
    <row r="2294" spans="1:2" x14ac:dyDescent="0.25">
      <c r="A2294" s="28" t="s">
        <v>79</v>
      </c>
      <c r="B2294" s="2">
        <v>3.1097373605200866</v>
      </c>
    </row>
    <row r="2295" spans="1:2" x14ac:dyDescent="0.25">
      <c r="A2295" s="28" t="s">
        <v>86</v>
      </c>
      <c r="B2295" s="2">
        <v>0.62149217286429714</v>
      </c>
    </row>
    <row r="2296" spans="1:2" x14ac:dyDescent="0.25">
      <c r="A2296" s="28" t="s">
        <v>87</v>
      </c>
      <c r="B2296" s="2">
        <v>4.0317175724739274</v>
      </c>
    </row>
    <row r="2297" spans="1:2" x14ac:dyDescent="0.25">
      <c r="A2297" s="28" t="s">
        <v>31</v>
      </c>
      <c r="B2297" s="2">
        <v>2.7225994619884943</v>
      </c>
    </row>
    <row r="2298" spans="1:2" x14ac:dyDescent="0.25">
      <c r="A2298" s="28" t="s">
        <v>29</v>
      </c>
      <c r="B2298" s="2">
        <v>1.2350662709038467</v>
      </c>
    </row>
    <row r="2299" spans="1:2" x14ac:dyDescent="0.25">
      <c r="A2299" s="28" t="s">
        <v>30</v>
      </c>
      <c r="B2299" s="2">
        <v>1.4976850288685144</v>
      </c>
    </row>
    <row r="2300" spans="1:2" x14ac:dyDescent="0.25">
      <c r="A2300" s="28" t="s">
        <v>88</v>
      </c>
      <c r="B2300" s="2">
        <v>11.508115506810192</v>
      </c>
    </row>
    <row r="2301" spans="1:2" x14ac:dyDescent="0.25">
      <c r="A2301" s="28" t="s">
        <v>80</v>
      </c>
      <c r="B2301" s="2">
        <v>3.7318413966604664</v>
      </c>
    </row>
    <row r="2302" spans="1:2" x14ac:dyDescent="0.25">
      <c r="A2302" s="28" t="s">
        <v>84</v>
      </c>
      <c r="B2302" s="2">
        <v>15.058178257220611</v>
      </c>
    </row>
    <row r="2303" spans="1:2" x14ac:dyDescent="0.25">
      <c r="A2303" s="28" t="s">
        <v>82</v>
      </c>
      <c r="B2303" s="2">
        <v>7.8460824680225283</v>
      </c>
    </row>
    <row r="2304" spans="1:2" x14ac:dyDescent="0.25">
      <c r="A2304" s="6" t="s">
        <v>240</v>
      </c>
      <c r="B2304" s="2">
        <v>4.4815969248197742</v>
      </c>
    </row>
    <row r="2305" spans="1:2" x14ac:dyDescent="0.25">
      <c r="A2305" s="28" t="s">
        <v>79</v>
      </c>
      <c r="B2305" s="2">
        <v>5.0870782396530291E-2</v>
      </c>
    </row>
    <row r="2306" spans="1:2" x14ac:dyDescent="0.25">
      <c r="A2306" s="28" t="s">
        <v>87</v>
      </c>
      <c r="B2306" s="2">
        <v>1.0894239958728453</v>
      </c>
    </row>
    <row r="2307" spans="1:2" x14ac:dyDescent="0.25">
      <c r="A2307" s="28" t="s">
        <v>31</v>
      </c>
      <c r="B2307" s="2">
        <v>0.24743394202747443</v>
      </c>
    </row>
    <row r="2308" spans="1:2" x14ac:dyDescent="0.25">
      <c r="A2308" s="28" t="s">
        <v>29</v>
      </c>
      <c r="B2308" s="2">
        <v>0.36146912221773503</v>
      </c>
    </row>
    <row r="2309" spans="1:2" x14ac:dyDescent="0.25">
      <c r="A2309" s="28" t="s">
        <v>30</v>
      </c>
      <c r="B2309" s="2">
        <v>0.2848041425965816</v>
      </c>
    </row>
    <row r="2310" spans="1:2" x14ac:dyDescent="0.25">
      <c r="A2310" s="28" t="s">
        <v>88</v>
      </c>
      <c r="B2310" s="2">
        <v>0.46337561818022732</v>
      </c>
    </row>
    <row r="2311" spans="1:2" x14ac:dyDescent="0.25">
      <c r="A2311" s="28" t="s">
        <v>80</v>
      </c>
      <c r="B2311" s="2">
        <v>0.12670802003363274</v>
      </c>
    </row>
    <row r="2312" spans="1:2" x14ac:dyDescent="0.25">
      <c r="A2312" s="28" t="s">
        <v>84</v>
      </c>
      <c r="B2312" s="2">
        <v>0.46270849548568332</v>
      </c>
    </row>
    <row r="2313" spans="1:2" x14ac:dyDescent="0.25">
      <c r="A2313" s="28" t="s">
        <v>82</v>
      </c>
      <c r="B2313" s="2">
        <v>1.3948028060090638</v>
      </c>
    </row>
    <row r="2314" spans="1:2" x14ac:dyDescent="0.25">
      <c r="A2314" s="6" t="s">
        <v>242</v>
      </c>
      <c r="B2314" s="2">
        <v>130.75123914334083</v>
      </c>
    </row>
    <row r="2315" spans="1:2" x14ac:dyDescent="0.25">
      <c r="A2315" s="28" t="s">
        <v>79</v>
      </c>
      <c r="B2315" s="2">
        <v>6.4927792657803378</v>
      </c>
    </row>
    <row r="2316" spans="1:2" x14ac:dyDescent="0.25">
      <c r="A2316" s="28" t="s">
        <v>86</v>
      </c>
      <c r="B2316" s="2">
        <v>1.0271139842787225</v>
      </c>
    </row>
    <row r="2317" spans="1:2" x14ac:dyDescent="0.25">
      <c r="A2317" s="28" t="s">
        <v>87</v>
      </c>
      <c r="B2317" s="2">
        <v>2.8088383685233254</v>
      </c>
    </row>
    <row r="2318" spans="1:2" x14ac:dyDescent="0.25">
      <c r="A2318" s="28" t="s">
        <v>31</v>
      </c>
      <c r="B2318" s="2">
        <v>5.2868722847459297</v>
      </c>
    </row>
    <row r="2319" spans="1:2" x14ac:dyDescent="0.25">
      <c r="A2319" s="28" t="s">
        <v>29</v>
      </c>
      <c r="B2319" s="2">
        <v>1.4748203764120322</v>
      </c>
    </row>
    <row r="2320" spans="1:2" x14ac:dyDescent="0.25">
      <c r="A2320" s="28" t="s">
        <v>30</v>
      </c>
      <c r="B2320" s="2">
        <v>2.9458524390374379</v>
      </c>
    </row>
    <row r="2321" spans="1:2" x14ac:dyDescent="0.25">
      <c r="A2321" s="28" t="s">
        <v>88</v>
      </c>
      <c r="B2321" s="2">
        <v>26.507680677112933</v>
      </c>
    </row>
    <row r="2322" spans="1:2" x14ac:dyDescent="0.25">
      <c r="A2322" s="28" t="s">
        <v>80</v>
      </c>
      <c r="B2322" s="2">
        <v>7.9511270614440992</v>
      </c>
    </row>
    <row r="2323" spans="1:2" x14ac:dyDescent="0.25">
      <c r="A2323" s="28" t="s">
        <v>84</v>
      </c>
      <c r="B2323" s="2">
        <v>50.366312252635176</v>
      </c>
    </row>
    <row r="2324" spans="1:2" x14ac:dyDescent="0.25">
      <c r="A2324" s="28" t="s">
        <v>82</v>
      </c>
      <c r="B2324" s="2">
        <v>25.88984243337082</v>
      </c>
    </row>
    <row r="2325" spans="1:2" x14ac:dyDescent="0.25">
      <c r="A2325" s="6" t="s">
        <v>53</v>
      </c>
      <c r="B2325" s="2">
        <v>5.7108162051375588</v>
      </c>
    </row>
    <row r="2326" spans="1:2" x14ac:dyDescent="0.25">
      <c r="A2326" s="28" t="s">
        <v>79</v>
      </c>
      <c r="B2326" s="2">
        <v>0.27284239888248024</v>
      </c>
    </row>
    <row r="2327" spans="1:2" x14ac:dyDescent="0.25">
      <c r="A2327" s="28" t="s">
        <v>86</v>
      </c>
      <c r="B2327" s="2">
        <v>1.0818436756230473E-2</v>
      </c>
    </row>
    <row r="2328" spans="1:2" x14ac:dyDescent="0.25">
      <c r="A2328" s="28" t="s">
        <v>87</v>
      </c>
      <c r="B2328" s="2">
        <v>0.74665287376935174</v>
      </c>
    </row>
    <row r="2329" spans="1:2" x14ac:dyDescent="0.25">
      <c r="A2329" s="28" t="s">
        <v>31</v>
      </c>
      <c r="B2329" s="2">
        <v>0.22469613450564324</v>
      </c>
    </row>
    <row r="2330" spans="1:2" x14ac:dyDescent="0.25">
      <c r="A2330" s="28" t="s">
        <v>29</v>
      </c>
      <c r="B2330" s="2">
        <v>0.34799418358518497</v>
      </c>
    </row>
    <row r="2331" spans="1:2" x14ac:dyDescent="0.25">
      <c r="A2331" s="28" t="s">
        <v>30</v>
      </c>
      <c r="B2331" s="2">
        <v>0.11082552352198496</v>
      </c>
    </row>
    <row r="2332" spans="1:2" x14ac:dyDescent="0.25">
      <c r="A2332" s="28" t="s">
        <v>80</v>
      </c>
      <c r="B2332" s="2">
        <v>3.4581121798991907E-2</v>
      </c>
    </row>
    <row r="2333" spans="1:2" x14ac:dyDescent="0.25">
      <c r="A2333" s="28" t="s">
        <v>84</v>
      </c>
      <c r="B2333" s="2">
        <v>3.3184331371810036</v>
      </c>
    </row>
    <row r="2334" spans="1:2" x14ac:dyDescent="0.25">
      <c r="A2334" s="28" t="s">
        <v>82</v>
      </c>
      <c r="B2334" s="2">
        <v>0.6439723951366878</v>
      </c>
    </row>
    <row r="2335" spans="1:2" x14ac:dyDescent="0.25">
      <c r="A2335" s="6" t="s">
        <v>231</v>
      </c>
      <c r="B2335" s="2">
        <v>167.90653424925858</v>
      </c>
    </row>
    <row r="2336" spans="1:2" x14ac:dyDescent="0.25">
      <c r="A2336" s="28" t="s">
        <v>79</v>
      </c>
      <c r="B2336" s="2">
        <v>1.0087783516275559</v>
      </c>
    </row>
    <row r="2337" spans="1:2" x14ac:dyDescent="0.25">
      <c r="A2337" s="28" t="s">
        <v>86</v>
      </c>
      <c r="B2337" s="2">
        <v>1.0688821758610541</v>
      </c>
    </row>
    <row r="2338" spans="1:2" x14ac:dyDescent="0.25">
      <c r="A2338" s="28" t="s">
        <v>31</v>
      </c>
      <c r="B2338" s="2">
        <v>10.679610578155414</v>
      </c>
    </row>
    <row r="2339" spans="1:2" x14ac:dyDescent="0.25">
      <c r="A2339" s="28" t="s">
        <v>29</v>
      </c>
      <c r="B2339" s="2">
        <v>0.30350566927488909</v>
      </c>
    </row>
    <row r="2340" spans="1:2" x14ac:dyDescent="0.25">
      <c r="A2340" s="28" t="s">
        <v>30</v>
      </c>
      <c r="B2340" s="2">
        <v>10.033479209855173</v>
      </c>
    </row>
    <row r="2341" spans="1:2" x14ac:dyDescent="0.25">
      <c r="A2341" s="28" t="s">
        <v>88</v>
      </c>
      <c r="B2341" s="2">
        <v>40.124570740455134</v>
      </c>
    </row>
    <row r="2342" spans="1:2" x14ac:dyDescent="0.25">
      <c r="A2342" s="28" t="s">
        <v>80</v>
      </c>
      <c r="B2342" s="2">
        <v>27.68269637821156</v>
      </c>
    </row>
    <row r="2343" spans="1:2" x14ac:dyDescent="0.25">
      <c r="A2343" s="28" t="s">
        <v>84</v>
      </c>
      <c r="B2343" s="2">
        <v>52.423949918596094</v>
      </c>
    </row>
    <row r="2344" spans="1:2" x14ac:dyDescent="0.25">
      <c r="A2344" s="28" t="s">
        <v>82</v>
      </c>
      <c r="B2344" s="2">
        <v>24.581061227221713</v>
      </c>
    </row>
    <row r="2345" spans="1:2" x14ac:dyDescent="0.25">
      <c r="A2345" s="6" t="s">
        <v>19</v>
      </c>
      <c r="B2345" s="2">
        <v>2.7807685927928261</v>
      </c>
    </row>
    <row r="2346" spans="1:2" x14ac:dyDescent="0.25">
      <c r="A2346" s="28" t="s">
        <v>79</v>
      </c>
      <c r="B2346" s="2">
        <v>0.75334353808216814</v>
      </c>
    </row>
    <row r="2347" spans="1:2" x14ac:dyDescent="0.25">
      <c r="A2347" s="28" t="s">
        <v>86</v>
      </c>
      <c r="B2347" s="2">
        <v>0.50098623286909882</v>
      </c>
    </row>
    <row r="2348" spans="1:2" x14ac:dyDescent="0.25">
      <c r="A2348" s="28" t="s">
        <v>87</v>
      </c>
      <c r="B2348" s="2">
        <v>2.3680412177019296E-2</v>
      </c>
    </row>
    <row r="2349" spans="1:2" x14ac:dyDescent="0.25">
      <c r="A2349" s="28" t="s">
        <v>31</v>
      </c>
      <c r="B2349" s="2">
        <v>5.1705381511807022E-2</v>
      </c>
    </row>
    <row r="2350" spans="1:2" x14ac:dyDescent="0.25">
      <c r="A2350" s="28" t="s">
        <v>29</v>
      </c>
      <c r="B2350" s="2">
        <v>0.20470809598021616</v>
      </c>
    </row>
    <row r="2351" spans="1:2" x14ac:dyDescent="0.25">
      <c r="A2351" s="28" t="s">
        <v>30</v>
      </c>
      <c r="B2351" s="2">
        <v>0.68146456198926419</v>
      </c>
    </row>
    <row r="2352" spans="1:2" x14ac:dyDescent="0.25">
      <c r="A2352" s="28" t="s">
        <v>88</v>
      </c>
      <c r="B2352" s="2">
        <v>0.12529483475680622</v>
      </c>
    </row>
    <row r="2353" spans="1:2" x14ac:dyDescent="0.25">
      <c r="A2353" s="28" t="s">
        <v>80</v>
      </c>
      <c r="B2353" s="2">
        <v>7.6477804056437976E-2</v>
      </c>
    </row>
    <row r="2354" spans="1:2" x14ac:dyDescent="0.25">
      <c r="A2354" s="28" t="s">
        <v>84</v>
      </c>
      <c r="B2354" s="2">
        <v>9.3000335559609765E-2</v>
      </c>
    </row>
    <row r="2355" spans="1:2" x14ac:dyDescent="0.25">
      <c r="A2355" s="28" t="s">
        <v>82</v>
      </c>
      <c r="B2355" s="2">
        <v>0.27010739581039855</v>
      </c>
    </row>
    <row r="2356" spans="1:2" x14ac:dyDescent="0.25">
      <c r="A2356" s="6" t="s">
        <v>244</v>
      </c>
      <c r="B2356" s="2">
        <v>65.898641690410912</v>
      </c>
    </row>
    <row r="2357" spans="1:2" x14ac:dyDescent="0.25">
      <c r="A2357" s="28" t="s">
        <v>79</v>
      </c>
      <c r="B2357" s="2">
        <v>2.7640122427545606</v>
      </c>
    </row>
    <row r="2358" spans="1:2" x14ac:dyDescent="0.25">
      <c r="A2358" s="28" t="s">
        <v>86</v>
      </c>
      <c r="B2358" s="2">
        <v>1.2529816913574996</v>
      </c>
    </row>
    <row r="2359" spans="1:2" x14ac:dyDescent="0.25">
      <c r="A2359" s="28" t="s">
        <v>87</v>
      </c>
      <c r="B2359" s="2">
        <v>4.8315742984157239</v>
      </c>
    </row>
    <row r="2360" spans="1:2" x14ac:dyDescent="0.25">
      <c r="A2360" s="28" t="s">
        <v>31</v>
      </c>
      <c r="B2360" s="2">
        <v>3.342452950841297</v>
      </c>
    </row>
    <row r="2361" spans="1:2" x14ac:dyDescent="0.25">
      <c r="A2361" s="28" t="s">
        <v>29</v>
      </c>
      <c r="B2361" s="2">
        <v>2.4971923085180801</v>
      </c>
    </row>
    <row r="2362" spans="1:2" x14ac:dyDescent="0.25">
      <c r="A2362" s="28" t="s">
        <v>30</v>
      </c>
      <c r="B2362" s="2">
        <v>1.549751745974125</v>
      </c>
    </row>
    <row r="2363" spans="1:2" x14ac:dyDescent="0.25">
      <c r="A2363" s="28" t="s">
        <v>88</v>
      </c>
      <c r="B2363" s="2">
        <v>14.943952734048896</v>
      </c>
    </row>
    <row r="2364" spans="1:2" x14ac:dyDescent="0.25">
      <c r="A2364" s="28" t="s">
        <v>80</v>
      </c>
      <c r="B2364" s="2">
        <v>3.0407718171615206</v>
      </c>
    </row>
    <row r="2365" spans="1:2" x14ac:dyDescent="0.25">
      <c r="A2365" s="28" t="s">
        <v>84</v>
      </c>
      <c r="B2365" s="2">
        <v>12.716907307970787</v>
      </c>
    </row>
    <row r="2366" spans="1:2" x14ac:dyDescent="0.25">
      <c r="A2366" s="28" t="s">
        <v>82</v>
      </c>
      <c r="B2366" s="2">
        <v>18.959044593368429</v>
      </c>
    </row>
    <row r="2367" spans="1:2" x14ac:dyDescent="0.25">
      <c r="A2367" s="6" t="s">
        <v>52</v>
      </c>
      <c r="B2367" s="2">
        <v>18.738427559729001</v>
      </c>
    </row>
    <row r="2368" spans="1:2" x14ac:dyDescent="0.25">
      <c r="A2368" s="28" t="s">
        <v>79</v>
      </c>
      <c r="B2368" s="2">
        <v>0.49600814093250145</v>
      </c>
    </row>
    <row r="2369" spans="1:2" x14ac:dyDescent="0.25">
      <c r="A2369" s="28" t="s">
        <v>86</v>
      </c>
      <c r="B2369" s="2">
        <v>0.67827448424002812</v>
      </c>
    </row>
    <row r="2370" spans="1:2" x14ac:dyDescent="0.25">
      <c r="A2370" s="28" t="s">
        <v>87</v>
      </c>
      <c r="B2370" s="2">
        <v>0.32764767228704744</v>
      </c>
    </row>
    <row r="2371" spans="1:2" x14ac:dyDescent="0.25">
      <c r="A2371" s="28" t="s">
        <v>31</v>
      </c>
      <c r="B2371" s="2">
        <v>0.3611254984885553</v>
      </c>
    </row>
    <row r="2372" spans="1:2" x14ac:dyDescent="0.25">
      <c r="A2372" s="28" t="s">
        <v>29</v>
      </c>
      <c r="B2372" s="2">
        <v>2.0502412746514004E-2</v>
      </c>
    </row>
    <row r="2373" spans="1:2" x14ac:dyDescent="0.25">
      <c r="A2373" s="28" t="s">
        <v>30</v>
      </c>
      <c r="B2373" s="2">
        <v>0.10297935693679604</v>
      </c>
    </row>
    <row r="2374" spans="1:2" x14ac:dyDescent="0.25">
      <c r="A2374" s="28" t="s">
        <v>88</v>
      </c>
      <c r="B2374" s="2">
        <v>1.3898060417061984</v>
      </c>
    </row>
    <row r="2375" spans="1:2" x14ac:dyDescent="0.25">
      <c r="A2375" s="28" t="s">
        <v>80</v>
      </c>
      <c r="B2375" s="2">
        <v>0.29335339473192368</v>
      </c>
    </row>
    <row r="2376" spans="1:2" x14ac:dyDescent="0.25">
      <c r="A2376" s="28" t="s">
        <v>84</v>
      </c>
      <c r="B2376" s="2">
        <v>6.1281875008221549</v>
      </c>
    </row>
    <row r="2377" spans="1:2" x14ac:dyDescent="0.25">
      <c r="A2377" s="28" t="s">
        <v>82</v>
      </c>
      <c r="B2377" s="2">
        <v>8.9405430568372815</v>
      </c>
    </row>
    <row r="2378" spans="1:2" x14ac:dyDescent="0.25">
      <c r="A2378" s="6" t="s">
        <v>246</v>
      </c>
      <c r="B2378" s="2">
        <v>21.239944626998145</v>
      </c>
    </row>
    <row r="2379" spans="1:2" x14ac:dyDescent="0.25">
      <c r="A2379" s="28" t="s">
        <v>79</v>
      </c>
      <c r="B2379" s="2">
        <v>0.42552321554544403</v>
      </c>
    </row>
    <row r="2380" spans="1:2" x14ac:dyDescent="0.25">
      <c r="A2380" s="28" t="s">
        <v>86</v>
      </c>
      <c r="B2380" s="2">
        <v>0.19681577019167928</v>
      </c>
    </row>
    <row r="2381" spans="1:2" x14ac:dyDescent="0.25">
      <c r="A2381" s="28" t="s">
        <v>87</v>
      </c>
      <c r="B2381" s="2">
        <v>2.3159067679597216</v>
      </c>
    </row>
    <row r="2382" spans="1:2" x14ac:dyDescent="0.25">
      <c r="A2382" s="28" t="s">
        <v>31</v>
      </c>
      <c r="B2382" s="2">
        <v>0.29106351105566497</v>
      </c>
    </row>
    <row r="2383" spans="1:2" x14ac:dyDescent="0.25">
      <c r="A2383" s="28" t="s">
        <v>29</v>
      </c>
      <c r="B2383" s="2">
        <v>0.57942377817968571</v>
      </c>
    </row>
    <row r="2384" spans="1:2" x14ac:dyDescent="0.25">
      <c r="A2384" s="28" t="s">
        <v>30</v>
      </c>
      <c r="B2384" s="2">
        <v>1.8290679214039056</v>
      </c>
    </row>
    <row r="2385" spans="1:2" x14ac:dyDescent="0.25">
      <c r="A2385" s="28" t="s">
        <v>88</v>
      </c>
      <c r="B2385" s="2">
        <v>4.1494042529340973</v>
      </c>
    </row>
    <row r="2386" spans="1:2" x14ac:dyDescent="0.25">
      <c r="A2386" s="28" t="s">
        <v>80</v>
      </c>
      <c r="B2386" s="2">
        <v>1.2925576298416865</v>
      </c>
    </row>
    <row r="2387" spans="1:2" x14ac:dyDescent="0.25">
      <c r="A2387" s="28" t="s">
        <v>84</v>
      </c>
      <c r="B2387" s="2">
        <v>5.3122410055911118</v>
      </c>
    </row>
    <row r="2388" spans="1:2" x14ac:dyDescent="0.25">
      <c r="A2388" s="28" t="s">
        <v>82</v>
      </c>
      <c r="B2388" s="2">
        <v>4.8479407742951475</v>
      </c>
    </row>
    <row r="2389" spans="1:2" x14ac:dyDescent="0.25">
      <c r="A2389" s="6" t="s">
        <v>248</v>
      </c>
      <c r="B2389" s="2">
        <v>351.59334821448385</v>
      </c>
    </row>
    <row r="2390" spans="1:2" x14ac:dyDescent="0.25">
      <c r="A2390" s="28" t="s">
        <v>79</v>
      </c>
      <c r="B2390" s="2">
        <v>4.1505647929506191</v>
      </c>
    </row>
    <row r="2391" spans="1:2" x14ac:dyDescent="0.25">
      <c r="A2391" s="28" t="s">
        <v>86</v>
      </c>
      <c r="B2391" s="2">
        <v>1.8551552121039026</v>
      </c>
    </row>
    <row r="2392" spans="1:2" x14ac:dyDescent="0.25">
      <c r="A2392" s="28" t="s">
        <v>87</v>
      </c>
      <c r="B2392" s="2">
        <v>9.5280312531019344</v>
      </c>
    </row>
    <row r="2393" spans="1:2" x14ac:dyDescent="0.25">
      <c r="A2393" s="28" t="s">
        <v>31</v>
      </c>
      <c r="B2393" s="2">
        <v>9.5728539328522579</v>
      </c>
    </row>
    <row r="2394" spans="1:2" x14ac:dyDescent="0.25">
      <c r="A2394" s="28" t="s">
        <v>29</v>
      </c>
      <c r="B2394" s="2">
        <v>6.0679126330354176</v>
      </c>
    </row>
    <row r="2395" spans="1:2" x14ac:dyDescent="0.25">
      <c r="A2395" s="28" t="s">
        <v>30</v>
      </c>
      <c r="B2395" s="2">
        <v>13.038013717597131</v>
      </c>
    </row>
    <row r="2396" spans="1:2" x14ac:dyDescent="0.25">
      <c r="A2396" s="28" t="s">
        <v>88</v>
      </c>
      <c r="B2396" s="2">
        <v>76.214132280608325</v>
      </c>
    </row>
    <row r="2397" spans="1:2" x14ac:dyDescent="0.25">
      <c r="A2397" s="28" t="s">
        <v>80</v>
      </c>
      <c r="B2397" s="2">
        <v>9.6039089550929422</v>
      </c>
    </row>
    <row r="2398" spans="1:2" x14ac:dyDescent="0.25">
      <c r="A2398" s="28" t="s">
        <v>84</v>
      </c>
      <c r="B2398" s="2">
        <v>146.30063317516161</v>
      </c>
    </row>
    <row r="2399" spans="1:2" x14ac:dyDescent="0.25">
      <c r="A2399" s="28" t="s">
        <v>82</v>
      </c>
      <c r="B2399" s="2">
        <v>75.262142261979704</v>
      </c>
    </row>
    <row r="2400" spans="1:2" x14ac:dyDescent="0.25">
      <c r="A2400" s="6" t="s">
        <v>20</v>
      </c>
      <c r="B2400" s="2">
        <v>25.102051478349061</v>
      </c>
    </row>
    <row r="2401" spans="1:2" x14ac:dyDescent="0.25">
      <c r="A2401" s="28" t="s">
        <v>79</v>
      </c>
      <c r="B2401" s="2">
        <v>6.487008350296545</v>
      </c>
    </row>
    <row r="2402" spans="1:2" x14ac:dyDescent="0.25">
      <c r="A2402" s="28" t="s">
        <v>86</v>
      </c>
      <c r="B2402" s="2">
        <v>0.73958573083807044</v>
      </c>
    </row>
    <row r="2403" spans="1:2" x14ac:dyDescent="0.25">
      <c r="A2403" s="28" t="s">
        <v>87</v>
      </c>
      <c r="B2403" s="2">
        <v>2.4005215612048083</v>
      </c>
    </row>
    <row r="2404" spans="1:2" x14ac:dyDescent="0.25">
      <c r="A2404" s="28" t="s">
        <v>31</v>
      </c>
      <c r="B2404" s="2">
        <v>2.7849958941718413</v>
      </c>
    </row>
    <row r="2405" spans="1:2" x14ac:dyDescent="0.25">
      <c r="A2405" s="28" t="s">
        <v>29</v>
      </c>
      <c r="B2405" s="2">
        <v>0.69950904474518061</v>
      </c>
    </row>
    <row r="2406" spans="1:2" x14ac:dyDescent="0.25">
      <c r="A2406" s="28" t="s">
        <v>30</v>
      </c>
      <c r="B2406" s="2">
        <v>1.7883103963638851</v>
      </c>
    </row>
    <row r="2407" spans="1:2" x14ac:dyDescent="0.25">
      <c r="A2407" s="28" t="s">
        <v>88</v>
      </c>
      <c r="B2407" s="2">
        <v>2.6146624301243815</v>
      </c>
    </row>
    <row r="2408" spans="1:2" x14ac:dyDescent="0.25">
      <c r="A2408" s="28" t="s">
        <v>80</v>
      </c>
      <c r="B2408" s="2">
        <v>0.60234835926283714</v>
      </c>
    </row>
    <row r="2409" spans="1:2" x14ac:dyDescent="0.25">
      <c r="A2409" s="28" t="s">
        <v>84</v>
      </c>
      <c r="B2409" s="2">
        <v>0.74455362633830247</v>
      </c>
    </row>
    <row r="2410" spans="1:2" x14ac:dyDescent="0.25">
      <c r="A2410" s="28" t="s">
        <v>82</v>
      </c>
      <c r="B2410" s="2">
        <v>6.2405560850032096</v>
      </c>
    </row>
    <row r="2411" spans="1:2" x14ac:dyDescent="0.25">
      <c r="A2411" s="6" t="s">
        <v>21</v>
      </c>
      <c r="B2411" s="2">
        <v>84.503165498904409</v>
      </c>
    </row>
    <row r="2412" spans="1:2" x14ac:dyDescent="0.25">
      <c r="A2412" s="28" t="s">
        <v>79</v>
      </c>
      <c r="B2412" s="2">
        <v>2.5718483165521495</v>
      </c>
    </row>
    <row r="2413" spans="1:2" x14ac:dyDescent="0.25">
      <c r="A2413" s="28" t="s">
        <v>86</v>
      </c>
      <c r="B2413" s="2">
        <v>0.3772143519605734</v>
      </c>
    </row>
    <row r="2414" spans="1:2" x14ac:dyDescent="0.25">
      <c r="A2414" s="28" t="s">
        <v>87</v>
      </c>
      <c r="B2414" s="2">
        <v>1.1165645855644755</v>
      </c>
    </row>
    <row r="2415" spans="1:2" x14ac:dyDescent="0.25">
      <c r="A2415" s="28" t="s">
        <v>31</v>
      </c>
      <c r="B2415" s="2">
        <v>1.4974140314787587</v>
      </c>
    </row>
    <row r="2416" spans="1:2" x14ac:dyDescent="0.25">
      <c r="A2416" s="28" t="s">
        <v>29</v>
      </c>
      <c r="B2416" s="2">
        <v>0.15509044431941907</v>
      </c>
    </row>
    <row r="2417" spans="1:2" x14ac:dyDescent="0.25">
      <c r="A2417" s="28" t="s">
        <v>30</v>
      </c>
      <c r="B2417" s="2">
        <v>1.3246959286774638</v>
      </c>
    </row>
    <row r="2418" spans="1:2" x14ac:dyDescent="0.25">
      <c r="A2418" s="28" t="s">
        <v>88</v>
      </c>
      <c r="B2418" s="2">
        <v>9.9230392694057166</v>
      </c>
    </row>
    <row r="2419" spans="1:2" x14ac:dyDescent="0.25">
      <c r="A2419" s="28" t="s">
        <v>80</v>
      </c>
      <c r="B2419" s="2">
        <v>1.8174987753301737</v>
      </c>
    </row>
    <row r="2420" spans="1:2" x14ac:dyDescent="0.25">
      <c r="A2420" s="28" t="s">
        <v>84</v>
      </c>
      <c r="B2420" s="2">
        <v>26.939457051415175</v>
      </c>
    </row>
    <row r="2421" spans="1:2" x14ac:dyDescent="0.25">
      <c r="A2421" s="28" t="s">
        <v>82</v>
      </c>
      <c r="B2421" s="2">
        <v>38.780342744200503</v>
      </c>
    </row>
    <row r="2422" spans="1:2" x14ac:dyDescent="0.25">
      <c r="A2422" s="6" t="s">
        <v>22</v>
      </c>
      <c r="B2422" s="2">
        <v>6.9368341862314757</v>
      </c>
    </row>
    <row r="2423" spans="1:2" x14ac:dyDescent="0.25">
      <c r="A2423" s="28" t="s">
        <v>79</v>
      </c>
      <c r="B2423" s="2">
        <v>0.16846488335977783</v>
      </c>
    </row>
    <row r="2424" spans="1:2" x14ac:dyDescent="0.25">
      <c r="A2424" s="28" t="s">
        <v>86</v>
      </c>
      <c r="B2424" s="2">
        <v>8.1524005267730321E-2</v>
      </c>
    </row>
    <row r="2425" spans="1:2" x14ac:dyDescent="0.25">
      <c r="A2425" s="28" t="s">
        <v>87</v>
      </c>
      <c r="B2425" s="2">
        <v>0.49718327702568721</v>
      </c>
    </row>
    <row r="2426" spans="1:2" x14ac:dyDescent="0.25">
      <c r="A2426" s="28" t="s">
        <v>31</v>
      </c>
      <c r="B2426" s="2">
        <v>0.35128194385588896</v>
      </c>
    </row>
    <row r="2427" spans="1:2" x14ac:dyDescent="0.25">
      <c r="A2427" s="28" t="s">
        <v>29</v>
      </c>
      <c r="B2427" s="2">
        <v>0.1681450354594452</v>
      </c>
    </row>
    <row r="2428" spans="1:2" x14ac:dyDescent="0.25">
      <c r="A2428" s="28" t="s">
        <v>30</v>
      </c>
      <c r="B2428" s="2">
        <v>0.41713756439039207</v>
      </c>
    </row>
    <row r="2429" spans="1:2" x14ac:dyDescent="0.25">
      <c r="A2429" s="28" t="s">
        <v>88</v>
      </c>
      <c r="B2429" s="2">
        <v>1.2911201625122657</v>
      </c>
    </row>
    <row r="2430" spans="1:2" x14ac:dyDescent="0.25">
      <c r="A2430" s="28" t="s">
        <v>80</v>
      </c>
      <c r="B2430" s="2">
        <v>0.22447863783347649</v>
      </c>
    </row>
    <row r="2431" spans="1:2" x14ac:dyDescent="0.25">
      <c r="A2431" s="28" t="s">
        <v>84</v>
      </c>
      <c r="B2431" s="2">
        <v>1.4903857035710117</v>
      </c>
    </row>
    <row r="2432" spans="1:2" x14ac:dyDescent="0.25">
      <c r="A2432" s="28" t="s">
        <v>82</v>
      </c>
      <c r="B2432" s="2">
        <v>2.2471129729557995</v>
      </c>
    </row>
    <row r="2433" spans="1:2" x14ac:dyDescent="0.25">
      <c r="A2433" s="6" t="s">
        <v>25</v>
      </c>
      <c r="B2433" s="2">
        <v>37.42254260026963</v>
      </c>
    </row>
    <row r="2434" spans="1:2" x14ac:dyDescent="0.25">
      <c r="A2434" s="28" t="s">
        <v>79</v>
      </c>
      <c r="B2434" s="2">
        <v>2.070048316877509</v>
      </c>
    </row>
    <row r="2435" spans="1:2" x14ac:dyDescent="0.25">
      <c r="A2435" s="28" t="s">
        <v>86</v>
      </c>
      <c r="B2435" s="2">
        <v>0.29632938456065477</v>
      </c>
    </row>
    <row r="2436" spans="1:2" x14ac:dyDescent="0.25">
      <c r="A2436" s="28" t="s">
        <v>87</v>
      </c>
      <c r="B2436" s="2">
        <v>1.7114565901314895</v>
      </c>
    </row>
    <row r="2437" spans="1:2" x14ac:dyDescent="0.25">
      <c r="A2437" s="28" t="s">
        <v>31</v>
      </c>
      <c r="B2437" s="2">
        <v>1.385155379144652</v>
      </c>
    </row>
    <row r="2438" spans="1:2" x14ac:dyDescent="0.25">
      <c r="A2438" s="28" t="s">
        <v>29</v>
      </c>
      <c r="B2438" s="2">
        <v>1.5596718784715526</v>
      </c>
    </row>
    <row r="2439" spans="1:2" x14ac:dyDescent="0.25">
      <c r="A2439" s="28" t="s">
        <v>30</v>
      </c>
      <c r="B2439" s="2">
        <v>4.2264401103384186</v>
      </c>
    </row>
    <row r="2440" spans="1:2" x14ac:dyDescent="0.25">
      <c r="A2440" s="28" t="s">
        <v>88</v>
      </c>
      <c r="B2440" s="2">
        <v>7.8842525356405151</v>
      </c>
    </row>
    <row r="2441" spans="1:2" x14ac:dyDescent="0.25">
      <c r="A2441" s="28" t="s">
        <v>80</v>
      </c>
      <c r="B2441" s="2">
        <v>1.2345350888073363</v>
      </c>
    </row>
    <row r="2442" spans="1:2" x14ac:dyDescent="0.25">
      <c r="A2442" s="28" t="s">
        <v>84</v>
      </c>
      <c r="B2442" s="2">
        <v>8.1317540097957597</v>
      </c>
    </row>
    <row r="2443" spans="1:2" x14ac:dyDescent="0.25">
      <c r="A2443" s="28" t="s">
        <v>82</v>
      </c>
      <c r="B2443" s="2">
        <v>8.9228993065017406</v>
      </c>
    </row>
    <row r="2444" spans="1:2" x14ac:dyDescent="0.25">
      <c r="A2444" s="6" t="s">
        <v>23</v>
      </c>
      <c r="B2444" s="2">
        <v>7.5426233745493247</v>
      </c>
    </row>
    <row r="2445" spans="1:2" x14ac:dyDescent="0.25">
      <c r="A2445" s="28" t="s">
        <v>79</v>
      </c>
      <c r="B2445" s="2">
        <v>0.32905055108373382</v>
      </c>
    </row>
    <row r="2446" spans="1:2" x14ac:dyDescent="0.25">
      <c r="A2446" s="28" t="s">
        <v>86</v>
      </c>
      <c r="B2446" s="2">
        <v>8.8969237898393352E-2</v>
      </c>
    </row>
    <row r="2447" spans="1:2" x14ac:dyDescent="0.25">
      <c r="A2447" s="28" t="s">
        <v>87</v>
      </c>
      <c r="B2447" s="2">
        <v>0.66315711459313498</v>
      </c>
    </row>
    <row r="2448" spans="1:2" x14ac:dyDescent="0.25">
      <c r="A2448" s="28" t="s">
        <v>31</v>
      </c>
      <c r="B2448" s="2">
        <v>0.37919630585515446</v>
      </c>
    </row>
    <row r="2449" spans="1:2" x14ac:dyDescent="0.25">
      <c r="A2449" s="28" t="s">
        <v>29</v>
      </c>
      <c r="B2449" s="2">
        <v>0.10009476800784811</v>
      </c>
    </row>
    <row r="2450" spans="1:2" x14ac:dyDescent="0.25">
      <c r="A2450" s="28" t="s">
        <v>30</v>
      </c>
      <c r="B2450" s="2">
        <v>0.33654301411113663</v>
      </c>
    </row>
    <row r="2451" spans="1:2" x14ac:dyDescent="0.25">
      <c r="A2451" s="28" t="s">
        <v>88</v>
      </c>
      <c r="B2451" s="2">
        <v>1.1555070368246483</v>
      </c>
    </row>
    <row r="2452" spans="1:2" x14ac:dyDescent="0.25">
      <c r="A2452" s="28" t="s">
        <v>80</v>
      </c>
      <c r="B2452" s="2">
        <v>0.43704822055480547</v>
      </c>
    </row>
    <row r="2453" spans="1:2" x14ac:dyDescent="0.25">
      <c r="A2453" s="28" t="s">
        <v>84</v>
      </c>
      <c r="B2453" s="2">
        <v>2.3612228059182474</v>
      </c>
    </row>
    <row r="2454" spans="1:2" x14ac:dyDescent="0.25">
      <c r="A2454" s="28" t="s">
        <v>82</v>
      </c>
      <c r="B2454" s="2">
        <v>1.6918343197022232</v>
      </c>
    </row>
    <row r="2455" spans="1:2" x14ac:dyDescent="0.25">
      <c r="A2455" s="6" t="s">
        <v>250</v>
      </c>
      <c r="B2455" s="2">
        <v>177.83832158499058</v>
      </c>
    </row>
    <row r="2456" spans="1:2" x14ac:dyDescent="0.25">
      <c r="A2456" s="28" t="s">
        <v>79</v>
      </c>
      <c r="B2456" s="2">
        <v>2.8539047630645795</v>
      </c>
    </row>
    <row r="2457" spans="1:2" x14ac:dyDescent="0.25">
      <c r="A2457" s="28" t="s">
        <v>86</v>
      </c>
      <c r="B2457" s="2">
        <v>1.4700746559136122</v>
      </c>
    </row>
    <row r="2458" spans="1:2" x14ac:dyDescent="0.25">
      <c r="A2458" s="28" t="s">
        <v>87</v>
      </c>
      <c r="B2458" s="2">
        <v>6.0631370800752631</v>
      </c>
    </row>
    <row r="2459" spans="1:2" x14ac:dyDescent="0.25">
      <c r="A2459" s="28" t="s">
        <v>31</v>
      </c>
      <c r="B2459" s="2">
        <v>8.6633825814463723</v>
      </c>
    </row>
    <row r="2460" spans="1:2" x14ac:dyDescent="0.25">
      <c r="A2460" s="28" t="s">
        <v>29</v>
      </c>
      <c r="B2460" s="2">
        <v>5.2011727634393106</v>
      </c>
    </row>
    <row r="2461" spans="1:2" x14ac:dyDescent="0.25">
      <c r="A2461" s="28" t="s">
        <v>30</v>
      </c>
      <c r="B2461" s="2">
        <v>7.9246593761298314</v>
      </c>
    </row>
    <row r="2462" spans="1:2" x14ac:dyDescent="0.25">
      <c r="A2462" s="28" t="s">
        <v>88</v>
      </c>
      <c r="B2462" s="2">
        <v>56.641890848656807</v>
      </c>
    </row>
    <row r="2463" spans="1:2" x14ac:dyDescent="0.25">
      <c r="A2463" s="28" t="s">
        <v>80</v>
      </c>
      <c r="B2463" s="2">
        <v>6.8961842634971466</v>
      </c>
    </row>
    <row r="2464" spans="1:2" x14ac:dyDescent="0.25">
      <c r="A2464" s="28" t="s">
        <v>84</v>
      </c>
      <c r="B2464" s="2">
        <v>42.226023988295985</v>
      </c>
    </row>
    <row r="2465" spans="1:2" x14ac:dyDescent="0.25">
      <c r="A2465" s="28" t="s">
        <v>82</v>
      </c>
      <c r="B2465" s="2">
        <v>39.897891264471681</v>
      </c>
    </row>
    <row r="2466" spans="1:2" x14ac:dyDescent="0.25">
      <c r="A2466" s="6" t="s">
        <v>252</v>
      </c>
      <c r="B2466" s="2">
        <v>114.77582388183237</v>
      </c>
    </row>
    <row r="2467" spans="1:2" x14ac:dyDescent="0.25">
      <c r="A2467" s="28" t="s">
        <v>79</v>
      </c>
      <c r="B2467" s="2">
        <v>3.3840874498734839</v>
      </c>
    </row>
    <row r="2468" spans="1:2" x14ac:dyDescent="0.25">
      <c r="A2468" s="28" t="s">
        <v>86</v>
      </c>
      <c r="B2468" s="2">
        <v>0.76018193219636054</v>
      </c>
    </row>
    <row r="2469" spans="1:2" x14ac:dyDescent="0.25">
      <c r="A2469" s="28" t="s">
        <v>87</v>
      </c>
      <c r="B2469" s="2">
        <v>4.487674969715461</v>
      </c>
    </row>
    <row r="2470" spans="1:2" x14ac:dyDescent="0.25">
      <c r="A2470" s="28" t="s">
        <v>31</v>
      </c>
      <c r="B2470" s="2">
        <v>7.4143606659262726</v>
      </c>
    </row>
    <row r="2471" spans="1:2" x14ac:dyDescent="0.25">
      <c r="A2471" s="28" t="s">
        <v>29</v>
      </c>
      <c r="B2471" s="2">
        <v>12.059670822131974</v>
      </c>
    </row>
    <row r="2472" spans="1:2" x14ac:dyDescent="0.25">
      <c r="A2472" s="28" t="s">
        <v>30</v>
      </c>
      <c r="B2472" s="2">
        <v>6.0592122032118052</v>
      </c>
    </row>
    <row r="2473" spans="1:2" x14ac:dyDescent="0.25">
      <c r="A2473" s="28" t="s">
        <v>88</v>
      </c>
      <c r="B2473" s="2">
        <v>27.113027459881643</v>
      </c>
    </row>
    <row r="2474" spans="1:2" x14ac:dyDescent="0.25">
      <c r="A2474" s="28" t="s">
        <v>80</v>
      </c>
      <c r="B2474" s="2">
        <v>6.3051100040001264</v>
      </c>
    </row>
    <row r="2475" spans="1:2" x14ac:dyDescent="0.25">
      <c r="A2475" s="28" t="s">
        <v>84</v>
      </c>
      <c r="B2475" s="2">
        <v>18.025630626046457</v>
      </c>
    </row>
    <row r="2476" spans="1:2" x14ac:dyDescent="0.25">
      <c r="A2476" s="28" t="s">
        <v>82</v>
      </c>
      <c r="B2476" s="2">
        <v>29.166867748848773</v>
      </c>
    </row>
    <row r="2477" spans="1:2" x14ac:dyDescent="0.25">
      <c r="A2477" s="6" t="s">
        <v>230</v>
      </c>
      <c r="B2477" s="2">
        <v>65.699514265275681</v>
      </c>
    </row>
    <row r="2478" spans="1:2" x14ac:dyDescent="0.25">
      <c r="A2478" s="28" t="s">
        <v>79</v>
      </c>
      <c r="B2478" s="2">
        <v>1.5096250838671577</v>
      </c>
    </row>
    <row r="2479" spans="1:2" x14ac:dyDescent="0.25">
      <c r="A2479" s="28" t="s">
        <v>86</v>
      </c>
      <c r="B2479" s="2">
        <v>0.60907071230249588</v>
      </c>
    </row>
    <row r="2480" spans="1:2" x14ac:dyDescent="0.25">
      <c r="A2480" s="28" t="s">
        <v>87</v>
      </c>
      <c r="B2480" s="2">
        <v>3.1191910287115645</v>
      </c>
    </row>
    <row r="2481" spans="1:2" x14ac:dyDescent="0.25">
      <c r="A2481" s="28" t="s">
        <v>31</v>
      </c>
      <c r="B2481" s="2">
        <v>5.7241228820209669</v>
      </c>
    </row>
    <row r="2482" spans="1:2" x14ac:dyDescent="0.25">
      <c r="A2482" s="28" t="s">
        <v>29</v>
      </c>
      <c r="B2482" s="2">
        <v>5.2277244570964347</v>
      </c>
    </row>
    <row r="2483" spans="1:2" x14ac:dyDescent="0.25">
      <c r="A2483" s="28" t="s">
        <v>30</v>
      </c>
      <c r="B2483" s="2">
        <v>4.9522584880783356</v>
      </c>
    </row>
    <row r="2484" spans="1:2" x14ac:dyDescent="0.25">
      <c r="A2484" s="28" t="s">
        <v>88</v>
      </c>
      <c r="B2484" s="2">
        <v>14.67327707739476</v>
      </c>
    </row>
    <row r="2485" spans="1:2" x14ac:dyDescent="0.25">
      <c r="A2485" s="28" t="s">
        <v>80</v>
      </c>
      <c r="B2485" s="2">
        <v>2.0065120403006436</v>
      </c>
    </row>
    <row r="2486" spans="1:2" x14ac:dyDescent="0.25">
      <c r="A2486" s="28" t="s">
        <v>84</v>
      </c>
      <c r="B2486" s="2">
        <v>7.7642037101526347</v>
      </c>
    </row>
    <row r="2487" spans="1:2" x14ac:dyDescent="0.25">
      <c r="A2487" s="28" t="s">
        <v>82</v>
      </c>
      <c r="B2487" s="2">
        <v>20.113528785350685</v>
      </c>
    </row>
    <row r="2488" spans="1:2" x14ac:dyDescent="0.25">
      <c r="A2488" s="6" t="s">
        <v>93</v>
      </c>
      <c r="B2488" s="2">
        <v>1340.284709573707</v>
      </c>
    </row>
    <row r="2489" spans="1:2" x14ac:dyDescent="0.25">
      <c r="A2489" s="28" t="s">
        <v>79</v>
      </c>
      <c r="B2489" s="2">
        <v>38.898497804447217</v>
      </c>
    </row>
    <row r="2490" spans="1:2" x14ac:dyDescent="0.25">
      <c r="A2490" s="28" t="s">
        <v>86</v>
      </c>
      <c r="B2490" s="2">
        <v>11.635470171460401</v>
      </c>
    </row>
    <row r="2491" spans="1:2" x14ac:dyDescent="0.25">
      <c r="A2491" s="28" t="s">
        <v>87</v>
      </c>
      <c r="B2491" s="2">
        <v>45.762359421602781</v>
      </c>
    </row>
    <row r="2492" spans="1:2" x14ac:dyDescent="0.25">
      <c r="A2492" s="28" t="s">
        <v>31</v>
      </c>
      <c r="B2492" s="2">
        <v>60.980323360072447</v>
      </c>
    </row>
    <row r="2493" spans="1:2" x14ac:dyDescent="0.25">
      <c r="A2493" s="28" t="s">
        <v>29</v>
      </c>
      <c r="B2493" s="2">
        <v>38.263674064524764</v>
      </c>
    </row>
    <row r="2494" spans="1:2" x14ac:dyDescent="0.25">
      <c r="A2494" s="28" t="s">
        <v>30</v>
      </c>
      <c r="B2494" s="2">
        <v>59.10318072908219</v>
      </c>
    </row>
    <row r="2495" spans="1:2" x14ac:dyDescent="0.25">
      <c r="A2495" s="28" t="s">
        <v>88</v>
      </c>
      <c r="B2495" s="2">
        <v>296.72310950705361</v>
      </c>
    </row>
    <row r="2496" spans="1:2" x14ac:dyDescent="0.25">
      <c r="A2496" s="28" t="s">
        <v>80</v>
      </c>
      <c r="B2496" s="2">
        <v>73.357738968619799</v>
      </c>
    </row>
    <row r="2497" spans="1:2" x14ac:dyDescent="0.25">
      <c r="A2497" s="28" t="s">
        <v>84</v>
      </c>
      <c r="B2497" s="2">
        <v>399.86378290775741</v>
      </c>
    </row>
    <row r="2498" spans="1:2" x14ac:dyDescent="0.25">
      <c r="A2498" s="28" t="s">
        <v>82</v>
      </c>
      <c r="B2498" s="2">
        <v>315.69657263908641</v>
      </c>
    </row>
    <row r="2499" spans="1:2" x14ac:dyDescent="0.25">
      <c r="A2499" s="3" t="s">
        <v>178</v>
      </c>
      <c r="B2499" s="2">
        <v>19412.681425172814</v>
      </c>
    </row>
    <row r="2500" spans="1:2" x14ac:dyDescent="0.25">
      <c r="A2500" s="6" t="s">
        <v>229</v>
      </c>
      <c r="B2500" s="2">
        <v>230.18336641647798</v>
      </c>
    </row>
    <row r="2501" spans="1:2" x14ac:dyDescent="0.25">
      <c r="A2501" s="28" t="s">
        <v>79</v>
      </c>
      <c r="B2501" s="2">
        <v>4.0980587750517525</v>
      </c>
    </row>
    <row r="2502" spans="1:2" x14ac:dyDescent="0.25">
      <c r="A2502" s="28" t="s">
        <v>86</v>
      </c>
      <c r="B2502" s="2">
        <v>1.422899100778082</v>
      </c>
    </row>
    <row r="2503" spans="1:2" x14ac:dyDescent="0.25">
      <c r="A2503" s="28" t="s">
        <v>87</v>
      </c>
      <c r="B2503" s="2">
        <v>10.800126653061007</v>
      </c>
    </row>
    <row r="2504" spans="1:2" x14ac:dyDescent="0.25">
      <c r="A2504" s="28" t="s">
        <v>31</v>
      </c>
      <c r="B2504" s="2">
        <v>12.112314545496281</v>
      </c>
    </row>
    <row r="2505" spans="1:2" x14ac:dyDescent="0.25">
      <c r="A2505" s="28" t="s">
        <v>29</v>
      </c>
      <c r="B2505" s="2">
        <v>7.2568086870187178</v>
      </c>
    </row>
    <row r="2506" spans="1:2" x14ac:dyDescent="0.25">
      <c r="A2506" s="28" t="s">
        <v>30</v>
      </c>
      <c r="B2506" s="2">
        <v>7.9885132422385441</v>
      </c>
    </row>
    <row r="2507" spans="1:2" x14ac:dyDescent="0.25">
      <c r="A2507" s="28" t="s">
        <v>88</v>
      </c>
      <c r="B2507" s="2">
        <v>29.395378894160153</v>
      </c>
    </row>
    <row r="2508" spans="1:2" x14ac:dyDescent="0.25">
      <c r="A2508" s="28" t="s">
        <v>80</v>
      </c>
      <c r="B2508" s="2">
        <v>6.2473049918723094</v>
      </c>
    </row>
    <row r="2509" spans="1:2" x14ac:dyDescent="0.25">
      <c r="A2509" s="28" t="s">
        <v>84</v>
      </c>
      <c r="B2509" s="2">
        <v>61.909149747640939</v>
      </c>
    </row>
    <row r="2510" spans="1:2" x14ac:dyDescent="0.25">
      <c r="A2510" s="28" t="s">
        <v>85</v>
      </c>
      <c r="B2510" s="2">
        <v>44.938426214503693</v>
      </c>
    </row>
    <row r="2511" spans="1:2" x14ac:dyDescent="0.25">
      <c r="A2511" s="28" t="s">
        <v>82</v>
      </c>
      <c r="B2511" s="2">
        <v>44.014385564656493</v>
      </c>
    </row>
    <row r="2512" spans="1:2" x14ac:dyDescent="0.25">
      <c r="A2512" s="6" t="s">
        <v>240</v>
      </c>
      <c r="B2512" s="2">
        <v>51.522148535299038</v>
      </c>
    </row>
    <row r="2513" spans="1:2" x14ac:dyDescent="0.25">
      <c r="A2513" s="28" t="s">
        <v>79</v>
      </c>
      <c r="B2513" s="2">
        <v>0.17039982478735777</v>
      </c>
    </row>
    <row r="2514" spans="1:2" x14ac:dyDescent="0.25">
      <c r="A2514" s="28" t="s">
        <v>87</v>
      </c>
      <c r="B2514" s="2">
        <v>7.8860691382348644</v>
      </c>
    </row>
    <row r="2515" spans="1:2" x14ac:dyDescent="0.25">
      <c r="A2515" s="28" t="s">
        <v>31</v>
      </c>
      <c r="B2515" s="2">
        <v>2.6143378212968451</v>
      </c>
    </row>
    <row r="2516" spans="1:2" x14ac:dyDescent="0.25">
      <c r="A2516" s="28" t="s">
        <v>29</v>
      </c>
      <c r="B2516" s="2">
        <v>4.5798652298683908</v>
      </c>
    </row>
    <row r="2517" spans="1:2" x14ac:dyDescent="0.25">
      <c r="A2517" s="28" t="s">
        <v>30</v>
      </c>
      <c r="B2517" s="2">
        <v>3.6275557597226404</v>
      </c>
    </row>
    <row r="2518" spans="1:2" x14ac:dyDescent="0.25">
      <c r="A2518" s="28" t="s">
        <v>88</v>
      </c>
      <c r="B2518" s="2">
        <v>2.6580279857621427</v>
      </c>
    </row>
    <row r="2519" spans="1:2" x14ac:dyDescent="0.25">
      <c r="A2519" s="28" t="s">
        <v>80</v>
      </c>
      <c r="B2519" s="2">
        <v>0.95116623154625568</v>
      </c>
    </row>
    <row r="2520" spans="1:2" x14ac:dyDescent="0.25">
      <c r="A2520" s="28" t="s">
        <v>84</v>
      </c>
      <c r="B2520" s="2">
        <v>4.2907315567783595</v>
      </c>
    </row>
    <row r="2521" spans="1:2" x14ac:dyDescent="0.25">
      <c r="A2521" s="28" t="s">
        <v>85</v>
      </c>
      <c r="B2521" s="2">
        <v>15.791025504614243</v>
      </c>
    </row>
    <row r="2522" spans="1:2" x14ac:dyDescent="0.25">
      <c r="A2522" s="28" t="s">
        <v>82</v>
      </c>
      <c r="B2522" s="2">
        <v>8.9529694826879371</v>
      </c>
    </row>
    <row r="2523" spans="1:2" x14ac:dyDescent="0.25">
      <c r="A2523" s="6" t="s">
        <v>242</v>
      </c>
      <c r="B2523" s="2">
        <v>1152.9046394491349</v>
      </c>
    </row>
    <row r="2524" spans="1:2" x14ac:dyDescent="0.25">
      <c r="A2524" s="28" t="s">
        <v>79</v>
      </c>
      <c r="B2524" s="2">
        <v>37.300595695784416</v>
      </c>
    </row>
    <row r="2525" spans="1:2" x14ac:dyDescent="0.25">
      <c r="A2525" s="28" t="s">
        <v>86</v>
      </c>
      <c r="B2525" s="2">
        <v>10.569793765356382</v>
      </c>
    </row>
    <row r="2526" spans="1:2" x14ac:dyDescent="0.25">
      <c r="A2526" s="28" t="s">
        <v>87</v>
      </c>
      <c r="B2526" s="2">
        <v>31.521204608540035</v>
      </c>
    </row>
    <row r="2527" spans="1:2" x14ac:dyDescent="0.25">
      <c r="A2527" s="28" t="s">
        <v>31</v>
      </c>
      <c r="B2527" s="2">
        <v>88.437695147418054</v>
      </c>
    </row>
    <row r="2528" spans="1:2" x14ac:dyDescent="0.25">
      <c r="A2528" s="28" t="s">
        <v>29</v>
      </c>
      <c r="B2528" s="2">
        <v>46.449075610697548</v>
      </c>
    </row>
    <row r="2529" spans="1:2" x14ac:dyDescent="0.25">
      <c r="A2529" s="28" t="s">
        <v>30</v>
      </c>
      <c r="B2529" s="2">
        <v>67.861024815933177</v>
      </c>
    </row>
    <row r="2530" spans="1:2" x14ac:dyDescent="0.25">
      <c r="A2530" s="28" t="s">
        <v>88</v>
      </c>
      <c r="B2530" s="2">
        <v>200.5970738976531</v>
      </c>
    </row>
    <row r="2531" spans="1:2" x14ac:dyDescent="0.25">
      <c r="A2531" s="28" t="s">
        <v>80</v>
      </c>
      <c r="B2531" s="2">
        <v>43.412411897572056</v>
      </c>
    </row>
    <row r="2532" spans="1:2" x14ac:dyDescent="0.25">
      <c r="A2532" s="28" t="s">
        <v>84</v>
      </c>
      <c r="B2532" s="2">
        <v>174.5547665721312</v>
      </c>
    </row>
    <row r="2533" spans="1:2" x14ac:dyDescent="0.25">
      <c r="A2533" s="28" t="s">
        <v>85</v>
      </c>
      <c r="B2533" s="2">
        <v>218.68571367831876</v>
      </c>
    </row>
    <row r="2534" spans="1:2" x14ac:dyDescent="0.25">
      <c r="A2534" s="28" t="s">
        <v>82</v>
      </c>
      <c r="B2534" s="2">
        <v>233.51528375973027</v>
      </c>
    </row>
    <row r="2535" spans="1:2" x14ac:dyDescent="0.25">
      <c r="A2535" s="6" t="s">
        <v>53</v>
      </c>
      <c r="B2535" s="2">
        <v>63.157312265321494</v>
      </c>
    </row>
    <row r="2536" spans="1:2" x14ac:dyDescent="0.25">
      <c r="A2536" s="28" t="s">
        <v>79</v>
      </c>
      <c r="B2536" s="2">
        <v>1.7850917216342228</v>
      </c>
    </row>
    <row r="2537" spans="1:2" x14ac:dyDescent="0.25">
      <c r="A2537" s="28" t="s">
        <v>86</v>
      </c>
      <c r="B2537" s="2">
        <v>0.19820296185981917</v>
      </c>
    </row>
    <row r="2538" spans="1:2" x14ac:dyDescent="0.25">
      <c r="A2538" s="28" t="s">
        <v>87</v>
      </c>
      <c r="B2538" s="2">
        <v>1.4643627655776046</v>
      </c>
    </row>
    <row r="2539" spans="1:2" x14ac:dyDescent="0.25">
      <c r="A2539" s="28" t="s">
        <v>31</v>
      </c>
      <c r="B2539" s="2">
        <v>0.9675445884521785</v>
      </c>
    </row>
    <row r="2540" spans="1:2" x14ac:dyDescent="0.25">
      <c r="A2540" s="28" t="s">
        <v>29</v>
      </c>
      <c r="B2540" s="2">
        <v>1.0872720111700374</v>
      </c>
    </row>
    <row r="2541" spans="1:2" x14ac:dyDescent="0.25">
      <c r="A2541" s="28" t="s">
        <v>30</v>
      </c>
      <c r="B2541" s="2">
        <v>0.79539740450230589</v>
      </c>
    </row>
    <row r="2542" spans="1:2" x14ac:dyDescent="0.25">
      <c r="A2542" s="28" t="s">
        <v>80</v>
      </c>
      <c r="B2542" s="2">
        <v>12.617422777190408</v>
      </c>
    </row>
    <row r="2543" spans="1:2" x14ac:dyDescent="0.25">
      <c r="A2543" s="28" t="s">
        <v>84</v>
      </c>
      <c r="B2543" s="2">
        <v>14.811105416594028</v>
      </c>
    </row>
    <row r="2544" spans="1:2" x14ac:dyDescent="0.25">
      <c r="A2544" s="28" t="s">
        <v>85</v>
      </c>
      <c r="B2544" s="2">
        <v>15.679541015238833</v>
      </c>
    </row>
    <row r="2545" spans="1:2" x14ac:dyDescent="0.25">
      <c r="A2545" s="28" t="s">
        <v>82</v>
      </c>
      <c r="B2545" s="2">
        <v>13.751371603102056</v>
      </c>
    </row>
    <row r="2546" spans="1:2" x14ac:dyDescent="0.25">
      <c r="A2546" s="6" t="s">
        <v>231</v>
      </c>
      <c r="B2546" s="2">
        <v>790.09923806531367</v>
      </c>
    </row>
    <row r="2547" spans="1:2" x14ac:dyDescent="0.25">
      <c r="A2547" s="28" t="s">
        <v>79</v>
      </c>
      <c r="B2547" s="2">
        <v>6.450577785597277</v>
      </c>
    </row>
    <row r="2548" spans="1:2" x14ac:dyDescent="0.25">
      <c r="A2548" s="28" t="s">
        <v>86</v>
      </c>
      <c r="B2548" s="2">
        <v>10.457548465391275</v>
      </c>
    </row>
    <row r="2549" spans="1:2" x14ac:dyDescent="0.25">
      <c r="A2549" s="28" t="s">
        <v>31</v>
      </c>
      <c r="B2549" s="2">
        <v>30.834188826765633</v>
      </c>
    </row>
    <row r="2550" spans="1:2" x14ac:dyDescent="0.25">
      <c r="A2550" s="28" t="s">
        <v>29</v>
      </c>
      <c r="B2550" s="2">
        <v>14.982903202839513</v>
      </c>
    </row>
    <row r="2551" spans="1:2" x14ac:dyDescent="0.25">
      <c r="A2551" s="28" t="s">
        <v>30</v>
      </c>
      <c r="B2551" s="2">
        <v>27.014229659958644</v>
      </c>
    </row>
    <row r="2552" spans="1:2" x14ac:dyDescent="0.25">
      <c r="A2552" s="28" t="s">
        <v>88</v>
      </c>
      <c r="B2552" s="2">
        <v>203.39392508801691</v>
      </c>
    </row>
    <row r="2553" spans="1:2" x14ac:dyDescent="0.25">
      <c r="A2553" s="28" t="s">
        <v>80</v>
      </c>
      <c r="B2553" s="2">
        <v>93.837550987311687</v>
      </c>
    </row>
    <row r="2554" spans="1:2" x14ac:dyDescent="0.25">
      <c r="A2554" s="28" t="s">
        <v>84</v>
      </c>
      <c r="B2554" s="2">
        <v>131.34721260409918</v>
      </c>
    </row>
    <row r="2555" spans="1:2" x14ac:dyDescent="0.25">
      <c r="A2555" s="28" t="s">
        <v>85</v>
      </c>
      <c r="B2555" s="2">
        <v>98.883133879823248</v>
      </c>
    </row>
    <row r="2556" spans="1:2" x14ac:dyDescent="0.25">
      <c r="A2556" s="28" t="s">
        <v>82</v>
      </c>
      <c r="B2556" s="2">
        <v>172.89796756551024</v>
      </c>
    </row>
    <row r="2557" spans="1:2" x14ac:dyDescent="0.25">
      <c r="A2557" s="6" t="s">
        <v>19</v>
      </c>
      <c r="B2557" s="2">
        <v>19.955946256315993</v>
      </c>
    </row>
    <row r="2558" spans="1:2" x14ac:dyDescent="0.25">
      <c r="A2558" s="28" t="s">
        <v>79</v>
      </c>
      <c r="B2558" s="2">
        <v>2.201880703579568</v>
      </c>
    </row>
    <row r="2559" spans="1:2" x14ac:dyDescent="0.25">
      <c r="A2559" s="28" t="s">
        <v>86</v>
      </c>
      <c r="B2559" s="2">
        <v>0.65783171558697484</v>
      </c>
    </row>
    <row r="2560" spans="1:2" x14ac:dyDescent="0.25">
      <c r="A2560" s="28" t="s">
        <v>87</v>
      </c>
      <c r="B2560" s="2">
        <v>0.10117072841224309</v>
      </c>
    </row>
    <row r="2561" spans="1:2" x14ac:dyDescent="0.25">
      <c r="A2561" s="28" t="s">
        <v>31</v>
      </c>
      <c r="B2561" s="2">
        <v>0.59536118819408568</v>
      </c>
    </row>
    <row r="2562" spans="1:2" x14ac:dyDescent="0.25">
      <c r="A2562" s="28" t="s">
        <v>29</v>
      </c>
      <c r="B2562" s="2">
        <v>1.9757815902133196</v>
      </c>
    </row>
    <row r="2563" spans="1:2" x14ac:dyDescent="0.25">
      <c r="A2563" s="28" t="s">
        <v>30</v>
      </c>
      <c r="B2563" s="2">
        <v>3.4138470701679866</v>
      </c>
    </row>
    <row r="2564" spans="1:2" x14ac:dyDescent="0.25">
      <c r="A2564" s="28" t="s">
        <v>88</v>
      </c>
      <c r="B2564" s="2">
        <v>2.6001067712238841</v>
      </c>
    </row>
    <row r="2565" spans="1:2" x14ac:dyDescent="0.25">
      <c r="A2565" s="28" t="s">
        <v>80</v>
      </c>
      <c r="B2565" s="2">
        <v>0.29438632712895751</v>
      </c>
    </row>
    <row r="2566" spans="1:2" x14ac:dyDescent="0.25">
      <c r="A2566" s="28" t="s">
        <v>84</v>
      </c>
      <c r="B2566" s="2">
        <v>0.31313086525052025</v>
      </c>
    </row>
    <row r="2567" spans="1:2" x14ac:dyDescent="0.25">
      <c r="A2567" s="28" t="s">
        <v>85</v>
      </c>
      <c r="B2567" s="2">
        <v>4.1941770574185293</v>
      </c>
    </row>
    <row r="2568" spans="1:2" x14ac:dyDescent="0.25">
      <c r="A2568" s="28" t="s">
        <v>82</v>
      </c>
      <c r="B2568" s="2">
        <v>3.6082722391399202</v>
      </c>
    </row>
    <row r="2569" spans="1:2" x14ac:dyDescent="0.25">
      <c r="A2569" s="6" t="s">
        <v>244</v>
      </c>
      <c r="B2569" s="2">
        <v>400.0452629937767</v>
      </c>
    </row>
    <row r="2570" spans="1:2" x14ac:dyDescent="0.25">
      <c r="A2570" s="28" t="s">
        <v>79</v>
      </c>
      <c r="B2570" s="2">
        <v>5.9634109697493987</v>
      </c>
    </row>
    <row r="2571" spans="1:2" x14ac:dyDescent="0.25">
      <c r="A2571" s="28" t="s">
        <v>86</v>
      </c>
      <c r="B2571" s="2">
        <v>3.8908977817178476</v>
      </c>
    </row>
    <row r="2572" spans="1:2" x14ac:dyDescent="0.25">
      <c r="A2572" s="28" t="s">
        <v>87</v>
      </c>
      <c r="B2572" s="2">
        <v>21.876198766443057</v>
      </c>
    </row>
    <row r="2573" spans="1:2" x14ac:dyDescent="0.25">
      <c r="A2573" s="28" t="s">
        <v>31</v>
      </c>
      <c r="B2573" s="2">
        <v>35.8194099261231</v>
      </c>
    </row>
    <row r="2574" spans="1:2" x14ac:dyDescent="0.25">
      <c r="A2574" s="28" t="s">
        <v>29</v>
      </c>
      <c r="B2574" s="2">
        <v>23.394362556935793</v>
      </c>
    </row>
    <row r="2575" spans="1:2" x14ac:dyDescent="0.25">
      <c r="A2575" s="28" t="s">
        <v>30</v>
      </c>
      <c r="B2575" s="2">
        <v>24.875294291213642</v>
      </c>
    </row>
    <row r="2576" spans="1:2" x14ac:dyDescent="0.25">
      <c r="A2576" s="28" t="s">
        <v>88</v>
      </c>
      <c r="B2576" s="2">
        <v>64.233667151833458</v>
      </c>
    </row>
    <row r="2577" spans="1:2" x14ac:dyDescent="0.25">
      <c r="A2577" s="28" t="s">
        <v>80</v>
      </c>
      <c r="B2577" s="2">
        <v>8.4479504340900249</v>
      </c>
    </row>
    <row r="2578" spans="1:2" x14ac:dyDescent="0.25">
      <c r="A2578" s="28" t="s">
        <v>84</v>
      </c>
      <c r="B2578" s="2">
        <v>39.357099422551279</v>
      </c>
    </row>
    <row r="2579" spans="1:2" x14ac:dyDescent="0.25">
      <c r="A2579" s="28" t="s">
        <v>85</v>
      </c>
      <c r="B2579" s="2">
        <v>81.41248775518018</v>
      </c>
    </row>
    <row r="2580" spans="1:2" x14ac:dyDescent="0.25">
      <c r="A2580" s="28" t="s">
        <v>82</v>
      </c>
      <c r="B2580" s="2">
        <v>90.774483937938953</v>
      </c>
    </row>
    <row r="2581" spans="1:2" x14ac:dyDescent="0.25">
      <c r="A2581" s="6" t="s">
        <v>52</v>
      </c>
      <c r="B2581" s="2">
        <v>95.801081994906866</v>
      </c>
    </row>
    <row r="2582" spans="1:2" x14ac:dyDescent="0.25">
      <c r="A2582" s="28" t="s">
        <v>79</v>
      </c>
      <c r="B2582" s="2">
        <v>0.73771924451375637</v>
      </c>
    </row>
    <row r="2583" spans="1:2" x14ac:dyDescent="0.25">
      <c r="A2583" s="28" t="s">
        <v>86</v>
      </c>
      <c r="B2583" s="2">
        <v>0.7194831391484765</v>
      </c>
    </row>
    <row r="2584" spans="1:2" x14ac:dyDescent="0.25">
      <c r="A2584" s="28" t="s">
        <v>87</v>
      </c>
      <c r="B2584" s="2">
        <v>0.94557121115358278</v>
      </c>
    </row>
    <row r="2585" spans="1:2" x14ac:dyDescent="0.25">
      <c r="A2585" s="28" t="s">
        <v>31</v>
      </c>
      <c r="B2585" s="2">
        <v>7.8212098261061316</v>
      </c>
    </row>
    <row r="2586" spans="1:2" x14ac:dyDescent="0.25">
      <c r="A2586" s="28" t="s">
        <v>29</v>
      </c>
      <c r="B2586" s="2">
        <v>1.8435670120137191</v>
      </c>
    </row>
    <row r="2587" spans="1:2" x14ac:dyDescent="0.25">
      <c r="A2587" s="28" t="s">
        <v>30</v>
      </c>
      <c r="B2587" s="2">
        <v>3.3713274729588392</v>
      </c>
    </row>
    <row r="2588" spans="1:2" x14ac:dyDescent="0.25">
      <c r="A2588" s="28" t="s">
        <v>88</v>
      </c>
      <c r="B2588" s="2">
        <v>12.358316478410114</v>
      </c>
    </row>
    <row r="2589" spans="1:2" x14ac:dyDescent="0.25">
      <c r="A2589" s="28" t="s">
        <v>80</v>
      </c>
      <c r="B2589" s="2">
        <v>4.6540167289986059</v>
      </c>
    </row>
    <row r="2590" spans="1:2" x14ac:dyDescent="0.25">
      <c r="A2590" s="28" t="s">
        <v>84</v>
      </c>
      <c r="B2590" s="2">
        <v>6.8879710230698272</v>
      </c>
    </row>
    <row r="2591" spans="1:2" x14ac:dyDescent="0.25">
      <c r="A2591" s="28" t="s">
        <v>85</v>
      </c>
      <c r="B2591" s="2">
        <v>19.235260227804723</v>
      </c>
    </row>
    <row r="2592" spans="1:2" x14ac:dyDescent="0.25">
      <c r="A2592" s="28" t="s">
        <v>82</v>
      </c>
      <c r="B2592" s="2">
        <v>37.226639630729096</v>
      </c>
    </row>
    <row r="2593" spans="1:2" x14ac:dyDescent="0.25">
      <c r="A2593" s="6" t="s">
        <v>246</v>
      </c>
      <c r="B2593" s="2">
        <v>217.48400234393438</v>
      </c>
    </row>
    <row r="2594" spans="1:2" x14ac:dyDescent="0.25">
      <c r="A2594" s="28" t="s">
        <v>79</v>
      </c>
      <c r="B2594" s="2">
        <v>3.1654928280966139</v>
      </c>
    </row>
    <row r="2595" spans="1:2" x14ac:dyDescent="0.25">
      <c r="A2595" s="28" t="s">
        <v>86</v>
      </c>
      <c r="B2595" s="2">
        <v>1.3024743900000431</v>
      </c>
    </row>
    <row r="2596" spans="1:2" x14ac:dyDescent="0.25">
      <c r="A2596" s="28" t="s">
        <v>87</v>
      </c>
      <c r="B2596" s="2">
        <v>6.4519438397794042</v>
      </c>
    </row>
    <row r="2597" spans="1:2" x14ac:dyDescent="0.25">
      <c r="A2597" s="28" t="s">
        <v>31</v>
      </c>
      <c r="B2597" s="2">
        <v>13.151264010395282</v>
      </c>
    </row>
    <row r="2598" spans="1:2" x14ac:dyDescent="0.25">
      <c r="A2598" s="28" t="s">
        <v>29</v>
      </c>
      <c r="B2598" s="2">
        <v>10.356036139473595</v>
      </c>
    </row>
    <row r="2599" spans="1:2" x14ac:dyDescent="0.25">
      <c r="A2599" s="28" t="s">
        <v>30</v>
      </c>
      <c r="B2599" s="2">
        <v>12.833464725008048</v>
      </c>
    </row>
    <row r="2600" spans="1:2" x14ac:dyDescent="0.25">
      <c r="A2600" s="28" t="s">
        <v>88</v>
      </c>
      <c r="B2600" s="2">
        <v>29.24606690477323</v>
      </c>
    </row>
    <row r="2601" spans="1:2" x14ac:dyDescent="0.25">
      <c r="A2601" s="28" t="s">
        <v>80</v>
      </c>
      <c r="B2601" s="2">
        <v>10.337334698994299</v>
      </c>
    </row>
    <row r="2602" spans="1:2" x14ac:dyDescent="0.25">
      <c r="A2602" s="28" t="s">
        <v>84</v>
      </c>
      <c r="B2602" s="2">
        <v>24.351941894292018</v>
      </c>
    </row>
    <row r="2603" spans="1:2" x14ac:dyDescent="0.25">
      <c r="A2603" s="28" t="s">
        <v>85</v>
      </c>
      <c r="B2603" s="2">
        <v>66.970183317117232</v>
      </c>
    </row>
    <row r="2604" spans="1:2" x14ac:dyDescent="0.25">
      <c r="A2604" s="28" t="s">
        <v>82</v>
      </c>
      <c r="B2604" s="2">
        <v>39.317799596004612</v>
      </c>
    </row>
    <row r="2605" spans="1:2" x14ac:dyDescent="0.25">
      <c r="A2605" s="6" t="s">
        <v>248</v>
      </c>
      <c r="B2605" s="2">
        <v>2507.6147540012885</v>
      </c>
    </row>
    <row r="2606" spans="1:2" x14ac:dyDescent="0.25">
      <c r="A2606" s="28" t="s">
        <v>79</v>
      </c>
      <c r="B2606" s="2">
        <v>50.600826142910023</v>
      </c>
    </row>
    <row r="2607" spans="1:2" x14ac:dyDescent="0.25">
      <c r="A2607" s="28" t="s">
        <v>86</v>
      </c>
      <c r="B2607" s="2">
        <v>22.268767468440721</v>
      </c>
    </row>
    <row r="2608" spans="1:2" x14ac:dyDescent="0.25">
      <c r="A2608" s="28" t="s">
        <v>87</v>
      </c>
      <c r="B2608" s="2">
        <v>78.383429248543109</v>
      </c>
    </row>
    <row r="2609" spans="1:2" x14ac:dyDescent="0.25">
      <c r="A2609" s="28" t="s">
        <v>31</v>
      </c>
      <c r="B2609" s="2">
        <v>148.57090259185898</v>
      </c>
    </row>
    <row r="2610" spans="1:2" x14ac:dyDescent="0.25">
      <c r="A2610" s="28" t="s">
        <v>29</v>
      </c>
      <c r="B2610" s="2">
        <v>78.120664157374733</v>
      </c>
    </row>
    <row r="2611" spans="1:2" x14ac:dyDescent="0.25">
      <c r="A2611" s="28" t="s">
        <v>30</v>
      </c>
      <c r="B2611" s="2">
        <v>134.04403037870614</v>
      </c>
    </row>
    <row r="2612" spans="1:2" x14ac:dyDescent="0.25">
      <c r="A2612" s="28" t="s">
        <v>88</v>
      </c>
      <c r="B2612" s="2">
        <v>524.62642337748002</v>
      </c>
    </row>
    <row r="2613" spans="1:2" x14ac:dyDescent="0.25">
      <c r="A2613" s="28" t="s">
        <v>80</v>
      </c>
      <c r="B2613" s="2">
        <v>70.285073222773832</v>
      </c>
    </row>
    <row r="2614" spans="1:2" x14ac:dyDescent="0.25">
      <c r="A2614" s="28" t="s">
        <v>84</v>
      </c>
      <c r="B2614" s="2">
        <v>448.49979579130309</v>
      </c>
    </row>
    <row r="2615" spans="1:2" x14ac:dyDescent="0.25">
      <c r="A2615" s="28" t="s">
        <v>85</v>
      </c>
      <c r="B2615" s="2">
        <v>494.91398069885719</v>
      </c>
    </row>
    <row r="2616" spans="1:2" x14ac:dyDescent="0.25">
      <c r="A2616" s="28" t="s">
        <v>82</v>
      </c>
      <c r="B2616" s="2">
        <v>457.30086092304037</v>
      </c>
    </row>
    <row r="2617" spans="1:2" x14ac:dyDescent="0.25">
      <c r="A2617" s="6" t="s">
        <v>20</v>
      </c>
      <c r="B2617" s="2">
        <v>628.50772271788412</v>
      </c>
    </row>
    <row r="2618" spans="1:2" x14ac:dyDescent="0.25">
      <c r="A2618" s="28" t="s">
        <v>79</v>
      </c>
      <c r="B2618" s="2">
        <v>18.380027776042347</v>
      </c>
    </row>
    <row r="2619" spans="1:2" x14ac:dyDescent="0.25">
      <c r="A2619" s="28" t="s">
        <v>86</v>
      </c>
      <c r="B2619" s="2">
        <v>10.023202371224651</v>
      </c>
    </row>
    <row r="2620" spans="1:2" x14ac:dyDescent="0.25">
      <c r="A2620" s="28" t="s">
        <v>87</v>
      </c>
      <c r="B2620" s="2">
        <v>33.180534184064292</v>
      </c>
    </row>
    <row r="2621" spans="1:2" x14ac:dyDescent="0.25">
      <c r="A2621" s="28" t="s">
        <v>31</v>
      </c>
      <c r="B2621" s="2">
        <v>51.202718426940706</v>
      </c>
    </row>
    <row r="2622" spans="1:2" x14ac:dyDescent="0.25">
      <c r="A2622" s="28" t="s">
        <v>29</v>
      </c>
      <c r="B2622" s="2">
        <v>23.97892555077074</v>
      </c>
    </row>
    <row r="2623" spans="1:2" x14ac:dyDescent="0.25">
      <c r="A2623" s="28" t="s">
        <v>30</v>
      </c>
      <c r="B2623" s="2">
        <v>41.6524642982532</v>
      </c>
    </row>
    <row r="2624" spans="1:2" x14ac:dyDescent="0.25">
      <c r="A2624" s="28" t="s">
        <v>88</v>
      </c>
      <c r="B2624" s="2">
        <v>163.43136855864822</v>
      </c>
    </row>
    <row r="2625" spans="1:2" x14ac:dyDescent="0.25">
      <c r="A2625" s="28" t="s">
        <v>80</v>
      </c>
      <c r="B2625" s="2">
        <v>5.8324852484007508</v>
      </c>
    </row>
    <row r="2626" spans="1:2" x14ac:dyDescent="0.25">
      <c r="A2626" s="28" t="s">
        <v>84</v>
      </c>
      <c r="B2626" s="2">
        <v>68.15077700894399</v>
      </c>
    </row>
    <row r="2627" spans="1:2" x14ac:dyDescent="0.25">
      <c r="A2627" s="28" t="s">
        <v>85</v>
      </c>
      <c r="B2627" s="2">
        <v>100.65332256676179</v>
      </c>
    </row>
    <row r="2628" spans="1:2" x14ac:dyDescent="0.25">
      <c r="A2628" s="28" t="s">
        <v>82</v>
      </c>
      <c r="B2628" s="2">
        <v>112.02189672783341</v>
      </c>
    </row>
    <row r="2629" spans="1:2" x14ac:dyDescent="0.25">
      <c r="A2629" s="6" t="s">
        <v>21</v>
      </c>
      <c r="B2629" s="2">
        <v>375.80419913697546</v>
      </c>
    </row>
    <row r="2630" spans="1:2" x14ac:dyDescent="0.25">
      <c r="A2630" s="28" t="s">
        <v>79</v>
      </c>
      <c r="B2630" s="2">
        <v>4.396536062907713</v>
      </c>
    </row>
    <row r="2631" spans="1:2" x14ac:dyDescent="0.25">
      <c r="A2631" s="28" t="s">
        <v>86</v>
      </c>
      <c r="B2631" s="2">
        <v>2.6179382518713497</v>
      </c>
    </row>
    <row r="2632" spans="1:2" x14ac:dyDescent="0.25">
      <c r="A2632" s="28" t="s">
        <v>87</v>
      </c>
      <c r="B2632" s="2">
        <v>2.5959912270262313</v>
      </c>
    </row>
    <row r="2633" spans="1:2" x14ac:dyDescent="0.25">
      <c r="A2633" s="28" t="s">
        <v>31</v>
      </c>
      <c r="B2633" s="2">
        <v>12.515814609378118</v>
      </c>
    </row>
    <row r="2634" spans="1:2" x14ac:dyDescent="0.25">
      <c r="A2634" s="28" t="s">
        <v>29</v>
      </c>
      <c r="B2634" s="2">
        <v>5.6752597176661146</v>
      </c>
    </row>
    <row r="2635" spans="1:2" x14ac:dyDescent="0.25">
      <c r="A2635" s="28" t="s">
        <v>30</v>
      </c>
      <c r="B2635" s="2">
        <v>15.771370879667865</v>
      </c>
    </row>
    <row r="2636" spans="1:2" x14ac:dyDescent="0.25">
      <c r="A2636" s="28" t="s">
        <v>88</v>
      </c>
      <c r="B2636" s="2">
        <v>50.278225239071801</v>
      </c>
    </row>
    <row r="2637" spans="1:2" x14ac:dyDescent="0.25">
      <c r="A2637" s="28" t="s">
        <v>80</v>
      </c>
      <c r="B2637" s="2">
        <v>54.872410429311529</v>
      </c>
    </row>
    <row r="2638" spans="1:2" x14ac:dyDescent="0.25">
      <c r="A2638" s="28" t="s">
        <v>84</v>
      </c>
      <c r="B2638" s="2">
        <v>64.493840291289132</v>
      </c>
    </row>
    <row r="2639" spans="1:2" x14ac:dyDescent="0.25">
      <c r="A2639" s="28" t="s">
        <v>85</v>
      </c>
      <c r="B2639" s="2">
        <v>59.95013231489861</v>
      </c>
    </row>
    <row r="2640" spans="1:2" x14ac:dyDescent="0.25">
      <c r="A2640" s="28" t="s">
        <v>82</v>
      </c>
      <c r="B2640" s="2">
        <v>102.636680113887</v>
      </c>
    </row>
    <row r="2641" spans="1:2" x14ac:dyDescent="0.25">
      <c r="A2641" s="6" t="s">
        <v>22</v>
      </c>
      <c r="B2641" s="2">
        <v>85.862442076798487</v>
      </c>
    </row>
    <row r="2642" spans="1:2" x14ac:dyDescent="0.25">
      <c r="A2642" s="28" t="s">
        <v>79</v>
      </c>
      <c r="B2642" s="2">
        <v>1.630627672491634</v>
      </c>
    </row>
    <row r="2643" spans="1:2" x14ac:dyDescent="0.25">
      <c r="A2643" s="28" t="s">
        <v>86</v>
      </c>
      <c r="B2643" s="2">
        <v>1.0787951339280946</v>
      </c>
    </row>
    <row r="2644" spans="1:2" x14ac:dyDescent="0.25">
      <c r="A2644" s="28" t="s">
        <v>87</v>
      </c>
      <c r="B2644" s="2">
        <v>3.0612576190579244</v>
      </c>
    </row>
    <row r="2645" spans="1:2" x14ac:dyDescent="0.25">
      <c r="A2645" s="28" t="s">
        <v>31</v>
      </c>
      <c r="B2645" s="2">
        <v>7.0426789941938326</v>
      </c>
    </row>
    <row r="2646" spans="1:2" x14ac:dyDescent="0.25">
      <c r="A2646" s="28" t="s">
        <v>29</v>
      </c>
      <c r="B2646" s="2">
        <v>3.972940981294411</v>
      </c>
    </row>
    <row r="2647" spans="1:2" x14ac:dyDescent="0.25">
      <c r="A2647" s="28" t="s">
        <v>30</v>
      </c>
      <c r="B2647" s="2">
        <v>5.7403222844915121</v>
      </c>
    </row>
    <row r="2648" spans="1:2" x14ac:dyDescent="0.25">
      <c r="A2648" s="28" t="s">
        <v>88</v>
      </c>
      <c r="B2648" s="2">
        <v>14.472527740346591</v>
      </c>
    </row>
    <row r="2649" spans="1:2" x14ac:dyDescent="0.25">
      <c r="A2649" s="28" t="s">
        <v>80</v>
      </c>
      <c r="B2649" s="2">
        <v>2.1612414406392961</v>
      </c>
    </row>
    <row r="2650" spans="1:2" x14ac:dyDescent="0.25">
      <c r="A2650" s="28" t="s">
        <v>84</v>
      </c>
      <c r="B2650" s="2">
        <v>7.1282420343494524</v>
      </c>
    </row>
    <row r="2651" spans="1:2" x14ac:dyDescent="0.25">
      <c r="A2651" s="28" t="s">
        <v>85</v>
      </c>
      <c r="B2651" s="2">
        <v>20.962791667035955</v>
      </c>
    </row>
    <row r="2652" spans="1:2" x14ac:dyDescent="0.25">
      <c r="A2652" s="28" t="s">
        <v>82</v>
      </c>
      <c r="B2652" s="2">
        <v>18.61101650896979</v>
      </c>
    </row>
    <row r="2653" spans="1:2" x14ac:dyDescent="0.25">
      <c r="A2653" s="6" t="s">
        <v>25</v>
      </c>
      <c r="B2653" s="2">
        <v>384.07579604216488</v>
      </c>
    </row>
    <row r="2654" spans="1:2" x14ac:dyDescent="0.25">
      <c r="A2654" s="28" t="s">
        <v>79</v>
      </c>
      <c r="B2654" s="2">
        <v>15.788123973124215</v>
      </c>
    </row>
    <row r="2655" spans="1:2" x14ac:dyDescent="0.25">
      <c r="A2655" s="28" t="s">
        <v>86</v>
      </c>
      <c r="B2655" s="2">
        <v>3.5451205477595336</v>
      </c>
    </row>
    <row r="2656" spans="1:2" x14ac:dyDescent="0.25">
      <c r="A2656" s="28" t="s">
        <v>87</v>
      </c>
      <c r="B2656" s="2">
        <v>4.1477218628915331</v>
      </c>
    </row>
    <row r="2657" spans="1:2" x14ac:dyDescent="0.25">
      <c r="A2657" s="28" t="s">
        <v>31</v>
      </c>
      <c r="B2657" s="2">
        <v>22.841303334421962</v>
      </c>
    </row>
    <row r="2658" spans="1:2" x14ac:dyDescent="0.25">
      <c r="A2658" s="28" t="s">
        <v>29</v>
      </c>
      <c r="B2658" s="2">
        <v>15.307850924119041</v>
      </c>
    </row>
    <row r="2659" spans="1:2" x14ac:dyDescent="0.25">
      <c r="A2659" s="28" t="s">
        <v>30</v>
      </c>
      <c r="B2659" s="2">
        <v>29.865204446560089</v>
      </c>
    </row>
    <row r="2660" spans="1:2" x14ac:dyDescent="0.25">
      <c r="A2660" s="28" t="s">
        <v>88</v>
      </c>
      <c r="B2660" s="2">
        <v>59.169246868237579</v>
      </c>
    </row>
    <row r="2661" spans="1:2" x14ac:dyDescent="0.25">
      <c r="A2661" s="28" t="s">
        <v>80</v>
      </c>
      <c r="B2661" s="2">
        <v>9.2432549062212477</v>
      </c>
    </row>
    <row r="2662" spans="1:2" x14ac:dyDescent="0.25">
      <c r="A2662" s="28" t="s">
        <v>84</v>
      </c>
      <c r="B2662" s="2">
        <v>29.711828443248059</v>
      </c>
    </row>
    <row r="2663" spans="1:2" x14ac:dyDescent="0.25">
      <c r="A2663" s="28" t="s">
        <v>85</v>
      </c>
      <c r="B2663" s="2">
        <v>114.54115656479286</v>
      </c>
    </row>
    <row r="2664" spans="1:2" x14ac:dyDescent="0.25">
      <c r="A2664" s="28" t="s">
        <v>82</v>
      </c>
      <c r="B2664" s="2">
        <v>79.914984170788784</v>
      </c>
    </row>
    <row r="2665" spans="1:2" x14ac:dyDescent="0.25">
      <c r="A2665" s="6" t="s">
        <v>23</v>
      </c>
      <c r="B2665" s="2">
        <v>137.7703700715042</v>
      </c>
    </row>
    <row r="2666" spans="1:2" x14ac:dyDescent="0.25">
      <c r="A2666" s="28" t="s">
        <v>79</v>
      </c>
      <c r="B2666" s="2">
        <v>1.9658111619162137</v>
      </c>
    </row>
    <row r="2667" spans="1:2" x14ac:dyDescent="0.25">
      <c r="A2667" s="28" t="s">
        <v>86</v>
      </c>
      <c r="B2667" s="2">
        <v>1.2285741954585137</v>
      </c>
    </row>
    <row r="2668" spans="1:2" x14ac:dyDescent="0.25">
      <c r="A2668" s="28" t="s">
        <v>87</v>
      </c>
      <c r="B2668" s="2">
        <v>4.3567864111020214</v>
      </c>
    </row>
    <row r="2669" spans="1:2" x14ac:dyDescent="0.25">
      <c r="A2669" s="28" t="s">
        <v>31</v>
      </c>
      <c r="B2669" s="2">
        <v>12.591805328388173</v>
      </c>
    </row>
    <row r="2670" spans="1:2" x14ac:dyDescent="0.25">
      <c r="A2670" s="28" t="s">
        <v>29</v>
      </c>
      <c r="B2670" s="2">
        <v>5.9990929444805152</v>
      </c>
    </row>
    <row r="2671" spans="1:2" x14ac:dyDescent="0.25">
      <c r="A2671" s="28" t="s">
        <v>30</v>
      </c>
      <c r="B2671" s="2">
        <v>9.6223945540990883</v>
      </c>
    </row>
    <row r="2672" spans="1:2" x14ac:dyDescent="0.25">
      <c r="A2672" s="28" t="s">
        <v>88</v>
      </c>
      <c r="B2672" s="2">
        <v>20.605297988783576</v>
      </c>
    </row>
    <row r="2673" spans="1:2" x14ac:dyDescent="0.25">
      <c r="A2673" s="28" t="s">
        <v>80</v>
      </c>
      <c r="B2673" s="2">
        <v>3.9735797766836667</v>
      </c>
    </row>
    <row r="2674" spans="1:2" x14ac:dyDescent="0.25">
      <c r="A2674" s="28" t="s">
        <v>84</v>
      </c>
      <c r="B2674" s="2">
        <v>23.074545934516713</v>
      </c>
    </row>
    <row r="2675" spans="1:2" x14ac:dyDescent="0.25">
      <c r="A2675" s="28" t="s">
        <v>85</v>
      </c>
      <c r="B2675" s="2">
        <v>26.04363162472729</v>
      </c>
    </row>
    <row r="2676" spans="1:2" x14ac:dyDescent="0.25">
      <c r="A2676" s="28" t="s">
        <v>82</v>
      </c>
      <c r="B2676" s="2">
        <v>28.308850151348466</v>
      </c>
    </row>
    <row r="2677" spans="1:2" x14ac:dyDescent="0.25">
      <c r="A2677" s="6" t="s">
        <v>250</v>
      </c>
      <c r="B2677" s="2">
        <v>1096.6832836931571</v>
      </c>
    </row>
    <row r="2678" spans="1:2" x14ac:dyDescent="0.25">
      <c r="A2678" s="28" t="s">
        <v>79</v>
      </c>
      <c r="B2678" s="2">
        <v>13.503636151903585</v>
      </c>
    </row>
    <row r="2679" spans="1:2" x14ac:dyDescent="0.25">
      <c r="A2679" s="28" t="s">
        <v>86</v>
      </c>
      <c r="B2679" s="2">
        <v>9.4061660797301219</v>
      </c>
    </row>
    <row r="2680" spans="1:2" x14ac:dyDescent="0.25">
      <c r="A2680" s="28" t="s">
        <v>87</v>
      </c>
      <c r="B2680" s="2">
        <v>32.576080756004082</v>
      </c>
    </row>
    <row r="2681" spans="1:2" x14ac:dyDescent="0.25">
      <c r="A2681" s="28" t="s">
        <v>31</v>
      </c>
      <c r="B2681" s="2">
        <v>70.716996948884514</v>
      </c>
    </row>
    <row r="2682" spans="1:2" x14ac:dyDescent="0.25">
      <c r="A2682" s="28" t="s">
        <v>29</v>
      </c>
      <c r="B2682" s="2">
        <v>37.598625980883291</v>
      </c>
    </row>
    <row r="2683" spans="1:2" x14ac:dyDescent="0.25">
      <c r="A2683" s="28" t="s">
        <v>30</v>
      </c>
      <c r="B2683" s="2">
        <v>60.482260651315841</v>
      </c>
    </row>
    <row r="2684" spans="1:2" x14ac:dyDescent="0.25">
      <c r="A2684" s="28" t="s">
        <v>88</v>
      </c>
      <c r="B2684" s="2">
        <v>241.04720244749049</v>
      </c>
    </row>
    <row r="2685" spans="1:2" x14ac:dyDescent="0.25">
      <c r="A2685" s="28" t="s">
        <v>80</v>
      </c>
      <c r="B2685" s="2">
        <v>38.710872196851483</v>
      </c>
    </row>
    <row r="2686" spans="1:2" x14ac:dyDescent="0.25">
      <c r="A2686" s="28" t="s">
        <v>84</v>
      </c>
      <c r="B2686" s="2">
        <v>192.78713243218715</v>
      </c>
    </row>
    <row r="2687" spans="1:2" x14ac:dyDescent="0.25">
      <c r="A2687" s="28" t="s">
        <v>85</v>
      </c>
      <c r="B2687" s="2">
        <v>177.33043314768764</v>
      </c>
    </row>
    <row r="2688" spans="1:2" x14ac:dyDescent="0.25">
      <c r="A2688" s="28" t="s">
        <v>82</v>
      </c>
      <c r="B2688" s="2">
        <v>222.52387690021897</v>
      </c>
    </row>
    <row r="2689" spans="1:2" x14ac:dyDescent="0.25">
      <c r="A2689" s="6" t="s">
        <v>252</v>
      </c>
      <c r="B2689" s="2">
        <v>1100.6509168954228</v>
      </c>
    </row>
    <row r="2690" spans="1:2" x14ac:dyDescent="0.25">
      <c r="A2690" s="28" t="s">
        <v>79</v>
      </c>
      <c r="B2690" s="2">
        <v>24.351975086949022</v>
      </c>
    </row>
    <row r="2691" spans="1:2" x14ac:dyDescent="0.25">
      <c r="A2691" s="28" t="s">
        <v>86</v>
      </c>
      <c r="B2691" s="2">
        <v>6.9941331943622753</v>
      </c>
    </row>
    <row r="2692" spans="1:2" x14ac:dyDescent="0.25">
      <c r="A2692" s="28" t="s">
        <v>87</v>
      </c>
      <c r="B2692" s="2">
        <v>36.274698483951624</v>
      </c>
    </row>
    <row r="2693" spans="1:2" x14ac:dyDescent="0.25">
      <c r="A2693" s="28" t="s">
        <v>31</v>
      </c>
      <c r="B2693" s="2">
        <v>74.629948296789891</v>
      </c>
    </row>
    <row r="2694" spans="1:2" x14ac:dyDescent="0.25">
      <c r="A2694" s="28" t="s">
        <v>29</v>
      </c>
      <c r="B2694" s="2">
        <v>127.41808255491443</v>
      </c>
    </row>
    <row r="2695" spans="1:2" x14ac:dyDescent="0.25">
      <c r="A2695" s="28" t="s">
        <v>30</v>
      </c>
      <c r="B2695" s="2">
        <v>55.120104630667569</v>
      </c>
    </row>
    <row r="2696" spans="1:2" x14ac:dyDescent="0.25">
      <c r="A2696" s="28" t="s">
        <v>88</v>
      </c>
      <c r="B2696" s="2">
        <v>220.93219305493702</v>
      </c>
    </row>
    <row r="2697" spans="1:2" x14ac:dyDescent="0.25">
      <c r="A2697" s="28" t="s">
        <v>80</v>
      </c>
      <c r="B2697" s="2">
        <v>40.9409911842166</v>
      </c>
    </row>
    <row r="2698" spans="1:2" x14ac:dyDescent="0.25">
      <c r="A2698" s="28" t="s">
        <v>84</v>
      </c>
      <c r="B2698" s="2">
        <v>95.659837830563646</v>
      </c>
    </row>
    <row r="2699" spans="1:2" x14ac:dyDescent="0.25">
      <c r="A2699" s="28" t="s">
        <v>85</v>
      </c>
      <c r="B2699" s="2">
        <v>188.40611819171633</v>
      </c>
    </row>
    <row r="2700" spans="1:2" x14ac:dyDescent="0.25">
      <c r="A2700" s="28" t="s">
        <v>82</v>
      </c>
      <c r="B2700" s="2">
        <v>229.92283438635442</v>
      </c>
    </row>
    <row r="2701" spans="1:2" x14ac:dyDescent="0.25">
      <c r="A2701" s="6" t="s">
        <v>230</v>
      </c>
      <c r="B2701" s="2">
        <v>368.21822963073504</v>
      </c>
    </row>
    <row r="2702" spans="1:2" x14ac:dyDescent="0.25">
      <c r="A2702" s="28" t="s">
        <v>79</v>
      </c>
      <c r="B2702" s="2">
        <v>8.3098395927414508</v>
      </c>
    </row>
    <row r="2703" spans="1:2" x14ac:dyDescent="0.25">
      <c r="A2703" s="28" t="s">
        <v>86</v>
      </c>
      <c r="B2703" s="2">
        <v>3.321865113285507</v>
      </c>
    </row>
    <row r="2704" spans="1:2" x14ac:dyDescent="0.25">
      <c r="A2704" s="28" t="s">
        <v>87</v>
      </c>
      <c r="B2704" s="2">
        <v>12.125274332042309</v>
      </c>
    </row>
    <row r="2705" spans="1:2" x14ac:dyDescent="0.25">
      <c r="A2705" s="28" t="s">
        <v>31</v>
      </c>
      <c r="B2705" s="2">
        <v>29.591582373954164</v>
      </c>
    </row>
    <row r="2706" spans="1:2" x14ac:dyDescent="0.25">
      <c r="A2706" s="28" t="s">
        <v>29</v>
      </c>
      <c r="B2706" s="2">
        <v>24.628702023709963</v>
      </c>
    </row>
    <row r="2707" spans="1:2" x14ac:dyDescent="0.25">
      <c r="A2707" s="28" t="s">
        <v>30</v>
      </c>
      <c r="B2707" s="2">
        <v>23.412403085825979</v>
      </c>
    </row>
    <row r="2708" spans="1:2" x14ac:dyDescent="0.25">
      <c r="A2708" s="28" t="s">
        <v>88</v>
      </c>
      <c r="B2708" s="2">
        <v>75.800640246860723</v>
      </c>
    </row>
    <row r="2709" spans="1:2" x14ac:dyDescent="0.25">
      <c r="A2709" s="28" t="s">
        <v>80</v>
      </c>
      <c r="B2709" s="2">
        <v>9.899745133742563</v>
      </c>
    </row>
    <row r="2710" spans="1:2" x14ac:dyDescent="0.25">
      <c r="A2710" s="28" t="s">
        <v>84</v>
      </c>
      <c r="B2710" s="2">
        <v>27.959209437515522</v>
      </c>
    </row>
    <row r="2711" spans="1:2" x14ac:dyDescent="0.25">
      <c r="A2711" s="28" t="s">
        <v>85</v>
      </c>
      <c r="B2711" s="2">
        <v>62.0538625796285</v>
      </c>
    </row>
    <row r="2712" spans="1:2" x14ac:dyDescent="0.25">
      <c r="A2712" s="28" t="s">
        <v>82</v>
      </c>
      <c r="B2712" s="2">
        <v>91.11510571142837</v>
      </c>
    </row>
    <row r="2713" spans="1:2" x14ac:dyDescent="0.25">
      <c r="A2713" s="6" t="s">
        <v>93</v>
      </c>
      <c r="B2713" s="2">
        <v>9706.3407125864105</v>
      </c>
    </row>
    <row r="2714" spans="1:2" x14ac:dyDescent="0.25">
      <c r="A2714" s="28" t="s">
        <v>79</v>
      </c>
      <c r="B2714" s="2">
        <v>200.80063116978056</v>
      </c>
    </row>
    <row r="2715" spans="1:2" x14ac:dyDescent="0.25">
      <c r="A2715" s="28" t="s">
        <v>86</v>
      </c>
      <c r="B2715" s="2">
        <v>89.703693675899657</v>
      </c>
    </row>
    <row r="2716" spans="1:2" x14ac:dyDescent="0.25">
      <c r="A2716" s="28" t="s">
        <v>87</v>
      </c>
      <c r="B2716" s="2">
        <v>287.74842183588493</v>
      </c>
    </row>
    <row r="2717" spans="1:2" x14ac:dyDescent="0.25">
      <c r="A2717" s="28" t="s">
        <v>31</v>
      </c>
      <c r="B2717" s="2">
        <v>622.05707678505803</v>
      </c>
    </row>
    <row r="2718" spans="1:2" x14ac:dyDescent="0.25">
      <c r="A2718" s="28" t="s">
        <v>29</v>
      </c>
      <c r="B2718" s="2">
        <v>434.62581687544395</v>
      </c>
    </row>
    <row r="2719" spans="1:2" x14ac:dyDescent="0.25">
      <c r="A2719" s="28" t="s">
        <v>30</v>
      </c>
      <c r="B2719" s="2">
        <v>527.49120965129123</v>
      </c>
    </row>
    <row r="2720" spans="1:2" x14ac:dyDescent="0.25">
      <c r="A2720" s="28" t="s">
        <v>88</v>
      </c>
      <c r="B2720" s="2">
        <v>1914.8456886936892</v>
      </c>
    </row>
    <row r="2721" spans="1:2" x14ac:dyDescent="0.25">
      <c r="A2721" s="28" t="s">
        <v>80</v>
      </c>
      <c r="B2721" s="2">
        <v>416.71919861354553</v>
      </c>
    </row>
    <row r="2722" spans="1:2" x14ac:dyDescent="0.25">
      <c r="A2722" s="28" t="s">
        <v>84</v>
      </c>
      <c r="B2722" s="2">
        <v>1415.2883183063238</v>
      </c>
    </row>
    <row r="2723" spans="1:2" x14ac:dyDescent="0.25">
      <c r="A2723" s="28" t="s">
        <v>85</v>
      </c>
      <c r="B2723" s="2">
        <v>1810.6453780061256</v>
      </c>
    </row>
    <row r="2724" spans="1:2" x14ac:dyDescent="0.25">
      <c r="A2724" s="28" t="s">
        <v>82</v>
      </c>
      <c r="B2724" s="2">
        <v>1986.4152789733689</v>
      </c>
    </row>
    <row r="2725" spans="1:2" x14ac:dyDescent="0.25">
      <c r="A2725" s="3" t="s">
        <v>225</v>
      </c>
      <c r="B2725" s="2">
        <v>559.4271430120184</v>
      </c>
    </row>
    <row r="2726" spans="1:2" x14ac:dyDescent="0.25">
      <c r="A2726" s="6" t="s">
        <v>229</v>
      </c>
      <c r="B2726" s="2">
        <v>2.926510949713073</v>
      </c>
    </row>
    <row r="2727" spans="1:2" x14ac:dyDescent="0.25">
      <c r="A2727" s="28" t="s">
        <v>79</v>
      </c>
      <c r="B2727" s="2">
        <v>2.3796177782083722E-2</v>
      </c>
    </row>
    <row r="2728" spans="1:2" x14ac:dyDescent="0.25">
      <c r="A2728" s="28" t="s">
        <v>86</v>
      </c>
      <c r="B2728" s="2">
        <v>6.0411943709020536E-3</v>
      </c>
    </row>
    <row r="2729" spans="1:2" x14ac:dyDescent="0.25">
      <c r="A2729" s="28" t="s">
        <v>87</v>
      </c>
      <c r="B2729" s="2">
        <v>0.13693711884345985</v>
      </c>
    </row>
    <row r="2730" spans="1:2" x14ac:dyDescent="0.25">
      <c r="A2730" s="28" t="s">
        <v>31</v>
      </c>
      <c r="B2730" s="2">
        <v>0.50198348184521058</v>
      </c>
    </row>
    <row r="2731" spans="1:2" x14ac:dyDescent="0.25">
      <c r="A2731" s="28" t="s">
        <v>29</v>
      </c>
      <c r="B2731" s="2">
        <v>0.3012214518767603</v>
      </c>
    </row>
    <row r="2732" spans="1:2" x14ac:dyDescent="0.25">
      <c r="A2732" s="28" t="s">
        <v>30</v>
      </c>
      <c r="B2732" s="2">
        <v>1.1141362313010477</v>
      </c>
    </row>
    <row r="2733" spans="1:2" x14ac:dyDescent="0.25">
      <c r="A2733" s="28" t="s">
        <v>88</v>
      </c>
      <c r="B2733" s="2">
        <v>5.9066404857656102E-2</v>
      </c>
    </row>
    <row r="2734" spans="1:2" x14ac:dyDescent="0.25">
      <c r="A2734" s="28" t="s">
        <v>80</v>
      </c>
      <c r="B2734" s="2">
        <v>1.6301202627948007E-2</v>
      </c>
    </row>
    <row r="2735" spans="1:2" x14ac:dyDescent="0.25">
      <c r="A2735" s="28" t="s">
        <v>84</v>
      </c>
      <c r="B2735" s="2">
        <v>6.3603495845309152E-2</v>
      </c>
    </row>
    <row r="2736" spans="1:2" x14ac:dyDescent="0.25">
      <c r="A2736" s="28" t="s">
        <v>85</v>
      </c>
      <c r="B2736" s="2">
        <v>0.26318382965662546</v>
      </c>
    </row>
    <row r="2737" spans="1:2" x14ac:dyDescent="0.25">
      <c r="A2737" s="28" t="s">
        <v>82</v>
      </c>
      <c r="B2737" s="2">
        <v>0.44024036070607009</v>
      </c>
    </row>
    <row r="2738" spans="1:2" x14ac:dyDescent="0.25">
      <c r="A2738" s="6" t="s">
        <v>240</v>
      </c>
      <c r="B2738" s="2">
        <v>2.5555445860699271</v>
      </c>
    </row>
    <row r="2739" spans="1:2" x14ac:dyDescent="0.25">
      <c r="A2739" s="28" t="s">
        <v>79</v>
      </c>
      <c r="B2739" s="2">
        <v>4.717375771811293E-3</v>
      </c>
    </row>
    <row r="2740" spans="1:2" x14ac:dyDescent="0.25">
      <c r="A2740" s="28" t="s">
        <v>87</v>
      </c>
      <c r="B2740" s="2">
        <v>9.5179711736596437E-2</v>
      </c>
    </row>
    <row r="2741" spans="1:2" x14ac:dyDescent="0.25">
      <c r="A2741" s="28" t="s">
        <v>31</v>
      </c>
      <c r="B2741" s="2">
        <v>4.9478151574854787E-2</v>
      </c>
    </row>
    <row r="2742" spans="1:2" x14ac:dyDescent="0.25">
      <c r="A2742" s="28" t="s">
        <v>29</v>
      </c>
      <c r="B2742" s="2">
        <v>0.14777392003955253</v>
      </c>
    </row>
    <row r="2743" spans="1:2" x14ac:dyDescent="0.25">
      <c r="A2743" s="28" t="s">
        <v>30</v>
      </c>
      <c r="B2743" s="2">
        <v>0.20008920529618673</v>
      </c>
    </row>
    <row r="2744" spans="1:2" x14ac:dyDescent="0.25">
      <c r="A2744" s="28" t="s">
        <v>88</v>
      </c>
      <c r="B2744" s="2">
        <v>5.4213179271327273E-2</v>
      </c>
    </row>
    <row r="2745" spans="1:2" x14ac:dyDescent="0.25">
      <c r="A2745" s="28" t="s">
        <v>80</v>
      </c>
      <c r="B2745" s="2">
        <v>4.482751645418644E-3</v>
      </c>
    </row>
    <row r="2746" spans="1:2" x14ac:dyDescent="0.25">
      <c r="A2746" s="28" t="s">
        <v>84</v>
      </c>
      <c r="B2746" s="2">
        <v>6.6210228005688015E-2</v>
      </c>
    </row>
    <row r="2747" spans="1:2" x14ac:dyDescent="0.25">
      <c r="A2747" s="28" t="s">
        <v>85</v>
      </c>
      <c r="B2747" s="2">
        <v>0.58444908590782452</v>
      </c>
    </row>
    <row r="2748" spans="1:2" x14ac:dyDescent="0.25">
      <c r="A2748" s="28" t="s">
        <v>82</v>
      </c>
      <c r="B2748" s="2">
        <v>1.3489509768206669</v>
      </c>
    </row>
    <row r="2749" spans="1:2" x14ac:dyDescent="0.25">
      <c r="A2749" s="6" t="s">
        <v>242</v>
      </c>
      <c r="B2749" s="2">
        <v>33.035223920484796</v>
      </c>
    </row>
    <row r="2750" spans="1:2" x14ac:dyDescent="0.25">
      <c r="A2750" s="28" t="s">
        <v>79</v>
      </c>
      <c r="B2750" s="2">
        <v>0.74065940832806199</v>
      </c>
    </row>
    <row r="2751" spans="1:2" x14ac:dyDescent="0.25">
      <c r="A2751" s="28" t="s">
        <v>86</v>
      </c>
      <c r="B2751" s="2">
        <v>0.29542604960312324</v>
      </c>
    </row>
    <row r="2752" spans="1:2" x14ac:dyDescent="0.25">
      <c r="A2752" s="28" t="s">
        <v>87</v>
      </c>
      <c r="B2752" s="2">
        <v>1.2722673133506133</v>
      </c>
    </row>
    <row r="2753" spans="1:2" x14ac:dyDescent="0.25">
      <c r="A2753" s="28" t="s">
        <v>31</v>
      </c>
      <c r="B2753" s="2">
        <v>5.8591803927888062</v>
      </c>
    </row>
    <row r="2754" spans="1:2" x14ac:dyDescent="0.25">
      <c r="A2754" s="28" t="s">
        <v>29</v>
      </c>
      <c r="B2754" s="2">
        <v>1.3729142771405478</v>
      </c>
    </row>
    <row r="2755" spans="1:2" x14ac:dyDescent="0.25">
      <c r="A2755" s="28" t="s">
        <v>30</v>
      </c>
      <c r="B2755" s="2">
        <v>5.5046779638571266</v>
      </c>
    </row>
    <row r="2756" spans="1:2" x14ac:dyDescent="0.25">
      <c r="A2756" s="28" t="s">
        <v>88</v>
      </c>
      <c r="B2756" s="2">
        <v>3.5673481390242996</v>
      </c>
    </row>
    <row r="2757" spans="1:2" x14ac:dyDescent="0.25">
      <c r="A2757" s="28" t="s">
        <v>80</v>
      </c>
      <c r="B2757" s="2">
        <v>0.48351581557108825</v>
      </c>
    </row>
    <row r="2758" spans="1:2" x14ac:dyDescent="0.25">
      <c r="A2758" s="28" t="s">
        <v>84</v>
      </c>
      <c r="B2758" s="2">
        <v>1.5575290775130248</v>
      </c>
    </row>
    <row r="2759" spans="1:2" x14ac:dyDescent="0.25">
      <c r="A2759" s="28" t="s">
        <v>85</v>
      </c>
      <c r="B2759" s="2">
        <v>4.7954314729339789</v>
      </c>
    </row>
    <row r="2760" spans="1:2" x14ac:dyDescent="0.25">
      <c r="A2760" s="28" t="s">
        <v>82</v>
      </c>
      <c r="B2760" s="2">
        <v>7.5862740103741286</v>
      </c>
    </row>
    <row r="2761" spans="1:2" x14ac:dyDescent="0.25">
      <c r="A2761" s="6" t="s">
        <v>19</v>
      </c>
      <c r="B2761" s="2">
        <v>9.750913322505568E-2</v>
      </c>
    </row>
    <row r="2762" spans="1:2" x14ac:dyDescent="0.25">
      <c r="A2762" s="28" t="s">
        <v>79</v>
      </c>
      <c r="B2762" s="2">
        <v>2.3284735582782819E-2</v>
      </c>
    </row>
    <row r="2763" spans="1:2" x14ac:dyDescent="0.25">
      <c r="A2763" s="28" t="s">
        <v>86</v>
      </c>
      <c r="B2763" s="2">
        <v>1.8448782864175233E-3</v>
      </c>
    </row>
    <row r="2764" spans="1:2" x14ac:dyDescent="0.25">
      <c r="A2764" s="28" t="s">
        <v>87</v>
      </c>
      <c r="B2764" s="2">
        <v>9.9398436194417629E-4</v>
      </c>
    </row>
    <row r="2765" spans="1:2" x14ac:dyDescent="0.25">
      <c r="A2765" s="28" t="s">
        <v>31</v>
      </c>
      <c r="B2765" s="2">
        <v>6.561972415947818E-3</v>
      </c>
    </row>
    <row r="2766" spans="1:2" x14ac:dyDescent="0.25">
      <c r="A2766" s="28" t="s">
        <v>29</v>
      </c>
      <c r="B2766" s="2">
        <v>2.9959400588600144E-3</v>
      </c>
    </row>
    <row r="2767" spans="1:2" x14ac:dyDescent="0.25">
      <c r="A2767" s="28" t="s">
        <v>30</v>
      </c>
      <c r="B2767" s="2">
        <v>1.7877731725396796E-2</v>
      </c>
    </row>
    <row r="2768" spans="1:2" x14ac:dyDescent="0.25">
      <c r="A2768" s="28" t="s">
        <v>88</v>
      </c>
      <c r="B2768" s="2">
        <v>8.5269509170503906E-3</v>
      </c>
    </row>
    <row r="2769" spans="1:2" x14ac:dyDescent="0.25">
      <c r="A2769" s="28" t="s">
        <v>80</v>
      </c>
      <c r="B2769" s="2">
        <v>1.2956022362943093E-3</v>
      </c>
    </row>
    <row r="2770" spans="1:2" x14ac:dyDescent="0.25">
      <c r="A2770" s="28" t="s">
        <v>84</v>
      </c>
      <c r="B2770" s="2">
        <v>8.5117663813044219E-4</v>
      </c>
    </row>
    <row r="2771" spans="1:2" x14ac:dyDescent="0.25">
      <c r="A2771" s="28" t="s">
        <v>85</v>
      </c>
      <c r="B2771" s="2">
        <v>1.8108179553023122E-2</v>
      </c>
    </row>
    <row r="2772" spans="1:2" x14ac:dyDescent="0.25">
      <c r="A2772" s="28" t="s">
        <v>82</v>
      </c>
      <c r="B2772" s="2">
        <v>1.516798144920826E-2</v>
      </c>
    </row>
    <row r="2773" spans="1:2" x14ac:dyDescent="0.25">
      <c r="A2773" s="6" t="s">
        <v>244</v>
      </c>
      <c r="B2773" s="2">
        <v>15.791292972286179</v>
      </c>
    </row>
    <row r="2774" spans="1:2" x14ac:dyDescent="0.25">
      <c r="A2774" s="28" t="s">
        <v>79</v>
      </c>
      <c r="B2774" s="2">
        <v>0.12574173182785134</v>
      </c>
    </row>
    <row r="2775" spans="1:2" x14ac:dyDescent="0.25">
      <c r="A2775" s="28" t="s">
        <v>86</v>
      </c>
      <c r="B2775" s="2">
        <v>9.4669780526177E-2</v>
      </c>
    </row>
    <row r="2776" spans="1:2" x14ac:dyDescent="0.25">
      <c r="A2776" s="28" t="s">
        <v>87</v>
      </c>
      <c r="B2776" s="2">
        <v>0.65281690220587829</v>
      </c>
    </row>
    <row r="2777" spans="1:2" x14ac:dyDescent="0.25">
      <c r="A2777" s="28" t="s">
        <v>31</v>
      </c>
      <c r="B2777" s="2">
        <v>3.222961659840109</v>
      </c>
    </row>
    <row r="2778" spans="1:2" x14ac:dyDescent="0.25">
      <c r="A2778" s="28" t="s">
        <v>29</v>
      </c>
      <c r="B2778" s="2">
        <v>1.120434723164945</v>
      </c>
    </row>
    <row r="2779" spans="1:2" x14ac:dyDescent="0.25">
      <c r="A2779" s="28" t="s">
        <v>30</v>
      </c>
      <c r="B2779" s="2">
        <v>2.8104622652841957</v>
      </c>
    </row>
    <row r="2780" spans="1:2" x14ac:dyDescent="0.25">
      <c r="A2780" s="28" t="s">
        <v>88</v>
      </c>
      <c r="B2780" s="2">
        <v>2.8830271840303889</v>
      </c>
    </row>
    <row r="2781" spans="1:2" x14ac:dyDescent="0.25">
      <c r="A2781" s="28" t="s">
        <v>80</v>
      </c>
      <c r="B2781" s="2">
        <v>2.4026856059903904E-2</v>
      </c>
    </row>
    <row r="2782" spans="1:2" x14ac:dyDescent="0.25">
      <c r="A2782" s="28" t="s">
        <v>84</v>
      </c>
      <c r="B2782" s="2">
        <v>0.3173169621786196</v>
      </c>
    </row>
    <row r="2783" spans="1:2" x14ac:dyDescent="0.25">
      <c r="A2783" s="28" t="s">
        <v>85</v>
      </c>
      <c r="B2783" s="2">
        <v>1.3666073647860801</v>
      </c>
    </row>
    <row r="2784" spans="1:2" x14ac:dyDescent="0.25">
      <c r="A2784" s="28" t="s">
        <v>82</v>
      </c>
      <c r="B2784" s="2">
        <v>3.1732275423820306</v>
      </c>
    </row>
    <row r="2785" spans="1:2" x14ac:dyDescent="0.25">
      <c r="A2785" s="6" t="s">
        <v>246</v>
      </c>
      <c r="B2785" s="2">
        <v>6.674757325299626</v>
      </c>
    </row>
    <row r="2786" spans="1:2" x14ac:dyDescent="0.25">
      <c r="A2786" s="28" t="s">
        <v>79</v>
      </c>
      <c r="B2786" s="2">
        <v>9.0977875222040261E-2</v>
      </c>
    </row>
    <row r="2787" spans="1:2" x14ac:dyDescent="0.25">
      <c r="A2787" s="28" t="s">
        <v>86</v>
      </c>
      <c r="B2787" s="2">
        <v>3.1490949460179843E-2</v>
      </c>
    </row>
    <row r="2788" spans="1:2" x14ac:dyDescent="0.25">
      <c r="A2788" s="28" t="s">
        <v>87</v>
      </c>
      <c r="B2788" s="2">
        <v>0.10976464957918089</v>
      </c>
    </row>
    <row r="2789" spans="1:2" x14ac:dyDescent="0.25">
      <c r="A2789" s="28" t="s">
        <v>31</v>
      </c>
      <c r="B2789" s="2">
        <v>1.3960024115592244</v>
      </c>
    </row>
    <row r="2790" spans="1:2" x14ac:dyDescent="0.25">
      <c r="A2790" s="28" t="s">
        <v>29</v>
      </c>
      <c r="B2790" s="2">
        <v>0.36595159452659987</v>
      </c>
    </row>
    <row r="2791" spans="1:2" x14ac:dyDescent="0.25">
      <c r="A2791" s="28" t="s">
        <v>30</v>
      </c>
      <c r="B2791" s="2">
        <v>1.6277353787883626</v>
      </c>
    </row>
    <row r="2792" spans="1:2" x14ac:dyDescent="0.25">
      <c r="A2792" s="28" t="s">
        <v>88</v>
      </c>
      <c r="B2792" s="2">
        <v>0.47341906731123523</v>
      </c>
    </row>
    <row r="2793" spans="1:2" x14ac:dyDescent="0.25">
      <c r="A2793" s="28" t="s">
        <v>80</v>
      </c>
      <c r="B2793" s="2">
        <v>0.21007870621478911</v>
      </c>
    </row>
    <row r="2794" spans="1:2" x14ac:dyDescent="0.25">
      <c r="A2794" s="28" t="s">
        <v>84</v>
      </c>
      <c r="B2794" s="2">
        <v>0.23404551571905161</v>
      </c>
    </row>
    <row r="2795" spans="1:2" x14ac:dyDescent="0.25">
      <c r="A2795" s="28" t="s">
        <v>85</v>
      </c>
      <c r="B2795" s="2">
        <v>1.1731375583995034</v>
      </c>
    </row>
    <row r="2796" spans="1:2" x14ac:dyDescent="0.25">
      <c r="A2796" s="28" t="s">
        <v>82</v>
      </c>
      <c r="B2796" s="2">
        <v>0.96215361851945869</v>
      </c>
    </row>
    <row r="2797" spans="1:2" x14ac:dyDescent="0.25">
      <c r="A2797" s="6" t="s">
        <v>248</v>
      </c>
      <c r="B2797" s="2">
        <v>80.474057236297327</v>
      </c>
    </row>
    <row r="2798" spans="1:2" x14ac:dyDescent="0.25">
      <c r="A2798" s="28" t="s">
        <v>79</v>
      </c>
      <c r="B2798" s="2">
        <v>2.6459576074123907</v>
      </c>
    </row>
    <row r="2799" spans="1:2" x14ac:dyDescent="0.25">
      <c r="A2799" s="28" t="s">
        <v>86</v>
      </c>
      <c r="B2799" s="2">
        <v>0.84427898434321524</v>
      </c>
    </row>
    <row r="2800" spans="1:2" x14ac:dyDescent="0.25">
      <c r="A2800" s="28" t="s">
        <v>87</v>
      </c>
      <c r="B2800" s="2">
        <v>4.6859428411735351</v>
      </c>
    </row>
    <row r="2801" spans="1:2" x14ac:dyDescent="0.25">
      <c r="A2801" s="28" t="s">
        <v>31</v>
      </c>
      <c r="B2801" s="2">
        <v>10.983315669619381</v>
      </c>
    </row>
    <row r="2802" spans="1:2" x14ac:dyDescent="0.25">
      <c r="A2802" s="28" t="s">
        <v>29</v>
      </c>
      <c r="B2802" s="2">
        <v>3.6416743640419162</v>
      </c>
    </row>
    <row r="2803" spans="1:2" x14ac:dyDescent="0.25">
      <c r="A2803" s="28" t="s">
        <v>30</v>
      </c>
      <c r="B2803" s="2">
        <v>9.7006063028997538</v>
      </c>
    </row>
    <row r="2804" spans="1:2" x14ac:dyDescent="0.25">
      <c r="A2804" s="28" t="s">
        <v>88</v>
      </c>
      <c r="B2804" s="2">
        <v>10.209261134879435</v>
      </c>
    </row>
    <row r="2805" spans="1:2" x14ac:dyDescent="0.25">
      <c r="A2805" s="28" t="s">
        <v>80</v>
      </c>
      <c r="B2805" s="2">
        <v>2.442740804921546</v>
      </c>
    </row>
    <row r="2806" spans="1:2" x14ac:dyDescent="0.25">
      <c r="A2806" s="28" t="s">
        <v>84</v>
      </c>
      <c r="B2806" s="2">
        <v>7.8911199470124949</v>
      </c>
    </row>
    <row r="2807" spans="1:2" x14ac:dyDescent="0.25">
      <c r="A2807" s="28" t="s">
        <v>85</v>
      </c>
      <c r="B2807" s="2">
        <v>16.870253152072483</v>
      </c>
    </row>
    <row r="2808" spans="1:2" x14ac:dyDescent="0.25">
      <c r="A2808" s="28" t="s">
        <v>82</v>
      </c>
      <c r="B2808" s="2">
        <v>10.558906427921171</v>
      </c>
    </row>
    <row r="2809" spans="1:2" x14ac:dyDescent="0.25">
      <c r="A2809" s="6" t="s">
        <v>20</v>
      </c>
      <c r="B2809" s="2">
        <v>14.140047628081724</v>
      </c>
    </row>
    <row r="2810" spans="1:2" x14ac:dyDescent="0.25">
      <c r="A2810" s="28" t="s">
        <v>79</v>
      </c>
      <c r="B2810" s="2">
        <v>0.45428207658566616</v>
      </c>
    </row>
    <row r="2811" spans="1:2" x14ac:dyDescent="0.25">
      <c r="A2811" s="28" t="s">
        <v>86</v>
      </c>
      <c r="B2811" s="2">
        <v>0.10379709658901767</v>
      </c>
    </row>
    <row r="2812" spans="1:2" x14ac:dyDescent="0.25">
      <c r="A2812" s="28" t="s">
        <v>87</v>
      </c>
      <c r="B2812" s="2">
        <v>0.66047345719741812</v>
      </c>
    </row>
    <row r="2813" spans="1:2" x14ac:dyDescent="0.25">
      <c r="A2813" s="28" t="s">
        <v>31</v>
      </c>
      <c r="B2813" s="2">
        <v>3.0673224337206597</v>
      </c>
    </row>
    <row r="2814" spans="1:2" x14ac:dyDescent="0.25">
      <c r="A2814" s="28" t="s">
        <v>29</v>
      </c>
      <c r="B2814" s="2">
        <v>0.7793302419093957</v>
      </c>
    </row>
    <row r="2815" spans="1:2" x14ac:dyDescent="0.25">
      <c r="A2815" s="28" t="s">
        <v>30</v>
      </c>
      <c r="B2815" s="2">
        <v>2.5840124720819273</v>
      </c>
    </row>
    <row r="2816" spans="1:2" x14ac:dyDescent="0.25">
      <c r="A2816" s="28" t="s">
        <v>88</v>
      </c>
      <c r="B2816" s="2">
        <v>1.4264620789140536</v>
      </c>
    </row>
    <row r="2817" spans="1:2" x14ac:dyDescent="0.25">
      <c r="A2817" s="28" t="s">
        <v>80</v>
      </c>
      <c r="B2817" s="2">
        <v>0.2581088707873524</v>
      </c>
    </row>
    <row r="2818" spans="1:2" x14ac:dyDescent="0.25">
      <c r="A2818" s="28" t="s">
        <v>84</v>
      </c>
      <c r="B2818" s="2">
        <v>0.64801816136459667</v>
      </c>
    </row>
    <row r="2819" spans="1:2" x14ac:dyDescent="0.25">
      <c r="A2819" s="28" t="s">
        <v>85</v>
      </c>
      <c r="B2819" s="2">
        <v>2.2521991431582298</v>
      </c>
    </row>
    <row r="2820" spans="1:2" x14ac:dyDescent="0.25">
      <c r="A2820" s="28" t="s">
        <v>82</v>
      </c>
      <c r="B2820" s="2">
        <v>1.9060415957734085</v>
      </c>
    </row>
    <row r="2821" spans="1:2" x14ac:dyDescent="0.25">
      <c r="A2821" s="6" t="s">
        <v>21</v>
      </c>
      <c r="B2821" s="2">
        <v>8.9412816867357048</v>
      </c>
    </row>
    <row r="2822" spans="1:2" x14ac:dyDescent="0.25">
      <c r="A2822" s="28" t="s">
        <v>79</v>
      </c>
      <c r="B2822" s="2">
        <v>2.510194908247108E-2</v>
      </c>
    </row>
    <row r="2823" spans="1:2" x14ac:dyDescent="0.25">
      <c r="A2823" s="28" t="s">
        <v>86</v>
      </c>
      <c r="B2823" s="2">
        <v>8.768156403566622E-3</v>
      </c>
    </row>
    <row r="2824" spans="1:2" x14ac:dyDescent="0.25">
      <c r="A2824" s="28" t="s">
        <v>87</v>
      </c>
      <c r="B2824" s="2">
        <v>7.801235231137095E-2</v>
      </c>
    </row>
    <row r="2825" spans="1:2" x14ac:dyDescent="0.25">
      <c r="A2825" s="28" t="s">
        <v>31</v>
      </c>
      <c r="B2825" s="2">
        <v>1.0423168302573105</v>
      </c>
    </row>
    <row r="2826" spans="1:2" x14ac:dyDescent="0.25">
      <c r="A2826" s="28" t="s">
        <v>29</v>
      </c>
      <c r="B2826" s="2">
        <v>0.16945912542870736</v>
      </c>
    </row>
    <row r="2827" spans="1:2" x14ac:dyDescent="0.25">
      <c r="A2827" s="28" t="s">
        <v>30</v>
      </c>
      <c r="B2827" s="2">
        <v>1.3605207248333222</v>
      </c>
    </row>
    <row r="2828" spans="1:2" x14ac:dyDescent="0.25">
      <c r="A2828" s="28" t="s">
        <v>88</v>
      </c>
      <c r="B2828" s="2">
        <v>0.38288373281996319</v>
      </c>
    </row>
    <row r="2829" spans="1:2" x14ac:dyDescent="0.25">
      <c r="A2829" s="28" t="s">
        <v>80</v>
      </c>
      <c r="B2829" s="2">
        <v>8.2538664292966149E-2</v>
      </c>
    </row>
    <row r="2830" spans="1:2" x14ac:dyDescent="0.25">
      <c r="A2830" s="28" t="s">
        <v>84</v>
      </c>
      <c r="B2830" s="2">
        <v>0.35459380013376585</v>
      </c>
    </row>
    <row r="2831" spans="1:2" x14ac:dyDescent="0.25">
      <c r="A2831" s="28" t="s">
        <v>85</v>
      </c>
      <c r="B2831" s="2">
        <v>0.34922089739145795</v>
      </c>
    </row>
    <row r="2832" spans="1:2" x14ac:dyDescent="0.25">
      <c r="A2832" s="28" t="s">
        <v>82</v>
      </c>
      <c r="B2832" s="2">
        <v>5.087865453780803</v>
      </c>
    </row>
    <row r="2833" spans="1:2" x14ac:dyDescent="0.25">
      <c r="A2833" s="6" t="s">
        <v>22</v>
      </c>
      <c r="B2833" s="2">
        <v>5.1269920594857235</v>
      </c>
    </row>
    <row r="2834" spans="1:2" x14ac:dyDescent="0.25">
      <c r="A2834" s="28" t="s">
        <v>79</v>
      </c>
      <c r="B2834" s="2">
        <v>6.8533416352405993E-2</v>
      </c>
    </row>
    <row r="2835" spans="1:2" x14ac:dyDescent="0.25">
      <c r="A2835" s="28" t="s">
        <v>86</v>
      </c>
      <c r="B2835" s="2">
        <v>3.4477354209506955E-2</v>
      </c>
    </row>
    <row r="2836" spans="1:2" x14ac:dyDescent="0.25">
      <c r="A2836" s="28" t="s">
        <v>87</v>
      </c>
      <c r="B2836" s="2">
        <v>0.19569854226193212</v>
      </c>
    </row>
    <row r="2837" spans="1:2" x14ac:dyDescent="0.25">
      <c r="A2837" s="28" t="s">
        <v>31</v>
      </c>
      <c r="B2837" s="2">
        <v>1.1446479008449246</v>
      </c>
    </row>
    <row r="2838" spans="1:2" x14ac:dyDescent="0.25">
      <c r="A2838" s="28" t="s">
        <v>29</v>
      </c>
      <c r="B2838" s="2">
        <v>0.27189319241130433</v>
      </c>
    </row>
    <row r="2839" spans="1:2" x14ac:dyDescent="0.25">
      <c r="A2839" s="28" t="s">
        <v>30</v>
      </c>
      <c r="B2839" s="2">
        <v>0.91522729552893889</v>
      </c>
    </row>
    <row r="2840" spans="1:2" x14ac:dyDescent="0.25">
      <c r="A2840" s="28" t="s">
        <v>88</v>
      </c>
      <c r="B2840" s="2">
        <v>0.70946000018526234</v>
      </c>
    </row>
    <row r="2841" spans="1:2" x14ac:dyDescent="0.25">
      <c r="A2841" s="28" t="s">
        <v>80</v>
      </c>
      <c r="B2841" s="2">
        <v>6.5763806841733635E-2</v>
      </c>
    </row>
    <row r="2842" spans="1:2" x14ac:dyDescent="0.25">
      <c r="A2842" s="28" t="s">
        <v>84</v>
      </c>
      <c r="B2842" s="2">
        <v>0.15884046084003295</v>
      </c>
    </row>
    <row r="2843" spans="1:2" x14ac:dyDescent="0.25">
      <c r="A2843" s="28" t="s">
        <v>85</v>
      </c>
      <c r="B2843" s="2">
        <v>0.72010118651156052</v>
      </c>
    </row>
    <row r="2844" spans="1:2" x14ac:dyDescent="0.25">
      <c r="A2844" s="28" t="s">
        <v>82</v>
      </c>
      <c r="B2844" s="2">
        <v>0.84234890349812075</v>
      </c>
    </row>
    <row r="2845" spans="1:2" x14ac:dyDescent="0.25">
      <c r="A2845" s="6" t="s">
        <v>25</v>
      </c>
      <c r="B2845" s="2">
        <v>7.5792012234837527</v>
      </c>
    </row>
    <row r="2846" spans="1:2" x14ac:dyDescent="0.25">
      <c r="A2846" s="28" t="s">
        <v>79</v>
      </c>
      <c r="B2846" s="2">
        <v>4.0018682211795283E-2</v>
      </c>
    </row>
    <row r="2847" spans="1:2" x14ac:dyDescent="0.25">
      <c r="A2847" s="28" t="s">
        <v>86</v>
      </c>
      <c r="B2847" s="2">
        <v>9.5992709190040729E-2</v>
      </c>
    </row>
    <row r="2848" spans="1:2" x14ac:dyDescent="0.25">
      <c r="A2848" s="28" t="s">
        <v>87</v>
      </c>
      <c r="B2848" s="2">
        <v>3.9956552286654047E-2</v>
      </c>
    </row>
    <row r="2849" spans="1:2" x14ac:dyDescent="0.25">
      <c r="A2849" s="28" t="s">
        <v>31</v>
      </c>
      <c r="B2849" s="2">
        <v>0.59467408862941251</v>
      </c>
    </row>
    <row r="2850" spans="1:2" x14ac:dyDescent="0.25">
      <c r="A2850" s="28" t="s">
        <v>29</v>
      </c>
      <c r="B2850" s="2">
        <v>3.5447469703787586E-2</v>
      </c>
    </row>
    <row r="2851" spans="1:2" x14ac:dyDescent="0.25">
      <c r="A2851" s="28" t="s">
        <v>30</v>
      </c>
      <c r="B2851" s="2">
        <v>2.78243029901927</v>
      </c>
    </row>
    <row r="2852" spans="1:2" x14ac:dyDescent="0.25">
      <c r="A2852" s="28" t="s">
        <v>88</v>
      </c>
      <c r="B2852" s="2">
        <v>0.76158642460818282</v>
      </c>
    </row>
    <row r="2853" spans="1:2" x14ac:dyDescent="0.25">
      <c r="A2853" s="28" t="s">
        <v>80</v>
      </c>
      <c r="B2853" s="2">
        <v>4.5626988307309333E-3</v>
      </c>
    </row>
    <row r="2854" spans="1:2" x14ac:dyDescent="0.25">
      <c r="A2854" s="28" t="s">
        <v>84</v>
      </c>
      <c r="B2854" s="2">
        <v>1.9534884818324098E-2</v>
      </c>
    </row>
    <row r="2855" spans="1:2" x14ac:dyDescent="0.25">
      <c r="A2855" s="28" t="s">
        <v>85</v>
      </c>
      <c r="B2855" s="2">
        <v>2.6195462429026231</v>
      </c>
    </row>
    <row r="2856" spans="1:2" x14ac:dyDescent="0.25">
      <c r="A2856" s="28" t="s">
        <v>82</v>
      </c>
      <c r="B2856" s="2">
        <v>0.585451171282932</v>
      </c>
    </row>
    <row r="2857" spans="1:2" x14ac:dyDescent="0.25">
      <c r="A2857" s="6" t="s">
        <v>23</v>
      </c>
      <c r="B2857" s="2">
        <v>5.0653831480053828</v>
      </c>
    </row>
    <row r="2858" spans="1:2" x14ac:dyDescent="0.25">
      <c r="A2858" s="28" t="s">
        <v>79</v>
      </c>
      <c r="B2858" s="2">
        <v>6.0760671146715448E-2</v>
      </c>
    </row>
    <row r="2859" spans="1:2" x14ac:dyDescent="0.25">
      <c r="A2859" s="28" t="s">
        <v>86</v>
      </c>
      <c r="B2859" s="2">
        <v>4.3446609262561484E-2</v>
      </c>
    </row>
    <row r="2860" spans="1:2" x14ac:dyDescent="0.25">
      <c r="A2860" s="28" t="s">
        <v>87</v>
      </c>
      <c r="B2860" s="2">
        <v>0.17873488111208419</v>
      </c>
    </row>
    <row r="2861" spans="1:2" x14ac:dyDescent="0.25">
      <c r="A2861" s="28" t="s">
        <v>31</v>
      </c>
      <c r="B2861" s="2">
        <v>1.5624839959814543</v>
      </c>
    </row>
    <row r="2862" spans="1:2" x14ac:dyDescent="0.25">
      <c r="A2862" s="28" t="s">
        <v>29</v>
      </c>
      <c r="B2862" s="2">
        <v>0.17358472191165114</v>
      </c>
    </row>
    <row r="2863" spans="1:2" x14ac:dyDescent="0.25">
      <c r="A2863" s="28" t="s">
        <v>30</v>
      </c>
      <c r="B2863" s="2">
        <v>1.0493117395712084</v>
      </c>
    </row>
    <row r="2864" spans="1:2" x14ac:dyDescent="0.25">
      <c r="A2864" s="28" t="s">
        <v>88</v>
      </c>
      <c r="B2864" s="2">
        <v>0.28623565970601511</v>
      </c>
    </row>
    <row r="2865" spans="1:2" x14ac:dyDescent="0.25">
      <c r="A2865" s="28" t="s">
        <v>80</v>
      </c>
      <c r="B2865" s="2">
        <v>9.2204819322287815E-2</v>
      </c>
    </row>
    <row r="2866" spans="1:2" x14ac:dyDescent="0.25">
      <c r="A2866" s="28" t="s">
        <v>84</v>
      </c>
      <c r="B2866" s="2">
        <v>0.30351567578759076</v>
      </c>
    </row>
    <row r="2867" spans="1:2" x14ac:dyDescent="0.25">
      <c r="A2867" s="28" t="s">
        <v>85</v>
      </c>
      <c r="B2867" s="2">
        <v>0.6737959122935625</v>
      </c>
    </row>
    <row r="2868" spans="1:2" x14ac:dyDescent="0.25">
      <c r="A2868" s="28" t="s">
        <v>82</v>
      </c>
      <c r="B2868" s="2">
        <v>0.64130846191025048</v>
      </c>
    </row>
    <row r="2869" spans="1:2" x14ac:dyDescent="0.25">
      <c r="A2869" s="6" t="s">
        <v>250</v>
      </c>
      <c r="B2869" s="2">
        <v>50.376093410371588</v>
      </c>
    </row>
    <row r="2870" spans="1:2" x14ac:dyDescent="0.25">
      <c r="A2870" s="28" t="s">
        <v>79</v>
      </c>
      <c r="B2870" s="2">
        <v>0.49187969942593657</v>
      </c>
    </row>
    <row r="2871" spans="1:2" x14ac:dyDescent="0.25">
      <c r="A2871" s="28" t="s">
        <v>86</v>
      </c>
      <c r="B2871" s="2">
        <v>0.18684387847988668</v>
      </c>
    </row>
    <row r="2872" spans="1:2" x14ac:dyDescent="0.25">
      <c r="A2872" s="28" t="s">
        <v>87</v>
      </c>
      <c r="B2872" s="2">
        <v>3.1658201334300058</v>
      </c>
    </row>
    <row r="2873" spans="1:2" x14ac:dyDescent="0.25">
      <c r="A2873" s="28" t="s">
        <v>31</v>
      </c>
      <c r="B2873" s="2">
        <v>8.9801021260670186</v>
      </c>
    </row>
    <row r="2874" spans="1:2" x14ac:dyDescent="0.25">
      <c r="A2874" s="28" t="s">
        <v>29</v>
      </c>
      <c r="B2874" s="2">
        <v>2.1046129293558855</v>
      </c>
    </row>
    <row r="2875" spans="1:2" x14ac:dyDescent="0.25">
      <c r="A2875" s="28" t="s">
        <v>30</v>
      </c>
      <c r="B2875" s="2">
        <v>9.7713438625369893</v>
      </c>
    </row>
    <row r="2876" spans="1:2" x14ac:dyDescent="0.25">
      <c r="A2876" s="28" t="s">
        <v>88</v>
      </c>
      <c r="B2876" s="2">
        <v>5.7384397086245391</v>
      </c>
    </row>
    <row r="2877" spans="1:2" x14ac:dyDescent="0.25">
      <c r="A2877" s="28" t="s">
        <v>80</v>
      </c>
      <c r="B2877" s="2">
        <v>0.50878231938450247</v>
      </c>
    </row>
    <row r="2878" spans="1:2" x14ac:dyDescent="0.25">
      <c r="A2878" s="28" t="s">
        <v>84</v>
      </c>
      <c r="B2878" s="2">
        <v>3.2298836128140773</v>
      </c>
    </row>
    <row r="2879" spans="1:2" x14ac:dyDescent="0.25">
      <c r="A2879" s="28" t="s">
        <v>85</v>
      </c>
      <c r="B2879" s="2">
        <v>7.2165610305165657</v>
      </c>
    </row>
    <row r="2880" spans="1:2" x14ac:dyDescent="0.25">
      <c r="A2880" s="28" t="s">
        <v>82</v>
      </c>
      <c r="B2880" s="2">
        <v>8.9818241097361824</v>
      </c>
    </row>
    <row r="2881" spans="1:2" x14ac:dyDescent="0.25">
      <c r="A2881" s="6" t="s">
        <v>252</v>
      </c>
      <c r="B2881" s="2">
        <v>37.04281812843746</v>
      </c>
    </row>
    <row r="2882" spans="1:2" x14ac:dyDescent="0.25">
      <c r="A2882" s="28" t="s">
        <v>79</v>
      </c>
      <c r="B2882" s="2">
        <v>0.85665790487123816</v>
      </c>
    </row>
    <row r="2883" spans="1:2" x14ac:dyDescent="0.25">
      <c r="A2883" s="28" t="s">
        <v>86</v>
      </c>
      <c r="B2883" s="2">
        <v>0.17539386404017088</v>
      </c>
    </row>
    <row r="2884" spans="1:2" x14ac:dyDescent="0.25">
      <c r="A2884" s="28" t="s">
        <v>87</v>
      </c>
      <c r="B2884" s="2">
        <v>1.2248429140133292</v>
      </c>
    </row>
    <row r="2885" spans="1:2" x14ac:dyDescent="0.25">
      <c r="A2885" s="28" t="s">
        <v>31</v>
      </c>
      <c r="B2885" s="2">
        <v>4.0298348563977147</v>
      </c>
    </row>
    <row r="2886" spans="1:2" x14ac:dyDescent="0.25">
      <c r="A2886" s="28" t="s">
        <v>29</v>
      </c>
      <c r="B2886" s="2">
        <v>5.2074655975158635</v>
      </c>
    </row>
    <row r="2887" spans="1:2" x14ac:dyDescent="0.25">
      <c r="A2887" s="28" t="s">
        <v>30</v>
      </c>
      <c r="B2887" s="2">
        <v>3.8526838723368955</v>
      </c>
    </row>
    <row r="2888" spans="1:2" x14ac:dyDescent="0.25">
      <c r="A2888" s="28" t="s">
        <v>88</v>
      </c>
      <c r="B2888" s="2">
        <v>6.605190222317896</v>
      </c>
    </row>
    <row r="2889" spans="1:2" x14ac:dyDescent="0.25">
      <c r="A2889" s="28" t="s">
        <v>80</v>
      </c>
      <c r="B2889" s="2">
        <v>0.52195885337892134</v>
      </c>
    </row>
    <row r="2890" spans="1:2" x14ac:dyDescent="0.25">
      <c r="A2890" s="28" t="s">
        <v>84</v>
      </c>
      <c r="B2890" s="2">
        <v>1.8230643540984939</v>
      </c>
    </row>
    <row r="2891" spans="1:2" x14ac:dyDescent="0.25">
      <c r="A2891" s="28" t="s">
        <v>85</v>
      </c>
      <c r="B2891" s="2">
        <v>6.3593088564854146</v>
      </c>
    </row>
    <row r="2892" spans="1:2" x14ac:dyDescent="0.25">
      <c r="A2892" s="28" t="s">
        <v>82</v>
      </c>
      <c r="B2892" s="2">
        <v>6.386416832981527</v>
      </c>
    </row>
    <row r="2893" spans="1:2" x14ac:dyDescent="0.25">
      <c r="A2893" s="6" t="s">
        <v>230</v>
      </c>
      <c r="B2893" s="2">
        <v>9.8868580980318477</v>
      </c>
    </row>
    <row r="2894" spans="1:2" x14ac:dyDescent="0.25">
      <c r="A2894" s="28" t="s">
        <v>79</v>
      </c>
      <c r="B2894" s="2">
        <v>0.23452996592674388</v>
      </c>
    </row>
    <row r="2895" spans="1:2" x14ac:dyDescent="0.25">
      <c r="A2895" s="28" t="s">
        <v>86</v>
      </c>
      <c r="B2895" s="2">
        <v>4.3005936279779965E-2</v>
      </c>
    </row>
    <row r="2896" spans="1:2" x14ac:dyDescent="0.25">
      <c r="A2896" s="28" t="s">
        <v>87</v>
      </c>
      <c r="B2896" s="2">
        <v>0.40865700853722481</v>
      </c>
    </row>
    <row r="2897" spans="1:2" x14ac:dyDescent="0.25">
      <c r="A2897" s="28" t="s">
        <v>31</v>
      </c>
      <c r="B2897" s="2">
        <v>1.0001136973801181</v>
      </c>
    </row>
    <row r="2898" spans="1:2" x14ac:dyDescent="0.25">
      <c r="A2898" s="28" t="s">
        <v>29</v>
      </c>
      <c r="B2898" s="2">
        <v>0.49566009161155433</v>
      </c>
    </row>
    <row r="2899" spans="1:2" x14ac:dyDescent="0.25">
      <c r="A2899" s="28" t="s">
        <v>30</v>
      </c>
      <c r="B2899" s="2">
        <v>1.7598503487598705</v>
      </c>
    </row>
    <row r="2900" spans="1:2" x14ac:dyDescent="0.25">
      <c r="A2900" s="28" t="s">
        <v>88</v>
      </c>
      <c r="B2900" s="2">
        <v>2.3525282067325701</v>
      </c>
    </row>
    <row r="2901" spans="1:2" x14ac:dyDescent="0.25">
      <c r="A2901" s="28" t="s">
        <v>80</v>
      </c>
      <c r="B2901" s="2">
        <v>9.5004971257570028E-2</v>
      </c>
    </row>
    <row r="2902" spans="1:2" x14ac:dyDescent="0.25">
      <c r="A2902" s="28" t="s">
        <v>84</v>
      </c>
      <c r="B2902" s="2">
        <v>0.20072723049523089</v>
      </c>
    </row>
    <row r="2903" spans="1:2" x14ac:dyDescent="0.25">
      <c r="A2903" s="28" t="s">
        <v>85</v>
      </c>
      <c r="B2903" s="2">
        <v>1.6016876993679403</v>
      </c>
    </row>
    <row r="2904" spans="1:2" x14ac:dyDescent="0.25">
      <c r="A2904" s="28" t="s">
        <v>82</v>
      </c>
      <c r="B2904" s="2">
        <v>1.6950929416832461</v>
      </c>
    </row>
    <row r="2905" spans="1:2" x14ac:dyDescent="0.25">
      <c r="A2905" s="6" t="s">
        <v>93</v>
      </c>
      <c r="B2905" s="2">
        <v>279.71357150600915</v>
      </c>
    </row>
    <row r="2906" spans="1:2" x14ac:dyDescent="0.25">
      <c r="A2906" s="28" t="s">
        <v>79</v>
      </c>
      <c r="B2906" s="2">
        <v>5.8868992775299951</v>
      </c>
    </row>
    <row r="2907" spans="1:2" x14ac:dyDescent="0.25">
      <c r="A2907" s="28" t="s">
        <v>86</v>
      </c>
      <c r="B2907" s="2">
        <v>1.9654774410445457</v>
      </c>
    </row>
    <row r="2908" spans="1:2" x14ac:dyDescent="0.25">
      <c r="A2908" s="28" t="s">
        <v>87</v>
      </c>
      <c r="B2908" s="2">
        <v>12.906098362401227</v>
      </c>
    </row>
    <row r="2909" spans="1:2" x14ac:dyDescent="0.25">
      <c r="A2909" s="28" t="s">
        <v>31</v>
      </c>
      <c r="B2909" s="2">
        <v>43.440979668922139</v>
      </c>
    </row>
    <row r="2910" spans="1:2" x14ac:dyDescent="0.25">
      <c r="A2910" s="28" t="s">
        <v>29</v>
      </c>
      <c r="B2910" s="2">
        <v>16.190419640697332</v>
      </c>
    </row>
    <row r="2911" spans="1:2" x14ac:dyDescent="0.25">
      <c r="A2911" s="28" t="s">
        <v>30</v>
      </c>
      <c r="B2911" s="2">
        <v>45.050965693820487</v>
      </c>
    </row>
    <row r="2912" spans="1:2" x14ac:dyDescent="0.25">
      <c r="A2912" s="28" t="s">
        <v>88</v>
      </c>
      <c r="B2912" s="2">
        <v>35.517648094199878</v>
      </c>
    </row>
    <row r="2913" spans="1:2" x14ac:dyDescent="0.25">
      <c r="A2913" s="28" t="s">
        <v>80</v>
      </c>
      <c r="B2913" s="2">
        <v>4.8113667433730516</v>
      </c>
    </row>
    <row r="2914" spans="1:2" x14ac:dyDescent="0.25">
      <c r="A2914" s="28" t="s">
        <v>84</v>
      </c>
      <c r="B2914" s="2">
        <v>16.868854583264429</v>
      </c>
    </row>
    <row r="2915" spans="1:2" x14ac:dyDescent="0.25">
      <c r="A2915" s="28" t="s">
        <v>85</v>
      </c>
      <c r="B2915" s="2">
        <v>46.863591611936876</v>
      </c>
    </row>
    <row r="2916" spans="1:2" x14ac:dyDescent="0.25">
      <c r="A2916" s="28" t="s">
        <v>82</v>
      </c>
      <c r="B2916" s="2">
        <v>50.211270388819202</v>
      </c>
    </row>
    <row r="2917" spans="1:2" x14ac:dyDescent="0.25">
      <c r="A2917" s="3" t="s">
        <v>226</v>
      </c>
      <c r="B2917" s="2">
        <v>160.28985638525546</v>
      </c>
    </row>
    <row r="2918" spans="1:2" x14ac:dyDescent="0.25">
      <c r="A2918" s="6" t="s">
        <v>229</v>
      </c>
      <c r="B2918" s="2">
        <v>1.3135537944452094</v>
      </c>
    </row>
    <row r="2919" spans="1:2" x14ac:dyDescent="0.25">
      <c r="A2919" s="28" t="s">
        <v>79</v>
      </c>
      <c r="B2919" s="2">
        <v>1.0551946676756947E-5</v>
      </c>
    </row>
    <row r="2920" spans="1:2" x14ac:dyDescent="0.25">
      <c r="A2920" s="28" t="s">
        <v>86</v>
      </c>
      <c r="B2920" s="2">
        <v>4.8497822595023056E-6</v>
      </c>
    </row>
    <row r="2921" spans="1:2" x14ac:dyDescent="0.25">
      <c r="A2921" s="28" t="s">
        <v>87</v>
      </c>
      <c r="B2921" s="2">
        <v>0.35030099903285278</v>
      </c>
    </row>
    <row r="2922" spans="1:2" x14ac:dyDescent="0.25">
      <c r="A2922" s="28" t="s">
        <v>31</v>
      </c>
      <c r="B2922" s="2">
        <v>8.0141884757277751E-2</v>
      </c>
    </row>
    <row r="2923" spans="1:2" x14ac:dyDescent="0.25">
      <c r="A2923" s="28" t="s">
        <v>29</v>
      </c>
      <c r="B2923" s="2">
        <v>0.22420921429017046</v>
      </c>
    </row>
    <row r="2924" spans="1:2" x14ac:dyDescent="0.25">
      <c r="A2924" s="28" t="s">
        <v>30</v>
      </c>
      <c r="B2924" s="2">
        <v>0.33121550755041879</v>
      </c>
    </row>
    <row r="2925" spans="1:2" x14ac:dyDescent="0.25">
      <c r="A2925" s="28" t="s">
        <v>88</v>
      </c>
      <c r="B2925" s="2">
        <v>1.5575995339175815E-2</v>
      </c>
    </row>
    <row r="2926" spans="1:2" x14ac:dyDescent="0.25">
      <c r="A2926" s="28" t="s">
        <v>80</v>
      </c>
      <c r="B2926" s="2">
        <v>2.9367452081834676E-3</v>
      </c>
    </row>
    <row r="2927" spans="1:2" x14ac:dyDescent="0.25">
      <c r="A2927" s="28" t="s">
        <v>84</v>
      </c>
      <c r="B2927" s="2">
        <v>1.4134415671889916E-2</v>
      </c>
    </row>
    <row r="2928" spans="1:2" x14ac:dyDescent="0.25">
      <c r="A2928" s="28" t="s">
        <v>85</v>
      </c>
      <c r="B2928" s="2">
        <v>0.21573918630806296</v>
      </c>
    </row>
    <row r="2929" spans="1:2" x14ac:dyDescent="0.25">
      <c r="A2929" s="28" t="s">
        <v>82</v>
      </c>
      <c r="B2929" s="2">
        <v>7.9284444558241352E-2</v>
      </c>
    </row>
    <row r="2930" spans="1:2" x14ac:dyDescent="0.25">
      <c r="A2930" s="6" t="s">
        <v>240</v>
      </c>
      <c r="B2930" s="2">
        <v>0.99535670362739948</v>
      </c>
    </row>
    <row r="2931" spans="1:2" x14ac:dyDescent="0.25">
      <c r="A2931" s="28" t="s">
        <v>79</v>
      </c>
      <c r="B2931" s="2">
        <v>1.5014872756710913E-3</v>
      </c>
    </row>
    <row r="2932" spans="1:2" x14ac:dyDescent="0.25">
      <c r="A2932" s="28" t="s">
        <v>87</v>
      </c>
      <c r="B2932" s="2">
        <v>0.2472173499932902</v>
      </c>
    </row>
    <row r="2933" spans="1:2" x14ac:dyDescent="0.25">
      <c r="A2933" s="28" t="s">
        <v>31</v>
      </c>
      <c r="B2933" s="2">
        <v>7.5411659443627099E-2</v>
      </c>
    </row>
    <row r="2934" spans="1:2" x14ac:dyDescent="0.25">
      <c r="A2934" s="28" t="s">
        <v>29</v>
      </c>
      <c r="B2934" s="2">
        <v>0.1406323585951888</v>
      </c>
    </row>
    <row r="2935" spans="1:2" x14ac:dyDescent="0.25">
      <c r="A2935" s="28" t="s">
        <v>30</v>
      </c>
      <c r="B2935" s="2">
        <v>0.13533317546985682</v>
      </c>
    </row>
    <row r="2936" spans="1:2" x14ac:dyDescent="0.25">
      <c r="A2936" s="28" t="s">
        <v>88</v>
      </c>
      <c r="B2936" s="2">
        <v>2.6460606100686009E-2</v>
      </c>
    </row>
    <row r="2937" spans="1:2" x14ac:dyDescent="0.25">
      <c r="A2937" s="28" t="s">
        <v>80</v>
      </c>
      <c r="B2937" s="2">
        <v>1.376624613304289E-3</v>
      </c>
    </row>
    <row r="2938" spans="1:2" x14ac:dyDescent="0.25">
      <c r="A2938" s="28" t="s">
        <v>84</v>
      </c>
      <c r="B2938" s="2">
        <v>1.3020938298563782E-2</v>
      </c>
    </row>
    <row r="2939" spans="1:2" x14ac:dyDescent="0.25">
      <c r="A2939" s="28" t="s">
        <v>85</v>
      </c>
      <c r="B2939" s="2">
        <v>0.31264572510631577</v>
      </c>
    </row>
    <row r="2940" spans="1:2" x14ac:dyDescent="0.25">
      <c r="A2940" s="28" t="s">
        <v>82</v>
      </c>
      <c r="B2940" s="2">
        <v>4.1756778730895533E-2</v>
      </c>
    </row>
    <row r="2941" spans="1:2" x14ac:dyDescent="0.25">
      <c r="A2941" s="6" t="s">
        <v>242</v>
      </c>
      <c r="B2941" s="2">
        <v>10.953018225791435</v>
      </c>
    </row>
    <row r="2942" spans="1:2" x14ac:dyDescent="0.25">
      <c r="A2942" s="28" t="s">
        <v>79</v>
      </c>
      <c r="B2942" s="2">
        <v>9.9616761060320122E-2</v>
      </c>
    </row>
    <row r="2943" spans="1:2" x14ac:dyDescent="0.25">
      <c r="A2943" s="28" t="s">
        <v>86</v>
      </c>
      <c r="B2943" s="2">
        <v>6.2789994163024374E-2</v>
      </c>
    </row>
    <row r="2944" spans="1:2" x14ac:dyDescent="0.25">
      <c r="A2944" s="28" t="s">
        <v>87</v>
      </c>
      <c r="B2944" s="2">
        <v>1.259650728134827</v>
      </c>
    </row>
    <row r="2945" spans="1:2" x14ac:dyDescent="0.25">
      <c r="A2945" s="28" t="s">
        <v>31</v>
      </c>
      <c r="B2945" s="2">
        <v>1.4025209101890086</v>
      </c>
    </row>
    <row r="2946" spans="1:2" x14ac:dyDescent="0.25">
      <c r="A2946" s="28" t="s">
        <v>29</v>
      </c>
      <c r="B2946" s="2">
        <v>1.6002917551727613</v>
      </c>
    </row>
    <row r="2947" spans="1:2" x14ac:dyDescent="0.25">
      <c r="A2947" s="28" t="s">
        <v>30</v>
      </c>
      <c r="B2947" s="2">
        <v>3.4733466381454843</v>
      </c>
    </row>
    <row r="2948" spans="1:2" x14ac:dyDescent="0.25">
      <c r="A2948" s="28" t="s">
        <v>88</v>
      </c>
      <c r="B2948" s="2">
        <v>0.21171869336539359</v>
      </c>
    </row>
    <row r="2949" spans="1:2" x14ac:dyDescent="0.25">
      <c r="A2949" s="28" t="s">
        <v>80</v>
      </c>
      <c r="B2949" s="2">
        <v>0.1014241356342781</v>
      </c>
    </row>
    <row r="2950" spans="1:2" x14ac:dyDescent="0.25">
      <c r="A2950" s="28" t="s">
        <v>84</v>
      </c>
      <c r="B2950" s="2">
        <v>0.28516709284130137</v>
      </c>
    </row>
    <row r="2951" spans="1:2" x14ac:dyDescent="0.25">
      <c r="A2951" s="28" t="s">
        <v>85</v>
      </c>
      <c r="B2951" s="2">
        <v>2.0197628293782102</v>
      </c>
    </row>
    <row r="2952" spans="1:2" x14ac:dyDescent="0.25">
      <c r="A2952" s="28" t="s">
        <v>82</v>
      </c>
      <c r="B2952" s="2">
        <v>0.43672868770682477</v>
      </c>
    </row>
    <row r="2953" spans="1:2" x14ac:dyDescent="0.25">
      <c r="A2953" s="6" t="s">
        <v>53</v>
      </c>
      <c r="B2953" s="2">
        <v>0.23184365417333694</v>
      </c>
    </row>
    <row r="2954" spans="1:2" x14ac:dyDescent="0.25">
      <c r="A2954" s="28" t="s">
        <v>79</v>
      </c>
      <c r="B2954" s="2">
        <v>6.7798103690115295E-5</v>
      </c>
    </row>
    <row r="2955" spans="1:2" x14ac:dyDescent="0.25">
      <c r="A2955" s="28" t="s">
        <v>86</v>
      </c>
      <c r="B2955" s="2">
        <v>1.9268065301164069E-5</v>
      </c>
    </row>
    <row r="2956" spans="1:2" x14ac:dyDescent="0.25">
      <c r="A2956" s="28" t="s">
        <v>87</v>
      </c>
      <c r="B2956" s="2">
        <v>2.8923443979518744E-3</v>
      </c>
    </row>
    <row r="2957" spans="1:2" x14ac:dyDescent="0.25">
      <c r="A2957" s="28" t="s">
        <v>31</v>
      </c>
      <c r="B2957" s="2">
        <v>5.0435845811817367E-3</v>
      </c>
    </row>
    <row r="2958" spans="1:2" x14ac:dyDescent="0.25">
      <c r="A2958" s="28" t="s">
        <v>29</v>
      </c>
      <c r="B2958" s="2">
        <v>1.821853717192682E-2</v>
      </c>
    </row>
    <row r="2959" spans="1:2" x14ac:dyDescent="0.25">
      <c r="A2959" s="28" t="s">
        <v>30</v>
      </c>
      <c r="B2959" s="2">
        <v>0.18595087480683198</v>
      </c>
    </row>
    <row r="2960" spans="1:2" x14ac:dyDescent="0.25">
      <c r="A2960" s="28" t="s">
        <v>80</v>
      </c>
      <c r="B2960" s="2">
        <v>2.7569929774114187E-4</v>
      </c>
    </row>
    <row r="2961" spans="1:2" x14ac:dyDescent="0.25">
      <c r="A2961" s="28" t="s">
        <v>84</v>
      </c>
      <c r="B2961" s="2">
        <v>5.1380797029668157E-4</v>
      </c>
    </row>
    <row r="2962" spans="1:2" x14ac:dyDescent="0.25">
      <c r="A2962" s="28" t="s">
        <v>85</v>
      </c>
      <c r="B2962" s="2">
        <v>1.7930834055313358E-2</v>
      </c>
    </row>
    <row r="2963" spans="1:2" x14ac:dyDescent="0.25">
      <c r="A2963" s="28" t="s">
        <v>82</v>
      </c>
      <c r="B2963" s="2">
        <v>9.309057231020202E-4</v>
      </c>
    </row>
    <row r="2964" spans="1:2" x14ac:dyDescent="0.25">
      <c r="A2964" s="6" t="s">
        <v>19</v>
      </c>
      <c r="B2964" s="2">
        <v>0.69412966383279673</v>
      </c>
    </row>
    <row r="2965" spans="1:2" x14ac:dyDescent="0.25">
      <c r="A2965" s="28" t="s">
        <v>79</v>
      </c>
      <c r="B2965" s="2">
        <v>2.3024923188801116E-2</v>
      </c>
    </row>
    <row r="2966" spans="1:2" x14ac:dyDescent="0.25">
      <c r="A2966" s="28" t="s">
        <v>86</v>
      </c>
      <c r="B2966" s="2">
        <v>2.440417430646102E-3</v>
      </c>
    </row>
    <row r="2967" spans="1:2" x14ac:dyDescent="0.25">
      <c r="A2967" s="28" t="s">
        <v>87</v>
      </c>
      <c r="B2967" s="2">
        <v>4.4345813196244085E-3</v>
      </c>
    </row>
    <row r="2968" spans="1:2" x14ac:dyDescent="0.25">
      <c r="A2968" s="28" t="s">
        <v>31</v>
      </c>
      <c r="B2968" s="2">
        <v>4.0588200792401052E-3</v>
      </c>
    </row>
    <row r="2969" spans="1:2" x14ac:dyDescent="0.25">
      <c r="A2969" s="28" t="s">
        <v>29</v>
      </c>
      <c r="B2969" s="2">
        <v>5.3785388146692314E-2</v>
      </c>
    </row>
    <row r="2970" spans="1:2" x14ac:dyDescent="0.25">
      <c r="A2970" s="28" t="s">
        <v>30</v>
      </c>
      <c r="B2970" s="2">
        <v>0.51863806286715741</v>
      </c>
    </row>
    <row r="2971" spans="1:2" x14ac:dyDescent="0.25">
      <c r="A2971" s="28" t="s">
        <v>88</v>
      </c>
      <c r="B2971" s="2">
        <v>9.410655101453105E-3</v>
      </c>
    </row>
    <row r="2972" spans="1:2" x14ac:dyDescent="0.25">
      <c r="A2972" s="28" t="s">
        <v>80</v>
      </c>
      <c r="B2972" s="2">
        <v>1.4011905389452032E-3</v>
      </c>
    </row>
    <row r="2973" spans="1:2" x14ac:dyDescent="0.25">
      <c r="A2973" s="28" t="s">
        <v>84</v>
      </c>
      <c r="B2973" s="2">
        <v>2.4473744668981477E-3</v>
      </c>
    </row>
    <row r="2974" spans="1:2" x14ac:dyDescent="0.25">
      <c r="A2974" s="28" t="s">
        <v>85</v>
      </c>
      <c r="B2974" s="2">
        <v>6.6953961323333894E-2</v>
      </c>
    </row>
    <row r="2975" spans="1:2" x14ac:dyDescent="0.25">
      <c r="A2975" s="28" t="s">
        <v>82</v>
      </c>
      <c r="B2975" s="2">
        <v>7.5342893700050479E-3</v>
      </c>
    </row>
    <row r="2976" spans="1:2" x14ac:dyDescent="0.25">
      <c r="A2976" s="6" t="s">
        <v>244</v>
      </c>
      <c r="B2976" s="2">
        <v>8.2545783975407225</v>
      </c>
    </row>
    <row r="2977" spans="1:2" x14ac:dyDescent="0.25">
      <c r="A2977" s="28" t="s">
        <v>79</v>
      </c>
      <c r="B2977" s="2">
        <v>6.3265604125376015E-3</v>
      </c>
    </row>
    <row r="2978" spans="1:2" x14ac:dyDescent="0.25">
      <c r="A2978" s="28" t="s">
        <v>86</v>
      </c>
      <c r="B2978" s="2">
        <v>1.539051592465787E-2</v>
      </c>
    </row>
    <row r="2979" spans="1:2" x14ac:dyDescent="0.25">
      <c r="A2979" s="28" t="s">
        <v>87</v>
      </c>
      <c r="B2979" s="2">
        <v>0.67475660552231698</v>
      </c>
    </row>
    <row r="2980" spans="1:2" x14ac:dyDescent="0.25">
      <c r="A2980" s="28" t="s">
        <v>31</v>
      </c>
      <c r="B2980" s="2">
        <v>0.93685080921121699</v>
      </c>
    </row>
    <row r="2981" spans="1:2" x14ac:dyDescent="0.25">
      <c r="A2981" s="28" t="s">
        <v>29</v>
      </c>
      <c r="B2981" s="2">
        <v>1.3918622008808192</v>
      </c>
    </row>
    <row r="2982" spans="1:2" x14ac:dyDescent="0.25">
      <c r="A2982" s="28" t="s">
        <v>30</v>
      </c>
      <c r="B2982" s="2">
        <v>3.0701763154234727</v>
      </c>
    </row>
    <row r="2983" spans="1:2" x14ac:dyDescent="0.25">
      <c r="A2983" s="28" t="s">
        <v>88</v>
      </c>
      <c r="B2983" s="2">
        <v>0.2912265423021142</v>
      </c>
    </row>
    <row r="2984" spans="1:2" x14ac:dyDescent="0.25">
      <c r="A2984" s="28" t="s">
        <v>80</v>
      </c>
      <c r="B2984" s="2">
        <v>4.4805956272066358E-4</v>
      </c>
    </row>
    <row r="2985" spans="1:2" x14ac:dyDescent="0.25">
      <c r="A2985" s="28" t="s">
        <v>84</v>
      </c>
      <c r="B2985" s="2">
        <v>4.4956417557523304E-2</v>
      </c>
    </row>
    <row r="2986" spans="1:2" x14ac:dyDescent="0.25">
      <c r="A2986" s="28" t="s">
        <v>85</v>
      </c>
      <c r="B2986" s="2">
        <v>1.4635182322042746</v>
      </c>
    </row>
    <row r="2987" spans="1:2" x14ac:dyDescent="0.25">
      <c r="A2987" s="28" t="s">
        <v>82</v>
      </c>
      <c r="B2987" s="2">
        <v>0.35906613853906932</v>
      </c>
    </row>
    <row r="2988" spans="1:2" x14ac:dyDescent="0.25">
      <c r="A2988" s="6" t="s">
        <v>246</v>
      </c>
      <c r="B2988" s="2">
        <v>2.1646794276285601</v>
      </c>
    </row>
    <row r="2989" spans="1:2" x14ac:dyDescent="0.25">
      <c r="A2989" s="28" t="s">
        <v>79</v>
      </c>
      <c r="B2989" s="2">
        <v>1.2988053497613486E-2</v>
      </c>
    </row>
    <row r="2990" spans="1:2" x14ac:dyDescent="0.25">
      <c r="A2990" s="28" t="s">
        <v>86</v>
      </c>
      <c r="B2990" s="2">
        <v>1.7716707249155864E-2</v>
      </c>
    </row>
    <row r="2991" spans="1:2" x14ac:dyDescent="0.25">
      <c r="A2991" s="28" t="s">
        <v>87</v>
      </c>
      <c r="B2991" s="2">
        <v>6.9447224417330242E-2</v>
      </c>
    </row>
    <row r="2992" spans="1:2" x14ac:dyDescent="0.25">
      <c r="A2992" s="28" t="s">
        <v>31</v>
      </c>
      <c r="B2992" s="2">
        <v>0.10368252335010013</v>
      </c>
    </row>
    <row r="2993" spans="1:2" x14ac:dyDescent="0.25">
      <c r="A2993" s="28" t="s">
        <v>29</v>
      </c>
      <c r="B2993" s="2">
        <v>0.38086496895606831</v>
      </c>
    </row>
    <row r="2994" spans="1:2" x14ac:dyDescent="0.25">
      <c r="A2994" s="28" t="s">
        <v>30</v>
      </c>
      <c r="B2994" s="2">
        <v>1.1039361272072059</v>
      </c>
    </row>
    <row r="2995" spans="1:2" x14ac:dyDescent="0.25">
      <c r="A2995" s="28" t="s">
        <v>88</v>
      </c>
      <c r="B2995" s="2">
        <v>3.5154310714788833E-2</v>
      </c>
    </row>
    <row r="2996" spans="1:2" x14ac:dyDescent="0.25">
      <c r="A2996" s="28" t="s">
        <v>80</v>
      </c>
      <c r="B2996" s="2">
        <v>6.0603337450122356E-2</v>
      </c>
    </row>
    <row r="2997" spans="1:2" x14ac:dyDescent="0.25">
      <c r="A2997" s="28" t="s">
        <v>84</v>
      </c>
      <c r="B2997" s="2">
        <v>3.0179695218741601E-2</v>
      </c>
    </row>
    <row r="2998" spans="1:2" x14ac:dyDescent="0.25">
      <c r="A2998" s="28" t="s">
        <v>85</v>
      </c>
      <c r="B2998" s="2">
        <v>0.25530439267762756</v>
      </c>
    </row>
    <row r="2999" spans="1:2" x14ac:dyDescent="0.25">
      <c r="A2999" s="28" t="s">
        <v>82</v>
      </c>
      <c r="B2999" s="2">
        <v>9.4802086889805445E-2</v>
      </c>
    </row>
    <row r="3000" spans="1:2" x14ac:dyDescent="0.25">
      <c r="A3000" s="6" t="s">
        <v>248</v>
      </c>
      <c r="B3000" s="2">
        <v>17.594693118260107</v>
      </c>
    </row>
    <row r="3001" spans="1:2" x14ac:dyDescent="0.25">
      <c r="A3001" s="28" t="s">
        <v>79</v>
      </c>
      <c r="B3001" s="2">
        <v>9.7924280261675489E-2</v>
      </c>
    </row>
    <row r="3002" spans="1:2" x14ac:dyDescent="0.25">
      <c r="A3002" s="28" t="s">
        <v>86</v>
      </c>
      <c r="B3002" s="2">
        <v>0.20040988301216028</v>
      </c>
    </row>
    <row r="3003" spans="1:2" x14ac:dyDescent="0.25">
      <c r="A3003" s="28" t="s">
        <v>87</v>
      </c>
      <c r="B3003" s="2">
        <v>1.6347547915046814</v>
      </c>
    </row>
    <row r="3004" spans="1:2" x14ac:dyDescent="0.25">
      <c r="A3004" s="28" t="s">
        <v>31</v>
      </c>
      <c r="B3004" s="2">
        <v>2.6527713385159188</v>
      </c>
    </row>
    <row r="3005" spans="1:2" x14ac:dyDescent="0.25">
      <c r="A3005" s="28" t="s">
        <v>29</v>
      </c>
      <c r="B3005" s="2">
        <v>2.8395394975145134</v>
      </c>
    </row>
    <row r="3006" spans="1:2" x14ac:dyDescent="0.25">
      <c r="A3006" s="28" t="s">
        <v>30</v>
      </c>
      <c r="B3006" s="2">
        <v>3.9931018338222963</v>
      </c>
    </row>
    <row r="3007" spans="1:2" x14ac:dyDescent="0.25">
      <c r="A3007" s="28" t="s">
        <v>88</v>
      </c>
      <c r="B3007" s="2">
        <v>1.6695982011003228</v>
      </c>
    </row>
    <row r="3008" spans="1:2" x14ac:dyDescent="0.25">
      <c r="A3008" s="28" t="s">
        <v>80</v>
      </c>
      <c r="B3008" s="2">
        <v>0.1473267420547294</v>
      </c>
    </row>
    <row r="3009" spans="1:2" x14ac:dyDescent="0.25">
      <c r="A3009" s="28" t="s">
        <v>84</v>
      </c>
      <c r="B3009" s="2">
        <v>0.38684360412324981</v>
      </c>
    </row>
    <row r="3010" spans="1:2" x14ac:dyDescent="0.25">
      <c r="A3010" s="28" t="s">
        <v>85</v>
      </c>
      <c r="B3010" s="2">
        <v>2.2285966583985495</v>
      </c>
    </row>
    <row r="3011" spans="1:2" x14ac:dyDescent="0.25">
      <c r="A3011" s="28" t="s">
        <v>82</v>
      </c>
      <c r="B3011" s="2">
        <v>1.7438262879520079</v>
      </c>
    </row>
    <row r="3012" spans="1:2" x14ac:dyDescent="0.25">
      <c r="A3012" s="6" t="s">
        <v>20</v>
      </c>
      <c r="B3012" s="2">
        <v>7.6431652896158901</v>
      </c>
    </row>
    <row r="3013" spans="1:2" x14ac:dyDescent="0.25">
      <c r="A3013" s="28" t="s">
        <v>79</v>
      </c>
      <c r="B3013" s="2">
        <v>3.2983199272101978E-2</v>
      </c>
    </row>
    <row r="3014" spans="1:2" x14ac:dyDescent="0.25">
      <c r="A3014" s="28" t="s">
        <v>86</v>
      </c>
      <c r="B3014" s="2">
        <v>4.7712473800172912E-2</v>
      </c>
    </row>
    <row r="3015" spans="1:2" x14ac:dyDescent="0.25">
      <c r="A3015" s="28" t="s">
        <v>87</v>
      </c>
      <c r="B3015" s="2">
        <v>0.86336014274223649</v>
      </c>
    </row>
    <row r="3016" spans="1:2" x14ac:dyDescent="0.25">
      <c r="A3016" s="28" t="s">
        <v>31</v>
      </c>
      <c r="B3016" s="2">
        <v>1.394172895478867</v>
      </c>
    </row>
    <row r="3017" spans="1:2" x14ac:dyDescent="0.25">
      <c r="A3017" s="28" t="s">
        <v>29</v>
      </c>
      <c r="B3017" s="2">
        <v>0.69947037502365372</v>
      </c>
    </row>
    <row r="3018" spans="1:2" x14ac:dyDescent="0.25">
      <c r="A3018" s="28" t="s">
        <v>30</v>
      </c>
      <c r="B3018" s="2">
        <v>2.1692172652547494</v>
      </c>
    </row>
    <row r="3019" spans="1:2" x14ac:dyDescent="0.25">
      <c r="A3019" s="28" t="s">
        <v>88</v>
      </c>
      <c r="B3019" s="2">
        <v>0.16652761860027698</v>
      </c>
    </row>
    <row r="3020" spans="1:2" x14ac:dyDescent="0.25">
      <c r="A3020" s="28" t="s">
        <v>80</v>
      </c>
      <c r="B3020" s="2">
        <v>2.6342880449796543E-2</v>
      </c>
    </row>
    <row r="3021" spans="1:2" x14ac:dyDescent="0.25">
      <c r="A3021" s="28" t="s">
        <v>84</v>
      </c>
      <c r="B3021" s="2">
        <v>6.233560786307988E-2</v>
      </c>
    </row>
    <row r="3022" spans="1:2" x14ac:dyDescent="0.25">
      <c r="A3022" s="28" t="s">
        <v>85</v>
      </c>
      <c r="B3022" s="2">
        <v>1.4525602951861594</v>
      </c>
    </row>
    <row r="3023" spans="1:2" x14ac:dyDescent="0.25">
      <c r="A3023" s="28" t="s">
        <v>82</v>
      </c>
      <c r="B3023" s="2">
        <v>0.72848253594479628</v>
      </c>
    </row>
    <row r="3024" spans="1:2" x14ac:dyDescent="0.25">
      <c r="A3024" s="6" t="s">
        <v>21</v>
      </c>
      <c r="B3024" s="2">
        <v>3.5958934027310065</v>
      </c>
    </row>
    <row r="3025" spans="1:2" x14ac:dyDescent="0.25">
      <c r="A3025" s="28" t="s">
        <v>87</v>
      </c>
      <c r="B3025" s="2">
        <v>3.9253632441169757E-2</v>
      </c>
    </row>
    <row r="3026" spans="1:2" x14ac:dyDescent="0.25">
      <c r="A3026" s="28" t="s">
        <v>31</v>
      </c>
      <c r="B3026" s="2">
        <v>0.34208569161285879</v>
      </c>
    </row>
    <row r="3027" spans="1:2" x14ac:dyDescent="0.25">
      <c r="A3027" s="28" t="s">
        <v>29</v>
      </c>
      <c r="B3027" s="2">
        <v>0.1590592980834892</v>
      </c>
    </row>
    <row r="3028" spans="1:2" x14ac:dyDescent="0.25">
      <c r="A3028" s="28" t="s">
        <v>30</v>
      </c>
      <c r="B3028" s="2">
        <v>1.2897452337453266</v>
      </c>
    </row>
    <row r="3029" spans="1:2" x14ac:dyDescent="0.25">
      <c r="A3029" s="28" t="s">
        <v>88</v>
      </c>
      <c r="B3029" s="2">
        <v>0.66444352253097572</v>
      </c>
    </row>
    <row r="3030" spans="1:2" x14ac:dyDescent="0.25">
      <c r="A3030" s="28" t="s">
        <v>80</v>
      </c>
      <c r="B3030" s="2">
        <v>4.0639579430523431E-2</v>
      </c>
    </row>
    <row r="3031" spans="1:2" x14ac:dyDescent="0.25">
      <c r="A3031" s="28" t="s">
        <v>84</v>
      </c>
      <c r="B3031" s="2">
        <v>0.73216607723849536</v>
      </c>
    </row>
    <row r="3032" spans="1:2" x14ac:dyDescent="0.25">
      <c r="A3032" s="28" t="s">
        <v>85</v>
      </c>
      <c r="B3032" s="2">
        <v>0.21781547238132817</v>
      </c>
    </row>
    <row r="3033" spans="1:2" x14ac:dyDescent="0.25">
      <c r="A3033" s="28" t="s">
        <v>82</v>
      </c>
      <c r="B3033" s="2">
        <v>0.11068489526683969</v>
      </c>
    </row>
    <row r="3034" spans="1:2" x14ac:dyDescent="0.25">
      <c r="A3034" s="6" t="s">
        <v>22</v>
      </c>
      <c r="B3034" s="2">
        <v>1.8256481386019734</v>
      </c>
    </row>
    <row r="3035" spans="1:2" x14ac:dyDescent="0.25">
      <c r="A3035" s="28" t="s">
        <v>79</v>
      </c>
      <c r="B3035" s="2">
        <v>8.1890734661729525E-3</v>
      </c>
    </row>
    <row r="3036" spans="1:2" x14ac:dyDescent="0.25">
      <c r="A3036" s="28" t="s">
        <v>86</v>
      </c>
      <c r="B3036" s="2">
        <v>2.0674825334533325E-2</v>
      </c>
    </row>
    <row r="3037" spans="1:2" x14ac:dyDescent="0.25">
      <c r="A3037" s="28" t="s">
        <v>87</v>
      </c>
      <c r="B3037" s="2">
        <v>0.15350250271049973</v>
      </c>
    </row>
    <row r="3038" spans="1:2" x14ac:dyDescent="0.25">
      <c r="A3038" s="28" t="s">
        <v>31</v>
      </c>
      <c r="B3038" s="2">
        <v>0.1517355111501433</v>
      </c>
    </row>
    <row r="3039" spans="1:2" x14ac:dyDescent="0.25">
      <c r="A3039" s="28" t="s">
        <v>29</v>
      </c>
      <c r="B3039" s="2">
        <v>0.35955435655501583</v>
      </c>
    </row>
    <row r="3040" spans="1:2" x14ac:dyDescent="0.25">
      <c r="A3040" s="28" t="s">
        <v>30</v>
      </c>
      <c r="B3040" s="2">
        <v>0.54722857140531489</v>
      </c>
    </row>
    <row r="3041" spans="1:2" x14ac:dyDescent="0.25">
      <c r="A3041" s="28" t="s">
        <v>88</v>
      </c>
      <c r="B3041" s="2">
        <v>6.1090025709874422E-2</v>
      </c>
    </row>
    <row r="3042" spans="1:2" x14ac:dyDescent="0.25">
      <c r="A3042" s="28" t="s">
        <v>80</v>
      </c>
      <c r="B3042" s="2">
        <v>5.1850261711160776E-3</v>
      </c>
    </row>
    <row r="3043" spans="1:2" x14ac:dyDescent="0.25">
      <c r="A3043" s="28" t="s">
        <v>84</v>
      </c>
      <c r="B3043" s="2">
        <v>2.2840741436056345E-2</v>
      </c>
    </row>
    <row r="3044" spans="1:2" x14ac:dyDescent="0.25">
      <c r="A3044" s="28" t="s">
        <v>85</v>
      </c>
      <c r="B3044" s="2">
        <v>0.27137394623405664</v>
      </c>
    </row>
    <row r="3045" spans="1:2" x14ac:dyDescent="0.25">
      <c r="A3045" s="28" t="s">
        <v>82</v>
      </c>
      <c r="B3045" s="2">
        <v>0.22427355842918995</v>
      </c>
    </row>
    <row r="3046" spans="1:2" x14ac:dyDescent="0.25">
      <c r="A3046" s="6" t="s">
        <v>25</v>
      </c>
      <c r="B3046" s="2">
        <v>2.0733086290514064</v>
      </c>
    </row>
    <row r="3047" spans="1:2" x14ac:dyDescent="0.25">
      <c r="A3047" s="28" t="s">
        <v>79</v>
      </c>
      <c r="B3047" s="2">
        <v>5.0077298502083515E-3</v>
      </c>
    </row>
    <row r="3048" spans="1:2" x14ac:dyDescent="0.25">
      <c r="A3048" s="28" t="s">
        <v>86</v>
      </c>
      <c r="B3048" s="2">
        <v>6.4071580745447944E-3</v>
      </c>
    </row>
    <row r="3049" spans="1:2" x14ac:dyDescent="0.25">
      <c r="A3049" s="28" t="s">
        <v>87</v>
      </c>
      <c r="B3049" s="2">
        <v>3.2932365032272051E-2</v>
      </c>
    </row>
    <row r="3050" spans="1:2" x14ac:dyDescent="0.25">
      <c r="A3050" s="28" t="s">
        <v>31</v>
      </c>
      <c r="B3050" s="2">
        <v>0.10319486830817429</v>
      </c>
    </row>
    <row r="3051" spans="1:2" x14ac:dyDescent="0.25">
      <c r="A3051" s="28" t="s">
        <v>29</v>
      </c>
      <c r="B3051" s="2">
        <v>0.5827617787925462</v>
      </c>
    </row>
    <row r="3052" spans="1:2" x14ac:dyDescent="0.25">
      <c r="A3052" s="28" t="s">
        <v>30</v>
      </c>
      <c r="B3052" s="2">
        <v>0.79596208661646961</v>
      </c>
    </row>
    <row r="3053" spans="1:2" x14ac:dyDescent="0.25">
      <c r="A3053" s="28" t="s">
        <v>88</v>
      </c>
      <c r="B3053" s="2">
        <v>3.7753170311649327E-2</v>
      </c>
    </row>
    <row r="3054" spans="1:2" x14ac:dyDescent="0.25">
      <c r="A3054" s="28" t="s">
        <v>80</v>
      </c>
      <c r="B3054" s="2">
        <v>9.6498985395177313E-3</v>
      </c>
    </row>
    <row r="3055" spans="1:2" x14ac:dyDescent="0.25">
      <c r="A3055" s="28" t="s">
        <v>84</v>
      </c>
      <c r="B3055" s="2">
        <v>6.5394547024257019E-3</v>
      </c>
    </row>
    <row r="3056" spans="1:2" x14ac:dyDescent="0.25">
      <c r="A3056" s="28" t="s">
        <v>85</v>
      </c>
      <c r="B3056" s="2">
        <v>0.30216190832643747</v>
      </c>
    </row>
    <row r="3057" spans="1:2" x14ac:dyDescent="0.25">
      <c r="A3057" s="28" t="s">
        <v>82</v>
      </c>
      <c r="B3057" s="2">
        <v>0.19093821049716092</v>
      </c>
    </row>
    <row r="3058" spans="1:2" x14ac:dyDescent="0.25">
      <c r="A3058" s="6" t="s">
        <v>23</v>
      </c>
      <c r="B3058" s="2">
        <v>2.7613830055498361</v>
      </c>
    </row>
    <row r="3059" spans="1:2" x14ac:dyDescent="0.25">
      <c r="A3059" s="28" t="s">
        <v>79</v>
      </c>
      <c r="B3059" s="2">
        <v>3.8800871158056476E-3</v>
      </c>
    </row>
    <row r="3060" spans="1:2" x14ac:dyDescent="0.25">
      <c r="A3060" s="28" t="s">
        <v>86</v>
      </c>
      <c r="B3060" s="2">
        <v>2.8274002744555635E-2</v>
      </c>
    </row>
    <row r="3061" spans="1:2" x14ac:dyDescent="0.25">
      <c r="A3061" s="28" t="s">
        <v>87</v>
      </c>
      <c r="B3061" s="2">
        <v>0.49724624708458354</v>
      </c>
    </row>
    <row r="3062" spans="1:2" x14ac:dyDescent="0.25">
      <c r="A3062" s="28" t="s">
        <v>31</v>
      </c>
      <c r="B3062" s="2">
        <v>0.29482500998662492</v>
      </c>
    </row>
    <row r="3063" spans="1:2" x14ac:dyDescent="0.25">
      <c r="A3063" s="28" t="s">
        <v>29</v>
      </c>
      <c r="B3063" s="2">
        <v>0.45930336627515078</v>
      </c>
    </row>
    <row r="3064" spans="1:2" x14ac:dyDescent="0.25">
      <c r="A3064" s="28" t="s">
        <v>30</v>
      </c>
      <c r="B3064" s="2">
        <v>0.81584963623670737</v>
      </c>
    </row>
    <row r="3065" spans="1:2" x14ac:dyDescent="0.25">
      <c r="A3065" s="28" t="s">
        <v>88</v>
      </c>
      <c r="B3065" s="2">
        <v>2.1629563724607247E-2</v>
      </c>
    </row>
    <row r="3066" spans="1:2" x14ac:dyDescent="0.25">
      <c r="A3066" s="28" t="s">
        <v>80</v>
      </c>
      <c r="B3066" s="2">
        <v>1.7285119469472268E-2</v>
      </c>
    </row>
    <row r="3067" spans="1:2" x14ac:dyDescent="0.25">
      <c r="A3067" s="28" t="s">
        <v>84</v>
      </c>
      <c r="B3067" s="2">
        <v>9.882798422128863E-3</v>
      </c>
    </row>
    <row r="3068" spans="1:2" x14ac:dyDescent="0.25">
      <c r="A3068" s="28" t="s">
        <v>85</v>
      </c>
      <c r="B3068" s="2">
        <v>0.52914621662061245</v>
      </c>
    </row>
    <row r="3069" spans="1:2" x14ac:dyDescent="0.25">
      <c r="A3069" s="28" t="s">
        <v>82</v>
      </c>
      <c r="B3069" s="2">
        <v>8.4060957869587158E-2</v>
      </c>
    </row>
    <row r="3070" spans="1:2" x14ac:dyDescent="0.25">
      <c r="A3070" s="6" t="s">
        <v>250</v>
      </c>
      <c r="B3070" s="2">
        <v>10.948729366876703</v>
      </c>
    </row>
    <row r="3071" spans="1:2" x14ac:dyDescent="0.25">
      <c r="A3071" s="28" t="s">
        <v>79</v>
      </c>
      <c r="B3071" s="2">
        <v>3.0938541383832719E-2</v>
      </c>
    </row>
    <row r="3072" spans="1:2" x14ac:dyDescent="0.25">
      <c r="A3072" s="28" t="s">
        <v>86</v>
      </c>
      <c r="B3072" s="2">
        <v>2.9743118129459293E-2</v>
      </c>
    </row>
    <row r="3073" spans="1:2" x14ac:dyDescent="0.25">
      <c r="A3073" s="28" t="s">
        <v>87</v>
      </c>
      <c r="B3073" s="2">
        <v>1.0294287630955044</v>
      </c>
    </row>
    <row r="3074" spans="1:2" x14ac:dyDescent="0.25">
      <c r="A3074" s="28" t="s">
        <v>31</v>
      </c>
      <c r="B3074" s="2">
        <v>1.3757915672447361</v>
      </c>
    </row>
    <row r="3075" spans="1:2" x14ac:dyDescent="0.25">
      <c r="A3075" s="28" t="s">
        <v>29</v>
      </c>
      <c r="B3075" s="2">
        <v>2.4631906355769728</v>
      </c>
    </row>
    <row r="3076" spans="1:2" x14ac:dyDescent="0.25">
      <c r="A3076" s="28" t="s">
        <v>30</v>
      </c>
      <c r="B3076" s="2">
        <v>3.0863435835914745</v>
      </c>
    </row>
    <row r="3077" spans="1:2" x14ac:dyDescent="0.25">
      <c r="A3077" s="28" t="s">
        <v>88</v>
      </c>
      <c r="B3077" s="2">
        <v>0.53750307532727193</v>
      </c>
    </row>
    <row r="3078" spans="1:2" x14ac:dyDescent="0.25">
      <c r="A3078" s="28" t="s">
        <v>80</v>
      </c>
      <c r="B3078" s="2">
        <v>2.2893175715301028E-2</v>
      </c>
    </row>
    <row r="3079" spans="1:2" x14ac:dyDescent="0.25">
      <c r="A3079" s="28" t="s">
        <v>84</v>
      </c>
      <c r="B3079" s="2">
        <v>0.13988180015040388</v>
      </c>
    </row>
    <row r="3080" spans="1:2" x14ac:dyDescent="0.25">
      <c r="A3080" s="28" t="s">
        <v>85</v>
      </c>
      <c r="B3080" s="2">
        <v>1.2538307016165413</v>
      </c>
    </row>
    <row r="3081" spans="1:2" x14ac:dyDescent="0.25">
      <c r="A3081" s="28" t="s">
        <v>82</v>
      </c>
      <c r="B3081" s="2">
        <v>0.97918440504520399</v>
      </c>
    </row>
    <row r="3082" spans="1:2" x14ac:dyDescent="0.25">
      <c r="A3082" s="6" t="s">
        <v>252</v>
      </c>
      <c r="B3082" s="2">
        <v>5.9469434341353242</v>
      </c>
    </row>
    <row r="3083" spans="1:2" x14ac:dyDescent="0.25">
      <c r="A3083" s="28" t="s">
        <v>79</v>
      </c>
      <c r="B3083" s="2">
        <v>2.0513718770588427E-2</v>
      </c>
    </row>
    <row r="3084" spans="1:2" x14ac:dyDescent="0.25">
      <c r="A3084" s="28" t="s">
        <v>86</v>
      </c>
      <c r="B3084" s="2">
        <v>6.8054102104015222E-3</v>
      </c>
    </row>
    <row r="3085" spans="1:2" x14ac:dyDescent="0.25">
      <c r="A3085" s="28" t="s">
        <v>87</v>
      </c>
      <c r="B3085" s="2">
        <v>0.3444053334120985</v>
      </c>
    </row>
    <row r="3086" spans="1:2" x14ac:dyDescent="0.25">
      <c r="A3086" s="28" t="s">
        <v>31</v>
      </c>
      <c r="B3086" s="2">
        <v>0.4055000770641487</v>
      </c>
    </row>
    <row r="3087" spans="1:2" x14ac:dyDescent="0.25">
      <c r="A3087" s="28" t="s">
        <v>29</v>
      </c>
      <c r="B3087" s="2">
        <v>1.1284828021708282</v>
      </c>
    </row>
    <row r="3088" spans="1:2" x14ac:dyDescent="0.25">
      <c r="A3088" s="28" t="s">
        <v>30</v>
      </c>
      <c r="B3088" s="2">
        <v>1.4184277331922208</v>
      </c>
    </row>
    <row r="3089" spans="1:2" x14ac:dyDescent="0.25">
      <c r="A3089" s="28" t="s">
        <v>88</v>
      </c>
      <c r="B3089" s="2">
        <v>0.54736376681498689</v>
      </c>
    </row>
    <row r="3090" spans="1:2" x14ac:dyDescent="0.25">
      <c r="A3090" s="28" t="s">
        <v>80</v>
      </c>
      <c r="B3090" s="2">
        <v>5.1382019207169408E-2</v>
      </c>
    </row>
    <row r="3091" spans="1:2" x14ac:dyDescent="0.25">
      <c r="A3091" s="28" t="s">
        <v>84</v>
      </c>
      <c r="B3091" s="2">
        <v>4.9283255961449092E-2</v>
      </c>
    </row>
    <row r="3092" spans="1:2" x14ac:dyDescent="0.25">
      <c r="A3092" s="28" t="s">
        <v>85</v>
      </c>
      <c r="B3092" s="2">
        <v>1.0787713632234837</v>
      </c>
    </row>
    <row r="3093" spans="1:2" x14ac:dyDescent="0.25">
      <c r="A3093" s="28" t="s">
        <v>82</v>
      </c>
      <c r="B3093" s="2">
        <v>0.8960079541079492</v>
      </c>
    </row>
    <row r="3094" spans="1:2" x14ac:dyDescent="0.25">
      <c r="A3094" s="6" t="s">
        <v>230</v>
      </c>
      <c r="B3094" s="2">
        <v>3.1480039407660532</v>
      </c>
    </row>
    <row r="3095" spans="1:2" x14ac:dyDescent="0.25">
      <c r="A3095" s="28" t="s">
        <v>79</v>
      </c>
      <c r="B3095" s="2">
        <v>1.502815370527608E-2</v>
      </c>
    </row>
    <row r="3096" spans="1:2" x14ac:dyDescent="0.25">
      <c r="A3096" s="28" t="s">
        <v>86</v>
      </c>
      <c r="B3096" s="2">
        <v>1.2383191665951381E-2</v>
      </c>
    </row>
    <row r="3097" spans="1:2" x14ac:dyDescent="0.25">
      <c r="A3097" s="28" t="s">
        <v>87</v>
      </c>
      <c r="B3097" s="2">
        <v>0.22492504452264328</v>
      </c>
    </row>
    <row r="3098" spans="1:2" x14ac:dyDescent="0.25">
      <c r="A3098" s="28" t="s">
        <v>31</v>
      </c>
      <c r="B3098" s="2">
        <v>0.15872828673467107</v>
      </c>
    </row>
    <row r="3099" spans="1:2" x14ac:dyDescent="0.25">
      <c r="A3099" s="28" t="s">
        <v>29</v>
      </c>
      <c r="B3099" s="2">
        <v>0.39685707869685971</v>
      </c>
    </row>
    <row r="3100" spans="1:2" x14ac:dyDescent="0.25">
      <c r="A3100" s="28" t="s">
        <v>30</v>
      </c>
      <c r="B3100" s="2">
        <v>0.74809497912049583</v>
      </c>
    </row>
    <row r="3101" spans="1:2" x14ac:dyDescent="0.25">
      <c r="A3101" s="28" t="s">
        <v>88</v>
      </c>
      <c r="B3101" s="2">
        <v>0.69292873126881249</v>
      </c>
    </row>
    <row r="3102" spans="1:2" x14ac:dyDescent="0.25">
      <c r="A3102" s="28" t="s">
        <v>80</v>
      </c>
      <c r="B3102" s="2">
        <v>1.114765530564198E-2</v>
      </c>
    </row>
    <row r="3103" spans="1:2" x14ac:dyDescent="0.25">
      <c r="A3103" s="28" t="s">
        <v>84</v>
      </c>
      <c r="B3103" s="2">
        <v>2.2478509979185182E-2</v>
      </c>
    </row>
    <row r="3104" spans="1:2" x14ac:dyDescent="0.25">
      <c r="A3104" s="28" t="s">
        <v>85</v>
      </c>
      <c r="B3104" s="2">
        <v>0.55599398652816312</v>
      </c>
    </row>
    <row r="3105" spans="1:2" x14ac:dyDescent="0.25">
      <c r="A3105" s="28" t="s">
        <v>82</v>
      </c>
      <c r="B3105" s="2">
        <v>0.30943832323835302</v>
      </c>
    </row>
    <row r="3106" spans="1:2" x14ac:dyDescent="0.25">
      <c r="A3106" s="6" t="s">
        <v>93</v>
      </c>
      <c r="B3106" s="2">
        <v>80.144928192627759</v>
      </c>
    </row>
    <row r="3107" spans="1:2" x14ac:dyDescent="0.25">
      <c r="A3107" s="28" t="s">
        <v>79</v>
      </c>
      <c r="B3107" s="2">
        <v>0.358000919310972</v>
      </c>
    </row>
    <row r="3108" spans="1:2" x14ac:dyDescent="0.25">
      <c r="A3108" s="28" t="s">
        <v>86</v>
      </c>
      <c r="B3108" s="2">
        <v>0.450771815586824</v>
      </c>
    </row>
    <row r="3109" spans="1:2" x14ac:dyDescent="0.25">
      <c r="A3109" s="28" t="s">
        <v>87</v>
      </c>
      <c r="B3109" s="2">
        <v>7.4285086553638831</v>
      </c>
    </row>
    <row r="3110" spans="1:2" x14ac:dyDescent="0.25">
      <c r="A3110" s="28" t="s">
        <v>31</v>
      </c>
      <c r="B3110" s="2">
        <v>9.486515437707796</v>
      </c>
    </row>
    <row r="3111" spans="1:2" x14ac:dyDescent="0.25">
      <c r="A3111" s="28" t="s">
        <v>29</v>
      </c>
      <c r="B3111" s="2">
        <v>12.898083611902656</v>
      </c>
    </row>
    <row r="3112" spans="1:2" x14ac:dyDescent="0.25">
      <c r="A3112" s="28" t="s">
        <v>30</v>
      </c>
      <c r="B3112" s="2">
        <v>23.68256762445548</v>
      </c>
    </row>
    <row r="3113" spans="1:2" x14ac:dyDescent="0.25">
      <c r="A3113" s="28" t="s">
        <v>88</v>
      </c>
      <c r="B3113" s="2">
        <v>4.9883844783123887</v>
      </c>
    </row>
    <row r="3114" spans="1:2" x14ac:dyDescent="0.25">
      <c r="A3114" s="28" t="s">
        <v>80</v>
      </c>
      <c r="B3114" s="2">
        <v>0.50031788864856308</v>
      </c>
    </row>
    <row r="3115" spans="1:2" x14ac:dyDescent="0.25">
      <c r="A3115" s="28" t="s">
        <v>84</v>
      </c>
      <c r="B3115" s="2">
        <v>1.8226715919016889</v>
      </c>
    </row>
    <row r="3116" spans="1:2" x14ac:dyDescent="0.25">
      <c r="A3116" s="28" t="s">
        <v>85</v>
      </c>
      <c r="B3116" s="2">
        <v>12.24210570956847</v>
      </c>
    </row>
    <row r="3117" spans="1:2" x14ac:dyDescent="0.25">
      <c r="A3117" s="28" t="s">
        <v>82</v>
      </c>
      <c r="B3117" s="2">
        <v>6.2870004598690308</v>
      </c>
    </row>
    <row r="3118" spans="1:2" x14ac:dyDescent="0.25">
      <c r="A3118" s="3" t="s">
        <v>221</v>
      </c>
      <c r="B3118" s="2">
        <v>370.03877117425947</v>
      </c>
    </row>
    <row r="3119" spans="1:2" x14ac:dyDescent="0.25">
      <c r="A3119" s="6" t="s">
        <v>229</v>
      </c>
      <c r="B3119" s="2">
        <v>5.2819104379590032</v>
      </c>
    </row>
    <row r="3120" spans="1:2" x14ac:dyDescent="0.25">
      <c r="A3120" s="28" t="s">
        <v>79</v>
      </c>
      <c r="B3120" s="2">
        <v>0.11570205215441849</v>
      </c>
    </row>
    <row r="3121" spans="1:2" x14ac:dyDescent="0.25">
      <c r="A3121" s="28" t="s">
        <v>86</v>
      </c>
      <c r="B3121" s="2">
        <v>9.4892338796368561E-3</v>
      </c>
    </row>
    <row r="3122" spans="1:2" x14ac:dyDescent="0.25">
      <c r="A3122" s="28" t="s">
        <v>87</v>
      </c>
      <c r="B3122" s="2">
        <v>0.28555936200457305</v>
      </c>
    </row>
    <row r="3123" spans="1:2" x14ac:dyDescent="0.25">
      <c r="A3123" s="28" t="s">
        <v>31</v>
      </c>
      <c r="B3123" s="2">
        <v>2.3927915852396446</v>
      </c>
    </row>
    <row r="3124" spans="1:2" x14ac:dyDescent="0.25">
      <c r="A3124" s="28" t="s">
        <v>29</v>
      </c>
      <c r="B3124" s="2">
        <v>0.65892248215901206</v>
      </c>
    </row>
    <row r="3125" spans="1:2" x14ac:dyDescent="0.25">
      <c r="A3125" s="28" t="s">
        <v>30</v>
      </c>
      <c r="B3125" s="2">
        <v>0.62692543003707246</v>
      </c>
    </row>
    <row r="3126" spans="1:2" x14ac:dyDescent="0.25">
      <c r="A3126" s="28" t="s">
        <v>88</v>
      </c>
      <c r="B3126" s="2">
        <v>0.18654956966238667</v>
      </c>
    </row>
    <row r="3127" spans="1:2" x14ac:dyDescent="0.25">
      <c r="A3127" s="28" t="s">
        <v>80</v>
      </c>
      <c r="B3127" s="2">
        <v>1.1072092560204737E-2</v>
      </c>
    </row>
    <row r="3128" spans="1:2" x14ac:dyDescent="0.25">
      <c r="A3128" s="28" t="s">
        <v>84</v>
      </c>
      <c r="B3128" s="2">
        <v>0.1675615539809997</v>
      </c>
    </row>
    <row r="3129" spans="1:2" x14ac:dyDescent="0.25">
      <c r="A3129" s="28" t="s">
        <v>85</v>
      </c>
      <c r="B3129" s="2">
        <v>0.34760293454601049</v>
      </c>
    </row>
    <row r="3130" spans="1:2" x14ac:dyDescent="0.25">
      <c r="A3130" s="28" t="s">
        <v>82</v>
      </c>
      <c r="B3130" s="2">
        <v>0.47973414173504358</v>
      </c>
    </row>
    <row r="3131" spans="1:2" x14ac:dyDescent="0.25">
      <c r="A3131" s="6" t="s">
        <v>240</v>
      </c>
      <c r="B3131" s="2">
        <v>2.8011349383801254</v>
      </c>
    </row>
    <row r="3132" spans="1:2" x14ac:dyDescent="0.25">
      <c r="A3132" s="28" t="s">
        <v>79</v>
      </c>
      <c r="B3132" s="2">
        <v>1.6306460788964805E-2</v>
      </c>
    </row>
    <row r="3133" spans="1:2" x14ac:dyDescent="0.25">
      <c r="A3133" s="28" t="s">
        <v>87</v>
      </c>
      <c r="B3133" s="2">
        <v>0.53047192925167108</v>
      </c>
    </row>
    <row r="3134" spans="1:2" x14ac:dyDescent="0.25">
      <c r="A3134" s="28" t="s">
        <v>31</v>
      </c>
      <c r="B3134" s="2">
        <v>0.22569996519890032</v>
      </c>
    </row>
    <row r="3135" spans="1:2" x14ac:dyDescent="0.25">
      <c r="A3135" s="28" t="s">
        <v>29</v>
      </c>
      <c r="B3135" s="2">
        <v>0.26563437787739574</v>
      </c>
    </row>
    <row r="3136" spans="1:2" x14ac:dyDescent="0.25">
      <c r="A3136" s="28" t="s">
        <v>30</v>
      </c>
      <c r="B3136" s="2">
        <v>0.18164123197283444</v>
      </c>
    </row>
    <row r="3137" spans="1:2" x14ac:dyDescent="0.25">
      <c r="A3137" s="28" t="s">
        <v>88</v>
      </c>
      <c r="B3137" s="2">
        <v>0.121671185832274</v>
      </c>
    </row>
    <row r="3138" spans="1:2" x14ac:dyDescent="0.25">
      <c r="A3138" s="28" t="s">
        <v>80</v>
      </c>
      <c r="B3138" s="2">
        <v>2.3088612918380699E-2</v>
      </c>
    </row>
    <row r="3139" spans="1:2" x14ac:dyDescent="0.25">
      <c r="A3139" s="28" t="s">
        <v>84</v>
      </c>
      <c r="B3139" s="2">
        <v>0.14557734309184303</v>
      </c>
    </row>
    <row r="3140" spans="1:2" x14ac:dyDescent="0.25">
      <c r="A3140" s="28" t="s">
        <v>85</v>
      </c>
      <c r="B3140" s="2">
        <v>0.94367867395019644</v>
      </c>
    </row>
    <row r="3141" spans="1:2" x14ac:dyDescent="0.25">
      <c r="A3141" s="28" t="s">
        <v>82</v>
      </c>
      <c r="B3141" s="2">
        <v>0.34736515749766472</v>
      </c>
    </row>
    <row r="3142" spans="1:2" x14ac:dyDescent="0.25">
      <c r="A3142" s="6" t="s">
        <v>242</v>
      </c>
      <c r="B3142" s="2">
        <v>22.166789240953094</v>
      </c>
    </row>
    <row r="3143" spans="1:2" x14ac:dyDescent="0.25">
      <c r="A3143" s="28" t="s">
        <v>79</v>
      </c>
      <c r="B3143" s="2">
        <v>0.88121520815951182</v>
      </c>
    </row>
    <row r="3144" spans="1:2" x14ac:dyDescent="0.25">
      <c r="A3144" s="28" t="s">
        <v>86</v>
      </c>
      <c r="B3144" s="2">
        <v>0.29077463000592219</v>
      </c>
    </row>
    <row r="3145" spans="1:2" x14ac:dyDescent="0.25">
      <c r="A3145" s="28" t="s">
        <v>87</v>
      </c>
      <c r="B3145" s="2">
        <v>0.51057217631993312</v>
      </c>
    </row>
    <row r="3146" spans="1:2" x14ac:dyDescent="0.25">
      <c r="A3146" s="28" t="s">
        <v>31</v>
      </c>
      <c r="B3146" s="2">
        <v>5.7872525877555017</v>
      </c>
    </row>
    <row r="3147" spans="1:2" x14ac:dyDescent="0.25">
      <c r="A3147" s="28" t="s">
        <v>29</v>
      </c>
      <c r="B3147" s="2">
        <v>0.90121977345665882</v>
      </c>
    </row>
    <row r="3148" spans="1:2" x14ac:dyDescent="0.25">
      <c r="A3148" s="28" t="s">
        <v>30</v>
      </c>
      <c r="B3148" s="2">
        <v>1.8988083938891387</v>
      </c>
    </row>
    <row r="3149" spans="1:2" x14ac:dyDescent="0.25">
      <c r="A3149" s="28" t="s">
        <v>88</v>
      </c>
      <c r="B3149" s="2">
        <v>1.7959469682869558</v>
      </c>
    </row>
    <row r="3150" spans="1:2" x14ac:dyDescent="0.25">
      <c r="A3150" s="28" t="s">
        <v>80</v>
      </c>
      <c r="B3150" s="2">
        <v>0.36875248861659371</v>
      </c>
    </row>
    <row r="3151" spans="1:2" x14ac:dyDescent="0.25">
      <c r="A3151" s="28" t="s">
        <v>84</v>
      </c>
      <c r="B3151" s="2">
        <v>1.1368480001127874</v>
      </c>
    </row>
    <row r="3152" spans="1:2" x14ac:dyDescent="0.25">
      <c r="A3152" s="28" t="s">
        <v>85</v>
      </c>
      <c r="B3152" s="2">
        <v>4.2931941745642392</v>
      </c>
    </row>
    <row r="3153" spans="1:2" x14ac:dyDescent="0.25">
      <c r="A3153" s="28" t="s">
        <v>82</v>
      </c>
      <c r="B3153" s="2">
        <v>4.3022048397858565</v>
      </c>
    </row>
    <row r="3154" spans="1:2" x14ac:dyDescent="0.25">
      <c r="A3154" s="6" t="s">
        <v>19</v>
      </c>
      <c r="B3154" s="2">
        <v>0.4659664671463849</v>
      </c>
    </row>
    <row r="3155" spans="1:2" x14ac:dyDescent="0.25">
      <c r="A3155" s="28" t="s">
        <v>79</v>
      </c>
      <c r="B3155" s="2">
        <v>0.1846903707381794</v>
      </c>
    </row>
    <row r="3156" spans="1:2" x14ac:dyDescent="0.25">
      <c r="A3156" s="28" t="s">
        <v>86</v>
      </c>
      <c r="B3156" s="2">
        <v>7.3215433673093234E-3</v>
      </c>
    </row>
    <row r="3157" spans="1:2" x14ac:dyDescent="0.25">
      <c r="A3157" s="28" t="s">
        <v>87</v>
      </c>
      <c r="B3157" s="2">
        <v>2.0074622543455076E-3</v>
      </c>
    </row>
    <row r="3158" spans="1:2" x14ac:dyDescent="0.25">
      <c r="A3158" s="28" t="s">
        <v>31</v>
      </c>
      <c r="B3158" s="2">
        <v>8.7923943430236101E-2</v>
      </c>
    </row>
    <row r="3159" spans="1:2" x14ac:dyDescent="0.25">
      <c r="A3159" s="28" t="s">
        <v>29</v>
      </c>
      <c r="B3159" s="2">
        <v>1.7498808700684192E-2</v>
      </c>
    </row>
    <row r="3160" spans="1:2" x14ac:dyDescent="0.25">
      <c r="A3160" s="28" t="s">
        <v>30</v>
      </c>
      <c r="B3160" s="2">
        <v>7.1222565331012701E-3</v>
      </c>
    </row>
    <row r="3161" spans="1:2" x14ac:dyDescent="0.25">
      <c r="A3161" s="28" t="s">
        <v>88</v>
      </c>
      <c r="B3161" s="2">
        <v>1.1145340936384788E-2</v>
      </c>
    </row>
    <row r="3162" spans="1:2" x14ac:dyDescent="0.25">
      <c r="A3162" s="28" t="s">
        <v>80</v>
      </c>
      <c r="B3162" s="2">
        <v>1.4680171272952867E-2</v>
      </c>
    </row>
    <row r="3163" spans="1:2" x14ac:dyDescent="0.25">
      <c r="A3163" s="28" t="s">
        <v>84</v>
      </c>
      <c r="B3163" s="2">
        <v>3.3614484107603792E-3</v>
      </c>
    </row>
    <row r="3164" spans="1:2" x14ac:dyDescent="0.25">
      <c r="A3164" s="28" t="s">
        <v>85</v>
      </c>
      <c r="B3164" s="2">
        <v>0.11759091372655961</v>
      </c>
    </row>
    <row r="3165" spans="1:2" x14ac:dyDescent="0.25">
      <c r="A3165" s="28" t="s">
        <v>82</v>
      </c>
      <c r="B3165" s="2">
        <v>1.2624207775871404E-2</v>
      </c>
    </row>
    <row r="3166" spans="1:2" x14ac:dyDescent="0.25">
      <c r="A3166" s="6" t="s">
        <v>244</v>
      </c>
      <c r="B3166" s="2">
        <v>13.019506114456274</v>
      </c>
    </row>
    <row r="3167" spans="1:2" x14ac:dyDescent="0.25">
      <c r="A3167" s="28" t="s">
        <v>79</v>
      </c>
      <c r="B3167" s="2">
        <v>0.39918019754572914</v>
      </c>
    </row>
    <row r="3168" spans="1:2" x14ac:dyDescent="0.25">
      <c r="A3168" s="28" t="s">
        <v>86</v>
      </c>
      <c r="B3168" s="2">
        <v>0.15792858756504963</v>
      </c>
    </row>
    <row r="3169" spans="1:2" x14ac:dyDescent="0.25">
      <c r="A3169" s="28" t="s">
        <v>87</v>
      </c>
      <c r="B3169" s="2">
        <v>0.70408493991329602</v>
      </c>
    </row>
    <row r="3170" spans="1:2" x14ac:dyDescent="0.25">
      <c r="A3170" s="28" t="s">
        <v>31</v>
      </c>
      <c r="B3170" s="2">
        <v>4.0117167748555209</v>
      </c>
    </row>
    <row r="3171" spans="1:2" x14ac:dyDescent="0.25">
      <c r="A3171" s="28" t="s">
        <v>29</v>
      </c>
      <c r="B3171" s="2">
        <v>0.7760056111242849</v>
      </c>
    </row>
    <row r="3172" spans="1:2" x14ac:dyDescent="0.25">
      <c r="A3172" s="28" t="s">
        <v>30</v>
      </c>
      <c r="B3172" s="2">
        <v>1.0385806107899527</v>
      </c>
    </row>
    <row r="3173" spans="1:2" x14ac:dyDescent="0.25">
      <c r="A3173" s="28" t="s">
        <v>88</v>
      </c>
      <c r="B3173" s="2">
        <v>1.0769882230822174</v>
      </c>
    </row>
    <row r="3174" spans="1:2" x14ac:dyDescent="0.25">
      <c r="A3174" s="28" t="s">
        <v>80</v>
      </c>
      <c r="B3174" s="2">
        <v>1.9242928156075981E-2</v>
      </c>
    </row>
    <row r="3175" spans="1:2" x14ac:dyDescent="0.25">
      <c r="A3175" s="28" t="s">
        <v>84</v>
      </c>
      <c r="B3175" s="2">
        <v>0.55466339800087616</v>
      </c>
    </row>
    <row r="3176" spans="1:2" x14ac:dyDescent="0.25">
      <c r="A3176" s="28" t="s">
        <v>85</v>
      </c>
      <c r="B3176" s="2">
        <v>2.6511252708636541</v>
      </c>
    </row>
    <row r="3177" spans="1:2" x14ac:dyDescent="0.25">
      <c r="A3177" s="28" t="s">
        <v>82</v>
      </c>
      <c r="B3177" s="2">
        <v>1.6299895725596152</v>
      </c>
    </row>
    <row r="3178" spans="1:2" x14ac:dyDescent="0.25">
      <c r="A3178" s="6" t="s">
        <v>246</v>
      </c>
      <c r="B3178" s="2">
        <v>3.569701631059286</v>
      </c>
    </row>
    <row r="3179" spans="1:2" x14ac:dyDescent="0.25">
      <c r="A3179" s="28" t="s">
        <v>79</v>
      </c>
      <c r="B3179" s="2">
        <v>6.2022818135317889E-2</v>
      </c>
    </row>
    <row r="3180" spans="1:2" x14ac:dyDescent="0.25">
      <c r="A3180" s="28" t="s">
        <v>86</v>
      </c>
      <c r="B3180" s="2">
        <v>3.0429850202277047E-2</v>
      </c>
    </row>
    <row r="3181" spans="1:2" x14ac:dyDescent="0.25">
      <c r="A3181" s="28" t="s">
        <v>87</v>
      </c>
      <c r="B3181" s="2">
        <v>3.854672625904005E-2</v>
      </c>
    </row>
    <row r="3182" spans="1:2" x14ac:dyDescent="0.25">
      <c r="A3182" s="28" t="s">
        <v>31</v>
      </c>
      <c r="B3182" s="2">
        <v>1.2624162297881534</v>
      </c>
    </row>
    <row r="3183" spans="1:2" x14ac:dyDescent="0.25">
      <c r="A3183" s="28" t="s">
        <v>29</v>
      </c>
      <c r="B3183" s="2">
        <v>0.19688526906862092</v>
      </c>
    </row>
    <row r="3184" spans="1:2" x14ac:dyDescent="0.25">
      <c r="A3184" s="28" t="s">
        <v>30</v>
      </c>
      <c r="B3184" s="2">
        <v>0.23935631982959452</v>
      </c>
    </row>
    <row r="3185" spans="1:2" x14ac:dyDescent="0.25">
      <c r="A3185" s="28" t="s">
        <v>88</v>
      </c>
      <c r="B3185" s="2">
        <v>0.26989818388940301</v>
      </c>
    </row>
    <row r="3186" spans="1:2" x14ac:dyDescent="0.25">
      <c r="A3186" s="28" t="s">
        <v>80</v>
      </c>
      <c r="B3186" s="2">
        <v>0.12284237851922754</v>
      </c>
    </row>
    <row r="3187" spans="1:2" x14ac:dyDescent="0.25">
      <c r="A3187" s="28" t="s">
        <v>84</v>
      </c>
      <c r="B3187" s="2">
        <v>6.5833904891973813E-2</v>
      </c>
    </row>
    <row r="3188" spans="1:2" x14ac:dyDescent="0.25">
      <c r="A3188" s="28" t="s">
        <v>85</v>
      </c>
      <c r="B3188" s="2">
        <v>1.0145639162518183</v>
      </c>
    </row>
    <row r="3189" spans="1:2" x14ac:dyDescent="0.25">
      <c r="A3189" s="28" t="s">
        <v>82</v>
      </c>
      <c r="B3189" s="2">
        <v>0.26690603422385989</v>
      </c>
    </row>
    <row r="3190" spans="1:2" x14ac:dyDescent="0.25">
      <c r="A3190" s="6" t="s">
        <v>248</v>
      </c>
      <c r="B3190" s="2">
        <v>22.77279509644244</v>
      </c>
    </row>
    <row r="3191" spans="1:2" x14ac:dyDescent="0.25">
      <c r="A3191" s="28" t="s">
        <v>79</v>
      </c>
      <c r="B3191" s="2">
        <v>0.95287698881480354</v>
      </c>
    </row>
    <row r="3192" spans="1:2" x14ac:dyDescent="0.25">
      <c r="A3192" s="28" t="s">
        <v>86</v>
      </c>
      <c r="B3192" s="2">
        <v>0.21495567764176249</v>
      </c>
    </row>
    <row r="3193" spans="1:2" x14ac:dyDescent="0.25">
      <c r="A3193" s="28" t="s">
        <v>87</v>
      </c>
      <c r="B3193" s="2">
        <v>0.61909009481891009</v>
      </c>
    </row>
    <row r="3194" spans="1:2" x14ac:dyDescent="0.25">
      <c r="A3194" s="28" t="s">
        <v>31</v>
      </c>
      <c r="B3194" s="2">
        <v>5.0493666241651587</v>
      </c>
    </row>
    <row r="3195" spans="1:2" x14ac:dyDescent="0.25">
      <c r="A3195" s="28" t="s">
        <v>29</v>
      </c>
      <c r="B3195" s="2">
        <v>1.0111341174958108</v>
      </c>
    </row>
    <row r="3196" spans="1:2" x14ac:dyDescent="0.25">
      <c r="A3196" s="28" t="s">
        <v>30</v>
      </c>
      <c r="B3196" s="2">
        <v>2.049528214155258</v>
      </c>
    </row>
    <row r="3197" spans="1:2" x14ac:dyDescent="0.25">
      <c r="A3197" s="28" t="s">
        <v>88</v>
      </c>
      <c r="B3197" s="2">
        <v>1.8982613055987294</v>
      </c>
    </row>
    <row r="3198" spans="1:2" x14ac:dyDescent="0.25">
      <c r="A3198" s="28" t="s">
        <v>80</v>
      </c>
      <c r="B3198" s="2">
        <v>0.65085063131234866</v>
      </c>
    </row>
    <row r="3199" spans="1:2" x14ac:dyDescent="0.25">
      <c r="A3199" s="28" t="s">
        <v>84</v>
      </c>
      <c r="B3199" s="2">
        <v>1.0388737783920703</v>
      </c>
    </row>
    <row r="3200" spans="1:2" x14ac:dyDescent="0.25">
      <c r="A3200" s="28" t="s">
        <v>85</v>
      </c>
      <c r="B3200" s="2">
        <v>6.0684359771677352</v>
      </c>
    </row>
    <row r="3201" spans="1:2" x14ac:dyDescent="0.25">
      <c r="A3201" s="28" t="s">
        <v>82</v>
      </c>
      <c r="B3201" s="2">
        <v>3.2194216868798544</v>
      </c>
    </row>
    <row r="3202" spans="1:2" x14ac:dyDescent="0.25">
      <c r="A3202" s="6" t="s">
        <v>20</v>
      </c>
      <c r="B3202" s="2">
        <v>21.263223404019016</v>
      </c>
    </row>
    <row r="3203" spans="1:2" x14ac:dyDescent="0.25">
      <c r="A3203" s="28" t="s">
        <v>79</v>
      </c>
      <c r="B3203" s="2">
        <v>0.17815290206229598</v>
      </c>
    </row>
    <row r="3204" spans="1:2" x14ac:dyDescent="0.25">
      <c r="A3204" s="28" t="s">
        <v>86</v>
      </c>
      <c r="B3204" s="2">
        <v>0.20042840371099879</v>
      </c>
    </row>
    <row r="3205" spans="1:2" x14ac:dyDescent="0.25">
      <c r="A3205" s="28" t="s">
        <v>87</v>
      </c>
      <c r="B3205" s="2">
        <v>0.63510113498230303</v>
      </c>
    </row>
    <row r="3206" spans="1:2" x14ac:dyDescent="0.25">
      <c r="A3206" s="28" t="s">
        <v>31</v>
      </c>
      <c r="B3206" s="2">
        <v>10.35406319524439</v>
      </c>
    </row>
    <row r="3207" spans="1:2" x14ac:dyDescent="0.25">
      <c r="A3207" s="28" t="s">
        <v>29</v>
      </c>
      <c r="B3207" s="2">
        <v>0.81484500216458555</v>
      </c>
    </row>
    <row r="3208" spans="1:2" x14ac:dyDescent="0.25">
      <c r="A3208" s="28" t="s">
        <v>30</v>
      </c>
      <c r="B3208" s="2">
        <v>2.9867863353798891</v>
      </c>
    </row>
    <row r="3209" spans="1:2" x14ac:dyDescent="0.25">
      <c r="A3209" s="28" t="s">
        <v>88</v>
      </c>
      <c r="B3209" s="2">
        <v>0.45918084732230241</v>
      </c>
    </row>
    <row r="3210" spans="1:2" x14ac:dyDescent="0.25">
      <c r="A3210" s="28" t="s">
        <v>80</v>
      </c>
      <c r="B3210" s="2">
        <v>0.20735629192688462</v>
      </c>
    </row>
    <row r="3211" spans="1:2" x14ac:dyDescent="0.25">
      <c r="A3211" s="28" t="s">
        <v>84</v>
      </c>
      <c r="B3211" s="2">
        <v>0.69466445616048611</v>
      </c>
    </row>
    <row r="3212" spans="1:2" x14ac:dyDescent="0.25">
      <c r="A3212" s="28" t="s">
        <v>85</v>
      </c>
      <c r="B3212" s="2">
        <v>2.8974551123183736</v>
      </c>
    </row>
    <row r="3213" spans="1:2" x14ac:dyDescent="0.25">
      <c r="A3213" s="28" t="s">
        <v>82</v>
      </c>
      <c r="B3213" s="2">
        <v>1.8351897227465068</v>
      </c>
    </row>
    <row r="3214" spans="1:2" x14ac:dyDescent="0.25">
      <c r="A3214" s="6" t="s">
        <v>21</v>
      </c>
      <c r="B3214" s="2">
        <v>5.0973096084275973</v>
      </c>
    </row>
    <row r="3215" spans="1:2" x14ac:dyDescent="0.25">
      <c r="A3215" s="28" t="s">
        <v>79</v>
      </c>
      <c r="B3215" s="2">
        <v>1.610391348646106E-2</v>
      </c>
    </row>
    <row r="3216" spans="1:2" x14ac:dyDescent="0.25">
      <c r="A3216" s="28" t="s">
        <v>86</v>
      </c>
      <c r="B3216" s="2">
        <v>3.6770519994679522E-3</v>
      </c>
    </row>
    <row r="3217" spans="1:2" x14ac:dyDescent="0.25">
      <c r="A3217" s="28" t="s">
        <v>87</v>
      </c>
      <c r="B3217" s="2">
        <v>1.3741573028598702E-2</v>
      </c>
    </row>
    <row r="3218" spans="1:2" x14ac:dyDescent="0.25">
      <c r="A3218" s="28" t="s">
        <v>31</v>
      </c>
      <c r="B3218" s="2">
        <v>0.8506555672874706</v>
      </c>
    </row>
    <row r="3219" spans="1:2" x14ac:dyDescent="0.25">
      <c r="A3219" s="28" t="s">
        <v>29</v>
      </c>
      <c r="B3219" s="2">
        <v>6.0844673745728328E-2</v>
      </c>
    </row>
    <row r="3220" spans="1:2" x14ac:dyDescent="0.25">
      <c r="A3220" s="28" t="s">
        <v>30</v>
      </c>
      <c r="B3220" s="2">
        <v>0.10567473950456011</v>
      </c>
    </row>
    <row r="3221" spans="1:2" x14ac:dyDescent="0.25">
      <c r="A3221" s="28" t="s">
        <v>88</v>
      </c>
      <c r="B3221" s="2">
        <v>0.22877562495013132</v>
      </c>
    </row>
    <row r="3222" spans="1:2" x14ac:dyDescent="0.25">
      <c r="A3222" s="28" t="s">
        <v>80</v>
      </c>
      <c r="B3222" s="2">
        <v>7.9690391568270444E-2</v>
      </c>
    </row>
    <row r="3223" spans="1:2" x14ac:dyDescent="0.25">
      <c r="A3223" s="28" t="s">
        <v>84</v>
      </c>
      <c r="B3223" s="2">
        <v>1.7714728297931368</v>
      </c>
    </row>
    <row r="3224" spans="1:2" x14ac:dyDescent="0.25">
      <c r="A3224" s="28" t="s">
        <v>85</v>
      </c>
      <c r="B3224" s="2">
        <v>0.41194519277000069</v>
      </c>
    </row>
    <row r="3225" spans="1:2" x14ac:dyDescent="0.25">
      <c r="A3225" s="28" t="s">
        <v>82</v>
      </c>
      <c r="B3225" s="2">
        <v>1.554728050293771</v>
      </c>
    </row>
    <row r="3226" spans="1:2" x14ac:dyDescent="0.25">
      <c r="A3226" s="6" t="s">
        <v>22</v>
      </c>
      <c r="B3226" s="2">
        <v>3.1694385981215074</v>
      </c>
    </row>
    <row r="3227" spans="1:2" x14ac:dyDescent="0.25">
      <c r="A3227" s="28" t="s">
        <v>79</v>
      </c>
      <c r="B3227" s="2">
        <v>8.4187012357575822E-2</v>
      </c>
    </row>
    <row r="3228" spans="1:2" x14ac:dyDescent="0.25">
      <c r="A3228" s="28" t="s">
        <v>86</v>
      </c>
      <c r="B3228" s="2">
        <v>1.541072508181685E-2</v>
      </c>
    </row>
    <row r="3229" spans="1:2" x14ac:dyDescent="0.25">
      <c r="A3229" s="28" t="s">
        <v>87</v>
      </c>
      <c r="B3229" s="2">
        <v>0.1388912996790202</v>
      </c>
    </row>
    <row r="3230" spans="1:2" x14ac:dyDescent="0.25">
      <c r="A3230" s="28" t="s">
        <v>31</v>
      </c>
      <c r="B3230" s="2">
        <v>1.1043705586088359</v>
      </c>
    </row>
    <row r="3231" spans="1:2" x14ac:dyDescent="0.25">
      <c r="A3231" s="28" t="s">
        <v>29</v>
      </c>
      <c r="B3231" s="2">
        <v>0.14819232926798975</v>
      </c>
    </row>
    <row r="3232" spans="1:2" x14ac:dyDescent="0.25">
      <c r="A3232" s="28" t="s">
        <v>30</v>
      </c>
      <c r="B3232" s="2">
        <v>0.19728415513320616</v>
      </c>
    </row>
    <row r="3233" spans="1:2" x14ac:dyDescent="0.25">
      <c r="A3233" s="28" t="s">
        <v>88</v>
      </c>
      <c r="B3233" s="2">
        <v>0.26608372032204086</v>
      </c>
    </row>
    <row r="3234" spans="1:2" x14ac:dyDescent="0.25">
      <c r="A3234" s="28" t="s">
        <v>80</v>
      </c>
      <c r="B3234" s="2">
        <v>3.1519800249099374E-2</v>
      </c>
    </row>
    <row r="3235" spans="1:2" x14ac:dyDescent="0.25">
      <c r="A3235" s="28" t="s">
        <v>84</v>
      </c>
      <c r="B3235" s="2">
        <v>6.1569731554930653E-2</v>
      </c>
    </row>
    <row r="3236" spans="1:2" x14ac:dyDescent="0.25">
      <c r="A3236" s="28" t="s">
        <v>85</v>
      </c>
      <c r="B3236" s="2">
        <v>0.89304112463970919</v>
      </c>
    </row>
    <row r="3237" spans="1:2" x14ac:dyDescent="0.25">
      <c r="A3237" s="28" t="s">
        <v>82</v>
      </c>
      <c r="B3237" s="2">
        <v>0.22888814122728296</v>
      </c>
    </row>
    <row r="3238" spans="1:2" x14ac:dyDescent="0.25">
      <c r="A3238" s="6" t="s">
        <v>25</v>
      </c>
      <c r="B3238" s="2">
        <v>4.0178824430269184</v>
      </c>
    </row>
    <row r="3239" spans="1:2" x14ac:dyDescent="0.25">
      <c r="A3239" s="28" t="s">
        <v>79</v>
      </c>
      <c r="B3239" s="2">
        <v>8.3533422859931455E-2</v>
      </c>
    </row>
    <row r="3240" spans="1:2" x14ac:dyDescent="0.25">
      <c r="A3240" s="28" t="s">
        <v>86</v>
      </c>
      <c r="B3240" s="2">
        <v>5.4817164372536363E-3</v>
      </c>
    </row>
    <row r="3241" spans="1:2" x14ac:dyDescent="0.25">
      <c r="A3241" s="28" t="s">
        <v>87</v>
      </c>
      <c r="B3241" s="2">
        <v>3.2436987187667618E-2</v>
      </c>
    </row>
    <row r="3242" spans="1:2" x14ac:dyDescent="0.25">
      <c r="A3242" s="28" t="s">
        <v>31</v>
      </c>
      <c r="B3242" s="2">
        <v>0.53294756329482595</v>
      </c>
    </row>
    <row r="3243" spans="1:2" x14ac:dyDescent="0.25">
      <c r="A3243" s="28" t="s">
        <v>29</v>
      </c>
      <c r="B3243" s="2">
        <v>8.8352728954614351E-2</v>
      </c>
    </row>
    <row r="3244" spans="1:2" x14ac:dyDescent="0.25">
      <c r="A3244" s="28" t="s">
        <v>30</v>
      </c>
      <c r="B3244" s="2">
        <v>0.20814185564160684</v>
      </c>
    </row>
    <row r="3245" spans="1:2" x14ac:dyDescent="0.25">
      <c r="A3245" s="28" t="s">
        <v>88</v>
      </c>
      <c r="B3245" s="2">
        <v>1.5766549119340301</v>
      </c>
    </row>
    <row r="3246" spans="1:2" x14ac:dyDescent="0.25">
      <c r="A3246" s="28" t="s">
        <v>80</v>
      </c>
      <c r="B3246" s="2">
        <v>1.451880085649278E-2</v>
      </c>
    </row>
    <row r="3247" spans="1:2" x14ac:dyDescent="0.25">
      <c r="A3247" s="28" t="s">
        <v>84</v>
      </c>
      <c r="B3247" s="2">
        <v>5.2816311908583095E-2</v>
      </c>
    </row>
    <row r="3248" spans="1:2" x14ac:dyDescent="0.25">
      <c r="A3248" s="28" t="s">
        <v>85</v>
      </c>
      <c r="B3248" s="2">
        <v>1.1455281892506601</v>
      </c>
    </row>
    <row r="3249" spans="1:2" x14ac:dyDescent="0.25">
      <c r="A3249" s="28" t="s">
        <v>82</v>
      </c>
      <c r="B3249" s="2">
        <v>0.27746995470125285</v>
      </c>
    </row>
    <row r="3250" spans="1:2" x14ac:dyDescent="0.25">
      <c r="A3250" s="6" t="s">
        <v>23</v>
      </c>
      <c r="B3250" s="2">
        <v>3.7257521142153545</v>
      </c>
    </row>
    <row r="3251" spans="1:2" x14ac:dyDescent="0.25">
      <c r="A3251" s="28" t="s">
        <v>79</v>
      </c>
      <c r="B3251" s="2">
        <v>7.238876507595042E-2</v>
      </c>
    </row>
    <row r="3252" spans="1:2" x14ac:dyDescent="0.25">
      <c r="A3252" s="28" t="s">
        <v>86</v>
      </c>
      <c r="B3252" s="2">
        <v>1.5750458178437458E-2</v>
      </c>
    </row>
    <row r="3253" spans="1:2" x14ac:dyDescent="0.25">
      <c r="A3253" s="28" t="s">
        <v>87</v>
      </c>
      <c r="B3253" s="2">
        <v>6.1249266004448293E-2</v>
      </c>
    </row>
    <row r="3254" spans="1:2" x14ac:dyDescent="0.25">
      <c r="A3254" s="28" t="s">
        <v>31</v>
      </c>
      <c r="B3254" s="2">
        <v>1.4546896960873763</v>
      </c>
    </row>
    <row r="3255" spans="1:2" x14ac:dyDescent="0.25">
      <c r="A3255" s="28" t="s">
        <v>29</v>
      </c>
      <c r="B3255" s="2">
        <v>0.14956697543837494</v>
      </c>
    </row>
    <row r="3256" spans="1:2" x14ac:dyDescent="0.25">
      <c r="A3256" s="28" t="s">
        <v>30</v>
      </c>
      <c r="B3256" s="2">
        <v>0.24897372637787807</v>
      </c>
    </row>
    <row r="3257" spans="1:2" x14ac:dyDescent="0.25">
      <c r="A3257" s="28" t="s">
        <v>88</v>
      </c>
      <c r="B3257" s="2">
        <v>0.26247810594318455</v>
      </c>
    </row>
    <row r="3258" spans="1:2" x14ac:dyDescent="0.25">
      <c r="A3258" s="28" t="s">
        <v>80</v>
      </c>
      <c r="B3258" s="2">
        <v>4.077124969582753E-2</v>
      </c>
    </row>
    <row r="3259" spans="1:2" x14ac:dyDescent="0.25">
      <c r="A3259" s="28" t="s">
        <v>84</v>
      </c>
      <c r="B3259" s="2">
        <v>0.27506173854910559</v>
      </c>
    </row>
    <row r="3260" spans="1:2" x14ac:dyDescent="0.25">
      <c r="A3260" s="28" t="s">
        <v>85</v>
      </c>
      <c r="B3260" s="2">
        <v>0.84641373374931472</v>
      </c>
    </row>
    <row r="3261" spans="1:2" x14ac:dyDescent="0.25">
      <c r="A3261" s="28" t="s">
        <v>82</v>
      </c>
      <c r="B3261" s="2">
        <v>0.29840839911545647</v>
      </c>
    </row>
    <row r="3262" spans="1:2" x14ac:dyDescent="0.25">
      <c r="A3262" s="6" t="s">
        <v>250</v>
      </c>
      <c r="B3262" s="2">
        <v>19.840707338132361</v>
      </c>
    </row>
    <row r="3263" spans="1:2" x14ac:dyDescent="0.25">
      <c r="A3263" s="28" t="s">
        <v>79</v>
      </c>
      <c r="B3263" s="2">
        <v>0.42872873242473125</v>
      </c>
    </row>
    <row r="3264" spans="1:2" x14ac:dyDescent="0.25">
      <c r="A3264" s="28" t="s">
        <v>86</v>
      </c>
      <c r="B3264" s="2">
        <v>0.1070335237951211</v>
      </c>
    </row>
    <row r="3265" spans="1:2" x14ac:dyDescent="0.25">
      <c r="A3265" s="28" t="s">
        <v>87</v>
      </c>
      <c r="B3265" s="2">
        <v>0.52754048430497813</v>
      </c>
    </row>
    <row r="3266" spans="1:2" x14ac:dyDescent="0.25">
      <c r="A3266" s="28" t="s">
        <v>31</v>
      </c>
      <c r="B3266" s="2">
        <v>5.4000079761685438</v>
      </c>
    </row>
    <row r="3267" spans="1:2" x14ac:dyDescent="0.25">
      <c r="A3267" s="28" t="s">
        <v>29</v>
      </c>
      <c r="B3267" s="2">
        <v>1.460077868206719</v>
      </c>
    </row>
    <row r="3268" spans="1:2" x14ac:dyDescent="0.25">
      <c r="A3268" s="28" t="s">
        <v>30</v>
      </c>
      <c r="B3268" s="2">
        <v>2.7943872650748172</v>
      </c>
    </row>
    <row r="3269" spans="1:2" x14ac:dyDescent="0.25">
      <c r="A3269" s="28" t="s">
        <v>88</v>
      </c>
      <c r="B3269" s="2">
        <v>1.624048765718628</v>
      </c>
    </row>
    <row r="3270" spans="1:2" x14ac:dyDescent="0.25">
      <c r="A3270" s="28" t="s">
        <v>80</v>
      </c>
      <c r="B3270" s="2">
        <v>0.16413912063694933</v>
      </c>
    </row>
    <row r="3271" spans="1:2" x14ac:dyDescent="0.25">
      <c r="A3271" s="28" t="s">
        <v>84</v>
      </c>
      <c r="B3271" s="2">
        <v>1.1898916632353316</v>
      </c>
    </row>
    <row r="3272" spans="1:2" x14ac:dyDescent="0.25">
      <c r="A3272" s="28" t="s">
        <v>85</v>
      </c>
      <c r="B3272" s="2">
        <v>3.5894408717421609</v>
      </c>
    </row>
    <row r="3273" spans="1:2" x14ac:dyDescent="0.25">
      <c r="A3273" s="28" t="s">
        <v>82</v>
      </c>
      <c r="B3273" s="2">
        <v>2.5554110668243792</v>
      </c>
    </row>
    <row r="3274" spans="1:2" x14ac:dyDescent="0.25">
      <c r="A3274" s="6" t="s">
        <v>252</v>
      </c>
      <c r="B3274" s="2">
        <v>46.438476416823768</v>
      </c>
    </row>
    <row r="3275" spans="1:2" x14ac:dyDescent="0.25">
      <c r="A3275" s="28" t="s">
        <v>79</v>
      </c>
      <c r="B3275" s="2">
        <v>1.7147666342908445</v>
      </c>
    </row>
    <row r="3276" spans="1:2" x14ac:dyDescent="0.25">
      <c r="A3276" s="28" t="s">
        <v>86</v>
      </c>
      <c r="B3276" s="2">
        <v>0.24652773119275601</v>
      </c>
    </row>
    <row r="3277" spans="1:2" x14ac:dyDescent="0.25">
      <c r="A3277" s="28" t="s">
        <v>87</v>
      </c>
      <c r="B3277" s="2">
        <v>1.4248873055039066</v>
      </c>
    </row>
    <row r="3278" spans="1:2" x14ac:dyDescent="0.25">
      <c r="A3278" s="28" t="s">
        <v>31</v>
      </c>
      <c r="B3278" s="2">
        <v>8.4389348776070339</v>
      </c>
    </row>
    <row r="3279" spans="1:2" x14ac:dyDescent="0.25">
      <c r="A3279" s="28" t="s">
        <v>29</v>
      </c>
      <c r="B3279" s="2">
        <v>5.6045564756421511</v>
      </c>
    </row>
    <row r="3280" spans="1:2" x14ac:dyDescent="0.25">
      <c r="A3280" s="28" t="s">
        <v>30</v>
      </c>
      <c r="B3280" s="2">
        <v>1.8746322782866212</v>
      </c>
    </row>
    <row r="3281" spans="1:2" x14ac:dyDescent="0.25">
      <c r="A3281" s="28" t="s">
        <v>88</v>
      </c>
      <c r="B3281" s="2">
        <v>4.9712372958960014</v>
      </c>
    </row>
    <row r="3282" spans="1:2" x14ac:dyDescent="0.25">
      <c r="A3282" s="28" t="s">
        <v>80</v>
      </c>
      <c r="B3282" s="2">
        <v>1.8257373652392508</v>
      </c>
    </row>
    <row r="3283" spans="1:2" x14ac:dyDescent="0.25">
      <c r="A3283" s="28" t="s">
        <v>84</v>
      </c>
      <c r="B3283" s="2">
        <v>3.1118537033014602</v>
      </c>
    </row>
    <row r="3284" spans="1:2" x14ac:dyDescent="0.25">
      <c r="A3284" s="28" t="s">
        <v>85</v>
      </c>
      <c r="B3284" s="2">
        <v>9.1864411221695192</v>
      </c>
    </row>
    <row r="3285" spans="1:2" x14ac:dyDescent="0.25">
      <c r="A3285" s="28" t="s">
        <v>82</v>
      </c>
      <c r="B3285" s="2">
        <v>8.0389016276942211</v>
      </c>
    </row>
    <row r="3286" spans="1:2" x14ac:dyDescent="0.25">
      <c r="A3286" s="6" t="s">
        <v>230</v>
      </c>
      <c r="B3286" s="2">
        <v>11.388791737966631</v>
      </c>
    </row>
    <row r="3287" spans="1:2" x14ac:dyDescent="0.25">
      <c r="A3287" s="28" t="s">
        <v>79</v>
      </c>
      <c r="B3287" s="2">
        <v>0.74441651935129483</v>
      </c>
    </row>
    <row r="3288" spans="1:2" x14ac:dyDescent="0.25">
      <c r="A3288" s="28" t="s">
        <v>86</v>
      </c>
      <c r="B3288" s="2">
        <v>0.10755138291406283</v>
      </c>
    </row>
    <row r="3289" spans="1:2" x14ac:dyDescent="0.25">
      <c r="A3289" s="28" t="s">
        <v>87</v>
      </c>
      <c r="B3289" s="2">
        <v>0.3358578900020972</v>
      </c>
    </row>
    <row r="3290" spans="1:2" x14ac:dyDescent="0.25">
      <c r="A3290" s="28" t="s">
        <v>31</v>
      </c>
      <c r="B3290" s="2">
        <v>2.0687722313411858</v>
      </c>
    </row>
    <row r="3291" spans="1:2" x14ac:dyDescent="0.25">
      <c r="A3291" s="28" t="s">
        <v>29</v>
      </c>
      <c r="B3291" s="2">
        <v>1.0381046453100988</v>
      </c>
    </row>
    <row r="3292" spans="1:2" x14ac:dyDescent="0.25">
      <c r="A3292" s="28" t="s">
        <v>30</v>
      </c>
      <c r="B3292" s="2">
        <v>0.47196617680543362</v>
      </c>
    </row>
    <row r="3293" spans="1:2" x14ac:dyDescent="0.25">
      <c r="A3293" s="28" t="s">
        <v>88</v>
      </c>
      <c r="B3293" s="2">
        <v>1.2578607210894885</v>
      </c>
    </row>
    <row r="3294" spans="1:2" x14ac:dyDescent="0.25">
      <c r="A3294" s="28" t="s">
        <v>80</v>
      </c>
      <c r="B3294" s="2">
        <v>0.70387685777340414</v>
      </c>
    </row>
    <row r="3295" spans="1:2" x14ac:dyDescent="0.25">
      <c r="A3295" s="28" t="s">
        <v>84</v>
      </c>
      <c r="B3295" s="2">
        <v>0.61138094254523123</v>
      </c>
    </row>
    <row r="3296" spans="1:2" x14ac:dyDescent="0.25">
      <c r="A3296" s="28" t="s">
        <v>85</v>
      </c>
      <c r="B3296" s="2">
        <v>2.2770969668712286</v>
      </c>
    </row>
    <row r="3297" spans="1:2" x14ac:dyDescent="0.25">
      <c r="A3297" s="28" t="s">
        <v>82</v>
      </c>
      <c r="B3297" s="2">
        <v>1.7719074039631044</v>
      </c>
    </row>
    <row r="3298" spans="1:2" x14ac:dyDescent="0.25">
      <c r="A3298" s="6" t="s">
        <v>93</v>
      </c>
      <c r="B3298" s="2">
        <v>185.01938558712979</v>
      </c>
    </row>
    <row r="3299" spans="1:2" x14ac:dyDescent="0.25">
      <c r="A3299" s="28" t="s">
        <v>79</v>
      </c>
      <c r="B3299" s="2">
        <v>5.9342719982460101</v>
      </c>
    </row>
    <row r="3300" spans="1:2" x14ac:dyDescent="0.25">
      <c r="A3300" s="28" t="s">
        <v>86</v>
      </c>
      <c r="B3300" s="2">
        <v>1.4127605159718721</v>
      </c>
    </row>
    <row r="3301" spans="1:2" x14ac:dyDescent="0.25">
      <c r="A3301" s="28" t="s">
        <v>87</v>
      </c>
      <c r="B3301" s="2">
        <v>5.8600386315147883</v>
      </c>
    </row>
    <row r="3302" spans="1:2" x14ac:dyDescent="0.25">
      <c r="A3302" s="28" t="s">
        <v>31</v>
      </c>
      <c r="B3302" s="2">
        <v>49.021609376072774</v>
      </c>
    </row>
    <row r="3303" spans="1:2" x14ac:dyDescent="0.25">
      <c r="A3303" s="28" t="s">
        <v>29</v>
      </c>
      <c r="B3303" s="2">
        <v>13.19184113861273</v>
      </c>
    </row>
    <row r="3304" spans="1:2" x14ac:dyDescent="0.25">
      <c r="A3304" s="28" t="s">
        <v>30</v>
      </c>
      <c r="B3304" s="2">
        <v>14.929808989410967</v>
      </c>
    </row>
    <row r="3305" spans="1:2" x14ac:dyDescent="0.25">
      <c r="A3305" s="28" t="s">
        <v>88</v>
      </c>
      <c r="B3305" s="2">
        <v>16.006780770464154</v>
      </c>
    </row>
    <row r="3306" spans="1:2" x14ac:dyDescent="0.25">
      <c r="A3306" s="28" t="s">
        <v>80</v>
      </c>
      <c r="B3306" s="2">
        <v>4.2781391813019631</v>
      </c>
    </row>
    <row r="3307" spans="1:2" x14ac:dyDescent="0.25">
      <c r="A3307" s="28" t="s">
        <v>84</v>
      </c>
      <c r="B3307" s="2">
        <v>10.881430803929577</v>
      </c>
    </row>
    <row r="3308" spans="1:2" x14ac:dyDescent="0.25">
      <c r="A3308" s="28" t="s">
        <v>85</v>
      </c>
      <c r="B3308" s="2">
        <v>36.683554174581182</v>
      </c>
    </row>
    <row r="3309" spans="1:2" x14ac:dyDescent="0.25">
      <c r="A3309" s="28" t="s">
        <v>82</v>
      </c>
      <c r="B3309" s="2">
        <v>26.819150007023744</v>
      </c>
    </row>
    <row r="3310" spans="1:2" x14ac:dyDescent="0.25">
      <c r="A3310" s="3" t="s">
        <v>227</v>
      </c>
      <c r="B3310" s="2">
        <v>691.94114308170992</v>
      </c>
    </row>
    <row r="3311" spans="1:2" x14ac:dyDescent="0.25">
      <c r="A3311" s="6" t="s">
        <v>229</v>
      </c>
      <c r="B3311" s="2">
        <v>2.0632082156513567</v>
      </c>
    </row>
    <row r="3312" spans="1:2" x14ac:dyDescent="0.25">
      <c r="A3312" s="28" t="s">
        <v>79</v>
      </c>
      <c r="B3312" s="2">
        <v>1.4765347841359025E-3</v>
      </c>
    </row>
    <row r="3313" spans="1:2" x14ac:dyDescent="0.25">
      <c r="A3313" s="28" t="s">
        <v>86</v>
      </c>
      <c r="B3313" s="2">
        <v>7.5629256221505592E-3</v>
      </c>
    </row>
    <row r="3314" spans="1:2" x14ac:dyDescent="0.25">
      <c r="A3314" s="28" t="s">
        <v>87</v>
      </c>
      <c r="B3314" s="2">
        <v>2.5275050192044349E-2</v>
      </c>
    </row>
    <row r="3315" spans="1:2" x14ac:dyDescent="0.25">
      <c r="A3315" s="28" t="s">
        <v>31</v>
      </c>
      <c r="B3315" s="2">
        <v>0.48201174391287227</v>
      </c>
    </row>
    <row r="3316" spans="1:2" x14ac:dyDescent="0.25">
      <c r="A3316" s="28" t="s">
        <v>29</v>
      </c>
      <c r="B3316" s="2">
        <v>0.78704637029001034</v>
      </c>
    </row>
    <row r="3317" spans="1:2" x14ac:dyDescent="0.25">
      <c r="A3317" s="28" t="s">
        <v>30</v>
      </c>
      <c r="B3317" s="2">
        <v>8.6744964896346657E-2</v>
      </c>
    </row>
    <row r="3318" spans="1:2" x14ac:dyDescent="0.25">
      <c r="A3318" s="28" t="s">
        <v>88</v>
      </c>
      <c r="B3318" s="2">
        <v>0.11861421276821278</v>
      </c>
    </row>
    <row r="3319" spans="1:2" x14ac:dyDescent="0.25">
      <c r="A3319" s="28" t="s">
        <v>80</v>
      </c>
      <c r="B3319" s="2">
        <v>1.5584081812917502E-2</v>
      </c>
    </row>
    <row r="3320" spans="1:2" x14ac:dyDescent="0.25">
      <c r="A3320" s="28" t="s">
        <v>84</v>
      </c>
      <c r="B3320" s="2">
        <v>0.2727872177726488</v>
      </c>
    </row>
    <row r="3321" spans="1:2" x14ac:dyDescent="0.25">
      <c r="A3321" s="28" t="s">
        <v>85</v>
      </c>
      <c r="B3321" s="2">
        <v>0.12624643473066638</v>
      </c>
    </row>
    <row r="3322" spans="1:2" x14ac:dyDescent="0.25">
      <c r="A3322" s="28" t="s">
        <v>82</v>
      </c>
      <c r="B3322" s="2">
        <v>0.13985867886935094</v>
      </c>
    </row>
    <row r="3323" spans="1:2" x14ac:dyDescent="0.25">
      <c r="A3323" s="6" t="s">
        <v>240</v>
      </c>
      <c r="B3323" s="2">
        <v>1.5065525551114605</v>
      </c>
    </row>
    <row r="3324" spans="1:2" x14ac:dyDescent="0.25">
      <c r="A3324" s="28" t="s">
        <v>79</v>
      </c>
      <c r="B3324" s="2">
        <v>5.6664217348586978E-3</v>
      </c>
    </row>
    <row r="3325" spans="1:2" x14ac:dyDescent="0.25">
      <c r="A3325" s="28" t="s">
        <v>87</v>
      </c>
      <c r="B3325" s="2">
        <v>0.40250159162613081</v>
      </c>
    </row>
    <row r="3326" spans="1:2" x14ac:dyDescent="0.25">
      <c r="A3326" s="28" t="s">
        <v>31</v>
      </c>
      <c r="B3326" s="2">
        <v>0.15182809875104486</v>
      </c>
    </row>
    <row r="3327" spans="1:2" x14ac:dyDescent="0.25">
      <c r="A3327" s="28" t="s">
        <v>29</v>
      </c>
      <c r="B3327" s="2">
        <v>0.24339016114749232</v>
      </c>
    </row>
    <row r="3328" spans="1:2" x14ac:dyDescent="0.25">
      <c r="A3328" s="28" t="s">
        <v>30</v>
      </c>
      <c r="B3328" s="2">
        <v>4.1095111411576311E-2</v>
      </c>
    </row>
    <row r="3329" spans="1:2" x14ac:dyDescent="0.25">
      <c r="A3329" s="28" t="s">
        <v>88</v>
      </c>
      <c r="B3329" s="2">
        <v>5.5414242572967891E-2</v>
      </c>
    </row>
    <row r="3330" spans="1:2" x14ac:dyDescent="0.25">
      <c r="A3330" s="28" t="s">
        <v>80</v>
      </c>
      <c r="B3330" s="2">
        <v>5.5021857421480944E-3</v>
      </c>
    </row>
    <row r="3331" spans="1:2" x14ac:dyDescent="0.25">
      <c r="A3331" s="28" t="s">
        <v>84</v>
      </c>
      <c r="B3331" s="2">
        <v>2.5568054243439928E-2</v>
      </c>
    </row>
    <row r="3332" spans="1:2" x14ac:dyDescent="0.25">
      <c r="A3332" s="28" t="s">
        <v>85</v>
      </c>
      <c r="B3332" s="2">
        <v>0.40804273868820901</v>
      </c>
    </row>
    <row r="3333" spans="1:2" x14ac:dyDescent="0.25">
      <c r="A3333" s="28" t="s">
        <v>82</v>
      </c>
      <c r="B3333" s="2">
        <v>0.1675439491935925</v>
      </c>
    </row>
    <row r="3334" spans="1:2" x14ac:dyDescent="0.25">
      <c r="A3334" s="6" t="s">
        <v>242</v>
      </c>
      <c r="B3334" s="2">
        <v>40.908115672241202</v>
      </c>
    </row>
    <row r="3335" spans="1:2" x14ac:dyDescent="0.25">
      <c r="A3335" s="28" t="s">
        <v>79</v>
      </c>
      <c r="B3335" s="2">
        <v>0.93631625734136248</v>
      </c>
    </row>
    <row r="3336" spans="1:2" x14ac:dyDescent="0.25">
      <c r="A3336" s="28" t="s">
        <v>86</v>
      </c>
      <c r="B3336" s="2">
        <v>0.56209767363567742</v>
      </c>
    </row>
    <row r="3337" spans="1:2" x14ac:dyDescent="0.25">
      <c r="A3337" s="28" t="s">
        <v>87</v>
      </c>
      <c r="B3337" s="2">
        <v>1.0971134339075601</v>
      </c>
    </row>
    <row r="3338" spans="1:2" x14ac:dyDescent="0.25">
      <c r="A3338" s="28" t="s">
        <v>31</v>
      </c>
      <c r="B3338" s="2">
        <v>5.5790830288236881</v>
      </c>
    </row>
    <row r="3339" spans="1:2" x14ac:dyDescent="0.25">
      <c r="A3339" s="28" t="s">
        <v>29</v>
      </c>
      <c r="B3339" s="2">
        <v>5.515897074181102</v>
      </c>
    </row>
    <row r="3340" spans="1:2" x14ac:dyDescent="0.25">
      <c r="A3340" s="28" t="s">
        <v>30</v>
      </c>
      <c r="B3340" s="2">
        <v>2.6942337275781942</v>
      </c>
    </row>
    <row r="3341" spans="1:2" x14ac:dyDescent="0.25">
      <c r="A3341" s="28" t="s">
        <v>88</v>
      </c>
      <c r="B3341" s="2">
        <v>9.4653118767258935</v>
      </c>
    </row>
    <row r="3342" spans="1:2" x14ac:dyDescent="0.25">
      <c r="A3342" s="28" t="s">
        <v>80</v>
      </c>
      <c r="B3342" s="2">
        <v>0.42804831196150517</v>
      </c>
    </row>
    <row r="3343" spans="1:2" x14ac:dyDescent="0.25">
      <c r="A3343" s="28" t="s">
        <v>84</v>
      </c>
      <c r="B3343" s="2">
        <v>2.2578448457276754</v>
      </c>
    </row>
    <row r="3344" spans="1:2" x14ac:dyDescent="0.25">
      <c r="A3344" s="28" t="s">
        <v>85</v>
      </c>
      <c r="B3344" s="2">
        <v>4.9539348632680218</v>
      </c>
    </row>
    <row r="3345" spans="1:2" x14ac:dyDescent="0.25">
      <c r="A3345" s="28" t="s">
        <v>82</v>
      </c>
      <c r="B3345" s="2">
        <v>7.4182345790905222</v>
      </c>
    </row>
    <row r="3346" spans="1:2" x14ac:dyDescent="0.25">
      <c r="A3346" s="6" t="s">
        <v>231</v>
      </c>
      <c r="B3346" s="2">
        <v>2.3495636461615059</v>
      </c>
    </row>
    <row r="3347" spans="1:2" x14ac:dyDescent="0.25">
      <c r="A3347" s="28" t="s">
        <v>79</v>
      </c>
      <c r="B3347" s="2">
        <v>7.3981843913362649E-5</v>
      </c>
    </row>
    <row r="3348" spans="1:2" x14ac:dyDescent="0.25">
      <c r="A3348" s="28" t="s">
        <v>86</v>
      </c>
      <c r="B3348" s="2">
        <v>1.6491320182099518E-4</v>
      </c>
    </row>
    <row r="3349" spans="1:2" x14ac:dyDescent="0.25">
      <c r="A3349" s="28" t="s">
        <v>31</v>
      </c>
      <c r="B3349" s="2">
        <v>0.14657035496253126</v>
      </c>
    </row>
    <row r="3350" spans="1:2" x14ac:dyDescent="0.25">
      <c r="A3350" s="28" t="s">
        <v>29</v>
      </c>
      <c r="B3350" s="2">
        <v>0.77043423957872414</v>
      </c>
    </row>
    <row r="3351" spans="1:2" x14ac:dyDescent="0.25">
      <c r="A3351" s="28" t="s">
        <v>30</v>
      </c>
      <c r="B3351" s="2">
        <v>5.6086013933411027E-4</v>
      </c>
    </row>
    <row r="3352" spans="1:2" x14ac:dyDescent="0.25">
      <c r="A3352" s="28" t="s">
        <v>88</v>
      </c>
      <c r="B3352" s="2">
        <v>0.58242723066499791</v>
      </c>
    </row>
    <row r="3353" spans="1:2" x14ac:dyDescent="0.25">
      <c r="A3353" s="28" t="s">
        <v>80</v>
      </c>
      <c r="B3353" s="2">
        <v>1.7481382658870621E-3</v>
      </c>
    </row>
    <row r="3354" spans="1:2" x14ac:dyDescent="0.25">
      <c r="A3354" s="28" t="s">
        <v>84</v>
      </c>
      <c r="B3354" s="2">
        <v>2.0994112250725099E-3</v>
      </c>
    </row>
    <row r="3355" spans="1:2" x14ac:dyDescent="0.25">
      <c r="A3355" s="28" t="s">
        <v>85</v>
      </c>
      <c r="B3355" s="2">
        <v>0.30227157163580476</v>
      </c>
    </row>
    <row r="3356" spans="1:2" x14ac:dyDescent="0.25">
      <c r="A3356" s="28" t="s">
        <v>82</v>
      </c>
      <c r="B3356" s="2">
        <v>0.54321294464342007</v>
      </c>
    </row>
    <row r="3357" spans="1:2" x14ac:dyDescent="0.25">
      <c r="A3357" s="6" t="s">
        <v>19</v>
      </c>
      <c r="B3357" s="2">
        <v>0.10181281395440683</v>
      </c>
    </row>
    <row r="3358" spans="1:2" x14ac:dyDescent="0.25">
      <c r="A3358" s="28" t="s">
        <v>79</v>
      </c>
      <c r="B3358" s="2">
        <v>2.6851311190705111E-2</v>
      </c>
    </row>
    <row r="3359" spans="1:2" x14ac:dyDescent="0.25">
      <c r="A3359" s="28" t="s">
        <v>86</v>
      </c>
      <c r="B3359" s="2">
        <v>6.0697238847711929E-3</v>
      </c>
    </row>
    <row r="3360" spans="1:2" x14ac:dyDescent="0.25">
      <c r="A3360" s="28" t="s">
        <v>87</v>
      </c>
      <c r="B3360" s="2">
        <v>5.4315106897846364E-4</v>
      </c>
    </row>
    <row r="3361" spans="1:2" x14ac:dyDescent="0.25">
      <c r="A3361" s="28" t="s">
        <v>31</v>
      </c>
      <c r="B3361" s="2">
        <v>1.4169858859870885E-2</v>
      </c>
    </row>
    <row r="3362" spans="1:2" x14ac:dyDescent="0.25">
      <c r="A3362" s="28" t="s">
        <v>29</v>
      </c>
      <c r="B3362" s="2">
        <v>1.0969983120632123E-2</v>
      </c>
    </row>
    <row r="3363" spans="1:2" x14ac:dyDescent="0.25">
      <c r="A3363" s="28" t="s">
        <v>30</v>
      </c>
      <c r="B3363" s="2">
        <v>3.0316992645808682E-3</v>
      </c>
    </row>
    <row r="3364" spans="1:2" x14ac:dyDescent="0.25">
      <c r="A3364" s="28" t="s">
        <v>88</v>
      </c>
      <c r="B3364" s="2">
        <v>9.10537332148003E-3</v>
      </c>
    </row>
    <row r="3365" spans="1:2" x14ac:dyDescent="0.25">
      <c r="A3365" s="28" t="s">
        <v>80</v>
      </c>
      <c r="B3365" s="2">
        <v>3.5411523864739072E-3</v>
      </c>
    </row>
    <row r="3366" spans="1:2" x14ac:dyDescent="0.25">
      <c r="A3366" s="28" t="s">
        <v>84</v>
      </c>
      <c r="B3366" s="2">
        <v>3.459322656511363E-3</v>
      </c>
    </row>
    <row r="3367" spans="1:2" x14ac:dyDescent="0.25">
      <c r="A3367" s="28" t="s">
        <v>85</v>
      </c>
      <c r="B3367" s="2">
        <v>1.8216265825217046E-2</v>
      </c>
    </row>
    <row r="3368" spans="1:2" x14ac:dyDescent="0.25">
      <c r="A3368" s="28" t="s">
        <v>82</v>
      </c>
      <c r="B3368" s="2">
        <v>5.8549723751858407E-3</v>
      </c>
    </row>
    <row r="3369" spans="1:2" x14ac:dyDescent="0.25">
      <c r="A3369" s="6" t="s">
        <v>244</v>
      </c>
      <c r="B3369" s="2">
        <v>14.433845071818775</v>
      </c>
    </row>
    <row r="3370" spans="1:2" x14ac:dyDescent="0.25">
      <c r="A3370" s="28" t="s">
        <v>79</v>
      </c>
      <c r="B3370" s="2">
        <v>0.1798871291833547</v>
      </c>
    </row>
    <row r="3371" spans="1:2" x14ac:dyDescent="0.25">
      <c r="A3371" s="28" t="s">
        <v>86</v>
      </c>
      <c r="B3371" s="2">
        <v>0.31039844499689145</v>
      </c>
    </row>
    <row r="3372" spans="1:2" x14ac:dyDescent="0.25">
      <c r="A3372" s="28" t="s">
        <v>87</v>
      </c>
      <c r="B3372" s="2">
        <v>0.22846055477001534</v>
      </c>
    </row>
    <row r="3373" spans="1:2" x14ac:dyDescent="0.25">
      <c r="A3373" s="28" t="s">
        <v>31</v>
      </c>
      <c r="B3373" s="2">
        <v>2.3034581056139025</v>
      </c>
    </row>
    <row r="3374" spans="1:2" x14ac:dyDescent="0.25">
      <c r="A3374" s="28" t="s">
        <v>29</v>
      </c>
      <c r="B3374" s="2">
        <v>4.332800643321459</v>
      </c>
    </row>
    <row r="3375" spans="1:2" x14ac:dyDescent="0.25">
      <c r="A3375" s="28" t="s">
        <v>30</v>
      </c>
      <c r="B3375" s="2">
        <v>0.83108826213296827</v>
      </c>
    </row>
    <row r="3376" spans="1:2" x14ac:dyDescent="0.25">
      <c r="A3376" s="28" t="s">
        <v>88</v>
      </c>
      <c r="B3376" s="2">
        <v>1.7932401817763586</v>
      </c>
    </row>
    <row r="3377" spans="1:2" x14ac:dyDescent="0.25">
      <c r="A3377" s="28" t="s">
        <v>80</v>
      </c>
      <c r="B3377" s="2">
        <v>0.10405693916964844</v>
      </c>
    </row>
    <row r="3378" spans="1:2" x14ac:dyDescent="0.25">
      <c r="A3378" s="28" t="s">
        <v>84</v>
      </c>
      <c r="B3378" s="2">
        <v>0.41568739947882449</v>
      </c>
    </row>
    <row r="3379" spans="1:2" x14ac:dyDescent="0.25">
      <c r="A3379" s="28" t="s">
        <v>85</v>
      </c>
      <c r="B3379" s="2">
        <v>2.1581285015645406</v>
      </c>
    </row>
    <row r="3380" spans="1:2" x14ac:dyDescent="0.25">
      <c r="A3380" s="28" t="s">
        <v>82</v>
      </c>
      <c r="B3380" s="2">
        <v>1.7766389098108093</v>
      </c>
    </row>
    <row r="3381" spans="1:2" x14ac:dyDescent="0.25">
      <c r="A3381" s="6" t="s">
        <v>52</v>
      </c>
      <c r="B3381" s="2">
        <v>1.5749982608733417</v>
      </c>
    </row>
    <row r="3382" spans="1:2" x14ac:dyDescent="0.25">
      <c r="A3382" s="28" t="s">
        <v>79</v>
      </c>
      <c r="B3382" s="2">
        <v>3.027186417143915E-2</v>
      </c>
    </row>
    <row r="3383" spans="1:2" x14ac:dyDescent="0.25">
      <c r="A3383" s="28" t="s">
        <v>86</v>
      </c>
      <c r="B3383" s="2">
        <v>4.9972120782434109E-3</v>
      </c>
    </row>
    <row r="3384" spans="1:2" x14ac:dyDescent="0.25">
      <c r="A3384" s="28" t="s">
        <v>87</v>
      </c>
      <c r="B3384" s="2">
        <v>5.330970132235039E-2</v>
      </c>
    </row>
    <row r="3385" spans="1:2" x14ac:dyDescent="0.25">
      <c r="A3385" s="28" t="s">
        <v>31</v>
      </c>
      <c r="B3385" s="2">
        <v>1.4578022495122928E-2</v>
      </c>
    </row>
    <row r="3386" spans="1:2" x14ac:dyDescent="0.25">
      <c r="A3386" s="28" t="s">
        <v>29</v>
      </c>
      <c r="B3386" s="2">
        <v>1.1827949758833221</v>
      </c>
    </row>
    <row r="3387" spans="1:2" x14ac:dyDescent="0.25">
      <c r="A3387" s="28" t="s">
        <v>30</v>
      </c>
      <c r="B3387" s="2">
        <v>8.420144740029091E-3</v>
      </c>
    </row>
    <row r="3388" spans="1:2" x14ac:dyDescent="0.25">
      <c r="A3388" s="28" t="s">
        <v>88</v>
      </c>
      <c r="B3388" s="2">
        <v>3.1327209280363776E-2</v>
      </c>
    </row>
    <row r="3389" spans="1:2" x14ac:dyDescent="0.25">
      <c r="A3389" s="28" t="s">
        <v>80</v>
      </c>
      <c r="B3389" s="2">
        <v>2.5452991571764061E-2</v>
      </c>
    </row>
    <row r="3390" spans="1:2" x14ac:dyDescent="0.25">
      <c r="A3390" s="28" t="s">
        <v>84</v>
      </c>
      <c r="B3390" s="2">
        <v>2.912181335534357E-2</v>
      </c>
    </row>
    <row r="3391" spans="1:2" x14ac:dyDescent="0.25">
      <c r="A3391" s="28" t="s">
        <v>85</v>
      </c>
      <c r="B3391" s="2">
        <v>0.13379206088112364</v>
      </c>
    </row>
    <row r="3392" spans="1:2" x14ac:dyDescent="0.25">
      <c r="A3392" s="28" t="s">
        <v>82</v>
      </c>
      <c r="B3392" s="2">
        <v>6.0932265094239685E-2</v>
      </c>
    </row>
    <row r="3393" spans="1:2" x14ac:dyDescent="0.25">
      <c r="A3393" s="6" t="s">
        <v>246</v>
      </c>
      <c r="B3393" s="2">
        <v>5.5823131645171742</v>
      </c>
    </row>
    <row r="3394" spans="1:2" x14ac:dyDescent="0.25">
      <c r="A3394" s="28" t="s">
        <v>79</v>
      </c>
      <c r="B3394" s="2">
        <v>5.8805588993557145E-2</v>
      </c>
    </row>
    <row r="3395" spans="1:2" x14ac:dyDescent="0.25">
      <c r="A3395" s="28" t="s">
        <v>86</v>
      </c>
      <c r="B3395" s="2">
        <v>2.1519812462800107E-2</v>
      </c>
    </row>
    <row r="3396" spans="1:2" x14ac:dyDescent="0.25">
      <c r="A3396" s="28" t="s">
        <v>87</v>
      </c>
      <c r="B3396" s="2">
        <v>5.7344883531166263E-2</v>
      </c>
    </row>
    <row r="3397" spans="1:2" x14ac:dyDescent="0.25">
      <c r="A3397" s="28" t="s">
        <v>31</v>
      </c>
      <c r="B3397" s="2">
        <v>0.60979243355916157</v>
      </c>
    </row>
    <row r="3398" spans="1:2" x14ac:dyDescent="0.25">
      <c r="A3398" s="28" t="s">
        <v>29</v>
      </c>
      <c r="B3398" s="2">
        <v>1.0027961308896323</v>
      </c>
    </row>
    <row r="3399" spans="1:2" x14ac:dyDescent="0.25">
      <c r="A3399" s="28" t="s">
        <v>30</v>
      </c>
      <c r="B3399" s="2">
        <v>0.23889875857038645</v>
      </c>
    </row>
    <row r="3400" spans="1:2" x14ac:dyDescent="0.25">
      <c r="A3400" s="28" t="s">
        <v>88</v>
      </c>
      <c r="B3400" s="2">
        <v>0.53216230934504105</v>
      </c>
    </row>
    <row r="3401" spans="1:2" x14ac:dyDescent="0.25">
      <c r="A3401" s="28" t="s">
        <v>80</v>
      </c>
      <c r="B3401" s="2">
        <v>0.52389350701987825</v>
      </c>
    </row>
    <row r="3402" spans="1:2" x14ac:dyDescent="0.25">
      <c r="A3402" s="28" t="s">
        <v>84</v>
      </c>
      <c r="B3402" s="2">
        <v>0.24161917711679848</v>
      </c>
    </row>
    <row r="3403" spans="1:2" x14ac:dyDescent="0.25">
      <c r="A3403" s="28" t="s">
        <v>85</v>
      </c>
      <c r="B3403" s="2">
        <v>1.7115998181666368</v>
      </c>
    </row>
    <row r="3404" spans="1:2" x14ac:dyDescent="0.25">
      <c r="A3404" s="28" t="s">
        <v>82</v>
      </c>
      <c r="B3404" s="2">
        <v>0.58388074486211594</v>
      </c>
    </row>
    <row r="3405" spans="1:2" x14ac:dyDescent="0.25">
      <c r="A3405" s="6" t="s">
        <v>248</v>
      </c>
      <c r="B3405" s="2">
        <v>65.240449259593291</v>
      </c>
    </row>
    <row r="3406" spans="1:2" x14ac:dyDescent="0.25">
      <c r="A3406" s="28" t="s">
        <v>79</v>
      </c>
      <c r="B3406" s="2">
        <v>0.91464487394302474</v>
      </c>
    </row>
    <row r="3407" spans="1:2" x14ac:dyDescent="0.25">
      <c r="A3407" s="28" t="s">
        <v>86</v>
      </c>
      <c r="B3407" s="2">
        <v>1.1794569467757239</v>
      </c>
    </row>
    <row r="3408" spans="1:2" x14ac:dyDescent="0.25">
      <c r="A3408" s="28" t="s">
        <v>87</v>
      </c>
      <c r="B3408" s="2">
        <v>1.8266006202255358</v>
      </c>
    </row>
    <row r="3409" spans="1:2" x14ac:dyDescent="0.25">
      <c r="A3409" s="28" t="s">
        <v>31</v>
      </c>
      <c r="B3409" s="2">
        <v>6.4398914659529387</v>
      </c>
    </row>
    <row r="3410" spans="1:2" x14ac:dyDescent="0.25">
      <c r="A3410" s="28" t="s">
        <v>29</v>
      </c>
      <c r="B3410" s="2">
        <v>8.0907361332312284</v>
      </c>
    </row>
    <row r="3411" spans="1:2" x14ac:dyDescent="0.25">
      <c r="A3411" s="28" t="s">
        <v>30</v>
      </c>
      <c r="B3411" s="2">
        <v>3.683338607927038</v>
      </c>
    </row>
    <row r="3412" spans="1:2" x14ac:dyDescent="0.25">
      <c r="A3412" s="28" t="s">
        <v>88</v>
      </c>
      <c r="B3412" s="2">
        <v>12.974995753568537</v>
      </c>
    </row>
    <row r="3413" spans="1:2" x14ac:dyDescent="0.25">
      <c r="A3413" s="28" t="s">
        <v>80</v>
      </c>
      <c r="B3413" s="2">
        <v>1.9199108830012344</v>
      </c>
    </row>
    <row r="3414" spans="1:2" x14ac:dyDescent="0.25">
      <c r="A3414" s="28" t="s">
        <v>84</v>
      </c>
      <c r="B3414" s="2">
        <v>5.3842085543775697</v>
      </c>
    </row>
    <row r="3415" spans="1:2" x14ac:dyDescent="0.25">
      <c r="A3415" s="28" t="s">
        <v>85</v>
      </c>
      <c r="B3415" s="2">
        <v>11.77070643550471</v>
      </c>
    </row>
    <row r="3416" spans="1:2" x14ac:dyDescent="0.25">
      <c r="A3416" s="28" t="s">
        <v>82</v>
      </c>
      <c r="B3416" s="2">
        <v>11.055958985085741</v>
      </c>
    </row>
    <row r="3417" spans="1:2" x14ac:dyDescent="0.25">
      <c r="A3417" s="6" t="s">
        <v>20</v>
      </c>
      <c r="B3417" s="2">
        <v>24.244584715286862</v>
      </c>
    </row>
    <row r="3418" spans="1:2" x14ac:dyDescent="0.25">
      <c r="A3418" s="28" t="s">
        <v>79</v>
      </c>
      <c r="B3418" s="2">
        <v>0.52319773612038301</v>
      </c>
    </row>
    <row r="3419" spans="1:2" x14ac:dyDescent="0.25">
      <c r="A3419" s="28" t="s">
        <v>86</v>
      </c>
      <c r="B3419" s="2">
        <v>0.60647802626054625</v>
      </c>
    </row>
    <row r="3420" spans="1:2" x14ac:dyDescent="0.25">
      <c r="A3420" s="28" t="s">
        <v>87</v>
      </c>
      <c r="B3420" s="2">
        <v>2.1337753357131697</v>
      </c>
    </row>
    <row r="3421" spans="1:2" x14ac:dyDescent="0.25">
      <c r="A3421" s="28" t="s">
        <v>31</v>
      </c>
      <c r="B3421" s="2">
        <v>2.9003396957560654</v>
      </c>
    </row>
    <row r="3422" spans="1:2" x14ac:dyDescent="0.25">
      <c r="A3422" s="28" t="s">
        <v>29</v>
      </c>
      <c r="B3422" s="2">
        <v>2.4908244794041443</v>
      </c>
    </row>
    <row r="3423" spans="1:2" x14ac:dyDescent="0.25">
      <c r="A3423" s="28" t="s">
        <v>30</v>
      </c>
      <c r="B3423" s="2">
        <v>1.3336911763722048</v>
      </c>
    </row>
    <row r="3424" spans="1:2" x14ac:dyDescent="0.25">
      <c r="A3424" s="28" t="s">
        <v>88</v>
      </c>
      <c r="B3424" s="2">
        <v>3.6000811843579243</v>
      </c>
    </row>
    <row r="3425" spans="1:2" x14ac:dyDescent="0.25">
      <c r="A3425" s="28" t="s">
        <v>80</v>
      </c>
      <c r="B3425" s="2">
        <v>0.24257213452022514</v>
      </c>
    </row>
    <row r="3426" spans="1:2" x14ac:dyDescent="0.25">
      <c r="A3426" s="28" t="s">
        <v>84</v>
      </c>
      <c r="B3426" s="2">
        <v>3.7550720535593061</v>
      </c>
    </row>
    <row r="3427" spans="1:2" x14ac:dyDescent="0.25">
      <c r="A3427" s="28" t="s">
        <v>85</v>
      </c>
      <c r="B3427" s="2">
        <v>3.5088105436220807</v>
      </c>
    </row>
    <row r="3428" spans="1:2" x14ac:dyDescent="0.25">
      <c r="A3428" s="28" t="s">
        <v>82</v>
      </c>
      <c r="B3428" s="2">
        <v>3.1497423496008157</v>
      </c>
    </row>
    <row r="3429" spans="1:2" x14ac:dyDescent="0.25">
      <c r="A3429" s="6" t="s">
        <v>21</v>
      </c>
      <c r="B3429" s="2">
        <v>10.734153816177582</v>
      </c>
    </row>
    <row r="3430" spans="1:2" x14ac:dyDescent="0.25">
      <c r="A3430" s="28" t="s">
        <v>79</v>
      </c>
      <c r="B3430" s="2">
        <v>1.9984138574493753E-2</v>
      </c>
    </row>
    <row r="3431" spans="1:2" x14ac:dyDescent="0.25">
      <c r="A3431" s="28" t="s">
        <v>86</v>
      </c>
      <c r="B3431" s="2">
        <v>4.716652250943458E-2</v>
      </c>
    </row>
    <row r="3432" spans="1:2" x14ac:dyDescent="0.25">
      <c r="A3432" s="28" t="s">
        <v>87</v>
      </c>
      <c r="B3432" s="2">
        <v>1.8705308120678991E-2</v>
      </c>
    </row>
    <row r="3433" spans="1:2" x14ac:dyDescent="0.25">
      <c r="A3433" s="28" t="s">
        <v>31</v>
      </c>
      <c r="B3433" s="2">
        <v>0.76604201794736537</v>
      </c>
    </row>
    <row r="3434" spans="1:2" x14ac:dyDescent="0.25">
      <c r="A3434" s="28" t="s">
        <v>29</v>
      </c>
      <c r="B3434" s="2">
        <v>0.57493132774092437</v>
      </c>
    </row>
    <row r="3435" spans="1:2" x14ac:dyDescent="0.25">
      <c r="A3435" s="28" t="s">
        <v>30</v>
      </c>
      <c r="B3435" s="2">
        <v>0.43897688055420059</v>
      </c>
    </row>
    <row r="3436" spans="1:2" x14ac:dyDescent="0.25">
      <c r="A3436" s="28" t="s">
        <v>88</v>
      </c>
      <c r="B3436" s="2">
        <v>0.94407151986448756</v>
      </c>
    </row>
    <row r="3437" spans="1:2" x14ac:dyDescent="0.25">
      <c r="A3437" s="28" t="s">
        <v>80</v>
      </c>
      <c r="B3437" s="2">
        <v>3.2075947545767893</v>
      </c>
    </row>
    <row r="3438" spans="1:2" x14ac:dyDescent="0.25">
      <c r="A3438" s="28" t="s">
        <v>84</v>
      </c>
      <c r="B3438" s="2">
        <v>1.3140867379342385</v>
      </c>
    </row>
    <row r="3439" spans="1:2" x14ac:dyDescent="0.25">
      <c r="A3439" s="28" t="s">
        <v>85</v>
      </c>
      <c r="B3439" s="2">
        <v>0.9564370920924159</v>
      </c>
    </row>
    <row r="3440" spans="1:2" x14ac:dyDescent="0.25">
      <c r="A3440" s="28" t="s">
        <v>82</v>
      </c>
      <c r="B3440" s="2">
        <v>2.4461575162625526</v>
      </c>
    </row>
    <row r="3441" spans="1:2" x14ac:dyDescent="0.25">
      <c r="A3441" s="6" t="s">
        <v>22</v>
      </c>
      <c r="B3441" s="2">
        <v>1.7116118762837704</v>
      </c>
    </row>
    <row r="3442" spans="1:2" x14ac:dyDescent="0.25">
      <c r="A3442" s="28" t="s">
        <v>79</v>
      </c>
      <c r="B3442" s="2">
        <v>3.220740632892178E-2</v>
      </c>
    </row>
    <row r="3443" spans="1:2" x14ac:dyDescent="0.25">
      <c r="A3443" s="28" t="s">
        <v>86</v>
      </c>
      <c r="B3443" s="2">
        <v>2.9336078735273385E-2</v>
      </c>
    </row>
    <row r="3444" spans="1:2" x14ac:dyDescent="0.25">
      <c r="A3444" s="28" t="s">
        <v>87</v>
      </c>
      <c r="B3444" s="2">
        <v>3.881112001594051E-2</v>
      </c>
    </row>
    <row r="3445" spans="1:2" x14ac:dyDescent="0.25">
      <c r="A3445" s="28" t="s">
        <v>31</v>
      </c>
      <c r="B3445" s="2">
        <v>0.20588584559354453</v>
      </c>
    </row>
    <row r="3446" spans="1:2" x14ac:dyDescent="0.25">
      <c r="A3446" s="28" t="s">
        <v>29</v>
      </c>
      <c r="B3446" s="2">
        <v>0.50148868691484594</v>
      </c>
    </row>
    <row r="3447" spans="1:2" x14ac:dyDescent="0.25">
      <c r="A3447" s="28" t="s">
        <v>30</v>
      </c>
      <c r="B3447" s="2">
        <v>9.2636134373368498E-2</v>
      </c>
    </row>
    <row r="3448" spans="1:2" x14ac:dyDescent="0.25">
      <c r="A3448" s="28" t="s">
        <v>88</v>
      </c>
      <c r="B3448" s="2">
        <v>0.23134204377038126</v>
      </c>
    </row>
    <row r="3449" spans="1:2" x14ac:dyDescent="0.25">
      <c r="A3449" s="28" t="s">
        <v>80</v>
      </c>
      <c r="B3449" s="2">
        <v>2.428179446126431E-2</v>
      </c>
    </row>
    <row r="3450" spans="1:2" x14ac:dyDescent="0.25">
      <c r="A3450" s="28" t="s">
        <v>84</v>
      </c>
      <c r="B3450" s="2">
        <v>6.8421140548804216E-2</v>
      </c>
    </row>
    <row r="3451" spans="1:2" x14ac:dyDescent="0.25">
      <c r="A3451" s="28" t="s">
        <v>85</v>
      </c>
      <c r="B3451" s="2">
        <v>0.23340644922724649</v>
      </c>
    </row>
    <row r="3452" spans="1:2" x14ac:dyDescent="0.25">
      <c r="A3452" s="28" t="s">
        <v>82</v>
      </c>
      <c r="B3452" s="2">
        <v>0.25379517631417936</v>
      </c>
    </row>
    <row r="3453" spans="1:2" x14ac:dyDescent="0.25">
      <c r="A3453" s="6" t="s">
        <v>25</v>
      </c>
      <c r="B3453" s="2">
        <v>9.5940799552032203</v>
      </c>
    </row>
    <row r="3454" spans="1:2" x14ac:dyDescent="0.25">
      <c r="A3454" s="28" t="s">
        <v>79</v>
      </c>
      <c r="B3454" s="2">
        <v>7.394337387232737E-2</v>
      </c>
    </row>
    <row r="3455" spans="1:2" x14ac:dyDescent="0.25">
      <c r="A3455" s="28" t="s">
        <v>86</v>
      </c>
      <c r="B3455" s="2">
        <v>0.16104496737295682</v>
      </c>
    </row>
    <row r="3456" spans="1:2" x14ac:dyDescent="0.25">
      <c r="A3456" s="28" t="s">
        <v>87</v>
      </c>
      <c r="B3456" s="2">
        <v>6.420512219080067E-2</v>
      </c>
    </row>
    <row r="3457" spans="1:2" x14ac:dyDescent="0.25">
      <c r="A3457" s="28" t="s">
        <v>31</v>
      </c>
      <c r="B3457" s="2">
        <v>1.8215696298579576</v>
      </c>
    </row>
    <row r="3458" spans="1:2" x14ac:dyDescent="0.25">
      <c r="A3458" s="28" t="s">
        <v>29</v>
      </c>
      <c r="B3458" s="2">
        <v>3.1690157405593662</v>
      </c>
    </row>
    <row r="3459" spans="1:2" x14ac:dyDescent="0.25">
      <c r="A3459" s="28" t="s">
        <v>30</v>
      </c>
      <c r="B3459" s="2">
        <v>0.40617997400412059</v>
      </c>
    </row>
    <row r="3460" spans="1:2" x14ac:dyDescent="0.25">
      <c r="A3460" s="28" t="s">
        <v>88</v>
      </c>
      <c r="B3460" s="2">
        <v>2.2602469751352219</v>
      </c>
    </row>
    <row r="3461" spans="1:2" x14ac:dyDescent="0.25">
      <c r="A3461" s="28" t="s">
        <v>80</v>
      </c>
      <c r="B3461" s="2">
        <v>3.5519842184148699E-2</v>
      </c>
    </row>
    <row r="3462" spans="1:2" x14ac:dyDescent="0.25">
      <c r="A3462" s="28" t="s">
        <v>84</v>
      </c>
      <c r="B3462" s="2">
        <v>5.2046275654462591E-2</v>
      </c>
    </row>
    <row r="3463" spans="1:2" x14ac:dyDescent="0.25">
      <c r="A3463" s="28" t="s">
        <v>85</v>
      </c>
      <c r="B3463" s="2">
        <v>0.92902615152537571</v>
      </c>
    </row>
    <row r="3464" spans="1:2" x14ac:dyDescent="0.25">
      <c r="A3464" s="28" t="s">
        <v>82</v>
      </c>
      <c r="B3464" s="2">
        <v>0.6212819028464821</v>
      </c>
    </row>
    <row r="3465" spans="1:2" x14ac:dyDescent="0.25">
      <c r="A3465" s="6" t="s">
        <v>23</v>
      </c>
      <c r="B3465" s="2">
        <v>6.1109945458668076</v>
      </c>
    </row>
    <row r="3466" spans="1:2" x14ac:dyDescent="0.25">
      <c r="A3466" s="28" t="s">
        <v>79</v>
      </c>
      <c r="B3466" s="2">
        <v>5.5833048539648281E-2</v>
      </c>
    </row>
    <row r="3467" spans="1:2" x14ac:dyDescent="0.25">
      <c r="A3467" s="28" t="s">
        <v>86</v>
      </c>
      <c r="B3467" s="2">
        <v>0.13232141316231916</v>
      </c>
    </row>
    <row r="3468" spans="1:2" x14ac:dyDescent="0.25">
      <c r="A3468" s="28" t="s">
        <v>87</v>
      </c>
      <c r="B3468" s="2">
        <v>0.11881067139520345</v>
      </c>
    </row>
    <row r="3469" spans="1:2" x14ac:dyDescent="0.25">
      <c r="A3469" s="28" t="s">
        <v>31</v>
      </c>
      <c r="B3469" s="2">
        <v>0.71870947034382848</v>
      </c>
    </row>
    <row r="3470" spans="1:2" x14ac:dyDescent="0.25">
      <c r="A3470" s="28" t="s">
        <v>29</v>
      </c>
      <c r="B3470" s="2">
        <v>1.5655262417666089</v>
      </c>
    </row>
    <row r="3471" spans="1:2" x14ac:dyDescent="0.25">
      <c r="A3471" s="28" t="s">
        <v>30</v>
      </c>
      <c r="B3471" s="2">
        <v>0.35804339258579915</v>
      </c>
    </row>
    <row r="3472" spans="1:2" x14ac:dyDescent="0.25">
      <c r="A3472" s="28" t="s">
        <v>88</v>
      </c>
      <c r="B3472" s="2">
        <v>0.58946572135529185</v>
      </c>
    </row>
    <row r="3473" spans="1:2" x14ac:dyDescent="0.25">
      <c r="A3473" s="28" t="s">
        <v>80</v>
      </c>
      <c r="B3473" s="2">
        <v>0.14771982532467476</v>
      </c>
    </row>
    <row r="3474" spans="1:2" x14ac:dyDescent="0.25">
      <c r="A3474" s="28" t="s">
        <v>84</v>
      </c>
      <c r="B3474" s="2">
        <v>0.83361328326517448</v>
      </c>
    </row>
    <row r="3475" spans="1:2" x14ac:dyDescent="0.25">
      <c r="A3475" s="28" t="s">
        <v>85</v>
      </c>
      <c r="B3475" s="2">
        <v>0.79336627899077306</v>
      </c>
    </row>
    <row r="3476" spans="1:2" x14ac:dyDescent="0.25">
      <c r="A3476" s="28" t="s">
        <v>82</v>
      </c>
      <c r="B3476" s="2">
        <v>0.79758519913748505</v>
      </c>
    </row>
    <row r="3477" spans="1:2" x14ac:dyDescent="0.25">
      <c r="A3477" s="6" t="s">
        <v>250</v>
      </c>
      <c r="B3477" s="2">
        <v>21.48752986936827</v>
      </c>
    </row>
    <row r="3478" spans="1:2" x14ac:dyDescent="0.25">
      <c r="A3478" s="28" t="s">
        <v>79</v>
      </c>
      <c r="B3478" s="2">
        <v>0.13654918336913335</v>
      </c>
    </row>
    <row r="3479" spans="1:2" x14ac:dyDescent="0.25">
      <c r="A3479" s="28" t="s">
        <v>86</v>
      </c>
      <c r="B3479" s="2">
        <v>1.0975736320712419</v>
      </c>
    </row>
    <row r="3480" spans="1:2" x14ac:dyDescent="0.25">
      <c r="A3480" s="28" t="s">
        <v>87</v>
      </c>
      <c r="B3480" s="2">
        <v>0.58464992027394613</v>
      </c>
    </row>
    <row r="3481" spans="1:2" x14ac:dyDescent="0.25">
      <c r="A3481" s="28" t="s">
        <v>31</v>
      </c>
      <c r="B3481" s="2">
        <v>1.7596644653532594</v>
      </c>
    </row>
    <row r="3482" spans="1:2" x14ac:dyDescent="0.25">
      <c r="A3482" s="28" t="s">
        <v>29</v>
      </c>
      <c r="B3482" s="2">
        <v>4.0257406223649363</v>
      </c>
    </row>
    <row r="3483" spans="1:2" x14ac:dyDescent="0.25">
      <c r="A3483" s="28" t="s">
        <v>30</v>
      </c>
      <c r="B3483" s="2">
        <v>1.5606085540206773</v>
      </c>
    </row>
    <row r="3484" spans="1:2" x14ac:dyDescent="0.25">
      <c r="A3484" s="28" t="s">
        <v>88</v>
      </c>
      <c r="B3484" s="2">
        <v>3.1156091281440896</v>
      </c>
    </row>
    <row r="3485" spans="1:2" x14ac:dyDescent="0.25">
      <c r="A3485" s="28" t="s">
        <v>80</v>
      </c>
      <c r="B3485" s="2">
        <v>1.5360540053839302</v>
      </c>
    </row>
    <row r="3486" spans="1:2" x14ac:dyDescent="0.25">
      <c r="A3486" s="28" t="s">
        <v>84</v>
      </c>
      <c r="B3486" s="2">
        <v>0.96915683205232694</v>
      </c>
    </row>
    <row r="3487" spans="1:2" x14ac:dyDescent="0.25">
      <c r="A3487" s="28" t="s">
        <v>85</v>
      </c>
      <c r="B3487" s="2">
        <v>3.207338088249363</v>
      </c>
    </row>
    <row r="3488" spans="1:2" x14ac:dyDescent="0.25">
      <c r="A3488" s="28" t="s">
        <v>82</v>
      </c>
      <c r="B3488" s="2">
        <v>3.4945854380853656</v>
      </c>
    </row>
    <row r="3489" spans="1:2" x14ac:dyDescent="0.25">
      <c r="A3489" s="6" t="s">
        <v>252</v>
      </c>
      <c r="B3489" s="2">
        <v>122.52138121030376</v>
      </c>
    </row>
    <row r="3490" spans="1:2" x14ac:dyDescent="0.25">
      <c r="A3490" s="28" t="s">
        <v>79</v>
      </c>
      <c r="B3490" s="2">
        <v>1.9194076094260137</v>
      </c>
    </row>
    <row r="3491" spans="1:2" x14ac:dyDescent="0.25">
      <c r="A3491" s="28" t="s">
        <v>86</v>
      </c>
      <c r="B3491" s="2">
        <v>0.71332837791362991</v>
      </c>
    </row>
    <row r="3492" spans="1:2" x14ac:dyDescent="0.25">
      <c r="A3492" s="28" t="s">
        <v>87</v>
      </c>
      <c r="B3492" s="2">
        <v>5.6273737144158051</v>
      </c>
    </row>
    <row r="3493" spans="1:2" x14ac:dyDescent="0.25">
      <c r="A3493" s="28" t="s">
        <v>31</v>
      </c>
      <c r="B3493" s="2">
        <v>9.5916248232258088</v>
      </c>
    </row>
    <row r="3494" spans="1:2" x14ac:dyDescent="0.25">
      <c r="A3494" s="28" t="s">
        <v>29</v>
      </c>
      <c r="B3494" s="2">
        <v>21.749453854136188</v>
      </c>
    </row>
    <row r="3495" spans="1:2" x14ac:dyDescent="0.25">
      <c r="A3495" s="28" t="s">
        <v>30</v>
      </c>
      <c r="B3495" s="2">
        <v>6.2705261880184926</v>
      </c>
    </row>
    <row r="3496" spans="1:2" x14ac:dyDescent="0.25">
      <c r="A3496" s="28" t="s">
        <v>88</v>
      </c>
      <c r="B3496" s="2">
        <v>27.203305012878225</v>
      </c>
    </row>
    <row r="3497" spans="1:2" x14ac:dyDescent="0.25">
      <c r="A3497" s="28" t="s">
        <v>80</v>
      </c>
      <c r="B3497" s="2">
        <v>3.9446997667442765</v>
      </c>
    </row>
    <row r="3498" spans="1:2" x14ac:dyDescent="0.25">
      <c r="A3498" s="28" t="s">
        <v>84</v>
      </c>
      <c r="B3498" s="2">
        <v>5.9737047460503412</v>
      </c>
    </row>
    <row r="3499" spans="1:2" x14ac:dyDescent="0.25">
      <c r="A3499" s="28" t="s">
        <v>85</v>
      </c>
      <c r="B3499" s="2">
        <v>19.136554154711266</v>
      </c>
    </row>
    <row r="3500" spans="1:2" x14ac:dyDescent="0.25">
      <c r="A3500" s="28" t="s">
        <v>82</v>
      </c>
      <c r="B3500" s="2">
        <v>20.391402962783715</v>
      </c>
    </row>
    <row r="3501" spans="1:2" x14ac:dyDescent="0.25">
      <c r="A3501" s="6" t="s">
        <v>230</v>
      </c>
      <c r="B3501" s="2">
        <v>15.805376892442116</v>
      </c>
    </row>
    <row r="3502" spans="1:2" x14ac:dyDescent="0.25">
      <c r="A3502" s="28" t="s">
        <v>79</v>
      </c>
      <c r="B3502" s="2">
        <v>0.29568458294490585</v>
      </c>
    </row>
    <row r="3503" spans="1:2" x14ac:dyDescent="0.25">
      <c r="A3503" s="28" t="s">
        <v>86</v>
      </c>
      <c r="B3503" s="2">
        <v>0.41169612216563922</v>
      </c>
    </row>
    <row r="3504" spans="1:2" x14ac:dyDescent="0.25">
      <c r="A3504" s="28" t="s">
        <v>87</v>
      </c>
      <c r="B3504" s="2">
        <v>0.34313734120586287</v>
      </c>
    </row>
    <row r="3505" spans="1:2" x14ac:dyDescent="0.25">
      <c r="A3505" s="28" t="s">
        <v>31</v>
      </c>
      <c r="B3505" s="2">
        <v>1.4601859566155659</v>
      </c>
    </row>
    <row r="3506" spans="1:2" x14ac:dyDescent="0.25">
      <c r="A3506" s="28" t="s">
        <v>29</v>
      </c>
      <c r="B3506" s="2">
        <v>1.5900255210743746</v>
      </c>
    </row>
    <row r="3507" spans="1:2" x14ac:dyDescent="0.25">
      <c r="A3507" s="28" t="s">
        <v>30</v>
      </c>
      <c r="B3507" s="2">
        <v>0.79342354113009317</v>
      </c>
    </row>
    <row r="3508" spans="1:2" x14ac:dyDescent="0.25">
      <c r="A3508" s="28" t="s">
        <v>88</v>
      </c>
      <c r="B3508" s="2">
        <v>3.5828512355325501</v>
      </c>
    </row>
    <row r="3509" spans="1:2" x14ac:dyDescent="0.25">
      <c r="A3509" s="28" t="s">
        <v>80</v>
      </c>
      <c r="B3509" s="2">
        <v>0.52536160428471046</v>
      </c>
    </row>
    <row r="3510" spans="1:2" x14ac:dyDescent="0.25">
      <c r="A3510" s="28" t="s">
        <v>84</v>
      </c>
      <c r="B3510" s="2">
        <v>0.59741927919802384</v>
      </c>
    </row>
    <row r="3511" spans="1:2" x14ac:dyDescent="0.25">
      <c r="A3511" s="28" t="s">
        <v>85</v>
      </c>
      <c r="B3511" s="2">
        <v>2.9608139326952214</v>
      </c>
    </row>
    <row r="3512" spans="1:2" x14ac:dyDescent="0.25">
      <c r="A3512" s="28" t="s">
        <v>82</v>
      </c>
      <c r="B3512" s="2">
        <v>3.2447777755951677</v>
      </c>
    </row>
    <row r="3513" spans="1:2" x14ac:dyDescent="0.25">
      <c r="A3513" s="6" t="s">
        <v>93</v>
      </c>
      <c r="B3513" s="2">
        <v>345.97057154085491</v>
      </c>
    </row>
    <row r="3514" spans="1:2" x14ac:dyDescent="0.25">
      <c r="A3514" s="28" t="s">
        <v>79</v>
      </c>
      <c r="B3514" s="2">
        <v>5.2108010423621778</v>
      </c>
    </row>
    <row r="3515" spans="1:2" x14ac:dyDescent="0.25">
      <c r="A3515" s="28" t="s">
        <v>86</v>
      </c>
      <c r="B3515" s="2">
        <v>5.2912127928491204</v>
      </c>
    </row>
    <row r="3516" spans="1:2" x14ac:dyDescent="0.25">
      <c r="A3516" s="28" t="s">
        <v>87</v>
      </c>
      <c r="B3516" s="2">
        <v>12.620617519975188</v>
      </c>
    </row>
    <row r="3517" spans="1:2" x14ac:dyDescent="0.25">
      <c r="A3517" s="28" t="s">
        <v>31</v>
      </c>
      <c r="B3517" s="2">
        <v>34.965405017624526</v>
      </c>
    </row>
    <row r="3518" spans="1:2" x14ac:dyDescent="0.25">
      <c r="A3518" s="28" t="s">
        <v>29</v>
      </c>
      <c r="B3518" s="2">
        <v>57.603872185604999</v>
      </c>
    </row>
    <row r="3519" spans="1:2" x14ac:dyDescent="0.25">
      <c r="A3519" s="28" t="s">
        <v>30</v>
      </c>
      <c r="B3519" s="2">
        <v>18.841497977719413</v>
      </c>
    </row>
    <row r="3520" spans="1:2" x14ac:dyDescent="0.25">
      <c r="A3520" s="28" t="s">
        <v>88</v>
      </c>
      <c r="B3520" s="2">
        <v>67.089571211062022</v>
      </c>
    </row>
    <row r="3521" spans="1:2" x14ac:dyDescent="0.25">
      <c r="A3521" s="28" t="s">
        <v>80</v>
      </c>
      <c r="B3521" s="2">
        <v>12.691541918411479</v>
      </c>
    </row>
    <row r="3522" spans="1:2" x14ac:dyDescent="0.25">
      <c r="A3522" s="28" t="s">
        <v>84</v>
      </c>
      <c r="B3522" s="2">
        <v>22.195916144216561</v>
      </c>
    </row>
    <row r="3523" spans="1:2" x14ac:dyDescent="0.25">
      <c r="A3523" s="28" t="s">
        <v>85</v>
      </c>
      <c r="B3523" s="2">
        <v>53.308691381378679</v>
      </c>
    </row>
    <row r="3524" spans="1:2" x14ac:dyDescent="0.25">
      <c r="A3524" s="28" t="s">
        <v>82</v>
      </c>
      <c r="B3524" s="2">
        <v>56.151444349650738</v>
      </c>
    </row>
    <row r="3525" spans="1:2" x14ac:dyDescent="0.25">
      <c r="A3525" s="3" t="s">
        <v>220</v>
      </c>
      <c r="B3525" s="2">
        <v>627.2072001014858</v>
      </c>
    </row>
    <row r="3526" spans="1:2" x14ac:dyDescent="0.25">
      <c r="A3526" s="6" t="s">
        <v>229</v>
      </c>
      <c r="B3526" s="2">
        <v>7.4458223305869504</v>
      </c>
    </row>
    <row r="3527" spans="1:2" x14ac:dyDescent="0.25">
      <c r="A3527" s="28" t="s">
        <v>79</v>
      </c>
      <c r="B3527" s="2">
        <v>2.7246552524676074E-2</v>
      </c>
    </row>
    <row r="3528" spans="1:2" x14ac:dyDescent="0.25">
      <c r="A3528" s="28" t="s">
        <v>86</v>
      </c>
      <c r="B3528" s="2">
        <v>5.8339527206270163E-2</v>
      </c>
    </row>
    <row r="3529" spans="1:2" x14ac:dyDescent="0.25">
      <c r="A3529" s="28" t="s">
        <v>87</v>
      </c>
      <c r="B3529" s="2">
        <v>0.92698734462813714</v>
      </c>
    </row>
    <row r="3530" spans="1:2" x14ac:dyDescent="0.25">
      <c r="A3530" s="28" t="s">
        <v>31</v>
      </c>
      <c r="B3530" s="2">
        <v>1.8762626364084871</v>
      </c>
    </row>
    <row r="3531" spans="1:2" x14ac:dyDescent="0.25">
      <c r="A3531" s="28" t="s">
        <v>29</v>
      </c>
      <c r="B3531" s="2">
        <v>1.1869102088484582</v>
      </c>
    </row>
    <row r="3532" spans="1:2" x14ac:dyDescent="0.25">
      <c r="A3532" s="28" t="s">
        <v>30</v>
      </c>
      <c r="B3532" s="2">
        <v>1.0423552410904691</v>
      </c>
    </row>
    <row r="3533" spans="1:2" x14ac:dyDescent="0.25">
      <c r="A3533" s="28" t="s">
        <v>88</v>
      </c>
      <c r="B3533" s="2">
        <v>0.48510368531147652</v>
      </c>
    </row>
    <row r="3534" spans="1:2" x14ac:dyDescent="0.25">
      <c r="A3534" s="28" t="s">
        <v>80</v>
      </c>
      <c r="B3534" s="2">
        <v>2.6636529797083731E-2</v>
      </c>
    </row>
    <row r="3535" spans="1:2" x14ac:dyDescent="0.25">
      <c r="A3535" s="28" t="s">
        <v>84</v>
      </c>
      <c r="B3535" s="2">
        <v>0.21859092321193732</v>
      </c>
    </row>
    <row r="3536" spans="1:2" x14ac:dyDescent="0.25">
      <c r="A3536" s="28" t="s">
        <v>85</v>
      </c>
      <c r="B3536" s="2">
        <v>0.62547340051920752</v>
      </c>
    </row>
    <row r="3537" spans="1:2" x14ac:dyDescent="0.25">
      <c r="A3537" s="28" t="s">
        <v>82</v>
      </c>
      <c r="B3537" s="2">
        <v>0.9719162810407479</v>
      </c>
    </row>
    <row r="3538" spans="1:2" x14ac:dyDescent="0.25">
      <c r="A3538" s="6" t="s">
        <v>240</v>
      </c>
      <c r="B3538" s="2">
        <v>2.3569814913973821</v>
      </c>
    </row>
    <row r="3539" spans="1:2" x14ac:dyDescent="0.25">
      <c r="A3539" s="28" t="s">
        <v>79</v>
      </c>
      <c r="B3539" s="2">
        <v>7.4142592604101425E-4</v>
      </c>
    </row>
    <row r="3540" spans="1:2" x14ac:dyDescent="0.25">
      <c r="A3540" s="28" t="s">
        <v>87</v>
      </c>
      <c r="B3540" s="2">
        <v>0.39508251171378905</v>
      </c>
    </row>
    <row r="3541" spans="1:2" x14ac:dyDescent="0.25">
      <c r="A3541" s="28" t="s">
        <v>31</v>
      </c>
      <c r="B3541" s="2">
        <v>0.21758345785450392</v>
      </c>
    </row>
    <row r="3542" spans="1:2" x14ac:dyDescent="0.25">
      <c r="A3542" s="28" t="s">
        <v>29</v>
      </c>
      <c r="B3542" s="2">
        <v>0.57495043239906118</v>
      </c>
    </row>
    <row r="3543" spans="1:2" x14ac:dyDescent="0.25">
      <c r="A3543" s="28" t="s">
        <v>30</v>
      </c>
      <c r="B3543" s="2">
        <v>6.6747289354106731E-2</v>
      </c>
    </row>
    <row r="3544" spans="1:2" x14ac:dyDescent="0.25">
      <c r="A3544" s="28" t="s">
        <v>88</v>
      </c>
      <c r="B3544" s="2">
        <v>2.7021899323559025E-2</v>
      </c>
    </row>
    <row r="3545" spans="1:2" x14ac:dyDescent="0.25">
      <c r="A3545" s="28" t="s">
        <v>80</v>
      </c>
      <c r="B3545" s="2">
        <v>9.0106981682730777E-2</v>
      </c>
    </row>
    <row r="3546" spans="1:2" x14ac:dyDescent="0.25">
      <c r="A3546" s="28" t="s">
        <v>84</v>
      </c>
      <c r="B3546" s="2">
        <v>8.1358758612489854E-2</v>
      </c>
    </row>
    <row r="3547" spans="1:2" x14ac:dyDescent="0.25">
      <c r="A3547" s="28" t="s">
        <v>85</v>
      </c>
      <c r="B3547" s="2">
        <v>0.73068052457476818</v>
      </c>
    </row>
    <row r="3548" spans="1:2" x14ac:dyDescent="0.25">
      <c r="A3548" s="28" t="s">
        <v>82</v>
      </c>
      <c r="B3548" s="2">
        <v>0.17270820995633301</v>
      </c>
    </row>
    <row r="3549" spans="1:2" x14ac:dyDescent="0.25">
      <c r="A3549" s="6" t="s">
        <v>242</v>
      </c>
      <c r="B3549" s="2">
        <v>59.342813487471609</v>
      </c>
    </row>
    <row r="3550" spans="1:2" x14ac:dyDescent="0.25">
      <c r="A3550" s="28" t="s">
        <v>79</v>
      </c>
      <c r="B3550" s="2">
        <v>1.1487836662948847</v>
      </c>
    </row>
    <row r="3551" spans="1:2" x14ac:dyDescent="0.25">
      <c r="A3551" s="28" t="s">
        <v>86</v>
      </c>
      <c r="B3551" s="2">
        <v>0.69840668452166055</v>
      </c>
    </row>
    <row r="3552" spans="1:2" x14ac:dyDescent="0.25">
      <c r="A3552" s="28" t="s">
        <v>87</v>
      </c>
      <c r="B3552" s="2">
        <v>2.0328559424754822</v>
      </c>
    </row>
    <row r="3553" spans="1:2" x14ac:dyDescent="0.25">
      <c r="A3553" s="28" t="s">
        <v>31</v>
      </c>
      <c r="B3553" s="2">
        <v>13.253537729668341</v>
      </c>
    </row>
    <row r="3554" spans="1:2" x14ac:dyDescent="0.25">
      <c r="A3554" s="28" t="s">
        <v>29</v>
      </c>
      <c r="B3554" s="2">
        <v>6.677420700558617</v>
      </c>
    </row>
    <row r="3555" spans="1:2" x14ac:dyDescent="0.25">
      <c r="A3555" s="28" t="s">
        <v>30</v>
      </c>
      <c r="B3555" s="2">
        <v>6.650545882348224</v>
      </c>
    </row>
    <row r="3556" spans="1:2" x14ac:dyDescent="0.25">
      <c r="A3556" s="28" t="s">
        <v>88</v>
      </c>
      <c r="B3556" s="2">
        <v>7.3103737006015157</v>
      </c>
    </row>
    <row r="3557" spans="1:2" x14ac:dyDescent="0.25">
      <c r="A3557" s="28" t="s">
        <v>80</v>
      </c>
      <c r="B3557" s="2">
        <v>0.86214379171543287</v>
      </c>
    </row>
    <row r="3558" spans="1:2" x14ac:dyDescent="0.25">
      <c r="A3558" s="28" t="s">
        <v>84</v>
      </c>
      <c r="B3558" s="2">
        <v>3.4541562141418103</v>
      </c>
    </row>
    <row r="3559" spans="1:2" x14ac:dyDescent="0.25">
      <c r="A3559" s="28" t="s">
        <v>85</v>
      </c>
      <c r="B3559" s="2">
        <v>8.0967463725456437</v>
      </c>
    </row>
    <row r="3560" spans="1:2" x14ac:dyDescent="0.25">
      <c r="A3560" s="28" t="s">
        <v>82</v>
      </c>
      <c r="B3560" s="2">
        <v>9.1578428025999958</v>
      </c>
    </row>
    <row r="3561" spans="1:2" x14ac:dyDescent="0.25">
      <c r="A3561" s="6" t="s">
        <v>19</v>
      </c>
      <c r="B3561" s="2">
        <v>0.56943100137854752</v>
      </c>
    </row>
    <row r="3562" spans="1:2" x14ac:dyDescent="0.25">
      <c r="A3562" s="28" t="s">
        <v>79</v>
      </c>
      <c r="B3562" s="2">
        <v>9.4925833447096014E-2</v>
      </c>
    </row>
    <row r="3563" spans="1:2" x14ac:dyDescent="0.25">
      <c r="A3563" s="28" t="s">
        <v>86</v>
      </c>
      <c r="B3563" s="2">
        <v>2.2116758541324898E-2</v>
      </c>
    </row>
    <row r="3564" spans="1:2" x14ac:dyDescent="0.25">
      <c r="A3564" s="28" t="s">
        <v>87</v>
      </c>
      <c r="B3564" s="2">
        <v>2.6724406344303037E-3</v>
      </c>
    </row>
    <row r="3565" spans="1:2" x14ac:dyDescent="0.25">
      <c r="A3565" s="28" t="s">
        <v>31</v>
      </c>
      <c r="B3565" s="2">
        <v>0.18779480660062706</v>
      </c>
    </row>
    <row r="3566" spans="1:2" x14ac:dyDescent="0.25">
      <c r="A3566" s="28" t="s">
        <v>29</v>
      </c>
      <c r="B3566" s="2">
        <v>1.7289129759248002E-2</v>
      </c>
    </row>
    <row r="3567" spans="1:2" x14ac:dyDescent="0.25">
      <c r="A3567" s="28" t="s">
        <v>30</v>
      </c>
      <c r="B3567" s="2">
        <v>2.9082223249639962E-2</v>
      </c>
    </row>
    <row r="3568" spans="1:2" x14ac:dyDescent="0.25">
      <c r="A3568" s="28" t="s">
        <v>88</v>
      </c>
      <c r="B3568" s="2">
        <v>3.0188517088322903E-2</v>
      </c>
    </row>
    <row r="3569" spans="1:2" x14ac:dyDescent="0.25">
      <c r="A3569" s="28" t="s">
        <v>80</v>
      </c>
      <c r="B3569" s="2">
        <v>5.3068527587627262E-3</v>
      </c>
    </row>
    <row r="3570" spans="1:2" x14ac:dyDescent="0.25">
      <c r="A3570" s="28" t="s">
        <v>84</v>
      </c>
      <c r="B3570" s="2">
        <v>4.2740039740601183E-3</v>
      </c>
    </row>
    <row r="3571" spans="1:2" x14ac:dyDescent="0.25">
      <c r="A3571" s="28" t="s">
        <v>85</v>
      </c>
      <c r="B3571" s="2">
        <v>0.16021072411159717</v>
      </c>
    </row>
    <row r="3572" spans="1:2" x14ac:dyDescent="0.25">
      <c r="A3572" s="28" t="s">
        <v>82</v>
      </c>
      <c r="B3572" s="2">
        <v>1.5569711213438286E-2</v>
      </c>
    </row>
    <row r="3573" spans="1:2" x14ac:dyDescent="0.25">
      <c r="A3573" s="6" t="s">
        <v>244</v>
      </c>
      <c r="B3573" s="2">
        <v>25.350572969970088</v>
      </c>
    </row>
    <row r="3574" spans="1:2" x14ac:dyDescent="0.25">
      <c r="A3574" s="28" t="s">
        <v>79</v>
      </c>
      <c r="B3574" s="2">
        <v>0.15864969064962856</v>
      </c>
    </row>
    <row r="3575" spans="1:2" x14ac:dyDescent="0.25">
      <c r="A3575" s="28" t="s">
        <v>86</v>
      </c>
      <c r="B3575" s="2">
        <v>0.1754459766599627</v>
      </c>
    </row>
    <row r="3576" spans="1:2" x14ac:dyDescent="0.25">
      <c r="A3576" s="28" t="s">
        <v>87</v>
      </c>
      <c r="B3576" s="2">
        <v>1.0139115637933567</v>
      </c>
    </row>
    <row r="3577" spans="1:2" x14ac:dyDescent="0.25">
      <c r="A3577" s="28" t="s">
        <v>31</v>
      </c>
      <c r="B3577" s="2">
        <v>9.457008207870512</v>
      </c>
    </row>
    <row r="3578" spans="1:2" x14ac:dyDescent="0.25">
      <c r="A3578" s="28" t="s">
        <v>29</v>
      </c>
      <c r="B3578" s="2">
        <v>3.0174274883234773</v>
      </c>
    </row>
    <row r="3579" spans="1:2" x14ac:dyDescent="0.25">
      <c r="A3579" s="28" t="s">
        <v>30</v>
      </c>
      <c r="B3579" s="2">
        <v>3.0108413501056863</v>
      </c>
    </row>
    <row r="3580" spans="1:2" x14ac:dyDescent="0.25">
      <c r="A3580" s="28" t="s">
        <v>88</v>
      </c>
      <c r="B3580" s="2">
        <v>2.0284168957873949</v>
      </c>
    </row>
    <row r="3581" spans="1:2" x14ac:dyDescent="0.25">
      <c r="A3581" s="28" t="s">
        <v>80</v>
      </c>
      <c r="B3581" s="2">
        <v>2.3654491030223046E-2</v>
      </c>
    </row>
    <row r="3582" spans="1:2" x14ac:dyDescent="0.25">
      <c r="A3582" s="28" t="s">
        <v>84</v>
      </c>
      <c r="B3582" s="2">
        <v>0.5735990955015805</v>
      </c>
    </row>
    <row r="3583" spans="1:2" x14ac:dyDescent="0.25">
      <c r="A3583" s="28" t="s">
        <v>85</v>
      </c>
      <c r="B3583" s="2">
        <v>3.5776134065306873</v>
      </c>
    </row>
    <row r="3584" spans="1:2" x14ac:dyDescent="0.25">
      <c r="A3584" s="28" t="s">
        <v>82</v>
      </c>
      <c r="B3584" s="2">
        <v>2.3140048037175815</v>
      </c>
    </row>
    <row r="3585" spans="1:2" x14ac:dyDescent="0.25">
      <c r="A3585" s="6" t="s">
        <v>52</v>
      </c>
      <c r="B3585" s="2">
        <v>0.97818831905732906</v>
      </c>
    </row>
    <row r="3586" spans="1:2" x14ac:dyDescent="0.25">
      <c r="A3586" s="28" t="s">
        <v>79</v>
      </c>
      <c r="B3586" s="2">
        <v>3.985737220704842E-3</v>
      </c>
    </row>
    <row r="3587" spans="1:2" x14ac:dyDescent="0.25">
      <c r="A3587" s="28" t="s">
        <v>86</v>
      </c>
      <c r="B3587" s="2">
        <v>7.2818850189268897E-3</v>
      </c>
    </row>
    <row r="3588" spans="1:2" x14ac:dyDescent="0.25">
      <c r="A3588" s="28" t="s">
        <v>87</v>
      </c>
      <c r="B3588" s="2">
        <v>9.4268479326927543E-2</v>
      </c>
    </row>
    <row r="3589" spans="1:2" x14ac:dyDescent="0.25">
      <c r="A3589" s="28" t="s">
        <v>31</v>
      </c>
      <c r="B3589" s="2">
        <v>2.8845030915653307E-2</v>
      </c>
    </row>
    <row r="3590" spans="1:2" x14ac:dyDescent="0.25">
      <c r="A3590" s="28" t="s">
        <v>29</v>
      </c>
      <c r="B3590" s="2">
        <v>6.0490611316866135E-3</v>
      </c>
    </row>
    <row r="3591" spans="1:2" x14ac:dyDescent="0.25">
      <c r="A3591" s="28" t="s">
        <v>30</v>
      </c>
      <c r="B3591" s="2">
        <v>1.8217671823208787E-2</v>
      </c>
    </row>
    <row r="3592" spans="1:2" x14ac:dyDescent="0.25">
      <c r="A3592" s="28" t="s">
        <v>88</v>
      </c>
      <c r="B3592" s="2">
        <v>4.3889333792540786E-2</v>
      </c>
    </row>
    <row r="3593" spans="1:2" x14ac:dyDescent="0.25">
      <c r="A3593" s="28" t="s">
        <v>80</v>
      </c>
      <c r="B3593" s="2">
        <v>3.0105619271658265E-3</v>
      </c>
    </row>
    <row r="3594" spans="1:2" x14ac:dyDescent="0.25">
      <c r="A3594" s="28" t="s">
        <v>84</v>
      </c>
      <c r="B3594" s="2">
        <v>1.4518647460213285E-2</v>
      </c>
    </row>
    <row r="3595" spans="1:2" x14ac:dyDescent="0.25">
      <c r="A3595" s="28" t="s">
        <v>85</v>
      </c>
      <c r="B3595" s="2">
        <v>0.2205760736333425</v>
      </c>
    </row>
    <row r="3596" spans="1:2" x14ac:dyDescent="0.25">
      <c r="A3596" s="28" t="s">
        <v>82</v>
      </c>
      <c r="B3596" s="2">
        <v>0.53754583680695867</v>
      </c>
    </row>
    <row r="3597" spans="1:2" x14ac:dyDescent="0.25">
      <c r="A3597" s="6" t="s">
        <v>246</v>
      </c>
      <c r="B3597" s="2">
        <v>12.437986823688526</v>
      </c>
    </row>
    <row r="3598" spans="1:2" x14ac:dyDescent="0.25">
      <c r="A3598" s="28" t="s">
        <v>79</v>
      </c>
      <c r="B3598" s="2">
        <v>6.2644566289679501E-2</v>
      </c>
    </row>
    <row r="3599" spans="1:2" x14ac:dyDescent="0.25">
      <c r="A3599" s="28" t="s">
        <v>86</v>
      </c>
      <c r="B3599" s="2">
        <v>8.441457199507825E-2</v>
      </c>
    </row>
    <row r="3600" spans="1:2" x14ac:dyDescent="0.25">
      <c r="A3600" s="28" t="s">
        <v>87</v>
      </c>
      <c r="B3600" s="2">
        <v>0.2597025864732424</v>
      </c>
    </row>
    <row r="3601" spans="1:2" x14ac:dyDescent="0.25">
      <c r="A3601" s="28" t="s">
        <v>31</v>
      </c>
      <c r="B3601" s="2">
        <v>3.7713179042402367</v>
      </c>
    </row>
    <row r="3602" spans="1:2" x14ac:dyDescent="0.25">
      <c r="A3602" s="28" t="s">
        <v>29</v>
      </c>
      <c r="B3602" s="2">
        <v>1.7978776823488094</v>
      </c>
    </row>
    <row r="3603" spans="1:2" x14ac:dyDescent="0.25">
      <c r="A3603" s="28" t="s">
        <v>30</v>
      </c>
      <c r="B3603" s="2">
        <v>1.005830927157443</v>
      </c>
    </row>
    <row r="3604" spans="1:2" x14ac:dyDescent="0.25">
      <c r="A3604" s="28" t="s">
        <v>88</v>
      </c>
      <c r="B3604" s="2">
        <v>0.60530406047710583</v>
      </c>
    </row>
    <row r="3605" spans="1:2" x14ac:dyDescent="0.25">
      <c r="A3605" s="28" t="s">
        <v>80</v>
      </c>
      <c r="B3605" s="2">
        <v>0.44473637616064415</v>
      </c>
    </row>
    <row r="3606" spans="1:2" x14ac:dyDescent="0.25">
      <c r="A3606" s="28" t="s">
        <v>84</v>
      </c>
      <c r="B3606" s="2">
        <v>0.46597879101591427</v>
      </c>
    </row>
    <row r="3607" spans="1:2" x14ac:dyDescent="0.25">
      <c r="A3607" s="28" t="s">
        <v>85</v>
      </c>
      <c r="B3607" s="2">
        <v>2.6341356319708833</v>
      </c>
    </row>
    <row r="3608" spans="1:2" x14ac:dyDescent="0.25">
      <c r="A3608" s="28" t="s">
        <v>82</v>
      </c>
      <c r="B3608" s="2">
        <v>1.3060437255594886</v>
      </c>
    </row>
    <row r="3609" spans="1:2" x14ac:dyDescent="0.25">
      <c r="A3609" s="6" t="s">
        <v>248</v>
      </c>
      <c r="B3609" s="2">
        <v>43.082444823561573</v>
      </c>
    </row>
    <row r="3610" spans="1:2" x14ac:dyDescent="0.25">
      <c r="A3610" s="28" t="s">
        <v>79</v>
      </c>
      <c r="B3610" s="2">
        <v>0.54736550631901726</v>
      </c>
    </row>
    <row r="3611" spans="1:2" x14ac:dyDescent="0.25">
      <c r="A3611" s="28" t="s">
        <v>86</v>
      </c>
      <c r="B3611" s="2">
        <v>0.66863896168978876</v>
      </c>
    </row>
    <row r="3612" spans="1:2" x14ac:dyDescent="0.25">
      <c r="A3612" s="28" t="s">
        <v>87</v>
      </c>
      <c r="B3612" s="2">
        <v>2.0232536375430721</v>
      </c>
    </row>
    <row r="3613" spans="1:2" x14ac:dyDescent="0.25">
      <c r="A3613" s="28" t="s">
        <v>31</v>
      </c>
      <c r="B3613" s="2">
        <v>7.3510717038674231</v>
      </c>
    </row>
    <row r="3614" spans="1:2" x14ac:dyDescent="0.25">
      <c r="A3614" s="28" t="s">
        <v>29</v>
      </c>
      <c r="B3614" s="2">
        <v>4.4048834250864557</v>
      </c>
    </row>
    <row r="3615" spans="1:2" x14ac:dyDescent="0.25">
      <c r="A3615" s="28" t="s">
        <v>30</v>
      </c>
      <c r="B3615" s="2">
        <v>4.9465234515666774</v>
      </c>
    </row>
    <row r="3616" spans="1:2" x14ac:dyDescent="0.25">
      <c r="A3616" s="28" t="s">
        <v>88</v>
      </c>
      <c r="B3616" s="2">
        <v>5.3427886482250182</v>
      </c>
    </row>
    <row r="3617" spans="1:2" x14ac:dyDescent="0.25">
      <c r="A3617" s="28" t="s">
        <v>80</v>
      </c>
      <c r="B3617" s="2">
        <v>0.93842655336716163</v>
      </c>
    </row>
    <row r="3618" spans="1:2" x14ac:dyDescent="0.25">
      <c r="A3618" s="28" t="s">
        <v>84</v>
      </c>
      <c r="B3618" s="2">
        <v>2.8531153380263583</v>
      </c>
    </row>
    <row r="3619" spans="1:2" x14ac:dyDescent="0.25">
      <c r="A3619" s="28" t="s">
        <v>85</v>
      </c>
      <c r="B3619" s="2">
        <v>8.0007033259789022</v>
      </c>
    </row>
    <row r="3620" spans="1:2" x14ac:dyDescent="0.25">
      <c r="A3620" s="28" t="s">
        <v>82</v>
      </c>
      <c r="B3620" s="2">
        <v>6.005674271891702</v>
      </c>
    </row>
    <row r="3621" spans="1:2" x14ac:dyDescent="0.25">
      <c r="A3621" s="6" t="s">
        <v>20</v>
      </c>
      <c r="B3621" s="2">
        <v>16.829143449652154</v>
      </c>
    </row>
    <row r="3622" spans="1:2" x14ac:dyDescent="0.25">
      <c r="A3622" s="28" t="s">
        <v>79</v>
      </c>
      <c r="B3622" s="2">
        <v>0.19075359486524196</v>
      </c>
    </row>
    <row r="3623" spans="1:2" x14ac:dyDescent="0.25">
      <c r="A3623" s="28" t="s">
        <v>86</v>
      </c>
      <c r="B3623" s="2">
        <v>0.22511970177198251</v>
      </c>
    </row>
    <row r="3624" spans="1:2" x14ac:dyDescent="0.25">
      <c r="A3624" s="28" t="s">
        <v>87</v>
      </c>
      <c r="B3624" s="2">
        <v>0.87093529406319303</v>
      </c>
    </row>
    <row r="3625" spans="1:2" x14ac:dyDescent="0.25">
      <c r="A3625" s="28" t="s">
        <v>31</v>
      </c>
      <c r="B3625" s="2">
        <v>2.8798669460912607</v>
      </c>
    </row>
    <row r="3626" spans="1:2" x14ac:dyDescent="0.25">
      <c r="A3626" s="28" t="s">
        <v>29</v>
      </c>
      <c r="B3626" s="2">
        <v>3.0256128433621563</v>
      </c>
    </row>
    <row r="3627" spans="1:2" x14ac:dyDescent="0.25">
      <c r="A3627" s="28" t="s">
        <v>30</v>
      </c>
      <c r="B3627" s="2">
        <v>2.350725319480782</v>
      </c>
    </row>
    <row r="3628" spans="1:2" x14ac:dyDescent="0.25">
      <c r="A3628" s="28" t="s">
        <v>88</v>
      </c>
      <c r="B3628" s="2">
        <v>1.2730061047131012</v>
      </c>
    </row>
    <row r="3629" spans="1:2" x14ac:dyDescent="0.25">
      <c r="A3629" s="28" t="s">
        <v>80</v>
      </c>
      <c r="B3629" s="2">
        <v>3.2913845838641036E-2</v>
      </c>
    </row>
    <row r="3630" spans="1:2" x14ac:dyDescent="0.25">
      <c r="A3630" s="28" t="s">
        <v>84</v>
      </c>
      <c r="B3630" s="2">
        <v>1.2273913174499427</v>
      </c>
    </row>
    <row r="3631" spans="1:2" x14ac:dyDescent="0.25">
      <c r="A3631" s="28" t="s">
        <v>85</v>
      </c>
      <c r="B3631" s="2">
        <v>2.4457943556440345</v>
      </c>
    </row>
    <row r="3632" spans="1:2" x14ac:dyDescent="0.25">
      <c r="A3632" s="28" t="s">
        <v>82</v>
      </c>
      <c r="B3632" s="2">
        <v>2.3070241263718185</v>
      </c>
    </row>
    <row r="3633" spans="1:2" x14ac:dyDescent="0.25">
      <c r="A3633" s="6" t="s">
        <v>21</v>
      </c>
      <c r="B3633" s="2">
        <v>5.4021850371944637</v>
      </c>
    </row>
    <row r="3634" spans="1:2" x14ac:dyDescent="0.25">
      <c r="A3634" s="28" t="s">
        <v>79</v>
      </c>
      <c r="B3634" s="2">
        <v>4.4714541794744683E-2</v>
      </c>
    </row>
    <row r="3635" spans="1:2" x14ac:dyDescent="0.25">
      <c r="A3635" s="28" t="s">
        <v>86</v>
      </c>
      <c r="B3635" s="2">
        <v>1.9939193872201753E-2</v>
      </c>
    </row>
    <row r="3636" spans="1:2" x14ac:dyDescent="0.25">
      <c r="A3636" s="28" t="s">
        <v>87</v>
      </c>
      <c r="B3636" s="2">
        <v>2.8116114541849986E-2</v>
      </c>
    </row>
    <row r="3637" spans="1:2" x14ac:dyDescent="0.25">
      <c r="A3637" s="28" t="s">
        <v>31</v>
      </c>
      <c r="B3637" s="2">
        <v>1.4903905896896523</v>
      </c>
    </row>
    <row r="3638" spans="1:2" x14ac:dyDescent="0.25">
      <c r="A3638" s="28" t="s">
        <v>29</v>
      </c>
      <c r="B3638" s="2">
        <v>0.32919784864691248</v>
      </c>
    </row>
    <row r="3639" spans="1:2" x14ac:dyDescent="0.25">
      <c r="A3639" s="28" t="s">
        <v>30</v>
      </c>
      <c r="B3639" s="2">
        <v>0.50405473599772377</v>
      </c>
    </row>
    <row r="3640" spans="1:2" x14ac:dyDescent="0.25">
      <c r="A3640" s="28" t="s">
        <v>88</v>
      </c>
      <c r="B3640" s="2">
        <v>0.45673372780715971</v>
      </c>
    </row>
    <row r="3641" spans="1:2" x14ac:dyDescent="0.25">
      <c r="A3641" s="28" t="s">
        <v>80</v>
      </c>
      <c r="B3641" s="2">
        <v>0.11416298023625006</v>
      </c>
    </row>
    <row r="3642" spans="1:2" x14ac:dyDescent="0.25">
      <c r="A3642" s="28" t="s">
        <v>84</v>
      </c>
      <c r="B3642" s="2">
        <v>1.0279919722897597</v>
      </c>
    </row>
    <row r="3643" spans="1:2" x14ac:dyDescent="0.25">
      <c r="A3643" s="28" t="s">
        <v>85</v>
      </c>
      <c r="B3643" s="2">
        <v>0.41000095699953404</v>
      </c>
    </row>
    <row r="3644" spans="1:2" x14ac:dyDescent="0.25">
      <c r="A3644" s="28" t="s">
        <v>82</v>
      </c>
      <c r="B3644" s="2">
        <v>0.97688237531867506</v>
      </c>
    </row>
    <row r="3645" spans="1:2" x14ac:dyDescent="0.25">
      <c r="A3645" s="6" t="s">
        <v>22</v>
      </c>
      <c r="B3645" s="2">
        <v>2.3447544682464594</v>
      </c>
    </row>
    <row r="3646" spans="1:2" x14ac:dyDescent="0.25">
      <c r="A3646" s="28" t="s">
        <v>79</v>
      </c>
      <c r="B3646" s="2">
        <v>2.7950965411451579E-2</v>
      </c>
    </row>
    <row r="3647" spans="1:2" x14ac:dyDescent="0.25">
      <c r="A3647" s="28" t="s">
        <v>86</v>
      </c>
      <c r="B3647" s="2">
        <v>1.9027745240383465E-2</v>
      </c>
    </row>
    <row r="3648" spans="1:2" x14ac:dyDescent="0.25">
      <c r="A3648" s="28" t="s">
        <v>87</v>
      </c>
      <c r="B3648" s="2">
        <v>5.4847182267846593E-2</v>
      </c>
    </row>
    <row r="3649" spans="1:2" x14ac:dyDescent="0.25">
      <c r="A3649" s="28" t="s">
        <v>31</v>
      </c>
      <c r="B3649" s="2">
        <v>1.0728514698858764</v>
      </c>
    </row>
    <row r="3650" spans="1:2" x14ac:dyDescent="0.25">
      <c r="A3650" s="28" t="s">
        <v>29</v>
      </c>
      <c r="B3650" s="2">
        <v>0.25804583675441239</v>
      </c>
    </row>
    <row r="3651" spans="1:2" x14ac:dyDescent="0.25">
      <c r="A3651" s="28" t="s">
        <v>30</v>
      </c>
      <c r="B3651" s="2">
        <v>0.30625191516435718</v>
      </c>
    </row>
    <row r="3652" spans="1:2" x14ac:dyDescent="0.25">
      <c r="A3652" s="28" t="s">
        <v>88</v>
      </c>
      <c r="B3652" s="2">
        <v>9.1451231517794065E-2</v>
      </c>
    </row>
    <row r="3653" spans="1:2" x14ac:dyDescent="0.25">
      <c r="A3653" s="28" t="s">
        <v>80</v>
      </c>
      <c r="B3653" s="2">
        <v>1.4225005661370225E-2</v>
      </c>
    </row>
    <row r="3654" spans="1:2" x14ac:dyDescent="0.25">
      <c r="A3654" s="28" t="s">
        <v>84</v>
      </c>
      <c r="B3654" s="2">
        <v>6.0644805035741108E-2</v>
      </c>
    </row>
    <row r="3655" spans="1:2" x14ac:dyDescent="0.25">
      <c r="A3655" s="28" t="s">
        <v>85</v>
      </c>
      <c r="B3655" s="2">
        <v>0.20480419153809129</v>
      </c>
    </row>
    <row r="3656" spans="1:2" x14ac:dyDescent="0.25">
      <c r="A3656" s="28" t="s">
        <v>82</v>
      </c>
      <c r="B3656" s="2">
        <v>0.23465411976913497</v>
      </c>
    </row>
    <row r="3657" spans="1:2" x14ac:dyDescent="0.25">
      <c r="A3657" s="6" t="s">
        <v>25</v>
      </c>
      <c r="B3657" s="2">
        <v>11.878996698066974</v>
      </c>
    </row>
    <row r="3658" spans="1:2" x14ac:dyDescent="0.25">
      <c r="A3658" s="28" t="s">
        <v>79</v>
      </c>
      <c r="B3658" s="2">
        <v>0.22426287132431538</v>
      </c>
    </row>
    <row r="3659" spans="1:2" x14ac:dyDescent="0.25">
      <c r="A3659" s="28" t="s">
        <v>86</v>
      </c>
      <c r="B3659" s="2">
        <v>0.14628550071643984</v>
      </c>
    </row>
    <row r="3660" spans="1:2" x14ac:dyDescent="0.25">
      <c r="A3660" s="28" t="s">
        <v>87</v>
      </c>
      <c r="B3660" s="2">
        <v>0.15226484504951315</v>
      </c>
    </row>
    <row r="3661" spans="1:2" x14ac:dyDescent="0.25">
      <c r="A3661" s="28" t="s">
        <v>31</v>
      </c>
      <c r="B3661" s="2">
        <v>2.1267961343453989</v>
      </c>
    </row>
    <row r="3662" spans="1:2" x14ac:dyDescent="0.25">
      <c r="A3662" s="28" t="s">
        <v>29</v>
      </c>
      <c r="B3662" s="2">
        <v>0.65572684150348326</v>
      </c>
    </row>
    <row r="3663" spans="1:2" x14ac:dyDescent="0.25">
      <c r="A3663" s="28" t="s">
        <v>30</v>
      </c>
      <c r="B3663" s="2">
        <v>1.2116876658948985</v>
      </c>
    </row>
    <row r="3664" spans="1:2" x14ac:dyDescent="0.25">
      <c r="A3664" s="28" t="s">
        <v>88</v>
      </c>
      <c r="B3664" s="2">
        <v>3.0405221426628932</v>
      </c>
    </row>
    <row r="3665" spans="1:2" x14ac:dyDescent="0.25">
      <c r="A3665" s="28" t="s">
        <v>80</v>
      </c>
      <c r="B3665" s="2">
        <v>1.3814293168581661E-2</v>
      </c>
    </row>
    <row r="3666" spans="1:2" x14ac:dyDescent="0.25">
      <c r="A3666" s="28" t="s">
        <v>84</v>
      </c>
      <c r="B3666" s="2">
        <v>0.14116992515092402</v>
      </c>
    </row>
    <row r="3667" spans="1:2" x14ac:dyDescent="0.25">
      <c r="A3667" s="28" t="s">
        <v>85</v>
      </c>
      <c r="B3667" s="2">
        <v>2.2242016448184643</v>
      </c>
    </row>
    <row r="3668" spans="1:2" x14ac:dyDescent="0.25">
      <c r="A3668" s="28" t="s">
        <v>82</v>
      </c>
      <c r="B3668" s="2">
        <v>1.9422648334320605</v>
      </c>
    </row>
    <row r="3669" spans="1:2" x14ac:dyDescent="0.25">
      <c r="A3669" s="6" t="s">
        <v>23</v>
      </c>
      <c r="B3669" s="2">
        <v>5.5497294734878508</v>
      </c>
    </row>
    <row r="3670" spans="1:2" x14ac:dyDescent="0.25">
      <c r="A3670" s="28" t="s">
        <v>79</v>
      </c>
      <c r="B3670" s="2">
        <v>4.7840674499608583E-2</v>
      </c>
    </row>
    <row r="3671" spans="1:2" x14ac:dyDescent="0.25">
      <c r="A3671" s="28" t="s">
        <v>86</v>
      </c>
      <c r="B3671" s="2">
        <v>4.4971832517097292E-2</v>
      </c>
    </row>
    <row r="3672" spans="1:2" x14ac:dyDescent="0.25">
      <c r="A3672" s="28" t="s">
        <v>87</v>
      </c>
      <c r="B3672" s="2">
        <v>0.17467362075505838</v>
      </c>
    </row>
    <row r="3673" spans="1:2" x14ac:dyDescent="0.25">
      <c r="A3673" s="28" t="s">
        <v>31</v>
      </c>
      <c r="B3673" s="2">
        <v>1.967573893854009</v>
      </c>
    </row>
    <row r="3674" spans="1:2" x14ac:dyDescent="0.25">
      <c r="A3674" s="28" t="s">
        <v>29</v>
      </c>
      <c r="B3674" s="2">
        <v>0.61991294419466791</v>
      </c>
    </row>
    <row r="3675" spans="1:2" x14ac:dyDescent="0.25">
      <c r="A3675" s="28" t="s">
        <v>30</v>
      </c>
      <c r="B3675" s="2">
        <v>0.62877627454060459</v>
      </c>
    </row>
    <row r="3676" spans="1:2" x14ac:dyDescent="0.25">
      <c r="A3676" s="28" t="s">
        <v>88</v>
      </c>
      <c r="B3676" s="2">
        <v>0.19035781066625007</v>
      </c>
    </row>
    <row r="3677" spans="1:2" x14ac:dyDescent="0.25">
      <c r="A3677" s="28" t="s">
        <v>80</v>
      </c>
      <c r="B3677" s="2">
        <v>0.13177067708033049</v>
      </c>
    </row>
    <row r="3678" spans="1:2" x14ac:dyDescent="0.25">
      <c r="A3678" s="28" t="s">
        <v>84</v>
      </c>
      <c r="B3678" s="2">
        <v>0.55031896880570652</v>
      </c>
    </row>
    <row r="3679" spans="1:2" x14ac:dyDescent="0.25">
      <c r="A3679" s="28" t="s">
        <v>85</v>
      </c>
      <c r="B3679" s="2">
        <v>0.6715091231634519</v>
      </c>
    </row>
    <row r="3680" spans="1:2" x14ac:dyDescent="0.25">
      <c r="A3680" s="28" t="s">
        <v>82</v>
      </c>
      <c r="B3680" s="2">
        <v>0.52202365341106549</v>
      </c>
    </row>
    <row r="3681" spans="1:2" x14ac:dyDescent="0.25">
      <c r="A3681" s="6" t="s">
        <v>250</v>
      </c>
      <c r="B3681" s="2">
        <v>32.071415386133445</v>
      </c>
    </row>
    <row r="3682" spans="1:2" x14ac:dyDescent="0.25">
      <c r="A3682" s="28" t="s">
        <v>79</v>
      </c>
      <c r="B3682" s="2">
        <v>0.12128928610992303</v>
      </c>
    </row>
    <row r="3683" spans="1:2" x14ac:dyDescent="0.25">
      <c r="A3683" s="28" t="s">
        <v>86</v>
      </c>
      <c r="B3683" s="2">
        <v>0.17346714452653439</v>
      </c>
    </row>
    <row r="3684" spans="1:2" x14ac:dyDescent="0.25">
      <c r="A3684" s="28" t="s">
        <v>87</v>
      </c>
      <c r="B3684" s="2">
        <v>0.64275407966932718</v>
      </c>
    </row>
    <row r="3685" spans="1:2" x14ac:dyDescent="0.25">
      <c r="A3685" s="28" t="s">
        <v>31</v>
      </c>
      <c r="B3685" s="2">
        <v>5.4973307348037528</v>
      </c>
    </row>
    <row r="3686" spans="1:2" x14ac:dyDescent="0.25">
      <c r="A3686" s="28" t="s">
        <v>29</v>
      </c>
      <c r="B3686" s="2">
        <v>2.0561393909209382</v>
      </c>
    </row>
    <row r="3687" spans="1:2" x14ac:dyDescent="0.25">
      <c r="A3687" s="28" t="s">
        <v>30</v>
      </c>
      <c r="B3687" s="2">
        <v>2.3985162239152928</v>
      </c>
    </row>
    <row r="3688" spans="1:2" x14ac:dyDescent="0.25">
      <c r="A3688" s="28" t="s">
        <v>88</v>
      </c>
      <c r="B3688" s="2">
        <v>3.9492802462038066</v>
      </c>
    </row>
    <row r="3689" spans="1:2" x14ac:dyDescent="0.25">
      <c r="A3689" s="28" t="s">
        <v>80</v>
      </c>
      <c r="B3689" s="2">
        <v>7.5218542606646945</v>
      </c>
    </row>
    <row r="3690" spans="1:2" x14ac:dyDescent="0.25">
      <c r="A3690" s="28" t="s">
        <v>84</v>
      </c>
      <c r="B3690" s="2">
        <v>1.9956543672453808</v>
      </c>
    </row>
    <row r="3691" spans="1:2" x14ac:dyDescent="0.25">
      <c r="A3691" s="28" t="s">
        <v>85</v>
      </c>
      <c r="B3691" s="2">
        <v>4.6476237790068806</v>
      </c>
    </row>
    <row r="3692" spans="1:2" x14ac:dyDescent="0.25">
      <c r="A3692" s="28" t="s">
        <v>82</v>
      </c>
      <c r="B3692" s="2">
        <v>3.0675058730669171</v>
      </c>
    </row>
    <row r="3693" spans="1:2" x14ac:dyDescent="0.25">
      <c r="A3693" s="6" t="s">
        <v>252</v>
      </c>
      <c r="B3693" s="2">
        <v>73.055080052276452</v>
      </c>
    </row>
    <row r="3694" spans="1:2" x14ac:dyDescent="0.25">
      <c r="A3694" s="28" t="s">
        <v>79</v>
      </c>
      <c r="B3694" s="2">
        <v>1.556286893046072</v>
      </c>
    </row>
    <row r="3695" spans="1:2" x14ac:dyDescent="0.25">
      <c r="A3695" s="28" t="s">
        <v>86</v>
      </c>
      <c r="B3695" s="2">
        <v>0.35853298814773171</v>
      </c>
    </row>
    <row r="3696" spans="1:2" x14ac:dyDescent="0.25">
      <c r="A3696" s="28" t="s">
        <v>87</v>
      </c>
      <c r="B3696" s="2">
        <v>1.8307809097928229</v>
      </c>
    </row>
    <row r="3697" spans="1:2" x14ac:dyDescent="0.25">
      <c r="A3697" s="28" t="s">
        <v>31</v>
      </c>
      <c r="B3697" s="2">
        <v>9.0916986912654494</v>
      </c>
    </row>
    <row r="3698" spans="1:2" x14ac:dyDescent="0.25">
      <c r="A3698" s="28" t="s">
        <v>29</v>
      </c>
      <c r="B3698" s="2">
        <v>13.127888377825469</v>
      </c>
    </row>
    <row r="3699" spans="1:2" x14ac:dyDescent="0.25">
      <c r="A3699" s="28" t="s">
        <v>30</v>
      </c>
      <c r="B3699" s="2">
        <v>6.0963099710877051</v>
      </c>
    </row>
    <row r="3700" spans="1:2" x14ac:dyDescent="0.25">
      <c r="A3700" s="28" t="s">
        <v>88</v>
      </c>
      <c r="B3700" s="2">
        <v>12.888337183561921</v>
      </c>
    </row>
    <row r="3701" spans="1:2" x14ac:dyDescent="0.25">
      <c r="A3701" s="28" t="s">
        <v>80</v>
      </c>
      <c r="B3701" s="2">
        <v>1.4392905737536434</v>
      </c>
    </row>
    <row r="3702" spans="1:2" x14ac:dyDescent="0.25">
      <c r="A3702" s="28" t="s">
        <v>84</v>
      </c>
      <c r="B3702" s="2">
        <v>3.7706702976886608</v>
      </c>
    </row>
    <row r="3703" spans="1:2" x14ac:dyDescent="0.25">
      <c r="A3703" s="28" t="s">
        <v>85</v>
      </c>
      <c r="B3703" s="2">
        <v>11.448536956314587</v>
      </c>
    </row>
    <row r="3704" spans="1:2" x14ac:dyDescent="0.25">
      <c r="A3704" s="28" t="s">
        <v>82</v>
      </c>
      <c r="B3704" s="2">
        <v>11.446747209792392</v>
      </c>
    </row>
    <row r="3705" spans="1:2" x14ac:dyDescent="0.25">
      <c r="A3705" s="6" t="s">
        <v>230</v>
      </c>
      <c r="B3705" s="2">
        <v>14.908054238573106</v>
      </c>
    </row>
    <row r="3706" spans="1:2" x14ac:dyDescent="0.25">
      <c r="A3706" s="28" t="s">
        <v>79</v>
      </c>
      <c r="B3706" s="2">
        <v>0.2646224582984491</v>
      </c>
    </row>
    <row r="3707" spans="1:2" x14ac:dyDescent="0.25">
      <c r="A3707" s="28" t="s">
        <v>86</v>
      </c>
      <c r="B3707" s="2">
        <v>0.16974154289873417</v>
      </c>
    </row>
    <row r="3708" spans="1:2" x14ac:dyDescent="0.25">
      <c r="A3708" s="28" t="s">
        <v>87</v>
      </c>
      <c r="B3708" s="2">
        <v>0.15448661771500527</v>
      </c>
    </row>
    <row r="3709" spans="1:2" x14ac:dyDescent="0.25">
      <c r="A3709" s="28" t="s">
        <v>31</v>
      </c>
      <c r="B3709" s="2">
        <v>2.2650069165150106</v>
      </c>
    </row>
    <row r="3710" spans="1:2" x14ac:dyDescent="0.25">
      <c r="A3710" s="28" t="s">
        <v>29</v>
      </c>
      <c r="B3710" s="2">
        <v>1.0583623141839016</v>
      </c>
    </row>
    <row r="3711" spans="1:2" x14ac:dyDescent="0.25">
      <c r="A3711" s="28" t="s">
        <v>30</v>
      </c>
      <c r="B3711" s="2">
        <v>1.105116248543645</v>
      </c>
    </row>
    <row r="3712" spans="1:2" x14ac:dyDescent="0.25">
      <c r="A3712" s="28" t="s">
        <v>88</v>
      </c>
      <c r="B3712" s="2">
        <v>3.3695923843424476</v>
      </c>
    </row>
    <row r="3713" spans="1:2" x14ac:dyDescent="0.25">
      <c r="A3713" s="28" t="s">
        <v>80</v>
      </c>
      <c r="B3713" s="2">
        <v>0.41513689948052152</v>
      </c>
    </row>
    <row r="3714" spans="1:2" x14ac:dyDescent="0.25">
      <c r="A3714" s="28" t="s">
        <v>84</v>
      </c>
      <c r="B3714" s="2">
        <v>0.93065300695484743</v>
      </c>
    </row>
    <row r="3715" spans="1:2" x14ac:dyDescent="0.25">
      <c r="A3715" s="28" t="s">
        <v>85</v>
      </c>
      <c r="B3715" s="2">
        <v>2.3799242060757928</v>
      </c>
    </row>
    <row r="3716" spans="1:2" x14ac:dyDescent="0.25">
      <c r="A3716" s="28" t="s">
        <v>82</v>
      </c>
      <c r="B3716" s="2">
        <v>2.7954116435647531</v>
      </c>
    </row>
    <row r="3717" spans="1:2" x14ac:dyDescent="0.25">
      <c r="A3717" s="6" t="s">
        <v>93</v>
      </c>
      <c r="B3717" s="2">
        <v>313.6036000507429</v>
      </c>
    </row>
    <row r="3718" spans="1:2" x14ac:dyDescent="0.25">
      <c r="A3718" s="28" t="s">
        <v>79</v>
      </c>
      <c r="B3718" s="2">
        <v>4.5220642640215347</v>
      </c>
    </row>
    <row r="3719" spans="1:2" x14ac:dyDescent="0.25">
      <c r="A3719" s="28" t="s">
        <v>86</v>
      </c>
      <c r="B3719" s="2">
        <v>2.8717300153241174</v>
      </c>
    </row>
    <row r="3720" spans="1:2" x14ac:dyDescent="0.25">
      <c r="A3720" s="28" t="s">
        <v>87</v>
      </c>
      <c r="B3720" s="2">
        <v>10.657593170443056</v>
      </c>
    </row>
    <row r="3721" spans="1:2" x14ac:dyDescent="0.25">
      <c r="A3721" s="28" t="s">
        <v>31</v>
      </c>
      <c r="B3721" s="2">
        <v>62.534936853876196</v>
      </c>
    </row>
    <row r="3722" spans="1:2" x14ac:dyDescent="0.25">
      <c r="A3722" s="28" t="s">
        <v>29</v>
      </c>
      <c r="B3722" s="2">
        <v>38.813694525847751</v>
      </c>
    </row>
    <row r="3723" spans="1:2" x14ac:dyDescent="0.25">
      <c r="A3723" s="28" t="s">
        <v>30</v>
      </c>
      <c r="B3723" s="2">
        <v>31.371582391320469</v>
      </c>
    </row>
    <row r="3724" spans="1:2" x14ac:dyDescent="0.25">
      <c r="A3724" s="28" t="s">
        <v>88</v>
      </c>
      <c r="B3724" s="2">
        <v>41.132367572082302</v>
      </c>
    </row>
    <row r="3725" spans="1:2" x14ac:dyDescent="0.25">
      <c r="A3725" s="28" t="s">
        <v>80</v>
      </c>
      <c r="B3725" s="2">
        <v>12.077190674323237</v>
      </c>
    </row>
    <row r="3726" spans="1:2" x14ac:dyDescent="0.25">
      <c r="A3726" s="28" t="s">
        <v>84</v>
      </c>
      <c r="B3726" s="2">
        <v>17.370086432565326</v>
      </c>
    </row>
    <row r="3727" spans="1:2" x14ac:dyDescent="0.25">
      <c r="A3727" s="28" t="s">
        <v>85</v>
      </c>
      <c r="B3727" s="2">
        <v>48.478534673425855</v>
      </c>
    </row>
    <row r="3728" spans="1:2" x14ac:dyDescent="0.25">
      <c r="A3728" s="28" t="s">
        <v>82</v>
      </c>
      <c r="B3728" s="2">
        <v>43.773819477513058</v>
      </c>
    </row>
    <row r="3729" spans="1:2" x14ac:dyDescent="0.25">
      <c r="A3729" s="3" t="s">
        <v>228</v>
      </c>
      <c r="B3729" s="2">
        <v>1882.9073887052928</v>
      </c>
    </row>
    <row r="3730" spans="1:2" x14ac:dyDescent="0.25">
      <c r="A3730" s="6" t="s">
        <v>229</v>
      </c>
      <c r="B3730" s="2">
        <v>10.223375713480745</v>
      </c>
    </row>
    <row r="3731" spans="1:2" x14ac:dyDescent="0.25">
      <c r="A3731" s="28" t="s">
        <v>79</v>
      </c>
      <c r="B3731" s="2">
        <v>4.2799316398137312E-2</v>
      </c>
    </row>
    <row r="3732" spans="1:2" x14ac:dyDescent="0.25">
      <c r="A3732" s="28" t="s">
        <v>86</v>
      </c>
      <c r="B3732" s="2">
        <v>2.4925555211091022E-2</v>
      </c>
    </row>
    <row r="3733" spans="1:2" x14ac:dyDescent="0.25">
      <c r="A3733" s="28" t="s">
        <v>87</v>
      </c>
      <c r="B3733" s="2">
        <v>1.3488416607635807</v>
      </c>
    </row>
    <row r="3734" spans="1:2" x14ac:dyDescent="0.25">
      <c r="A3734" s="28" t="s">
        <v>31</v>
      </c>
      <c r="B3734" s="2">
        <v>0.92629633402999856</v>
      </c>
    </row>
    <row r="3735" spans="1:2" x14ac:dyDescent="0.25">
      <c r="A3735" s="28" t="s">
        <v>29</v>
      </c>
      <c r="B3735" s="2">
        <v>0.11028458025007629</v>
      </c>
    </row>
    <row r="3736" spans="1:2" x14ac:dyDescent="0.25">
      <c r="A3736" s="28" t="s">
        <v>30</v>
      </c>
      <c r="B3736" s="2">
        <v>0.25486062523494962</v>
      </c>
    </row>
    <row r="3737" spans="1:2" x14ac:dyDescent="0.25">
      <c r="A3737" s="28" t="s">
        <v>88</v>
      </c>
      <c r="B3737" s="2">
        <v>1.5550765110827021</v>
      </c>
    </row>
    <row r="3738" spans="1:2" x14ac:dyDescent="0.25">
      <c r="A3738" s="28" t="s">
        <v>80</v>
      </c>
      <c r="B3738" s="2">
        <v>0.40789855589946594</v>
      </c>
    </row>
    <row r="3739" spans="1:2" x14ac:dyDescent="0.25">
      <c r="A3739" s="28" t="s">
        <v>84</v>
      </c>
      <c r="B3739" s="2">
        <v>0.92637636045989391</v>
      </c>
    </row>
    <row r="3740" spans="1:2" x14ac:dyDescent="0.25">
      <c r="A3740" s="28" t="s">
        <v>85</v>
      </c>
      <c r="B3740" s="2">
        <v>3.6264047352313002</v>
      </c>
    </row>
    <row r="3741" spans="1:2" x14ac:dyDescent="0.25">
      <c r="A3741" s="28" t="s">
        <v>82</v>
      </c>
      <c r="B3741" s="2">
        <v>0.99961147891954849</v>
      </c>
    </row>
    <row r="3742" spans="1:2" x14ac:dyDescent="0.25">
      <c r="A3742" s="6" t="s">
        <v>240</v>
      </c>
      <c r="B3742" s="2">
        <v>3.0279612535468519</v>
      </c>
    </row>
    <row r="3743" spans="1:2" x14ac:dyDescent="0.25">
      <c r="A3743" s="28" t="s">
        <v>79</v>
      </c>
      <c r="B3743" s="2">
        <v>5.7232613509182365E-2</v>
      </c>
    </row>
    <row r="3744" spans="1:2" x14ac:dyDescent="0.25">
      <c r="A3744" s="28" t="s">
        <v>87</v>
      </c>
      <c r="B3744" s="2">
        <v>0.31071293575699277</v>
      </c>
    </row>
    <row r="3745" spans="1:2" x14ac:dyDescent="0.25">
      <c r="A3745" s="28" t="s">
        <v>31</v>
      </c>
      <c r="B3745" s="2">
        <v>0.15127437722651949</v>
      </c>
    </row>
    <row r="3746" spans="1:2" x14ac:dyDescent="0.25">
      <c r="A3746" s="28" t="s">
        <v>29</v>
      </c>
      <c r="B3746" s="2">
        <v>0.1997813767642666</v>
      </c>
    </row>
    <row r="3747" spans="1:2" x14ac:dyDescent="0.25">
      <c r="A3747" s="28" t="s">
        <v>30</v>
      </c>
      <c r="B3747" s="2">
        <v>0.1662736808905298</v>
      </c>
    </row>
    <row r="3748" spans="1:2" x14ac:dyDescent="0.25">
      <c r="A3748" s="28" t="s">
        <v>88</v>
      </c>
      <c r="B3748" s="2">
        <v>0.39619451030414704</v>
      </c>
    </row>
    <row r="3749" spans="1:2" x14ac:dyDescent="0.25">
      <c r="A3749" s="28" t="s">
        <v>80</v>
      </c>
      <c r="B3749" s="2">
        <v>7.2581480883879806E-2</v>
      </c>
    </row>
    <row r="3750" spans="1:2" x14ac:dyDescent="0.25">
      <c r="A3750" s="28" t="s">
        <v>84</v>
      </c>
      <c r="B3750" s="2">
        <v>0.33680427474753694</v>
      </c>
    </row>
    <row r="3751" spans="1:2" x14ac:dyDescent="0.25">
      <c r="A3751" s="28" t="s">
        <v>85</v>
      </c>
      <c r="B3751" s="2">
        <v>0.68260620816175832</v>
      </c>
    </row>
    <row r="3752" spans="1:2" x14ac:dyDescent="0.25">
      <c r="A3752" s="28" t="s">
        <v>82</v>
      </c>
      <c r="B3752" s="2">
        <v>0.65449979530203839</v>
      </c>
    </row>
    <row r="3753" spans="1:2" x14ac:dyDescent="0.25">
      <c r="A3753" s="6" t="s">
        <v>242</v>
      </c>
      <c r="B3753" s="2">
        <v>62.627346689097912</v>
      </c>
    </row>
    <row r="3754" spans="1:2" x14ac:dyDescent="0.25">
      <c r="A3754" s="28" t="s">
        <v>79</v>
      </c>
      <c r="B3754" s="2">
        <v>1.8247309139465155</v>
      </c>
    </row>
    <row r="3755" spans="1:2" x14ac:dyDescent="0.25">
      <c r="A3755" s="28" t="s">
        <v>86</v>
      </c>
      <c r="B3755" s="2">
        <v>0.69621071003984514</v>
      </c>
    </row>
    <row r="3756" spans="1:2" x14ac:dyDescent="0.25">
      <c r="A3756" s="28" t="s">
        <v>87</v>
      </c>
      <c r="B3756" s="2">
        <v>0.18584474854510069</v>
      </c>
    </row>
    <row r="3757" spans="1:2" x14ac:dyDescent="0.25">
      <c r="A3757" s="28" t="s">
        <v>31</v>
      </c>
      <c r="B3757" s="2">
        <v>1.8740783267100514</v>
      </c>
    </row>
    <row r="3758" spans="1:2" x14ac:dyDescent="0.25">
      <c r="A3758" s="28" t="s">
        <v>29</v>
      </c>
      <c r="B3758" s="2">
        <v>0.3170668074291102</v>
      </c>
    </row>
    <row r="3759" spans="1:2" x14ac:dyDescent="0.25">
      <c r="A3759" s="28" t="s">
        <v>30</v>
      </c>
      <c r="B3759" s="2">
        <v>0.77133369485209657</v>
      </c>
    </row>
    <row r="3760" spans="1:2" x14ac:dyDescent="0.25">
      <c r="A3760" s="28" t="s">
        <v>88</v>
      </c>
      <c r="B3760" s="2">
        <v>6.3660813316583704</v>
      </c>
    </row>
    <row r="3761" spans="1:2" x14ac:dyDescent="0.25">
      <c r="A3761" s="28" t="s">
        <v>80</v>
      </c>
      <c r="B3761" s="2">
        <v>6.9290670116541531</v>
      </c>
    </row>
    <row r="3762" spans="1:2" x14ac:dyDescent="0.25">
      <c r="A3762" s="28" t="s">
        <v>84</v>
      </c>
      <c r="B3762" s="2">
        <v>16.1340150459393</v>
      </c>
    </row>
    <row r="3763" spans="1:2" x14ac:dyDescent="0.25">
      <c r="A3763" s="28" t="s">
        <v>85</v>
      </c>
      <c r="B3763" s="2">
        <v>19.39071276122041</v>
      </c>
    </row>
    <row r="3764" spans="1:2" x14ac:dyDescent="0.25">
      <c r="A3764" s="28" t="s">
        <v>82</v>
      </c>
      <c r="B3764" s="2">
        <v>8.1382053371029546</v>
      </c>
    </row>
    <row r="3765" spans="1:2" x14ac:dyDescent="0.25">
      <c r="A3765" s="6" t="s">
        <v>53</v>
      </c>
      <c r="B3765" s="2">
        <v>21.278873196333919</v>
      </c>
    </row>
    <row r="3766" spans="1:2" x14ac:dyDescent="0.25">
      <c r="A3766" s="28" t="s">
        <v>79</v>
      </c>
      <c r="B3766" s="2">
        <v>1.5157897641736461E-2</v>
      </c>
    </row>
    <row r="3767" spans="1:2" x14ac:dyDescent="0.25">
      <c r="A3767" s="28" t="s">
        <v>86</v>
      </c>
      <c r="B3767" s="2">
        <v>1.3344381013507043E-4</v>
      </c>
    </row>
    <row r="3768" spans="1:2" x14ac:dyDescent="0.25">
      <c r="A3768" s="28" t="s">
        <v>87</v>
      </c>
      <c r="B3768" s="2">
        <v>6.6147571505188541E-3</v>
      </c>
    </row>
    <row r="3769" spans="1:2" x14ac:dyDescent="0.25">
      <c r="A3769" s="28" t="s">
        <v>31</v>
      </c>
      <c r="B3769" s="2">
        <v>1.4053592372117313E-2</v>
      </c>
    </row>
    <row r="3770" spans="1:2" x14ac:dyDescent="0.25">
      <c r="A3770" s="28" t="s">
        <v>29</v>
      </c>
      <c r="B3770" s="2">
        <v>9.6176327529110396E-4</v>
      </c>
    </row>
    <row r="3771" spans="1:2" x14ac:dyDescent="0.25">
      <c r="A3771" s="28" t="s">
        <v>30</v>
      </c>
      <c r="B3771" s="2">
        <v>2.1000433070173061E-2</v>
      </c>
    </row>
    <row r="3772" spans="1:2" x14ac:dyDescent="0.25">
      <c r="A3772" s="28" t="s">
        <v>80</v>
      </c>
      <c r="B3772" s="2">
        <v>3.0339551882595539</v>
      </c>
    </row>
    <row r="3773" spans="1:2" x14ac:dyDescent="0.25">
      <c r="A3773" s="28" t="s">
        <v>84</v>
      </c>
      <c r="B3773" s="2">
        <v>5.9435463000042414</v>
      </c>
    </row>
    <row r="3774" spans="1:2" x14ac:dyDescent="0.25">
      <c r="A3774" s="28" t="s">
        <v>85</v>
      </c>
      <c r="B3774" s="2">
        <v>6.1335183664185058</v>
      </c>
    </row>
    <row r="3775" spans="1:2" x14ac:dyDescent="0.25">
      <c r="A3775" s="28" t="s">
        <v>82</v>
      </c>
      <c r="B3775" s="2">
        <v>6.1099314543316439</v>
      </c>
    </row>
    <row r="3776" spans="1:2" x14ac:dyDescent="0.25">
      <c r="A3776" s="6" t="s">
        <v>231</v>
      </c>
      <c r="B3776" s="2">
        <v>494.58383917633586</v>
      </c>
    </row>
    <row r="3777" spans="1:2" x14ac:dyDescent="0.25">
      <c r="A3777" s="28" t="s">
        <v>79</v>
      </c>
      <c r="B3777" s="2">
        <v>5.2820403813919894</v>
      </c>
    </row>
    <row r="3778" spans="1:2" x14ac:dyDescent="0.25">
      <c r="A3778" s="28" t="s">
        <v>86</v>
      </c>
      <c r="B3778" s="2">
        <v>9.3462932545412514</v>
      </c>
    </row>
    <row r="3779" spans="1:2" x14ac:dyDescent="0.25">
      <c r="A3779" s="28" t="s">
        <v>31</v>
      </c>
      <c r="B3779" s="2">
        <v>10.618430216675547</v>
      </c>
    </row>
    <row r="3780" spans="1:2" x14ac:dyDescent="0.25">
      <c r="A3780" s="28" t="s">
        <v>29</v>
      </c>
      <c r="B3780" s="2">
        <v>0.78189042237495754</v>
      </c>
    </row>
    <row r="3781" spans="1:2" x14ac:dyDescent="0.25">
      <c r="A3781" s="28" t="s">
        <v>30</v>
      </c>
      <c r="B3781" s="2">
        <v>6.9639389570554693</v>
      </c>
    </row>
    <row r="3782" spans="1:2" x14ac:dyDescent="0.25">
      <c r="A3782" s="28" t="s">
        <v>88</v>
      </c>
      <c r="B3782" s="2">
        <v>105.17674501397451</v>
      </c>
    </row>
    <row r="3783" spans="1:2" x14ac:dyDescent="0.25">
      <c r="A3783" s="28" t="s">
        <v>80</v>
      </c>
      <c r="B3783" s="2">
        <v>64.400973487930358</v>
      </c>
    </row>
    <row r="3784" spans="1:2" x14ac:dyDescent="0.25">
      <c r="A3784" s="28" t="s">
        <v>84</v>
      </c>
      <c r="B3784" s="2">
        <v>64.632539323868585</v>
      </c>
    </row>
    <row r="3785" spans="1:2" x14ac:dyDescent="0.25">
      <c r="A3785" s="28" t="s">
        <v>85</v>
      </c>
      <c r="B3785" s="2">
        <v>87.24421589712739</v>
      </c>
    </row>
    <row r="3786" spans="1:2" x14ac:dyDescent="0.25">
      <c r="A3786" s="28" t="s">
        <v>82</v>
      </c>
      <c r="B3786" s="2">
        <v>140.1367722213958</v>
      </c>
    </row>
    <row r="3787" spans="1:2" x14ac:dyDescent="0.25">
      <c r="A3787" s="6" t="s">
        <v>19</v>
      </c>
      <c r="B3787" s="2">
        <v>0.38975020046103748</v>
      </c>
    </row>
    <row r="3788" spans="1:2" x14ac:dyDescent="0.25">
      <c r="A3788" s="28" t="s">
        <v>79</v>
      </c>
      <c r="B3788" s="2">
        <v>9.3901193250835902E-2</v>
      </c>
    </row>
    <row r="3789" spans="1:2" x14ac:dyDescent="0.25">
      <c r="A3789" s="28" t="s">
        <v>86</v>
      </c>
      <c r="B3789" s="2">
        <v>4.7373269608795409E-3</v>
      </c>
    </row>
    <row r="3790" spans="1:2" x14ac:dyDescent="0.25">
      <c r="A3790" s="28" t="s">
        <v>87</v>
      </c>
      <c r="B3790" s="2">
        <v>1.5072823299744158E-3</v>
      </c>
    </row>
    <row r="3791" spans="1:2" x14ac:dyDescent="0.25">
      <c r="A3791" s="28" t="s">
        <v>31</v>
      </c>
      <c r="B3791" s="2">
        <v>5.3790357824090255E-3</v>
      </c>
    </row>
    <row r="3792" spans="1:2" x14ac:dyDescent="0.25">
      <c r="A3792" s="28" t="s">
        <v>29</v>
      </c>
      <c r="B3792" s="2">
        <v>4.7511214076405711E-3</v>
      </c>
    </row>
    <row r="3793" spans="1:2" x14ac:dyDescent="0.25">
      <c r="A3793" s="28" t="s">
        <v>30</v>
      </c>
      <c r="B3793" s="2">
        <v>6.1045608544609865E-3</v>
      </c>
    </row>
    <row r="3794" spans="1:2" x14ac:dyDescent="0.25">
      <c r="A3794" s="28" t="s">
        <v>88</v>
      </c>
      <c r="B3794" s="2">
        <v>1.9529742110611203E-2</v>
      </c>
    </row>
    <row r="3795" spans="1:2" x14ac:dyDescent="0.25">
      <c r="A3795" s="28" t="s">
        <v>80</v>
      </c>
      <c r="B3795" s="2">
        <v>1.3982497439357242E-2</v>
      </c>
    </row>
    <row r="3796" spans="1:2" x14ac:dyDescent="0.25">
      <c r="A3796" s="28" t="s">
        <v>84</v>
      </c>
      <c r="B3796" s="2">
        <v>4.5942796698958894E-3</v>
      </c>
    </row>
    <row r="3797" spans="1:2" x14ac:dyDescent="0.25">
      <c r="A3797" s="28" t="s">
        <v>85</v>
      </c>
      <c r="B3797" s="2">
        <v>0.21975228067678448</v>
      </c>
    </row>
    <row r="3798" spans="1:2" x14ac:dyDescent="0.25">
      <c r="A3798" s="28" t="s">
        <v>82</v>
      </c>
      <c r="B3798" s="2">
        <v>1.5510879978188166E-2</v>
      </c>
    </row>
    <row r="3799" spans="1:2" x14ac:dyDescent="0.25">
      <c r="A3799" s="6" t="s">
        <v>244</v>
      </c>
      <c r="B3799" s="2">
        <v>26.723443937050831</v>
      </c>
    </row>
    <row r="3800" spans="1:2" x14ac:dyDescent="0.25">
      <c r="A3800" s="28" t="s">
        <v>79</v>
      </c>
      <c r="B3800" s="2">
        <v>0.37101222455471877</v>
      </c>
    </row>
    <row r="3801" spans="1:2" x14ac:dyDescent="0.25">
      <c r="A3801" s="28" t="s">
        <v>86</v>
      </c>
      <c r="B3801" s="2">
        <v>0.22579392268159029</v>
      </c>
    </row>
    <row r="3802" spans="1:2" x14ac:dyDescent="0.25">
      <c r="A3802" s="28" t="s">
        <v>87</v>
      </c>
      <c r="B3802" s="2">
        <v>0.58582228971425299</v>
      </c>
    </row>
    <row r="3803" spans="1:2" x14ac:dyDescent="0.25">
      <c r="A3803" s="28" t="s">
        <v>31</v>
      </c>
      <c r="B3803" s="2">
        <v>0.83471142117509523</v>
      </c>
    </row>
    <row r="3804" spans="1:2" x14ac:dyDescent="0.25">
      <c r="A3804" s="28" t="s">
        <v>29</v>
      </c>
      <c r="B3804" s="2">
        <v>0.19572997965231526</v>
      </c>
    </row>
    <row r="3805" spans="1:2" x14ac:dyDescent="0.25">
      <c r="A3805" s="28" t="s">
        <v>30</v>
      </c>
      <c r="B3805" s="2">
        <v>0.16850525625420046</v>
      </c>
    </row>
    <row r="3806" spans="1:2" x14ac:dyDescent="0.25">
      <c r="A3806" s="28" t="s">
        <v>88</v>
      </c>
      <c r="B3806" s="2">
        <v>2.6635791430365163</v>
      </c>
    </row>
    <row r="3807" spans="1:2" x14ac:dyDescent="0.25">
      <c r="A3807" s="28" t="s">
        <v>80</v>
      </c>
      <c r="B3807" s="2">
        <v>4.5870496223485526</v>
      </c>
    </row>
    <row r="3808" spans="1:2" x14ac:dyDescent="0.25">
      <c r="A3808" s="28" t="s">
        <v>84</v>
      </c>
      <c r="B3808" s="2">
        <v>3.6044704756998942</v>
      </c>
    </row>
    <row r="3809" spans="1:2" x14ac:dyDescent="0.25">
      <c r="A3809" s="28" t="s">
        <v>85</v>
      </c>
      <c r="B3809" s="2">
        <v>11.537462492471878</v>
      </c>
    </row>
    <row r="3810" spans="1:2" x14ac:dyDescent="0.25">
      <c r="A3810" s="28" t="s">
        <v>82</v>
      </c>
      <c r="B3810" s="2">
        <v>1.9493071094618148</v>
      </c>
    </row>
    <row r="3811" spans="1:2" x14ac:dyDescent="0.25">
      <c r="A3811" s="6" t="s">
        <v>52</v>
      </c>
      <c r="B3811" s="2">
        <v>48.066979290554656</v>
      </c>
    </row>
    <row r="3812" spans="1:2" x14ac:dyDescent="0.25">
      <c r="A3812" s="28" t="s">
        <v>79</v>
      </c>
      <c r="B3812" s="2">
        <v>0.14913696988534964</v>
      </c>
    </row>
    <row r="3813" spans="1:2" x14ac:dyDescent="0.25">
      <c r="A3813" s="28" t="s">
        <v>86</v>
      </c>
      <c r="B3813" s="2">
        <v>1.2341481059796723E-2</v>
      </c>
    </row>
    <row r="3814" spans="1:2" x14ac:dyDescent="0.25">
      <c r="A3814" s="28" t="s">
        <v>87</v>
      </c>
      <c r="B3814" s="2">
        <v>0.37069617059944449</v>
      </c>
    </row>
    <row r="3815" spans="1:2" x14ac:dyDescent="0.25">
      <c r="A3815" s="28" t="s">
        <v>31</v>
      </c>
      <c r="B3815" s="2">
        <v>4.965245897888086</v>
      </c>
    </row>
    <row r="3816" spans="1:2" x14ac:dyDescent="0.25">
      <c r="A3816" s="28" t="s">
        <v>29</v>
      </c>
      <c r="B3816" s="2">
        <v>1.3392561066118039E-2</v>
      </c>
    </row>
    <row r="3817" spans="1:2" x14ac:dyDescent="0.25">
      <c r="A3817" s="28" t="s">
        <v>30</v>
      </c>
      <c r="B3817" s="2">
        <v>0.16299113600953929</v>
      </c>
    </row>
    <row r="3818" spans="1:2" x14ac:dyDescent="0.25">
      <c r="A3818" s="28" t="s">
        <v>88</v>
      </c>
      <c r="B3818" s="2">
        <v>2.2617006958448238</v>
      </c>
    </row>
    <row r="3819" spans="1:2" x14ac:dyDescent="0.25">
      <c r="A3819" s="28" t="s">
        <v>80</v>
      </c>
      <c r="B3819" s="2">
        <v>4.1859260919585388</v>
      </c>
    </row>
    <row r="3820" spans="1:2" x14ac:dyDescent="0.25">
      <c r="A3820" s="28" t="s">
        <v>84</v>
      </c>
      <c r="B3820" s="2">
        <v>0.46071885765162707</v>
      </c>
    </row>
    <row r="3821" spans="1:2" x14ac:dyDescent="0.25">
      <c r="A3821" s="28" t="s">
        <v>85</v>
      </c>
      <c r="B3821" s="2">
        <v>13.679867019795505</v>
      </c>
    </row>
    <row r="3822" spans="1:2" x14ac:dyDescent="0.25">
      <c r="A3822" s="28" t="s">
        <v>82</v>
      </c>
      <c r="B3822" s="2">
        <v>21.804962408795827</v>
      </c>
    </row>
    <row r="3823" spans="1:2" x14ac:dyDescent="0.25">
      <c r="A3823" s="6" t="s">
        <v>246</v>
      </c>
      <c r="B3823" s="2">
        <v>3.7566510279412446</v>
      </c>
    </row>
    <row r="3824" spans="1:2" x14ac:dyDescent="0.25">
      <c r="A3824" s="28" t="s">
        <v>79</v>
      </c>
      <c r="B3824" s="2">
        <v>0.12454343215805161</v>
      </c>
    </row>
    <row r="3825" spans="1:2" x14ac:dyDescent="0.25">
      <c r="A3825" s="28" t="s">
        <v>87</v>
      </c>
      <c r="B3825" s="2">
        <v>4.5381381276122845E-2</v>
      </c>
    </row>
    <row r="3826" spans="1:2" x14ac:dyDescent="0.25">
      <c r="A3826" s="28" t="s">
        <v>31</v>
      </c>
      <c r="B3826" s="2">
        <v>7.2877877857674703E-2</v>
      </c>
    </row>
    <row r="3827" spans="1:2" x14ac:dyDescent="0.25">
      <c r="A3827" s="28" t="s">
        <v>29</v>
      </c>
      <c r="B3827" s="2">
        <v>7.9690290284611838E-3</v>
      </c>
    </row>
    <row r="3828" spans="1:2" x14ac:dyDescent="0.25">
      <c r="A3828" s="28" t="s">
        <v>30</v>
      </c>
      <c r="B3828" s="2">
        <v>1.6627710221113708E-2</v>
      </c>
    </row>
    <row r="3829" spans="1:2" x14ac:dyDescent="0.25">
      <c r="A3829" s="28" t="s">
        <v>88</v>
      </c>
      <c r="B3829" s="2">
        <v>0.39036271240968451</v>
      </c>
    </row>
    <row r="3830" spans="1:2" x14ac:dyDescent="0.25">
      <c r="A3830" s="28" t="s">
        <v>80</v>
      </c>
      <c r="B3830" s="2">
        <v>0.53997754746613569</v>
      </c>
    </row>
    <row r="3831" spans="1:2" x14ac:dyDescent="0.25">
      <c r="A3831" s="28" t="s">
        <v>84</v>
      </c>
      <c r="B3831" s="2">
        <v>0.31379080298896589</v>
      </c>
    </row>
    <row r="3832" spans="1:2" x14ac:dyDescent="0.25">
      <c r="A3832" s="28" t="s">
        <v>85</v>
      </c>
      <c r="B3832" s="2">
        <v>1.7893185482364244</v>
      </c>
    </row>
    <row r="3833" spans="1:2" x14ac:dyDescent="0.25">
      <c r="A3833" s="28" t="s">
        <v>82</v>
      </c>
      <c r="B3833" s="2">
        <v>0.45580198629861013</v>
      </c>
    </row>
    <row r="3834" spans="1:2" x14ac:dyDescent="0.25">
      <c r="A3834" s="6" t="s">
        <v>248</v>
      </c>
      <c r="B3834" s="2">
        <v>24.242119120724844</v>
      </c>
    </row>
    <row r="3835" spans="1:2" x14ac:dyDescent="0.25">
      <c r="A3835" s="28" t="s">
        <v>79</v>
      </c>
      <c r="B3835" s="2">
        <v>0.18619449129034485</v>
      </c>
    </row>
    <row r="3836" spans="1:2" x14ac:dyDescent="0.25">
      <c r="A3836" s="28" t="s">
        <v>86</v>
      </c>
      <c r="B3836" s="2">
        <v>6.8953497600067248E-2</v>
      </c>
    </row>
    <row r="3837" spans="1:2" x14ac:dyDescent="0.25">
      <c r="A3837" s="28" t="s">
        <v>87</v>
      </c>
      <c r="B3837" s="2">
        <v>0.16368076149846872</v>
      </c>
    </row>
    <row r="3838" spans="1:2" x14ac:dyDescent="0.25">
      <c r="A3838" s="28" t="s">
        <v>31</v>
      </c>
      <c r="B3838" s="2">
        <v>3.9242489525867525</v>
      </c>
    </row>
    <row r="3839" spans="1:2" x14ac:dyDescent="0.25">
      <c r="A3839" s="28" t="s">
        <v>29</v>
      </c>
      <c r="B3839" s="2">
        <v>1.370033913617448</v>
      </c>
    </row>
    <row r="3840" spans="1:2" x14ac:dyDescent="0.25">
      <c r="A3840" s="28" t="s">
        <v>30</v>
      </c>
      <c r="B3840" s="2">
        <v>0.6967119438676378</v>
      </c>
    </row>
    <row r="3841" spans="1:2" x14ac:dyDescent="0.25">
      <c r="A3841" s="28" t="s">
        <v>88</v>
      </c>
      <c r="B3841" s="2">
        <v>2.2838350829298077</v>
      </c>
    </row>
    <row r="3842" spans="1:2" x14ac:dyDescent="0.25">
      <c r="A3842" s="28" t="s">
        <v>80</v>
      </c>
      <c r="B3842" s="2">
        <v>0.94970314235846243</v>
      </c>
    </row>
    <row r="3843" spans="1:2" x14ac:dyDescent="0.25">
      <c r="A3843" s="28" t="s">
        <v>84</v>
      </c>
      <c r="B3843" s="2">
        <v>2.1093930836808417</v>
      </c>
    </row>
    <row r="3844" spans="1:2" x14ac:dyDescent="0.25">
      <c r="A3844" s="28" t="s">
        <v>85</v>
      </c>
      <c r="B3844" s="2">
        <v>8.7395373496739275</v>
      </c>
    </row>
    <row r="3845" spans="1:2" x14ac:dyDescent="0.25">
      <c r="A3845" s="28" t="s">
        <v>82</v>
      </c>
      <c r="B3845" s="2">
        <v>3.7498269016210837</v>
      </c>
    </row>
    <row r="3846" spans="1:2" x14ac:dyDescent="0.25">
      <c r="A3846" s="6" t="s">
        <v>20</v>
      </c>
      <c r="B3846" s="2">
        <v>2.8656821660358363</v>
      </c>
    </row>
    <row r="3847" spans="1:2" x14ac:dyDescent="0.25">
      <c r="A3847" s="28" t="s">
        <v>79</v>
      </c>
      <c r="B3847" s="2">
        <v>4.4648960952529418E-2</v>
      </c>
    </row>
    <row r="3848" spans="1:2" x14ac:dyDescent="0.25">
      <c r="A3848" s="28" t="s">
        <v>86</v>
      </c>
      <c r="B3848" s="2">
        <v>8.0745466642116043E-2</v>
      </c>
    </row>
    <row r="3849" spans="1:2" x14ac:dyDescent="0.25">
      <c r="A3849" s="28" t="s">
        <v>87</v>
      </c>
      <c r="B3849" s="2">
        <v>9.0916229993653654E-3</v>
      </c>
    </row>
    <row r="3850" spans="1:2" x14ac:dyDescent="0.25">
      <c r="A3850" s="28" t="s">
        <v>31</v>
      </c>
      <c r="B3850" s="2">
        <v>0.27156274857776097</v>
      </c>
    </row>
    <row r="3851" spans="1:2" x14ac:dyDescent="0.25">
      <c r="A3851" s="28" t="s">
        <v>29</v>
      </c>
      <c r="B3851" s="2">
        <v>2.0541495062562646E-2</v>
      </c>
    </row>
    <row r="3852" spans="1:2" x14ac:dyDescent="0.25">
      <c r="A3852" s="28" t="s">
        <v>30</v>
      </c>
      <c r="B3852" s="2">
        <v>2.1199880361773966E-2</v>
      </c>
    </row>
    <row r="3853" spans="1:2" x14ac:dyDescent="0.25">
      <c r="A3853" s="28" t="s">
        <v>88</v>
      </c>
      <c r="B3853" s="2">
        <v>0.10399189792058247</v>
      </c>
    </row>
    <row r="3854" spans="1:2" x14ac:dyDescent="0.25">
      <c r="A3854" s="28" t="s">
        <v>80</v>
      </c>
      <c r="B3854" s="2">
        <v>3.1069528617417685E-2</v>
      </c>
    </row>
    <row r="3855" spans="1:2" x14ac:dyDescent="0.25">
      <c r="A3855" s="28" t="s">
        <v>84</v>
      </c>
      <c r="B3855" s="2">
        <v>0.10590218430605025</v>
      </c>
    </row>
    <row r="3856" spans="1:2" x14ac:dyDescent="0.25">
      <c r="A3856" s="28" t="s">
        <v>85</v>
      </c>
      <c r="B3856" s="2">
        <v>1.8176269550887552</v>
      </c>
    </row>
    <row r="3857" spans="1:2" x14ac:dyDescent="0.25">
      <c r="A3857" s="28" t="s">
        <v>82</v>
      </c>
      <c r="B3857" s="2">
        <v>0.35930142550692262</v>
      </c>
    </row>
    <row r="3858" spans="1:2" x14ac:dyDescent="0.25">
      <c r="A3858" s="6" t="s">
        <v>21</v>
      </c>
      <c r="B3858" s="2">
        <v>21.990136742221289</v>
      </c>
    </row>
    <row r="3859" spans="1:2" x14ac:dyDescent="0.25">
      <c r="A3859" s="28" t="s">
        <v>79</v>
      </c>
      <c r="B3859" s="2">
        <v>0.22224759226838917</v>
      </c>
    </row>
    <row r="3860" spans="1:2" x14ac:dyDescent="0.25">
      <c r="A3860" s="28" t="s">
        <v>86</v>
      </c>
      <c r="B3860" s="2">
        <v>0.8519010647738976</v>
      </c>
    </row>
    <row r="3861" spans="1:2" x14ac:dyDescent="0.25">
      <c r="A3861" s="28" t="s">
        <v>87</v>
      </c>
      <c r="B3861" s="2">
        <v>2.1426538196688398E-4</v>
      </c>
    </row>
    <row r="3862" spans="1:2" x14ac:dyDescent="0.25">
      <c r="A3862" s="28" t="s">
        <v>31</v>
      </c>
      <c r="B3862" s="2">
        <v>0.3009763735562988</v>
      </c>
    </row>
    <row r="3863" spans="1:2" x14ac:dyDescent="0.25">
      <c r="A3863" s="28" t="s">
        <v>29</v>
      </c>
      <c r="B3863" s="2">
        <v>2.6027089660260804E-2</v>
      </c>
    </row>
    <row r="3864" spans="1:2" x14ac:dyDescent="0.25">
      <c r="A3864" s="28" t="s">
        <v>30</v>
      </c>
      <c r="B3864" s="2">
        <v>0.12553194204200571</v>
      </c>
    </row>
    <row r="3865" spans="1:2" x14ac:dyDescent="0.25">
      <c r="A3865" s="28" t="s">
        <v>88</v>
      </c>
      <c r="B3865" s="2">
        <v>1.0539477379516056</v>
      </c>
    </row>
    <row r="3866" spans="1:2" x14ac:dyDescent="0.25">
      <c r="A3866" s="28" t="s">
        <v>80</v>
      </c>
      <c r="B3866" s="2">
        <v>5.9269543920659347</v>
      </c>
    </row>
    <row r="3867" spans="1:2" x14ac:dyDescent="0.25">
      <c r="A3867" s="28" t="s">
        <v>84</v>
      </c>
      <c r="B3867" s="2">
        <v>1.1636593099038677</v>
      </c>
    </row>
    <row r="3868" spans="1:2" x14ac:dyDescent="0.25">
      <c r="A3868" s="28" t="s">
        <v>85</v>
      </c>
      <c r="B3868" s="2">
        <v>6.3293158369176235</v>
      </c>
    </row>
    <row r="3869" spans="1:2" x14ac:dyDescent="0.25">
      <c r="A3869" s="28" t="s">
        <v>82</v>
      </c>
      <c r="B3869" s="2">
        <v>5.98936113769944</v>
      </c>
    </row>
    <row r="3870" spans="1:2" x14ac:dyDescent="0.25">
      <c r="A3870" s="6" t="s">
        <v>22</v>
      </c>
      <c r="B3870" s="2">
        <v>3.2001571581139077</v>
      </c>
    </row>
    <row r="3871" spans="1:2" x14ac:dyDescent="0.25">
      <c r="A3871" s="28" t="s">
        <v>79</v>
      </c>
      <c r="B3871" s="2">
        <v>2.716972123491683E-2</v>
      </c>
    </row>
    <row r="3872" spans="1:2" x14ac:dyDescent="0.25">
      <c r="A3872" s="28" t="s">
        <v>86</v>
      </c>
      <c r="B3872" s="2">
        <v>6.0946889042970492E-2</v>
      </c>
    </row>
    <row r="3873" spans="1:2" x14ac:dyDescent="0.25">
      <c r="A3873" s="28" t="s">
        <v>87</v>
      </c>
      <c r="B3873" s="2">
        <v>2.4012044256165981E-2</v>
      </c>
    </row>
    <row r="3874" spans="1:2" x14ac:dyDescent="0.25">
      <c r="A3874" s="28" t="s">
        <v>31</v>
      </c>
      <c r="B3874" s="2">
        <v>0.1228773880672354</v>
      </c>
    </row>
    <row r="3875" spans="1:2" x14ac:dyDescent="0.25">
      <c r="A3875" s="28" t="s">
        <v>29</v>
      </c>
      <c r="B3875" s="2">
        <v>1.7712683146683235E-2</v>
      </c>
    </row>
    <row r="3876" spans="1:2" x14ac:dyDescent="0.25">
      <c r="A3876" s="28" t="s">
        <v>30</v>
      </c>
      <c r="B3876" s="2">
        <v>4.9967220475478615E-2</v>
      </c>
    </row>
    <row r="3877" spans="1:2" x14ac:dyDescent="0.25">
      <c r="A3877" s="28" t="s">
        <v>88</v>
      </c>
      <c r="B3877" s="2">
        <v>0.1896737972501176</v>
      </c>
    </row>
    <row r="3878" spans="1:2" x14ac:dyDescent="0.25">
      <c r="A3878" s="28" t="s">
        <v>80</v>
      </c>
      <c r="B3878" s="2">
        <v>9.4605423232761762E-2</v>
      </c>
    </row>
    <row r="3879" spans="1:2" x14ac:dyDescent="0.25">
      <c r="A3879" s="28" t="s">
        <v>84</v>
      </c>
      <c r="B3879" s="2">
        <v>0.28356737289171108</v>
      </c>
    </row>
    <row r="3880" spans="1:2" x14ac:dyDescent="0.25">
      <c r="A3880" s="28" t="s">
        <v>85</v>
      </c>
      <c r="B3880" s="2">
        <v>2.0117747654911127</v>
      </c>
    </row>
    <row r="3881" spans="1:2" x14ac:dyDescent="0.25">
      <c r="A3881" s="28" t="s">
        <v>82</v>
      </c>
      <c r="B3881" s="2">
        <v>0.31784985302475399</v>
      </c>
    </row>
    <row r="3882" spans="1:2" x14ac:dyDescent="0.25">
      <c r="A3882" s="6" t="s">
        <v>25</v>
      </c>
      <c r="B3882" s="2">
        <v>89.901711040774103</v>
      </c>
    </row>
    <row r="3883" spans="1:2" x14ac:dyDescent="0.25">
      <c r="A3883" s="28" t="s">
        <v>79</v>
      </c>
      <c r="B3883" s="2">
        <v>2.7167368720576555</v>
      </c>
    </row>
    <row r="3884" spans="1:2" x14ac:dyDescent="0.25">
      <c r="A3884" s="28" t="s">
        <v>86</v>
      </c>
      <c r="B3884" s="2">
        <v>0.60159735149404481</v>
      </c>
    </row>
    <row r="3885" spans="1:2" x14ac:dyDescent="0.25">
      <c r="A3885" s="28" t="s">
        <v>87</v>
      </c>
      <c r="B3885" s="2">
        <v>7.5572017171238376E-2</v>
      </c>
    </row>
    <row r="3886" spans="1:2" x14ac:dyDescent="0.25">
      <c r="A3886" s="28" t="s">
        <v>31</v>
      </c>
      <c r="B3886" s="2">
        <v>2.3001971281966749</v>
      </c>
    </row>
    <row r="3887" spans="1:2" x14ac:dyDescent="0.25">
      <c r="A3887" s="28" t="s">
        <v>29</v>
      </c>
      <c r="B3887" s="2">
        <v>1.7641925635596145</v>
      </c>
    </row>
    <row r="3888" spans="1:2" x14ac:dyDescent="0.25">
      <c r="A3888" s="28" t="s">
        <v>30</v>
      </c>
      <c r="B3888" s="2">
        <v>1.4796737376000306</v>
      </c>
    </row>
    <row r="3889" spans="1:2" x14ac:dyDescent="0.25">
      <c r="A3889" s="28" t="s">
        <v>88</v>
      </c>
      <c r="B3889" s="2">
        <v>9.8419906761840998</v>
      </c>
    </row>
    <row r="3890" spans="1:2" x14ac:dyDescent="0.25">
      <c r="A3890" s="28" t="s">
        <v>80</v>
      </c>
      <c r="B3890" s="2">
        <v>4.8782910538742286</v>
      </c>
    </row>
    <row r="3891" spans="1:2" x14ac:dyDescent="0.25">
      <c r="A3891" s="28" t="s">
        <v>84</v>
      </c>
      <c r="B3891" s="2">
        <v>7.9795697802902152</v>
      </c>
    </row>
    <row r="3892" spans="1:2" x14ac:dyDescent="0.25">
      <c r="A3892" s="28" t="s">
        <v>85</v>
      </c>
      <c r="B3892" s="2">
        <v>31.944311513416327</v>
      </c>
    </row>
    <row r="3893" spans="1:2" x14ac:dyDescent="0.25">
      <c r="A3893" s="28" t="s">
        <v>82</v>
      </c>
      <c r="B3893" s="2">
        <v>26.31957834692998</v>
      </c>
    </row>
    <row r="3894" spans="1:2" x14ac:dyDescent="0.25">
      <c r="A3894" s="6" t="s">
        <v>23</v>
      </c>
      <c r="B3894" s="2">
        <v>5.6254627826263626</v>
      </c>
    </row>
    <row r="3895" spans="1:2" x14ac:dyDescent="0.25">
      <c r="A3895" s="28" t="s">
        <v>79</v>
      </c>
      <c r="B3895" s="2">
        <v>4.6139378939014153E-2</v>
      </c>
    </row>
    <row r="3896" spans="1:2" x14ac:dyDescent="0.25">
      <c r="A3896" s="28" t="s">
        <v>86</v>
      </c>
      <c r="B3896" s="2">
        <v>6.8827004276855869E-2</v>
      </c>
    </row>
    <row r="3897" spans="1:2" x14ac:dyDescent="0.25">
      <c r="A3897" s="28" t="s">
        <v>87</v>
      </c>
      <c r="B3897" s="2">
        <v>2.08488998022111E-2</v>
      </c>
    </row>
    <row r="3898" spans="1:2" x14ac:dyDescent="0.25">
      <c r="A3898" s="28" t="s">
        <v>31</v>
      </c>
      <c r="B3898" s="2">
        <v>7.0910335800820803E-2</v>
      </c>
    </row>
    <row r="3899" spans="1:2" x14ac:dyDescent="0.25">
      <c r="A3899" s="28" t="s">
        <v>29</v>
      </c>
      <c r="B3899" s="2">
        <v>2.0074559179753468E-2</v>
      </c>
    </row>
    <row r="3900" spans="1:2" x14ac:dyDescent="0.25">
      <c r="A3900" s="28" t="s">
        <v>30</v>
      </c>
      <c r="B3900" s="2">
        <v>6.2789352209738511E-2</v>
      </c>
    </row>
    <row r="3901" spans="1:2" x14ac:dyDescent="0.25">
      <c r="A3901" s="28" t="s">
        <v>88</v>
      </c>
      <c r="B3901" s="2">
        <v>0.30209608968288681</v>
      </c>
    </row>
    <row r="3902" spans="1:2" x14ac:dyDescent="0.25">
      <c r="A3902" s="28" t="s">
        <v>80</v>
      </c>
      <c r="B3902" s="2">
        <v>0.31176207326207517</v>
      </c>
    </row>
    <row r="3903" spans="1:2" x14ac:dyDescent="0.25">
      <c r="A3903" s="28" t="s">
        <v>84</v>
      </c>
      <c r="B3903" s="2">
        <v>1.2497819726591095</v>
      </c>
    </row>
    <row r="3904" spans="1:2" x14ac:dyDescent="0.25">
      <c r="A3904" s="28" t="s">
        <v>85</v>
      </c>
      <c r="B3904" s="2">
        <v>2.3857368900111529</v>
      </c>
    </row>
    <row r="3905" spans="1:2" x14ac:dyDescent="0.25">
      <c r="A3905" s="28" t="s">
        <v>82</v>
      </c>
      <c r="B3905" s="2">
        <v>1.0864962268027438</v>
      </c>
    </row>
    <row r="3906" spans="1:2" x14ac:dyDescent="0.25">
      <c r="A3906" s="6" t="s">
        <v>250</v>
      </c>
      <c r="B3906" s="2">
        <v>47.523106882899476</v>
      </c>
    </row>
    <row r="3907" spans="1:2" x14ac:dyDescent="0.25">
      <c r="A3907" s="28" t="s">
        <v>79</v>
      </c>
      <c r="B3907" s="2">
        <v>0.61889261500420756</v>
      </c>
    </row>
    <row r="3908" spans="1:2" x14ac:dyDescent="0.25">
      <c r="A3908" s="28" t="s">
        <v>86</v>
      </c>
      <c r="B3908" s="2">
        <v>0.16391200586373242</v>
      </c>
    </row>
    <row r="3909" spans="1:2" x14ac:dyDescent="0.25">
      <c r="A3909" s="28" t="s">
        <v>87</v>
      </c>
      <c r="B3909" s="2">
        <v>0.35005544816682155</v>
      </c>
    </row>
    <row r="3910" spans="1:2" x14ac:dyDescent="0.25">
      <c r="A3910" s="28" t="s">
        <v>31</v>
      </c>
      <c r="B3910" s="2">
        <v>3.8784700315669096</v>
      </c>
    </row>
    <row r="3911" spans="1:2" x14ac:dyDescent="0.25">
      <c r="A3911" s="28" t="s">
        <v>29</v>
      </c>
      <c r="B3911" s="2">
        <v>0.65598839530497022</v>
      </c>
    </row>
    <row r="3912" spans="1:2" x14ac:dyDescent="0.25">
      <c r="A3912" s="28" t="s">
        <v>30</v>
      </c>
      <c r="B3912" s="2">
        <v>0.64690168271221604</v>
      </c>
    </row>
    <row r="3913" spans="1:2" x14ac:dyDescent="0.25">
      <c r="A3913" s="28" t="s">
        <v>88</v>
      </c>
      <c r="B3913" s="2">
        <v>8.980814504189258</v>
      </c>
    </row>
    <row r="3914" spans="1:2" x14ac:dyDescent="0.25">
      <c r="A3914" s="28" t="s">
        <v>80</v>
      </c>
      <c r="B3914" s="2">
        <v>5.381928464374627</v>
      </c>
    </row>
    <row r="3915" spans="1:2" x14ac:dyDescent="0.25">
      <c r="A3915" s="28" t="s">
        <v>84</v>
      </c>
      <c r="B3915" s="2">
        <v>11.440445816615687</v>
      </c>
    </row>
    <row r="3916" spans="1:2" x14ac:dyDescent="0.25">
      <c r="A3916" s="28" t="s">
        <v>85</v>
      </c>
      <c r="B3916" s="2">
        <v>7.5143952687442797</v>
      </c>
    </row>
    <row r="3917" spans="1:2" x14ac:dyDescent="0.25">
      <c r="A3917" s="28" t="s">
        <v>82</v>
      </c>
      <c r="B3917" s="2">
        <v>7.8913026503567663</v>
      </c>
    </row>
    <row r="3918" spans="1:2" x14ac:dyDescent="0.25">
      <c r="A3918" s="6" t="s">
        <v>252</v>
      </c>
      <c r="B3918" s="2">
        <v>47.064468998852263</v>
      </c>
    </row>
    <row r="3919" spans="1:2" x14ac:dyDescent="0.25">
      <c r="A3919" s="28" t="s">
        <v>79</v>
      </c>
      <c r="B3919" s="2">
        <v>1.4198962469746488</v>
      </c>
    </row>
    <row r="3920" spans="1:2" x14ac:dyDescent="0.25">
      <c r="A3920" s="28" t="s">
        <v>86</v>
      </c>
      <c r="B3920" s="2">
        <v>0.3052395017425904</v>
      </c>
    </row>
    <row r="3921" spans="1:2" x14ac:dyDescent="0.25">
      <c r="A3921" s="28" t="s">
        <v>87</v>
      </c>
      <c r="B3921" s="2">
        <v>1.7364438719334052</v>
      </c>
    </row>
    <row r="3922" spans="1:2" x14ac:dyDescent="0.25">
      <c r="A3922" s="28" t="s">
        <v>31</v>
      </c>
      <c r="B3922" s="2">
        <v>2.7217052170058333</v>
      </c>
    </row>
    <row r="3923" spans="1:2" x14ac:dyDescent="0.25">
      <c r="A3923" s="28" t="s">
        <v>29</v>
      </c>
      <c r="B3923" s="2">
        <v>3.3146655818392952</v>
      </c>
    </row>
    <row r="3924" spans="1:2" x14ac:dyDescent="0.25">
      <c r="A3924" s="28" t="s">
        <v>30</v>
      </c>
      <c r="B3924" s="2">
        <v>2.1827878445634092</v>
      </c>
    </row>
    <row r="3925" spans="1:2" x14ac:dyDescent="0.25">
      <c r="A3925" s="28" t="s">
        <v>88</v>
      </c>
      <c r="B3925" s="2">
        <v>11.973241552308266</v>
      </c>
    </row>
    <row r="3926" spans="1:2" x14ac:dyDescent="0.25">
      <c r="A3926" s="28" t="s">
        <v>80</v>
      </c>
      <c r="B3926" s="2">
        <v>1.43621801184313</v>
      </c>
    </row>
    <row r="3927" spans="1:2" x14ac:dyDescent="0.25">
      <c r="A3927" s="28" t="s">
        <v>84</v>
      </c>
      <c r="B3927" s="2">
        <v>5.3277122473508287</v>
      </c>
    </row>
    <row r="3928" spans="1:2" x14ac:dyDescent="0.25">
      <c r="A3928" s="28" t="s">
        <v>85</v>
      </c>
      <c r="B3928" s="2">
        <v>7.1926417300656587</v>
      </c>
    </row>
    <row r="3929" spans="1:2" x14ac:dyDescent="0.25">
      <c r="A3929" s="28" t="s">
        <v>82</v>
      </c>
      <c r="B3929" s="2">
        <v>9.4539171932252017</v>
      </c>
    </row>
    <row r="3930" spans="1:2" x14ac:dyDescent="0.25">
      <c r="A3930" s="6" t="s">
        <v>230</v>
      </c>
      <c r="B3930" s="2">
        <v>28.362628975595083</v>
      </c>
    </row>
    <row r="3931" spans="1:2" x14ac:dyDescent="0.25">
      <c r="A3931" s="28" t="s">
        <v>79</v>
      </c>
      <c r="B3931" s="2">
        <v>0.73753541047117732</v>
      </c>
    </row>
    <row r="3932" spans="1:2" x14ac:dyDescent="0.25">
      <c r="A3932" s="28" t="s">
        <v>86</v>
      </c>
      <c r="B3932" s="2">
        <v>0.21071237371776022</v>
      </c>
    </row>
    <row r="3933" spans="1:2" x14ac:dyDescent="0.25">
      <c r="A3933" s="28" t="s">
        <v>87</v>
      </c>
      <c r="B3933" s="2">
        <v>0.85287739198580215</v>
      </c>
    </row>
    <row r="3934" spans="1:2" x14ac:dyDescent="0.25">
      <c r="A3934" s="28" t="s">
        <v>31</v>
      </c>
      <c r="B3934" s="2">
        <v>1.8970164394375932</v>
      </c>
    </row>
    <row r="3935" spans="1:2" x14ac:dyDescent="0.25">
      <c r="A3935" s="28" t="s">
        <v>29</v>
      </c>
      <c r="B3935" s="2">
        <v>1.5592266333138332</v>
      </c>
    </row>
    <row r="3936" spans="1:2" x14ac:dyDescent="0.25">
      <c r="A3936" s="28" t="s">
        <v>30</v>
      </c>
      <c r="B3936" s="2">
        <v>1.4284524565154955</v>
      </c>
    </row>
    <row r="3937" spans="1:2" x14ac:dyDescent="0.25">
      <c r="A3937" s="28" t="s">
        <v>88</v>
      </c>
      <c r="B3937" s="2">
        <v>7.7283528240548733</v>
      </c>
    </row>
    <row r="3938" spans="1:2" x14ac:dyDescent="0.25">
      <c r="A3938" s="28" t="s">
        <v>80</v>
      </c>
      <c r="B3938" s="2">
        <v>0.77613407570509074</v>
      </c>
    </row>
    <row r="3939" spans="1:2" x14ac:dyDescent="0.25">
      <c r="A3939" s="28" t="s">
        <v>84</v>
      </c>
      <c r="B3939" s="2">
        <v>2.7705793287285556</v>
      </c>
    </row>
    <row r="3940" spans="1:2" x14ac:dyDescent="0.25">
      <c r="A3940" s="28" t="s">
        <v>85</v>
      </c>
      <c r="B3940" s="2">
        <v>4.15011384266709</v>
      </c>
    </row>
    <row r="3941" spans="1:2" x14ac:dyDescent="0.25">
      <c r="A3941" s="28" t="s">
        <v>82</v>
      </c>
      <c r="B3941" s="2">
        <v>6.2516281989978095</v>
      </c>
    </row>
    <row r="3942" spans="1:2" x14ac:dyDescent="0.25">
      <c r="A3942" s="6" t="s">
        <v>93</v>
      </c>
      <c r="B3942" s="2">
        <v>941.45369435264627</v>
      </c>
    </row>
    <row r="3943" spans="1:2" x14ac:dyDescent="0.25">
      <c r="A3943" s="28" t="s">
        <v>79</v>
      </c>
      <c r="B3943" s="2">
        <v>13.980016231929399</v>
      </c>
    </row>
    <row r="3944" spans="1:2" x14ac:dyDescent="0.25">
      <c r="A3944" s="28" t="s">
        <v>86</v>
      </c>
      <c r="B3944" s="2">
        <v>12.723270849458624</v>
      </c>
    </row>
    <row r="3945" spans="1:2" x14ac:dyDescent="0.25">
      <c r="A3945" s="28" t="s">
        <v>87</v>
      </c>
      <c r="B3945" s="2">
        <v>6.088217549331433</v>
      </c>
    </row>
    <row r="3946" spans="1:2" x14ac:dyDescent="0.25">
      <c r="A3946" s="28" t="s">
        <v>31</v>
      </c>
      <c r="B3946" s="2">
        <v>34.950311694513374</v>
      </c>
    </row>
    <row r="3947" spans="1:2" x14ac:dyDescent="0.25">
      <c r="A3947" s="28" t="s">
        <v>29</v>
      </c>
      <c r="B3947" s="2">
        <v>10.380290555932657</v>
      </c>
    </row>
    <row r="3948" spans="1:2" x14ac:dyDescent="0.25">
      <c r="A3948" s="28" t="s">
        <v>30</v>
      </c>
      <c r="B3948" s="2">
        <v>15.225652114790316</v>
      </c>
    </row>
    <row r="3949" spans="1:2" x14ac:dyDescent="0.25">
      <c r="A3949" s="28" t="s">
        <v>88</v>
      </c>
      <c r="B3949" s="2">
        <v>161.28721382289285</v>
      </c>
    </row>
    <row r="3950" spans="1:2" x14ac:dyDescent="0.25">
      <c r="A3950" s="28" t="s">
        <v>80</v>
      </c>
      <c r="B3950" s="2">
        <v>103.95807764917372</v>
      </c>
    </row>
    <row r="3951" spans="1:2" x14ac:dyDescent="0.25">
      <c r="A3951" s="28" t="s">
        <v>84</v>
      </c>
      <c r="B3951" s="2">
        <v>124.78746681745683</v>
      </c>
    </row>
    <row r="3952" spans="1:2" x14ac:dyDescent="0.25">
      <c r="A3952" s="28" t="s">
        <v>85</v>
      </c>
      <c r="B3952" s="2">
        <v>216.38931246141584</v>
      </c>
    </row>
    <row r="3953" spans="1:2" x14ac:dyDescent="0.25">
      <c r="A3953" s="28" t="s">
        <v>82</v>
      </c>
      <c r="B3953" s="2">
        <v>241.68386460575115</v>
      </c>
    </row>
    <row r="3954" spans="1:2" x14ac:dyDescent="0.25">
      <c r="A3954" s="1" t="s">
        <v>11</v>
      </c>
      <c r="B3954" s="2">
        <v>50865.30891108574</v>
      </c>
    </row>
    <row r="3955" spans="1:2" x14ac:dyDescent="0.25">
      <c r="A3955" s="3" t="s">
        <v>27</v>
      </c>
      <c r="B3955" s="2">
        <v>1623.352538207723</v>
      </c>
    </row>
    <row r="3956" spans="1:2" x14ac:dyDescent="0.25">
      <c r="A3956" s="6" t="s">
        <v>229</v>
      </c>
      <c r="B3956" s="2">
        <v>4.7176438881481069</v>
      </c>
    </row>
    <row r="3957" spans="1:2" x14ac:dyDescent="0.25">
      <c r="A3957" s="28" t="s">
        <v>79</v>
      </c>
      <c r="B3957" s="2">
        <v>6.3953271564138589E-2</v>
      </c>
    </row>
    <row r="3958" spans="1:2" x14ac:dyDescent="0.25">
      <c r="A3958" s="28" t="s">
        <v>86</v>
      </c>
      <c r="B3958" s="2">
        <v>7.9253342829432749E-2</v>
      </c>
    </row>
    <row r="3959" spans="1:2" x14ac:dyDescent="0.25">
      <c r="A3959" s="28" t="s">
        <v>87</v>
      </c>
      <c r="B3959" s="2">
        <v>0.22219640774636426</v>
      </c>
    </row>
    <row r="3960" spans="1:2" x14ac:dyDescent="0.25">
      <c r="A3960" s="28" t="s">
        <v>31</v>
      </c>
      <c r="B3960" s="2">
        <v>0.51435694469693727</v>
      </c>
    </row>
    <row r="3961" spans="1:2" x14ac:dyDescent="0.25">
      <c r="A3961" s="28" t="s">
        <v>29</v>
      </c>
      <c r="B3961" s="2">
        <v>0.4733907262010974</v>
      </c>
    </row>
    <row r="3962" spans="1:2" x14ac:dyDescent="0.25">
      <c r="A3962" s="28" t="s">
        <v>30</v>
      </c>
      <c r="B3962" s="2">
        <v>1.2639628687970956</v>
      </c>
    </row>
    <row r="3963" spans="1:2" x14ac:dyDescent="0.25">
      <c r="A3963" s="28" t="s">
        <v>88</v>
      </c>
      <c r="B3963" s="2">
        <v>0.13178801485448566</v>
      </c>
    </row>
    <row r="3964" spans="1:2" x14ac:dyDescent="0.25">
      <c r="A3964" s="28" t="s">
        <v>80</v>
      </c>
      <c r="B3964" s="2">
        <v>2.2764214557185879E-2</v>
      </c>
    </row>
    <row r="3965" spans="1:2" x14ac:dyDescent="0.25">
      <c r="A3965" s="28" t="s">
        <v>84</v>
      </c>
      <c r="B3965" s="2">
        <v>0.27163912839111065</v>
      </c>
    </row>
    <row r="3966" spans="1:2" x14ac:dyDescent="0.25">
      <c r="A3966" s="28" t="s">
        <v>85</v>
      </c>
      <c r="B3966" s="2">
        <v>0.96051211488596133</v>
      </c>
    </row>
    <row r="3967" spans="1:2" x14ac:dyDescent="0.25">
      <c r="A3967" s="28" t="s">
        <v>82</v>
      </c>
      <c r="B3967" s="2">
        <v>0.71382685362429743</v>
      </c>
    </row>
    <row r="3968" spans="1:2" x14ac:dyDescent="0.25">
      <c r="A3968" s="6" t="s">
        <v>240</v>
      </c>
      <c r="B3968" s="2">
        <v>9.5014767848214703</v>
      </c>
    </row>
    <row r="3969" spans="1:2" x14ac:dyDescent="0.25">
      <c r="A3969" s="28" t="s">
        <v>79</v>
      </c>
      <c r="B3969" s="2">
        <v>3.6988345545022451E-3</v>
      </c>
    </row>
    <row r="3970" spans="1:2" x14ac:dyDescent="0.25">
      <c r="A3970" s="28" t="s">
        <v>87</v>
      </c>
      <c r="B3970" s="2">
        <v>1.4348155243696452</v>
      </c>
    </row>
    <row r="3971" spans="1:2" x14ac:dyDescent="0.25">
      <c r="A3971" s="28" t="s">
        <v>31</v>
      </c>
      <c r="B3971" s="2">
        <v>0.62932371059376369</v>
      </c>
    </row>
    <row r="3972" spans="1:2" x14ac:dyDescent="0.25">
      <c r="A3972" s="28" t="s">
        <v>29</v>
      </c>
      <c r="B3972" s="2">
        <v>0.96025121833202121</v>
      </c>
    </row>
    <row r="3973" spans="1:2" x14ac:dyDescent="0.25">
      <c r="A3973" s="28" t="s">
        <v>30</v>
      </c>
      <c r="B3973" s="2">
        <v>0.98622630482383711</v>
      </c>
    </row>
    <row r="3974" spans="1:2" x14ac:dyDescent="0.25">
      <c r="A3974" s="28" t="s">
        <v>88</v>
      </c>
      <c r="B3974" s="2">
        <v>0.16907554603080693</v>
      </c>
    </row>
    <row r="3975" spans="1:2" x14ac:dyDescent="0.25">
      <c r="A3975" s="28" t="s">
        <v>80</v>
      </c>
      <c r="B3975" s="2">
        <v>0.31816818013352904</v>
      </c>
    </row>
    <row r="3976" spans="1:2" x14ac:dyDescent="0.25">
      <c r="A3976" s="28" t="s">
        <v>84</v>
      </c>
      <c r="B3976" s="2">
        <v>1.1894629750763333</v>
      </c>
    </row>
    <row r="3977" spans="1:2" x14ac:dyDescent="0.25">
      <c r="A3977" s="28" t="s">
        <v>85</v>
      </c>
      <c r="B3977" s="2">
        <v>2.7528238692505291</v>
      </c>
    </row>
    <row r="3978" spans="1:2" x14ac:dyDescent="0.25">
      <c r="A3978" s="28" t="s">
        <v>82</v>
      </c>
      <c r="B3978" s="2">
        <v>1.0576306216565028</v>
      </c>
    </row>
    <row r="3979" spans="1:2" x14ac:dyDescent="0.25">
      <c r="A3979" s="6" t="s">
        <v>242</v>
      </c>
      <c r="B3979" s="2">
        <v>128.37519291815823</v>
      </c>
    </row>
    <row r="3980" spans="1:2" x14ac:dyDescent="0.25">
      <c r="A3980" s="28" t="s">
        <v>79</v>
      </c>
      <c r="B3980" s="2">
        <v>3.3573774030099024</v>
      </c>
    </row>
    <row r="3981" spans="1:2" x14ac:dyDescent="0.25">
      <c r="A3981" s="28" t="s">
        <v>86</v>
      </c>
      <c r="B3981" s="2">
        <v>1.5865440103590698</v>
      </c>
    </row>
    <row r="3982" spans="1:2" x14ac:dyDescent="0.25">
      <c r="A3982" s="28" t="s">
        <v>87</v>
      </c>
      <c r="B3982" s="2">
        <v>6.0952529295463744</v>
      </c>
    </row>
    <row r="3983" spans="1:2" x14ac:dyDescent="0.25">
      <c r="A3983" s="28" t="s">
        <v>31</v>
      </c>
      <c r="B3983" s="2">
        <v>18.913697574194561</v>
      </c>
    </row>
    <row r="3984" spans="1:2" x14ac:dyDescent="0.25">
      <c r="A3984" s="28" t="s">
        <v>29</v>
      </c>
      <c r="B3984" s="2">
        <v>9.7439110970051601</v>
      </c>
    </row>
    <row r="3985" spans="1:2" x14ac:dyDescent="0.25">
      <c r="A3985" s="28" t="s">
        <v>30</v>
      </c>
      <c r="B3985" s="2">
        <v>23.125319957992804</v>
      </c>
    </row>
    <row r="3986" spans="1:2" x14ac:dyDescent="0.25">
      <c r="A3986" s="28" t="s">
        <v>88</v>
      </c>
      <c r="B3986" s="2">
        <v>14.253483535082468</v>
      </c>
    </row>
    <row r="3987" spans="1:2" x14ac:dyDescent="0.25">
      <c r="A3987" s="28" t="s">
        <v>80</v>
      </c>
      <c r="B3987" s="2">
        <v>2.1255016050441293</v>
      </c>
    </row>
    <row r="3988" spans="1:2" x14ac:dyDescent="0.25">
      <c r="A3988" s="28" t="s">
        <v>84</v>
      </c>
      <c r="B3988" s="2">
        <v>9.5286277113579025</v>
      </c>
    </row>
    <row r="3989" spans="1:2" x14ac:dyDescent="0.25">
      <c r="A3989" s="28" t="s">
        <v>85</v>
      </c>
      <c r="B3989" s="2">
        <v>16.347805966036479</v>
      </c>
    </row>
    <row r="3990" spans="1:2" x14ac:dyDescent="0.25">
      <c r="A3990" s="28" t="s">
        <v>82</v>
      </c>
      <c r="B3990" s="2">
        <v>23.297671128529387</v>
      </c>
    </row>
    <row r="3991" spans="1:2" x14ac:dyDescent="0.25">
      <c r="A3991" s="6" t="s">
        <v>19</v>
      </c>
      <c r="B3991" s="2">
        <v>4.9933515662296282</v>
      </c>
    </row>
    <row r="3992" spans="1:2" x14ac:dyDescent="0.25">
      <c r="A3992" s="28" t="s">
        <v>79</v>
      </c>
      <c r="B3992" s="2">
        <v>0.24047849366161092</v>
      </c>
    </row>
    <row r="3993" spans="1:2" x14ac:dyDescent="0.25">
      <c r="A3993" s="28" t="s">
        <v>86</v>
      </c>
      <c r="B3993" s="2">
        <v>1.3378724669358631E-2</v>
      </c>
    </row>
    <row r="3994" spans="1:2" x14ac:dyDescent="0.25">
      <c r="A3994" s="28" t="s">
        <v>87</v>
      </c>
      <c r="B3994" s="2">
        <v>1.3957178974025021E-2</v>
      </c>
    </row>
    <row r="3995" spans="1:2" x14ac:dyDescent="0.25">
      <c r="A3995" s="28" t="s">
        <v>31</v>
      </c>
      <c r="B3995" s="2">
        <v>3.8866588362683273E-2</v>
      </c>
    </row>
    <row r="3996" spans="1:2" x14ac:dyDescent="0.25">
      <c r="A3996" s="28" t="s">
        <v>29</v>
      </c>
      <c r="B3996" s="2">
        <v>0.4180619662623507</v>
      </c>
    </row>
    <row r="3997" spans="1:2" x14ac:dyDescent="0.25">
      <c r="A3997" s="28" t="s">
        <v>30</v>
      </c>
      <c r="B3997" s="2">
        <v>2.0060618894971367</v>
      </c>
    </row>
    <row r="3998" spans="1:2" x14ac:dyDescent="0.25">
      <c r="A3998" s="28" t="s">
        <v>88</v>
      </c>
      <c r="B3998" s="2">
        <v>3.0823618829868879E-2</v>
      </c>
    </row>
    <row r="3999" spans="1:2" x14ac:dyDescent="0.25">
      <c r="A3999" s="28" t="s">
        <v>80</v>
      </c>
      <c r="B3999" s="2">
        <v>3.5911318605152572E-2</v>
      </c>
    </row>
    <row r="4000" spans="1:2" x14ac:dyDescent="0.25">
      <c r="A4000" s="28" t="s">
        <v>84</v>
      </c>
      <c r="B4000" s="2">
        <v>9.2356803322416539E-3</v>
      </c>
    </row>
    <row r="4001" spans="1:2" x14ac:dyDescent="0.25">
      <c r="A4001" s="28" t="s">
        <v>85</v>
      </c>
      <c r="B4001" s="2">
        <v>0.22797388662665655</v>
      </c>
    </row>
    <row r="4002" spans="1:2" x14ac:dyDescent="0.25">
      <c r="A4002" s="28" t="s">
        <v>82</v>
      </c>
      <c r="B4002" s="2">
        <v>1.9586022204085436</v>
      </c>
    </row>
    <row r="4003" spans="1:2" x14ac:dyDescent="0.25">
      <c r="A4003" s="6" t="s">
        <v>244</v>
      </c>
      <c r="B4003" s="2">
        <v>28.699578089275935</v>
      </c>
    </row>
    <row r="4004" spans="1:2" x14ac:dyDescent="0.25">
      <c r="A4004" s="28" t="s">
        <v>79</v>
      </c>
      <c r="B4004" s="2">
        <v>0.10507134600854699</v>
      </c>
    </row>
    <row r="4005" spans="1:2" x14ac:dyDescent="0.25">
      <c r="A4005" s="28" t="s">
        <v>86</v>
      </c>
      <c r="B4005" s="2">
        <v>0.25384575379043345</v>
      </c>
    </row>
    <row r="4006" spans="1:2" x14ac:dyDescent="0.25">
      <c r="A4006" s="28" t="s">
        <v>87</v>
      </c>
      <c r="B4006" s="2">
        <v>2.3748869502633987</v>
      </c>
    </row>
    <row r="4007" spans="1:2" x14ac:dyDescent="0.25">
      <c r="A4007" s="28" t="s">
        <v>31</v>
      </c>
      <c r="B4007" s="2">
        <v>5.0949759775069401</v>
      </c>
    </row>
    <row r="4008" spans="1:2" x14ac:dyDescent="0.25">
      <c r="A4008" s="28" t="s">
        <v>29</v>
      </c>
      <c r="B4008" s="2">
        <v>4.5643515342787033</v>
      </c>
    </row>
    <row r="4009" spans="1:2" x14ac:dyDescent="0.25">
      <c r="A4009" s="28" t="s">
        <v>30</v>
      </c>
      <c r="B4009" s="2">
        <v>8.1238956340214283</v>
      </c>
    </row>
    <row r="4010" spans="1:2" x14ac:dyDescent="0.25">
      <c r="A4010" s="28" t="s">
        <v>88</v>
      </c>
      <c r="B4010" s="2">
        <v>1.1436878871507641</v>
      </c>
    </row>
    <row r="4011" spans="1:2" x14ac:dyDescent="0.25">
      <c r="A4011" s="28" t="s">
        <v>80</v>
      </c>
      <c r="B4011" s="2">
        <v>6.159146104343724E-2</v>
      </c>
    </row>
    <row r="4012" spans="1:2" x14ac:dyDescent="0.25">
      <c r="A4012" s="28" t="s">
        <v>84</v>
      </c>
      <c r="B4012" s="2">
        <v>0.69198093212560274</v>
      </c>
    </row>
    <row r="4013" spans="1:2" x14ac:dyDescent="0.25">
      <c r="A4013" s="28" t="s">
        <v>85</v>
      </c>
      <c r="B4013" s="2">
        <v>2.9276978895016552</v>
      </c>
    </row>
    <row r="4014" spans="1:2" x14ac:dyDescent="0.25">
      <c r="A4014" s="28" t="s">
        <v>82</v>
      </c>
      <c r="B4014" s="2">
        <v>3.357592723585022</v>
      </c>
    </row>
    <row r="4015" spans="1:2" x14ac:dyDescent="0.25">
      <c r="A4015" s="6" t="s">
        <v>246</v>
      </c>
      <c r="B4015" s="2">
        <v>17.374744749644567</v>
      </c>
    </row>
    <row r="4016" spans="1:2" x14ac:dyDescent="0.25">
      <c r="A4016" s="28" t="s">
        <v>79</v>
      </c>
      <c r="B4016" s="2">
        <v>0.17316645142696827</v>
      </c>
    </row>
    <row r="4017" spans="1:2" x14ac:dyDescent="0.25">
      <c r="A4017" s="28" t="s">
        <v>86</v>
      </c>
      <c r="B4017" s="2">
        <v>0.13585327155556923</v>
      </c>
    </row>
    <row r="4018" spans="1:2" x14ac:dyDescent="0.25">
      <c r="A4018" s="28" t="s">
        <v>87</v>
      </c>
      <c r="B4018" s="2">
        <v>0.85524401385479387</v>
      </c>
    </row>
    <row r="4019" spans="1:2" x14ac:dyDescent="0.25">
      <c r="A4019" s="28" t="s">
        <v>31</v>
      </c>
      <c r="B4019" s="2">
        <v>3.3590186413554535</v>
      </c>
    </row>
    <row r="4020" spans="1:2" x14ac:dyDescent="0.25">
      <c r="A4020" s="28" t="s">
        <v>29</v>
      </c>
      <c r="B4020" s="2">
        <v>2.2784845590306957</v>
      </c>
    </row>
    <row r="4021" spans="1:2" x14ac:dyDescent="0.25">
      <c r="A4021" s="28" t="s">
        <v>30</v>
      </c>
      <c r="B4021" s="2">
        <v>3.812352997925657</v>
      </c>
    </row>
    <row r="4022" spans="1:2" x14ac:dyDescent="0.25">
      <c r="A4022" s="28" t="s">
        <v>88</v>
      </c>
      <c r="B4022" s="2">
        <v>1.1872288187700255</v>
      </c>
    </row>
    <row r="4023" spans="1:2" x14ac:dyDescent="0.25">
      <c r="A4023" s="28" t="s">
        <v>80</v>
      </c>
      <c r="B4023" s="2">
        <v>0.4613801956812435</v>
      </c>
    </row>
    <row r="4024" spans="1:2" x14ac:dyDescent="0.25">
      <c r="A4024" s="28" t="s">
        <v>84</v>
      </c>
      <c r="B4024" s="2">
        <v>1.0097733900687602</v>
      </c>
    </row>
    <row r="4025" spans="1:2" x14ac:dyDescent="0.25">
      <c r="A4025" s="28" t="s">
        <v>85</v>
      </c>
      <c r="B4025" s="2">
        <v>1.8352779833395658</v>
      </c>
    </row>
    <row r="4026" spans="1:2" x14ac:dyDescent="0.25">
      <c r="A4026" s="28" t="s">
        <v>82</v>
      </c>
      <c r="B4026" s="2">
        <v>2.2669644266358349</v>
      </c>
    </row>
    <row r="4027" spans="1:2" x14ac:dyDescent="0.25">
      <c r="A4027" s="6" t="s">
        <v>248</v>
      </c>
      <c r="B4027" s="2">
        <v>272.76636646909725</v>
      </c>
    </row>
    <row r="4028" spans="1:2" x14ac:dyDescent="0.25">
      <c r="A4028" s="28" t="s">
        <v>79</v>
      </c>
      <c r="B4028" s="2">
        <v>5.183397748610699</v>
      </c>
    </row>
    <row r="4029" spans="1:2" x14ac:dyDescent="0.25">
      <c r="A4029" s="28" t="s">
        <v>86</v>
      </c>
      <c r="B4029" s="2">
        <v>3.3930243590540852</v>
      </c>
    </row>
    <row r="4030" spans="1:2" x14ac:dyDescent="0.25">
      <c r="A4030" s="28" t="s">
        <v>87</v>
      </c>
      <c r="B4030" s="2">
        <v>15.817971740874826</v>
      </c>
    </row>
    <row r="4031" spans="1:2" x14ac:dyDescent="0.25">
      <c r="A4031" s="28" t="s">
        <v>31</v>
      </c>
      <c r="B4031" s="2">
        <v>31.451333530508382</v>
      </c>
    </row>
    <row r="4032" spans="1:2" x14ac:dyDescent="0.25">
      <c r="A4032" s="28" t="s">
        <v>29</v>
      </c>
      <c r="B4032" s="2">
        <v>17.050585773002148</v>
      </c>
    </row>
    <row r="4033" spans="1:2" x14ac:dyDescent="0.25">
      <c r="A4033" s="28" t="s">
        <v>30</v>
      </c>
      <c r="B4033" s="2">
        <v>41.634370074231043</v>
      </c>
    </row>
    <row r="4034" spans="1:2" x14ac:dyDescent="0.25">
      <c r="A4034" s="28" t="s">
        <v>88</v>
      </c>
      <c r="B4034" s="2">
        <v>27.182670537331401</v>
      </c>
    </row>
    <row r="4035" spans="1:2" x14ac:dyDescent="0.25">
      <c r="A4035" s="28" t="s">
        <v>80</v>
      </c>
      <c r="B4035" s="2">
        <v>8.4188282500088345</v>
      </c>
    </row>
    <row r="4036" spans="1:2" x14ac:dyDescent="0.25">
      <c r="A4036" s="28" t="s">
        <v>84</v>
      </c>
      <c r="B4036" s="2">
        <v>47.839437877828807</v>
      </c>
    </row>
    <row r="4037" spans="1:2" x14ac:dyDescent="0.25">
      <c r="A4037" s="28" t="s">
        <v>85</v>
      </c>
      <c r="B4037" s="2">
        <v>38.42510870771887</v>
      </c>
    </row>
    <row r="4038" spans="1:2" x14ac:dyDescent="0.25">
      <c r="A4038" s="28" t="s">
        <v>82</v>
      </c>
      <c r="B4038" s="2">
        <v>36.369637869928169</v>
      </c>
    </row>
    <row r="4039" spans="1:2" x14ac:dyDescent="0.25">
      <c r="A4039" s="6" t="s">
        <v>20</v>
      </c>
      <c r="B4039" s="2">
        <v>145.00023203877737</v>
      </c>
    </row>
    <row r="4040" spans="1:2" x14ac:dyDescent="0.25">
      <c r="A4040" s="28" t="s">
        <v>79</v>
      </c>
      <c r="B4040" s="2">
        <v>1.9017051452275981</v>
      </c>
    </row>
    <row r="4041" spans="1:2" x14ac:dyDescent="0.25">
      <c r="A4041" s="28" t="s">
        <v>86</v>
      </c>
      <c r="B4041" s="2">
        <v>3.0784537559323848</v>
      </c>
    </row>
    <row r="4042" spans="1:2" x14ac:dyDescent="0.25">
      <c r="A4042" s="28" t="s">
        <v>87</v>
      </c>
      <c r="B4042" s="2">
        <v>7.9348324263954293</v>
      </c>
    </row>
    <row r="4043" spans="1:2" x14ac:dyDescent="0.25">
      <c r="A4043" s="28" t="s">
        <v>31</v>
      </c>
      <c r="B4043" s="2">
        <v>16.55979978263429</v>
      </c>
    </row>
    <row r="4044" spans="1:2" x14ac:dyDescent="0.25">
      <c r="A4044" s="28" t="s">
        <v>29</v>
      </c>
      <c r="B4044" s="2">
        <v>9.6914595028047614</v>
      </c>
    </row>
    <row r="4045" spans="1:2" x14ac:dyDescent="0.25">
      <c r="A4045" s="28" t="s">
        <v>30</v>
      </c>
      <c r="B4045" s="2">
        <v>20.27311808237263</v>
      </c>
    </row>
    <row r="4046" spans="1:2" x14ac:dyDescent="0.25">
      <c r="A4046" s="28" t="s">
        <v>88</v>
      </c>
      <c r="B4046" s="2">
        <v>19.513657838256204</v>
      </c>
    </row>
    <row r="4047" spans="1:2" x14ac:dyDescent="0.25">
      <c r="A4047" s="28" t="s">
        <v>80</v>
      </c>
      <c r="B4047" s="2">
        <v>1.212417723993632</v>
      </c>
    </row>
    <row r="4048" spans="1:2" x14ac:dyDescent="0.25">
      <c r="A4048" s="28" t="s">
        <v>84</v>
      </c>
      <c r="B4048" s="2">
        <v>27.347546450065824</v>
      </c>
    </row>
    <row r="4049" spans="1:2" x14ac:dyDescent="0.25">
      <c r="A4049" s="28" t="s">
        <v>85</v>
      </c>
      <c r="B4049" s="2">
        <v>15.24178836265415</v>
      </c>
    </row>
    <row r="4050" spans="1:2" x14ac:dyDescent="0.25">
      <c r="A4050" s="28" t="s">
        <v>82</v>
      </c>
      <c r="B4050" s="2">
        <v>22.245452968440457</v>
      </c>
    </row>
    <row r="4051" spans="1:2" x14ac:dyDescent="0.25">
      <c r="A4051" s="6" t="s">
        <v>21</v>
      </c>
      <c r="B4051" s="2">
        <v>23.465630621311899</v>
      </c>
    </row>
    <row r="4052" spans="1:2" x14ac:dyDescent="0.25">
      <c r="A4052" s="28" t="s">
        <v>79</v>
      </c>
      <c r="B4052" s="2">
        <v>0.40111111974839442</v>
      </c>
    </row>
    <row r="4053" spans="1:2" x14ac:dyDescent="0.25">
      <c r="A4053" s="28" t="s">
        <v>86</v>
      </c>
      <c r="B4053" s="2">
        <v>0.11002176371158427</v>
      </c>
    </row>
    <row r="4054" spans="1:2" x14ac:dyDescent="0.25">
      <c r="A4054" s="28" t="s">
        <v>87</v>
      </c>
      <c r="B4054" s="2">
        <v>0.25746996149263135</v>
      </c>
    </row>
    <row r="4055" spans="1:2" x14ac:dyDescent="0.25">
      <c r="A4055" s="28" t="s">
        <v>31</v>
      </c>
      <c r="B4055" s="2">
        <v>2.8372187262140454</v>
      </c>
    </row>
    <row r="4056" spans="1:2" x14ac:dyDescent="0.25">
      <c r="A4056" s="28" t="s">
        <v>29</v>
      </c>
      <c r="B4056" s="2">
        <v>1.2346093020144642</v>
      </c>
    </row>
    <row r="4057" spans="1:2" x14ac:dyDescent="0.25">
      <c r="A4057" s="28" t="s">
        <v>30</v>
      </c>
      <c r="B4057" s="2">
        <v>5.1588155201131167</v>
      </c>
    </row>
    <row r="4058" spans="1:2" x14ac:dyDescent="0.25">
      <c r="A4058" s="28" t="s">
        <v>88</v>
      </c>
      <c r="B4058" s="2">
        <v>1.9839648736015585</v>
      </c>
    </row>
    <row r="4059" spans="1:2" x14ac:dyDescent="0.25">
      <c r="A4059" s="28" t="s">
        <v>80</v>
      </c>
      <c r="B4059" s="2">
        <v>0.59027005312054137</v>
      </c>
    </row>
    <row r="4060" spans="1:2" x14ac:dyDescent="0.25">
      <c r="A4060" s="28" t="s">
        <v>84</v>
      </c>
      <c r="B4060" s="2">
        <v>2.2067422972289155</v>
      </c>
    </row>
    <row r="4061" spans="1:2" x14ac:dyDescent="0.25">
      <c r="A4061" s="28" t="s">
        <v>85</v>
      </c>
      <c r="B4061" s="2">
        <v>1.5251100266282513</v>
      </c>
    </row>
    <row r="4062" spans="1:2" x14ac:dyDescent="0.25">
      <c r="A4062" s="28" t="s">
        <v>82</v>
      </c>
      <c r="B4062" s="2">
        <v>7.1602969774383949</v>
      </c>
    </row>
    <row r="4063" spans="1:2" x14ac:dyDescent="0.25">
      <c r="A4063" s="6" t="s">
        <v>22</v>
      </c>
      <c r="B4063" s="2">
        <v>8.2358523616069341</v>
      </c>
    </row>
    <row r="4064" spans="1:2" x14ac:dyDescent="0.25">
      <c r="A4064" s="28" t="s">
        <v>79</v>
      </c>
      <c r="B4064" s="2">
        <v>8.3986917890955914E-2</v>
      </c>
    </row>
    <row r="4065" spans="1:2" x14ac:dyDescent="0.25">
      <c r="A4065" s="28" t="s">
        <v>86</v>
      </c>
      <c r="B4065" s="2">
        <v>0.12919215946371029</v>
      </c>
    </row>
    <row r="4066" spans="1:2" x14ac:dyDescent="0.25">
      <c r="A4066" s="28" t="s">
        <v>87</v>
      </c>
      <c r="B4066" s="2">
        <v>0.38763790829715944</v>
      </c>
    </row>
    <row r="4067" spans="1:2" x14ac:dyDescent="0.25">
      <c r="A4067" s="28" t="s">
        <v>31</v>
      </c>
      <c r="B4067" s="2">
        <v>1.1451235297137807</v>
      </c>
    </row>
    <row r="4068" spans="1:2" x14ac:dyDescent="0.25">
      <c r="A4068" s="28" t="s">
        <v>29</v>
      </c>
      <c r="B4068" s="2">
        <v>0.87176400818323607</v>
      </c>
    </row>
    <row r="4069" spans="1:2" x14ac:dyDescent="0.25">
      <c r="A4069" s="28" t="s">
        <v>30</v>
      </c>
      <c r="B4069" s="2">
        <v>1.8686263737819515</v>
      </c>
    </row>
    <row r="4070" spans="1:2" x14ac:dyDescent="0.25">
      <c r="A4070" s="28" t="s">
        <v>88</v>
      </c>
      <c r="B4070" s="2">
        <v>0.63688522243940093</v>
      </c>
    </row>
    <row r="4071" spans="1:2" x14ac:dyDescent="0.25">
      <c r="A4071" s="28" t="s">
        <v>80</v>
      </c>
      <c r="B4071" s="2">
        <v>0.10970916074888801</v>
      </c>
    </row>
    <row r="4072" spans="1:2" x14ac:dyDescent="0.25">
      <c r="A4072" s="28" t="s">
        <v>84</v>
      </c>
      <c r="B4072" s="2">
        <v>0.56850219101776667</v>
      </c>
    </row>
    <row r="4073" spans="1:2" x14ac:dyDescent="0.25">
      <c r="A4073" s="28" t="s">
        <v>85</v>
      </c>
      <c r="B4073" s="2">
        <v>0.89726394198829473</v>
      </c>
    </row>
    <row r="4074" spans="1:2" x14ac:dyDescent="0.25">
      <c r="A4074" s="28" t="s">
        <v>82</v>
      </c>
      <c r="B4074" s="2">
        <v>1.5371609480817905</v>
      </c>
    </row>
    <row r="4075" spans="1:2" x14ac:dyDescent="0.25">
      <c r="A4075" s="6" t="s">
        <v>25</v>
      </c>
      <c r="B4075" s="2">
        <v>8.086667973207561</v>
      </c>
    </row>
    <row r="4076" spans="1:2" x14ac:dyDescent="0.25">
      <c r="A4076" s="28" t="s">
        <v>79</v>
      </c>
      <c r="B4076" s="2">
        <v>3.4849868991040506E-2</v>
      </c>
    </row>
    <row r="4077" spans="1:2" x14ac:dyDescent="0.25">
      <c r="A4077" s="28" t="s">
        <v>86</v>
      </c>
      <c r="B4077" s="2">
        <v>0.10221284918335487</v>
      </c>
    </row>
    <row r="4078" spans="1:2" x14ac:dyDescent="0.25">
      <c r="A4078" s="28" t="s">
        <v>87</v>
      </c>
      <c r="B4078" s="2">
        <v>0.2742260338986795</v>
      </c>
    </row>
    <row r="4079" spans="1:2" x14ac:dyDescent="0.25">
      <c r="A4079" s="28" t="s">
        <v>31</v>
      </c>
      <c r="B4079" s="2">
        <v>0.43333396344674746</v>
      </c>
    </row>
    <row r="4080" spans="1:2" x14ac:dyDescent="0.25">
      <c r="A4080" s="28" t="s">
        <v>29</v>
      </c>
      <c r="B4080" s="2">
        <v>0.49074718124768141</v>
      </c>
    </row>
    <row r="4081" spans="1:2" x14ac:dyDescent="0.25">
      <c r="A4081" s="28" t="s">
        <v>30</v>
      </c>
      <c r="B4081" s="2">
        <v>3.2922407993367937</v>
      </c>
    </row>
    <row r="4082" spans="1:2" x14ac:dyDescent="0.25">
      <c r="A4082" s="28" t="s">
        <v>88</v>
      </c>
      <c r="B4082" s="2">
        <v>0.22296680978618719</v>
      </c>
    </row>
    <row r="4083" spans="1:2" x14ac:dyDescent="0.25">
      <c r="A4083" s="28" t="s">
        <v>80</v>
      </c>
      <c r="B4083" s="2">
        <v>1.874113581707243E-2</v>
      </c>
    </row>
    <row r="4084" spans="1:2" x14ac:dyDescent="0.25">
      <c r="A4084" s="28" t="s">
        <v>84</v>
      </c>
      <c r="B4084" s="2">
        <v>6.2375595436448432E-2</v>
      </c>
    </row>
    <row r="4085" spans="1:2" x14ac:dyDescent="0.25">
      <c r="A4085" s="28" t="s">
        <v>85</v>
      </c>
      <c r="B4085" s="2">
        <v>0.47441497394202775</v>
      </c>
    </row>
    <row r="4086" spans="1:2" x14ac:dyDescent="0.25">
      <c r="A4086" s="28" t="s">
        <v>82</v>
      </c>
      <c r="B4086" s="2">
        <v>2.6805587621215281</v>
      </c>
    </row>
    <row r="4087" spans="1:2" x14ac:dyDescent="0.25">
      <c r="A4087" s="6" t="s">
        <v>23</v>
      </c>
      <c r="B4087" s="2">
        <v>16.301294350138686</v>
      </c>
    </row>
    <row r="4088" spans="1:2" x14ac:dyDescent="0.25">
      <c r="A4088" s="28" t="s">
        <v>79</v>
      </c>
      <c r="B4088" s="2">
        <v>0.21531460690825027</v>
      </c>
    </row>
    <row r="4089" spans="1:2" x14ac:dyDescent="0.25">
      <c r="A4089" s="28" t="s">
        <v>86</v>
      </c>
      <c r="B4089" s="2">
        <v>0.17629473546418847</v>
      </c>
    </row>
    <row r="4090" spans="1:2" x14ac:dyDescent="0.25">
      <c r="A4090" s="28" t="s">
        <v>87</v>
      </c>
      <c r="B4090" s="2">
        <v>0.73502430421961285</v>
      </c>
    </row>
    <row r="4091" spans="1:2" x14ac:dyDescent="0.25">
      <c r="A4091" s="28" t="s">
        <v>31</v>
      </c>
      <c r="B4091" s="2">
        <v>2.840787841088225</v>
      </c>
    </row>
    <row r="4092" spans="1:2" x14ac:dyDescent="0.25">
      <c r="A4092" s="28" t="s">
        <v>29</v>
      </c>
      <c r="B4092" s="2">
        <v>1.5345939466794289</v>
      </c>
    </row>
    <row r="4093" spans="1:2" x14ac:dyDescent="0.25">
      <c r="A4093" s="28" t="s">
        <v>30</v>
      </c>
      <c r="B4093" s="2">
        <v>4.1588094079171718</v>
      </c>
    </row>
    <row r="4094" spans="1:2" x14ac:dyDescent="0.25">
      <c r="A4094" s="28" t="s">
        <v>88</v>
      </c>
      <c r="B4094" s="2">
        <v>0.84343608675573312</v>
      </c>
    </row>
    <row r="4095" spans="1:2" x14ac:dyDescent="0.25">
      <c r="A4095" s="28" t="s">
        <v>80</v>
      </c>
      <c r="B4095" s="2">
        <v>0.24007985368989787</v>
      </c>
    </row>
    <row r="4096" spans="1:2" x14ac:dyDescent="0.25">
      <c r="A4096" s="28" t="s">
        <v>84</v>
      </c>
      <c r="B4096" s="2">
        <v>0.68217780578472609</v>
      </c>
    </row>
    <row r="4097" spans="1:2" x14ac:dyDescent="0.25">
      <c r="A4097" s="28" t="s">
        <v>85</v>
      </c>
      <c r="B4097" s="2">
        <v>1.9986747760921726</v>
      </c>
    </row>
    <row r="4098" spans="1:2" x14ac:dyDescent="0.25">
      <c r="A4098" s="28" t="s">
        <v>82</v>
      </c>
      <c r="B4098" s="2">
        <v>2.876100985539281</v>
      </c>
    </row>
    <row r="4099" spans="1:2" x14ac:dyDescent="0.25">
      <c r="A4099" s="6" t="s">
        <v>250</v>
      </c>
      <c r="B4099" s="2">
        <v>59.795046240412447</v>
      </c>
    </row>
    <row r="4100" spans="1:2" x14ac:dyDescent="0.25">
      <c r="A4100" s="28" t="s">
        <v>79</v>
      </c>
      <c r="B4100" s="2">
        <v>0.50634761482471691</v>
      </c>
    </row>
    <row r="4101" spans="1:2" x14ac:dyDescent="0.25">
      <c r="A4101" s="28" t="s">
        <v>86</v>
      </c>
      <c r="B4101" s="2">
        <v>0.43392451627157991</v>
      </c>
    </row>
    <row r="4102" spans="1:2" x14ac:dyDescent="0.25">
      <c r="A4102" s="28" t="s">
        <v>87</v>
      </c>
      <c r="B4102" s="2">
        <v>3.3239419178433831</v>
      </c>
    </row>
    <row r="4103" spans="1:2" x14ac:dyDescent="0.25">
      <c r="A4103" s="28" t="s">
        <v>31</v>
      </c>
      <c r="B4103" s="2">
        <v>6.4107633752982656</v>
      </c>
    </row>
    <row r="4104" spans="1:2" x14ac:dyDescent="0.25">
      <c r="A4104" s="28" t="s">
        <v>29</v>
      </c>
      <c r="B4104" s="2">
        <v>5.3875345807779658</v>
      </c>
    </row>
    <row r="4105" spans="1:2" x14ac:dyDescent="0.25">
      <c r="A4105" s="28" t="s">
        <v>30</v>
      </c>
      <c r="B4105" s="2">
        <v>18.346492398181667</v>
      </c>
    </row>
    <row r="4106" spans="1:2" x14ac:dyDescent="0.25">
      <c r="A4106" s="28" t="s">
        <v>88</v>
      </c>
      <c r="B4106" s="2">
        <v>3.3153591598195371</v>
      </c>
    </row>
    <row r="4107" spans="1:2" x14ac:dyDescent="0.25">
      <c r="A4107" s="28" t="s">
        <v>80</v>
      </c>
      <c r="B4107" s="2">
        <v>0.81873633103753007</v>
      </c>
    </row>
    <row r="4108" spans="1:2" x14ac:dyDescent="0.25">
      <c r="A4108" s="28" t="s">
        <v>84</v>
      </c>
      <c r="B4108" s="2">
        <v>3.8302889708029197</v>
      </c>
    </row>
    <row r="4109" spans="1:2" x14ac:dyDescent="0.25">
      <c r="A4109" s="28" t="s">
        <v>85</v>
      </c>
      <c r="B4109" s="2">
        <v>5.8338137070708118</v>
      </c>
    </row>
    <row r="4110" spans="1:2" x14ac:dyDescent="0.25">
      <c r="A4110" s="28" t="s">
        <v>82</v>
      </c>
      <c r="B4110" s="2">
        <v>11.587843668484075</v>
      </c>
    </row>
    <row r="4111" spans="1:2" x14ac:dyDescent="0.25">
      <c r="A4111" s="6" t="s">
        <v>252</v>
      </c>
      <c r="B4111" s="2">
        <v>67.067571461552731</v>
      </c>
    </row>
    <row r="4112" spans="1:2" x14ac:dyDescent="0.25">
      <c r="A4112" s="28" t="s">
        <v>79</v>
      </c>
      <c r="B4112" s="2">
        <v>1.1805548812201565</v>
      </c>
    </row>
    <row r="4113" spans="1:2" x14ac:dyDescent="0.25">
      <c r="A4113" s="28" t="s">
        <v>86</v>
      </c>
      <c r="B4113" s="2">
        <v>0.43480175850156155</v>
      </c>
    </row>
    <row r="4114" spans="1:2" x14ac:dyDescent="0.25">
      <c r="A4114" s="28" t="s">
        <v>87</v>
      </c>
      <c r="B4114" s="2">
        <v>3.1787549280270553</v>
      </c>
    </row>
    <row r="4115" spans="1:2" x14ac:dyDescent="0.25">
      <c r="A4115" s="28" t="s">
        <v>31</v>
      </c>
      <c r="B4115" s="2">
        <v>5.1804123232236794</v>
      </c>
    </row>
    <row r="4116" spans="1:2" x14ac:dyDescent="0.25">
      <c r="A4116" s="28" t="s">
        <v>29</v>
      </c>
      <c r="B4116" s="2">
        <v>7.4987848281272189</v>
      </c>
    </row>
    <row r="4117" spans="1:2" x14ac:dyDescent="0.25">
      <c r="A4117" s="28" t="s">
        <v>30</v>
      </c>
      <c r="B4117" s="2">
        <v>7.7002856371111186</v>
      </c>
    </row>
    <row r="4118" spans="1:2" x14ac:dyDescent="0.25">
      <c r="A4118" s="28" t="s">
        <v>88</v>
      </c>
      <c r="B4118" s="2">
        <v>13.498016843894035</v>
      </c>
    </row>
    <row r="4119" spans="1:2" x14ac:dyDescent="0.25">
      <c r="A4119" s="28" t="s">
        <v>80</v>
      </c>
      <c r="B4119" s="2">
        <v>1.8020911263587718</v>
      </c>
    </row>
    <row r="4120" spans="1:2" x14ac:dyDescent="0.25">
      <c r="A4120" s="28" t="s">
        <v>84</v>
      </c>
      <c r="B4120" s="2">
        <v>5.2604583293243303</v>
      </c>
    </row>
    <row r="4121" spans="1:2" x14ac:dyDescent="0.25">
      <c r="A4121" s="28" t="s">
        <v>85</v>
      </c>
      <c r="B4121" s="2">
        <v>11.144495234115995</v>
      </c>
    </row>
    <row r="4122" spans="1:2" x14ac:dyDescent="0.25">
      <c r="A4122" s="28" t="s">
        <v>82</v>
      </c>
      <c r="B4122" s="2">
        <v>10.188915571648812</v>
      </c>
    </row>
    <row r="4123" spans="1:2" x14ac:dyDescent="0.25">
      <c r="A4123" s="6" t="s">
        <v>230</v>
      </c>
      <c r="B4123" s="2">
        <v>17.295619591478637</v>
      </c>
    </row>
    <row r="4124" spans="1:2" x14ac:dyDescent="0.25">
      <c r="A4124" s="28" t="s">
        <v>79</v>
      </c>
      <c r="B4124" s="2">
        <v>0.63264950268458253</v>
      </c>
    </row>
    <row r="4125" spans="1:2" x14ac:dyDescent="0.25">
      <c r="A4125" s="28" t="s">
        <v>86</v>
      </c>
      <c r="B4125" s="2">
        <v>0.27390872794715515</v>
      </c>
    </row>
    <row r="4126" spans="1:2" x14ac:dyDescent="0.25">
      <c r="A4126" s="28" t="s">
        <v>87</v>
      </c>
      <c r="B4126" s="2">
        <v>0.72134788141858741</v>
      </c>
    </row>
    <row r="4127" spans="1:2" x14ac:dyDescent="0.25">
      <c r="A4127" s="28" t="s">
        <v>31</v>
      </c>
      <c r="B4127" s="2">
        <v>1.2688880108783853</v>
      </c>
    </row>
    <row r="4128" spans="1:2" x14ac:dyDescent="0.25">
      <c r="A4128" s="28" t="s">
        <v>29</v>
      </c>
      <c r="B4128" s="2">
        <v>1.585514042086057</v>
      </c>
    </row>
    <row r="4129" spans="1:2" x14ac:dyDescent="0.25">
      <c r="A4129" s="28" t="s">
        <v>30</v>
      </c>
      <c r="B4129" s="2">
        <v>1.9271746362528446</v>
      </c>
    </row>
    <row r="4130" spans="1:2" x14ac:dyDescent="0.25">
      <c r="A4130" s="28" t="s">
        <v>88</v>
      </c>
      <c r="B4130" s="2">
        <v>2.0371611754942722</v>
      </c>
    </row>
    <row r="4131" spans="1:2" x14ac:dyDescent="0.25">
      <c r="A4131" s="28" t="s">
        <v>80</v>
      </c>
      <c r="B4131" s="2">
        <v>1.1352592319046972</v>
      </c>
    </row>
    <row r="4132" spans="1:2" x14ac:dyDescent="0.25">
      <c r="A4132" s="28" t="s">
        <v>84</v>
      </c>
      <c r="B4132" s="2">
        <v>0.86018388804596979</v>
      </c>
    </row>
    <row r="4133" spans="1:2" x14ac:dyDescent="0.25">
      <c r="A4133" s="28" t="s">
        <v>85</v>
      </c>
      <c r="B4133" s="2">
        <v>3.0941752862879146</v>
      </c>
    </row>
    <row r="4134" spans="1:2" x14ac:dyDescent="0.25">
      <c r="A4134" s="28" t="s">
        <v>82</v>
      </c>
      <c r="B4134" s="2">
        <v>3.759357208478169</v>
      </c>
    </row>
    <row r="4135" spans="1:2" x14ac:dyDescent="0.25">
      <c r="A4135" s="6" t="s">
        <v>93</v>
      </c>
      <c r="B4135" s="2">
        <v>811.6762691038615</v>
      </c>
    </row>
    <row r="4136" spans="1:2" x14ac:dyDescent="0.25">
      <c r="A4136" s="28" t="s">
        <v>79</v>
      </c>
      <c r="B4136" s="2">
        <v>14.083663206332064</v>
      </c>
    </row>
    <row r="4137" spans="1:2" x14ac:dyDescent="0.25">
      <c r="A4137" s="28" t="s">
        <v>86</v>
      </c>
      <c r="B4137" s="2">
        <v>10.200709728733468</v>
      </c>
    </row>
    <row r="4138" spans="1:2" x14ac:dyDescent="0.25">
      <c r="A4138" s="28" t="s">
        <v>87</v>
      </c>
      <c r="B4138" s="2">
        <v>43.627560107221974</v>
      </c>
    </row>
    <row r="4139" spans="1:2" x14ac:dyDescent="0.25">
      <c r="A4139" s="28" t="s">
        <v>31</v>
      </c>
      <c r="B4139" s="2">
        <v>96.677900519716133</v>
      </c>
    </row>
    <row r="4140" spans="1:2" x14ac:dyDescent="0.25">
      <c r="A4140" s="28" t="s">
        <v>29</v>
      </c>
      <c r="B4140" s="2">
        <v>63.784044266032986</v>
      </c>
    </row>
    <row r="4141" spans="1:2" x14ac:dyDescent="0.25">
      <c r="A4141" s="28" t="s">
        <v>30</v>
      </c>
      <c r="B4141" s="2">
        <v>143.67775258235631</v>
      </c>
    </row>
    <row r="4142" spans="1:2" x14ac:dyDescent="0.25">
      <c r="A4142" s="28" t="s">
        <v>88</v>
      </c>
      <c r="B4142" s="2">
        <v>86.150205968096742</v>
      </c>
    </row>
    <row r="4143" spans="1:2" x14ac:dyDescent="0.25">
      <c r="A4143" s="28" t="s">
        <v>80</v>
      </c>
      <c r="B4143" s="2">
        <v>17.371449841744546</v>
      </c>
    </row>
    <row r="4144" spans="1:2" x14ac:dyDescent="0.25">
      <c r="A4144" s="28" t="s">
        <v>84</v>
      </c>
      <c r="B4144" s="2">
        <v>101.35843322288767</v>
      </c>
    </row>
    <row r="4145" spans="1:2" x14ac:dyDescent="0.25">
      <c r="A4145" s="28" t="s">
        <v>85</v>
      </c>
      <c r="B4145" s="2">
        <v>103.68693672613935</v>
      </c>
    </row>
    <row r="4146" spans="1:2" x14ac:dyDescent="0.25">
      <c r="A4146" s="28" t="s">
        <v>82</v>
      </c>
      <c r="B4146" s="2">
        <v>131.05761293460026</v>
      </c>
    </row>
    <row r="4147" spans="1:2" x14ac:dyDescent="0.25">
      <c r="A4147" s="3" t="s">
        <v>31</v>
      </c>
      <c r="B4147" s="2">
        <v>554.32059056161097</v>
      </c>
    </row>
    <row r="4148" spans="1:2" x14ac:dyDescent="0.25">
      <c r="A4148" s="6" t="s">
        <v>229</v>
      </c>
      <c r="B4148" s="2">
        <v>3.7235331063887496</v>
      </c>
    </row>
    <row r="4149" spans="1:2" x14ac:dyDescent="0.25">
      <c r="A4149" s="28" t="s">
        <v>79</v>
      </c>
      <c r="B4149" s="2">
        <v>1.2783609406334762E-2</v>
      </c>
    </row>
    <row r="4150" spans="1:2" x14ac:dyDescent="0.25">
      <c r="A4150" s="28" t="s">
        <v>86</v>
      </c>
      <c r="B4150" s="2">
        <v>6.7687855375019859E-3</v>
      </c>
    </row>
    <row r="4151" spans="1:2" x14ac:dyDescent="0.25">
      <c r="A4151" s="28" t="s">
        <v>87</v>
      </c>
      <c r="B4151" s="2">
        <v>0.25091778940233606</v>
      </c>
    </row>
    <row r="4152" spans="1:2" x14ac:dyDescent="0.25">
      <c r="A4152" s="28" t="s">
        <v>29</v>
      </c>
      <c r="B4152" s="2">
        <v>0.33084732974547759</v>
      </c>
    </row>
    <row r="4153" spans="1:2" x14ac:dyDescent="0.25">
      <c r="A4153" s="28" t="s">
        <v>30</v>
      </c>
      <c r="B4153" s="2">
        <v>0.53298524279248727</v>
      </c>
    </row>
    <row r="4154" spans="1:2" x14ac:dyDescent="0.25">
      <c r="A4154" s="28" t="s">
        <v>88</v>
      </c>
      <c r="B4154" s="2">
        <v>7.6561499996940827E-2</v>
      </c>
    </row>
    <row r="4155" spans="1:2" x14ac:dyDescent="0.25">
      <c r="A4155" s="28" t="s">
        <v>80</v>
      </c>
      <c r="B4155" s="2">
        <v>4.6167889896785927E-2</v>
      </c>
    </row>
    <row r="4156" spans="1:2" x14ac:dyDescent="0.25">
      <c r="A4156" s="28" t="s">
        <v>84</v>
      </c>
      <c r="B4156" s="2">
        <v>0.39345314931923997</v>
      </c>
    </row>
    <row r="4157" spans="1:2" x14ac:dyDescent="0.25">
      <c r="A4157" s="28" t="s">
        <v>85</v>
      </c>
      <c r="B4157" s="2">
        <v>1.5343224668599782</v>
      </c>
    </row>
    <row r="4158" spans="1:2" x14ac:dyDescent="0.25">
      <c r="A4158" s="28" t="s">
        <v>82</v>
      </c>
      <c r="B4158" s="2">
        <v>0.538725343431667</v>
      </c>
    </row>
    <row r="4159" spans="1:2" x14ac:dyDescent="0.25">
      <c r="A4159" s="6" t="s">
        <v>240</v>
      </c>
      <c r="B4159" s="2">
        <v>3.102722360626804</v>
      </c>
    </row>
    <row r="4160" spans="1:2" x14ac:dyDescent="0.25">
      <c r="A4160" s="28" t="s">
        <v>79</v>
      </c>
      <c r="B4160" s="2">
        <v>2.8144362697668492E-2</v>
      </c>
    </row>
    <row r="4161" spans="1:2" x14ac:dyDescent="0.25">
      <c r="A4161" s="28" t="s">
        <v>87</v>
      </c>
      <c r="B4161" s="2">
        <v>0.84421159742582286</v>
      </c>
    </row>
    <row r="4162" spans="1:2" x14ac:dyDescent="0.25">
      <c r="A4162" s="28" t="s">
        <v>29</v>
      </c>
      <c r="B4162" s="2">
        <v>0.27529519726987978</v>
      </c>
    </row>
    <row r="4163" spans="1:2" x14ac:dyDescent="0.25">
      <c r="A4163" s="28" t="s">
        <v>30</v>
      </c>
      <c r="B4163" s="2">
        <v>0.10168688217371359</v>
      </c>
    </row>
    <row r="4164" spans="1:2" x14ac:dyDescent="0.25">
      <c r="A4164" s="28" t="s">
        <v>88</v>
      </c>
      <c r="B4164" s="2">
        <v>0.19694768220983863</v>
      </c>
    </row>
    <row r="4165" spans="1:2" x14ac:dyDescent="0.25">
      <c r="A4165" s="28" t="s">
        <v>80</v>
      </c>
      <c r="B4165" s="2">
        <v>3.5776983201177094E-2</v>
      </c>
    </row>
    <row r="4166" spans="1:2" x14ac:dyDescent="0.25">
      <c r="A4166" s="28" t="s">
        <v>84</v>
      </c>
      <c r="B4166" s="2">
        <v>0.26441972178368534</v>
      </c>
    </row>
    <row r="4167" spans="1:2" x14ac:dyDescent="0.25">
      <c r="A4167" s="28" t="s">
        <v>85</v>
      </c>
      <c r="B4167" s="2">
        <v>1.0180294657152775</v>
      </c>
    </row>
    <row r="4168" spans="1:2" x14ac:dyDescent="0.25">
      <c r="A4168" s="28" t="s">
        <v>82</v>
      </c>
      <c r="B4168" s="2">
        <v>0.33821046814974043</v>
      </c>
    </row>
    <row r="4169" spans="1:2" x14ac:dyDescent="0.25">
      <c r="A4169" s="6" t="s">
        <v>242</v>
      </c>
      <c r="B4169" s="2">
        <v>53.225865335533292</v>
      </c>
    </row>
    <row r="4170" spans="1:2" x14ac:dyDescent="0.25">
      <c r="A4170" s="28" t="s">
        <v>79</v>
      </c>
      <c r="B4170" s="2">
        <v>1.5637373545420434</v>
      </c>
    </row>
    <row r="4171" spans="1:2" x14ac:dyDescent="0.25">
      <c r="A4171" s="28" t="s">
        <v>86</v>
      </c>
      <c r="B4171" s="2">
        <v>0.72726372359387736</v>
      </c>
    </row>
    <row r="4172" spans="1:2" x14ac:dyDescent="0.25">
      <c r="A4172" s="28" t="s">
        <v>87</v>
      </c>
      <c r="B4172" s="2">
        <v>3.1940947876808083</v>
      </c>
    </row>
    <row r="4173" spans="1:2" x14ac:dyDescent="0.25">
      <c r="A4173" s="28" t="s">
        <v>29</v>
      </c>
      <c r="B4173" s="2">
        <v>4.404028945039923</v>
      </c>
    </row>
    <row r="4174" spans="1:2" x14ac:dyDescent="0.25">
      <c r="A4174" s="28" t="s">
        <v>30</v>
      </c>
      <c r="B4174" s="2">
        <v>5.929635063005815</v>
      </c>
    </row>
    <row r="4175" spans="1:2" x14ac:dyDescent="0.25">
      <c r="A4175" s="28" t="s">
        <v>88</v>
      </c>
      <c r="B4175" s="2">
        <v>7.4092682992207815</v>
      </c>
    </row>
    <row r="4176" spans="1:2" x14ac:dyDescent="0.25">
      <c r="A4176" s="28" t="s">
        <v>80</v>
      </c>
      <c r="B4176" s="2">
        <v>0.7894517325231839</v>
      </c>
    </row>
    <row r="4177" spans="1:2" x14ac:dyDescent="0.25">
      <c r="A4177" s="28" t="s">
        <v>84</v>
      </c>
      <c r="B4177" s="2">
        <v>4.7810050323284781</v>
      </c>
    </row>
    <row r="4178" spans="1:2" x14ac:dyDescent="0.25">
      <c r="A4178" s="28" t="s">
        <v>85</v>
      </c>
      <c r="B4178" s="2">
        <v>11.678109420345395</v>
      </c>
    </row>
    <row r="4179" spans="1:2" x14ac:dyDescent="0.25">
      <c r="A4179" s="28" t="s">
        <v>82</v>
      </c>
      <c r="B4179" s="2">
        <v>12.749270977252991</v>
      </c>
    </row>
    <row r="4180" spans="1:2" x14ac:dyDescent="0.25">
      <c r="A4180" s="6" t="s">
        <v>19</v>
      </c>
      <c r="B4180" s="2">
        <v>1.4436762734171107</v>
      </c>
    </row>
    <row r="4181" spans="1:2" x14ac:dyDescent="0.25">
      <c r="A4181" s="28" t="s">
        <v>79</v>
      </c>
      <c r="B4181" s="2">
        <v>0.41812294029664393</v>
      </c>
    </row>
    <row r="4182" spans="1:2" x14ac:dyDescent="0.25">
      <c r="A4182" s="28" t="s">
        <v>86</v>
      </c>
      <c r="B4182" s="2">
        <v>1.7109204562877421E-2</v>
      </c>
    </row>
    <row r="4183" spans="1:2" x14ac:dyDescent="0.25">
      <c r="A4183" s="28" t="s">
        <v>87</v>
      </c>
      <c r="B4183" s="2">
        <v>4.0111171562122825E-3</v>
      </c>
    </row>
    <row r="4184" spans="1:2" x14ac:dyDescent="0.25">
      <c r="A4184" s="28" t="s">
        <v>29</v>
      </c>
      <c r="B4184" s="2">
        <v>3.0885524654168075E-2</v>
      </c>
    </row>
    <row r="4185" spans="1:2" x14ac:dyDescent="0.25">
      <c r="A4185" s="28" t="s">
        <v>30</v>
      </c>
      <c r="B4185" s="2">
        <v>2.6420245128478893E-2</v>
      </c>
    </row>
    <row r="4186" spans="1:2" x14ac:dyDescent="0.25">
      <c r="A4186" s="28" t="s">
        <v>88</v>
      </c>
      <c r="B4186" s="2">
        <v>4.1754882109926728E-2</v>
      </c>
    </row>
    <row r="4187" spans="1:2" x14ac:dyDescent="0.25">
      <c r="A4187" s="28" t="s">
        <v>80</v>
      </c>
      <c r="B4187" s="2">
        <v>4.6376982823955661E-3</v>
      </c>
    </row>
    <row r="4188" spans="1:2" x14ac:dyDescent="0.25">
      <c r="A4188" s="28" t="s">
        <v>84</v>
      </c>
      <c r="B4188" s="2">
        <v>6.5239089287368584E-3</v>
      </c>
    </row>
    <row r="4189" spans="1:2" x14ac:dyDescent="0.25">
      <c r="A4189" s="28" t="s">
        <v>85</v>
      </c>
      <c r="B4189" s="2">
        <v>0.35700125114668435</v>
      </c>
    </row>
    <row r="4190" spans="1:2" x14ac:dyDescent="0.25">
      <c r="A4190" s="28" t="s">
        <v>82</v>
      </c>
      <c r="B4190" s="2">
        <v>0.53720950115098653</v>
      </c>
    </row>
    <row r="4191" spans="1:2" x14ac:dyDescent="0.25">
      <c r="A4191" s="6" t="s">
        <v>244</v>
      </c>
      <c r="B4191" s="2">
        <v>20.52950755915959</v>
      </c>
    </row>
    <row r="4192" spans="1:2" x14ac:dyDescent="0.25">
      <c r="A4192" s="28" t="s">
        <v>79</v>
      </c>
      <c r="B4192" s="2">
        <v>0.19535969398921185</v>
      </c>
    </row>
    <row r="4193" spans="1:2" x14ac:dyDescent="0.25">
      <c r="A4193" s="28" t="s">
        <v>86</v>
      </c>
      <c r="B4193" s="2">
        <v>0.13997439925512725</v>
      </c>
    </row>
    <row r="4194" spans="1:2" x14ac:dyDescent="0.25">
      <c r="A4194" s="28" t="s">
        <v>87</v>
      </c>
      <c r="B4194" s="2">
        <v>1.3482383353622698</v>
      </c>
    </row>
    <row r="4195" spans="1:2" x14ac:dyDescent="0.25">
      <c r="A4195" s="28" t="s">
        <v>29</v>
      </c>
      <c r="B4195" s="2">
        <v>1.7758075616404849</v>
      </c>
    </row>
    <row r="4196" spans="1:2" x14ac:dyDescent="0.25">
      <c r="A4196" s="28" t="s">
        <v>30</v>
      </c>
      <c r="B4196" s="2">
        <v>1.7965428766129434</v>
      </c>
    </row>
    <row r="4197" spans="1:2" x14ac:dyDescent="0.25">
      <c r="A4197" s="28" t="s">
        <v>88</v>
      </c>
      <c r="B4197" s="2">
        <v>3.1827710470323995</v>
      </c>
    </row>
    <row r="4198" spans="1:2" x14ac:dyDescent="0.25">
      <c r="A4198" s="28" t="s">
        <v>80</v>
      </c>
      <c r="B4198" s="2">
        <v>5.7643179713009793E-2</v>
      </c>
    </row>
    <row r="4199" spans="1:2" x14ac:dyDescent="0.25">
      <c r="A4199" s="28" t="s">
        <v>84</v>
      </c>
      <c r="B4199" s="2">
        <v>2.7060212708706657</v>
      </c>
    </row>
    <row r="4200" spans="1:2" x14ac:dyDescent="0.25">
      <c r="A4200" s="28" t="s">
        <v>85</v>
      </c>
      <c r="B4200" s="2">
        <v>4.600317427267985</v>
      </c>
    </row>
    <row r="4201" spans="1:2" x14ac:dyDescent="0.25">
      <c r="A4201" s="28" t="s">
        <v>82</v>
      </c>
      <c r="B4201" s="2">
        <v>4.7268317674154936</v>
      </c>
    </row>
    <row r="4202" spans="1:2" x14ac:dyDescent="0.25">
      <c r="A4202" s="6" t="s">
        <v>246</v>
      </c>
      <c r="B4202" s="2">
        <v>4.9408534845561798</v>
      </c>
    </row>
    <row r="4203" spans="1:2" x14ac:dyDescent="0.25">
      <c r="A4203" s="28" t="s">
        <v>79</v>
      </c>
      <c r="B4203" s="2">
        <v>0.12750585399350073</v>
      </c>
    </row>
    <row r="4204" spans="1:2" x14ac:dyDescent="0.25">
      <c r="A4204" s="28" t="s">
        <v>86</v>
      </c>
      <c r="B4204" s="2">
        <v>5.0094174564934299E-2</v>
      </c>
    </row>
    <row r="4205" spans="1:2" x14ac:dyDescent="0.25">
      <c r="A4205" s="28" t="s">
        <v>87</v>
      </c>
      <c r="B4205" s="2">
        <v>0.15977285048672296</v>
      </c>
    </row>
    <row r="4206" spans="1:2" x14ac:dyDescent="0.25">
      <c r="A4206" s="28" t="s">
        <v>29</v>
      </c>
      <c r="B4206" s="2">
        <v>0.53448835706837139</v>
      </c>
    </row>
    <row r="4207" spans="1:2" x14ac:dyDescent="0.25">
      <c r="A4207" s="28" t="s">
        <v>30</v>
      </c>
      <c r="B4207" s="2">
        <v>0.89942822907682429</v>
      </c>
    </row>
    <row r="4208" spans="1:2" x14ac:dyDescent="0.25">
      <c r="A4208" s="28" t="s">
        <v>88</v>
      </c>
      <c r="B4208" s="2">
        <v>0.49290449998862468</v>
      </c>
    </row>
    <row r="4209" spans="1:2" x14ac:dyDescent="0.25">
      <c r="A4209" s="28" t="s">
        <v>80</v>
      </c>
      <c r="B4209" s="2">
        <v>0.15411282278805702</v>
      </c>
    </row>
    <row r="4210" spans="1:2" x14ac:dyDescent="0.25">
      <c r="A4210" s="28" t="s">
        <v>84</v>
      </c>
      <c r="B4210" s="2">
        <v>0.38540363546061851</v>
      </c>
    </row>
    <row r="4211" spans="1:2" x14ac:dyDescent="0.25">
      <c r="A4211" s="28" t="s">
        <v>85</v>
      </c>
      <c r="B4211" s="2">
        <v>1.4168341066247074</v>
      </c>
    </row>
    <row r="4212" spans="1:2" x14ac:dyDescent="0.25">
      <c r="A4212" s="28" t="s">
        <v>82</v>
      </c>
      <c r="B4212" s="2">
        <v>0.72030895450381849</v>
      </c>
    </row>
    <row r="4213" spans="1:2" x14ac:dyDescent="0.25">
      <c r="A4213" s="6" t="s">
        <v>248</v>
      </c>
      <c r="B4213" s="2">
        <v>86.519909680486904</v>
      </c>
    </row>
    <row r="4214" spans="1:2" x14ac:dyDescent="0.25">
      <c r="A4214" s="28" t="s">
        <v>79</v>
      </c>
      <c r="B4214" s="2">
        <v>1.641576205021118</v>
      </c>
    </row>
    <row r="4215" spans="1:2" x14ac:dyDescent="0.25">
      <c r="A4215" s="28" t="s">
        <v>86</v>
      </c>
      <c r="B4215" s="2">
        <v>1.0173125639530023</v>
      </c>
    </row>
    <row r="4216" spans="1:2" x14ac:dyDescent="0.25">
      <c r="A4216" s="28" t="s">
        <v>87</v>
      </c>
      <c r="B4216" s="2">
        <v>4.5517347344504202</v>
      </c>
    </row>
    <row r="4217" spans="1:2" x14ac:dyDescent="0.25">
      <c r="A4217" s="28" t="s">
        <v>29</v>
      </c>
      <c r="B4217" s="2">
        <v>4.3083113914560363</v>
      </c>
    </row>
    <row r="4218" spans="1:2" x14ac:dyDescent="0.25">
      <c r="A4218" s="28" t="s">
        <v>30</v>
      </c>
      <c r="B4218" s="2">
        <v>6.6652050364614803</v>
      </c>
    </row>
    <row r="4219" spans="1:2" x14ac:dyDescent="0.25">
      <c r="A4219" s="28" t="s">
        <v>88</v>
      </c>
      <c r="B4219" s="2">
        <v>13.806607001423462</v>
      </c>
    </row>
    <row r="4220" spans="1:2" x14ac:dyDescent="0.25">
      <c r="A4220" s="28" t="s">
        <v>80</v>
      </c>
      <c r="B4220" s="2">
        <v>2.1601211598286749</v>
      </c>
    </row>
    <row r="4221" spans="1:2" x14ac:dyDescent="0.25">
      <c r="A4221" s="28" t="s">
        <v>84</v>
      </c>
      <c r="B4221" s="2">
        <v>14.086477432688314</v>
      </c>
    </row>
    <row r="4222" spans="1:2" x14ac:dyDescent="0.25">
      <c r="A4222" s="28" t="s">
        <v>85</v>
      </c>
      <c r="B4222" s="2">
        <v>22.779349765163417</v>
      </c>
    </row>
    <row r="4223" spans="1:2" x14ac:dyDescent="0.25">
      <c r="A4223" s="28" t="s">
        <v>82</v>
      </c>
      <c r="B4223" s="2">
        <v>15.503214390040977</v>
      </c>
    </row>
    <row r="4224" spans="1:2" x14ac:dyDescent="0.25">
      <c r="A4224" s="6" t="s">
        <v>20</v>
      </c>
      <c r="B4224" s="2">
        <v>18.529823621069767</v>
      </c>
    </row>
    <row r="4225" spans="1:2" x14ac:dyDescent="0.25">
      <c r="A4225" s="28" t="s">
        <v>79</v>
      </c>
      <c r="B4225" s="2">
        <v>0.83726333939069142</v>
      </c>
    </row>
    <row r="4226" spans="1:2" x14ac:dyDescent="0.25">
      <c r="A4226" s="28" t="s">
        <v>86</v>
      </c>
      <c r="B4226" s="2">
        <v>0.20081928184346548</v>
      </c>
    </row>
    <row r="4227" spans="1:2" x14ac:dyDescent="0.25">
      <c r="A4227" s="28" t="s">
        <v>87</v>
      </c>
      <c r="B4227" s="2">
        <v>1.0430608963631289</v>
      </c>
    </row>
    <row r="4228" spans="1:2" x14ac:dyDescent="0.25">
      <c r="A4228" s="28" t="s">
        <v>29</v>
      </c>
      <c r="B4228" s="2">
        <v>2.2256806564683265</v>
      </c>
    </row>
    <row r="4229" spans="1:2" x14ac:dyDescent="0.25">
      <c r="A4229" s="28" t="s">
        <v>30</v>
      </c>
      <c r="B4229" s="2">
        <v>4.3640697703503708</v>
      </c>
    </row>
    <row r="4230" spans="1:2" x14ac:dyDescent="0.25">
      <c r="A4230" s="28" t="s">
        <v>88</v>
      </c>
      <c r="B4230" s="2">
        <v>0.88599466615412881</v>
      </c>
    </row>
    <row r="4231" spans="1:2" x14ac:dyDescent="0.25">
      <c r="A4231" s="28" t="s">
        <v>80</v>
      </c>
      <c r="B4231" s="2">
        <v>8.9823380801014693E-2</v>
      </c>
    </row>
    <row r="4232" spans="1:2" x14ac:dyDescent="0.25">
      <c r="A4232" s="28" t="s">
        <v>84</v>
      </c>
      <c r="B4232" s="2">
        <v>1.24382633677393</v>
      </c>
    </row>
    <row r="4233" spans="1:2" x14ac:dyDescent="0.25">
      <c r="A4233" s="28" t="s">
        <v>85</v>
      </c>
      <c r="B4233" s="2">
        <v>4.5760476555654153</v>
      </c>
    </row>
    <row r="4234" spans="1:2" x14ac:dyDescent="0.25">
      <c r="A4234" s="28" t="s">
        <v>82</v>
      </c>
      <c r="B4234" s="2">
        <v>3.0632376373592929</v>
      </c>
    </row>
    <row r="4235" spans="1:2" x14ac:dyDescent="0.25">
      <c r="A4235" s="6" t="s">
        <v>21</v>
      </c>
      <c r="B4235" s="2">
        <v>4.76769525439388</v>
      </c>
    </row>
    <row r="4236" spans="1:2" x14ac:dyDescent="0.25">
      <c r="A4236" s="28" t="s">
        <v>79</v>
      </c>
      <c r="B4236" s="2">
        <v>6.3339862050770343E-2</v>
      </c>
    </row>
    <row r="4237" spans="1:2" x14ac:dyDescent="0.25">
      <c r="A4237" s="28" t="s">
        <v>86</v>
      </c>
      <c r="B4237" s="2">
        <v>2.5935038582439347E-2</v>
      </c>
    </row>
    <row r="4238" spans="1:2" x14ac:dyDescent="0.25">
      <c r="A4238" s="28" t="s">
        <v>87</v>
      </c>
      <c r="B4238" s="2">
        <v>2.02384627734635E-2</v>
      </c>
    </row>
    <row r="4239" spans="1:2" x14ac:dyDescent="0.25">
      <c r="A4239" s="28" t="s">
        <v>29</v>
      </c>
      <c r="B4239" s="2">
        <v>0.37675501116087345</v>
      </c>
    </row>
    <row r="4240" spans="1:2" x14ac:dyDescent="0.25">
      <c r="A4240" s="28" t="s">
        <v>30</v>
      </c>
      <c r="B4240" s="2">
        <v>0.63839548686318981</v>
      </c>
    </row>
    <row r="4241" spans="1:2" x14ac:dyDescent="0.25">
      <c r="A4241" s="28" t="s">
        <v>88</v>
      </c>
      <c r="B4241" s="2">
        <v>0.43765308169722655</v>
      </c>
    </row>
    <row r="4242" spans="1:2" x14ac:dyDescent="0.25">
      <c r="A4242" s="28" t="s">
        <v>80</v>
      </c>
      <c r="B4242" s="2">
        <v>0.23731307311081887</v>
      </c>
    </row>
    <row r="4243" spans="1:2" x14ac:dyDescent="0.25">
      <c r="A4243" s="28" t="s">
        <v>84</v>
      </c>
      <c r="B4243" s="2">
        <v>1.2771728852779751</v>
      </c>
    </row>
    <row r="4244" spans="1:2" x14ac:dyDescent="0.25">
      <c r="A4244" s="28" t="s">
        <v>85</v>
      </c>
      <c r="B4244" s="2">
        <v>0.4997038117225896</v>
      </c>
    </row>
    <row r="4245" spans="1:2" x14ac:dyDescent="0.25">
      <c r="A4245" s="28" t="s">
        <v>82</v>
      </c>
      <c r="B4245" s="2">
        <v>1.1911885411545333</v>
      </c>
    </row>
    <row r="4246" spans="1:2" x14ac:dyDescent="0.25">
      <c r="A4246" s="6" t="s">
        <v>22</v>
      </c>
      <c r="B4246" s="2">
        <v>2.5219759154592625</v>
      </c>
    </row>
    <row r="4247" spans="1:2" x14ac:dyDescent="0.25">
      <c r="A4247" s="28" t="s">
        <v>79</v>
      </c>
      <c r="B4247" s="2">
        <v>4.864762756825227E-2</v>
      </c>
    </row>
    <row r="4248" spans="1:2" x14ac:dyDescent="0.25">
      <c r="A4248" s="28" t="s">
        <v>86</v>
      </c>
      <c r="B4248" s="2">
        <v>5.025006204278288E-2</v>
      </c>
    </row>
    <row r="4249" spans="1:2" x14ac:dyDescent="0.25">
      <c r="A4249" s="28" t="s">
        <v>87</v>
      </c>
      <c r="B4249" s="2">
        <v>0.13907618942856195</v>
      </c>
    </row>
    <row r="4250" spans="1:2" x14ac:dyDescent="0.25">
      <c r="A4250" s="28" t="s">
        <v>29</v>
      </c>
      <c r="B4250" s="2">
        <v>0.23340550356462386</v>
      </c>
    </row>
    <row r="4251" spans="1:2" x14ac:dyDescent="0.25">
      <c r="A4251" s="28" t="s">
        <v>30</v>
      </c>
      <c r="B4251" s="2">
        <v>0.34716120961335406</v>
      </c>
    </row>
    <row r="4252" spans="1:2" x14ac:dyDescent="0.25">
      <c r="A4252" s="28" t="s">
        <v>88</v>
      </c>
      <c r="B4252" s="2">
        <v>0.36455257075011155</v>
      </c>
    </row>
    <row r="4253" spans="1:2" x14ac:dyDescent="0.25">
      <c r="A4253" s="28" t="s">
        <v>80</v>
      </c>
      <c r="B4253" s="2">
        <v>5.9339712519897746E-2</v>
      </c>
    </row>
    <row r="4254" spans="1:2" x14ac:dyDescent="0.25">
      <c r="A4254" s="28" t="s">
        <v>84</v>
      </c>
      <c r="B4254" s="2">
        <v>0.198670400312909</v>
      </c>
    </row>
    <row r="4255" spans="1:2" x14ac:dyDescent="0.25">
      <c r="A4255" s="28" t="s">
        <v>85</v>
      </c>
      <c r="B4255" s="2">
        <v>0.47317341466144985</v>
      </c>
    </row>
    <row r="4256" spans="1:2" x14ac:dyDescent="0.25">
      <c r="A4256" s="28" t="s">
        <v>82</v>
      </c>
      <c r="B4256" s="2">
        <v>0.60769922499731932</v>
      </c>
    </row>
    <row r="4257" spans="1:2" x14ac:dyDescent="0.25">
      <c r="A4257" s="6" t="s">
        <v>25</v>
      </c>
      <c r="B4257" s="2">
        <v>4.8886312823356368</v>
      </c>
    </row>
    <row r="4258" spans="1:2" x14ac:dyDescent="0.25">
      <c r="A4258" s="28" t="s">
        <v>79</v>
      </c>
      <c r="B4258" s="2">
        <v>8.0925043765571927E-2</v>
      </c>
    </row>
    <row r="4259" spans="1:2" x14ac:dyDescent="0.25">
      <c r="A4259" s="28" t="s">
        <v>86</v>
      </c>
      <c r="B4259" s="2">
        <v>8.4762526726874732E-2</v>
      </c>
    </row>
    <row r="4260" spans="1:2" x14ac:dyDescent="0.25">
      <c r="A4260" s="28" t="s">
        <v>87</v>
      </c>
      <c r="B4260" s="2">
        <v>2.4532481630504192E-2</v>
      </c>
    </row>
    <row r="4261" spans="1:2" x14ac:dyDescent="0.25">
      <c r="A4261" s="28" t="s">
        <v>29</v>
      </c>
      <c r="B4261" s="2">
        <v>0.27069017871042023</v>
      </c>
    </row>
    <row r="4262" spans="1:2" x14ac:dyDescent="0.25">
      <c r="A4262" s="28" t="s">
        <v>30</v>
      </c>
      <c r="B4262" s="2">
        <v>0.66503082590243312</v>
      </c>
    </row>
    <row r="4263" spans="1:2" x14ac:dyDescent="0.25">
      <c r="A4263" s="28" t="s">
        <v>88</v>
      </c>
      <c r="B4263" s="2">
        <v>1.0180692696911904</v>
      </c>
    </row>
    <row r="4264" spans="1:2" x14ac:dyDescent="0.25">
      <c r="A4264" s="28" t="s">
        <v>80</v>
      </c>
      <c r="B4264" s="2">
        <v>1.1035112766575834E-2</v>
      </c>
    </row>
    <row r="4265" spans="1:2" x14ac:dyDescent="0.25">
      <c r="A4265" s="28" t="s">
        <v>84</v>
      </c>
      <c r="B4265" s="2">
        <v>4.2428671374084188E-2</v>
      </c>
    </row>
    <row r="4266" spans="1:2" x14ac:dyDescent="0.25">
      <c r="A4266" s="28" t="s">
        <v>85</v>
      </c>
      <c r="B4266" s="2">
        <v>1.7072120800701267</v>
      </c>
    </row>
    <row r="4267" spans="1:2" x14ac:dyDescent="0.25">
      <c r="A4267" s="28" t="s">
        <v>82</v>
      </c>
      <c r="B4267" s="2">
        <v>0.98394509169785549</v>
      </c>
    </row>
    <row r="4268" spans="1:2" x14ac:dyDescent="0.25">
      <c r="A4268" s="6" t="s">
        <v>23</v>
      </c>
      <c r="B4268" s="2">
        <v>3.9647293585218821</v>
      </c>
    </row>
    <row r="4269" spans="1:2" x14ac:dyDescent="0.25">
      <c r="A4269" s="28" t="s">
        <v>79</v>
      </c>
      <c r="B4269" s="2">
        <v>8.4061919687030612E-2</v>
      </c>
    </row>
    <row r="4270" spans="1:2" x14ac:dyDescent="0.25">
      <c r="A4270" s="28" t="s">
        <v>86</v>
      </c>
      <c r="B4270" s="2">
        <v>3.7558840744765523E-2</v>
      </c>
    </row>
    <row r="4271" spans="1:2" x14ac:dyDescent="0.25">
      <c r="A4271" s="28" t="s">
        <v>87</v>
      </c>
      <c r="B4271" s="2">
        <v>0.13341621575888749</v>
      </c>
    </row>
    <row r="4272" spans="1:2" x14ac:dyDescent="0.25">
      <c r="A4272" s="28" t="s">
        <v>29</v>
      </c>
      <c r="B4272" s="2">
        <v>0.24133421570944755</v>
      </c>
    </row>
    <row r="4273" spans="1:2" x14ac:dyDescent="0.25">
      <c r="A4273" s="28" t="s">
        <v>30</v>
      </c>
      <c r="B4273" s="2">
        <v>0.40732527350757219</v>
      </c>
    </row>
    <row r="4274" spans="1:2" x14ac:dyDescent="0.25">
      <c r="A4274" s="28" t="s">
        <v>88</v>
      </c>
      <c r="B4274" s="2">
        <v>0.33541101371059195</v>
      </c>
    </row>
    <row r="4275" spans="1:2" x14ac:dyDescent="0.25">
      <c r="A4275" s="28" t="s">
        <v>80</v>
      </c>
      <c r="B4275" s="2">
        <v>9.7710869993285654E-2</v>
      </c>
    </row>
    <row r="4276" spans="1:2" x14ac:dyDescent="0.25">
      <c r="A4276" s="28" t="s">
        <v>84</v>
      </c>
      <c r="B4276" s="2">
        <v>0.38919451324237081</v>
      </c>
    </row>
    <row r="4277" spans="1:2" x14ac:dyDescent="0.25">
      <c r="A4277" s="28" t="s">
        <v>85</v>
      </c>
      <c r="B4277" s="2">
        <v>0.8492164770762789</v>
      </c>
    </row>
    <row r="4278" spans="1:2" x14ac:dyDescent="0.25">
      <c r="A4278" s="28" t="s">
        <v>82</v>
      </c>
      <c r="B4278" s="2">
        <v>1.3895000190916513</v>
      </c>
    </row>
    <row r="4279" spans="1:2" x14ac:dyDescent="0.25">
      <c r="A4279" s="6" t="s">
        <v>250</v>
      </c>
      <c r="B4279" s="2">
        <v>20.825455301505379</v>
      </c>
    </row>
    <row r="4280" spans="1:2" x14ac:dyDescent="0.25">
      <c r="A4280" s="28" t="s">
        <v>79</v>
      </c>
      <c r="B4280" s="2">
        <v>0.30774465534422812</v>
      </c>
    </row>
    <row r="4281" spans="1:2" x14ac:dyDescent="0.25">
      <c r="A4281" s="28" t="s">
        <v>86</v>
      </c>
      <c r="B4281" s="2">
        <v>0.10476369370865622</v>
      </c>
    </row>
    <row r="4282" spans="1:2" x14ac:dyDescent="0.25">
      <c r="A4282" s="28" t="s">
        <v>87</v>
      </c>
      <c r="B4282" s="2">
        <v>0.4720353182951304</v>
      </c>
    </row>
    <row r="4283" spans="1:2" x14ac:dyDescent="0.25">
      <c r="A4283" s="28" t="s">
        <v>29</v>
      </c>
      <c r="B4283" s="2">
        <v>0.82895355626450118</v>
      </c>
    </row>
    <row r="4284" spans="1:2" x14ac:dyDescent="0.25">
      <c r="A4284" s="28" t="s">
        <v>30</v>
      </c>
      <c r="B4284" s="2">
        <v>2.5428759829828231</v>
      </c>
    </row>
    <row r="4285" spans="1:2" x14ac:dyDescent="0.25">
      <c r="A4285" s="28" t="s">
        <v>88</v>
      </c>
      <c r="B4285" s="2">
        <v>3.7574687975405667</v>
      </c>
    </row>
    <row r="4286" spans="1:2" x14ac:dyDescent="0.25">
      <c r="A4286" s="28" t="s">
        <v>80</v>
      </c>
      <c r="B4286" s="2">
        <v>0.18470911574377472</v>
      </c>
    </row>
    <row r="4287" spans="1:2" x14ac:dyDescent="0.25">
      <c r="A4287" s="28" t="s">
        <v>84</v>
      </c>
      <c r="B4287" s="2">
        <v>2.1942325805448184</v>
      </c>
    </row>
    <row r="4288" spans="1:2" x14ac:dyDescent="0.25">
      <c r="A4288" s="28" t="s">
        <v>85</v>
      </c>
      <c r="B4288" s="2">
        <v>3.7737224058549637</v>
      </c>
    </row>
    <row r="4289" spans="1:2" x14ac:dyDescent="0.25">
      <c r="A4289" s="28" t="s">
        <v>82</v>
      </c>
      <c r="B4289" s="2">
        <v>6.6589491952259143</v>
      </c>
    </row>
    <row r="4290" spans="1:2" x14ac:dyDescent="0.25">
      <c r="A4290" s="6" t="s">
        <v>252</v>
      </c>
      <c r="B4290" s="2">
        <v>29.399334401580433</v>
      </c>
    </row>
    <row r="4291" spans="1:2" x14ac:dyDescent="0.25">
      <c r="A4291" s="28" t="s">
        <v>79</v>
      </c>
      <c r="B4291" s="2">
        <v>0.86800113036890159</v>
      </c>
    </row>
    <row r="4292" spans="1:2" x14ac:dyDescent="0.25">
      <c r="A4292" s="28" t="s">
        <v>86</v>
      </c>
      <c r="B4292" s="2">
        <v>0.21215449764584804</v>
      </c>
    </row>
    <row r="4293" spans="1:2" x14ac:dyDescent="0.25">
      <c r="A4293" s="28" t="s">
        <v>87</v>
      </c>
      <c r="B4293" s="2">
        <v>1.6298675714222075</v>
      </c>
    </row>
    <row r="4294" spans="1:2" x14ac:dyDescent="0.25">
      <c r="A4294" s="28" t="s">
        <v>29</v>
      </c>
      <c r="B4294" s="2">
        <v>4.772503271488703</v>
      </c>
    </row>
    <row r="4295" spans="1:2" x14ac:dyDescent="0.25">
      <c r="A4295" s="28" t="s">
        <v>30</v>
      </c>
      <c r="B4295" s="2">
        <v>2.0348758267248033</v>
      </c>
    </row>
    <row r="4296" spans="1:2" x14ac:dyDescent="0.25">
      <c r="A4296" s="28" t="s">
        <v>88</v>
      </c>
      <c r="B4296" s="2">
        <v>3.965217061790034</v>
      </c>
    </row>
    <row r="4297" spans="1:2" x14ac:dyDescent="0.25">
      <c r="A4297" s="28" t="s">
        <v>80</v>
      </c>
      <c r="B4297" s="2">
        <v>0.61074278260711701</v>
      </c>
    </row>
    <row r="4298" spans="1:2" x14ac:dyDescent="0.25">
      <c r="A4298" s="28" t="s">
        <v>84</v>
      </c>
      <c r="B4298" s="2">
        <v>2.7920838936149175</v>
      </c>
    </row>
    <row r="4299" spans="1:2" x14ac:dyDescent="0.25">
      <c r="A4299" s="28" t="s">
        <v>85</v>
      </c>
      <c r="B4299" s="2">
        <v>7.54208529457041</v>
      </c>
    </row>
    <row r="4300" spans="1:2" x14ac:dyDescent="0.25">
      <c r="A4300" s="28" t="s">
        <v>82</v>
      </c>
      <c r="B4300" s="2">
        <v>4.9718030713474919</v>
      </c>
    </row>
    <row r="4301" spans="1:2" x14ac:dyDescent="0.25">
      <c r="A4301" s="6" t="s">
        <v>230</v>
      </c>
      <c r="B4301" s="2">
        <v>18.776582345770684</v>
      </c>
    </row>
    <row r="4302" spans="1:2" x14ac:dyDescent="0.25">
      <c r="A4302" s="28" t="s">
        <v>79</v>
      </c>
      <c r="B4302" s="2">
        <v>1.074572167320144</v>
      </c>
    </row>
    <row r="4303" spans="1:2" x14ac:dyDescent="0.25">
      <c r="A4303" s="28" t="s">
        <v>86</v>
      </c>
      <c r="B4303" s="2">
        <v>0.29565016217276341</v>
      </c>
    </row>
    <row r="4304" spans="1:2" x14ac:dyDescent="0.25">
      <c r="A4304" s="28" t="s">
        <v>87</v>
      </c>
      <c r="B4304" s="2">
        <v>0.48254962541853808</v>
      </c>
    </row>
    <row r="4305" spans="1:2" x14ac:dyDescent="0.25">
      <c r="A4305" s="28" t="s">
        <v>29</v>
      </c>
      <c r="B4305" s="2">
        <v>1.1971148889820356</v>
      </c>
    </row>
    <row r="4306" spans="1:2" x14ac:dyDescent="0.25">
      <c r="A4306" s="28" t="s">
        <v>30</v>
      </c>
      <c r="B4306" s="2">
        <v>1.1567770928002095</v>
      </c>
    </row>
    <row r="4307" spans="1:2" x14ac:dyDescent="0.25">
      <c r="A4307" s="28" t="s">
        <v>88</v>
      </c>
      <c r="B4307" s="2">
        <v>5.2600014928553538</v>
      </c>
    </row>
    <row r="4308" spans="1:2" x14ac:dyDescent="0.25">
      <c r="A4308" s="28" t="s">
        <v>80</v>
      </c>
      <c r="B4308" s="2">
        <v>0.44451320685859996</v>
      </c>
    </row>
    <row r="4309" spans="1:2" x14ac:dyDescent="0.25">
      <c r="A4309" s="28" t="s">
        <v>84</v>
      </c>
      <c r="B4309" s="2">
        <v>0.76537992042532899</v>
      </c>
    </row>
    <row r="4310" spans="1:2" x14ac:dyDescent="0.25">
      <c r="A4310" s="28" t="s">
        <v>85</v>
      </c>
      <c r="B4310" s="2">
        <v>3.8674064810813364</v>
      </c>
    </row>
    <row r="4311" spans="1:2" x14ac:dyDescent="0.25">
      <c r="A4311" s="28" t="s">
        <v>82</v>
      </c>
      <c r="B4311" s="2">
        <v>4.2326173078563754</v>
      </c>
    </row>
    <row r="4312" spans="1:2" x14ac:dyDescent="0.25">
      <c r="A4312" s="6" t="s">
        <v>93</v>
      </c>
      <c r="B4312" s="2">
        <v>277.16029528080554</v>
      </c>
    </row>
    <row r="4313" spans="1:2" x14ac:dyDescent="0.25">
      <c r="A4313" s="28" t="s">
        <v>79</v>
      </c>
      <c r="B4313" s="2">
        <v>7.3517857654421128</v>
      </c>
    </row>
    <row r="4314" spans="1:2" x14ac:dyDescent="0.25">
      <c r="A4314" s="28" t="s">
        <v>86</v>
      </c>
      <c r="B4314" s="2">
        <v>2.9704169549349162</v>
      </c>
    </row>
    <row r="4315" spans="1:2" x14ac:dyDescent="0.25">
      <c r="A4315" s="28" t="s">
        <v>87</v>
      </c>
      <c r="B4315" s="2">
        <v>14.297757973055017</v>
      </c>
    </row>
    <row r="4316" spans="1:2" x14ac:dyDescent="0.25">
      <c r="A4316" s="28" t="s">
        <v>29</v>
      </c>
      <c r="B4316" s="2">
        <v>21.806101589223271</v>
      </c>
    </row>
    <row r="4317" spans="1:2" x14ac:dyDescent="0.25">
      <c r="A4317" s="28" t="s">
        <v>30</v>
      </c>
      <c r="B4317" s="2">
        <v>28.108415043996498</v>
      </c>
    </row>
    <row r="4318" spans="1:2" x14ac:dyDescent="0.25">
      <c r="A4318" s="28" t="s">
        <v>88</v>
      </c>
      <c r="B4318" s="2">
        <v>41.231182866171181</v>
      </c>
    </row>
    <row r="4319" spans="1:2" x14ac:dyDescent="0.25">
      <c r="A4319" s="28" t="s">
        <v>80</v>
      </c>
      <c r="B4319" s="2">
        <v>4.9830987206343691</v>
      </c>
    </row>
    <row r="4320" spans="1:2" x14ac:dyDescent="0.25">
      <c r="A4320" s="28" t="s">
        <v>84</v>
      </c>
      <c r="B4320" s="2">
        <v>31.526293352946066</v>
      </c>
    </row>
    <row r="4321" spans="1:2" x14ac:dyDescent="0.25">
      <c r="A4321" s="28" t="s">
        <v>85</v>
      </c>
      <c r="B4321" s="2">
        <v>66.672531523726008</v>
      </c>
    </row>
    <row r="4322" spans="1:2" x14ac:dyDescent="0.25">
      <c r="A4322" s="28" t="s">
        <v>82</v>
      </c>
      <c r="B4322" s="2">
        <v>58.212711490676099</v>
      </c>
    </row>
    <row r="4323" spans="1:2" x14ac:dyDescent="0.25">
      <c r="A4323" s="3" t="s">
        <v>29</v>
      </c>
      <c r="B4323" s="2">
        <v>646.8076302493206</v>
      </c>
    </row>
    <row r="4324" spans="1:2" x14ac:dyDescent="0.25">
      <c r="A4324" s="6" t="s">
        <v>229</v>
      </c>
      <c r="B4324" s="2">
        <v>3.1691403870123245</v>
      </c>
    </row>
    <row r="4325" spans="1:2" x14ac:dyDescent="0.25">
      <c r="A4325" s="28" t="s">
        <v>79</v>
      </c>
      <c r="B4325" s="2">
        <v>1.6153165656045459E-3</v>
      </c>
    </row>
    <row r="4326" spans="1:2" x14ac:dyDescent="0.25">
      <c r="A4326" s="28" t="s">
        <v>86</v>
      </c>
      <c r="B4326" s="2">
        <v>5.2795184224702345E-3</v>
      </c>
    </row>
    <row r="4327" spans="1:2" x14ac:dyDescent="0.25">
      <c r="A4327" s="28" t="s">
        <v>87</v>
      </c>
      <c r="B4327" s="2">
        <v>0.55806531156995698</v>
      </c>
    </row>
    <row r="4328" spans="1:2" x14ac:dyDescent="0.25">
      <c r="A4328" s="28" t="s">
        <v>31</v>
      </c>
      <c r="B4328" s="2">
        <v>0.33736617142671915</v>
      </c>
    </row>
    <row r="4329" spans="1:2" x14ac:dyDescent="0.25">
      <c r="A4329" s="28" t="s">
        <v>30</v>
      </c>
      <c r="B4329" s="2">
        <v>0.2367714122268357</v>
      </c>
    </row>
    <row r="4330" spans="1:2" x14ac:dyDescent="0.25">
      <c r="A4330" s="28" t="s">
        <v>88</v>
      </c>
      <c r="B4330" s="2">
        <v>8.2097332224863928E-2</v>
      </c>
    </row>
    <row r="4331" spans="1:2" x14ac:dyDescent="0.25">
      <c r="A4331" s="28" t="s">
        <v>80</v>
      </c>
      <c r="B4331" s="2">
        <v>5.320388714396912E-3</v>
      </c>
    </row>
    <row r="4332" spans="1:2" x14ac:dyDescent="0.25">
      <c r="A4332" s="28" t="s">
        <v>84</v>
      </c>
      <c r="B4332" s="2">
        <v>1.1464426364930091</v>
      </c>
    </row>
    <row r="4333" spans="1:2" x14ac:dyDescent="0.25">
      <c r="A4333" s="28" t="s">
        <v>85</v>
      </c>
      <c r="B4333" s="2">
        <v>0.31502072010037646</v>
      </c>
    </row>
    <row r="4334" spans="1:2" x14ac:dyDescent="0.25">
      <c r="A4334" s="28" t="s">
        <v>82</v>
      </c>
      <c r="B4334" s="2">
        <v>0.481161579268092</v>
      </c>
    </row>
    <row r="4335" spans="1:2" x14ac:dyDescent="0.25">
      <c r="A4335" s="6" t="s">
        <v>240</v>
      </c>
      <c r="B4335" s="2">
        <v>2.7029530814593068</v>
      </c>
    </row>
    <row r="4336" spans="1:2" x14ac:dyDescent="0.25">
      <c r="A4336" s="28" t="s">
        <v>79</v>
      </c>
      <c r="B4336" s="2">
        <v>1.6254642145475701E-3</v>
      </c>
    </row>
    <row r="4337" spans="1:2" x14ac:dyDescent="0.25">
      <c r="A4337" s="28" t="s">
        <v>87</v>
      </c>
      <c r="B4337" s="2">
        <v>0.38671599910820131</v>
      </c>
    </row>
    <row r="4338" spans="1:2" x14ac:dyDescent="0.25">
      <c r="A4338" s="28" t="s">
        <v>31</v>
      </c>
      <c r="B4338" s="2">
        <v>9.7304668814130343E-2</v>
      </c>
    </row>
    <row r="4339" spans="1:2" x14ac:dyDescent="0.25">
      <c r="A4339" s="28" t="s">
        <v>30</v>
      </c>
      <c r="B4339" s="2">
        <v>0.13482864340156792</v>
      </c>
    </row>
    <row r="4340" spans="1:2" x14ac:dyDescent="0.25">
      <c r="A4340" s="28" t="s">
        <v>88</v>
      </c>
      <c r="B4340" s="2">
        <v>2.1198825094581469E-2</v>
      </c>
    </row>
    <row r="4341" spans="1:2" x14ac:dyDescent="0.25">
      <c r="A4341" s="28" t="s">
        <v>80</v>
      </c>
      <c r="B4341" s="2">
        <v>2.4114278041048699E-2</v>
      </c>
    </row>
    <row r="4342" spans="1:2" x14ac:dyDescent="0.25">
      <c r="A4342" s="28" t="s">
        <v>84</v>
      </c>
      <c r="B4342" s="2">
        <v>0.19692121907495266</v>
      </c>
    </row>
    <row r="4343" spans="1:2" x14ac:dyDescent="0.25">
      <c r="A4343" s="28" t="s">
        <v>85</v>
      </c>
      <c r="B4343" s="2">
        <v>0.97008871197451307</v>
      </c>
    </row>
    <row r="4344" spans="1:2" x14ac:dyDescent="0.25">
      <c r="A4344" s="28" t="s">
        <v>82</v>
      </c>
      <c r="B4344" s="2">
        <v>0.87015527173576379</v>
      </c>
    </row>
    <row r="4345" spans="1:2" x14ac:dyDescent="0.25">
      <c r="A4345" s="6" t="s">
        <v>242</v>
      </c>
      <c r="B4345" s="2">
        <v>70.715649498729348</v>
      </c>
    </row>
    <row r="4346" spans="1:2" x14ac:dyDescent="0.25">
      <c r="A4346" s="28" t="s">
        <v>79</v>
      </c>
      <c r="B4346" s="2">
        <v>0.97309846413486178</v>
      </c>
    </row>
    <row r="4347" spans="1:2" x14ac:dyDescent="0.25">
      <c r="A4347" s="28" t="s">
        <v>86</v>
      </c>
      <c r="B4347" s="2">
        <v>0.40358772012652278</v>
      </c>
    </row>
    <row r="4348" spans="1:2" x14ac:dyDescent="0.25">
      <c r="A4348" s="28" t="s">
        <v>87</v>
      </c>
      <c r="B4348" s="2">
        <v>2.4257724216825678</v>
      </c>
    </row>
    <row r="4349" spans="1:2" x14ac:dyDescent="0.25">
      <c r="A4349" s="28" t="s">
        <v>31</v>
      </c>
      <c r="B4349" s="2">
        <v>8.2810885938389678</v>
      </c>
    </row>
    <row r="4350" spans="1:2" x14ac:dyDescent="0.25">
      <c r="A4350" s="28" t="s">
        <v>30</v>
      </c>
      <c r="B4350" s="2">
        <v>3.6853251532124256</v>
      </c>
    </row>
    <row r="4351" spans="1:2" x14ac:dyDescent="0.25">
      <c r="A4351" s="28" t="s">
        <v>88</v>
      </c>
      <c r="B4351" s="2">
        <v>30.056884558468493</v>
      </c>
    </row>
    <row r="4352" spans="1:2" x14ac:dyDescent="0.25">
      <c r="A4352" s="28" t="s">
        <v>80</v>
      </c>
      <c r="B4352" s="2">
        <v>0.81645156890983417</v>
      </c>
    </row>
    <row r="4353" spans="1:2" x14ac:dyDescent="0.25">
      <c r="A4353" s="28" t="s">
        <v>84</v>
      </c>
      <c r="B4353" s="2">
        <v>2.7684580213695229</v>
      </c>
    </row>
    <row r="4354" spans="1:2" x14ac:dyDescent="0.25">
      <c r="A4354" s="28" t="s">
        <v>85</v>
      </c>
      <c r="B4354" s="2">
        <v>5.3127941410984363</v>
      </c>
    </row>
    <row r="4355" spans="1:2" x14ac:dyDescent="0.25">
      <c r="A4355" s="28" t="s">
        <v>82</v>
      </c>
      <c r="B4355" s="2">
        <v>15.992188855887715</v>
      </c>
    </row>
    <row r="4356" spans="1:2" x14ac:dyDescent="0.25">
      <c r="A4356" s="6" t="s">
        <v>231</v>
      </c>
      <c r="B4356" s="2">
        <v>0.1143503363603665</v>
      </c>
    </row>
    <row r="4357" spans="1:2" x14ac:dyDescent="0.25">
      <c r="A4357" s="28" t="s">
        <v>79</v>
      </c>
      <c r="B4357" s="2">
        <v>4.3845556374602163E-5</v>
      </c>
    </row>
    <row r="4358" spans="1:2" x14ac:dyDescent="0.25">
      <c r="A4358" s="28" t="s">
        <v>86</v>
      </c>
      <c r="B4358" s="2">
        <v>9.7042950814756298E-5</v>
      </c>
    </row>
    <row r="4359" spans="1:2" x14ac:dyDescent="0.25">
      <c r="A4359" s="28" t="s">
        <v>31</v>
      </c>
      <c r="B4359" s="2">
        <v>3.4079504846895946E-2</v>
      </c>
    </row>
    <row r="4360" spans="1:2" x14ac:dyDescent="0.25">
      <c r="A4360" s="28" t="s">
        <v>30</v>
      </c>
      <c r="B4360" s="2">
        <v>2.8969954487130767E-4</v>
      </c>
    </row>
    <row r="4361" spans="1:2" x14ac:dyDescent="0.25">
      <c r="A4361" s="28" t="s">
        <v>88</v>
      </c>
      <c r="B4361" s="2">
        <v>2.4929017997466015E-3</v>
      </c>
    </row>
    <row r="4362" spans="1:2" x14ac:dyDescent="0.25">
      <c r="A4362" s="28" t="s">
        <v>80</v>
      </c>
      <c r="B4362" s="2">
        <v>1.1360993822138253E-3</v>
      </c>
    </row>
    <row r="4363" spans="1:2" x14ac:dyDescent="0.25">
      <c r="A4363" s="28" t="s">
        <v>84</v>
      </c>
      <c r="B4363" s="2">
        <v>1.3507656409274863E-3</v>
      </c>
    </row>
    <row r="4364" spans="1:2" x14ac:dyDescent="0.25">
      <c r="A4364" s="28" t="s">
        <v>85</v>
      </c>
      <c r="B4364" s="2">
        <v>1.8428722347147587E-2</v>
      </c>
    </row>
    <row r="4365" spans="1:2" x14ac:dyDescent="0.25">
      <c r="A4365" s="28" t="s">
        <v>82</v>
      </c>
      <c r="B4365" s="2">
        <v>5.6431754291374384E-2</v>
      </c>
    </row>
    <row r="4366" spans="1:2" x14ac:dyDescent="0.25">
      <c r="A4366" s="6" t="s">
        <v>19</v>
      </c>
      <c r="B4366" s="2">
        <v>0.59681912604564791</v>
      </c>
    </row>
    <row r="4367" spans="1:2" x14ac:dyDescent="0.25">
      <c r="A4367" s="28" t="s">
        <v>79</v>
      </c>
      <c r="B4367" s="2">
        <v>7.9148223942371032E-2</v>
      </c>
    </row>
    <row r="4368" spans="1:2" x14ac:dyDescent="0.25">
      <c r="A4368" s="28" t="s">
        <v>86</v>
      </c>
      <c r="B4368" s="2">
        <v>5.4479803134636655E-3</v>
      </c>
    </row>
    <row r="4369" spans="1:2" x14ac:dyDescent="0.25">
      <c r="A4369" s="28" t="s">
        <v>87</v>
      </c>
      <c r="B4369" s="2">
        <v>7.8564282304750335E-3</v>
      </c>
    </row>
    <row r="4370" spans="1:2" x14ac:dyDescent="0.25">
      <c r="A4370" s="28" t="s">
        <v>31</v>
      </c>
      <c r="B4370" s="2">
        <v>4.8667029021367009E-3</v>
      </c>
    </row>
    <row r="4371" spans="1:2" x14ac:dyDescent="0.25">
      <c r="A4371" s="28" t="s">
        <v>30</v>
      </c>
      <c r="B4371" s="2">
        <v>1.636934731542166E-2</v>
      </c>
    </row>
    <row r="4372" spans="1:2" x14ac:dyDescent="0.25">
      <c r="A4372" s="28" t="s">
        <v>88</v>
      </c>
      <c r="B4372" s="2">
        <v>1.0565890361416268E-2</v>
      </c>
    </row>
    <row r="4373" spans="1:2" x14ac:dyDescent="0.25">
      <c r="A4373" s="28" t="s">
        <v>80</v>
      </c>
      <c r="B4373" s="2">
        <v>1.1443208897320261E-2</v>
      </c>
    </row>
    <row r="4374" spans="1:2" x14ac:dyDescent="0.25">
      <c r="A4374" s="28" t="s">
        <v>84</v>
      </c>
      <c r="B4374" s="2">
        <v>3.9013697114940139E-3</v>
      </c>
    </row>
    <row r="4375" spans="1:2" x14ac:dyDescent="0.25">
      <c r="A4375" s="28" t="s">
        <v>85</v>
      </c>
      <c r="B4375" s="2">
        <v>9.1048801544283312E-2</v>
      </c>
    </row>
    <row r="4376" spans="1:2" x14ac:dyDescent="0.25">
      <c r="A4376" s="28" t="s">
        <v>82</v>
      </c>
      <c r="B4376" s="2">
        <v>0.36617117282726602</v>
      </c>
    </row>
    <row r="4377" spans="1:2" x14ac:dyDescent="0.25">
      <c r="A4377" s="6" t="s">
        <v>244</v>
      </c>
      <c r="B4377" s="2">
        <v>14.660058101695501</v>
      </c>
    </row>
    <row r="4378" spans="1:2" x14ac:dyDescent="0.25">
      <c r="A4378" s="28" t="s">
        <v>79</v>
      </c>
      <c r="B4378" s="2">
        <v>2.817873892607764E-2</v>
      </c>
    </row>
    <row r="4379" spans="1:2" x14ac:dyDescent="0.25">
      <c r="A4379" s="28" t="s">
        <v>86</v>
      </c>
      <c r="B4379" s="2">
        <v>0.14605681899236647</v>
      </c>
    </row>
    <row r="4380" spans="1:2" x14ac:dyDescent="0.25">
      <c r="A4380" s="28" t="s">
        <v>87</v>
      </c>
      <c r="B4380" s="2">
        <v>2.9460369266709887</v>
      </c>
    </row>
    <row r="4381" spans="1:2" x14ac:dyDescent="0.25">
      <c r="A4381" s="28" t="s">
        <v>31</v>
      </c>
      <c r="B4381" s="2">
        <v>1.5360923766508028</v>
      </c>
    </row>
    <row r="4382" spans="1:2" x14ac:dyDescent="0.25">
      <c r="A4382" s="28" t="s">
        <v>30</v>
      </c>
      <c r="B4382" s="2">
        <v>1.0326506207283099</v>
      </c>
    </row>
    <row r="4383" spans="1:2" x14ac:dyDescent="0.25">
      <c r="A4383" s="28" t="s">
        <v>88</v>
      </c>
      <c r="B4383" s="2">
        <v>1.6641873342484352</v>
      </c>
    </row>
    <row r="4384" spans="1:2" x14ac:dyDescent="0.25">
      <c r="A4384" s="28" t="s">
        <v>80</v>
      </c>
      <c r="B4384" s="2">
        <v>3.5479714328736936E-2</v>
      </c>
    </row>
    <row r="4385" spans="1:2" x14ac:dyDescent="0.25">
      <c r="A4385" s="28" t="s">
        <v>84</v>
      </c>
      <c r="B4385" s="2">
        <v>0.98240376514527761</v>
      </c>
    </row>
    <row r="4386" spans="1:2" x14ac:dyDescent="0.25">
      <c r="A4386" s="28" t="s">
        <v>85</v>
      </c>
      <c r="B4386" s="2">
        <v>2.402566308056401</v>
      </c>
    </row>
    <row r="4387" spans="1:2" x14ac:dyDescent="0.25">
      <c r="A4387" s="28" t="s">
        <v>82</v>
      </c>
      <c r="B4387" s="2">
        <v>3.8864054979481049</v>
      </c>
    </row>
    <row r="4388" spans="1:2" x14ac:dyDescent="0.25">
      <c r="A4388" s="6" t="s">
        <v>52</v>
      </c>
      <c r="B4388" s="2">
        <v>6.8060545181804266E-2</v>
      </c>
    </row>
    <row r="4389" spans="1:2" x14ac:dyDescent="0.25">
      <c r="A4389" s="28" t="s">
        <v>79</v>
      </c>
      <c r="B4389" s="2">
        <v>2.9847640807479004E-4</v>
      </c>
    </row>
    <row r="4390" spans="1:2" x14ac:dyDescent="0.25">
      <c r="A4390" s="28" t="s">
        <v>86</v>
      </c>
      <c r="B4390" s="2">
        <v>2.6008992924071109E-4</v>
      </c>
    </row>
    <row r="4391" spans="1:2" x14ac:dyDescent="0.25">
      <c r="A4391" s="28" t="s">
        <v>87</v>
      </c>
      <c r="B4391" s="2">
        <v>1.26009094607724E-2</v>
      </c>
    </row>
    <row r="4392" spans="1:2" x14ac:dyDescent="0.25">
      <c r="A4392" s="28" t="s">
        <v>31</v>
      </c>
      <c r="B4392" s="2">
        <v>3.8387400008308738E-3</v>
      </c>
    </row>
    <row r="4393" spans="1:2" x14ac:dyDescent="0.25">
      <c r="A4393" s="28" t="s">
        <v>30</v>
      </c>
      <c r="B4393" s="2">
        <v>3.0492471051723697E-3</v>
      </c>
    </row>
    <row r="4394" spans="1:2" x14ac:dyDescent="0.25">
      <c r="A4394" s="28" t="s">
        <v>88</v>
      </c>
      <c r="B4394" s="2">
        <v>8.6033943275277171E-3</v>
      </c>
    </row>
    <row r="4395" spans="1:2" x14ac:dyDescent="0.25">
      <c r="A4395" s="28" t="s">
        <v>80</v>
      </c>
      <c r="B4395" s="2">
        <v>1.8662969259734547E-4</v>
      </c>
    </row>
    <row r="4396" spans="1:2" x14ac:dyDescent="0.25">
      <c r="A4396" s="28" t="s">
        <v>84</v>
      </c>
      <c r="B4396" s="2">
        <v>1.4079962174335537E-3</v>
      </c>
    </row>
    <row r="4397" spans="1:2" x14ac:dyDescent="0.25">
      <c r="A4397" s="28" t="s">
        <v>85</v>
      </c>
      <c r="B4397" s="2">
        <v>3.2373064149092509E-2</v>
      </c>
    </row>
    <row r="4398" spans="1:2" x14ac:dyDescent="0.25">
      <c r="A4398" s="28" t="s">
        <v>82</v>
      </c>
      <c r="B4398" s="2">
        <v>5.4419978910620059E-3</v>
      </c>
    </row>
    <row r="4399" spans="1:2" x14ac:dyDescent="0.25">
      <c r="A4399" s="6" t="s">
        <v>246</v>
      </c>
      <c r="B4399" s="2">
        <v>5.211602264138774</v>
      </c>
    </row>
    <row r="4400" spans="1:2" x14ac:dyDescent="0.25">
      <c r="A4400" s="28" t="s">
        <v>79</v>
      </c>
      <c r="B4400" s="2">
        <v>0.13262987905448934</v>
      </c>
    </row>
    <row r="4401" spans="1:2" x14ac:dyDescent="0.25">
      <c r="A4401" s="28" t="s">
        <v>86</v>
      </c>
      <c r="B4401" s="2">
        <v>5.4640318006422071E-2</v>
      </c>
    </row>
    <row r="4402" spans="1:2" x14ac:dyDescent="0.25">
      <c r="A4402" s="28" t="s">
        <v>87</v>
      </c>
      <c r="B4402" s="2">
        <v>0.27136460326947215</v>
      </c>
    </row>
    <row r="4403" spans="1:2" x14ac:dyDescent="0.25">
      <c r="A4403" s="28" t="s">
        <v>31</v>
      </c>
      <c r="B4403" s="2">
        <v>0.42745567080519548</v>
      </c>
    </row>
    <row r="4404" spans="1:2" x14ac:dyDescent="0.25">
      <c r="A4404" s="28" t="s">
        <v>30</v>
      </c>
      <c r="B4404" s="2">
        <v>0.48491665410579371</v>
      </c>
    </row>
    <row r="4405" spans="1:2" x14ac:dyDescent="0.25">
      <c r="A4405" s="28" t="s">
        <v>88</v>
      </c>
      <c r="B4405" s="2">
        <v>0.59595693431615915</v>
      </c>
    </row>
    <row r="4406" spans="1:2" x14ac:dyDescent="0.25">
      <c r="A4406" s="28" t="s">
        <v>80</v>
      </c>
      <c r="B4406" s="2">
        <v>0.31427372756703498</v>
      </c>
    </row>
    <row r="4407" spans="1:2" x14ac:dyDescent="0.25">
      <c r="A4407" s="28" t="s">
        <v>84</v>
      </c>
      <c r="B4407" s="2">
        <v>0.5789843206148928</v>
      </c>
    </row>
    <row r="4408" spans="1:2" x14ac:dyDescent="0.25">
      <c r="A4408" s="28" t="s">
        <v>85</v>
      </c>
      <c r="B4408" s="2">
        <v>1.2823417696685253</v>
      </c>
    </row>
    <row r="4409" spans="1:2" x14ac:dyDescent="0.25">
      <c r="A4409" s="28" t="s">
        <v>82</v>
      </c>
      <c r="B4409" s="2">
        <v>1.0690383867307898</v>
      </c>
    </row>
    <row r="4410" spans="1:2" x14ac:dyDescent="0.25">
      <c r="A4410" s="6" t="s">
        <v>248</v>
      </c>
      <c r="B4410" s="2">
        <v>75.150337900905171</v>
      </c>
    </row>
    <row r="4411" spans="1:2" x14ac:dyDescent="0.25">
      <c r="A4411" s="28" t="s">
        <v>79</v>
      </c>
      <c r="B4411" s="2">
        <v>1.547485245290561</v>
      </c>
    </row>
    <row r="4412" spans="1:2" x14ac:dyDescent="0.25">
      <c r="A4412" s="28" t="s">
        <v>86</v>
      </c>
      <c r="B4412" s="2">
        <v>1.4700565183024059</v>
      </c>
    </row>
    <row r="4413" spans="1:2" x14ac:dyDescent="0.25">
      <c r="A4413" s="28" t="s">
        <v>87</v>
      </c>
      <c r="B4413" s="2">
        <v>5.8838833576618956</v>
      </c>
    </row>
    <row r="4414" spans="1:2" x14ac:dyDescent="0.25">
      <c r="A4414" s="28" t="s">
        <v>31</v>
      </c>
      <c r="B4414" s="2">
        <v>5.3341951777740721</v>
      </c>
    </row>
    <row r="4415" spans="1:2" x14ac:dyDescent="0.25">
      <c r="A4415" s="28" t="s">
        <v>30</v>
      </c>
      <c r="B4415" s="2">
        <v>4.4388512621413927</v>
      </c>
    </row>
    <row r="4416" spans="1:2" x14ac:dyDescent="0.25">
      <c r="A4416" s="28" t="s">
        <v>88</v>
      </c>
      <c r="B4416" s="2">
        <v>12.436932158718049</v>
      </c>
    </row>
    <row r="4417" spans="1:2" x14ac:dyDescent="0.25">
      <c r="A4417" s="28" t="s">
        <v>80</v>
      </c>
      <c r="B4417" s="2">
        <v>2.4852897926324036</v>
      </c>
    </row>
    <row r="4418" spans="1:2" x14ac:dyDescent="0.25">
      <c r="A4418" s="28" t="s">
        <v>84</v>
      </c>
      <c r="B4418" s="2">
        <v>9.841731150087103</v>
      </c>
    </row>
    <row r="4419" spans="1:2" x14ac:dyDescent="0.25">
      <c r="A4419" s="28" t="s">
        <v>85</v>
      </c>
      <c r="B4419" s="2">
        <v>13.929213869949015</v>
      </c>
    </row>
    <row r="4420" spans="1:2" x14ac:dyDescent="0.25">
      <c r="A4420" s="28" t="s">
        <v>82</v>
      </c>
      <c r="B4420" s="2">
        <v>17.782699368348265</v>
      </c>
    </row>
    <row r="4421" spans="1:2" x14ac:dyDescent="0.25">
      <c r="A4421" s="6" t="s">
        <v>20</v>
      </c>
      <c r="B4421" s="2">
        <v>12.070609937956508</v>
      </c>
    </row>
    <row r="4422" spans="1:2" x14ac:dyDescent="0.25">
      <c r="A4422" s="28" t="s">
        <v>79</v>
      </c>
      <c r="B4422" s="2">
        <v>0.5010830414327111</v>
      </c>
    </row>
    <row r="4423" spans="1:2" x14ac:dyDescent="0.25">
      <c r="A4423" s="28" t="s">
        <v>86</v>
      </c>
      <c r="B4423" s="2">
        <v>0.24163202071339429</v>
      </c>
    </row>
    <row r="4424" spans="1:2" x14ac:dyDescent="0.25">
      <c r="A4424" s="28" t="s">
        <v>87</v>
      </c>
      <c r="B4424" s="2">
        <v>1.5029750465581717</v>
      </c>
    </row>
    <row r="4425" spans="1:2" x14ac:dyDescent="0.25">
      <c r="A4425" s="28" t="s">
        <v>31</v>
      </c>
      <c r="B4425" s="2">
        <v>1.6270561703903454</v>
      </c>
    </row>
    <row r="4426" spans="1:2" x14ac:dyDescent="0.25">
      <c r="A4426" s="28" t="s">
        <v>30</v>
      </c>
      <c r="B4426" s="2">
        <v>0.78489280930352423</v>
      </c>
    </row>
    <row r="4427" spans="1:2" x14ac:dyDescent="0.25">
      <c r="A4427" s="28" t="s">
        <v>88</v>
      </c>
      <c r="B4427" s="2">
        <v>1.2312086722638491</v>
      </c>
    </row>
    <row r="4428" spans="1:2" x14ac:dyDescent="0.25">
      <c r="A4428" s="28" t="s">
        <v>80</v>
      </c>
      <c r="B4428" s="2">
        <v>0.20246085913836698</v>
      </c>
    </row>
    <row r="4429" spans="1:2" x14ac:dyDescent="0.25">
      <c r="A4429" s="28" t="s">
        <v>84</v>
      </c>
      <c r="B4429" s="2">
        <v>1.0088960387708044</v>
      </c>
    </row>
    <row r="4430" spans="1:2" x14ac:dyDescent="0.25">
      <c r="A4430" s="28" t="s">
        <v>85</v>
      </c>
      <c r="B4430" s="2">
        <v>1.7806502259403989</v>
      </c>
    </row>
    <row r="4431" spans="1:2" x14ac:dyDescent="0.25">
      <c r="A4431" s="28" t="s">
        <v>82</v>
      </c>
      <c r="B4431" s="2">
        <v>3.1897550534449426</v>
      </c>
    </row>
    <row r="4432" spans="1:2" x14ac:dyDescent="0.25">
      <c r="A4432" s="6" t="s">
        <v>21</v>
      </c>
      <c r="B4432" s="2">
        <v>3.28160336593122</v>
      </c>
    </row>
    <row r="4433" spans="1:2" x14ac:dyDescent="0.25">
      <c r="A4433" s="28" t="s">
        <v>79</v>
      </c>
      <c r="B4433" s="2">
        <v>1.7708451681107996E-2</v>
      </c>
    </row>
    <row r="4434" spans="1:2" x14ac:dyDescent="0.25">
      <c r="A4434" s="28" t="s">
        <v>86</v>
      </c>
      <c r="B4434" s="2">
        <v>6.3508684391755457E-3</v>
      </c>
    </row>
    <row r="4435" spans="1:2" x14ac:dyDescent="0.25">
      <c r="A4435" s="28" t="s">
        <v>87</v>
      </c>
      <c r="B4435" s="2">
        <v>0.16994760152912552</v>
      </c>
    </row>
    <row r="4436" spans="1:2" x14ac:dyDescent="0.25">
      <c r="A4436" s="28" t="s">
        <v>31</v>
      </c>
      <c r="B4436" s="2">
        <v>0.18526814349080745</v>
      </c>
    </row>
    <row r="4437" spans="1:2" x14ac:dyDescent="0.25">
      <c r="A4437" s="28" t="s">
        <v>30</v>
      </c>
      <c r="B4437" s="2">
        <v>0.33058504670645439</v>
      </c>
    </row>
    <row r="4438" spans="1:2" x14ac:dyDescent="0.25">
      <c r="A4438" s="28" t="s">
        <v>88</v>
      </c>
      <c r="B4438" s="2">
        <v>0.39797962916052226</v>
      </c>
    </row>
    <row r="4439" spans="1:2" x14ac:dyDescent="0.25">
      <c r="A4439" s="28" t="s">
        <v>80</v>
      </c>
      <c r="B4439" s="2">
        <v>0.23757196947599507</v>
      </c>
    </row>
    <row r="4440" spans="1:2" x14ac:dyDescent="0.25">
      <c r="A4440" s="28" t="s">
        <v>84</v>
      </c>
      <c r="B4440" s="2">
        <v>0.40294833618414438</v>
      </c>
    </row>
    <row r="4441" spans="1:2" x14ac:dyDescent="0.25">
      <c r="A4441" s="28" t="s">
        <v>85</v>
      </c>
      <c r="B4441" s="2">
        <v>0.35641638415671606</v>
      </c>
    </row>
    <row r="4442" spans="1:2" x14ac:dyDescent="0.25">
      <c r="A4442" s="28" t="s">
        <v>82</v>
      </c>
      <c r="B4442" s="2">
        <v>1.1768269351071716</v>
      </c>
    </row>
    <row r="4443" spans="1:2" x14ac:dyDescent="0.25">
      <c r="A4443" s="6" t="s">
        <v>22</v>
      </c>
      <c r="B4443" s="2">
        <v>1.2493895216267661</v>
      </c>
    </row>
    <row r="4444" spans="1:2" x14ac:dyDescent="0.25">
      <c r="A4444" s="28" t="s">
        <v>79</v>
      </c>
      <c r="B4444" s="2">
        <v>2.0687913655635493E-2</v>
      </c>
    </row>
    <row r="4445" spans="1:2" x14ac:dyDescent="0.25">
      <c r="A4445" s="28" t="s">
        <v>86</v>
      </c>
      <c r="B4445" s="2">
        <v>1.2537932850286577E-2</v>
      </c>
    </row>
    <row r="4446" spans="1:2" x14ac:dyDescent="0.25">
      <c r="A4446" s="28" t="s">
        <v>87</v>
      </c>
      <c r="B4446" s="2">
        <v>0.16788499837519469</v>
      </c>
    </row>
    <row r="4447" spans="1:2" x14ac:dyDescent="0.25">
      <c r="A4447" s="28" t="s">
        <v>31</v>
      </c>
      <c r="B4447" s="2">
        <v>0.10759569371633274</v>
      </c>
    </row>
    <row r="4448" spans="1:2" x14ac:dyDescent="0.25">
      <c r="A4448" s="28" t="s">
        <v>30</v>
      </c>
      <c r="B4448" s="2">
        <v>8.2317562835986999E-2</v>
      </c>
    </row>
    <row r="4449" spans="1:2" x14ac:dyDescent="0.25">
      <c r="A4449" s="28" t="s">
        <v>88</v>
      </c>
      <c r="B4449" s="2">
        <v>0.10362781505019567</v>
      </c>
    </row>
    <row r="4450" spans="1:2" x14ac:dyDescent="0.25">
      <c r="A4450" s="28" t="s">
        <v>80</v>
      </c>
      <c r="B4450" s="2">
        <v>2.9646164526628698E-2</v>
      </c>
    </row>
    <row r="4451" spans="1:2" x14ac:dyDescent="0.25">
      <c r="A4451" s="28" t="s">
        <v>84</v>
      </c>
      <c r="B4451" s="2">
        <v>5.2985836599022125E-2</v>
      </c>
    </row>
    <row r="4452" spans="1:2" x14ac:dyDescent="0.25">
      <c r="A4452" s="28" t="s">
        <v>85</v>
      </c>
      <c r="B4452" s="2">
        <v>0.16248828822040273</v>
      </c>
    </row>
    <row r="4453" spans="1:2" x14ac:dyDescent="0.25">
      <c r="A4453" s="28" t="s">
        <v>82</v>
      </c>
      <c r="B4453" s="2">
        <v>0.50961731579708047</v>
      </c>
    </row>
    <row r="4454" spans="1:2" x14ac:dyDescent="0.25">
      <c r="A4454" s="6" t="s">
        <v>25</v>
      </c>
      <c r="B4454" s="2">
        <v>4.1848615771000679</v>
      </c>
    </row>
    <row r="4455" spans="1:2" x14ac:dyDescent="0.25">
      <c r="A4455" s="28" t="s">
        <v>79</v>
      </c>
      <c r="B4455" s="2">
        <v>6.1344089784491134E-3</v>
      </c>
    </row>
    <row r="4456" spans="1:2" x14ac:dyDescent="0.25">
      <c r="A4456" s="28" t="s">
        <v>86</v>
      </c>
      <c r="B4456" s="2">
        <v>1.3782802707069117E-2</v>
      </c>
    </row>
    <row r="4457" spans="1:2" x14ac:dyDescent="0.25">
      <c r="A4457" s="28" t="s">
        <v>87</v>
      </c>
      <c r="B4457" s="2">
        <v>0.20449899434300994</v>
      </c>
    </row>
    <row r="4458" spans="1:2" x14ac:dyDescent="0.25">
      <c r="A4458" s="28" t="s">
        <v>31</v>
      </c>
      <c r="B4458" s="2">
        <v>0.78647882870657804</v>
      </c>
    </row>
    <row r="4459" spans="1:2" x14ac:dyDescent="0.25">
      <c r="A4459" s="28" t="s">
        <v>30</v>
      </c>
      <c r="B4459" s="2">
        <v>0.11943183428531826</v>
      </c>
    </row>
    <row r="4460" spans="1:2" x14ac:dyDescent="0.25">
      <c r="A4460" s="28" t="s">
        <v>88</v>
      </c>
      <c r="B4460" s="2">
        <v>0.83908909453378688</v>
      </c>
    </row>
    <row r="4461" spans="1:2" x14ac:dyDescent="0.25">
      <c r="A4461" s="28" t="s">
        <v>80</v>
      </c>
      <c r="B4461" s="2">
        <v>8.2528756095350177E-3</v>
      </c>
    </row>
    <row r="4462" spans="1:2" x14ac:dyDescent="0.25">
      <c r="A4462" s="28" t="s">
        <v>84</v>
      </c>
      <c r="B4462" s="2">
        <v>4.2070678612017845E-3</v>
      </c>
    </row>
    <row r="4463" spans="1:2" x14ac:dyDescent="0.25">
      <c r="A4463" s="28" t="s">
        <v>85</v>
      </c>
      <c r="B4463" s="2">
        <v>0.94940057551902268</v>
      </c>
    </row>
    <row r="4464" spans="1:2" x14ac:dyDescent="0.25">
      <c r="A4464" s="28" t="s">
        <v>82</v>
      </c>
      <c r="B4464" s="2">
        <v>1.2535850945560976</v>
      </c>
    </row>
    <row r="4465" spans="1:2" x14ac:dyDescent="0.25">
      <c r="A4465" s="6" t="s">
        <v>23</v>
      </c>
      <c r="B4465" s="2">
        <v>10.897737831567159</v>
      </c>
    </row>
    <row r="4466" spans="1:2" x14ac:dyDescent="0.25">
      <c r="A4466" s="28" t="s">
        <v>79</v>
      </c>
      <c r="B4466" s="2">
        <v>0.1936602049047752</v>
      </c>
    </row>
    <row r="4467" spans="1:2" x14ac:dyDescent="0.25">
      <c r="A4467" s="28" t="s">
        <v>86</v>
      </c>
      <c r="B4467" s="2">
        <v>0.14510480944803486</v>
      </c>
    </row>
    <row r="4468" spans="1:2" x14ac:dyDescent="0.25">
      <c r="A4468" s="28" t="s">
        <v>87</v>
      </c>
      <c r="B4468" s="2">
        <v>0.95746224160120019</v>
      </c>
    </row>
    <row r="4469" spans="1:2" x14ac:dyDescent="0.25">
      <c r="A4469" s="28" t="s">
        <v>31</v>
      </c>
      <c r="B4469" s="2">
        <v>1.3982005216676012</v>
      </c>
    </row>
    <row r="4470" spans="1:2" x14ac:dyDescent="0.25">
      <c r="A4470" s="28" t="s">
        <v>30</v>
      </c>
      <c r="B4470" s="2">
        <v>0.99681343504679309</v>
      </c>
    </row>
    <row r="4471" spans="1:2" x14ac:dyDescent="0.25">
      <c r="A4471" s="28" t="s">
        <v>88</v>
      </c>
      <c r="B4471" s="2">
        <v>0.80197601680711894</v>
      </c>
    </row>
    <row r="4472" spans="1:2" x14ac:dyDescent="0.25">
      <c r="A4472" s="28" t="s">
        <v>80</v>
      </c>
      <c r="B4472" s="2">
        <v>0.40264069132611641</v>
      </c>
    </row>
    <row r="4473" spans="1:2" x14ac:dyDescent="0.25">
      <c r="A4473" s="28" t="s">
        <v>84</v>
      </c>
      <c r="B4473" s="2">
        <v>1.5650129936342532</v>
      </c>
    </row>
    <row r="4474" spans="1:2" x14ac:dyDescent="0.25">
      <c r="A4474" s="28" t="s">
        <v>85</v>
      </c>
      <c r="B4474" s="2">
        <v>2.2021007682662419</v>
      </c>
    </row>
    <row r="4475" spans="1:2" x14ac:dyDescent="0.25">
      <c r="A4475" s="28" t="s">
        <v>82</v>
      </c>
      <c r="B4475" s="2">
        <v>2.2347661488650243</v>
      </c>
    </row>
    <row r="4476" spans="1:2" x14ac:dyDescent="0.25">
      <c r="A4476" s="6" t="s">
        <v>250</v>
      </c>
      <c r="B4476" s="2">
        <v>17.448439644200779</v>
      </c>
    </row>
    <row r="4477" spans="1:2" x14ac:dyDescent="0.25">
      <c r="A4477" s="28" t="s">
        <v>79</v>
      </c>
      <c r="B4477" s="2">
        <v>0.10785241913144758</v>
      </c>
    </row>
    <row r="4478" spans="1:2" x14ac:dyDescent="0.25">
      <c r="A4478" s="28" t="s">
        <v>86</v>
      </c>
      <c r="B4478" s="2">
        <v>7.9852757462065785E-2</v>
      </c>
    </row>
    <row r="4479" spans="1:2" x14ac:dyDescent="0.25">
      <c r="A4479" s="28" t="s">
        <v>87</v>
      </c>
      <c r="B4479" s="2">
        <v>1.3709821436317322</v>
      </c>
    </row>
    <row r="4480" spans="1:2" x14ac:dyDescent="0.25">
      <c r="A4480" s="28" t="s">
        <v>31</v>
      </c>
      <c r="B4480" s="2">
        <v>1.5759196804694935</v>
      </c>
    </row>
    <row r="4481" spans="1:2" x14ac:dyDescent="0.25">
      <c r="A4481" s="28" t="s">
        <v>30</v>
      </c>
      <c r="B4481" s="2">
        <v>1.4767558400752692</v>
      </c>
    </row>
    <row r="4482" spans="1:2" x14ac:dyDescent="0.25">
      <c r="A4482" s="28" t="s">
        <v>88</v>
      </c>
      <c r="B4482" s="2">
        <v>1.4425847239515206</v>
      </c>
    </row>
    <row r="4483" spans="1:2" x14ac:dyDescent="0.25">
      <c r="A4483" s="28" t="s">
        <v>80</v>
      </c>
      <c r="B4483" s="2">
        <v>0.16505540339545804</v>
      </c>
    </row>
    <row r="4484" spans="1:2" x14ac:dyDescent="0.25">
      <c r="A4484" s="28" t="s">
        <v>84</v>
      </c>
      <c r="B4484" s="2">
        <v>1.716861363744955</v>
      </c>
    </row>
    <row r="4485" spans="1:2" x14ac:dyDescent="0.25">
      <c r="A4485" s="28" t="s">
        <v>85</v>
      </c>
      <c r="B4485" s="2">
        <v>1.9701019457346223</v>
      </c>
    </row>
    <row r="4486" spans="1:2" x14ac:dyDescent="0.25">
      <c r="A4486" s="28" t="s">
        <v>82</v>
      </c>
      <c r="B4486" s="2">
        <v>7.5424733666042139</v>
      </c>
    </row>
    <row r="4487" spans="1:2" x14ac:dyDescent="0.25">
      <c r="A4487" s="6" t="s">
        <v>252</v>
      </c>
      <c r="B4487" s="2">
        <v>93.471440690789592</v>
      </c>
    </row>
    <row r="4488" spans="1:2" x14ac:dyDescent="0.25">
      <c r="A4488" s="28" t="s">
        <v>79</v>
      </c>
      <c r="B4488" s="2">
        <v>3.5804288014910273</v>
      </c>
    </row>
    <row r="4489" spans="1:2" x14ac:dyDescent="0.25">
      <c r="A4489" s="28" t="s">
        <v>86</v>
      </c>
      <c r="B4489" s="2">
        <v>1.115285460155738</v>
      </c>
    </row>
    <row r="4490" spans="1:2" x14ac:dyDescent="0.25">
      <c r="A4490" s="28" t="s">
        <v>87</v>
      </c>
      <c r="B4490" s="2">
        <v>5.1201135519095002</v>
      </c>
    </row>
    <row r="4491" spans="1:2" x14ac:dyDescent="0.25">
      <c r="A4491" s="28" t="s">
        <v>31</v>
      </c>
      <c r="B4491" s="2">
        <v>6.5247439322443306</v>
      </c>
    </row>
    <row r="4492" spans="1:2" x14ac:dyDescent="0.25">
      <c r="A4492" s="28" t="s">
        <v>30</v>
      </c>
      <c r="B4492" s="2">
        <v>5.3799239152942748</v>
      </c>
    </row>
    <row r="4493" spans="1:2" x14ac:dyDescent="0.25">
      <c r="A4493" s="28" t="s">
        <v>88</v>
      </c>
      <c r="B4493" s="2">
        <v>16.337383912264176</v>
      </c>
    </row>
    <row r="4494" spans="1:2" x14ac:dyDescent="0.25">
      <c r="A4494" s="28" t="s">
        <v>80</v>
      </c>
      <c r="B4494" s="2">
        <v>5.926925765153638</v>
      </c>
    </row>
    <row r="4495" spans="1:2" x14ac:dyDescent="0.25">
      <c r="A4495" s="28" t="s">
        <v>84</v>
      </c>
      <c r="B4495" s="2">
        <v>12.038993006651225</v>
      </c>
    </row>
    <row r="4496" spans="1:2" x14ac:dyDescent="0.25">
      <c r="A4496" s="28" t="s">
        <v>85</v>
      </c>
      <c r="B4496" s="2">
        <v>15.426122865196808</v>
      </c>
    </row>
    <row r="4497" spans="1:2" x14ac:dyDescent="0.25">
      <c r="A4497" s="28" t="s">
        <v>82</v>
      </c>
      <c r="B4497" s="2">
        <v>22.021519480428875</v>
      </c>
    </row>
    <row r="4498" spans="1:2" x14ac:dyDescent="0.25">
      <c r="A4498" s="6" t="s">
        <v>230</v>
      </c>
      <c r="B4498" s="2">
        <v>8.410761313959938</v>
      </c>
    </row>
    <row r="4499" spans="1:2" x14ac:dyDescent="0.25">
      <c r="A4499" s="28" t="s">
        <v>79</v>
      </c>
      <c r="B4499" s="2">
        <v>0.217210533998106</v>
      </c>
    </row>
    <row r="4500" spans="1:2" x14ac:dyDescent="0.25">
      <c r="A4500" s="28" t="s">
        <v>86</v>
      </c>
      <c r="B4500" s="2">
        <v>0.10725169924320571</v>
      </c>
    </row>
    <row r="4501" spans="1:2" x14ac:dyDescent="0.25">
      <c r="A4501" s="28" t="s">
        <v>87</v>
      </c>
      <c r="B4501" s="2">
        <v>0.55598745202625233</v>
      </c>
    </row>
    <row r="4502" spans="1:2" x14ac:dyDescent="0.25">
      <c r="A4502" s="28" t="s">
        <v>31</v>
      </c>
      <c r="B4502" s="2">
        <v>0.55035511919645308</v>
      </c>
    </row>
    <row r="4503" spans="1:2" x14ac:dyDescent="0.25">
      <c r="A4503" s="28" t="s">
        <v>30</v>
      </c>
      <c r="B4503" s="2">
        <v>0.61052247318704345</v>
      </c>
    </row>
    <row r="4504" spans="1:2" x14ac:dyDescent="0.25">
      <c r="A4504" s="28" t="s">
        <v>88</v>
      </c>
      <c r="B4504" s="2">
        <v>1.5760663904299401</v>
      </c>
    </row>
    <row r="4505" spans="1:2" x14ac:dyDescent="0.25">
      <c r="A4505" s="28" t="s">
        <v>80</v>
      </c>
      <c r="B4505" s="2">
        <v>0.30627897522360842</v>
      </c>
    </row>
    <row r="4506" spans="1:2" x14ac:dyDescent="0.25">
      <c r="A4506" s="28" t="s">
        <v>84</v>
      </c>
      <c r="B4506" s="2">
        <v>0.24047422086152412</v>
      </c>
    </row>
    <row r="4507" spans="1:2" x14ac:dyDescent="0.25">
      <c r="A4507" s="28" t="s">
        <v>85</v>
      </c>
      <c r="B4507" s="2">
        <v>1.7020488387129449</v>
      </c>
    </row>
    <row r="4508" spans="1:2" x14ac:dyDescent="0.25">
      <c r="A4508" s="28" t="s">
        <v>82</v>
      </c>
      <c r="B4508" s="2">
        <v>2.5445656110808597</v>
      </c>
    </row>
    <row r="4509" spans="1:2" x14ac:dyDescent="0.25">
      <c r="A4509" s="6" t="s">
        <v>93</v>
      </c>
      <c r="B4509" s="2">
        <v>323.4038151246603</v>
      </c>
    </row>
    <row r="4510" spans="1:2" x14ac:dyDescent="0.25">
      <c r="A4510" s="28" t="s">
        <v>79</v>
      </c>
      <c r="B4510" s="2">
        <v>7.408889429366222</v>
      </c>
    </row>
    <row r="4511" spans="1:2" x14ac:dyDescent="0.25">
      <c r="A4511" s="28" t="s">
        <v>86</v>
      </c>
      <c r="B4511" s="2">
        <v>3.8072243580626766</v>
      </c>
    </row>
    <row r="4512" spans="1:2" x14ac:dyDescent="0.25">
      <c r="A4512" s="28" t="s">
        <v>87</v>
      </c>
      <c r="B4512" s="2">
        <v>22.542147987628518</v>
      </c>
    </row>
    <row r="4513" spans="1:2" x14ac:dyDescent="0.25">
      <c r="A4513" s="28" t="s">
        <v>31</v>
      </c>
      <c r="B4513" s="2">
        <v>28.81190569694169</v>
      </c>
    </row>
    <row r="4514" spans="1:2" x14ac:dyDescent="0.25">
      <c r="A4514" s="28" t="s">
        <v>30</v>
      </c>
      <c r="B4514" s="2">
        <v>19.814294956516452</v>
      </c>
    </row>
    <row r="4515" spans="1:2" x14ac:dyDescent="0.25">
      <c r="A4515" s="28" t="s">
        <v>88</v>
      </c>
      <c r="B4515" s="2">
        <v>67.608835584020369</v>
      </c>
    </row>
    <row r="4516" spans="1:2" x14ac:dyDescent="0.25">
      <c r="A4516" s="28" t="s">
        <v>80</v>
      </c>
      <c r="B4516" s="2">
        <v>10.972528112014935</v>
      </c>
    </row>
    <row r="4517" spans="1:2" x14ac:dyDescent="0.25">
      <c r="A4517" s="28" t="s">
        <v>84</v>
      </c>
      <c r="B4517" s="2">
        <v>32.551980108661745</v>
      </c>
    </row>
    <row r="4518" spans="1:2" x14ac:dyDescent="0.25">
      <c r="A4518" s="28" t="s">
        <v>85</v>
      </c>
      <c r="B4518" s="2">
        <v>48.903206000634952</v>
      </c>
    </row>
    <row r="4519" spans="1:2" x14ac:dyDescent="0.25">
      <c r="A4519" s="28" t="s">
        <v>82</v>
      </c>
      <c r="B4519" s="2">
        <v>80.982802890812692</v>
      </c>
    </row>
    <row r="4520" spans="1:2" x14ac:dyDescent="0.25">
      <c r="A4520" s="3" t="s">
        <v>30</v>
      </c>
      <c r="B4520" s="2">
        <v>468.56942285566504</v>
      </c>
    </row>
    <row r="4521" spans="1:2" x14ac:dyDescent="0.25">
      <c r="A4521" s="6" t="s">
        <v>229</v>
      </c>
      <c r="B4521" s="2">
        <v>3.372939048829195</v>
      </c>
    </row>
    <row r="4522" spans="1:2" x14ac:dyDescent="0.25">
      <c r="A4522" s="28" t="s">
        <v>79</v>
      </c>
      <c r="B4522" s="2">
        <v>1.1533054492311658E-3</v>
      </c>
    </row>
    <row r="4523" spans="1:2" x14ac:dyDescent="0.25">
      <c r="A4523" s="28" t="s">
        <v>86</v>
      </c>
      <c r="B4523" s="2">
        <v>2.0188735347348649E-2</v>
      </c>
    </row>
    <row r="4524" spans="1:2" x14ac:dyDescent="0.25">
      <c r="A4524" s="28" t="s">
        <v>87</v>
      </c>
      <c r="B4524" s="2">
        <v>0.35517066968700739</v>
      </c>
    </row>
    <row r="4525" spans="1:2" x14ac:dyDescent="0.25">
      <c r="A4525" s="28" t="s">
        <v>31</v>
      </c>
      <c r="B4525" s="2">
        <v>0.47357523564083204</v>
      </c>
    </row>
    <row r="4526" spans="1:2" x14ac:dyDescent="0.25">
      <c r="A4526" s="28" t="s">
        <v>29</v>
      </c>
      <c r="B4526" s="2">
        <v>0.15503984364894655</v>
      </c>
    </row>
    <row r="4527" spans="1:2" x14ac:dyDescent="0.25">
      <c r="A4527" s="28" t="s">
        <v>88</v>
      </c>
      <c r="B4527" s="2">
        <v>0.10071407412846116</v>
      </c>
    </row>
    <row r="4528" spans="1:2" x14ac:dyDescent="0.25">
      <c r="A4528" s="28" t="s">
        <v>80</v>
      </c>
      <c r="B4528" s="2">
        <v>9.4710063606612098E-3</v>
      </c>
    </row>
    <row r="4529" spans="1:2" x14ac:dyDescent="0.25">
      <c r="A4529" s="28" t="s">
        <v>84</v>
      </c>
      <c r="B4529" s="2">
        <v>0.2387967944770383</v>
      </c>
    </row>
    <row r="4530" spans="1:2" x14ac:dyDescent="0.25">
      <c r="A4530" s="28" t="s">
        <v>85</v>
      </c>
      <c r="B4530" s="2">
        <v>1.7501613963682774</v>
      </c>
    </row>
    <row r="4531" spans="1:2" x14ac:dyDescent="0.25">
      <c r="A4531" s="28" t="s">
        <v>82</v>
      </c>
      <c r="B4531" s="2">
        <v>0.26866798772139117</v>
      </c>
    </row>
    <row r="4532" spans="1:2" x14ac:dyDescent="0.25">
      <c r="A4532" s="6" t="s">
        <v>240</v>
      </c>
      <c r="B4532" s="2">
        <v>1.5455488840439282</v>
      </c>
    </row>
    <row r="4533" spans="1:2" x14ac:dyDescent="0.25">
      <c r="A4533" s="28" t="s">
        <v>79</v>
      </c>
      <c r="B4533" s="2">
        <v>2.1457194789062956E-3</v>
      </c>
    </row>
    <row r="4534" spans="1:2" x14ac:dyDescent="0.25">
      <c r="A4534" s="28" t="s">
        <v>87</v>
      </c>
      <c r="B4534" s="2">
        <v>0.29122128087595894</v>
      </c>
    </row>
    <row r="4535" spans="1:2" x14ac:dyDescent="0.25">
      <c r="A4535" s="28" t="s">
        <v>31</v>
      </c>
      <c r="B4535" s="2">
        <v>9.2795303336005802E-2</v>
      </c>
    </row>
    <row r="4536" spans="1:2" x14ac:dyDescent="0.25">
      <c r="A4536" s="28" t="s">
        <v>29</v>
      </c>
      <c r="B4536" s="2">
        <v>7.6475799989109125E-2</v>
      </c>
    </row>
    <row r="4537" spans="1:2" x14ac:dyDescent="0.25">
      <c r="A4537" s="28" t="s">
        <v>88</v>
      </c>
      <c r="B4537" s="2">
        <v>1.8948659719993394E-2</v>
      </c>
    </row>
    <row r="4538" spans="1:2" x14ac:dyDescent="0.25">
      <c r="A4538" s="28" t="s">
        <v>80</v>
      </c>
      <c r="B4538" s="2">
        <v>1.1489113288213773E-2</v>
      </c>
    </row>
    <row r="4539" spans="1:2" x14ac:dyDescent="0.25">
      <c r="A4539" s="28" t="s">
        <v>84</v>
      </c>
      <c r="B4539" s="2">
        <v>2.1898574137148796E-2</v>
      </c>
    </row>
    <row r="4540" spans="1:2" x14ac:dyDescent="0.25">
      <c r="A4540" s="28" t="s">
        <v>85</v>
      </c>
      <c r="B4540" s="2">
        <v>0.70269140066876778</v>
      </c>
    </row>
    <row r="4541" spans="1:2" x14ac:dyDescent="0.25">
      <c r="A4541" s="28" t="s">
        <v>82</v>
      </c>
      <c r="B4541" s="2">
        <v>0.32788303254982432</v>
      </c>
    </row>
    <row r="4542" spans="1:2" x14ac:dyDescent="0.25">
      <c r="A4542" s="6" t="s">
        <v>242</v>
      </c>
      <c r="B4542" s="2">
        <v>24.01630551414345</v>
      </c>
    </row>
    <row r="4543" spans="1:2" x14ac:dyDescent="0.25">
      <c r="A4543" s="28" t="s">
        <v>79</v>
      </c>
      <c r="B4543" s="2">
        <v>0.47649413219348957</v>
      </c>
    </row>
    <row r="4544" spans="1:2" x14ac:dyDescent="0.25">
      <c r="A4544" s="28" t="s">
        <v>86</v>
      </c>
      <c r="B4544" s="2">
        <v>0.14013965471914772</v>
      </c>
    </row>
    <row r="4545" spans="1:2" x14ac:dyDescent="0.25">
      <c r="A4545" s="28" t="s">
        <v>87</v>
      </c>
      <c r="B4545" s="2">
        <v>3.2092088000309125</v>
      </c>
    </row>
    <row r="4546" spans="1:2" x14ac:dyDescent="0.25">
      <c r="A4546" s="28" t="s">
        <v>31</v>
      </c>
      <c r="B4546" s="2">
        <v>3.3407058534087977</v>
      </c>
    </row>
    <row r="4547" spans="1:2" x14ac:dyDescent="0.25">
      <c r="A4547" s="28" t="s">
        <v>29</v>
      </c>
      <c r="B4547" s="2">
        <v>2.0336754485325419</v>
      </c>
    </row>
    <row r="4548" spans="1:2" x14ac:dyDescent="0.25">
      <c r="A4548" s="28" t="s">
        <v>88</v>
      </c>
      <c r="B4548" s="2">
        <v>2.84112406287784</v>
      </c>
    </row>
    <row r="4549" spans="1:2" x14ac:dyDescent="0.25">
      <c r="A4549" s="28" t="s">
        <v>80</v>
      </c>
      <c r="B4549" s="2">
        <v>0.46683790168983119</v>
      </c>
    </row>
    <row r="4550" spans="1:2" x14ac:dyDescent="0.25">
      <c r="A4550" s="28" t="s">
        <v>84</v>
      </c>
      <c r="B4550" s="2">
        <v>1.1201495102383812</v>
      </c>
    </row>
    <row r="4551" spans="1:2" x14ac:dyDescent="0.25">
      <c r="A4551" s="28" t="s">
        <v>85</v>
      </c>
      <c r="B4551" s="2">
        <v>6.5138318017993067</v>
      </c>
    </row>
    <row r="4552" spans="1:2" x14ac:dyDescent="0.25">
      <c r="A4552" s="28" t="s">
        <v>82</v>
      </c>
      <c r="B4552" s="2">
        <v>3.8741383486532039</v>
      </c>
    </row>
    <row r="4553" spans="1:2" x14ac:dyDescent="0.25">
      <c r="A4553" s="6" t="s">
        <v>53</v>
      </c>
      <c r="B4553" s="2">
        <v>0.15328397743226219</v>
      </c>
    </row>
    <row r="4554" spans="1:2" x14ac:dyDescent="0.25">
      <c r="A4554" s="28" t="s">
        <v>79</v>
      </c>
      <c r="B4554" s="2">
        <v>1.1934682669443209E-4</v>
      </c>
    </row>
    <row r="4555" spans="1:2" x14ac:dyDescent="0.25">
      <c r="A4555" s="28" t="s">
        <v>86</v>
      </c>
      <c r="B4555" s="2">
        <v>1.2436790834480959E-4</v>
      </c>
    </row>
    <row r="4556" spans="1:2" x14ac:dyDescent="0.25">
      <c r="A4556" s="28" t="s">
        <v>87</v>
      </c>
      <c r="B4556" s="2">
        <v>9.6494433601976883E-3</v>
      </c>
    </row>
    <row r="4557" spans="1:2" x14ac:dyDescent="0.25">
      <c r="A4557" s="28" t="s">
        <v>31</v>
      </c>
      <c r="B4557" s="2">
        <v>5.3324582085450851E-4</v>
      </c>
    </row>
    <row r="4558" spans="1:2" x14ac:dyDescent="0.25">
      <c r="A4558" s="28" t="s">
        <v>29</v>
      </c>
      <c r="B4558" s="2">
        <v>3.6570289780974687E-2</v>
      </c>
    </row>
    <row r="4559" spans="1:2" x14ac:dyDescent="0.25">
      <c r="A4559" s="28" t="s">
        <v>80</v>
      </c>
      <c r="B4559" s="2">
        <v>1.0315065099523733E-3</v>
      </c>
    </row>
    <row r="4560" spans="1:2" x14ac:dyDescent="0.25">
      <c r="A4560" s="28" t="s">
        <v>84</v>
      </c>
      <c r="B4560" s="2">
        <v>1.3723027218589881E-3</v>
      </c>
    </row>
    <row r="4561" spans="1:2" x14ac:dyDescent="0.25">
      <c r="A4561" s="28" t="s">
        <v>85</v>
      </c>
      <c r="B4561" s="2">
        <v>0.10058505487598926</v>
      </c>
    </row>
    <row r="4562" spans="1:2" x14ac:dyDescent="0.25">
      <c r="A4562" s="28" t="s">
        <v>82</v>
      </c>
      <c r="B4562" s="2">
        <v>3.298419627395425E-3</v>
      </c>
    </row>
    <row r="4563" spans="1:2" x14ac:dyDescent="0.25">
      <c r="A4563" s="6" t="s">
        <v>19</v>
      </c>
      <c r="B4563" s="2">
        <v>1.7837794961151743</v>
      </c>
    </row>
    <row r="4564" spans="1:2" x14ac:dyDescent="0.25">
      <c r="A4564" s="28" t="s">
        <v>79</v>
      </c>
      <c r="B4564" s="2">
        <v>0.11303863625333072</v>
      </c>
    </row>
    <row r="4565" spans="1:2" x14ac:dyDescent="0.25">
      <c r="A4565" s="28" t="s">
        <v>86</v>
      </c>
      <c r="B4565" s="2">
        <v>3.0239210495894453E-2</v>
      </c>
    </row>
    <row r="4566" spans="1:2" x14ac:dyDescent="0.25">
      <c r="A4566" s="28" t="s">
        <v>87</v>
      </c>
      <c r="B4566" s="2">
        <v>2.5796085753101307E-2</v>
      </c>
    </row>
    <row r="4567" spans="1:2" x14ac:dyDescent="0.25">
      <c r="A4567" s="28" t="s">
        <v>31</v>
      </c>
      <c r="B4567" s="2">
        <v>3.0605857450314664E-2</v>
      </c>
    </row>
    <row r="4568" spans="1:2" x14ac:dyDescent="0.25">
      <c r="A4568" s="28" t="s">
        <v>29</v>
      </c>
      <c r="B4568" s="2">
        <v>7.2698841893086869E-2</v>
      </c>
    </row>
    <row r="4569" spans="1:2" x14ac:dyDescent="0.25">
      <c r="A4569" s="28" t="s">
        <v>88</v>
      </c>
      <c r="B4569" s="2">
        <v>4.9928286170019369E-2</v>
      </c>
    </row>
    <row r="4570" spans="1:2" x14ac:dyDescent="0.25">
      <c r="A4570" s="28" t="s">
        <v>80</v>
      </c>
      <c r="B4570" s="2">
        <v>4.1562757994038524E-2</v>
      </c>
    </row>
    <row r="4571" spans="1:2" x14ac:dyDescent="0.25">
      <c r="A4571" s="28" t="s">
        <v>84</v>
      </c>
      <c r="B4571" s="2">
        <v>2.2273701167054342E-2</v>
      </c>
    </row>
    <row r="4572" spans="1:2" x14ac:dyDescent="0.25">
      <c r="A4572" s="28" t="s">
        <v>85</v>
      </c>
      <c r="B4572" s="2">
        <v>1.2451234213288993</v>
      </c>
    </row>
    <row r="4573" spans="1:2" x14ac:dyDescent="0.25">
      <c r="A4573" s="28" t="s">
        <v>82</v>
      </c>
      <c r="B4573" s="2">
        <v>0.15251269760943478</v>
      </c>
    </row>
    <row r="4574" spans="1:2" x14ac:dyDescent="0.25">
      <c r="A4574" s="6" t="s">
        <v>244</v>
      </c>
      <c r="B4574" s="2">
        <v>7.1831965568044005</v>
      </c>
    </row>
    <row r="4575" spans="1:2" x14ac:dyDescent="0.25">
      <c r="A4575" s="28" t="s">
        <v>79</v>
      </c>
      <c r="B4575" s="2">
        <v>8.1793533849250616E-2</v>
      </c>
    </row>
    <row r="4576" spans="1:2" x14ac:dyDescent="0.25">
      <c r="A4576" s="28" t="s">
        <v>86</v>
      </c>
      <c r="B4576" s="2">
        <v>4.8454944249634618E-2</v>
      </c>
    </row>
    <row r="4577" spans="1:2" x14ac:dyDescent="0.25">
      <c r="A4577" s="28" t="s">
        <v>87</v>
      </c>
      <c r="B4577" s="2">
        <v>0.77911974069937617</v>
      </c>
    </row>
    <row r="4578" spans="1:2" x14ac:dyDescent="0.25">
      <c r="A4578" s="28" t="s">
        <v>31</v>
      </c>
      <c r="B4578" s="2">
        <v>0.84549645999008927</v>
      </c>
    </row>
    <row r="4579" spans="1:2" x14ac:dyDescent="0.25">
      <c r="A4579" s="28" t="s">
        <v>29</v>
      </c>
      <c r="B4579" s="2">
        <v>0.83618312257096949</v>
      </c>
    </row>
    <row r="4580" spans="1:2" x14ac:dyDescent="0.25">
      <c r="A4580" s="28" t="s">
        <v>88</v>
      </c>
      <c r="B4580" s="2">
        <v>0.76495952678179946</v>
      </c>
    </row>
    <row r="4581" spans="1:2" x14ac:dyDescent="0.25">
      <c r="A4581" s="28" t="s">
        <v>80</v>
      </c>
      <c r="B4581" s="2">
        <v>1.2073165270983033E-2</v>
      </c>
    </row>
    <row r="4582" spans="1:2" x14ac:dyDescent="0.25">
      <c r="A4582" s="28" t="s">
        <v>84</v>
      </c>
      <c r="B4582" s="2">
        <v>0.12044536234485723</v>
      </c>
    </row>
    <row r="4583" spans="1:2" x14ac:dyDescent="0.25">
      <c r="A4583" s="28" t="s">
        <v>85</v>
      </c>
      <c r="B4583" s="2">
        <v>2.3623120265985338</v>
      </c>
    </row>
    <row r="4584" spans="1:2" x14ac:dyDescent="0.25">
      <c r="A4584" s="28" t="s">
        <v>82</v>
      </c>
      <c r="B4584" s="2">
        <v>1.3323586744489069</v>
      </c>
    </row>
    <row r="4585" spans="1:2" x14ac:dyDescent="0.25">
      <c r="A4585" s="6" t="s">
        <v>52</v>
      </c>
      <c r="B4585" s="2">
        <v>2.4441102794928407E-2</v>
      </c>
    </row>
    <row r="4586" spans="1:2" x14ac:dyDescent="0.25">
      <c r="A4586" s="28" t="s">
        <v>79</v>
      </c>
      <c r="B4586" s="2">
        <v>5.5628684425083215E-5</v>
      </c>
    </row>
    <row r="4587" spans="1:2" x14ac:dyDescent="0.25">
      <c r="A4587" s="28" t="s">
        <v>86</v>
      </c>
      <c r="B4587" s="2">
        <v>1.3074379343075692E-4</v>
      </c>
    </row>
    <row r="4588" spans="1:2" x14ac:dyDescent="0.25">
      <c r="A4588" s="28" t="s">
        <v>87</v>
      </c>
      <c r="B4588" s="2">
        <v>7.6791061268566699E-3</v>
      </c>
    </row>
    <row r="4589" spans="1:2" x14ac:dyDescent="0.25">
      <c r="A4589" s="28" t="s">
        <v>31</v>
      </c>
      <c r="B4589" s="2">
        <v>6.695395042641758E-4</v>
      </c>
    </row>
    <row r="4590" spans="1:2" x14ac:dyDescent="0.25">
      <c r="A4590" s="28" t="s">
        <v>29</v>
      </c>
      <c r="B4590" s="2">
        <v>2.6809411755805766E-4</v>
      </c>
    </row>
    <row r="4591" spans="1:2" x14ac:dyDescent="0.25">
      <c r="A4591" s="28" t="s">
        <v>88</v>
      </c>
      <c r="B4591" s="2">
        <v>1.1731449983078581E-3</v>
      </c>
    </row>
    <row r="4592" spans="1:2" x14ac:dyDescent="0.25">
      <c r="A4592" s="28" t="s">
        <v>80</v>
      </c>
      <c r="B4592" s="2">
        <v>2.2974116717514316E-4</v>
      </c>
    </row>
    <row r="4593" spans="1:2" x14ac:dyDescent="0.25">
      <c r="A4593" s="28" t="s">
        <v>84</v>
      </c>
      <c r="B4593" s="2">
        <v>2.5079049305596446E-3</v>
      </c>
    </row>
    <row r="4594" spans="1:2" x14ac:dyDescent="0.25">
      <c r="A4594" s="28" t="s">
        <v>85</v>
      </c>
      <c r="B4594" s="2">
        <v>9.7493220523220195E-3</v>
      </c>
    </row>
    <row r="4595" spans="1:2" x14ac:dyDescent="0.25">
      <c r="A4595" s="28" t="s">
        <v>82</v>
      </c>
      <c r="B4595" s="2">
        <v>1.9778774200290019E-3</v>
      </c>
    </row>
    <row r="4596" spans="1:2" x14ac:dyDescent="0.25">
      <c r="A4596" s="6" t="s">
        <v>246</v>
      </c>
      <c r="B4596" s="2">
        <v>6.8450388799975626</v>
      </c>
    </row>
    <row r="4597" spans="1:2" x14ac:dyDescent="0.25">
      <c r="A4597" s="28" t="s">
        <v>79</v>
      </c>
      <c r="B4597" s="2">
        <v>9.4459091363962119E-2</v>
      </c>
    </row>
    <row r="4598" spans="1:2" x14ac:dyDescent="0.25">
      <c r="A4598" s="28" t="s">
        <v>86</v>
      </c>
      <c r="B4598" s="2">
        <v>6.6663892248885095E-2</v>
      </c>
    </row>
    <row r="4599" spans="1:2" x14ac:dyDescent="0.25">
      <c r="A4599" s="28" t="s">
        <v>87</v>
      </c>
      <c r="B4599" s="2">
        <v>0.18574981259957862</v>
      </c>
    </row>
    <row r="4600" spans="1:2" x14ac:dyDescent="0.25">
      <c r="A4600" s="28" t="s">
        <v>31</v>
      </c>
      <c r="B4600" s="2">
        <v>0.67930205433518909</v>
      </c>
    </row>
    <row r="4601" spans="1:2" x14ac:dyDescent="0.25">
      <c r="A4601" s="28" t="s">
        <v>29</v>
      </c>
      <c r="B4601" s="2">
        <v>0.82106958671272223</v>
      </c>
    </row>
    <row r="4602" spans="1:2" x14ac:dyDescent="0.25">
      <c r="A4602" s="28" t="s">
        <v>88</v>
      </c>
      <c r="B4602" s="2">
        <v>0.99686433437126465</v>
      </c>
    </row>
    <row r="4603" spans="1:2" x14ac:dyDescent="0.25">
      <c r="A4603" s="28" t="s">
        <v>80</v>
      </c>
      <c r="B4603" s="2">
        <v>0.12184499740988856</v>
      </c>
    </row>
    <row r="4604" spans="1:2" x14ac:dyDescent="0.25">
      <c r="A4604" s="28" t="s">
        <v>84</v>
      </c>
      <c r="B4604" s="2">
        <v>0.11770140110405115</v>
      </c>
    </row>
    <row r="4605" spans="1:2" x14ac:dyDescent="0.25">
      <c r="A4605" s="28" t="s">
        <v>85</v>
      </c>
      <c r="B4605" s="2">
        <v>2.8586885012332983</v>
      </c>
    </row>
    <row r="4606" spans="1:2" x14ac:dyDescent="0.25">
      <c r="A4606" s="28" t="s">
        <v>82</v>
      </c>
      <c r="B4606" s="2">
        <v>0.90269520861872266</v>
      </c>
    </row>
    <row r="4607" spans="1:2" x14ac:dyDescent="0.25">
      <c r="A4607" s="6" t="s">
        <v>248</v>
      </c>
      <c r="B4607" s="2">
        <v>63.541951780711116</v>
      </c>
    </row>
    <row r="4608" spans="1:2" x14ac:dyDescent="0.25">
      <c r="A4608" s="28" t="s">
        <v>79</v>
      </c>
      <c r="B4608" s="2">
        <v>0.99725305355116955</v>
      </c>
    </row>
    <row r="4609" spans="1:2" x14ac:dyDescent="0.25">
      <c r="A4609" s="28" t="s">
        <v>86</v>
      </c>
      <c r="B4609" s="2">
        <v>1.3346620337693231</v>
      </c>
    </row>
    <row r="4610" spans="1:2" x14ac:dyDescent="0.25">
      <c r="A4610" s="28" t="s">
        <v>87</v>
      </c>
      <c r="B4610" s="2">
        <v>6.9323970267095909</v>
      </c>
    </row>
    <row r="4611" spans="1:2" x14ac:dyDescent="0.25">
      <c r="A4611" s="28" t="s">
        <v>31</v>
      </c>
      <c r="B4611" s="2">
        <v>10.288484167452605</v>
      </c>
    </row>
    <row r="4612" spans="1:2" x14ac:dyDescent="0.25">
      <c r="A4612" s="28" t="s">
        <v>29</v>
      </c>
      <c r="B4612" s="2">
        <v>6.2105101550796888</v>
      </c>
    </row>
    <row r="4613" spans="1:2" x14ac:dyDescent="0.25">
      <c r="A4613" s="28" t="s">
        <v>88</v>
      </c>
      <c r="B4613" s="2">
        <v>7.0108743500781481</v>
      </c>
    </row>
    <row r="4614" spans="1:2" x14ac:dyDescent="0.25">
      <c r="A4614" s="28" t="s">
        <v>80</v>
      </c>
      <c r="B4614" s="2">
        <v>1.7083832467124882</v>
      </c>
    </row>
    <row r="4615" spans="1:2" x14ac:dyDescent="0.25">
      <c r="A4615" s="28" t="s">
        <v>84</v>
      </c>
      <c r="B4615" s="2">
        <v>6.5194913093891804</v>
      </c>
    </row>
    <row r="4616" spans="1:2" x14ac:dyDescent="0.25">
      <c r="A4616" s="28" t="s">
        <v>85</v>
      </c>
      <c r="B4616" s="2">
        <v>13.198867339740669</v>
      </c>
    </row>
    <row r="4617" spans="1:2" x14ac:dyDescent="0.25">
      <c r="A4617" s="28" t="s">
        <v>82</v>
      </c>
      <c r="B4617" s="2">
        <v>9.3410290982282493</v>
      </c>
    </row>
    <row r="4618" spans="1:2" x14ac:dyDescent="0.25">
      <c r="A4618" s="6" t="s">
        <v>20</v>
      </c>
      <c r="B4618" s="2">
        <v>28.592102689842232</v>
      </c>
    </row>
    <row r="4619" spans="1:2" x14ac:dyDescent="0.25">
      <c r="A4619" s="28" t="s">
        <v>79</v>
      </c>
      <c r="B4619" s="2">
        <v>0.34023698517120488</v>
      </c>
    </row>
    <row r="4620" spans="1:2" x14ac:dyDescent="0.25">
      <c r="A4620" s="28" t="s">
        <v>86</v>
      </c>
      <c r="B4620" s="2">
        <v>0.45257943483283675</v>
      </c>
    </row>
    <row r="4621" spans="1:2" x14ac:dyDescent="0.25">
      <c r="A4621" s="28" t="s">
        <v>87</v>
      </c>
      <c r="B4621" s="2">
        <v>3.7480360597277307</v>
      </c>
    </row>
    <row r="4622" spans="1:2" x14ac:dyDescent="0.25">
      <c r="A4622" s="28" t="s">
        <v>31</v>
      </c>
      <c r="B4622" s="2">
        <v>6.7916258523918343</v>
      </c>
    </row>
    <row r="4623" spans="1:2" x14ac:dyDescent="0.25">
      <c r="A4623" s="28" t="s">
        <v>29</v>
      </c>
      <c r="B4623" s="2">
        <v>2.2411220371175902</v>
      </c>
    </row>
    <row r="4624" spans="1:2" x14ac:dyDescent="0.25">
      <c r="A4624" s="28" t="s">
        <v>88</v>
      </c>
      <c r="B4624" s="2">
        <v>2.6192637129831589</v>
      </c>
    </row>
    <row r="4625" spans="1:2" x14ac:dyDescent="0.25">
      <c r="A4625" s="28" t="s">
        <v>80</v>
      </c>
      <c r="B4625" s="2">
        <v>0.37945506348999497</v>
      </c>
    </row>
    <row r="4626" spans="1:2" x14ac:dyDescent="0.25">
      <c r="A4626" s="28" t="s">
        <v>84</v>
      </c>
      <c r="B4626" s="2">
        <v>5.5968491054246519</v>
      </c>
    </row>
    <row r="4627" spans="1:2" x14ac:dyDescent="0.25">
      <c r="A4627" s="28" t="s">
        <v>85</v>
      </c>
      <c r="B4627" s="2">
        <v>3.3206075890599975</v>
      </c>
    </row>
    <row r="4628" spans="1:2" x14ac:dyDescent="0.25">
      <c r="A4628" s="28" t="s">
        <v>82</v>
      </c>
      <c r="B4628" s="2">
        <v>3.102326849643235</v>
      </c>
    </row>
    <row r="4629" spans="1:2" x14ac:dyDescent="0.25">
      <c r="A4629" s="6" t="s">
        <v>21</v>
      </c>
      <c r="B4629" s="2">
        <v>4.1849397531377015</v>
      </c>
    </row>
    <row r="4630" spans="1:2" x14ac:dyDescent="0.25">
      <c r="A4630" s="28" t="s">
        <v>79</v>
      </c>
      <c r="B4630" s="2">
        <v>3.4667320229583742E-2</v>
      </c>
    </row>
    <row r="4631" spans="1:2" x14ac:dyDescent="0.25">
      <c r="A4631" s="28" t="s">
        <v>86</v>
      </c>
      <c r="B4631" s="2">
        <v>3.750853878012504E-3</v>
      </c>
    </row>
    <row r="4632" spans="1:2" x14ac:dyDescent="0.25">
      <c r="A4632" s="28" t="s">
        <v>87</v>
      </c>
      <c r="B4632" s="2">
        <v>0.10415567857825901</v>
      </c>
    </row>
    <row r="4633" spans="1:2" x14ac:dyDescent="0.25">
      <c r="A4633" s="28" t="s">
        <v>31</v>
      </c>
      <c r="B4633" s="2">
        <v>0.88900863223121651</v>
      </c>
    </row>
    <row r="4634" spans="1:2" x14ac:dyDescent="0.25">
      <c r="A4634" s="28" t="s">
        <v>29</v>
      </c>
      <c r="B4634" s="2">
        <v>0.1994347528243279</v>
      </c>
    </row>
    <row r="4635" spans="1:2" x14ac:dyDescent="0.25">
      <c r="A4635" s="28" t="s">
        <v>88</v>
      </c>
      <c r="B4635" s="2">
        <v>0.33094532172862662</v>
      </c>
    </row>
    <row r="4636" spans="1:2" x14ac:dyDescent="0.25">
      <c r="A4636" s="28" t="s">
        <v>80</v>
      </c>
      <c r="B4636" s="2">
        <v>0.12777475743800562</v>
      </c>
    </row>
    <row r="4637" spans="1:2" x14ac:dyDescent="0.25">
      <c r="A4637" s="28" t="s">
        <v>84</v>
      </c>
      <c r="B4637" s="2">
        <v>0.5657220930075737</v>
      </c>
    </row>
    <row r="4638" spans="1:2" x14ac:dyDescent="0.25">
      <c r="A4638" s="28" t="s">
        <v>85</v>
      </c>
      <c r="B4638" s="2">
        <v>1.2793532071963645</v>
      </c>
    </row>
    <row r="4639" spans="1:2" x14ac:dyDescent="0.25">
      <c r="A4639" s="28" t="s">
        <v>82</v>
      </c>
      <c r="B4639" s="2">
        <v>0.65012713602573113</v>
      </c>
    </row>
    <row r="4640" spans="1:2" x14ac:dyDescent="0.25">
      <c r="A4640" s="6" t="s">
        <v>22</v>
      </c>
      <c r="B4640" s="2">
        <v>3.248484595301238</v>
      </c>
    </row>
    <row r="4641" spans="1:2" x14ac:dyDescent="0.25">
      <c r="A4641" s="28" t="s">
        <v>79</v>
      </c>
      <c r="B4641" s="2">
        <v>5.7007163451850092E-2</v>
      </c>
    </row>
    <row r="4642" spans="1:2" x14ac:dyDescent="0.25">
      <c r="A4642" s="28" t="s">
        <v>86</v>
      </c>
      <c r="B4642" s="2">
        <v>5.5845822827477416E-2</v>
      </c>
    </row>
    <row r="4643" spans="1:2" x14ac:dyDescent="0.25">
      <c r="A4643" s="28" t="s">
        <v>87</v>
      </c>
      <c r="B4643" s="2">
        <v>0.23908566461501135</v>
      </c>
    </row>
    <row r="4644" spans="1:2" x14ac:dyDescent="0.25">
      <c r="A4644" s="28" t="s">
        <v>31</v>
      </c>
      <c r="B4644" s="2">
        <v>0.43598437815390562</v>
      </c>
    </row>
    <row r="4645" spans="1:2" x14ac:dyDescent="0.25">
      <c r="A4645" s="28" t="s">
        <v>29</v>
      </c>
      <c r="B4645" s="2">
        <v>0.28326592447836585</v>
      </c>
    </row>
    <row r="4646" spans="1:2" x14ac:dyDescent="0.25">
      <c r="A4646" s="28" t="s">
        <v>88</v>
      </c>
      <c r="B4646" s="2">
        <v>0.35143979783615675</v>
      </c>
    </row>
    <row r="4647" spans="1:2" x14ac:dyDescent="0.25">
      <c r="A4647" s="28" t="s">
        <v>80</v>
      </c>
      <c r="B4647" s="2">
        <v>6.1842671838874402E-2</v>
      </c>
    </row>
    <row r="4648" spans="1:2" x14ac:dyDescent="0.25">
      <c r="A4648" s="28" t="s">
        <v>84</v>
      </c>
      <c r="B4648" s="2">
        <v>0.40485070849997223</v>
      </c>
    </row>
    <row r="4649" spans="1:2" x14ac:dyDescent="0.25">
      <c r="A4649" s="28" t="s">
        <v>85</v>
      </c>
      <c r="B4649" s="2">
        <v>0.73626898489611936</v>
      </c>
    </row>
    <row r="4650" spans="1:2" x14ac:dyDescent="0.25">
      <c r="A4650" s="28" t="s">
        <v>82</v>
      </c>
      <c r="B4650" s="2">
        <v>0.62289347870350487</v>
      </c>
    </row>
    <row r="4651" spans="1:2" x14ac:dyDescent="0.25">
      <c r="A4651" s="6" t="s">
        <v>25</v>
      </c>
      <c r="B4651" s="2">
        <v>3.6619621285243138</v>
      </c>
    </row>
    <row r="4652" spans="1:2" x14ac:dyDescent="0.25">
      <c r="A4652" s="28" t="s">
        <v>79</v>
      </c>
      <c r="B4652" s="2">
        <v>1.955815612395061E-2</v>
      </c>
    </row>
    <row r="4653" spans="1:2" x14ac:dyDescent="0.25">
      <c r="A4653" s="28" t="s">
        <v>86</v>
      </c>
      <c r="B4653" s="2">
        <v>2.7011943283497975E-3</v>
      </c>
    </row>
    <row r="4654" spans="1:2" x14ac:dyDescent="0.25">
      <c r="A4654" s="28" t="s">
        <v>87</v>
      </c>
      <c r="B4654" s="2">
        <v>8.8089256788330003E-2</v>
      </c>
    </row>
    <row r="4655" spans="1:2" x14ac:dyDescent="0.25">
      <c r="A4655" s="28" t="s">
        <v>31</v>
      </c>
      <c r="B4655" s="2">
        <v>0.13340950232149315</v>
      </c>
    </row>
    <row r="4656" spans="1:2" x14ac:dyDescent="0.25">
      <c r="A4656" s="28" t="s">
        <v>29</v>
      </c>
      <c r="B4656" s="2">
        <v>8.2921933493868158E-2</v>
      </c>
    </row>
    <row r="4657" spans="1:2" x14ac:dyDescent="0.25">
      <c r="A4657" s="28" t="s">
        <v>88</v>
      </c>
      <c r="B4657" s="2">
        <v>0.12599984333734859</v>
      </c>
    </row>
    <row r="4658" spans="1:2" x14ac:dyDescent="0.25">
      <c r="A4658" s="28" t="s">
        <v>80</v>
      </c>
      <c r="B4658" s="2">
        <v>1.7066499347947826E-2</v>
      </c>
    </row>
    <row r="4659" spans="1:2" x14ac:dyDescent="0.25">
      <c r="A4659" s="28" t="s">
        <v>84</v>
      </c>
      <c r="B4659" s="2">
        <v>1.1538414133427473E-2</v>
      </c>
    </row>
    <row r="4660" spans="1:2" x14ac:dyDescent="0.25">
      <c r="A4660" s="28" t="s">
        <v>85</v>
      </c>
      <c r="B4660" s="2">
        <v>3.0274026893324186</v>
      </c>
    </row>
    <row r="4661" spans="1:2" x14ac:dyDescent="0.25">
      <c r="A4661" s="28" t="s">
        <v>82</v>
      </c>
      <c r="B4661" s="2">
        <v>0.1532746393171795</v>
      </c>
    </row>
    <row r="4662" spans="1:2" x14ac:dyDescent="0.25">
      <c r="A4662" s="6" t="s">
        <v>23</v>
      </c>
      <c r="B4662" s="2">
        <v>3.9088501169948762</v>
      </c>
    </row>
    <row r="4663" spans="1:2" x14ac:dyDescent="0.25">
      <c r="A4663" s="28" t="s">
        <v>79</v>
      </c>
      <c r="B4663" s="2">
        <v>8.4795480299117626E-2</v>
      </c>
    </row>
    <row r="4664" spans="1:2" x14ac:dyDescent="0.25">
      <c r="A4664" s="28" t="s">
        <v>86</v>
      </c>
      <c r="B4664" s="2">
        <v>7.1150076128589188E-2</v>
      </c>
    </row>
    <row r="4665" spans="1:2" x14ac:dyDescent="0.25">
      <c r="A4665" s="28" t="s">
        <v>87</v>
      </c>
      <c r="B4665" s="2">
        <v>0.53023881288708707</v>
      </c>
    </row>
    <row r="4666" spans="1:2" x14ac:dyDescent="0.25">
      <c r="A4666" s="28" t="s">
        <v>31</v>
      </c>
      <c r="B4666" s="2">
        <v>0.64427955686019356</v>
      </c>
    </row>
    <row r="4667" spans="1:2" x14ac:dyDescent="0.25">
      <c r="A4667" s="28" t="s">
        <v>29</v>
      </c>
      <c r="B4667" s="2">
        <v>0.37908264665097269</v>
      </c>
    </row>
    <row r="4668" spans="1:2" x14ac:dyDescent="0.25">
      <c r="A4668" s="28" t="s">
        <v>88</v>
      </c>
      <c r="B4668" s="2">
        <v>0.13105536723060629</v>
      </c>
    </row>
    <row r="4669" spans="1:2" x14ac:dyDescent="0.25">
      <c r="A4669" s="28" t="s">
        <v>80</v>
      </c>
      <c r="B4669" s="2">
        <v>7.5893406034121799E-2</v>
      </c>
    </row>
    <row r="4670" spans="1:2" x14ac:dyDescent="0.25">
      <c r="A4670" s="28" t="s">
        <v>84</v>
      </c>
      <c r="B4670" s="2">
        <v>0.16673008886353358</v>
      </c>
    </row>
    <row r="4671" spans="1:2" x14ac:dyDescent="0.25">
      <c r="A4671" s="28" t="s">
        <v>85</v>
      </c>
      <c r="B4671" s="2">
        <v>1.134655954722587</v>
      </c>
    </row>
    <row r="4672" spans="1:2" x14ac:dyDescent="0.25">
      <c r="A4672" s="28" t="s">
        <v>82</v>
      </c>
      <c r="B4672" s="2">
        <v>0.69096872731806802</v>
      </c>
    </row>
    <row r="4673" spans="1:2" x14ac:dyDescent="0.25">
      <c r="A4673" s="6" t="s">
        <v>250</v>
      </c>
      <c r="B4673" s="2">
        <v>19.854711091187696</v>
      </c>
    </row>
    <row r="4674" spans="1:2" x14ac:dyDescent="0.25">
      <c r="A4674" s="28" t="s">
        <v>79</v>
      </c>
      <c r="B4674" s="2">
        <v>0.13962933245815512</v>
      </c>
    </row>
    <row r="4675" spans="1:2" x14ac:dyDescent="0.25">
      <c r="A4675" s="28" t="s">
        <v>86</v>
      </c>
      <c r="B4675" s="2">
        <v>0.10329752774700865</v>
      </c>
    </row>
    <row r="4676" spans="1:2" x14ac:dyDescent="0.25">
      <c r="A4676" s="28" t="s">
        <v>87</v>
      </c>
      <c r="B4676" s="2">
        <v>1.5579107411876758</v>
      </c>
    </row>
    <row r="4677" spans="1:2" x14ac:dyDescent="0.25">
      <c r="A4677" s="28" t="s">
        <v>31</v>
      </c>
      <c r="B4677" s="2">
        <v>3.8574759689018063</v>
      </c>
    </row>
    <row r="4678" spans="1:2" x14ac:dyDescent="0.25">
      <c r="A4678" s="28" t="s">
        <v>29</v>
      </c>
      <c r="B4678" s="2">
        <v>2.0262729824634071</v>
      </c>
    </row>
    <row r="4679" spans="1:2" x14ac:dyDescent="0.25">
      <c r="A4679" s="28" t="s">
        <v>88</v>
      </c>
      <c r="B4679" s="2">
        <v>1.722425946925997</v>
      </c>
    </row>
    <row r="4680" spans="1:2" x14ac:dyDescent="0.25">
      <c r="A4680" s="28" t="s">
        <v>80</v>
      </c>
      <c r="B4680" s="2">
        <v>0.21242227737927091</v>
      </c>
    </row>
    <row r="4681" spans="1:2" x14ac:dyDescent="0.25">
      <c r="A4681" s="28" t="s">
        <v>84</v>
      </c>
      <c r="B4681" s="2">
        <v>1.1667020373407886</v>
      </c>
    </row>
    <row r="4682" spans="1:2" x14ac:dyDescent="0.25">
      <c r="A4682" s="28" t="s">
        <v>85</v>
      </c>
      <c r="B4682" s="2">
        <v>4.1145402686507104</v>
      </c>
    </row>
    <row r="4683" spans="1:2" x14ac:dyDescent="0.25">
      <c r="A4683" s="28" t="s">
        <v>82</v>
      </c>
      <c r="B4683" s="2">
        <v>4.9540340081328722</v>
      </c>
    </row>
    <row r="4684" spans="1:2" x14ac:dyDescent="0.25">
      <c r="A4684" s="6" t="s">
        <v>252</v>
      </c>
      <c r="B4684" s="2">
        <v>34.23280672918554</v>
      </c>
    </row>
    <row r="4685" spans="1:2" x14ac:dyDescent="0.25">
      <c r="A4685" s="28" t="s">
        <v>79</v>
      </c>
      <c r="B4685" s="2">
        <v>0.66914943281043171</v>
      </c>
    </row>
    <row r="4686" spans="1:2" x14ac:dyDescent="0.25">
      <c r="A4686" s="28" t="s">
        <v>86</v>
      </c>
      <c r="B4686" s="2">
        <v>0.18632409207891049</v>
      </c>
    </row>
    <row r="4687" spans="1:2" x14ac:dyDescent="0.25">
      <c r="A4687" s="28" t="s">
        <v>87</v>
      </c>
      <c r="B4687" s="2">
        <v>4.6197594496867866</v>
      </c>
    </row>
    <row r="4688" spans="1:2" x14ac:dyDescent="0.25">
      <c r="A4688" s="28" t="s">
        <v>31</v>
      </c>
      <c r="B4688" s="2">
        <v>2.7371374966202771</v>
      </c>
    </row>
    <row r="4689" spans="1:2" x14ac:dyDescent="0.25">
      <c r="A4689" s="28" t="s">
        <v>29</v>
      </c>
      <c r="B4689" s="2">
        <v>4.2039107593566039</v>
      </c>
    </row>
    <row r="4690" spans="1:2" x14ac:dyDescent="0.25">
      <c r="A4690" s="28" t="s">
        <v>88</v>
      </c>
      <c r="B4690" s="2">
        <v>3.608671042157976</v>
      </c>
    </row>
    <row r="4691" spans="1:2" x14ac:dyDescent="0.25">
      <c r="A4691" s="28" t="s">
        <v>80</v>
      </c>
      <c r="B4691" s="2">
        <v>0.82653070852046129</v>
      </c>
    </row>
    <row r="4692" spans="1:2" x14ac:dyDescent="0.25">
      <c r="A4692" s="28" t="s">
        <v>84</v>
      </c>
      <c r="B4692" s="2">
        <v>2.3435777358343617</v>
      </c>
    </row>
    <row r="4693" spans="1:2" x14ac:dyDescent="0.25">
      <c r="A4693" s="28" t="s">
        <v>85</v>
      </c>
      <c r="B4693" s="2">
        <v>8.2467338289703314</v>
      </c>
    </row>
    <row r="4694" spans="1:2" x14ac:dyDescent="0.25">
      <c r="A4694" s="28" t="s">
        <v>82</v>
      </c>
      <c r="B4694" s="2">
        <v>6.7910121831493999</v>
      </c>
    </row>
    <row r="4695" spans="1:2" x14ac:dyDescent="0.25">
      <c r="A4695" s="6" t="s">
        <v>230</v>
      </c>
      <c r="B4695" s="2">
        <v>28.134369082786929</v>
      </c>
    </row>
    <row r="4696" spans="1:2" x14ac:dyDescent="0.25">
      <c r="A4696" s="28" t="s">
        <v>79</v>
      </c>
      <c r="B4696" s="2">
        <v>1.0248425570446926</v>
      </c>
    </row>
    <row r="4697" spans="1:2" x14ac:dyDescent="0.25">
      <c r="A4697" s="28" t="s">
        <v>86</v>
      </c>
      <c r="B4697" s="2">
        <v>0.16341869220241181</v>
      </c>
    </row>
    <row r="4698" spans="1:2" x14ac:dyDescent="0.25">
      <c r="A4698" s="28" t="s">
        <v>87</v>
      </c>
      <c r="B4698" s="2">
        <v>2.0359400749150747</v>
      </c>
    </row>
    <row r="4699" spans="1:2" x14ac:dyDescent="0.25">
      <c r="A4699" s="28" t="s">
        <v>31</v>
      </c>
      <c r="B4699" s="2">
        <v>2.5441104982106326</v>
      </c>
    </row>
    <row r="4700" spans="1:2" x14ac:dyDescent="0.25">
      <c r="A4700" s="28" t="s">
        <v>29</v>
      </c>
      <c r="B4700" s="2">
        <v>2.3482464135230248</v>
      </c>
    </row>
    <row r="4701" spans="1:2" x14ac:dyDescent="0.25">
      <c r="A4701" s="28" t="s">
        <v>88</v>
      </c>
      <c r="B4701" s="2">
        <v>2.2478439515491506</v>
      </c>
    </row>
    <row r="4702" spans="1:2" x14ac:dyDescent="0.25">
      <c r="A4702" s="28" t="s">
        <v>80</v>
      </c>
      <c r="B4702" s="2">
        <v>0.84874282959836722</v>
      </c>
    </row>
    <row r="4703" spans="1:2" x14ac:dyDescent="0.25">
      <c r="A4703" s="28" t="s">
        <v>84</v>
      </c>
      <c r="B4703" s="2">
        <v>0.77677715650332224</v>
      </c>
    </row>
    <row r="4704" spans="1:2" x14ac:dyDescent="0.25">
      <c r="A4704" s="28" t="s">
        <v>85</v>
      </c>
      <c r="B4704" s="2">
        <v>7.0150913761803064</v>
      </c>
    </row>
    <row r="4705" spans="1:2" x14ac:dyDescent="0.25">
      <c r="A4705" s="28" t="s">
        <v>82</v>
      </c>
      <c r="B4705" s="2">
        <v>9.1293555330599467</v>
      </c>
    </row>
    <row r="4706" spans="1:2" x14ac:dyDescent="0.25">
      <c r="A4706" s="6" t="s">
        <v>93</v>
      </c>
      <c r="B4706" s="2">
        <v>234.28471142783252</v>
      </c>
    </row>
    <row r="4707" spans="1:2" x14ac:dyDescent="0.25">
      <c r="A4707" s="28" t="s">
        <v>79</v>
      </c>
      <c r="B4707" s="2">
        <v>4.136398875239446</v>
      </c>
    </row>
    <row r="4708" spans="1:2" x14ac:dyDescent="0.25">
      <c r="A4708" s="28" t="s">
        <v>86</v>
      </c>
      <c r="B4708" s="2">
        <v>2.6796712765556059</v>
      </c>
    </row>
    <row r="4709" spans="1:2" x14ac:dyDescent="0.25">
      <c r="A4709" s="28" t="s">
        <v>87</v>
      </c>
      <c r="B4709" s="2">
        <v>24.719207704228534</v>
      </c>
    </row>
    <row r="4710" spans="1:2" x14ac:dyDescent="0.25">
      <c r="A4710" s="28" t="s">
        <v>31</v>
      </c>
      <c r="B4710" s="2">
        <v>33.785199602630307</v>
      </c>
    </row>
    <row r="4711" spans="1:2" x14ac:dyDescent="0.25">
      <c r="A4711" s="28" t="s">
        <v>29</v>
      </c>
      <c r="B4711" s="2">
        <v>22.006748632233755</v>
      </c>
    </row>
    <row r="4712" spans="1:2" x14ac:dyDescent="0.25">
      <c r="A4712" s="28" t="s">
        <v>88</v>
      </c>
      <c r="B4712" s="2">
        <v>22.922231422874855</v>
      </c>
    </row>
    <row r="4713" spans="1:2" x14ac:dyDescent="0.25">
      <c r="A4713" s="28" t="s">
        <v>80</v>
      </c>
      <c r="B4713" s="2">
        <v>4.9226516500502751</v>
      </c>
    </row>
    <row r="4714" spans="1:2" x14ac:dyDescent="0.25">
      <c r="A4714" s="28" t="s">
        <v>84</v>
      </c>
      <c r="B4714" s="2">
        <v>19.19738420011776</v>
      </c>
    </row>
    <row r="4715" spans="1:2" x14ac:dyDescent="0.25">
      <c r="A4715" s="28" t="s">
        <v>85</v>
      </c>
      <c r="B4715" s="2">
        <v>57.616664163674898</v>
      </c>
    </row>
    <row r="4716" spans="1:2" x14ac:dyDescent="0.25">
      <c r="A4716" s="28" t="s">
        <v>82</v>
      </c>
      <c r="B4716" s="2">
        <v>42.298553900227091</v>
      </c>
    </row>
    <row r="4717" spans="1:2" x14ac:dyDescent="0.25">
      <c r="A4717" s="3" t="s">
        <v>68</v>
      </c>
      <c r="B4717" s="2">
        <v>6003.4847323208205</v>
      </c>
    </row>
    <row r="4718" spans="1:2" x14ac:dyDescent="0.25">
      <c r="A4718" s="6" t="s">
        <v>229</v>
      </c>
      <c r="B4718" s="2">
        <v>36.233772317121208</v>
      </c>
    </row>
    <row r="4719" spans="1:2" x14ac:dyDescent="0.25">
      <c r="A4719" s="28" t="s">
        <v>79</v>
      </c>
      <c r="B4719" s="2">
        <v>0.27891169549174821</v>
      </c>
    </row>
    <row r="4720" spans="1:2" x14ac:dyDescent="0.25">
      <c r="A4720" s="28" t="s">
        <v>86</v>
      </c>
      <c r="B4720" s="2">
        <v>0.19693516466664679</v>
      </c>
    </row>
    <row r="4721" spans="1:2" x14ac:dyDescent="0.25">
      <c r="A4721" s="28" t="s">
        <v>87</v>
      </c>
      <c r="B4721" s="2">
        <v>3.4050089701863824</v>
      </c>
    </row>
    <row r="4722" spans="1:2" x14ac:dyDescent="0.25">
      <c r="A4722" s="28" t="s">
        <v>31</v>
      </c>
      <c r="B4722" s="2">
        <v>7.3381628226011646</v>
      </c>
    </row>
    <row r="4723" spans="1:2" x14ac:dyDescent="0.25">
      <c r="A4723" s="28" t="s">
        <v>29</v>
      </c>
      <c r="B4723" s="2">
        <v>4.4184157598730831</v>
      </c>
    </row>
    <row r="4724" spans="1:2" x14ac:dyDescent="0.25">
      <c r="A4724" s="28" t="s">
        <v>30</v>
      </c>
      <c r="B4724" s="2">
        <v>5.5529878933065495</v>
      </c>
    </row>
    <row r="4725" spans="1:2" x14ac:dyDescent="0.25">
      <c r="A4725" s="28" t="s">
        <v>88</v>
      </c>
      <c r="B4725" s="2">
        <v>1.2691978558159971</v>
      </c>
    </row>
    <row r="4726" spans="1:2" x14ac:dyDescent="0.25">
      <c r="A4726" s="28" t="s">
        <v>80</v>
      </c>
      <c r="B4726" s="2">
        <v>0.16582194425641714</v>
      </c>
    </row>
    <row r="4727" spans="1:2" x14ac:dyDescent="0.25">
      <c r="A4727" s="28" t="s">
        <v>84</v>
      </c>
      <c r="B4727" s="2">
        <v>3.0272178034965314</v>
      </c>
    </row>
    <row r="4728" spans="1:2" x14ac:dyDescent="0.25">
      <c r="A4728" s="28" t="s">
        <v>85</v>
      </c>
      <c r="B4728" s="2">
        <v>6.3119692918313746</v>
      </c>
    </row>
    <row r="4729" spans="1:2" x14ac:dyDescent="0.25">
      <c r="A4729" s="28" t="s">
        <v>82</v>
      </c>
      <c r="B4729" s="2">
        <v>4.2691431155953135</v>
      </c>
    </row>
    <row r="4730" spans="1:2" x14ac:dyDescent="0.25">
      <c r="A4730" s="6" t="s">
        <v>240</v>
      </c>
      <c r="B4730" s="2">
        <v>28.830825635098893</v>
      </c>
    </row>
    <row r="4731" spans="1:2" x14ac:dyDescent="0.25">
      <c r="A4731" s="28" t="s">
        <v>79</v>
      </c>
      <c r="B4731" s="2">
        <v>7.0345942060942024E-2</v>
      </c>
    </row>
    <row r="4732" spans="1:2" x14ac:dyDescent="0.25">
      <c r="A4732" s="28" t="s">
        <v>87</v>
      </c>
      <c r="B4732" s="2">
        <v>5.0416103951186031</v>
      </c>
    </row>
    <row r="4733" spans="1:2" x14ac:dyDescent="0.25">
      <c r="A4733" s="28" t="s">
        <v>31</v>
      </c>
      <c r="B4733" s="2">
        <v>1.624904360353282</v>
      </c>
    </row>
    <row r="4734" spans="1:2" x14ac:dyDescent="0.25">
      <c r="A4734" s="28" t="s">
        <v>29</v>
      </c>
      <c r="B4734" s="2">
        <v>2.827227364599838</v>
      </c>
    </row>
    <row r="4735" spans="1:2" x14ac:dyDescent="0.25">
      <c r="A4735" s="28" t="s">
        <v>30</v>
      </c>
      <c r="B4735" s="2">
        <v>1.9184297140712769</v>
      </c>
    </row>
    <row r="4736" spans="1:2" x14ac:dyDescent="0.25">
      <c r="A4736" s="28" t="s">
        <v>88</v>
      </c>
      <c r="B4736" s="2">
        <v>0.71678225645093052</v>
      </c>
    </row>
    <row r="4737" spans="1:2" x14ac:dyDescent="0.25">
      <c r="A4737" s="28" t="s">
        <v>80</v>
      </c>
      <c r="B4737" s="2">
        <v>0.54725351145254675</v>
      </c>
    </row>
    <row r="4738" spans="1:2" x14ac:dyDescent="0.25">
      <c r="A4738" s="28" t="s">
        <v>84</v>
      </c>
      <c r="B4738" s="2">
        <v>2.1203764744716525</v>
      </c>
    </row>
    <row r="4739" spans="1:2" x14ac:dyDescent="0.25">
      <c r="A4739" s="28" t="s">
        <v>85</v>
      </c>
      <c r="B4739" s="2">
        <v>8.9441899178587487</v>
      </c>
    </row>
    <row r="4740" spans="1:2" x14ac:dyDescent="0.25">
      <c r="A4740" s="28" t="s">
        <v>82</v>
      </c>
      <c r="B4740" s="2">
        <v>5.0197056986610749</v>
      </c>
    </row>
    <row r="4741" spans="1:2" x14ac:dyDescent="0.25">
      <c r="A4741" s="6" t="s">
        <v>242</v>
      </c>
      <c r="B4741" s="2">
        <v>457.7924111336788</v>
      </c>
    </row>
    <row r="4742" spans="1:2" x14ac:dyDescent="0.25">
      <c r="A4742" s="28" t="s">
        <v>79</v>
      </c>
      <c r="B4742" s="2">
        <v>10.430662438429788</v>
      </c>
    </row>
    <row r="4743" spans="1:2" x14ac:dyDescent="0.25">
      <c r="A4743" s="28" t="s">
        <v>86</v>
      </c>
      <c r="B4743" s="2">
        <v>4.9449674732724782</v>
      </c>
    </row>
    <row r="4744" spans="1:2" x14ac:dyDescent="0.25">
      <c r="A4744" s="28" t="s">
        <v>87</v>
      </c>
      <c r="B4744" s="2">
        <v>21.77007240622941</v>
      </c>
    </row>
    <row r="4745" spans="1:2" x14ac:dyDescent="0.25">
      <c r="A4745" s="28" t="s">
        <v>31</v>
      </c>
      <c r="B4745" s="2">
        <v>65.110945765327173</v>
      </c>
    </row>
    <row r="4746" spans="1:2" x14ac:dyDescent="0.25">
      <c r="A4746" s="28" t="s">
        <v>29</v>
      </c>
      <c r="B4746" s="2">
        <v>33.583074112686361</v>
      </c>
    </row>
    <row r="4747" spans="1:2" x14ac:dyDescent="0.25">
      <c r="A4747" s="28" t="s">
        <v>30</v>
      </c>
      <c r="B4747" s="2">
        <v>55.050255053687714</v>
      </c>
    </row>
    <row r="4748" spans="1:2" x14ac:dyDescent="0.25">
      <c r="A4748" s="28" t="s">
        <v>88</v>
      </c>
      <c r="B4748" s="2">
        <v>77.821002453117217</v>
      </c>
    </row>
    <row r="4749" spans="1:2" x14ac:dyDescent="0.25">
      <c r="A4749" s="28" t="s">
        <v>80</v>
      </c>
      <c r="B4749" s="2">
        <v>6.775480065601136</v>
      </c>
    </row>
    <row r="4750" spans="1:2" x14ac:dyDescent="0.25">
      <c r="A4750" s="28" t="s">
        <v>84</v>
      </c>
      <c r="B4750" s="2">
        <v>28.425906488089687</v>
      </c>
    </row>
    <row r="4751" spans="1:2" x14ac:dyDescent="0.25">
      <c r="A4751" s="28" t="s">
        <v>85</v>
      </c>
      <c r="B4751" s="2">
        <v>67.004756665173218</v>
      </c>
    </row>
    <row r="4752" spans="1:2" x14ac:dyDescent="0.25">
      <c r="A4752" s="28" t="s">
        <v>82</v>
      </c>
      <c r="B4752" s="2">
        <v>86.875288212064618</v>
      </c>
    </row>
    <row r="4753" spans="1:2" x14ac:dyDescent="0.25">
      <c r="A4753" s="6" t="s">
        <v>53</v>
      </c>
      <c r="B4753" s="2">
        <v>0.44462019325097185</v>
      </c>
    </row>
    <row r="4754" spans="1:2" x14ac:dyDescent="0.25">
      <c r="A4754" s="28" t="s">
        <v>79</v>
      </c>
      <c r="B4754" s="2">
        <v>2.4515926555119134E-4</v>
      </c>
    </row>
    <row r="4755" spans="1:2" x14ac:dyDescent="0.25">
      <c r="A4755" s="28" t="s">
        <v>86</v>
      </c>
      <c r="B4755" s="2">
        <v>1.6185619392967309E-4</v>
      </c>
    </row>
    <row r="4756" spans="1:2" x14ac:dyDescent="0.25">
      <c r="A4756" s="28" t="s">
        <v>87</v>
      </c>
      <c r="B4756" s="2">
        <v>1.5264501739585861E-2</v>
      </c>
    </row>
    <row r="4757" spans="1:2" x14ac:dyDescent="0.25">
      <c r="A4757" s="28" t="s">
        <v>31</v>
      </c>
      <c r="B4757" s="2">
        <v>8.4479894706961049E-3</v>
      </c>
    </row>
    <row r="4758" spans="1:2" x14ac:dyDescent="0.25">
      <c r="A4758" s="28" t="s">
        <v>29</v>
      </c>
      <c r="B4758" s="2">
        <v>6.3327950442105707E-2</v>
      </c>
    </row>
    <row r="4759" spans="1:2" x14ac:dyDescent="0.25">
      <c r="A4759" s="28" t="s">
        <v>30</v>
      </c>
      <c r="B4759" s="2">
        <v>0.2029470783192561</v>
      </c>
    </row>
    <row r="4760" spans="1:2" x14ac:dyDescent="0.25">
      <c r="A4760" s="28" t="s">
        <v>80</v>
      </c>
      <c r="B4760" s="2">
        <v>1.673843370149936E-3</v>
      </c>
    </row>
    <row r="4761" spans="1:2" x14ac:dyDescent="0.25">
      <c r="A4761" s="28" t="s">
        <v>84</v>
      </c>
      <c r="B4761" s="2">
        <v>2.2983386438299239E-3</v>
      </c>
    </row>
    <row r="4762" spans="1:2" x14ac:dyDescent="0.25">
      <c r="A4762" s="28" t="s">
        <v>85</v>
      </c>
      <c r="B4762" s="2">
        <v>0.14499365300995717</v>
      </c>
    </row>
    <row r="4763" spans="1:2" x14ac:dyDescent="0.25">
      <c r="A4763" s="28" t="s">
        <v>82</v>
      </c>
      <c r="B4763" s="2">
        <v>5.2598227959101494E-3</v>
      </c>
    </row>
    <row r="4764" spans="1:2" x14ac:dyDescent="0.25">
      <c r="A4764" s="6" t="s">
        <v>231</v>
      </c>
      <c r="B4764" s="2">
        <v>2.4433690571769988</v>
      </c>
    </row>
    <row r="4765" spans="1:2" x14ac:dyDescent="0.25">
      <c r="A4765" s="28" t="s">
        <v>79</v>
      </c>
      <c r="B4765" s="2">
        <v>1.1675517128342146E-4</v>
      </c>
    </row>
    <row r="4766" spans="1:2" x14ac:dyDescent="0.25">
      <c r="A4766" s="28" t="s">
        <v>86</v>
      </c>
      <c r="B4766" s="2">
        <v>2.5839104821612127E-4</v>
      </c>
    </row>
    <row r="4767" spans="1:2" x14ac:dyDescent="0.25">
      <c r="A4767" s="28" t="s">
        <v>31</v>
      </c>
      <c r="B4767" s="2">
        <v>0.17572337900637156</v>
      </c>
    </row>
    <row r="4768" spans="1:2" x14ac:dyDescent="0.25">
      <c r="A4768" s="28" t="s">
        <v>29</v>
      </c>
      <c r="B4768" s="2">
        <v>0.76684979577484158</v>
      </c>
    </row>
    <row r="4769" spans="1:2" x14ac:dyDescent="0.25">
      <c r="A4769" s="28" t="s">
        <v>30</v>
      </c>
      <c r="B4769" s="2">
        <v>8.3350706167404417E-4</v>
      </c>
    </row>
    <row r="4770" spans="1:2" x14ac:dyDescent="0.25">
      <c r="A4770" s="28" t="s">
        <v>88</v>
      </c>
      <c r="B4770" s="2">
        <v>0.56770442426370382</v>
      </c>
    </row>
    <row r="4771" spans="1:2" x14ac:dyDescent="0.25">
      <c r="A4771" s="28" t="s">
        <v>80</v>
      </c>
      <c r="B4771" s="2">
        <v>3.0246800048637024E-3</v>
      </c>
    </row>
    <row r="4772" spans="1:2" x14ac:dyDescent="0.25">
      <c r="A4772" s="28" t="s">
        <v>84</v>
      </c>
      <c r="B4772" s="2">
        <v>3.5961833455931242E-3</v>
      </c>
    </row>
    <row r="4773" spans="1:2" x14ac:dyDescent="0.25">
      <c r="A4773" s="28" t="s">
        <v>85</v>
      </c>
      <c r="B4773" s="2">
        <v>0.32173139382300059</v>
      </c>
    </row>
    <row r="4774" spans="1:2" x14ac:dyDescent="0.25">
      <c r="A4774" s="28" t="s">
        <v>82</v>
      </c>
      <c r="B4774" s="2">
        <v>0.60353054767745107</v>
      </c>
    </row>
    <row r="4775" spans="1:2" x14ac:dyDescent="0.25">
      <c r="A4775" s="6" t="s">
        <v>19</v>
      </c>
      <c r="B4775" s="2">
        <v>11.047344059239339</v>
      </c>
    </row>
    <row r="4776" spans="1:2" x14ac:dyDescent="0.25">
      <c r="A4776" s="28" t="s">
        <v>79</v>
      </c>
      <c r="B4776" s="2">
        <v>1.2189724745892756</v>
      </c>
    </row>
    <row r="4777" spans="1:2" x14ac:dyDescent="0.25">
      <c r="A4777" s="28" t="s">
        <v>86</v>
      </c>
      <c r="B4777" s="2">
        <v>0.10609234103554996</v>
      </c>
    </row>
    <row r="4778" spans="1:2" x14ac:dyDescent="0.25">
      <c r="A4778" s="28" t="s">
        <v>87</v>
      </c>
      <c r="B4778" s="2">
        <v>6.4202408871042713E-2</v>
      </c>
    </row>
    <row r="4779" spans="1:2" x14ac:dyDescent="0.25">
      <c r="A4779" s="28" t="s">
        <v>31</v>
      </c>
      <c r="B4779" s="2">
        <v>0.34724977335064572</v>
      </c>
    </row>
    <row r="4780" spans="1:2" x14ac:dyDescent="0.25">
      <c r="A4780" s="28" t="s">
        <v>29</v>
      </c>
      <c r="B4780" s="2">
        <v>0.66464309814353106</v>
      </c>
    </row>
    <row r="4781" spans="1:2" x14ac:dyDescent="0.25">
      <c r="A4781" s="28" t="s">
        <v>30</v>
      </c>
      <c r="B4781" s="2">
        <v>2.8383620791262256</v>
      </c>
    </row>
    <row r="4782" spans="1:2" x14ac:dyDescent="0.25">
      <c r="A4782" s="28" t="s">
        <v>88</v>
      </c>
      <c r="B4782" s="2">
        <v>0.19108625370333224</v>
      </c>
    </row>
    <row r="4783" spans="1:2" x14ac:dyDescent="0.25">
      <c r="A4783" s="28" t="s">
        <v>80</v>
      </c>
      <c r="B4783" s="2">
        <v>0.12003199527770657</v>
      </c>
    </row>
    <row r="4784" spans="1:2" x14ac:dyDescent="0.25">
      <c r="A4784" s="28" t="s">
        <v>84</v>
      </c>
      <c r="B4784" s="2">
        <v>5.3917403043159756E-2</v>
      </c>
    </row>
    <row r="4785" spans="1:2" x14ac:dyDescent="0.25">
      <c r="A4785" s="28" t="s">
        <v>85</v>
      </c>
      <c r="B4785" s="2">
        <v>2.3755670430478988</v>
      </c>
    </row>
    <row r="4786" spans="1:2" x14ac:dyDescent="0.25">
      <c r="A4786" s="28" t="s">
        <v>82</v>
      </c>
      <c r="B4786" s="2">
        <v>3.0672191890509715</v>
      </c>
    </row>
    <row r="4787" spans="1:2" x14ac:dyDescent="0.25">
      <c r="A4787" s="6" t="s">
        <v>244</v>
      </c>
      <c r="B4787" s="2">
        <v>157.5153763737413</v>
      </c>
    </row>
    <row r="4788" spans="1:2" x14ac:dyDescent="0.25">
      <c r="A4788" s="28" t="s">
        <v>79</v>
      </c>
      <c r="B4788" s="2">
        <v>1.4053058957456095</v>
      </c>
    </row>
    <row r="4789" spans="1:2" x14ac:dyDescent="0.25">
      <c r="A4789" s="28" t="s">
        <v>86</v>
      </c>
      <c r="B4789" s="2">
        <v>1.4712620838760713</v>
      </c>
    </row>
    <row r="4790" spans="1:2" x14ac:dyDescent="0.25">
      <c r="A4790" s="28" t="s">
        <v>87</v>
      </c>
      <c r="B4790" s="2">
        <v>11.507225595280985</v>
      </c>
    </row>
    <row r="4791" spans="1:2" x14ac:dyDescent="0.25">
      <c r="A4791" s="28" t="s">
        <v>31</v>
      </c>
      <c r="B4791" s="2">
        <v>29.457589006556621</v>
      </c>
    </row>
    <row r="4792" spans="1:2" x14ac:dyDescent="0.25">
      <c r="A4792" s="28" t="s">
        <v>29</v>
      </c>
      <c r="B4792" s="2">
        <v>19.21379837700265</v>
      </c>
    </row>
    <row r="4793" spans="1:2" x14ac:dyDescent="0.25">
      <c r="A4793" s="28" t="s">
        <v>30</v>
      </c>
      <c r="B4793" s="2">
        <v>22.811027155373132</v>
      </c>
    </row>
    <row r="4794" spans="1:2" x14ac:dyDescent="0.25">
      <c r="A4794" s="28" t="s">
        <v>88</v>
      </c>
      <c r="B4794" s="2">
        <v>15.331704651907431</v>
      </c>
    </row>
    <row r="4795" spans="1:2" x14ac:dyDescent="0.25">
      <c r="A4795" s="28" t="s">
        <v>80</v>
      </c>
      <c r="B4795" s="2">
        <v>0.38617771264594625</v>
      </c>
    </row>
    <row r="4796" spans="1:2" x14ac:dyDescent="0.25">
      <c r="A4796" s="28" t="s">
        <v>84</v>
      </c>
      <c r="B4796" s="2">
        <v>7.0069129281420119</v>
      </c>
    </row>
    <row r="4797" spans="1:2" x14ac:dyDescent="0.25">
      <c r="A4797" s="28" t="s">
        <v>85</v>
      </c>
      <c r="B4797" s="2">
        <v>25.339934861389452</v>
      </c>
    </row>
    <row r="4798" spans="1:2" x14ac:dyDescent="0.25">
      <c r="A4798" s="28" t="s">
        <v>82</v>
      </c>
      <c r="B4798" s="2">
        <v>23.584438105821427</v>
      </c>
    </row>
    <row r="4799" spans="1:2" x14ac:dyDescent="0.25">
      <c r="A4799" s="6" t="s">
        <v>52</v>
      </c>
      <c r="B4799" s="2">
        <v>3.2139031455369627</v>
      </c>
    </row>
    <row r="4800" spans="1:2" x14ac:dyDescent="0.25">
      <c r="A4800" s="28" t="s">
        <v>79</v>
      </c>
      <c r="B4800" s="2">
        <v>4.3890846443196047E-2</v>
      </c>
    </row>
    <row r="4801" spans="1:2" x14ac:dyDescent="0.25">
      <c r="A4801" s="28" t="s">
        <v>86</v>
      </c>
      <c r="B4801" s="2">
        <v>1.6720827698886977E-2</v>
      </c>
    </row>
    <row r="4802" spans="1:2" x14ac:dyDescent="0.25">
      <c r="A4802" s="28" t="s">
        <v>87</v>
      </c>
      <c r="B4802" s="2">
        <v>0.20273118400059742</v>
      </c>
    </row>
    <row r="4803" spans="1:2" x14ac:dyDescent="0.25">
      <c r="A4803" s="28" t="s">
        <v>31</v>
      </c>
      <c r="B4803" s="2">
        <v>5.5022644874632605E-2</v>
      </c>
    </row>
    <row r="4804" spans="1:2" x14ac:dyDescent="0.25">
      <c r="A4804" s="28" t="s">
        <v>29</v>
      </c>
      <c r="B4804" s="2">
        <v>1.2995539240450786</v>
      </c>
    </row>
    <row r="4805" spans="1:2" x14ac:dyDescent="0.25">
      <c r="A4805" s="28" t="s">
        <v>30</v>
      </c>
      <c r="B4805" s="2">
        <v>3.3882965176570683E-2</v>
      </c>
    </row>
    <row r="4806" spans="1:2" x14ac:dyDescent="0.25">
      <c r="A4806" s="28" t="s">
        <v>88</v>
      </c>
      <c r="B4806" s="2">
        <v>9.7648677249581303E-2</v>
      </c>
    </row>
    <row r="4807" spans="1:2" x14ac:dyDescent="0.25">
      <c r="A4807" s="28" t="s">
        <v>80</v>
      </c>
      <c r="B4807" s="2">
        <v>4.4888005400614085E-2</v>
      </c>
    </row>
    <row r="4808" spans="1:2" x14ac:dyDescent="0.25">
      <c r="A4808" s="28" t="s">
        <v>84</v>
      </c>
      <c r="B4808" s="2">
        <v>6.1291346820650815E-2</v>
      </c>
    </row>
    <row r="4809" spans="1:2" x14ac:dyDescent="0.25">
      <c r="A4809" s="28" t="s">
        <v>85</v>
      </c>
      <c r="B4809" s="2">
        <v>0.55266213973176259</v>
      </c>
    </row>
    <row r="4810" spans="1:2" x14ac:dyDescent="0.25">
      <c r="A4810" s="28" t="s">
        <v>82</v>
      </c>
      <c r="B4810" s="2">
        <v>0.80561058409539177</v>
      </c>
    </row>
    <row r="4811" spans="1:2" x14ac:dyDescent="0.25">
      <c r="A4811" s="6" t="s">
        <v>246</v>
      </c>
      <c r="B4811" s="2">
        <v>67.712459166846344</v>
      </c>
    </row>
    <row r="4812" spans="1:2" x14ac:dyDescent="0.25">
      <c r="A4812" s="28" t="s">
        <v>79</v>
      </c>
      <c r="B4812" s="2">
        <v>0.83732073063911916</v>
      </c>
    </row>
    <row r="4813" spans="1:2" x14ac:dyDescent="0.25">
      <c r="A4813" s="28" t="s">
        <v>86</v>
      </c>
      <c r="B4813" s="2">
        <v>0.50755349356226132</v>
      </c>
    </row>
    <row r="4814" spans="1:2" x14ac:dyDescent="0.25">
      <c r="A4814" s="28" t="s">
        <v>87</v>
      </c>
      <c r="B4814" s="2">
        <v>2.0509367695826302</v>
      </c>
    </row>
    <row r="4815" spans="1:2" x14ac:dyDescent="0.25">
      <c r="A4815" s="28" t="s">
        <v>31</v>
      </c>
      <c r="B4815" s="2">
        <v>12.443380066908848</v>
      </c>
    </row>
    <row r="4816" spans="1:2" x14ac:dyDescent="0.25">
      <c r="A4816" s="28" t="s">
        <v>29</v>
      </c>
      <c r="B4816" s="2">
        <v>7.8318018925203745</v>
      </c>
    </row>
    <row r="4817" spans="1:2" x14ac:dyDescent="0.25">
      <c r="A4817" s="28" t="s">
        <v>30</v>
      </c>
      <c r="B4817" s="2">
        <v>9.932324663096205</v>
      </c>
    </row>
    <row r="4818" spans="1:2" x14ac:dyDescent="0.25">
      <c r="A4818" s="28" t="s">
        <v>88</v>
      </c>
      <c r="B4818" s="2">
        <v>5.2248190073531307</v>
      </c>
    </row>
    <row r="4819" spans="1:2" x14ac:dyDescent="0.25">
      <c r="A4819" s="28" t="s">
        <v>80</v>
      </c>
      <c r="B4819" s="2">
        <v>2.5498479258845714</v>
      </c>
    </row>
    <row r="4820" spans="1:2" x14ac:dyDescent="0.25">
      <c r="A4820" s="28" t="s">
        <v>84</v>
      </c>
      <c r="B4820" s="2">
        <v>3.2312438681081503</v>
      </c>
    </row>
    <row r="4821" spans="1:2" x14ac:dyDescent="0.25">
      <c r="A4821" s="28" t="s">
        <v>85</v>
      </c>
      <c r="B4821" s="2">
        <v>14.863467669670587</v>
      </c>
    </row>
    <row r="4822" spans="1:2" x14ac:dyDescent="0.25">
      <c r="A4822" s="28" t="s">
        <v>82</v>
      </c>
      <c r="B4822" s="2">
        <v>8.2397630795204613</v>
      </c>
    </row>
    <row r="4823" spans="1:2" x14ac:dyDescent="0.25">
      <c r="A4823" s="6" t="s">
        <v>248</v>
      </c>
      <c r="B4823" s="2">
        <v>762.76975077178304</v>
      </c>
    </row>
    <row r="4824" spans="1:2" x14ac:dyDescent="0.25">
      <c r="A4824" s="28" t="s">
        <v>79</v>
      </c>
      <c r="B4824" s="2">
        <v>15.115651217272442</v>
      </c>
    </row>
    <row r="4825" spans="1:2" x14ac:dyDescent="0.25">
      <c r="A4825" s="28" t="s">
        <v>86</v>
      </c>
      <c r="B4825" s="2">
        <v>10.900331452300158</v>
      </c>
    </row>
    <row r="4826" spans="1:2" x14ac:dyDescent="0.25">
      <c r="A4826" s="28" t="s">
        <v>87</v>
      </c>
      <c r="B4826" s="2">
        <v>46.264560526647543</v>
      </c>
    </row>
    <row r="4827" spans="1:2" x14ac:dyDescent="0.25">
      <c r="A4827" s="28" t="s">
        <v>31</v>
      </c>
      <c r="B4827" s="2">
        <v>83.253646219991623</v>
      </c>
    </row>
    <row r="4828" spans="1:2" x14ac:dyDescent="0.25">
      <c r="A4828" s="28" t="s">
        <v>29</v>
      </c>
      <c r="B4828" s="2">
        <v>50.2183964180972</v>
      </c>
    </row>
    <row r="4829" spans="1:2" x14ac:dyDescent="0.25">
      <c r="A4829" s="28" t="s">
        <v>30</v>
      </c>
      <c r="B4829" s="2">
        <v>79.852246168691067</v>
      </c>
    </row>
    <row r="4830" spans="1:2" x14ac:dyDescent="0.25">
      <c r="A4830" s="28" t="s">
        <v>88</v>
      </c>
      <c r="B4830" s="2">
        <v>95.49969877217913</v>
      </c>
    </row>
    <row r="4831" spans="1:2" x14ac:dyDescent="0.25">
      <c r="A4831" s="28" t="s">
        <v>80</v>
      </c>
      <c r="B4831" s="2">
        <v>22.520456708034736</v>
      </c>
    </row>
    <row r="4832" spans="1:2" x14ac:dyDescent="0.25">
      <c r="A4832" s="28" t="s">
        <v>84</v>
      </c>
      <c r="B4832" s="2">
        <v>101.21518186073729</v>
      </c>
    </row>
    <row r="4833" spans="1:2" x14ac:dyDescent="0.25">
      <c r="A4833" s="28" t="s">
        <v>85</v>
      </c>
      <c r="B4833" s="2">
        <v>142.10365075127953</v>
      </c>
    </row>
    <row r="4834" spans="1:2" x14ac:dyDescent="0.25">
      <c r="A4834" s="28" t="s">
        <v>82</v>
      </c>
      <c r="B4834" s="2">
        <v>115.82593067655223</v>
      </c>
    </row>
    <row r="4835" spans="1:2" x14ac:dyDescent="0.25">
      <c r="A4835" s="6" t="s">
        <v>20</v>
      </c>
      <c r="B4835" s="2">
        <v>302.26043797337536</v>
      </c>
    </row>
    <row r="4836" spans="1:2" x14ac:dyDescent="0.25">
      <c r="A4836" s="28" t="s">
        <v>79</v>
      </c>
      <c r="B4836" s="2">
        <v>5.1277763675372885</v>
      </c>
    </row>
    <row r="4837" spans="1:2" x14ac:dyDescent="0.25">
      <c r="A4837" s="28" t="s">
        <v>86</v>
      </c>
      <c r="B4837" s="2">
        <v>5.3902939250299697</v>
      </c>
    </row>
    <row r="4838" spans="1:2" x14ac:dyDescent="0.25">
      <c r="A4838" s="28" t="s">
        <v>87</v>
      </c>
      <c r="B4838" s="2">
        <v>20.646347017068692</v>
      </c>
    </row>
    <row r="4839" spans="1:2" x14ac:dyDescent="0.25">
      <c r="A4839" s="28" t="s">
        <v>31</v>
      </c>
      <c r="B4839" s="2">
        <v>48.154602976533219</v>
      </c>
    </row>
    <row r="4840" spans="1:2" x14ac:dyDescent="0.25">
      <c r="A4840" s="28" t="s">
        <v>29</v>
      </c>
      <c r="B4840" s="2">
        <v>23.057199207248498</v>
      </c>
    </row>
    <row r="4841" spans="1:2" x14ac:dyDescent="0.25">
      <c r="A4841" s="28" t="s">
        <v>30</v>
      </c>
      <c r="B4841" s="2">
        <v>38.361865391658476</v>
      </c>
    </row>
    <row r="4842" spans="1:2" x14ac:dyDescent="0.25">
      <c r="A4842" s="28" t="s">
        <v>88</v>
      </c>
      <c r="B4842" s="2">
        <v>31.96385610291021</v>
      </c>
    </row>
    <row r="4843" spans="1:2" x14ac:dyDescent="0.25">
      <c r="A4843" s="28" t="s">
        <v>80</v>
      </c>
      <c r="B4843" s="2">
        <v>2.8605444895724461</v>
      </c>
    </row>
    <row r="4844" spans="1:2" x14ac:dyDescent="0.25">
      <c r="A4844" s="28" t="s">
        <v>84</v>
      </c>
      <c r="B4844" s="2">
        <v>43.789403492366311</v>
      </c>
    </row>
    <row r="4845" spans="1:2" x14ac:dyDescent="0.25">
      <c r="A4845" s="28" t="s">
        <v>85</v>
      </c>
      <c r="B4845" s="2">
        <v>39.951287236272663</v>
      </c>
    </row>
    <row r="4846" spans="1:2" x14ac:dyDescent="0.25">
      <c r="A4846" s="28" t="s">
        <v>82</v>
      </c>
      <c r="B4846" s="2">
        <v>42.957261767177577</v>
      </c>
    </row>
    <row r="4847" spans="1:2" x14ac:dyDescent="0.25">
      <c r="A4847" s="6" t="s">
        <v>21</v>
      </c>
      <c r="B4847" s="2">
        <v>74.131246993789944</v>
      </c>
    </row>
    <row r="4848" spans="1:2" x14ac:dyDescent="0.25">
      <c r="A4848" s="28" t="s">
        <v>79</v>
      </c>
      <c r="B4848" s="2">
        <v>0.63462106398125029</v>
      </c>
    </row>
    <row r="4849" spans="1:2" x14ac:dyDescent="0.25">
      <c r="A4849" s="28" t="s">
        <v>86</v>
      </c>
      <c r="B4849" s="2">
        <v>0.23632474962489919</v>
      </c>
    </row>
    <row r="4850" spans="1:2" x14ac:dyDescent="0.25">
      <c r="A4850" s="28" t="s">
        <v>87</v>
      </c>
      <c r="B4850" s="2">
        <v>0.75544600003790074</v>
      </c>
    </row>
    <row r="4851" spans="1:2" x14ac:dyDescent="0.25">
      <c r="A4851" s="28" t="s">
        <v>31</v>
      </c>
      <c r="B4851" s="2">
        <v>8.9095972211653809</v>
      </c>
    </row>
    <row r="4852" spans="1:2" x14ac:dyDescent="0.25">
      <c r="A4852" s="28" t="s">
        <v>29</v>
      </c>
      <c r="B4852" s="2">
        <v>3.2645461244286009</v>
      </c>
    </row>
    <row r="4853" spans="1:2" x14ac:dyDescent="0.25">
      <c r="A4853" s="28" t="s">
        <v>30</v>
      </c>
      <c r="B4853" s="2">
        <v>10.316631538595169</v>
      </c>
    </row>
    <row r="4854" spans="1:2" x14ac:dyDescent="0.25">
      <c r="A4854" s="28" t="s">
        <v>88</v>
      </c>
      <c r="B4854" s="2">
        <v>6.0822511887983293</v>
      </c>
    </row>
    <row r="4855" spans="1:2" x14ac:dyDescent="0.25">
      <c r="A4855" s="28" t="s">
        <v>80</v>
      </c>
      <c r="B4855" s="2">
        <v>5.7812087547160189</v>
      </c>
    </row>
    <row r="4856" spans="1:2" x14ac:dyDescent="0.25">
      <c r="A4856" s="28" t="s">
        <v>84</v>
      </c>
      <c r="B4856" s="2">
        <v>10.676683505124068</v>
      </c>
    </row>
    <row r="4857" spans="1:2" x14ac:dyDescent="0.25">
      <c r="A4857" s="28" t="s">
        <v>85</v>
      </c>
      <c r="B4857" s="2">
        <v>6.3606320791823778</v>
      </c>
    </row>
    <row r="4858" spans="1:2" x14ac:dyDescent="0.25">
      <c r="A4858" s="28" t="s">
        <v>82</v>
      </c>
      <c r="B4858" s="2">
        <v>21.11330476813594</v>
      </c>
    </row>
    <row r="4859" spans="1:2" x14ac:dyDescent="0.25">
      <c r="A4859" s="6" t="s">
        <v>22</v>
      </c>
      <c r="B4859" s="2">
        <v>30.638517387021775</v>
      </c>
    </row>
    <row r="4860" spans="1:2" x14ac:dyDescent="0.25">
      <c r="A4860" s="28" t="s">
        <v>79</v>
      </c>
      <c r="B4860" s="2">
        <v>0.43344775555808873</v>
      </c>
    </row>
    <row r="4861" spans="1:2" x14ac:dyDescent="0.25">
      <c r="A4861" s="28" t="s">
        <v>86</v>
      </c>
      <c r="B4861" s="2">
        <v>0.37826107923982411</v>
      </c>
    </row>
    <row r="4862" spans="1:2" x14ac:dyDescent="0.25">
      <c r="A4862" s="28" t="s">
        <v>87</v>
      </c>
      <c r="B4862" s="2">
        <v>1.5824429385580627</v>
      </c>
    </row>
    <row r="4863" spans="1:2" x14ac:dyDescent="0.25">
      <c r="A4863" s="28" t="s">
        <v>31</v>
      </c>
      <c r="B4863" s="2">
        <v>5.6543999027441139</v>
      </c>
    </row>
    <row r="4864" spans="1:2" x14ac:dyDescent="0.25">
      <c r="A4864" s="28" t="s">
        <v>29</v>
      </c>
      <c r="B4864" s="2">
        <v>3.1708053503453208</v>
      </c>
    </row>
    <row r="4865" spans="1:2" x14ac:dyDescent="0.25">
      <c r="A4865" s="28" t="s">
        <v>30</v>
      </c>
      <c r="B4865" s="2">
        <v>4.6158719157255304</v>
      </c>
    </row>
    <row r="4866" spans="1:2" x14ac:dyDescent="0.25">
      <c r="A4866" s="28" t="s">
        <v>88</v>
      </c>
      <c r="B4866" s="2">
        <v>2.7944707144917693</v>
      </c>
    </row>
    <row r="4867" spans="1:2" x14ac:dyDescent="0.25">
      <c r="A4867" s="28" t="s">
        <v>80</v>
      </c>
      <c r="B4867" s="2">
        <v>0.40624052633999996</v>
      </c>
    </row>
    <row r="4868" spans="1:2" x14ac:dyDescent="0.25">
      <c r="A4868" s="28" t="s">
        <v>84</v>
      </c>
      <c r="B4868" s="2">
        <v>1.6534494683212828</v>
      </c>
    </row>
    <row r="4869" spans="1:2" x14ac:dyDescent="0.25">
      <c r="A4869" s="28" t="s">
        <v>85</v>
      </c>
      <c r="B4869" s="2">
        <v>4.8013464893183597</v>
      </c>
    </row>
    <row r="4870" spans="1:2" x14ac:dyDescent="0.25">
      <c r="A4870" s="28" t="s">
        <v>82</v>
      </c>
      <c r="B4870" s="2">
        <v>5.1477812463794237</v>
      </c>
    </row>
    <row r="4871" spans="1:2" x14ac:dyDescent="0.25">
      <c r="A4871" s="6" t="s">
        <v>25</v>
      </c>
      <c r="B4871" s="2">
        <v>54.941583685322534</v>
      </c>
    </row>
    <row r="4872" spans="1:2" x14ac:dyDescent="0.25">
      <c r="A4872" s="28" t="s">
        <v>79</v>
      </c>
      <c r="B4872" s="2">
        <v>0.55905676249123448</v>
      </c>
    </row>
    <row r="4873" spans="1:2" x14ac:dyDescent="0.25">
      <c r="A4873" s="28" t="s">
        <v>86</v>
      </c>
      <c r="B4873" s="2">
        <v>0.58145488280791291</v>
      </c>
    </row>
    <row r="4874" spans="1:2" x14ac:dyDescent="0.25">
      <c r="A4874" s="28" t="s">
        <v>87</v>
      </c>
      <c r="B4874" s="2">
        <v>0.89498182647087288</v>
      </c>
    </row>
    <row r="4875" spans="1:2" x14ac:dyDescent="0.25">
      <c r="A4875" s="28" t="s">
        <v>31</v>
      </c>
      <c r="B4875" s="2">
        <v>6.4251677142778334</v>
      </c>
    </row>
    <row r="4876" spans="1:2" x14ac:dyDescent="0.25">
      <c r="A4876" s="28" t="s">
        <v>29</v>
      </c>
      <c r="B4876" s="2">
        <v>5.3858138859613627</v>
      </c>
    </row>
    <row r="4877" spans="1:2" x14ac:dyDescent="0.25">
      <c r="A4877" s="28" t="s">
        <v>30</v>
      </c>
      <c r="B4877" s="2">
        <v>9.3524018630051788</v>
      </c>
    </row>
    <row r="4878" spans="1:2" x14ac:dyDescent="0.25">
      <c r="A4878" s="28" t="s">
        <v>88</v>
      </c>
      <c r="B4878" s="2">
        <v>9.6183978695890993</v>
      </c>
    </row>
    <row r="4879" spans="1:2" x14ac:dyDescent="0.25">
      <c r="A4879" s="28" t="s">
        <v>80</v>
      </c>
      <c r="B4879" s="2">
        <v>0.13066751255487177</v>
      </c>
    </row>
    <row r="4880" spans="1:2" x14ac:dyDescent="0.25">
      <c r="A4880" s="28" t="s">
        <v>84</v>
      </c>
      <c r="B4880" s="2">
        <v>0.33983504363468942</v>
      </c>
    </row>
    <row r="4881" spans="1:2" x14ac:dyDescent="0.25">
      <c r="A4881" s="28" t="s">
        <v>85</v>
      </c>
      <c r="B4881" s="2">
        <v>13.132871201390229</v>
      </c>
    </row>
    <row r="4882" spans="1:2" x14ac:dyDescent="0.25">
      <c r="A4882" s="28" t="s">
        <v>82</v>
      </c>
      <c r="B4882" s="2">
        <v>8.5209351231392478</v>
      </c>
    </row>
    <row r="4883" spans="1:2" x14ac:dyDescent="0.25">
      <c r="A4883" s="6" t="s">
        <v>23</v>
      </c>
      <c r="B4883" s="2">
        <v>61.905592499890588</v>
      </c>
    </row>
    <row r="4884" spans="1:2" x14ac:dyDescent="0.25">
      <c r="A4884" s="28" t="s">
        <v>79</v>
      </c>
      <c r="B4884" s="2">
        <v>0.84848998412150378</v>
      </c>
    </row>
    <row r="4885" spans="1:2" x14ac:dyDescent="0.25">
      <c r="A4885" s="28" t="s">
        <v>86</v>
      </c>
      <c r="B4885" s="2">
        <v>0.74829120417188166</v>
      </c>
    </row>
    <row r="4886" spans="1:2" x14ac:dyDescent="0.25">
      <c r="A4886" s="28" t="s">
        <v>87</v>
      </c>
      <c r="B4886" s="2">
        <v>3.6160889648384673</v>
      </c>
    </row>
    <row r="4887" spans="1:2" x14ac:dyDescent="0.25">
      <c r="A4887" s="28" t="s">
        <v>31</v>
      </c>
      <c r="B4887" s="2">
        <v>11.490321289067808</v>
      </c>
    </row>
    <row r="4888" spans="1:2" x14ac:dyDescent="0.25">
      <c r="A4888" s="28" t="s">
        <v>29</v>
      </c>
      <c r="B4888" s="2">
        <v>5.6572252437491475</v>
      </c>
    </row>
    <row r="4889" spans="1:2" x14ac:dyDescent="0.25">
      <c r="A4889" s="28" t="s">
        <v>30</v>
      </c>
      <c r="B4889" s="2">
        <v>9.026836964030311</v>
      </c>
    </row>
    <row r="4890" spans="1:2" x14ac:dyDescent="0.25">
      <c r="A4890" s="28" t="s">
        <v>88</v>
      </c>
      <c r="B4890" s="2">
        <v>3.5917981161365811</v>
      </c>
    </row>
    <row r="4891" spans="1:2" x14ac:dyDescent="0.25">
      <c r="A4891" s="28" t="s">
        <v>80</v>
      </c>
      <c r="B4891" s="2">
        <v>1.3712832231313765</v>
      </c>
    </row>
    <row r="4892" spans="1:2" x14ac:dyDescent="0.25">
      <c r="A4892" s="28" t="s">
        <v>84</v>
      </c>
      <c r="B4892" s="2">
        <v>5.35076430238282</v>
      </c>
    </row>
    <row r="4893" spans="1:2" x14ac:dyDescent="0.25">
      <c r="A4893" s="28" t="s">
        <v>85</v>
      </c>
      <c r="B4893" s="2">
        <v>10.346258191231664</v>
      </c>
    </row>
    <row r="4894" spans="1:2" x14ac:dyDescent="0.25">
      <c r="A4894" s="28" t="s">
        <v>82</v>
      </c>
      <c r="B4894" s="2">
        <v>9.8582350170290329</v>
      </c>
    </row>
    <row r="4895" spans="1:2" x14ac:dyDescent="0.25">
      <c r="A4895" s="6" t="s">
        <v>250</v>
      </c>
      <c r="B4895" s="2">
        <v>269.96623024755991</v>
      </c>
    </row>
    <row r="4896" spans="1:2" x14ac:dyDescent="0.25">
      <c r="A4896" s="28" t="s">
        <v>79</v>
      </c>
      <c r="B4896" s="2">
        <v>2.4032297516303025</v>
      </c>
    </row>
    <row r="4897" spans="1:2" x14ac:dyDescent="0.25">
      <c r="A4897" s="28" t="s">
        <v>86</v>
      </c>
      <c r="B4897" s="2">
        <v>2.5960772386819735</v>
      </c>
    </row>
    <row r="4898" spans="1:2" x14ac:dyDescent="0.25">
      <c r="A4898" s="28" t="s">
        <v>87</v>
      </c>
      <c r="B4898" s="2">
        <v>13.777572016579386</v>
      </c>
    </row>
    <row r="4899" spans="1:2" x14ac:dyDescent="0.25">
      <c r="A4899" s="28" t="s">
        <v>31</v>
      </c>
      <c r="B4899" s="2">
        <v>36.779331930092454</v>
      </c>
    </row>
    <row r="4900" spans="1:2" x14ac:dyDescent="0.25">
      <c r="A4900" s="28" t="s">
        <v>29</v>
      </c>
      <c r="B4900" s="2">
        <v>21.885477703179106</v>
      </c>
    </row>
    <row r="4901" spans="1:2" x14ac:dyDescent="0.25">
      <c r="A4901" s="28" t="s">
        <v>30</v>
      </c>
      <c r="B4901" s="2">
        <v>43.935362890633677</v>
      </c>
    </row>
    <row r="4902" spans="1:2" x14ac:dyDescent="0.25">
      <c r="A4902" s="28" t="s">
        <v>88</v>
      </c>
      <c r="B4902" s="2">
        <v>25.971254583939363</v>
      </c>
    </row>
    <row r="4903" spans="1:2" x14ac:dyDescent="0.25">
      <c r="A4903" s="28" t="s">
        <v>80</v>
      </c>
      <c r="B4903" s="2">
        <v>13.493017435425381</v>
      </c>
    </row>
    <row r="4904" spans="1:2" x14ac:dyDescent="0.25">
      <c r="A4904" s="28" t="s">
        <v>84</v>
      </c>
      <c r="B4904" s="2">
        <v>18.476121828325255</v>
      </c>
    </row>
    <row r="4905" spans="1:2" x14ac:dyDescent="0.25">
      <c r="A4905" s="28" t="s">
        <v>85</v>
      </c>
      <c r="B4905" s="2">
        <v>38.592149995451607</v>
      </c>
    </row>
    <row r="4906" spans="1:2" x14ac:dyDescent="0.25">
      <c r="A4906" s="28" t="s">
        <v>82</v>
      </c>
      <c r="B4906" s="2">
        <v>52.056634873621391</v>
      </c>
    </row>
    <row r="4907" spans="1:2" x14ac:dyDescent="0.25">
      <c r="A4907" s="6" t="s">
        <v>252</v>
      </c>
      <c r="B4907" s="2">
        <v>553.78581702252882</v>
      </c>
    </row>
    <row r="4908" spans="1:2" x14ac:dyDescent="0.25">
      <c r="A4908" s="28" t="s">
        <v>79</v>
      </c>
      <c r="B4908" s="2">
        <v>13.271572143914335</v>
      </c>
    </row>
    <row r="4909" spans="1:2" x14ac:dyDescent="0.25">
      <c r="A4909" s="28" t="s">
        <v>86</v>
      </c>
      <c r="B4909" s="2">
        <v>3.7934919189318577</v>
      </c>
    </row>
    <row r="4910" spans="1:2" x14ac:dyDescent="0.25">
      <c r="A4910" s="28" t="s">
        <v>87</v>
      </c>
      <c r="B4910" s="2">
        <v>28.144758411757678</v>
      </c>
    </row>
    <row r="4911" spans="1:2" x14ac:dyDescent="0.25">
      <c r="A4911" s="28" t="s">
        <v>31</v>
      </c>
      <c r="B4911" s="2">
        <v>49.643409918868244</v>
      </c>
    </row>
    <row r="4912" spans="1:2" x14ac:dyDescent="0.25">
      <c r="A4912" s="28" t="s">
        <v>29</v>
      </c>
      <c r="B4912" s="2">
        <v>69.645865388288556</v>
      </c>
    </row>
    <row r="4913" spans="1:2" x14ac:dyDescent="0.25">
      <c r="A4913" s="28" t="s">
        <v>30</v>
      </c>
      <c r="B4913" s="2">
        <v>36.221418857019948</v>
      </c>
    </row>
    <row r="4914" spans="1:2" x14ac:dyDescent="0.25">
      <c r="A4914" s="28" t="s">
        <v>88</v>
      </c>
      <c r="B4914" s="2">
        <v>95.07102859356884</v>
      </c>
    </row>
    <row r="4915" spans="1:2" x14ac:dyDescent="0.25">
      <c r="A4915" s="28" t="s">
        <v>80</v>
      </c>
      <c r="B4915" s="2">
        <v>18.699784821736479</v>
      </c>
    </row>
    <row r="4916" spans="1:2" x14ac:dyDescent="0.25">
      <c r="A4916" s="28" t="s">
        <v>84</v>
      </c>
      <c r="B4916" s="2">
        <v>42.181228135947784</v>
      </c>
    </row>
    <row r="4917" spans="1:2" x14ac:dyDescent="0.25">
      <c r="A4917" s="28" t="s">
        <v>85</v>
      </c>
      <c r="B4917" s="2">
        <v>98.786756144843054</v>
      </c>
    </row>
    <row r="4918" spans="1:2" x14ac:dyDescent="0.25">
      <c r="A4918" s="28" t="s">
        <v>82</v>
      </c>
      <c r="B4918" s="2">
        <v>98.326502687651995</v>
      </c>
    </row>
    <row r="4919" spans="1:2" x14ac:dyDescent="0.25">
      <c r="A4919" s="6" t="s">
        <v>230</v>
      </c>
      <c r="B4919" s="2">
        <v>126.1091084974471</v>
      </c>
    </row>
    <row r="4920" spans="1:2" x14ac:dyDescent="0.25">
      <c r="A4920" s="28" t="s">
        <v>79</v>
      </c>
      <c r="B4920" s="2">
        <v>4.4744936822524046</v>
      </c>
    </row>
    <row r="4921" spans="1:2" x14ac:dyDescent="0.25">
      <c r="A4921" s="28" t="s">
        <v>86</v>
      </c>
      <c r="B4921" s="2">
        <v>1.5588553804719814</v>
      </c>
    </row>
    <row r="4922" spans="1:2" x14ac:dyDescent="0.25">
      <c r="A4922" s="28" t="s">
        <v>87</v>
      </c>
      <c r="B4922" s="2">
        <v>5.2482907630218509</v>
      </c>
    </row>
    <row r="4923" spans="1:2" x14ac:dyDescent="0.25">
      <c r="A4923" s="28" t="s">
        <v>31</v>
      </c>
      <c r="B4923" s="2">
        <v>11.354624565062057</v>
      </c>
    </row>
    <row r="4924" spans="1:2" x14ac:dyDescent="0.25">
      <c r="A4924" s="28" t="s">
        <v>29</v>
      </c>
      <c r="B4924" s="2">
        <v>10.027128693760526</v>
      </c>
    </row>
    <row r="4925" spans="1:2" x14ac:dyDescent="0.25">
      <c r="A4925" s="28" t="s">
        <v>30</v>
      </c>
      <c r="B4925" s="2">
        <v>8.6922362667583126</v>
      </c>
    </row>
    <row r="4926" spans="1:2" x14ac:dyDescent="0.25">
      <c r="A4926" s="28" t="s">
        <v>88</v>
      </c>
      <c r="B4926" s="2">
        <v>21.442952104351267</v>
      </c>
    </row>
    <row r="4927" spans="1:2" x14ac:dyDescent="0.25">
      <c r="A4927" s="28" t="s">
        <v>80</v>
      </c>
      <c r="B4927" s="2">
        <v>4.5796800526481238</v>
      </c>
    </row>
    <row r="4928" spans="1:2" x14ac:dyDescent="0.25">
      <c r="A4928" s="28" t="s">
        <v>84</v>
      </c>
      <c r="B4928" s="2">
        <v>4.8410965882660708</v>
      </c>
    </row>
    <row r="4929" spans="1:2" x14ac:dyDescent="0.25">
      <c r="A4929" s="28" t="s">
        <v>85</v>
      </c>
      <c r="B4929" s="2">
        <v>25.24791099505385</v>
      </c>
    </row>
    <row r="4930" spans="1:2" x14ac:dyDescent="0.25">
      <c r="A4930" s="28" t="s">
        <v>82</v>
      </c>
      <c r="B4930" s="2">
        <v>28.641839405800653</v>
      </c>
    </row>
    <row r="4931" spans="1:2" x14ac:dyDescent="0.25">
      <c r="A4931" s="6" t="s">
        <v>93</v>
      </c>
      <c r="B4931" s="2">
        <v>3001.7423661604098</v>
      </c>
    </row>
    <row r="4932" spans="1:2" x14ac:dyDescent="0.25">
      <c r="A4932" s="28" t="s">
        <v>79</v>
      </c>
      <c r="B4932" s="2">
        <v>57.154110666595358</v>
      </c>
    </row>
    <row r="4933" spans="1:2" x14ac:dyDescent="0.25">
      <c r="A4933" s="28" t="s">
        <v>86</v>
      </c>
      <c r="B4933" s="2">
        <v>33.427333462614499</v>
      </c>
    </row>
    <row r="4934" spans="1:2" x14ac:dyDescent="0.25">
      <c r="A4934" s="28" t="s">
        <v>87</v>
      </c>
      <c r="B4934" s="2">
        <v>164.98754069598971</v>
      </c>
    </row>
    <row r="4935" spans="1:2" x14ac:dyDescent="0.25">
      <c r="A4935" s="28" t="s">
        <v>31</v>
      </c>
      <c r="B4935" s="2">
        <v>378.2265275462521</v>
      </c>
    </row>
    <row r="4936" spans="1:2" x14ac:dyDescent="0.25">
      <c r="A4936" s="28" t="s">
        <v>29</v>
      </c>
      <c r="B4936" s="2">
        <v>262.98115029014622</v>
      </c>
    </row>
    <row r="4937" spans="1:2" x14ac:dyDescent="0.25">
      <c r="A4937" s="28" t="s">
        <v>30</v>
      </c>
      <c r="B4937" s="2">
        <v>338.71592196533629</v>
      </c>
    </row>
    <row r="4938" spans="1:2" x14ac:dyDescent="0.25">
      <c r="A4938" s="28" t="s">
        <v>88</v>
      </c>
      <c r="B4938" s="2">
        <v>393.25565362582591</v>
      </c>
    </row>
    <row r="4939" spans="1:2" x14ac:dyDescent="0.25">
      <c r="A4939" s="28" t="s">
        <v>80</v>
      </c>
      <c r="B4939" s="2">
        <v>80.43708320805338</v>
      </c>
    </row>
    <row r="4940" spans="1:2" x14ac:dyDescent="0.25">
      <c r="A4940" s="28" t="s">
        <v>84</v>
      </c>
      <c r="B4940" s="2">
        <v>272.45652505926682</v>
      </c>
    </row>
    <row r="4941" spans="1:2" x14ac:dyDescent="0.25">
      <c r="A4941" s="28" t="s">
        <v>85</v>
      </c>
      <c r="B4941" s="2">
        <v>505.18213571955937</v>
      </c>
    </row>
    <row r="4942" spans="1:2" x14ac:dyDescent="0.25">
      <c r="A4942" s="28" t="s">
        <v>82</v>
      </c>
      <c r="B4942" s="2">
        <v>514.91838392077011</v>
      </c>
    </row>
    <row r="4943" spans="1:2" x14ac:dyDescent="0.25">
      <c r="A4943" s="3" t="s">
        <v>88</v>
      </c>
      <c r="B4943" s="2">
        <v>2540.7163059283207</v>
      </c>
    </row>
    <row r="4944" spans="1:2" x14ac:dyDescent="0.25">
      <c r="A4944" s="6" t="s">
        <v>229</v>
      </c>
      <c r="B4944" s="2">
        <v>76.567273687563556</v>
      </c>
    </row>
    <row r="4945" spans="1:2" x14ac:dyDescent="0.25">
      <c r="A4945" s="28" t="s">
        <v>79</v>
      </c>
      <c r="B4945" s="2">
        <v>0.56655190808774647</v>
      </c>
    </row>
    <row r="4946" spans="1:2" x14ac:dyDescent="0.25">
      <c r="A4946" s="28" t="s">
        <v>86</v>
      </c>
      <c r="B4946" s="2">
        <v>0.21289557523445862</v>
      </c>
    </row>
    <row r="4947" spans="1:2" x14ac:dyDescent="0.25">
      <c r="A4947" s="28" t="s">
        <v>87</v>
      </c>
      <c r="B4947" s="2">
        <v>0.56666539840942187</v>
      </c>
    </row>
    <row r="4948" spans="1:2" x14ac:dyDescent="0.25">
      <c r="A4948" s="28" t="s">
        <v>31</v>
      </c>
      <c r="B4948" s="2">
        <v>0.5937744084546378</v>
      </c>
    </row>
    <row r="4949" spans="1:2" x14ac:dyDescent="0.25">
      <c r="A4949" s="28" t="s">
        <v>29</v>
      </c>
      <c r="B4949" s="2">
        <v>0.28446424708194507</v>
      </c>
    </row>
    <row r="4950" spans="1:2" x14ac:dyDescent="0.25">
      <c r="A4950" s="28" t="s">
        <v>30</v>
      </c>
      <c r="B4950" s="2">
        <v>0.27993912638881718</v>
      </c>
    </row>
    <row r="4951" spans="1:2" x14ac:dyDescent="0.25">
      <c r="A4951" s="28" t="s">
        <v>80</v>
      </c>
      <c r="B4951" s="2">
        <v>0.6019515436168148</v>
      </c>
    </row>
    <row r="4952" spans="1:2" x14ac:dyDescent="0.25">
      <c r="A4952" s="28" t="s">
        <v>84</v>
      </c>
      <c r="B4952" s="2">
        <v>27.317516877658829</v>
      </c>
    </row>
    <row r="4953" spans="1:2" x14ac:dyDescent="0.25">
      <c r="A4953" s="28" t="s">
        <v>85</v>
      </c>
      <c r="B4953" s="2">
        <v>17.522898930325027</v>
      </c>
    </row>
    <row r="4954" spans="1:2" x14ac:dyDescent="0.25">
      <c r="A4954" s="28" t="s">
        <v>82</v>
      </c>
      <c r="B4954" s="2">
        <v>28.620615672305853</v>
      </c>
    </row>
    <row r="4955" spans="1:2" x14ac:dyDescent="0.25">
      <c r="A4955" s="6" t="s">
        <v>240</v>
      </c>
      <c r="B4955" s="2">
        <v>5.7652106291077558</v>
      </c>
    </row>
    <row r="4956" spans="1:2" x14ac:dyDescent="0.25">
      <c r="A4956" s="28" t="s">
        <v>87</v>
      </c>
      <c r="B4956" s="2">
        <v>1.0321960751340409</v>
      </c>
    </row>
    <row r="4957" spans="1:2" x14ac:dyDescent="0.25">
      <c r="A4957" s="28" t="s">
        <v>31</v>
      </c>
      <c r="B4957" s="2">
        <v>0.44624109372533494</v>
      </c>
    </row>
    <row r="4958" spans="1:2" x14ac:dyDescent="0.25">
      <c r="A4958" s="28" t="s">
        <v>29</v>
      </c>
      <c r="B4958" s="2">
        <v>0.45794826754564011</v>
      </c>
    </row>
    <row r="4959" spans="1:2" x14ac:dyDescent="0.25">
      <c r="A4959" s="28" t="s">
        <v>30</v>
      </c>
      <c r="B4959" s="2">
        <v>6.5387173627771147E-2</v>
      </c>
    </row>
    <row r="4960" spans="1:2" x14ac:dyDescent="0.25">
      <c r="A4960" s="28" t="s">
        <v>80</v>
      </c>
      <c r="B4960" s="2">
        <v>2.2645713075948672E-2</v>
      </c>
    </row>
    <row r="4961" spans="1:2" x14ac:dyDescent="0.25">
      <c r="A4961" s="28" t="s">
        <v>84</v>
      </c>
      <c r="B4961" s="2">
        <v>0.15377747759000138</v>
      </c>
    </row>
    <row r="4962" spans="1:2" x14ac:dyDescent="0.25">
      <c r="A4962" s="28" t="s">
        <v>85</v>
      </c>
      <c r="B4962" s="2">
        <v>1.6054777380430338</v>
      </c>
    </row>
    <row r="4963" spans="1:2" x14ac:dyDescent="0.25">
      <c r="A4963" s="28" t="s">
        <v>82</v>
      </c>
      <c r="B4963" s="2">
        <v>1.9815370903659846</v>
      </c>
    </row>
    <row r="4964" spans="1:2" x14ac:dyDescent="0.25">
      <c r="A4964" s="6" t="s">
        <v>242</v>
      </c>
      <c r="B4964" s="2">
        <v>183.63140545418679</v>
      </c>
    </row>
    <row r="4965" spans="1:2" x14ac:dyDescent="0.25">
      <c r="A4965" s="28" t="s">
        <v>79</v>
      </c>
      <c r="B4965" s="2">
        <v>8.383276296529985</v>
      </c>
    </row>
    <row r="4966" spans="1:2" x14ac:dyDescent="0.25">
      <c r="A4966" s="28" t="s">
        <v>86</v>
      </c>
      <c r="B4966" s="2">
        <v>1.3298019454298891</v>
      </c>
    </row>
    <row r="4967" spans="1:2" x14ac:dyDescent="0.25">
      <c r="A4967" s="28" t="s">
        <v>87</v>
      </c>
      <c r="B4967" s="2">
        <v>2.1493839201489107</v>
      </c>
    </row>
    <row r="4968" spans="1:2" x14ac:dyDescent="0.25">
      <c r="A4968" s="28" t="s">
        <v>31</v>
      </c>
      <c r="B4968" s="2">
        <v>9.3469156178681345</v>
      </c>
    </row>
    <row r="4969" spans="1:2" x14ac:dyDescent="0.25">
      <c r="A4969" s="28" t="s">
        <v>29</v>
      </c>
      <c r="B4969" s="2">
        <v>3.1615711556098987</v>
      </c>
    </row>
    <row r="4970" spans="1:2" x14ac:dyDescent="0.25">
      <c r="A4970" s="28" t="s">
        <v>30</v>
      </c>
      <c r="B4970" s="2">
        <v>2.8720488536107585</v>
      </c>
    </row>
    <row r="4971" spans="1:2" x14ac:dyDescent="0.25">
      <c r="A4971" s="28" t="s">
        <v>80</v>
      </c>
      <c r="B4971" s="2">
        <v>5.3422192049386199</v>
      </c>
    </row>
    <row r="4972" spans="1:2" x14ac:dyDescent="0.25">
      <c r="A4972" s="28" t="s">
        <v>84</v>
      </c>
      <c r="B4972" s="2">
        <v>25.029296317822894</v>
      </c>
    </row>
    <row r="4973" spans="1:2" x14ac:dyDescent="0.25">
      <c r="A4973" s="28" t="s">
        <v>85</v>
      </c>
      <c r="B4973" s="2">
        <v>36.453353157758023</v>
      </c>
    </row>
    <row r="4974" spans="1:2" x14ac:dyDescent="0.25">
      <c r="A4974" s="28" t="s">
        <v>82</v>
      </c>
      <c r="B4974" s="2">
        <v>89.563538984469673</v>
      </c>
    </row>
    <row r="4975" spans="1:2" x14ac:dyDescent="0.25">
      <c r="A4975" s="6" t="s">
        <v>53</v>
      </c>
      <c r="B4975" s="2">
        <v>8.406652047769434</v>
      </c>
    </row>
    <row r="4976" spans="1:2" x14ac:dyDescent="0.25">
      <c r="A4976" s="28" t="s">
        <v>79</v>
      </c>
      <c r="B4976" s="2">
        <v>0.80630961286418101</v>
      </c>
    </row>
    <row r="4977" spans="1:2" x14ac:dyDescent="0.25">
      <c r="A4977" s="28" t="s">
        <v>86</v>
      </c>
      <c r="B4977" s="2">
        <v>4.3811977953974977E-2</v>
      </c>
    </row>
    <row r="4978" spans="1:2" x14ac:dyDescent="0.25">
      <c r="A4978" s="28" t="s">
        <v>87</v>
      </c>
      <c r="B4978" s="2">
        <v>0.80598788882797801</v>
      </c>
    </row>
    <row r="4979" spans="1:2" x14ac:dyDescent="0.25">
      <c r="A4979" s="28" t="s">
        <v>31</v>
      </c>
      <c r="B4979" s="2">
        <v>0.17378481092151848</v>
      </c>
    </row>
    <row r="4980" spans="1:2" x14ac:dyDescent="0.25">
      <c r="A4980" s="28" t="s">
        <v>29</v>
      </c>
      <c r="B4980" s="2">
        <v>0.10309442054848972</v>
      </c>
    </row>
    <row r="4981" spans="1:2" x14ac:dyDescent="0.25">
      <c r="A4981" s="28" t="s">
        <v>30</v>
      </c>
      <c r="B4981" s="2">
        <v>0.1507196235840918</v>
      </c>
    </row>
    <row r="4982" spans="1:2" x14ac:dyDescent="0.25">
      <c r="A4982" s="28" t="s">
        <v>80</v>
      </c>
      <c r="B4982" s="2">
        <v>0.43523083005093377</v>
      </c>
    </row>
    <row r="4983" spans="1:2" x14ac:dyDescent="0.25">
      <c r="A4983" s="28" t="s">
        <v>84</v>
      </c>
      <c r="B4983" s="2">
        <v>0.42127125821746547</v>
      </c>
    </row>
    <row r="4984" spans="1:2" x14ac:dyDescent="0.25">
      <c r="A4984" s="28" t="s">
        <v>85</v>
      </c>
      <c r="B4984" s="2">
        <v>2.9092800180899636</v>
      </c>
    </row>
    <row r="4985" spans="1:2" x14ac:dyDescent="0.25">
      <c r="A4985" s="28" t="s">
        <v>82</v>
      </c>
      <c r="B4985" s="2">
        <v>2.5571616067108369</v>
      </c>
    </row>
    <row r="4986" spans="1:2" x14ac:dyDescent="0.25">
      <c r="A4986" s="6" t="s">
        <v>19</v>
      </c>
      <c r="B4986" s="2">
        <v>0.89812763457214573</v>
      </c>
    </row>
    <row r="4987" spans="1:2" x14ac:dyDescent="0.25">
      <c r="A4987" s="28" t="s">
        <v>79</v>
      </c>
      <c r="B4987" s="2">
        <v>6.2826396983020921E-2</v>
      </c>
    </row>
    <row r="4988" spans="1:2" x14ac:dyDescent="0.25">
      <c r="A4988" s="28" t="s">
        <v>86</v>
      </c>
      <c r="B4988" s="2">
        <v>1.8196824660770397E-2</v>
      </c>
    </row>
    <row r="4989" spans="1:2" x14ac:dyDescent="0.25">
      <c r="A4989" s="28" t="s">
        <v>87</v>
      </c>
      <c r="B4989" s="2">
        <v>2.1891274628482618E-3</v>
      </c>
    </row>
    <row r="4990" spans="1:2" x14ac:dyDescent="0.25">
      <c r="A4990" s="28" t="s">
        <v>31</v>
      </c>
      <c r="B4990" s="2">
        <v>1.5172663026332028E-2</v>
      </c>
    </row>
    <row r="4991" spans="1:2" x14ac:dyDescent="0.25">
      <c r="A4991" s="28" t="s">
        <v>29</v>
      </c>
      <c r="B4991" s="2">
        <v>2.0759801714013853E-2</v>
      </c>
    </row>
    <row r="4992" spans="1:2" x14ac:dyDescent="0.25">
      <c r="A4992" s="28" t="s">
        <v>30</v>
      </c>
      <c r="B4992" s="2">
        <v>1.3615023985597257E-2</v>
      </c>
    </row>
    <row r="4993" spans="1:2" x14ac:dyDescent="0.25">
      <c r="A4993" s="28" t="s">
        <v>80</v>
      </c>
      <c r="B4993" s="2">
        <v>5.8467583683663504E-2</v>
      </c>
    </row>
    <row r="4994" spans="1:2" x14ac:dyDescent="0.25">
      <c r="A4994" s="28" t="s">
        <v>84</v>
      </c>
      <c r="B4994" s="2">
        <v>1.3026783725676548E-2</v>
      </c>
    </row>
    <row r="4995" spans="1:2" x14ac:dyDescent="0.25">
      <c r="A4995" s="28" t="s">
        <v>85</v>
      </c>
      <c r="B4995" s="2">
        <v>0.16509608469010897</v>
      </c>
    </row>
    <row r="4996" spans="1:2" x14ac:dyDescent="0.25">
      <c r="A4996" s="28" t="s">
        <v>82</v>
      </c>
      <c r="B4996" s="2">
        <v>0.52877734464011394</v>
      </c>
    </row>
    <row r="4997" spans="1:2" x14ac:dyDescent="0.25">
      <c r="A4997" s="6" t="s">
        <v>244</v>
      </c>
      <c r="B4997" s="2">
        <v>61.110489679565546</v>
      </c>
    </row>
    <row r="4998" spans="1:2" x14ac:dyDescent="0.25">
      <c r="A4998" s="28" t="s">
        <v>79</v>
      </c>
      <c r="B4998" s="2">
        <v>1.0376557466596221</v>
      </c>
    </row>
    <row r="4999" spans="1:2" x14ac:dyDescent="0.25">
      <c r="A4999" s="28" t="s">
        <v>86</v>
      </c>
      <c r="B4999" s="2">
        <v>0.21644790560765959</v>
      </c>
    </row>
    <row r="5000" spans="1:2" x14ac:dyDescent="0.25">
      <c r="A5000" s="28" t="s">
        <v>87</v>
      </c>
      <c r="B5000" s="2">
        <v>1.4487286960539831</v>
      </c>
    </row>
    <row r="5001" spans="1:2" x14ac:dyDescent="0.25">
      <c r="A5001" s="28" t="s">
        <v>31</v>
      </c>
      <c r="B5001" s="2">
        <v>0.69455847599004927</v>
      </c>
    </row>
    <row r="5002" spans="1:2" x14ac:dyDescent="0.25">
      <c r="A5002" s="28" t="s">
        <v>29</v>
      </c>
      <c r="B5002" s="2">
        <v>0.9157683706483315</v>
      </c>
    </row>
    <row r="5003" spans="1:2" x14ac:dyDescent="0.25">
      <c r="A5003" s="28" t="s">
        <v>30</v>
      </c>
      <c r="B5003" s="2">
        <v>0.30662107128502714</v>
      </c>
    </row>
    <row r="5004" spans="1:2" x14ac:dyDescent="0.25">
      <c r="A5004" s="28" t="s">
        <v>80</v>
      </c>
      <c r="B5004" s="2">
        <v>0.12909090323253813</v>
      </c>
    </row>
    <row r="5005" spans="1:2" x14ac:dyDescent="0.25">
      <c r="A5005" s="28" t="s">
        <v>84</v>
      </c>
      <c r="B5005" s="2">
        <v>7.2082686252400539</v>
      </c>
    </row>
    <row r="5006" spans="1:2" x14ac:dyDescent="0.25">
      <c r="A5006" s="28" t="s">
        <v>85</v>
      </c>
      <c r="B5006" s="2">
        <v>13.368335440250483</v>
      </c>
    </row>
    <row r="5007" spans="1:2" x14ac:dyDescent="0.25">
      <c r="A5007" s="28" t="s">
        <v>82</v>
      </c>
      <c r="B5007" s="2">
        <v>35.785014444597799</v>
      </c>
    </row>
    <row r="5008" spans="1:2" x14ac:dyDescent="0.25">
      <c r="A5008" s="6" t="s">
        <v>52</v>
      </c>
      <c r="B5008" s="2">
        <v>5.0605221543973835</v>
      </c>
    </row>
    <row r="5009" spans="1:2" x14ac:dyDescent="0.25">
      <c r="A5009" s="28" t="s">
        <v>79</v>
      </c>
      <c r="B5009" s="2">
        <v>5.1727310938048263E-2</v>
      </c>
    </row>
    <row r="5010" spans="1:2" x14ac:dyDescent="0.25">
      <c r="A5010" s="28" t="s">
        <v>86</v>
      </c>
      <c r="B5010" s="2">
        <v>5.6430858148724958E-3</v>
      </c>
    </row>
    <row r="5011" spans="1:2" x14ac:dyDescent="0.25">
      <c r="A5011" s="28" t="s">
        <v>87</v>
      </c>
      <c r="B5011" s="2">
        <v>7.4004083844196489E-2</v>
      </c>
    </row>
    <row r="5012" spans="1:2" x14ac:dyDescent="0.25">
      <c r="A5012" s="28" t="s">
        <v>31</v>
      </c>
      <c r="B5012" s="2">
        <v>2.2878693775021657E-2</v>
      </c>
    </row>
    <row r="5013" spans="1:2" x14ac:dyDescent="0.25">
      <c r="A5013" s="28" t="s">
        <v>29</v>
      </c>
      <c r="B5013" s="2">
        <v>7.818638203099677E-3</v>
      </c>
    </row>
    <row r="5014" spans="1:2" x14ac:dyDescent="0.25">
      <c r="A5014" s="28" t="s">
        <v>30</v>
      </c>
      <c r="B5014" s="2">
        <v>8.3544561510005329E-3</v>
      </c>
    </row>
    <row r="5015" spans="1:2" x14ac:dyDescent="0.25">
      <c r="A5015" s="28" t="s">
        <v>80</v>
      </c>
      <c r="B5015" s="2">
        <v>0.133851851593739</v>
      </c>
    </row>
    <row r="5016" spans="1:2" x14ac:dyDescent="0.25">
      <c r="A5016" s="28" t="s">
        <v>84</v>
      </c>
      <c r="B5016" s="2">
        <v>6.3520415725920445E-2</v>
      </c>
    </row>
    <row r="5017" spans="1:2" x14ac:dyDescent="0.25">
      <c r="A5017" s="28" t="s">
        <v>85</v>
      </c>
      <c r="B5017" s="2">
        <v>0.41475819083272936</v>
      </c>
    </row>
    <row r="5018" spans="1:2" x14ac:dyDescent="0.25">
      <c r="A5018" s="28" t="s">
        <v>82</v>
      </c>
      <c r="B5018" s="2">
        <v>4.2779654275187555</v>
      </c>
    </row>
    <row r="5019" spans="1:2" x14ac:dyDescent="0.25">
      <c r="A5019" s="6" t="s">
        <v>246</v>
      </c>
      <c r="B5019" s="2">
        <v>23.045835675296189</v>
      </c>
    </row>
    <row r="5020" spans="1:2" x14ac:dyDescent="0.25">
      <c r="A5020" s="28" t="s">
        <v>79</v>
      </c>
      <c r="B5020" s="2">
        <v>0.31434962722428733</v>
      </c>
    </row>
    <row r="5021" spans="1:2" x14ac:dyDescent="0.25">
      <c r="A5021" s="28" t="s">
        <v>86</v>
      </c>
      <c r="B5021" s="2">
        <v>2.7613873298197443E-2</v>
      </c>
    </row>
    <row r="5022" spans="1:2" x14ac:dyDescent="0.25">
      <c r="A5022" s="28" t="s">
        <v>87</v>
      </c>
      <c r="B5022" s="2">
        <v>0.10075055840666963</v>
      </c>
    </row>
    <row r="5023" spans="1:2" x14ac:dyDescent="0.25">
      <c r="A5023" s="28" t="s">
        <v>31</v>
      </c>
      <c r="B5023" s="2">
        <v>0.1214624129190487</v>
      </c>
    </row>
    <row r="5024" spans="1:2" x14ac:dyDescent="0.25">
      <c r="A5024" s="28" t="s">
        <v>29</v>
      </c>
      <c r="B5024" s="2">
        <v>0.28738429905144014</v>
      </c>
    </row>
    <row r="5025" spans="1:2" x14ac:dyDescent="0.25">
      <c r="A5025" s="28" t="s">
        <v>30</v>
      </c>
      <c r="B5025" s="2">
        <v>0.11189853937519151</v>
      </c>
    </row>
    <row r="5026" spans="1:2" x14ac:dyDescent="0.25">
      <c r="A5026" s="28" t="s">
        <v>80</v>
      </c>
      <c r="B5026" s="2">
        <v>0.83993176355219512</v>
      </c>
    </row>
    <row r="5027" spans="1:2" x14ac:dyDescent="0.25">
      <c r="A5027" s="28" t="s">
        <v>84</v>
      </c>
      <c r="B5027" s="2">
        <v>2.3727655989415024</v>
      </c>
    </row>
    <row r="5028" spans="1:2" x14ac:dyDescent="0.25">
      <c r="A5028" s="28" t="s">
        <v>85</v>
      </c>
      <c r="B5028" s="2">
        <v>7.1949060206558144</v>
      </c>
    </row>
    <row r="5029" spans="1:2" x14ac:dyDescent="0.25">
      <c r="A5029" s="28" t="s">
        <v>82</v>
      </c>
      <c r="B5029" s="2">
        <v>11.674772981871845</v>
      </c>
    </row>
    <row r="5030" spans="1:2" x14ac:dyDescent="0.25">
      <c r="A5030" s="6" t="s">
        <v>248</v>
      </c>
      <c r="B5030" s="2">
        <v>377.61963035219054</v>
      </c>
    </row>
    <row r="5031" spans="1:2" x14ac:dyDescent="0.25">
      <c r="A5031" s="28" t="s">
        <v>79</v>
      </c>
      <c r="B5031" s="2">
        <v>11.433094824626846</v>
      </c>
    </row>
    <row r="5032" spans="1:2" x14ac:dyDescent="0.25">
      <c r="A5032" s="28" t="s">
        <v>86</v>
      </c>
      <c r="B5032" s="2">
        <v>3.9585028324533162</v>
      </c>
    </row>
    <row r="5033" spans="1:2" x14ac:dyDescent="0.25">
      <c r="A5033" s="28" t="s">
        <v>87</v>
      </c>
      <c r="B5033" s="2">
        <v>5.9801908481131472</v>
      </c>
    </row>
    <row r="5034" spans="1:2" x14ac:dyDescent="0.25">
      <c r="A5034" s="28" t="s">
        <v>31</v>
      </c>
      <c r="B5034" s="2">
        <v>18.462390960711986</v>
      </c>
    </row>
    <row r="5035" spans="1:2" x14ac:dyDescent="0.25">
      <c r="A5035" s="28" t="s">
        <v>29</v>
      </c>
      <c r="B5035" s="2">
        <v>9.6531109373036177</v>
      </c>
    </row>
    <row r="5036" spans="1:2" x14ac:dyDescent="0.25">
      <c r="A5036" s="28" t="s">
        <v>30</v>
      </c>
      <c r="B5036" s="2">
        <v>6.4183959180987733</v>
      </c>
    </row>
    <row r="5037" spans="1:2" x14ac:dyDescent="0.25">
      <c r="A5037" s="28" t="s">
        <v>80</v>
      </c>
      <c r="B5037" s="2">
        <v>7.3514800223096035</v>
      </c>
    </row>
    <row r="5038" spans="1:2" x14ac:dyDescent="0.25">
      <c r="A5038" s="28" t="s">
        <v>84</v>
      </c>
      <c r="B5038" s="2">
        <v>57.29048619662133</v>
      </c>
    </row>
    <row r="5039" spans="1:2" x14ac:dyDescent="0.25">
      <c r="A5039" s="28" t="s">
        <v>85</v>
      </c>
      <c r="B5039" s="2">
        <v>103.77485928192242</v>
      </c>
    </row>
    <row r="5040" spans="1:2" x14ac:dyDescent="0.25">
      <c r="A5040" s="28" t="s">
        <v>82</v>
      </c>
      <c r="B5040" s="2">
        <v>153.29711853002951</v>
      </c>
    </row>
    <row r="5041" spans="1:2" x14ac:dyDescent="0.25">
      <c r="A5041" s="6" t="s">
        <v>20</v>
      </c>
      <c r="B5041" s="2">
        <v>92.173505582467925</v>
      </c>
    </row>
    <row r="5042" spans="1:2" x14ac:dyDescent="0.25">
      <c r="A5042" s="28" t="s">
        <v>79</v>
      </c>
      <c r="B5042" s="2">
        <v>0.8596462046549499</v>
      </c>
    </row>
    <row r="5043" spans="1:2" x14ac:dyDescent="0.25">
      <c r="A5043" s="28" t="s">
        <v>86</v>
      </c>
      <c r="B5043" s="2">
        <v>0.68640778060349239</v>
      </c>
    </row>
    <row r="5044" spans="1:2" x14ac:dyDescent="0.25">
      <c r="A5044" s="28" t="s">
        <v>87</v>
      </c>
      <c r="B5044" s="2">
        <v>1.7942998070322538</v>
      </c>
    </row>
    <row r="5045" spans="1:2" x14ac:dyDescent="0.25">
      <c r="A5045" s="28" t="s">
        <v>31</v>
      </c>
      <c r="B5045" s="2">
        <v>0.50969010519511204</v>
      </c>
    </row>
    <row r="5046" spans="1:2" x14ac:dyDescent="0.25">
      <c r="A5046" s="28" t="s">
        <v>29</v>
      </c>
      <c r="B5046" s="2">
        <v>0.59104728010982621</v>
      </c>
    </row>
    <row r="5047" spans="1:2" x14ac:dyDescent="0.25">
      <c r="A5047" s="28" t="s">
        <v>30</v>
      </c>
      <c r="B5047" s="2">
        <v>0.71550195567388963</v>
      </c>
    </row>
    <row r="5048" spans="1:2" x14ac:dyDescent="0.25">
      <c r="A5048" s="28" t="s">
        <v>80</v>
      </c>
      <c r="B5048" s="2">
        <v>0.41552596496473948</v>
      </c>
    </row>
    <row r="5049" spans="1:2" x14ac:dyDescent="0.25">
      <c r="A5049" s="28" t="s">
        <v>84</v>
      </c>
      <c r="B5049" s="2">
        <v>9.1939772756260751</v>
      </c>
    </row>
    <row r="5050" spans="1:2" x14ac:dyDescent="0.25">
      <c r="A5050" s="28" t="s">
        <v>85</v>
      </c>
      <c r="B5050" s="2">
        <v>9.9348562957468154</v>
      </c>
    </row>
    <row r="5051" spans="1:2" x14ac:dyDescent="0.25">
      <c r="A5051" s="28" t="s">
        <v>82</v>
      </c>
      <c r="B5051" s="2">
        <v>67.472552912860763</v>
      </c>
    </row>
    <row r="5052" spans="1:2" x14ac:dyDescent="0.25">
      <c r="A5052" s="6" t="s">
        <v>21</v>
      </c>
      <c r="B5052" s="2">
        <v>35.719145993213893</v>
      </c>
    </row>
    <row r="5053" spans="1:2" x14ac:dyDescent="0.25">
      <c r="A5053" s="28" t="s">
        <v>79</v>
      </c>
      <c r="B5053" s="2">
        <v>0.19446575644593705</v>
      </c>
    </row>
    <row r="5054" spans="1:2" x14ac:dyDescent="0.25">
      <c r="A5054" s="28" t="s">
        <v>86</v>
      </c>
      <c r="B5054" s="2">
        <v>0.54252314029360049</v>
      </c>
    </row>
    <row r="5055" spans="1:2" x14ac:dyDescent="0.25">
      <c r="A5055" s="28" t="s">
        <v>87</v>
      </c>
      <c r="B5055" s="2">
        <v>6.1218233856984244E-2</v>
      </c>
    </row>
    <row r="5056" spans="1:2" x14ac:dyDescent="0.25">
      <c r="A5056" s="28" t="s">
        <v>31</v>
      </c>
      <c r="B5056" s="2">
        <v>0.84161222455770612</v>
      </c>
    </row>
    <row r="5057" spans="1:2" x14ac:dyDescent="0.25">
      <c r="A5057" s="28" t="s">
        <v>29</v>
      </c>
      <c r="B5057" s="2">
        <v>0.30179079872592901</v>
      </c>
    </row>
    <row r="5058" spans="1:2" x14ac:dyDescent="0.25">
      <c r="A5058" s="28" t="s">
        <v>30</v>
      </c>
      <c r="B5058" s="2">
        <v>0.36634513200566721</v>
      </c>
    </row>
    <row r="5059" spans="1:2" x14ac:dyDescent="0.25">
      <c r="A5059" s="28" t="s">
        <v>80</v>
      </c>
      <c r="B5059" s="2">
        <v>2.1396157212626608</v>
      </c>
    </row>
    <row r="5060" spans="1:2" x14ac:dyDescent="0.25">
      <c r="A5060" s="28" t="s">
        <v>84</v>
      </c>
      <c r="B5060" s="2">
        <v>6.1608293688652465</v>
      </c>
    </row>
    <row r="5061" spans="1:2" x14ac:dyDescent="0.25">
      <c r="A5061" s="28" t="s">
        <v>85</v>
      </c>
      <c r="B5061" s="2">
        <v>4.7913157319175586</v>
      </c>
    </row>
    <row r="5062" spans="1:2" x14ac:dyDescent="0.25">
      <c r="A5062" s="28" t="s">
        <v>82</v>
      </c>
      <c r="B5062" s="2">
        <v>20.319429885282602</v>
      </c>
    </row>
    <row r="5063" spans="1:2" x14ac:dyDescent="0.25">
      <c r="A5063" s="6" t="s">
        <v>22</v>
      </c>
      <c r="B5063" s="2">
        <v>9.9788780758534834</v>
      </c>
    </row>
    <row r="5064" spans="1:2" x14ac:dyDescent="0.25">
      <c r="A5064" s="28" t="s">
        <v>79</v>
      </c>
      <c r="B5064" s="2">
        <v>0.20619501016926331</v>
      </c>
    </row>
    <row r="5065" spans="1:2" x14ac:dyDescent="0.25">
      <c r="A5065" s="28" t="s">
        <v>86</v>
      </c>
      <c r="B5065" s="2">
        <v>0.11502378409018588</v>
      </c>
    </row>
    <row r="5066" spans="1:2" x14ac:dyDescent="0.25">
      <c r="A5066" s="28" t="s">
        <v>87</v>
      </c>
      <c r="B5066" s="2">
        <v>6.4626741486930386E-2</v>
      </c>
    </row>
    <row r="5067" spans="1:2" x14ac:dyDescent="0.25">
      <c r="A5067" s="28" t="s">
        <v>31</v>
      </c>
      <c r="B5067" s="2">
        <v>0.26246263152120847</v>
      </c>
    </row>
    <row r="5068" spans="1:2" x14ac:dyDescent="0.25">
      <c r="A5068" s="28" t="s">
        <v>29</v>
      </c>
      <c r="B5068" s="2">
        <v>0.14002605095888251</v>
      </c>
    </row>
    <row r="5069" spans="1:2" x14ac:dyDescent="0.25">
      <c r="A5069" s="28" t="s">
        <v>30</v>
      </c>
      <c r="B5069" s="2">
        <v>0.1996455273307523</v>
      </c>
    </row>
    <row r="5070" spans="1:2" x14ac:dyDescent="0.25">
      <c r="A5070" s="28" t="s">
        <v>80</v>
      </c>
      <c r="B5070" s="2">
        <v>0.10692012999973934</v>
      </c>
    </row>
    <row r="5071" spans="1:2" x14ac:dyDescent="0.25">
      <c r="A5071" s="28" t="s">
        <v>84</v>
      </c>
      <c r="B5071" s="2">
        <v>1.6171235882941315</v>
      </c>
    </row>
    <row r="5072" spans="1:2" x14ac:dyDescent="0.25">
      <c r="A5072" s="28" t="s">
        <v>85</v>
      </c>
      <c r="B5072" s="2">
        <v>2.0154221798340584</v>
      </c>
    </row>
    <row r="5073" spans="1:2" x14ac:dyDescent="0.25">
      <c r="A5073" s="28" t="s">
        <v>82</v>
      </c>
      <c r="B5073" s="2">
        <v>5.2514324321683299</v>
      </c>
    </row>
    <row r="5074" spans="1:2" x14ac:dyDescent="0.25">
      <c r="A5074" s="6" t="s">
        <v>25</v>
      </c>
      <c r="B5074" s="2">
        <v>56.223140931928185</v>
      </c>
    </row>
    <row r="5075" spans="1:2" x14ac:dyDescent="0.25">
      <c r="A5075" s="28" t="s">
        <v>79</v>
      </c>
      <c r="B5075" s="2">
        <v>4.80320356145101</v>
      </c>
    </row>
    <row r="5076" spans="1:2" x14ac:dyDescent="0.25">
      <c r="A5076" s="28" t="s">
        <v>86</v>
      </c>
      <c r="B5076" s="2">
        <v>0.27848778362984933</v>
      </c>
    </row>
    <row r="5077" spans="1:2" x14ac:dyDescent="0.25">
      <c r="A5077" s="28" t="s">
        <v>87</v>
      </c>
      <c r="B5077" s="2">
        <v>0.12450273300501122</v>
      </c>
    </row>
    <row r="5078" spans="1:2" x14ac:dyDescent="0.25">
      <c r="A5078" s="28" t="s">
        <v>31</v>
      </c>
      <c r="B5078" s="2">
        <v>3.909447076837385</v>
      </c>
    </row>
    <row r="5079" spans="1:2" x14ac:dyDescent="0.25">
      <c r="A5079" s="28" t="s">
        <v>29</v>
      </c>
      <c r="B5079" s="2">
        <v>0.69261100299647238</v>
      </c>
    </row>
    <row r="5080" spans="1:2" x14ac:dyDescent="0.25">
      <c r="A5080" s="28" t="s">
        <v>30</v>
      </c>
      <c r="B5080" s="2">
        <v>3.7039807519025878</v>
      </c>
    </row>
    <row r="5081" spans="1:2" x14ac:dyDescent="0.25">
      <c r="A5081" s="28" t="s">
        <v>80</v>
      </c>
      <c r="B5081" s="2">
        <v>0.41653925259267155</v>
      </c>
    </row>
    <row r="5082" spans="1:2" x14ac:dyDescent="0.25">
      <c r="A5082" s="28" t="s">
        <v>84</v>
      </c>
      <c r="B5082" s="2">
        <v>0.8980507152096574</v>
      </c>
    </row>
    <row r="5083" spans="1:2" x14ac:dyDescent="0.25">
      <c r="A5083" s="28" t="s">
        <v>85</v>
      </c>
      <c r="B5083" s="2">
        <v>19.030740187974089</v>
      </c>
    </row>
    <row r="5084" spans="1:2" x14ac:dyDescent="0.25">
      <c r="A5084" s="28" t="s">
        <v>82</v>
      </c>
      <c r="B5084" s="2">
        <v>22.365577866329456</v>
      </c>
    </row>
    <row r="5085" spans="1:2" x14ac:dyDescent="0.25">
      <c r="A5085" s="6" t="s">
        <v>23</v>
      </c>
      <c r="B5085" s="2">
        <v>30.292688064888175</v>
      </c>
    </row>
    <row r="5086" spans="1:2" x14ac:dyDescent="0.25">
      <c r="A5086" s="28" t="s">
        <v>79</v>
      </c>
      <c r="B5086" s="2">
        <v>0.41005705906496082</v>
      </c>
    </row>
    <row r="5087" spans="1:2" x14ac:dyDescent="0.25">
      <c r="A5087" s="28" t="s">
        <v>86</v>
      </c>
      <c r="B5087" s="2">
        <v>0.15029945984901644</v>
      </c>
    </row>
    <row r="5088" spans="1:2" x14ac:dyDescent="0.25">
      <c r="A5088" s="28" t="s">
        <v>87</v>
      </c>
      <c r="B5088" s="2">
        <v>0.10626721753543469</v>
      </c>
    </row>
    <row r="5089" spans="1:2" x14ac:dyDescent="0.25">
      <c r="A5089" s="28" t="s">
        <v>31</v>
      </c>
      <c r="B5089" s="2">
        <v>0.38950440682845838</v>
      </c>
    </row>
    <row r="5090" spans="1:2" x14ac:dyDescent="0.25">
      <c r="A5090" s="28" t="s">
        <v>29</v>
      </c>
      <c r="B5090" s="2">
        <v>0.26677245352172635</v>
      </c>
    </row>
    <row r="5091" spans="1:2" x14ac:dyDescent="0.25">
      <c r="A5091" s="28" t="s">
        <v>30</v>
      </c>
      <c r="B5091" s="2">
        <v>0.25819612947292225</v>
      </c>
    </row>
    <row r="5092" spans="1:2" x14ac:dyDescent="0.25">
      <c r="A5092" s="28" t="s">
        <v>80</v>
      </c>
      <c r="B5092" s="2">
        <v>0.96812753798920992</v>
      </c>
    </row>
    <row r="5093" spans="1:2" x14ac:dyDescent="0.25">
      <c r="A5093" s="28" t="s">
        <v>84</v>
      </c>
      <c r="B5093" s="2">
        <v>7.2783251589047282</v>
      </c>
    </row>
    <row r="5094" spans="1:2" x14ac:dyDescent="0.25">
      <c r="A5094" s="28" t="s">
        <v>85</v>
      </c>
      <c r="B5094" s="2">
        <v>5.3642157165326019</v>
      </c>
    </row>
    <row r="5095" spans="1:2" x14ac:dyDescent="0.25">
      <c r="A5095" s="28" t="s">
        <v>82</v>
      </c>
      <c r="B5095" s="2">
        <v>15.100922925189117</v>
      </c>
    </row>
    <row r="5096" spans="1:2" x14ac:dyDescent="0.25">
      <c r="A5096" s="6" t="s">
        <v>250</v>
      </c>
      <c r="B5096" s="2">
        <v>73.699371603034336</v>
      </c>
    </row>
    <row r="5097" spans="1:2" x14ac:dyDescent="0.25">
      <c r="A5097" s="28" t="s">
        <v>79</v>
      </c>
      <c r="B5097" s="2">
        <v>1.1514099530788622</v>
      </c>
    </row>
    <row r="5098" spans="1:2" x14ac:dyDescent="0.25">
      <c r="A5098" s="28" t="s">
        <v>86</v>
      </c>
      <c r="B5098" s="2">
        <v>0.31925640494706986</v>
      </c>
    </row>
    <row r="5099" spans="1:2" x14ac:dyDescent="0.25">
      <c r="A5099" s="28" t="s">
        <v>87</v>
      </c>
      <c r="B5099" s="2">
        <v>0.7453236450137215</v>
      </c>
    </row>
    <row r="5100" spans="1:2" x14ac:dyDescent="0.25">
      <c r="A5100" s="28" t="s">
        <v>31</v>
      </c>
      <c r="B5100" s="2">
        <v>1.5454381247958051</v>
      </c>
    </row>
    <row r="5101" spans="1:2" x14ac:dyDescent="0.25">
      <c r="A5101" s="28" t="s">
        <v>29</v>
      </c>
      <c r="B5101" s="2">
        <v>1.0177741907838709</v>
      </c>
    </row>
    <row r="5102" spans="1:2" x14ac:dyDescent="0.25">
      <c r="A5102" s="28" t="s">
        <v>30</v>
      </c>
      <c r="B5102" s="2">
        <v>0.71056101594768473</v>
      </c>
    </row>
    <row r="5103" spans="1:2" x14ac:dyDescent="0.25">
      <c r="A5103" s="28" t="s">
        <v>80</v>
      </c>
      <c r="B5103" s="2">
        <v>3.1160181557204965</v>
      </c>
    </row>
    <row r="5104" spans="1:2" x14ac:dyDescent="0.25">
      <c r="A5104" s="28" t="s">
        <v>84</v>
      </c>
      <c r="B5104" s="2">
        <v>9.6293385897610371</v>
      </c>
    </row>
    <row r="5105" spans="1:2" x14ac:dyDescent="0.25">
      <c r="A5105" s="28" t="s">
        <v>85</v>
      </c>
      <c r="B5105" s="2">
        <v>16.566751326329729</v>
      </c>
    </row>
    <row r="5106" spans="1:2" x14ac:dyDescent="0.25">
      <c r="A5106" s="28" t="s">
        <v>82</v>
      </c>
      <c r="B5106" s="2">
        <v>38.897500196656068</v>
      </c>
    </row>
    <row r="5107" spans="1:2" x14ac:dyDescent="0.25">
      <c r="A5107" s="6" t="s">
        <v>252</v>
      </c>
      <c r="B5107" s="2">
        <v>192.74870700946229</v>
      </c>
    </row>
    <row r="5108" spans="1:2" x14ac:dyDescent="0.25">
      <c r="A5108" s="28" t="s">
        <v>79</v>
      </c>
      <c r="B5108" s="2">
        <v>3.7816676216463421</v>
      </c>
    </row>
    <row r="5109" spans="1:2" x14ac:dyDescent="0.25">
      <c r="A5109" s="28" t="s">
        <v>86</v>
      </c>
      <c r="B5109" s="2">
        <v>1.1675321523072637</v>
      </c>
    </row>
    <row r="5110" spans="1:2" x14ac:dyDescent="0.25">
      <c r="A5110" s="28" t="s">
        <v>87</v>
      </c>
      <c r="B5110" s="2">
        <v>5.4828270945830244</v>
      </c>
    </row>
    <row r="5111" spans="1:2" x14ac:dyDescent="0.25">
      <c r="A5111" s="28" t="s">
        <v>31</v>
      </c>
      <c r="B5111" s="2">
        <v>9.5322124585903243</v>
      </c>
    </row>
    <row r="5112" spans="1:2" x14ac:dyDescent="0.25">
      <c r="A5112" s="28" t="s">
        <v>29</v>
      </c>
      <c r="B5112" s="2">
        <v>27.319765344075726</v>
      </c>
    </row>
    <row r="5113" spans="1:2" x14ac:dyDescent="0.25">
      <c r="A5113" s="28" t="s">
        <v>30</v>
      </c>
      <c r="B5113" s="2">
        <v>5.764379029941173</v>
      </c>
    </row>
    <row r="5114" spans="1:2" x14ac:dyDescent="0.25">
      <c r="A5114" s="28" t="s">
        <v>80</v>
      </c>
      <c r="B5114" s="2">
        <v>9.420639305765425</v>
      </c>
    </row>
    <row r="5115" spans="1:2" x14ac:dyDescent="0.25">
      <c r="A5115" s="28" t="s">
        <v>84</v>
      </c>
      <c r="B5115" s="2">
        <v>13.543967195725747</v>
      </c>
    </row>
    <row r="5116" spans="1:2" x14ac:dyDescent="0.25">
      <c r="A5116" s="28" t="s">
        <v>85</v>
      </c>
      <c r="B5116" s="2">
        <v>39.417520839685309</v>
      </c>
    </row>
    <row r="5117" spans="1:2" x14ac:dyDescent="0.25">
      <c r="A5117" s="28" t="s">
        <v>82</v>
      </c>
      <c r="B5117" s="2">
        <v>77.318195967141961</v>
      </c>
    </row>
    <row r="5118" spans="1:2" x14ac:dyDescent="0.25">
      <c r="A5118" s="6" t="s">
        <v>230</v>
      </c>
      <c r="B5118" s="2">
        <v>37.417568388662509</v>
      </c>
    </row>
    <row r="5119" spans="1:2" x14ac:dyDescent="0.25">
      <c r="A5119" s="28" t="s">
        <v>79</v>
      </c>
      <c r="B5119" s="2">
        <v>0.61623877606925048</v>
      </c>
    </row>
    <row r="5120" spans="1:2" x14ac:dyDescent="0.25">
      <c r="A5120" s="28" t="s">
        <v>86</v>
      </c>
      <c r="B5120" s="2">
        <v>0.25552201012326281</v>
      </c>
    </row>
    <row r="5121" spans="1:2" x14ac:dyDescent="0.25">
      <c r="A5121" s="28" t="s">
        <v>87</v>
      </c>
      <c r="B5121" s="2">
        <v>0.35506723480242885</v>
      </c>
    </row>
    <row r="5122" spans="1:2" x14ac:dyDescent="0.25">
      <c r="A5122" s="28" t="s">
        <v>31</v>
      </c>
      <c r="B5122" s="2">
        <v>4.9519746170446783</v>
      </c>
    </row>
    <row r="5123" spans="1:2" x14ac:dyDescent="0.25">
      <c r="A5123" s="28" t="s">
        <v>29</v>
      </c>
      <c r="B5123" s="2">
        <v>1.8495817553180831</v>
      </c>
    </row>
    <row r="5124" spans="1:2" x14ac:dyDescent="0.25">
      <c r="A5124" s="28" t="s">
        <v>30</v>
      </c>
      <c r="B5124" s="2">
        <v>2.4229203056284998</v>
      </c>
    </row>
    <row r="5125" spans="1:2" x14ac:dyDescent="0.25">
      <c r="A5125" s="28" t="s">
        <v>80</v>
      </c>
      <c r="B5125" s="2">
        <v>1.4338792190946215</v>
      </c>
    </row>
    <row r="5126" spans="1:2" x14ac:dyDescent="0.25">
      <c r="A5126" s="28" t="s">
        <v>84</v>
      </c>
      <c r="B5126" s="2">
        <v>2.4679485053587245</v>
      </c>
    </row>
    <row r="5127" spans="1:2" x14ac:dyDescent="0.25">
      <c r="A5127" s="28" t="s">
        <v>85</v>
      </c>
      <c r="B5127" s="2">
        <v>7.843389003512562</v>
      </c>
    </row>
    <row r="5128" spans="1:2" x14ac:dyDescent="0.25">
      <c r="A5128" s="28" t="s">
        <v>82</v>
      </c>
      <c r="B5128" s="2">
        <v>15.2210469617104</v>
      </c>
    </row>
    <row r="5129" spans="1:2" x14ac:dyDescent="0.25">
      <c r="A5129" s="6" t="s">
        <v>93</v>
      </c>
      <c r="B5129" s="2">
        <v>1270.3581529641601</v>
      </c>
    </row>
    <row r="5130" spans="1:2" x14ac:dyDescent="0.25">
      <c r="A5130" s="28" t="s">
        <v>79</v>
      </c>
      <c r="B5130" s="2">
        <v>34.678675666494314</v>
      </c>
    </row>
    <row r="5131" spans="1:2" x14ac:dyDescent="0.25">
      <c r="A5131" s="28" t="s">
        <v>86</v>
      </c>
      <c r="B5131" s="2">
        <v>9.3279665362968807</v>
      </c>
    </row>
    <row r="5132" spans="1:2" x14ac:dyDescent="0.25">
      <c r="A5132" s="28" t="s">
        <v>87</v>
      </c>
      <c r="B5132" s="2">
        <v>20.894229303716983</v>
      </c>
    </row>
    <row r="5133" spans="1:2" x14ac:dyDescent="0.25">
      <c r="A5133" s="28" t="s">
        <v>31</v>
      </c>
      <c r="B5133" s="2">
        <v>51.819520782762737</v>
      </c>
    </row>
    <row r="5134" spans="1:2" x14ac:dyDescent="0.25">
      <c r="A5134" s="28" t="s">
        <v>29</v>
      </c>
      <c r="B5134" s="2">
        <v>47.071289014196992</v>
      </c>
    </row>
    <row r="5135" spans="1:2" x14ac:dyDescent="0.25">
      <c r="A5135" s="28" t="s">
        <v>30</v>
      </c>
      <c r="B5135" s="2">
        <v>24.368509634010209</v>
      </c>
    </row>
    <row r="5136" spans="1:2" x14ac:dyDescent="0.25">
      <c r="A5136" s="28" t="s">
        <v>80</v>
      </c>
      <c r="B5136" s="2">
        <v>32.932134703443616</v>
      </c>
    </row>
    <row r="5137" spans="1:2" x14ac:dyDescent="0.25">
      <c r="A5137" s="28" t="s">
        <v>84</v>
      </c>
      <c r="B5137" s="2">
        <v>170.659489949289</v>
      </c>
    </row>
    <row r="5138" spans="1:2" x14ac:dyDescent="0.25">
      <c r="A5138" s="28" t="s">
        <v>85</v>
      </c>
      <c r="B5138" s="2">
        <v>288.37317614410034</v>
      </c>
    </row>
    <row r="5139" spans="1:2" x14ac:dyDescent="0.25">
      <c r="A5139" s="28" t="s">
        <v>82</v>
      </c>
      <c r="B5139" s="2">
        <v>590.23316122984909</v>
      </c>
    </row>
    <row r="5140" spans="1:2" x14ac:dyDescent="0.25">
      <c r="A5140" s="3" t="s">
        <v>82</v>
      </c>
      <c r="B5140" s="2">
        <v>3815.3660037884642</v>
      </c>
    </row>
    <row r="5141" spans="1:2" x14ac:dyDescent="0.25">
      <c r="A5141" s="6" t="s">
        <v>229</v>
      </c>
      <c r="B5141" s="2">
        <v>37.449147060257786</v>
      </c>
    </row>
    <row r="5142" spans="1:2" x14ac:dyDescent="0.25">
      <c r="A5142" s="28" t="s">
        <v>79</v>
      </c>
      <c r="B5142" s="2">
        <v>6.7376070988044157E-2</v>
      </c>
    </row>
    <row r="5143" spans="1:2" x14ac:dyDescent="0.25">
      <c r="A5143" s="28" t="s">
        <v>86</v>
      </c>
      <c r="B5143" s="2">
        <v>0.18048870359777333</v>
      </c>
    </row>
    <row r="5144" spans="1:2" x14ac:dyDescent="0.25">
      <c r="A5144" s="28" t="s">
        <v>87</v>
      </c>
      <c r="B5144" s="2">
        <v>0.87201087208055383</v>
      </c>
    </row>
    <row r="5145" spans="1:2" x14ac:dyDescent="0.25">
      <c r="A5145" s="28" t="s">
        <v>31</v>
      </c>
      <c r="B5145" s="2">
        <v>0.827991029920782</v>
      </c>
    </row>
    <row r="5146" spans="1:2" x14ac:dyDescent="0.25">
      <c r="A5146" s="28" t="s">
        <v>29</v>
      </c>
      <c r="B5146" s="2">
        <v>0.97809367452993579</v>
      </c>
    </row>
    <row r="5147" spans="1:2" x14ac:dyDescent="0.25">
      <c r="A5147" s="28" t="s">
        <v>30</v>
      </c>
      <c r="B5147" s="2">
        <v>0.23652154432475164</v>
      </c>
    </row>
    <row r="5148" spans="1:2" x14ac:dyDescent="0.25">
      <c r="A5148" s="28" t="s">
        <v>88</v>
      </c>
      <c r="B5148" s="2">
        <v>11.731831916528847</v>
      </c>
    </row>
    <row r="5149" spans="1:2" x14ac:dyDescent="0.25">
      <c r="A5149" s="28" t="s">
        <v>80</v>
      </c>
      <c r="B5149" s="2">
        <v>1.2375202959542639</v>
      </c>
    </row>
    <row r="5150" spans="1:2" x14ac:dyDescent="0.25">
      <c r="A5150" s="28" t="s">
        <v>84</v>
      </c>
      <c r="B5150" s="2">
        <v>12.692175683825269</v>
      </c>
    </row>
    <row r="5151" spans="1:2" x14ac:dyDescent="0.25">
      <c r="A5151" s="28" t="s">
        <v>85</v>
      </c>
      <c r="B5151" s="2">
        <v>8.6251372685075651</v>
      </c>
    </row>
    <row r="5152" spans="1:2" x14ac:dyDescent="0.25">
      <c r="A5152" s="6" t="s">
        <v>240</v>
      </c>
      <c r="B5152" s="2">
        <v>10.220868772534018</v>
      </c>
    </row>
    <row r="5153" spans="1:2" x14ac:dyDescent="0.25">
      <c r="A5153" s="28" t="s">
        <v>87</v>
      </c>
      <c r="B5153" s="2">
        <v>0.94578557384526862</v>
      </c>
    </row>
    <row r="5154" spans="1:2" x14ac:dyDescent="0.25">
      <c r="A5154" s="28" t="s">
        <v>31</v>
      </c>
      <c r="B5154" s="2">
        <v>0.25371560435972673</v>
      </c>
    </row>
    <row r="5155" spans="1:2" x14ac:dyDescent="0.25">
      <c r="A5155" s="28" t="s">
        <v>29</v>
      </c>
      <c r="B5155" s="2">
        <v>0.80572543518976403</v>
      </c>
    </row>
    <row r="5156" spans="1:2" x14ac:dyDescent="0.25">
      <c r="A5156" s="28" t="s">
        <v>30</v>
      </c>
      <c r="B5156" s="2">
        <v>0.77957973092291366</v>
      </c>
    </row>
    <row r="5157" spans="1:2" x14ac:dyDescent="0.25">
      <c r="A5157" s="28" t="s">
        <v>88</v>
      </c>
      <c r="B5157" s="2">
        <v>0.80313149261822847</v>
      </c>
    </row>
    <row r="5158" spans="1:2" x14ac:dyDescent="0.25">
      <c r="A5158" s="28" t="s">
        <v>80</v>
      </c>
      <c r="B5158" s="2">
        <v>0.29196121031193573</v>
      </c>
    </row>
    <row r="5159" spans="1:2" x14ac:dyDescent="0.25">
      <c r="A5159" s="28" t="s">
        <v>84</v>
      </c>
      <c r="B5159" s="2">
        <v>1.9725262238058332</v>
      </c>
    </row>
    <row r="5160" spans="1:2" x14ac:dyDescent="0.25">
      <c r="A5160" s="28" t="s">
        <v>85</v>
      </c>
      <c r="B5160" s="2">
        <v>4.3684435014803489</v>
      </c>
    </row>
    <row r="5161" spans="1:2" x14ac:dyDescent="0.25">
      <c r="A5161" s="6" t="s">
        <v>242</v>
      </c>
      <c r="B5161" s="2">
        <v>201.94128515951104</v>
      </c>
    </row>
    <row r="5162" spans="1:2" x14ac:dyDescent="0.25">
      <c r="A5162" s="28" t="s">
        <v>79</v>
      </c>
      <c r="B5162" s="2">
        <v>4.7575127982971059</v>
      </c>
    </row>
    <row r="5163" spans="1:2" x14ac:dyDescent="0.25">
      <c r="A5163" s="28" t="s">
        <v>86</v>
      </c>
      <c r="B5163" s="2">
        <v>0.88043464243543601</v>
      </c>
    </row>
    <row r="5164" spans="1:2" x14ac:dyDescent="0.25">
      <c r="A5164" s="28" t="s">
        <v>87</v>
      </c>
      <c r="B5164" s="2">
        <v>2.771732070814835</v>
      </c>
    </row>
    <row r="5165" spans="1:2" x14ac:dyDescent="0.25">
      <c r="A5165" s="28" t="s">
        <v>31</v>
      </c>
      <c r="B5165" s="2">
        <v>7.1018437641959</v>
      </c>
    </row>
    <row r="5166" spans="1:2" x14ac:dyDescent="0.25">
      <c r="A5166" s="28" t="s">
        <v>29</v>
      </c>
      <c r="B5166" s="2">
        <v>4.5008255550758607</v>
      </c>
    </row>
    <row r="5167" spans="1:2" x14ac:dyDescent="0.25">
      <c r="A5167" s="28" t="s">
        <v>30</v>
      </c>
      <c r="B5167" s="2">
        <v>5.8019795785759039</v>
      </c>
    </row>
    <row r="5168" spans="1:2" x14ac:dyDescent="0.25">
      <c r="A5168" s="28" t="s">
        <v>88</v>
      </c>
      <c r="B5168" s="2">
        <v>55.907033812388704</v>
      </c>
    </row>
    <row r="5169" spans="1:2" x14ac:dyDescent="0.25">
      <c r="A5169" s="28" t="s">
        <v>80</v>
      </c>
      <c r="B5169" s="2">
        <v>5.4361427873791737</v>
      </c>
    </row>
    <row r="5170" spans="1:2" x14ac:dyDescent="0.25">
      <c r="A5170" s="28" t="s">
        <v>84</v>
      </c>
      <c r="B5170" s="2">
        <v>65.322955051839429</v>
      </c>
    </row>
    <row r="5171" spans="1:2" x14ac:dyDescent="0.25">
      <c r="A5171" s="28" t="s">
        <v>85</v>
      </c>
      <c r="B5171" s="2">
        <v>49.460825098508671</v>
      </c>
    </row>
    <row r="5172" spans="1:2" x14ac:dyDescent="0.25">
      <c r="A5172" s="6" t="s">
        <v>53</v>
      </c>
      <c r="B5172" s="2">
        <v>18.696887184009601</v>
      </c>
    </row>
    <row r="5173" spans="1:2" x14ac:dyDescent="0.25">
      <c r="A5173" s="28" t="s">
        <v>79</v>
      </c>
      <c r="B5173" s="2">
        <v>0.56199684415203432</v>
      </c>
    </row>
    <row r="5174" spans="1:2" x14ac:dyDescent="0.25">
      <c r="A5174" s="28" t="s">
        <v>86</v>
      </c>
      <c r="B5174" s="2">
        <v>0.1541638692735228</v>
      </c>
    </row>
    <row r="5175" spans="1:2" x14ac:dyDescent="0.25">
      <c r="A5175" s="28" t="s">
        <v>87</v>
      </c>
      <c r="B5175" s="2">
        <v>8.1982693687847035E-3</v>
      </c>
    </row>
    <row r="5176" spans="1:2" x14ac:dyDescent="0.25">
      <c r="A5176" s="28" t="s">
        <v>31</v>
      </c>
      <c r="B5176" s="2">
        <v>0.19875722516260685</v>
      </c>
    </row>
    <row r="5177" spans="1:2" x14ac:dyDescent="0.25">
      <c r="A5177" s="28" t="s">
        <v>29</v>
      </c>
      <c r="B5177" s="2">
        <v>0.11904506610824454</v>
      </c>
    </row>
    <row r="5178" spans="1:2" x14ac:dyDescent="0.25">
      <c r="A5178" s="28" t="s">
        <v>30</v>
      </c>
      <c r="B5178" s="2">
        <v>1.1967177941378722E-2</v>
      </c>
    </row>
    <row r="5179" spans="1:2" x14ac:dyDescent="0.25">
      <c r="A5179" s="28" t="s">
        <v>80</v>
      </c>
      <c r="B5179" s="2">
        <v>9.2085852558629622</v>
      </c>
    </row>
    <row r="5180" spans="1:2" x14ac:dyDescent="0.25">
      <c r="A5180" s="28" t="s">
        <v>84</v>
      </c>
      <c r="B5180" s="2">
        <v>2.7405412635546309</v>
      </c>
    </row>
    <row r="5181" spans="1:2" x14ac:dyDescent="0.25">
      <c r="A5181" s="28" t="s">
        <v>85</v>
      </c>
      <c r="B5181" s="2">
        <v>5.6936322125854373</v>
      </c>
    </row>
    <row r="5182" spans="1:2" x14ac:dyDescent="0.25">
      <c r="A5182" s="6" t="s">
        <v>231</v>
      </c>
      <c r="B5182" s="2">
        <v>63.460426196710976</v>
      </c>
    </row>
    <row r="5183" spans="1:2" x14ac:dyDescent="0.25">
      <c r="A5183" s="28" t="s">
        <v>79</v>
      </c>
      <c r="B5183" s="2">
        <v>0.15274716920672415</v>
      </c>
    </row>
    <row r="5184" spans="1:2" x14ac:dyDescent="0.25">
      <c r="A5184" s="28" t="s">
        <v>86</v>
      </c>
      <c r="B5184" s="2">
        <v>3.6118777862470933E-2</v>
      </c>
    </row>
    <row r="5185" spans="1:2" x14ac:dyDescent="0.25">
      <c r="A5185" s="28" t="s">
        <v>31</v>
      </c>
      <c r="B5185" s="2">
        <v>4.8914571015021195</v>
      </c>
    </row>
    <row r="5186" spans="1:2" x14ac:dyDescent="0.25">
      <c r="A5186" s="28" t="s">
        <v>29</v>
      </c>
      <c r="B5186" s="2">
        <v>4.5488540105062913</v>
      </c>
    </row>
    <row r="5187" spans="1:2" x14ac:dyDescent="0.25">
      <c r="A5187" s="28" t="s">
        <v>30</v>
      </c>
      <c r="B5187" s="2">
        <v>1.028110077584706E-2</v>
      </c>
    </row>
    <row r="5188" spans="1:2" x14ac:dyDescent="0.25">
      <c r="A5188" s="28" t="s">
        <v>88</v>
      </c>
      <c r="B5188" s="2">
        <v>47.95290970798672</v>
      </c>
    </row>
    <row r="5189" spans="1:2" x14ac:dyDescent="0.25">
      <c r="A5189" s="28" t="s">
        <v>80</v>
      </c>
      <c r="B5189" s="2">
        <v>1.1916971649737442</v>
      </c>
    </row>
    <row r="5190" spans="1:2" x14ac:dyDescent="0.25">
      <c r="A5190" s="28" t="s">
        <v>84</v>
      </c>
      <c r="B5190" s="2">
        <v>2.4154346275268788</v>
      </c>
    </row>
    <row r="5191" spans="1:2" x14ac:dyDescent="0.25">
      <c r="A5191" s="28" t="s">
        <v>85</v>
      </c>
      <c r="B5191" s="2">
        <v>2.2609265363701763</v>
      </c>
    </row>
    <row r="5192" spans="1:2" x14ac:dyDescent="0.25">
      <c r="A5192" s="6" t="s">
        <v>19</v>
      </c>
      <c r="B5192" s="2">
        <v>5.2296225199031863</v>
      </c>
    </row>
    <row r="5193" spans="1:2" x14ac:dyDescent="0.25">
      <c r="A5193" s="28" t="s">
        <v>79</v>
      </c>
      <c r="B5193" s="2">
        <v>9.7648330111743967E-2</v>
      </c>
    </row>
    <row r="5194" spans="1:2" x14ac:dyDescent="0.25">
      <c r="A5194" s="28" t="s">
        <v>86</v>
      </c>
      <c r="B5194" s="2">
        <v>1.4566167145510076E-2</v>
      </c>
    </row>
    <row r="5195" spans="1:2" x14ac:dyDescent="0.25">
      <c r="A5195" s="28" t="s">
        <v>87</v>
      </c>
      <c r="B5195" s="2">
        <v>6.7698913882199086E-3</v>
      </c>
    </row>
    <row r="5196" spans="1:2" x14ac:dyDescent="0.25">
      <c r="A5196" s="28" t="s">
        <v>31</v>
      </c>
      <c r="B5196" s="2">
        <v>0.1374466956333458</v>
      </c>
    </row>
    <row r="5197" spans="1:2" x14ac:dyDescent="0.25">
      <c r="A5197" s="28" t="s">
        <v>29</v>
      </c>
      <c r="B5197" s="2">
        <v>0.73003280632795176</v>
      </c>
    </row>
    <row r="5198" spans="1:2" x14ac:dyDescent="0.25">
      <c r="A5198" s="28" t="s">
        <v>30</v>
      </c>
      <c r="B5198" s="2">
        <v>0.66217123575944614</v>
      </c>
    </row>
    <row r="5199" spans="1:2" x14ac:dyDescent="0.25">
      <c r="A5199" s="28" t="s">
        <v>88</v>
      </c>
      <c r="B5199" s="2">
        <v>2.0819900793933575</v>
      </c>
    </row>
    <row r="5200" spans="1:2" x14ac:dyDescent="0.25">
      <c r="A5200" s="28" t="s">
        <v>80</v>
      </c>
      <c r="B5200" s="2">
        <v>1.1777281088915776E-2</v>
      </c>
    </row>
    <row r="5201" spans="1:2" x14ac:dyDescent="0.25">
      <c r="A5201" s="28" t="s">
        <v>84</v>
      </c>
      <c r="B5201" s="2">
        <v>9.890350552835718E-2</v>
      </c>
    </row>
    <row r="5202" spans="1:2" x14ac:dyDescent="0.25">
      <c r="A5202" s="28" t="s">
        <v>85</v>
      </c>
      <c r="B5202" s="2">
        <v>1.3883165275263385</v>
      </c>
    </row>
    <row r="5203" spans="1:2" x14ac:dyDescent="0.25">
      <c r="A5203" s="6" t="s">
        <v>244</v>
      </c>
      <c r="B5203" s="2">
        <v>55.736916594454961</v>
      </c>
    </row>
    <row r="5204" spans="1:2" x14ac:dyDescent="0.25">
      <c r="A5204" s="28" t="s">
        <v>79</v>
      </c>
      <c r="B5204" s="2">
        <v>0.36616028520507532</v>
      </c>
    </row>
    <row r="5205" spans="1:2" x14ac:dyDescent="0.25">
      <c r="A5205" s="28" t="s">
        <v>86</v>
      </c>
      <c r="B5205" s="2">
        <v>0.31816794146033256</v>
      </c>
    </row>
    <row r="5206" spans="1:2" x14ac:dyDescent="0.25">
      <c r="A5206" s="28" t="s">
        <v>87</v>
      </c>
      <c r="B5206" s="2">
        <v>2.2717579654204676</v>
      </c>
    </row>
    <row r="5207" spans="1:2" x14ac:dyDescent="0.25">
      <c r="A5207" s="28" t="s">
        <v>31</v>
      </c>
      <c r="B5207" s="2">
        <v>2.0422583510390395</v>
      </c>
    </row>
    <row r="5208" spans="1:2" x14ac:dyDescent="0.25">
      <c r="A5208" s="28" t="s">
        <v>29</v>
      </c>
      <c r="B5208" s="2">
        <v>1.762549574674324</v>
      </c>
    </row>
    <row r="5209" spans="1:2" x14ac:dyDescent="0.25">
      <c r="A5209" s="28" t="s">
        <v>30</v>
      </c>
      <c r="B5209" s="2">
        <v>0.77578540615144764</v>
      </c>
    </row>
    <row r="5210" spans="1:2" x14ac:dyDescent="0.25">
      <c r="A5210" s="28" t="s">
        <v>88</v>
      </c>
      <c r="B5210" s="2">
        <v>24.926885267940765</v>
      </c>
    </row>
    <row r="5211" spans="1:2" x14ac:dyDescent="0.25">
      <c r="A5211" s="28" t="s">
        <v>80</v>
      </c>
      <c r="B5211" s="2">
        <v>0.14902742005094366</v>
      </c>
    </row>
    <row r="5212" spans="1:2" x14ac:dyDescent="0.25">
      <c r="A5212" s="28" t="s">
        <v>84</v>
      </c>
      <c r="B5212" s="2">
        <v>9.4894235787617998</v>
      </c>
    </row>
    <row r="5213" spans="1:2" x14ac:dyDescent="0.25">
      <c r="A5213" s="28" t="s">
        <v>85</v>
      </c>
      <c r="B5213" s="2">
        <v>13.634900803750769</v>
      </c>
    </row>
    <row r="5214" spans="1:2" x14ac:dyDescent="0.25">
      <c r="A5214" s="6" t="s">
        <v>52</v>
      </c>
      <c r="B5214" s="2">
        <v>13.624535440777436</v>
      </c>
    </row>
    <row r="5215" spans="1:2" x14ac:dyDescent="0.25">
      <c r="A5215" s="28" t="s">
        <v>79</v>
      </c>
      <c r="B5215" s="2">
        <v>2.013339523076941E-3</v>
      </c>
    </row>
    <row r="5216" spans="1:2" x14ac:dyDescent="0.25">
      <c r="A5216" s="28" t="s">
        <v>86</v>
      </c>
      <c r="B5216" s="2">
        <v>2.0903804301039366E-3</v>
      </c>
    </row>
    <row r="5217" spans="1:2" x14ac:dyDescent="0.25">
      <c r="A5217" s="28" t="s">
        <v>87</v>
      </c>
      <c r="B5217" s="2">
        <v>1.5049775349617345E-2</v>
      </c>
    </row>
    <row r="5218" spans="1:2" x14ac:dyDescent="0.25">
      <c r="A5218" s="28" t="s">
        <v>31</v>
      </c>
      <c r="B5218" s="2">
        <v>2.4117385078909885</v>
      </c>
    </row>
    <row r="5219" spans="1:2" x14ac:dyDescent="0.25">
      <c r="A5219" s="28" t="s">
        <v>29</v>
      </c>
      <c r="B5219" s="2">
        <v>6.2538602234573248E-2</v>
      </c>
    </row>
    <row r="5220" spans="1:2" x14ac:dyDescent="0.25">
      <c r="A5220" s="28" t="s">
        <v>30</v>
      </c>
      <c r="B5220" s="2">
        <v>1.4336612678649132</v>
      </c>
    </row>
    <row r="5221" spans="1:2" x14ac:dyDescent="0.25">
      <c r="A5221" s="28" t="s">
        <v>88</v>
      </c>
      <c r="B5221" s="2">
        <v>8.9936880934542867</v>
      </c>
    </row>
    <row r="5222" spans="1:2" x14ac:dyDescent="0.25">
      <c r="A5222" s="28" t="s">
        <v>80</v>
      </c>
      <c r="B5222" s="2">
        <v>4.5005817083752876E-2</v>
      </c>
    </row>
    <row r="5223" spans="1:2" x14ac:dyDescent="0.25">
      <c r="A5223" s="28" t="s">
        <v>84</v>
      </c>
      <c r="B5223" s="2">
        <v>0.15120633083365392</v>
      </c>
    </row>
    <row r="5224" spans="1:2" x14ac:dyDescent="0.25">
      <c r="A5224" s="28" t="s">
        <v>85</v>
      </c>
      <c r="B5224" s="2">
        <v>0.50754332611246822</v>
      </c>
    </row>
    <row r="5225" spans="1:2" x14ac:dyDescent="0.25">
      <c r="A5225" s="6" t="s">
        <v>246</v>
      </c>
      <c r="B5225" s="2">
        <v>50.705670998606003</v>
      </c>
    </row>
    <row r="5226" spans="1:2" x14ac:dyDescent="0.25">
      <c r="A5226" s="28" t="s">
        <v>79</v>
      </c>
      <c r="B5226" s="2">
        <v>0.61074319290284962</v>
      </c>
    </row>
    <row r="5227" spans="1:2" x14ac:dyDescent="0.25">
      <c r="A5227" s="28" t="s">
        <v>86</v>
      </c>
      <c r="B5227" s="2">
        <v>0.22703138157711122</v>
      </c>
    </row>
    <row r="5228" spans="1:2" x14ac:dyDescent="0.25">
      <c r="A5228" s="28" t="s">
        <v>87</v>
      </c>
      <c r="B5228" s="2">
        <v>0.81677699545315641</v>
      </c>
    </row>
    <row r="5229" spans="1:2" x14ac:dyDescent="0.25">
      <c r="A5229" s="28" t="s">
        <v>31</v>
      </c>
      <c r="B5229" s="2">
        <v>0.37028035751245042</v>
      </c>
    </row>
    <row r="5230" spans="1:2" x14ac:dyDescent="0.25">
      <c r="A5230" s="28" t="s">
        <v>29</v>
      </c>
      <c r="B5230" s="2">
        <v>0.7084615632819169</v>
      </c>
    </row>
    <row r="5231" spans="1:2" x14ac:dyDescent="0.25">
      <c r="A5231" s="28" t="s">
        <v>30</v>
      </c>
      <c r="B5231" s="2">
        <v>0.59387552121379084</v>
      </c>
    </row>
    <row r="5232" spans="1:2" x14ac:dyDescent="0.25">
      <c r="A5232" s="28" t="s">
        <v>88</v>
      </c>
      <c r="B5232" s="2">
        <v>11.926134725381024</v>
      </c>
    </row>
    <row r="5233" spans="1:2" x14ac:dyDescent="0.25">
      <c r="A5233" s="28" t="s">
        <v>80</v>
      </c>
      <c r="B5233" s="2">
        <v>2.3261833540216261</v>
      </c>
    </row>
    <row r="5234" spans="1:2" x14ac:dyDescent="0.25">
      <c r="A5234" s="28" t="s">
        <v>84</v>
      </c>
      <c r="B5234" s="2">
        <v>12.24276089301593</v>
      </c>
    </row>
    <row r="5235" spans="1:2" x14ac:dyDescent="0.25">
      <c r="A5235" s="28" t="s">
        <v>85</v>
      </c>
      <c r="B5235" s="2">
        <v>20.883423014246148</v>
      </c>
    </row>
    <row r="5236" spans="1:2" x14ac:dyDescent="0.25">
      <c r="A5236" s="6" t="s">
        <v>248</v>
      </c>
      <c r="B5236" s="2">
        <v>646.23698788769036</v>
      </c>
    </row>
    <row r="5237" spans="1:2" x14ac:dyDescent="0.25">
      <c r="A5237" s="28" t="s">
        <v>79</v>
      </c>
      <c r="B5237" s="2">
        <v>8.6011019386154608</v>
      </c>
    </row>
    <row r="5238" spans="1:2" x14ac:dyDescent="0.25">
      <c r="A5238" s="28" t="s">
        <v>86</v>
      </c>
      <c r="B5238" s="2">
        <v>3.2063722386644549</v>
      </c>
    </row>
    <row r="5239" spans="1:2" x14ac:dyDescent="0.25">
      <c r="A5239" s="28" t="s">
        <v>87</v>
      </c>
      <c r="B5239" s="2">
        <v>10.213123583572001</v>
      </c>
    </row>
    <row r="5240" spans="1:2" x14ac:dyDescent="0.25">
      <c r="A5240" s="28" t="s">
        <v>31</v>
      </c>
      <c r="B5240" s="2">
        <v>18.744922877120736</v>
      </c>
    </row>
    <row r="5241" spans="1:2" x14ac:dyDescent="0.25">
      <c r="A5241" s="28" t="s">
        <v>29</v>
      </c>
      <c r="B5241" s="2">
        <v>7.9258224988166441</v>
      </c>
    </row>
    <row r="5242" spans="1:2" x14ac:dyDescent="0.25">
      <c r="A5242" s="28" t="s">
        <v>30</v>
      </c>
      <c r="B5242" s="2">
        <v>17.486656379231885</v>
      </c>
    </row>
    <row r="5243" spans="1:2" x14ac:dyDescent="0.25">
      <c r="A5243" s="28" t="s">
        <v>88</v>
      </c>
      <c r="B5243" s="2">
        <v>186.18337770580587</v>
      </c>
    </row>
    <row r="5244" spans="1:2" x14ac:dyDescent="0.25">
      <c r="A5244" s="28" t="s">
        <v>80</v>
      </c>
      <c r="B5244" s="2">
        <v>13.714304261739672</v>
      </c>
    </row>
    <row r="5245" spans="1:2" x14ac:dyDescent="0.25">
      <c r="A5245" s="28" t="s">
        <v>84</v>
      </c>
      <c r="B5245" s="2">
        <v>220.31693694962834</v>
      </c>
    </row>
    <row r="5246" spans="1:2" x14ac:dyDescent="0.25">
      <c r="A5246" s="28" t="s">
        <v>85</v>
      </c>
      <c r="B5246" s="2">
        <v>159.84436945449522</v>
      </c>
    </row>
    <row r="5247" spans="1:2" x14ac:dyDescent="0.25">
      <c r="A5247" s="6" t="s">
        <v>20</v>
      </c>
      <c r="B5247" s="2">
        <v>236.45032414191954</v>
      </c>
    </row>
    <row r="5248" spans="1:2" x14ac:dyDescent="0.25">
      <c r="A5248" s="28" t="s">
        <v>79</v>
      </c>
      <c r="B5248" s="2">
        <v>5.6811403097184501</v>
      </c>
    </row>
    <row r="5249" spans="1:2" x14ac:dyDescent="0.25">
      <c r="A5249" s="28" t="s">
        <v>86</v>
      </c>
      <c r="B5249" s="2">
        <v>3.1416210475104132</v>
      </c>
    </row>
    <row r="5250" spans="1:2" x14ac:dyDescent="0.25">
      <c r="A5250" s="28" t="s">
        <v>87</v>
      </c>
      <c r="B5250" s="2">
        <v>12.23775795766058</v>
      </c>
    </row>
    <row r="5251" spans="1:2" x14ac:dyDescent="0.25">
      <c r="A5251" s="28" t="s">
        <v>31</v>
      </c>
      <c r="B5251" s="2">
        <v>3.284540072208785</v>
      </c>
    </row>
    <row r="5252" spans="1:2" x14ac:dyDescent="0.25">
      <c r="A5252" s="28" t="s">
        <v>29</v>
      </c>
      <c r="B5252" s="2">
        <v>1.3248522977517612</v>
      </c>
    </row>
    <row r="5253" spans="1:2" x14ac:dyDescent="0.25">
      <c r="A5253" s="28" t="s">
        <v>30</v>
      </c>
      <c r="B5253" s="2">
        <v>3.6711714907072519</v>
      </c>
    </row>
    <row r="5254" spans="1:2" x14ac:dyDescent="0.25">
      <c r="A5254" s="28" t="s">
        <v>88</v>
      </c>
      <c r="B5254" s="2">
        <v>129.99805178718202</v>
      </c>
    </row>
    <row r="5255" spans="1:2" x14ac:dyDescent="0.25">
      <c r="A5255" s="28" t="s">
        <v>80</v>
      </c>
      <c r="B5255" s="2">
        <v>2.3104850579074925</v>
      </c>
    </row>
    <row r="5256" spans="1:2" x14ac:dyDescent="0.25">
      <c r="A5256" s="28" t="s">
        <v>84</v>
      </c>
      <c r="B5256" s="2">
        <v>33.585250134123633</v>
      </c>
    </row>
    <row r="5257" spans="1:2" x14ac:dyDescent="0.25">
      <c r="A5257" s="28" t="s">
        <v>85</v>
      </c>
      <c r="B5257" s="2">
        <v>41.215453987149139</v>
      </c>
    </row>
    <row r="5258" spans="1:2" x14ac:dyDescent="0.25">
      <c r="A5258" s="6" t="s">
        <v>21</v>
      </c>
      <c r="B5258" s="2">
        <v>135.6949721897937</v>
      </c>
    </row>
    <row r="5259" spans="1:2" x14ac:dyDescent="0.25">
      <c r="A5259" s="28" t="s">
        <v>79</v>
      </c>
      <c r="B5259" s="2">
        <v>0.42488265572537443</v>
      </c>
    </row>
    <row r="5260" spans="1:2" x14ac:dyDescent="0.25">
      <c r="A5260" s="28" t="s">
        <v>86</v>
      </c>
      <c r="B5260" s="2">
        <v>0.55989971859689935</v>
      </c>
    </row>
    <row r="5261" spans="1:2" x14ac:dyDescent="0.25">
      <c r="A5261" s="28" t="s">
        <v>87</v>
      </c>
      <c r="B5261" s="2">
        <v>0.46218636801506108</v>
      </c>
    </row>
    <row r="5262" spans="1:2" x14ac:dyDescent="0.25">
      <c r="A5262" s="28" t="s">
        <v>31</v>
      </c>
      <c r="B5262" s="2">
        <v>1.1539270151107124</v>
      </c>
    </row>
    <row r="5263" spans="1:2" x14ac:dyDescent="0.25">
      <c r="A5263" s="28" t="s">
        <v>29</v>
      </c>
      <c r="B5263" s="2">
        <v>1.8144970819159503</v>
      </c>
    </row>
    <row r="5264" spans="1:2" x14ac:dyDescent="0.25">
      <c r="A5264" s="28" t="s">
        <v>30</v>
      </c>
      <c r="B5264" s="2">
        <v>3.609649070936801</v>
      </c>
    </row>
    <row r="5265" spans="1:2" x14ac:dyDescent="0.25">
      <c r="A5265" s="28" t="s">
        <v>88</v>
      </c>
      <c r="B5265" s="2">
        <v>29.469679617862603</v>
      </c>
    </row>
    <row r="5266" spans="1:2" x14ac:dyDescent="0.25">
      <c r="A5266" s="28" t="s">
        <v>80</v>
      </c>
      <c r="B5266" s="2">
        <v>41.405146300312474</v>
      </c>
    </row>
    <row r="5267" spans="1:2" x14ac:dyDescent="0.25">
      <c r="A5267" s="28" t="s">
        <v>84</v>
      </c>
      <c r="B5267" s="2">
        <v>20.160612679258229</v>
      </c>
    </row>
    <row r="5268" spans="1:2" x14ac:dyDescent="0.25">
      <c r="A5268" s="28" t="s">
        <v>85</v>
      </c>
      <c r="B5268" s="2">
        <v>36.63449168205959</v>
      </c>
    </row>
    <row r="5269" spans="1:2" x14ac:dyDescent="0.25">
      <c r="A5269" s="6" t="s">
        <v>22</v>
      </c>
      <c r="B5269" s="2">
        <v>12.184955800859676</v>
      </c>
    </row>
    <row r="5270" spans="1:2" x14ac:dyDescent="0.25">
      <c r="A5270" s="28" t="s">
        <v>79</v>
      </c>
      <c r="B5270" s="2">
        <v>0.16432374445289982</v>
      </c>
    </row>
    <row r="5271" spans="1:2" x14ac:dyDescent="0.25">
      <c r="A5271" s="28" t="s">
        <v>86</v>
      </c>
      <c r="B5271" s="2">
        <v>0.1282415956899825</v>
      </c>
    </row>
    <row r="5272" spans="1:2" x14ac:dyDescent="0.25">
      <c r="A5272" s="28" t="s">
        <v>87</v>
      </c>
      <c r="B5272" s="2">
        <v>0.13726276861319647</v>
      </c>
    </row>
    <row r="5273" spans="1:2" x14ac:dyDescent="0.25">
      <c r="A5273" s="28" t="s">
        <v>31</v>
      </c>
      <c r="B5273" s="2">
        <v>0.24931859338786394</v>
      </c>
    </row>
    <row r="5274" spans="1:2" x14ac:dyDescent="0.25">
      <c r="A5274" s="28" t="s">
        <v>29</v>
      </c>
      <c r="B5274" s="2">
        <v>0.2907130063239371</v>
      </c>
    </row>
    <row r="5275" spans="1:2" x14ac:dyDescent="0.25">
      <c r="A5275" s="28" t="s">
        <v>30</v>
      </c>
      <c r="B5275" s="2">
        <v>0.20383414718189077</v>
      </c>
    </row>
    <row r="5276" spans="1:2" x14ac:dyDescent="0.25">
      <c r="A5276" s="28" t="s">
        <v>88</v>
      </c>
      <c r="B5276" s="2">
        <v>4.1381333009979739</v>
      </c>
    </row>
    <row r="5277" spans="1:2" x14ac:dyDescent="0.25">
      <c r="A5277" s="28" t="s">
        <v>80</v>
      </c>
      <c r="B5277" s="2">
        <v>0.13900206585418029</v>
      </c>
    </row>
    <row r="5278" spans="1:2" x14ac:dyDescent="0.25">
      <c r="A5278" s="28" t="s">
        <v>84</v>
      </c>
      <c r="B5278" s="2">
        <v>2.9067065234617759</v>
      </c>
    </row>
    <row r="5279" spans="1:2" x14ac:dyDescent="0.25">
      <c r="A5279" s="28" t="s">
        <v>85</v>
      </c>
      <c r="B5279" s="2">
        <v>3.8274200548959745</v>
      </c>
    </row>
    <row r="5280" spans="1:2" x14ac:dyDescent="0.25">
      <c r="A5280" s="6" t="s">
        <v>25</v>
      </c>
      <c r="B5280" s="2">
        <v>39.353573644338084</v>
      </c>
    </row>
    <row r="5281" spans="1:2" x14ac:dyDescent="0.25">
      <c r="A5281" s="28" t="s">
        <v>79</v>
      </c>
      <c r="B5281" s="2">
        <v>0.92993387925723225</v>
      </c>
    </row>
    <row r="5282" spans="1:2" x14ac:dyDescent="0.25">
      <c r="A5282" s="28" t="s">
        <v>86</v>
      </c>
      <c r="B5282" s="2">
        <v>0.19165900920190176</v>
      </c>
    </row>
    <row r="5283" spans="1:2" x14ac:dyDescent="0.25">
      <c r="A5283" s="28" t="s">
        <v>87</v>
      </c>
      <c r="B5283" s="2">
        <v>0.20167797892439995</v>
      </c>
    </row>
    <row r="5284" spans="1:2" x14ac:dyDescent="0.25">
      <c r="A5284" s="28" t="s">
        <v>31</v>
      </c>
      <c r="B5284" s="2">
        <v>1.350896883060162</v>
      </c>
    </row>
    <row r="5285" spans="1:2" x14ac:dyDescent="0.25">
      <c r="A5285" s="28" t="s">
        <v>29</v>
      </c>
      <c r="B5285" s="2">
        <v>2.1759823789580448</v>
      </c>
    </row>
    <row r="5286" spans="1:2" x14ac:dyDescent="0.25">
      <c r="A5286" s="28" t="s">
        <v>30</v>
      </c>
      <c r="B5286" s="2">
        <v>0.75602456852906164</v>
      </c>
    </row>
    <row r="5287" spans="1:2" x14ac:dyDescent="0.25">
      <c r="A5287" s="28" t="s">
        <v>88</v>
      </c>
      <c r="B5287" s="2">
        <v>17.692083303904532</v>
      </c>
    </row>
    <row r="5288" spans="1:2" x14ac:dyDescent="0.25">
      <c r="A5288" s="28" t="s">
        <v>80</v>
      </c>
      <c r="B5288" s="2">
        <v>0.53355676770844473</v>
      </c>
    </row>
    <row r="5289" spans="1:2" x14ac:dyDescent="0.25">
      <c r="A5289" s="28" t="s">
        <v>84</v>
      </c>
      <c r="B5289" s="2">
        <v>8.2666129568965108</v>
      </c>
    </row>
    <row r="5290" spans="1:2" x14ac:dyDescent="0.25">
      <c r="A5290" s="28" t="s">
        <v>85</v>
      </c>
      <c r="B5290" s="2">
        <v>7.2551459178977957</v>
      </c>
    </row>
    <row r="5291" spans="1:2" x14ac:dyDescent="0.25">
      <c r="A5291" s="6" t="s">
        <v>23</v>
      </c>
      <c r="B5291" s="2">
        <v>27.511997040880896</v>
      </c>
    </row>
    <row r="5292" spans="1:2" x14ac:dyDescent="0.25">
      <c r="A5292" s="28" t="s">
        <v>79</v>
      </c>
      <c r="B5292" s="2">
        <v>0.29200244625747118</v>
      </c>
    </row>
    <row r="5293" spans="1:2" x14ac:dyDescent="0.25">
      <c r="A5293" s="28" t="s">
        <v>86</v>
      </c>
      <c r="B5293" s="2">
        <v>0.12865497236571713</v>
      </c>
    </row>
    <row r="5294" spans="1:2" x14ac:dyDescent="0.25">
      <c r="A5294" s="28" t="s">
        <v>87</v>
      </c>
      <c r="B5294" s="2">
        <v>0.21091309336106578</v>
      </c>
    </row>
    <row r="5295" spans="1:2" x14ac:dyDescent="0.25">
      <c r="A5295" s="28" t="s">
        <v>31</v>
      </c>
      <c r="B5295" s="2">
        <v>0.52281012726205267</v>
      </c>
    </row>
    <row r="5296" spans="1:2" x14ac:dyDescent="0.25">
      <c r="A5296" s="28" t="s">
        <v>29</v>
      </c>
      <c r="B5296" s="2">
        <v>0.48558019982757722</v>
      </c>
    </row>
    <row r="5297" spans="1:2" x14ac:dyDescent="0.25">
      <c r="A5297" s="28" t="s">
        <v>30</v>
      </c>
      <c r="B5297" s="2">
        <v>0.3052155792189945</v>
      </c>
    </row>
    <row r="5298" spans="1:2" x14ac:dyDescent="0.25">
      <c r="A5298" s="28" t="s">
        <v>88</v>
      </c>
      <c r="B5298" s="2">
        <v>11.41501397065689</v>
      </c>
    </row>
    <row r="5299" spans="1:2" x14ac:dyDescent="0.25">
      <c r="A5299" s="28" t="s">
        <v>80</v>
      </c>
      <c r="B5299" s="2">
        <v>0.92992341890713204</v>
      </c>
    </row>
    <row r="5300" spans="1:2" x14ac:dyDescent="0.25">
      <c r="A5300" s="28" t="s">
        <v>84</v>
      </c>
      <c r="B5300" s="2">
        <v>8.6181345450689086</v>
      </c>
    </row>
    <row r="5301" spans="1:2" x14ac:dyDescent="0.25">
      <c r="A5301" s="28" t="s">
        <v>85</v>
      </c>
      <c r="B5301" s="2">
        <v>4.6037486879550871</v>
      </c>
    </row>
    <row r="5302" spans="1:2" x14ac:dyDescent="0.25">
      <c r="A5302" s="6" t="s">
        <v>250</v>
      </c>
      <c r="B5302" s="2">
        <v>158.28469355493377</v>
      </c>
    </row>
    <row r="5303" spans="1:2" x14ac:dyDescent="0.25">
      <c r="A5303" s="28" t="s">
        <v>79</v>
      </c>
      <c r="B5303" s="2">
        <v>0.83694547888796322</v>
      </c>
    </row>
    <row r="5304" spans="1:2" x14ac:dyDescent="0.25">
      <c r="A5304" s="28" t="s">
        <v>86</v>
      </c>
      <c r="B5304" s="2">
        <v>0.39971007744591658</v>
      </c>
    </row>
    <row r="5305" spans="1:2" x14ac:dyDescent="0.25">
      <c r="A5305" s="28" t="s">
        <v>87</v>
      </c>
      <c r="B5305" s="2">
        <v>1.1519311498041898</v>
      </c>
    </row>
    <row r="5306" spans="1:2" x14ac:dyDescent="0.25">
      <c r="A5306" s="28" t="s">
        <v>31</v>
      </c>
      <c r="B5306" s="2">
        <v>2.8386713224437079</v>
      </c>
    </row>
    <row r="5307" spans="1:2" x14ac:dyDescent="0.25">
      <c r="A5307" s="28" t="s">
        <v>29</v>
      </c>
      <c r="B5307" s="2">
        <v>1.9079931129946961</v>
      </c>
    </row>
    <row r="5308" spans="1:2" x14ac:dyDescent="0.25">
      <c r="A5308" s="28" t="s">
        <v>30</v>
      </c>
      <c r="B5308" s="2">
        <v>2.0214438504696486</v>
      </c>
    </row>
    <row r="5309" spans="1:2" x14ac:dyDescent="0.25">
      <c r="A5309" s="28" t="s">
        <v>88</v>
      </c>
      <c r="B5309" s="2">
        <v>37.502137783770408</v>
      </c>
    </row>
    <row r="5310" spans="1:2" x14ac:dyDescent="0.25">
      <c r="A5310" s="28" t="s">
        <v>80</v>
      </c>
      <c r="B5310" s="2">
        <v>4.8218160797672942</v>
      </c>
    </row>
    <row r="5311" spans="1:2" x14ac:dyDescent="0.25">
      <c r="A5311" s="28" t="s">
        <v>84</v>
      </c>
      <c r="B5311" s="2">
        <v>84.18449713400797</v>
      </c>
    </row>
    <row r="5312" spans="1:2" x14ac:dyDescent="0.25">
      <c r="A5312" s="28" t="s">
        <v>85</v>
      </c>
      <c r="B5312" s="2">
        <v>22.619547565341989</v>
      </c>
    </row>
    <row r="5313" spans="1:2" x14ac:dyDescent="0.25">
      <c r="A5313" s="6" t="s">
        <v>252</v>
      </c>
      <c r="B5313" s="2">
        <v>144.35681338786355</v>
      </c>
    </row>
    <row r="5314" spans="1:2" x14ac:dyDescent="0.25">
      <c r="A5314" s="28" t="s">
        <v>79</v>
      </c>
      <c r="B5314" s="2">
        <v>1.9299253076020315</v>
      </c>
    </row>
    <row r="5315" spans="1:2" x14ac:dyDescent="0.25">
      <c r="A5315" s="28" t="s">
        <v>86</v>
      </c>
      <c r="B5315" s="2">
        <v>0.75394873292729925</v>
      </c>
    </row>
    <row r="5316" spans="1:2" x14ac:dyDescent="0.25">
      <c r="A5316" s="28" t="s">
        <v>87</v>
      </c>
      <c r="B5316" s="2">
        <v>2.3700683347095945</v>
      </c>
    </row>
    <row r="5317" spans="1:2" x14ac:dyDescent="0.25">
      <c r="A5317" s="28" t="s">
        <v>31</v>
      </c>
      <c r="B5317" s="2">
        <v>6.6314868358691568</v>
      </c>
    </row>
    <row r="5318" spans="1:2" x14ac:dyDescent="0.25">
      <c r="A5318" s="28" t="s">
        <v>29</v>
      </c>
      <c r="B5318" s="2">
        <v>13.147986067303911</v>
      </c>
    </row>
    <row r="5319" spans="1:2" x14ac:dyDescent="0.25">
      <c r="A5319" s="28" t="s">
        <v>30</v>
      </c>
      <c r="B5319" s="2">
        <v>3.2011105282135546</v>
      </c>
    </row>
    <row r="5320" spans="1:2" x14ac:dyDescent="0.25">
      <c r="A5320" s="28" t="s">
        <v>88</v>
      </c>
      <c r="B5320" s="2">
        <v>47.549032185635035</v>
      </c>
    </row>
    <row r="5321" spans="1:2" x14ac:dyDescent="0.25">
      <c r="A5321" s="28" t="s">
        <v>80</v>
      </c>
      <c r="B5321" s="2">
        <v>5.5409402901130358</v>
      </c>
    </row>
    <row r="5322" spans="1:2" x14ac:dyDescent="0.25">
      <c r="A5322" s="28" t="s">
        <v>84</v>
      </c>
      <c r="B5322" s="2">
        <v>26.591419625063505</v>
      </c>
    </row>
    <row r="5323" spans="1:2" x14ac:dyDescent="0.25">
      <c r="A5323" s="28" t="s">
        <v>85</v>
      </c>
      <c r="B5323" s="2">
        <v>36.64089548042643</v>
      </c>
    </row>
    <row r="5324" spans="1:2" x14ac:dyDescent="0.25">
      <c r="A5324" s="6" t="s">
        <v>230</v>
      </c>
      <c r="B5324" s="2">
        <v>50.543324319187221</v>
      </c>
    </row>
    <row r="5325" spans="1:2" x14ac:dyDescent="0.25">
      <c r="A5325" s="28" t="s">
        <v>79</v>
      </c>
      <c r="B5325" s="2">
        <v>0.47033122781266534</v>
      </c>
    </row>
    <row r="5326" spans="1:2" x14ac:dyDescent="0.25">
      <c r="A5326" s="28" t="s">
        <v>86</v>
      </c>
      <c r="B5326" s="2">
        <v>0.24589014014944452</v>
      </c>
    </row>
    <row r="5327" spans="1:2" x14ac:dyDescent="0.25">
      <c r="A5327" s="28" t="s">
        <v>87</v>
      </c>
      <c r="B5327" s="2">
        <v>1.1708888168763243</v>
      </c>
    </row>
    <row r="5328" spans="1:2" x14ac:dyDescent="0.25">
      <c r="A5328" s="28" t="s">
        <v>31</v>
      </c>
      <c r="B5328" s="2">
        <v>3.5887943723109141</v>
      </c>
    </row>
    <row r="5329" spans="1:2" x14ac:dyDescent="0.25">
      <c r="A5329" s="28" t="s">
        <v>29</v>
      </c>
      <c r="B5329" s="2">
        <v>3.5344068030030353</v>
      </c>
    </row>
    <row r="5330" spans="1:2" x14ac:dyDescent="0.25">
      <c r="A5330" s="28" t="s">
        <v>30</v>
      </c>
      <c r="B5330" s="2">
        <v>3.0283210291411442</v>
      </c>
    </row>
    <row r="5331" spans="1:2" x14ac:dyDescent="0.25">
      <c r="A5331" s="28" t="s">
        <v>88</v>
      </c>
      <c r="B5331" s="2">
        <v>16.8126644103533</v>
      </c>
    </row>
    <row r="5332" spans="1:2" x14ac:dyDescent="0.25">
      <c r="A5332" s="28" t="s">
        <v>80</v>
      </c>
      <c r="B5332" s="2">
        <v>0.8975057902141762</v>
      </c>
    </row>
    <row r="5333" spans="1:2" x14ac:dyDescent="0.25">
      <c r="A5333" s="28" t="s">
        <v>84</v>
      </c>
      <c r="B5333" s="2">
        <v>7.435556325761846</v>
      </c>
    </row>
    <row r="5334" spans="1:2" x14ac:dyDescent="0.25">
      <c r="A5334" s="28" t="s">
        <v>85</v>
      </c>
      <c r="B5334" s="2">
        <v>13.358965403564371</v>
      </c>
    </row>
    <row r="5335" spans="1:2" x14ac:dyDescent="0.25">
      <c r="A5335" s="6" t="s">
        <v>93</v>
      </c>
      <c r="B5335" s="2">
        <v>1907.6830018942319</v>
      </c>
    </row>
    <row r="5336" spans="1:2" x14ac:dyDescent="0.25">
      <c r="A5336" s="28" t="s">
        <v>79</v>
      </c>
      <c r="B5336" s="2">
        <v>25.946785018716199</v>
      </c>
    </row>
    <row r="5337" spans="1:2" x14ac:dyDescent="0.25">
      <c r="A5337" s="28" t="s">
        <v>86</v>
      </c>
      <c r="B5337" s="2">
        <v>10.569059396334289</v>
      </c>
    </row>
    <row r="5338" spans="1:2" x14ac:dyDescent="0.25">
      <c r="A5338" s="28" t="s">
        <v>87</v>
      </c>
      <c r="B5338" s="2">
        <v>35.863891465257311</v>
      </c>
    </row>
    <row r="5339" spans="1:2" x14ac:dyDescent="0.25">
      <c r="A5339" s="28" t="s">
        <v>31</v>
      </c>
      <c r="B5339" s="2">
        <v>56.600856735991044</v>
      </c>
    </row>
    <row r="5340" spans="1:2" x14ac:dyDescent="0.25">
      <c r="A5340" s="28" t="s">
        <v>29</v>
      </c>
      <c r="B5340" s="2">
        <v>46.82395973482442</v>
      </c>
    </row>
    <row r="5341" spans="1:2" x14ac:dyDescent="0.25">
      <c r="A5341" s="28" t="s">
        <v>30</v>
      </c>
      <c r="B5341" s="2">
        <v>44.589249207160627</v>
      </c>
    </row>
    <row r="5342" spans="1:2" x14ac:dyDescent="0.25">
      <c r="A5342" s="28" t="s">
        <v>88</v>
      </c>
      <c r="B5342" s="2">
        <v>645.08377916186055</v>
      </c>
    </row>
    <row r="5343" spans="1:2" x14ac:dyDescent="0.25">
      <c r="A5343" s="28" t="s">
        <v>80</v>
      </c>
      <c r="B5343" s="2">
        <v>90.190580619251236</v>
      </c>
    </row>
    <row r="5344" spans="1:2" x14ac:dyDescent="0.25">
      <c r="A5344" s="28" t="s">
        <v>84</v>
      </c>
      <c r="B5344" s="2">
        <v>519.19165403196246</v>
      </c>
    </row>
    <row r="5345" spans="1:2" x14ac:dyDescent="0.25">
      <c r="A5345" s="28" t="s">
        <v>85</v>
      </c>
      <c r="B5345" s="2">
        <v>432.82318652287347</v>
      </c>
    </row>
    <row r="5346" spans="1:2" x14ac:dyDescent="0.25">
      <c r="A5346" s="3" t="s">
        <v>79</v>
      </c>
      <c r="B5346" s="2">
        <v>360.17566304330182</v>
      </c>
    </row>
    <row r="5347" spans="1:2" x14ac:dyDescent="0.25">
      <c r="A5347" s="6" t="s">
        <v>229</v>
      </c>
      <c r="B5347" s="2">
        <v>17.321513916559596</v>
      </c>
    </row>
    <row r="5348" spans="1:2" x14ac:dyDescent="0.25">
      <c r="A5348" s="28" t="s">
        <v>86</v>
      </c>
      <c r="B5348" s="2">
        <v>5.585812274171565E-2</v>
      </c>
    </row>
    <row r="5349" spans="1:2" x14ac:dyDescent="0.25">
      <c r="A5349" s="28" t="s">
        <v>87</v>
      </c>
      <c r="B5349" s="2">
        <v>0.35955810113211739</v>
      </c>
    </row>
    <row r="5350" spans="1:2" x14ac:dyDescent="0.25">
      <c r="A5350" s="28" t="s">
        <v>31</v>
      </c>
      <c r="B5350" s="2">
        <v>0.27620564780363205</v>
      </c>
    </row>
    <row r="5351" spans="1:2" x14ac:dyDescent="0.25">
      <c r="A5351" s="28" t="s">
        <v>29</v>
      </c>
      <c r="B5351" s="2">
        <v>0.21851904380425616</v>
      </c>
    </row>
    <row r="5352" spans="1:2" x14ac:dyDescent="0.25">
      <c r="A5352" s="28" t="s">
        <v>30</v>
      </c>
      <c r="B5352" s="2">
        <v>0.249418289368075</v>
      </c>
    </row>
    <row r="5353" spans="1:2" x14ac:dyDescent="0.25">
      <c r="A5353" s="28" t="s">
        <v>88</v>
      </c>
      <c r="B5353" s="2">
        <v>1.3934466921148247</v>
      </c>
    </row>
    <row r="5354" spans="1:2" x14ac:dyDescent="0.25">
      <c r="A5354" s="28" t="s">
        <v>80</v>
      </c>
      <c r="B5354" s="2">
        <v>1.114720353829716E-2</v>
      </c>
    </row>
    <row r="5355" spans="1:2" x14ac:dyDescent="0.25">
      <c r="A5355" s="28" t="s">
        <v>84</v>
      </c>
      <c r="B5355" s="2">
        <v>10.794940380264846</v>
      </c>
    </row>
    <row r="5356" spans="1:2" x14ac:dyDescent="0.25">
      <c r="A5356" s="28" t="s">
        <v>85</v>
      </c>
      <c r="B5356" s="2">
        <v>2.3417672518484287</v>
      </c>
    </row>
    <row r="5357" spans="1:2" x14ac:dyDescent="0.25">
      <c r="A5357" s="28" t="s">
        <v>82</v>
      </c>
      <c r="B5357" s="2">
        <v>1.6206531839434017</v>
      </c>
    </row>
    <row r="5358" spans="1:2" x14ac:dyDescent="0.25">
      <c r="A5358" s="6" t="s">
        <v>242</v>
      </c>
      <c r="B5358" s="2">
        <v>11.456199540431069</v>
      </c>
    </row>
    <row r="5359" spans="1:2" x14ac:dyDescent="0.25">
      <c r="A5359" s="28" t="s">
        <v>86</v>
      </c>
      <c r="B5359" s="2">
        <v>0.11422268750886329</v>
      </c>
    </row>
    <row r="5360" spans="1:2" x14ac:dyDescent="0.25">
      <c r="A5360" s="28" t="s">
        <v>87</v>
      </c>
      <c r="B5360" s="2">
        <v>1.9004973523897416E-2</v>
      </c>
    </row>
    <row r="5361" spans="1:2" x14ac:dyDescent="0.25">
      <c r="A5361" s="28" t="s">
        <v>31</v>
      </c>
      <c r="B5361" s="2">
        <v>0.27479690715401706</v>
      </c>
    </row>
    <row r="5362" spans="1:2" x14ac:dyDescent="0.25">
      <c r="A5362" s="28" t="s">
        <v>29</v>
      </c>
      <c r="B5362" s="2">
        <v>0.25868061657525598</v>
      </c>
    </row>
    <row r="5363" spans="1:2" x14ac:dyDescent="0.25">
      <c r="A5363" s="28" t="s">
        <v>30</v>
      </c>
      <c r="B5363" s="2">
        <v>9.4432428471407787E-3</v>
      </c>
    </row>
    <row r="5364" spans="1:2" x14ac:dyDescent="0.25">
      <c r="A5364" s="28" t="s">
        <v>88</v>
      </c>
      <c r="B5364" s="2">
        <v>2.0595674584261259</v>
      </c>
    </row>
    <row r="5365" spans="1:2" x14ac:dyDescent="0.25">
      <c r="A5365" s="28" t="s">
        <v>80</v>
      </c>
      <c r="B5365" s="2">
        <v>0.12971126835160113</v>
      </c>
    </row>
    <row r="5366" spans="1:2" x14ac:dyDescent="0.25">
      <c r="A5366" s="28" t="s">
        <v>84</v>
      </c>
      <c r="B5366" s="2">
        <v>0.68547008029013745</v>
      </c>
    </row>
    <row r="5367" spans="1:2" x14ac:dyDescent="0.25">
      <c r="A5367" s="28" t="s">
        <v>85</v>
      </c>
      <c r="B5367" s="2">
        <v>6.6481076957507437</v>
      </c>
    </row>
    <row r="5368" spans="1:2" x14ac:dyDescent="0.25">
      <c r="A5368" s="28" t="s">
        <v>82</v>
      </c>
      <c r="B5368" s="2">
        <v>1.257194610003286</v>
      </c>
    </row>
    <row r="5369" spans="1:2" x14ac:dyDescent="0.25">
      <c r="A5369" s="6" t="s">
        <v>231</v>
      </c>
      <c r="B5369" s="2">
        <v>7.7616189651534251</v>
      </c>
    </row>
    <row r="5370" spans="1:2" x14ac:dyDescent="0.25">
      <c r="A5370" s="28" t="s">
        <v>86</v>
      </c>
      <c r="B5370" s="2">
        <v>1.1772210947308874E-4</v>
      </c>
    </row>
    <row r="5371" spans="1:2" x14ac:dyDescent="0.25">
      <c r="A5371" s="28" t="s">
        <v>31</v>
      </c>
      <c r="B5371" s="2">
        <v>0.11465776442519814</v>
      </c>
    </row>
    <row r="5372" spans="1:2" x14ac:dyDescent="0.25">
      <c r="A5372" s="28" t="s">
        <v>29</v>
      </c>
      <c r="B5372" s="2">
        <v>2.9100199087592421E-4</v>
      </c>
    </row>
    <row r="5373" spans="1:2" x14ac:dyDescent="0.25">
      <c r="A5373" s="28" t="s">
        <v>30</v>
      </c>
      <c r="B5373" s="2">
        <v>3.5142838926125668E-4</v>
      </c>
    </row>
    <row r="5374" spans="1:2" x14ac:dyDescent="0.25">
      <c r="A5374" s="28" t="s">
        <v>88</v>
      </c>
      <c r="B5374" s="2">
        <v>2.3096538201443577</v>
      </c>
    </row>
    <row r="5375" spans="1:2" x14ac:dyDescent="0.25">
      <c r="A5375" s="28" t="s">
        <v>80</v>
      </c>
      <c r="B5375" s="2">
        <v>0.59370079486391536</v>
      </c>
    </row>
    <row r="5376" spans="1:2" x14ac:dyDescent="0.25">
      <c r="A5376" s="28" t="s">
        <v>84</v>
      </c>
      <c r="B5376" s="2">
        <v>1.5393887204150862</v>
      </c>
    </row>
    <row r="5377" spans="1:2" x14ac:dyDescent="0.25">
      <c r="A5377" s="28" t="s">
        <v>85</v>
      </c>
      <c r="B5377" s="2">
        <v>3.1177627260400818</v>
      </c>
    </row>
    <row r="5378" spans="1:2" x14ac:dyDescent="0.25">
      <c r="A5378" s="28" t="s">
        <v>82</v>
      </c>
      <c r="B5378" s="2">
        <v>8.5694986775176507E-2</v>
      </c>
    </row>
    <row r="5379" spans="1:2" x14ac:dyDescent="0.25">
      <c r="A5379" s="6" t="s">
        <v>19</v>
      </c>
      <c r="B5379" s="2">
        <v>8.5036929700625846E-2</v>
      </c>
    </row>
    <row r="5380" spans="1:2" x14ac:dyDescent="0.25">
      <c r="A5380" s="28" t="s">
        <v>86</v>
      </c>
      <c r="B5380" s="2">
        <v>1.176707230179866E-3</v>
      </c>
    </row>
    <row r="5381" spans="1:2" x14ac:dyDescent="0.25">
      <c r="A5381" s="28" t="s">
        <v>87</v>
      </c>
      <c r="B5381" s="2">
        <v>2.0013907955797639E-4</v>
      </c>
    </row>
    <row r="5382" spans="1:2" x14ac:dyDescent="0.25">
      <c r="A5382" s="28" t="s">
        <v>31</v>
      </c>
      <c r="B5382" s="2">
        <v>1.4931332936778095E-3</v>
      </c>
    </row>
    <row r="5383" spans="1:2" x14ac:dyDescent="0.25">
      <c r="A5383" s="28" t="s">
        <v>29</v>
      </c>
      <c r="B5383" s="2">
        <v>1.9965628089038123E-3</v>
      </c>
    </row>
    <row r="5384" spans="1:2" x14ac:dyDescent="0.25">
      <c r="A5384" s="28" t="s">
        <v>30</v>
      </c>
      <c r="B5384" s="2">
        <v>1.4080413285674066E-3</v>
      </c>
    </row>
    <row r="5385" spans="1:2" x14ac:dyDescent="0.25">
      <c r="A5385" s="28" t="s">
        <v>88</v>
      </c>
      <c r="B5385" s="2">
        <v>1.0515676816007458E-2</v>
      </c>
    </row>
    <row r="5386" spans="1:2" x14ac:dyDescent="0.25">
      <c r="A5386" s="28" t="s">
        <v>80</v>
      </c>
      <c r="B5386" s="2">
        <v>1.0999163783060046E-3</v>
      </c>
    </row>
    <row r="5387" spans="1:2" x14ac:dyDescent="0.25">
      <c r="A5387" s="28" t="s">
        <v>84</v>
      </c>
      <c r="B5387" s="2">
        <v>1.0059827633786897E-2</v>
      </c>
    </row>
    <row r="5388" spans="1:2" x14ac:dyDescent="0.25">
      <c r="A5388" s="28" t="s">
        <v>85</v>
      </c>
      <c r="B5388" s="2">
        <v>5.4621979395407402E-2</v>
      </c>
    </row>
    <row r="5389" spans="1:2" x14ac:dyDescent="0.25">
      <c r="A5389" s="28" t="s">
        <v>82</v>
      </c>
      <c r="B5389" s="2">
        <v>2.4649457362312171E-3</v>
      </c>
    </row>
    <row r="5390" spans="1:2" x14ac:dyDescent="0.25">
      <c r="A5390" s="6" t="s">
        <v>244</v>
      </c>
      <c r="B5390" s="2">
        <v>23.354156399845401</v>
      </c>
    </row>
    <row r="5391" spans="1:2" x14ac:dyDescent="0.25">
      <c r="A5391" s="28" t="s">
        <v>86</v>
      </c>
      <c r="B5391" s="2">
        <v>0.40345073363505585</v>
      </c>
    </row>
    <row r="5392" spans="1:2" x14ac:dyDescent="0.25">
      <c r="A5392" s="28" t="s">
        <v>87</v>
      </c>
      <c r="B5392" s="2">
        <v>3.1349402973636451</v>
      </c>
    </row>
    <row r="5393" spans="1:2" x14ac:dyDescent="0.25">
      <c r="A5393" s="28" t="s">
        <v>31</v>
      </c>
      <c r="B5393" s="2">
        <v>1.2255813864694576</v>
      </c>
    </row>
    <row r="5394" spans="1:2" x14ac:dyDescent="0.25">
      <c r="A5394" s="28" t="s">
        <v>29</v>
      </c>
      <c r="B5394" s="2">
        <v>0.30946408446150392</v>
      </c>
    </row>
    <row r="5395" spans="1:2" x14ac:dyDescent="0.25">
      <c r="A5395" s="28" t="s">
        <v>30</v>
      </c>
      <c r="B5395" s="2">
        <v>0.63901298486230118</v>
      </c>
    </row>
    <row r="5396" spans="1:2" x14ac:dyDescent="0.25">
      <c r="A5396" s="28" t="s">
        <v>88</v>
      </c>
      <c r="B5396" s="2">
        <v>1.5542909510213971</v>
      </c>
    </row>
    <row r="5397" spans="1:2" x14ac:dyDescent="0.25">
      <c r="A5397" s="28" t="s">
        <v>80</v>
      </c>
      <c r="B5397" s="2">
        <v>0.3306777260257483</v>
      </c>
    </row>
    <row r="5398" spans="1:2" x14ac:dyDescent="0.25">
      <c r="A5398" s="28" t="s">
        <v>84</v>
      </c>
      <c r="B5398" s="2">
        <v>3.6255279666006364</v>
      </c>
    </row>
    <row r="5399" spans="1:2" x14ac:dyDescent="0.25">
      <c r="A5399" s="28" t="s">
        <v>85</v>
      </c>
      <c r="B5399" s="2">
        <v>8.8829074917775177</v>
      </c>
    </row>
    <row r="5400" spans="1:2" x14ac:dyDescent="0.25">
      <c r="A5400" s="28" t="s">
        <v>82</v>
      </c>
      <c r="B5400" s="2">
        <v>3.2483027776281355</v>
      </c>
    </row>
    <row r="5401" spans="1:2" x14ac:dyDescent="0.25">
      <c r="A5401" s="6" t="s">
        <v>246</v>
      </c>
      <c r="B5401" s="2">
        <v>6.9016127452111373</v>
      </c>
    </row>
    <row r="5402" spans="1:2" x14ac:dyDescent="0.25">
      <c r="A5402" s="28" t="s">
        <v>86</v>
      </c>
      <c r="B5402" s="2">
        <v>2.0059350482605539E-2</v>
      </c>
    </row>
    <row r="5403" spans="1:2" x14ac:dyDescent="0.25">
      <c r="A5403" s="28" t="s">
        <v>31</v>
      </c>
      <c r="B5403" s="2">
        <v>0.16572752814474523</v>
      </c>
    </row>
    <row r="5404" spans="1:2" x14ac:dyDescent="0.25">
      <c r="A5404" s="28" t="s">
        <v>29</v>
      </c>
      <c r="B5404" s="2">
        <v>1.9166696248488126E-2</v>
      </c>
    </row>
    <row r="5405" spans="1:2" x14ac:dyDescent="0.25">
      <c r="A5405" s="28" t="s">
        <v>30</v>
      </c>
      <c r="B5405" s="2">
        <v>5.8132975339290774E-3</v>
      </c>
    </row>
    <row r="5406" spans="1:2" x14ac:dyDescent="0.25">
      <c r="A5406" s="28" t="s">
        <v>88</v>
      </c>
      <c r="B5406" s="2">
        <v>2.4583463596905055</v>
      </c>
    </row>
    <row r="5407" spans="1:2" x14ac:dyDescent="0.25">
      <c r="A5407" s="28" t="s">
        <v>80</v>
      </c>
      <c r="B5407" s="2">
        <v>0.22514121281345484</v>
      </c>
    </row>
    <row r="5408" spans="1:2" x14ac:dyDescent="0.25">
      <c r="A5408" s="28" t="s">
        <v>84</v>
      </c>
      <c r="B5408" s="2">
        <v>0.56926032002379512</v>
      </c>
    </row>
    <row r="5409" spans="1:2" x14ac:dyDescent="0.25">
      <c r="A5409" s="28" t="s">
        <v>85</v>
      </c>
      <c r="B5409" s="2">
        <v>2.2631765900709455</v>
      </c>
    </row>
    <row r="5410" spans="1:2" x14ac:dyDescent="0.25">
      <c r="A5410" s="28" t="s">
        <v>82</v>
      </c>
      <c r="B5410" s="2">
        <v>1.1749213902026689</v>
      </c>
    </row>
    <row r="5411" spans="1:2" x14ac:dyDescent="0.25">
      <c r="A5411" s="6" t="s">
        <v>248</v>
      </c>
      <c r="B5411" s="2">
        <v>16.024987488936301</v>
      </c>
    </row>
    <row r="5412" spans="1:2" x14ac:dyDescent="0.25">
      <c r="A5412" s="28" t="s">
        <v>86</v>
      </c>
      <c r="B5412" s="2">
        <v>0.28315220012737391</v>
      </c>
    </row>
    <row r="5413" spans="1:2" x14ac:dyDescent="0.25">
      <c r="A5413" s="28" t="s">
        <v>87</v>
      </c>
      <c r="B5413" s="2">
        <v>0.1413267737431553</v>
      </c>
    </row>
    <row r="5414" spans="1:2" x14ac:dyDescent="0.25">
      <c r="A5414" s="28" t="s">
        <v>31</v>
      </c>
      <c r="B5414" s="2">
        <v>0.29546253598412026</v>
      </c>
    </row>
    <row r="5415" spans="1:2" x14ac:dyDescent="0.25">
      <c r="A5415" s="28" t="s">
        <v>29</v>
      </c>
      <c r="B5415" s="2">
        <v>0.27086523139402874</v>
      </c>
    </row>
    <row r="5416" spans="1:2" x14ac:dyDescent="0.25">
      <c r="A5416" s="28" t="s">
        <v>30</v>
      </c>
      <c r="B5416" s="2">
        <v>0.17546006691313495</v>
      </c>
    </row>
    <row r="5417" spans="1:2" x14ac:dyDescent="0.25">
      <c r="A5417" s="28" t="s">
        <v>88</v>
      </c>
      <c r="B5417" s="2">
        <v>3.2191843270153049</v>
      </c>
    </row>
    <row r="5418" spans="1:2" x14ac:dyDescent="0.25">
      <c r="A5418" s="28" t="s">
        <v>80</v>
      </c>
      <c r="B5418" s="2">
        <v>0.17510090955104754</v>
      </c>
    </row>
    <row r="5419" spans="1:2" x14ac:dyDescent="0.25">
      <c r="A5419" s="28" t="s">
        <v>84</v>
      </c>
      <c r="B5419" s="2">
        <v>1.2044810563181052</v>
      </c>
    </row>
    <row r="5420" spans="1:2" x14ac:dyDescent="0.25">
      <c r="A5420" s="28" t="s">
        <v>85</v>
      </c>
      <c r="B5420" s="2">
        <v>8.6296896100699758</v>
      </c>
    </row>
    <row r="5421" spans="1:2" x14ac:dyDescent="0.25">
      <c r="A5421" s="28" t="s">
        <v>82</v>
      </c>
      <c r="B5421" s="2">
        <v>1.6302647778200554</v>
      </c>
    </row>
    <row r="5422" spans="1:2" x14ac:dyDescent="0.25">
      <c r="A5422" s="6" t="s">
        <v>20</v>
      </c>
      <c r="B5422" s="2">
        <v>14.880867845918146</v>
      </c>
    </row>
    <row r="5423" spans="1:2" x14ac:dyDescent="0.25">
      <c r="A5423" s="28" t="s">
        <v>86</v>
      </c>
      <c r="B5423" s="2">
        <v>0.38203534223465663</v>
      </c>
    </row>
    <row r="5424" spans="1:2" x14ac:dyDescent="0.25">
      <c r="A5424" s="28" t="s">
        <v>31</v>
      </c>
      <c r="B5424" s="2">
        <v>0.12457842261224272</v>
      </c>
    </row>
    <row r="5425" spans="1:2" x14ac:dyDescent="0.25">
      <c r="A5425" s="28" t="s">
        <v>29</v>
      </c>
      <c r="B5425" s="2">
        <v>8.4130179597135854E-2</v>
      </c>
    </row>
    <row r="5426" spans="1:2" x14ac:dyDescent="0.25">
      <c r="A5426" s="28" t="s">
        <v>30</v>
      </c>
      <c r="B5426" s="2">
        <v>4.2226284853875716E-2</v>
      </c>
    </row>
    <row r="5427" spans="1:2" x14ac:dyDescent="0.25">
      <c r="A5427" s="28" t="s">
        <v>88</v>
      </c>
      <c r="B5427" s="2">
        <v>1.0033723750287811</v>
      </c>
    </row>
    <row r="5428" spans="1:2" x14ac:dyDescent="0.25">
      <c r="A5428" s="28" t="s">
        <v>80</v>
      </c>
      <c r="B5428" s="2">
        <v>5.9867152227493829E-2</v>
      </c>
    </row>
    <row r="5429" spans="1:2" x14ac:dyDescent="0.25">
      <c r="A5429" s="28" t="s">
        <v>84</v>
      </c>
      <c r="B5429" s="2">
        <v>0.11128439182549059</v>
      </c>
    </row>
    <row r="5430" spans="1:2" x14ac:dyDescent="0.25">
      <c r="A5430" s="28" t="s">
        <v>85</v>
      </c>
      <c r="B5430" s="2">
        <v>11.688467046832104</v>
      </c>
    </row>
    <row r="5431" spans="1:2" x14ac:dyDescent="0.25">
      <c r="A5431" s="28" t="s">
        <v>82</v>
      </c>
      <c r="B5431" s="2">
        <v>1.3849066507063659</v>
      </c>
    </row>
    <row r="5432" spans="1:2" x14ac:dyDescent="0.25">
      <c r="A5432" s="6" t="s">
        <v>21</v>
      </c>
      <c r="B5432" s="2">
        <v>4.7556081007153956</v>
      </c>
    </row>
    <row r="5433" spans="1:2" x14ac:dyDescent="0.25">
      <c r="A5433" s="28" t="s">
        <v>86</v>
      </c>
      <c r="B5433" s="2">
        <v>9.1228073620678654E-3</v>
      </c>
    </row>
    <row r="5434" spans="1:2" x14ac:dyDescent="0.25">
      <c r="A5434" s="28" t="s">
        <v>31</v>
      </c>
      <c r="B5434" s="2">
        <v>0.10430940614649806</v>
      </c>
    </row>
    <row r="5435" spans="1:2" x14ac:dyDescent="0.25">
      <c r="A5435" s="28" t="s">
        <v>29</v>
      </c>
      <c r="B5435" s="2">
        <v>0.17684178937920728</v>
      </c>
    </row>
    <row r="5436" spans="1:2" x14ac:dyDescent="0.25">
      <c r="A5436" s="28" t="s">
        <v>30</v>
      </c>
      <c r="B5436" s="2">
        <v>6.5198474424374596E-3</v>
      </c>
    </row>
    <row r="5437" spans="1:2" x14ac:dyDescent="0.25">
      <c r="A5437" s="28" t="s">
        <v>88</v>
      </c>
      <c r="B5437" s="2">
        <v>0.73564463163394356</v>
      </c>
    </row>
    <row r="5438" spans="1:2" x14ac:dyDescent="0.25">
      <c r="A5438" s="28" t="s">
        <v>80</v>
      </c>
      <c r="B5438" s="2">
        <v>1.27755345219661E-2</v>
      </c>
    </row>
    <row r="5439" spans="1:2" x14ac:dyDescent="0.25">
      <c r="A5439" s="28" t="s">
        <v>84</v>
      </c>
      <c r="B5439" s="2">
        <v>0.18049256318294929</v>
      </c>
    </row>
    <row r="5440" spans="1:2" x14ac:dyDescent="0.25">
      <c r="A5440" s="28" t="s">
        <v>85</v>
      </c>
      <c r="B5440" s="2">
        <v>0.9448345785963953</v>
      </c>
    </row>
    <row r="5441" spans="1:2" x14ac:dyDescent="0.25">
      <c r="A5441" s="28" t="s">
        <v>82</v>
      </c>
      <c r="B5441" s="2">
        <v>2.5850669424499304</v>
      </c>
    </row>
    <row r="5442" spans="1:2" x14ac:dyDescent="0.25">
      <c r="A5442" s="6" t="s">
        <v>22</v>
      </c>
      <c r="B5442" s="2">
        <v>1.5070368394310949</v>
      </c>
    </row>
    <row r="5443" spans="1:2" x14ac:dyDescent="0.25">
      <c r="A5443" s="28" t="s">
        <v>86</v>
      </c>
      <c r="B5443" s="2">
        <v>1.2911208718592833E-2</v>
      </c>
    </row>
    <row r="5444" spans="1:2" x14ac:dyDescent="0.25">
      <c r="A5444" s="28" t="s">
        <v>87</v>
      </c>
      <c r="B5444" s="2">
        <v>1.0333923636835532E-2</v>
      </c>
    </row>
    <row r="5445" spans="1:2" x14ac:dyDescent="0.25">
      <c r="A5445" s="28" t="s">
        <v>31</v>
      </c>
      <c r="B5445" s="2">
        <v>1.9197140511274149E-2</v>
      </c>
    </row>
    <row r="5446" spans="1:2" x14ac:dyDescent="0.25">
      <c r="A5446" s="28" t="s">
        <v>29</v>
      </c>
      <c r="B5446" s="2">
        <v>1.0892184562904311E-2</v>
      </c>
    </row>
    <row r="5447" spans="1:2" x14ac:dyDescent="0.25">
      <c r="A5447" s="28" t="s">
        <v>30</v>
      </c>
      <c r="B5447" s="2">
        <v>6.8414721238595931E-3</v>
      </c>
    </row>
    <row r="5448" spans="1:2" x14ac:dyDescent="0.25">
      <c r="A5448" s="28" t="s">
        <v>88</v>
      </c>
      <c r="B5448" s="2">
        <v>0.64933588199870529</v>
      </c>
    </row>
    <row r="5449" spans="1:2" x14ac:dyDescent="0.25">
      <c r="A5449" s="28" t="s">
        <v>80</v>
      </c>
      <c r="B5449" s="2">
        <v>8.1258925762469278E-3</v>
      </c>
    </row>
    <row r="5450" spans="1:2" x14ac:dyDescent="0.25">
      <c r="A5450" s="28" t="s">
        <v>84</v>
      </c>
      <c r="B5450" s="2">
        <v>1.2482792805004167E-2</v>
      </c>
    </row>
    <row r="5451" spans="1:2" x14ac:dyDescent="0.25">
      <c r="A5451" s="28" t="s">
        <v>85</v>
      </c>
      <c r="B5451" s="2">
        <v>0.61497593788850169</v>
      </c>
    </row>
    <row r="5452" spans="1:2" x14ac:dyDescent="0.25">
      <c r="A5452" s="28" t="s">
        <v>82</v>
      </c>
      <c r="B5452" s="2">
        <v>0.16194040460917039</v>
      </c>
    </row>
    <row r="5453" spans="1:2" x14ac:dyDescent="0.25">
      <c r="A5453" s="6" t="s">
        <v>25</v>
      </c>
      <c r="B5453" s="2">
        <v>3.479280736611889</v>
      </c>
    </row>
    <row r="5454" spans="1:2" x14ac:dyDescent="0.25">
      <c r="A5454" s="28" t="s">
        <v>86</v>
      </c>
      <c r="B5454" s="2">
        <v>3.3036197158042298E-2</v>
      </c>
    </row>
    <row r="5455" spans="1:2" x14ac:dyDescent="0.25">
      <c r="A5455" s="28" t="s">
        <v>87</v>
      </c>
      <c r="B5455" s="2">
        <v>1.6468885213597022E-3</v>
      </c>
    </row>
    <row r="5456" spans="1:2" x14ac:dyDescent="0.25">
      <c r="A5456" s="28" t="s">
        <v>31</v>
      </c>
      <c r="B5456" s="2">
        <v>7.5693224417265901E-3</v>
      </c>
    </row>
    <row r="5457" spans="1:2" x14ac:dyDescent="0.25">
      <c r="A5457" s="28" t="s">
        <v>29</v>
      </c>
      <c r="B5457" s="2">
        <v>5.6486535591028335E-3</v>
      </c>
    </row>
    <row r="5458" spans="1:2" x14ac:dyDescent="0.25">
      <c r="A5458" s="28" t="s">
        <v>30</v>
      </c>
      <c r="B5458" s="2">
        <v>1.4354398509401576E-2</v>
      </c>
    </row>
    <row r="5459" spans="1:2" x14ac:dyDescent="0.25">
      <c r="A5459" s="28" t="s">
        <v>88</v>
      </c>
      <c r="B5459" s="2">
        <v>1.6778445619349853</v>
      </c>
    </row>
    <row r="5460" spans="1:2" x14ac:dyDescent="0.25">
      <c r="A5460" s="28" t="s">
        <v>80</v>
      </c>
      <c r="B5460" s="2">
        <v>2.9639236504022458E-3</v>
      </c>
    </row>
    <row r="5461" spans="1:2" x14ac:dyDescent="0.25">
      <c r="A5461" s="28" t="s">
        <v>84</v>
      </c>
      <c r="B5461" s="2">
        <v>1.2874355683770922E-2</v>
      </c>
    </row>
    <row r="5462" spans="1:2" x14ac:dyDescent="0.25">
      <c r="A5462" s="28" t="s">
        <v>85</v>
      </c>
      <c r="B5462" s="2">
        <v>1.6590372312599899</v>
      </c>
    </row>
    <row r="5463" spans="1:2" x14ac:dyDescent="0.25">
      <c r="A5463" s="28" t="s">
        <v>82</v>
      </c>
      <c r="B5463" s="2">
        <v>6.4305203893107593E-2</v>
      </c>
    </row>
    <row r="5464" spans="1:2" x14ac:dyDescent="0.25">
      <c r="A5464" s="6" t="s">
        <v>23</v>
      </c>
      <c r="B5464" s="2">
        <v>5.6998379459789783</v>
      </c>
    </row>
    <row r="5465" spans="1:2" x14ac:dyDescent="0.25">
      <c r="A5465" s="28" t="s">
        <v>86</v>
      </c>
      <c r="B5465" s="2">
        <v>3.1124814724765387E-2</v>
      </c>
    </row>
    <row r="5466" spans="1:2" x14ac:dyDescent="0.25">
      <c r="A5466" s="28" t="s">
        <v>31</v>
      </c>
      <c r="B5466" s="2">
        <v>0.35444900155433351</v>
      </c>
    </row>
    <row r="5467" spans="1:2" x14ac:dyDescent="0.25">
      <c r="A5467" s="28" t="s">
        <v>29</v>
      </c>
      <c r="B5467" s="2">
        <v>9.7481745903996476E-3</v>
      </c>
    </row>
    <row r="5468" spans="1:2" x14ac:dyDescent="0.25">
      <c r="A5468" s="28" t="s">
        <v>30</v>
      </c>
      <c r="B5468" s="2">
        <v>4.5624516693830108E-2</v>
      </c>
    </row>
    <row r="5469" spans="1:2" x14ac:dyDescent="0.25">
      <c r="A5469" s="28" t="s">
        <v>88</v>
      </c>
      <c r="B5469" s="2">
        <v>1.1074734204887517</v>
      </c>
    </row>
    <row r="5470" spans="1:2" x14ac:dyDescent="0.25">
      <c r="A5470" s="28" t="s">
        <v>80</v>
      </c>
      <c r="B5470" s="2">
        <v>3.3847376400422083E-2</v>
      </c>
    </row>
    <row r="5471" spans="1:2" x14ac:dyDescent="0.25">
      <c r="A5471" s="28" t="s">
        <v>84</v>
      </c>
      <c r="B5471" s="2">
        <v>2.3197833099881189</v>
      </c>
    </row>
    <row r="5472" spans="1:2" x14ac:dyDescent="0.25">
      <c r="A5472" s="28" t="s">
        <v>85</v>
      </c>
      <c r="B5472" s="2">
        <v>1.4036099824820587</v>
      </c>
    </row>
    <row r="5473" spans="1:2" x14ac:dyDescent="0.25">
      <c r="A5473" s="28" t="s">
        <v>82</v>
      </c>
      <c r="B5473" s="2">
        <v>0.3941773490562987</v>
      </c>
    </row>
    <row r="5474" spans="1:2" x14ac:dyDescent="0.25">
      <c r="A5474" s="6" t="s">
        <v>250</v>
      </c>
      <c r="B5474" s="2">
        <v>49.573423633394562</v>
      </c>
    </row>
    <row r="5475" spans="1:2" x14ac:dyDescent="0.25">
      <c r="A5475" s="28" t="s">
        <v>86</v>
      </c>
      <c r="B5475" s="2">
        <v>0.13886358168607454</v>
      </c>
    </row>
    <row r="5476" spans="1:2" x14ac:dyDescent="0.25">
      <c r="A5476" s="28" t="s">
        <v>87</v>
      </c>
      <c r="B5476" s="2">
        <v>4.6069941015554582E-2</v>
      </c>
    </row>
    <row r="5477" spans="1:2" x14ac:dyDescent="0.25">
      <c r="A5477" s="28" t="s">
        <v>31</v>
      </c>
      <c r="B5477" s="2">
        <v>1.3384420118977707</v>
      </c>
    </row>
    <row r="5478" spans="1:2" x14ac:dyDescent="0.25">
      <c r="A5478" s="28" t="s">
        <v>29</v>
      </c>
      <c r="B5478" s="2">
        <v>0.30996125816277603</v>
      </c>
    </row>
    <row r="5479" spans="1:2" x14ac:dyDescent="0.25">
      <c r="A5479" s="28" t="s">
        <v>30</v>
      </c>
      <c r="B5479" s="2">
        <v>0.36520503595212417</v>
      </c>
    </row>
    <row r="5480" spans="1:2" x14ac:dyDescent="0.25">
      <c r="A5480" s="28" t="s">
        <v>88</v>
      </c>
      <c r="B5480" s="2">
        <v>1.5331762542214158</v>
      </c>
    </row>
    <row r="5481" spans="1:2" x14ac:dyDescent="0.25">
      <c r="A5481" s="28" t="s">
        <v>80</v>
      </c>
      <c r="B5481" s="2">
        <v>0.54395843378767217</v>
      </c>
    </row>
    <row r="5482" spans="1:2" x14ac:dyDescent="0.25">
      <c r="A5482" s="28" t="s">
        <v>84</v>
      </c>
      <c r="B5482" s="2">
        <v>30.478855072234044</v>
      </c>
    </row>
    <row r="5483" spans="1:2" x14ac:dyDescent="0.25">
      <c r="A5483" s="28" t="s">
        <v>85</v>
      </c>
      <c r="B5483" s="2">
        <v>6.626297390151227</v>
      </c>
    </row>
    <row r="5484" spans="1:2" x14ac:dyDescent="0.25">
      <c r="A5484" s="28" t="s">
        <v>82</v>
      </c>
      <c r="B5484" s="2">
        <v>8.1925946542858963</v>
      </c>
    </row>
    <row r="5485" spans="1:2" x14ac:dyDescent="0.25">
      <c r="A5485" s="6" t="s">
        <v>252</v>
      </c>
      <c r="B5485" s="2">
        <v>13.642333571642524</v>
      </c>
    </row>
    <row r="5486" spans="1:2" x14ac:dyDescent="0.25">
      <c r="A5486" s="28" t="s">
        <v>86</v>
      </c>
      <c r="B5486" s="2">
        <v>3.3807357286263405E-2</v>
      </c>
    </row>
    <row r="5487" spans="1:2" x14ac:dyDescent="0.25">
      <c r="A5487" s="28" t="s">
        <v>87</v>
      </c>
      <c r="B5487" s="2">
        <v>9.0179941473812225E-2</v>
      </c>
    </row>
    <row r="5488" spans="1:2" x14ac:dyDescent="0.25">
      <c r="A5488" s="28" t="s">
        <v>31</v>
      </c>
      <c r="B5488" s="2">
        <v>0.39508851342125395</v>
      </c>
    </row>
    <row r="5489" spans="1:2" x14ac:dyDescent="0.25">
      <c r="A5489" s="28" t="s">
        <v>29</v>
      </c>
      <c r="B5489" s="2">
        <v>0.46364331105395484</v>
      </c>
    </row>
    <row r="5490" spans="1:2" x14ac:dyDescent="0.25">
      <c r="A5490" s="28" t="s">
        <v>30</v>
      </c>
      <c r="B5490" s="2">
        <v>0.20928423028220414</v>
      </c>
    </row>
    <row r="5491" spans="1:2" x14ac:dyDescent="0.25">
      <c r="A5491" s="28" t="s">
        <v>88</v>
      </c>
      <c r="B5491" s="2">
        <v>4.1206977602377082</v>
      </c>
    </row>
    <row r="5492" spans="1:2" x14ac:dyDescent="0.25">
      <c r="A5492" s="28" t="s">
        <v>80</v>
      </c>
      <c r="B5492" s="2">
        <v>0.66099937407197806</v>
      </c>
    </row>
    <row r="5493" spans="1:2" x14ac:dyDescent="0.25">
      <c r="A5493" s="28" t="s">
        <v>84</v>
      </c>
      <c r="B5493" s="2">
        <v>1.6640932715187249</v>
      </c>
    </row>
    <row r="5494" spans="1:2" x14ac:dyDescent="0.25">
      <c r="A5494" s="28" t="s">
        <v>85</v>
      </c>
      <c r="B5494" s="2">
        <v>4.0684566189292113</v>
      </c>
    </row>
    <row r="5495" spans="1:2" x14ac:dyDescent="0.25">
      <c r="A5495" s="28" t="s">
        <v>82</v>
      </c>
      <c r="B5495" s="2">
        <v>1.9360831933674136</v>
      </c>
    </row>
    <row r="5496" spans="1:2" x14ac:dyDescent="0.25">
      <c r="A5496" s="6" t="s">
        <v>230</v>
      </c>
      <c r="B5496" s="2">
        <v>3.6443168621207711</v>
      </c>
    </row>
    <row r="5497" spans="1:2" x14ac:dyDescent="0.25">
      <c r="A5497" s="28" t="s">
        <v>86</v>
      </c>
      <c r="B5497" s="2">
        <v>7.9638888968699556E-3</v>
      </c>
    </row>
    <row r="5498" spans="1:2" x14ac:dyDescent="0.25">
      <c r="A5498" s="28" t="s">
        <v>87</v>
      </c>
      <c r="B5498" s="2">
        <v>1.8375254183512324E-2</v>
      </c>
    </row>
    <row r="5499" spans="1:2" x14ac:dyDescent="0.25">
      <c r="A5499" s="28" t="s">
        <v>31</v>
      </c>
      <c r="B5499" s="2">
        <v>0.34212577251452886</v>
      </c>
    </row>
    <row r="5500" spans="1:2" x14ac:dyDescent="0.25">
      <c r="A5500" s="28" t="s">
        <v>29</v>
      </c>
      <c r="B5500" s="2">
        <v>0.21602439965751574</v>
      </c>
    </row>
    <row r="5501" spans="1:2" x14ac:dyDescent="0.25">
      <c r="A5501" s="28" t="s">
        <v>30</v>
      </c>
      <c r="B5501" s="2">
        <v>0.26966507455005007</v>
      </c>
    </row>
    <row r="5502" spans="1:2" x14ac:dyDescent="0.25">
      <c r="A5502" s="28" t="s">
        <v>88</v>
      </c>
      <c r="B5502" s="2">
        <v>0.54022373032120219</v>
      </c>
    </row>
    <row r="5503" spans="1:2" x14ac:dyDescent="0.25">
      <c r="A5503" s="28" t="s">
        <v>80</v>
      </c>
      <c r="B5503" s="2">
        <v>7.8367133020927182E-2</v>
      </c>
    </row>
    <row r="5504" spans="1:2" x14ac:dyDescent="0.25">
      <c r="A5504" s="28" t="s">
        <v>84</v>
      </c>
      <c r="B5504" s="2">
        <v>0.37628878618481609</v>
      </c>
    </row>
    <row r="5505" spans="1:2" x14ac:dyDescent="0.25">
      <c r="A5505" s="28" t="s">
        <v>85</v>
      </c>
      <c r="B5505" s="2">
        <v>0.99268743590753461</v>
      </c>
    </row>
    <row r="5506" spans="1:2" x14ac:dyDescent="0.25">
      <c r="A5506" s="28" t="s">
        <v>82</v>
      </c>
      <c r="B5506" s="2">
        <v>0.80259538688381404</v>
      </c>
    </row>
    <row r="5507" spans="1:2" x14ac:dyDescent="0.25">
      <c r="A5507" s="6" t="s">
        <v>93</v>
      </c>
      <c r="B5507" s="2">
        <v>180.08783152165091</v>
      </c>
    </row>
    <row r="5508" spans="1:2" x14ac:dyDescent="0.25">
      <c r="A5508" s="28" t="s">
        <v>86</v>
      </c>
      <c r="B5508" s="2">
        <v>1.5269027219026003</v>
      </c>
    </row>
    <row r="5509" spans="1:2" x14ac:dyDescent="0.25">
      <c r="A5509" s="28" t="s">
        <v>87</v>
      </c>
      <c r="B5509" s="2">
        <v>3.8216362336734471</v>
      </c>
    </row>
    <row r="5510" spans="1:2" x14ac:dyDescent="0.25">
      <c r="A5510" s="28" t="s">
        <v>31</v>
      </c>
      <c r="B5510" s="2">
        <v>5.0396844943744767</v>
      </c>
    </row>
    <row r="5511" spans="1:2" x14ac:dyDescent="0.25">
      <c r="A5511" s="28" t="s">
        <v>29</v>
      </c>
      <c r="B5511" s="2">
        <v>2.3558731878463091</v>
      </c>
    </row>
    <row r="5512" spans="1:2" x14ac:dyDescent="0.25">
      <c r="A5512" s="28" t="s">
        <v>30</v>
      </c>
      <c r="B5512" s="2">
        <v>2.0406282116501924</v>
      </c>
    </row>
    <row r="5513" spans="1:2" x14ac:dyDescent="0.25">
      <c r="A5513" s="28" t="s">
        <v>88</v>
      </c>
      <c r="B5513" s="2">
        <v>24.372773901094018</v>
      </c>
    </row>
    <row r="5514" spans="1:2" x14ac:dyDescent="0.25">
      <c r="A5514" s="28" t="s">
        <v>80</v>
      </c>
      <c r="B5514" s="2">
        <v>2.867483851779479</v>
      </c>
    </row>
    <row r="5515" spans="1:2" x14ac:dyDescent="0.25">
      <c r="A5515" s="28" t="s">
        <v>84</v>
      </c>
      <c r="B5515" s="2">
        <v>53.585282894969311</v>
      </c>
    </row>
    <row r="5516" spans="1:2" x14ac:dyDescent="0.25">
      <c r="A5516" s="28" t="s">
        <v>85</v>
      </c>
      <c r="B5516" s="2">
        <v>59.936399567000123</v>
      </c>
    </row>
    <row r="5517" spans="1:2" x14ac:dyDescent="0.25">
      <c r="A5517" s="28" t="s">
        <v>82</v>
      </c>
      <c r="B5517" s="2">
        <v>24.541166457360955</v>
      </c>
    </row>
    <row r="5518" spans="1:2" x14ac:dyDescent="0.25">
      <c r="A5518" s="3" t="s">
        <v>87</v>
      </c>
      <c r="B5518" s="2">
        <v>441.88206671756325</v>
      </c>
    </row>
    <row r="5519" spans="1:2" x14ac:dyDescent="0.25">
      <c r="A5519" s="6" t="s">
        <v>229</v>
      </c>
      <c r="B5519" s="2">
        <v>4.9080840154180718</v>
      </c>
    </row>
    <row r="5520" spans="1:2" x14ac:dyDescent="0.25">
      <c r="A5520" s="28" t="s">
        <v>79</v>
      </c>
      <c r="B5520" s="2">
        <v>1.2215508025116106E-4</v>
      </c>
    </row>
    <row r="5521" spans="1:2" x14ac:dyDescent="0.25">
      <c r="A5521" s="28" t="s">
        <v>86</v>
      </c>
      <c r="B5521" s="2">
        <v>2.6343439759540226E-2</v>
      </c>
    </row>
    <row r="5522" spans="1:2" x14ac:dyDescent="0.25">
      <c r="A5522" s="28" t="s">
        <v>31</v>
      </c>
      <c r="B5522" s="2">
        <v>6.985020987325132E-3</v>
      </c>
    </row>
    <row r="5523" spans="1:2" x14ac:dyDescent="0.25">
      <c r="A5523" s="28" t="s">
        <v>29</v>
      </c>
      <c r="B5523" s="2">
        <v>0.3108380693350708</v>
      </c>
    </row>
    <row r="5524" spans="1:2" x14ac:dyDescent="0.25">
      <c r="A5524" s="28" t="s">
        <v>30</v>
      </c>
      <c r="B5524" s="2">
        <v>9.1158029578017011E-2</v>
      </c>
    </row>
    <row r="5525" spans="1:2" x14ac:dyDescent="0.25">
      <c r="A5525" s="28" t="s">
        <v>88</v>
      </c>
      <c r="B5525" s="2">
        <v>1.5366184656479416E-2</v>
      </c>
    </row>
    <row r="5526" spans="1:2" x14ac:dyDescent="0.25">
      <c r="A5526" s="28" t="s">
        <v>80</v>
      </c>
      <c r="B5526" s="2">
        <v>6.3269075117506693E-2</v>
      </c>
    </row>
    <row r="5527" spans="1:2" x14ac:dyDescent="0.25">
      <c r="A5527" s="28" t="s">
        <v>84</v>
      </c>
      <c r="B5527" s="2">
        <v>1.7643711599252574</v>
      </c>
    </row>
    <row r="5528" spans="1:2" x14ac:dyDescent="0.25">
      <c r="A5528" s="28" t="s">
        <v>85</v>
      </c>
      <c r="B5528" s="2">
        <v>2.3029274948693974</v>
      </c>
    </row>
    <row r="5529" spans="1:2" x14ac:dyDescent="0.25">
      <c r="A5529" s="28" t="s">
        <v>82</v>
      </c>
      <c r="B5529" s="2">
        <v>0.32670338610922617</v>
      </c>
    </row>
    <row r="5530" spans="1:2" x14ac:dyDescent="0.25">
      <c r="A5530" s="6" t="s">
        <v>240</v>
      </c>
      <c r="B5530" s="2">
        <v>1.6690867729167578</v>
      </c>
    </row>
    <row r="5531" spans="1:2" x14ac:dyDescent="0.25">
      <c r="A5531" s="28" t="s">
        <v>79</v>
      </c>
      <c r="B5531" s="2">
        <v>2.7977770141747693E-4</v>
      </c>
    </row>
    <row r="5532" spans="1:2" x14ac:dyDescent="0.25">
      <c r="A5532" s="28" t="s">
        <v>31</v>
      </c>
      <c r="B5532" s="2">
        <v>1.2482616282621475E-2</v>
      </c>
    </row>
    <row r="5533" spans="1:2" x14ac:dyDescent="0.25">
      <c r="A5533" s="28" t="s">
        <v>29</v>
      </c>
      <c r="B5533" s="2">
        <v>6.2181726274152679E-2</v>
      </c>
    </row>
    <row r="5534" spans="1:2" x14ac:dyDescent="0.25">
      <c r="A5534" s="28" t="s">
        <v>30</v>
      </c>
      <c r="B5534" s="2">
        <v>0.44087497724792812</v>
      </c>
    </row>
    <row r="5535" spans="1:2" x14ac:dyDescent="0.25">
      <c r="A5535" s="28" t="s">
        <v>88</v>
      </c>
      <c r="B5535" s="2">
        <v>4.7188363774082441E-2</v>
      </c>
    </row>
    <row r="5536" spans="1:2" x14ac:dyDescent="0.25">
      <c r="A5536" s="28" t="s">
        <v>80</v>
      </c>
      <c r="B5536" s="2">
        <v>1.5210230566514346E-2</v>
      </c>
    </row>
    <row r="5537" spans="1:2" x14ac:dyDescent="0.25">
      <c r="A5537" s="28" t="s">
        <v>84</v>
      </c>
      <c r="B5537" s="2">
        <v>0.23244412414307375</v>
      </c>
    </row>
    <row r="5538" spans="1:2" x14ac:dyDescent="0.25">
      <c r="A5538" s="28" t="s">
        <v>85</v>
      </c>
      <c r="B5538" s="2">
        <v>0.64884466013054265</v>
      </c>
    </row>
    <row r="5539" spans="1:2" x14ac:dyDescent="0.25">
      <c r="A5539" s="28" t="s">
        <v>82</v>
      </c>
      <c r="B5539" s="2">
        <v>0.20958029679642498</v>
      </c>
    </row>
    <row r="5540" spans="1:2" x14ac:dyDescent="0.25">
      <c r="A5540" s="6" t="s">
        <v>242</v>
      </c>
      <c r="B5540" s="2">
        <v>43.376200524778092</v>
      </c>
    </row>
    <row r="5541" spans="1:2" x14ac:dyDescent="0.25">
      <c r="A5541" s="28" t="s">
        <v>79</v>
      </c>
      <c r="B5541" s="2">
        <v>2.9527550137203873</v>
      </c>
    </row>
    <row r="5542" spans="1:2" x14ac:dyDescent="0.25">
      <c r="A5542" s="28" t="s">
        <v>86</v>
      </c>
      <c r="B5542" s="2">
        <v>0.14949938442087257</v>
      </c>
    </row>
    <row r="5543" spans="1:2" x14ac:dyDescent="0.25">
      <c r="A5543" s="28" t="s">
        <v>31</v>
      </c>
      <c r="B5543" s="2">
        <v>1.5574446387682686</v>
      </c>
    </row>
    <row r="5544" spans="1:2" x14ac:dyDescent="0.25">
      <c r="A5544" s="28" t="s">
        <v>29</v>
      </c>
      <c r="B5544" s="2">
        <v>5.2744545057254122</v>
      </c>
    </row>
    <row r="5545" spans="1:2" x14ac:dyDescent="0.25">
      <c r="A5545" s="28" t="s">
        <v>30</v>
      </c>
      <c r="B5545" s="2">
        <v>3.1464142383212361</v>
      </c>
    </row>
    <row r="5546" spans="1:2" x14ac:dyDescent="0.25">
      <c r="A5546" s="28" t="s">
        <v>88</v>
      </c>
      <c r="B5546" s="2">
        <v>4.4978295356033975</v>
      </c>
    </row>
    <row r="5547" spans="1:2" x14ac:dyDescent="0.25">
      <c r="A5547" s="28" t="s">
        <v>80</v>
      </c>
      <c r="B5547" s="2">
        <v>1.9045384495980373</v>
      </c>
    </row>
    <row r="5548" spans="1:2" x14ac:dyDescent="0.25">
      <c r="A5548" s="28" t="s">
        <v>84</v>
      </c>
      <c r="B5548" s="2">
        <v>6.7645453128852262</v>
      </c>
    </row>
    <row r="5549" spans="1:2" x14ac:dyDescent="0.25">
      <c r="A5549" s="28" t="s">
        <v>85</v>
      </c>
      <c r="B5549" s="2">
        <v>14.073365812223365</v>
      </c>
    </row>
    <row r="5550" spans="1:2" x14ac:dyDescent="0.25">
      <c r="A5550" s="28" t="s">
        <v>82</v>
      </c>
      <c r="B5550" s="2">
        <v>3.0553536335118889</v>
      </c>
    </row>
    <row r="5551" spans="1:2" x14ac:dyDescent="0.25">
      <c r="A5551" s="6" t="s">
        <v>53</v>
      </c>
      <c r="B5551" s="2">
        <v>8.394240576927082</v>
      </c>
    </row>
    <row r="5552" spans="1:2" x14ac:dyDescent="0.25">
      <c r="A5552" s="28" t="s">
        <v>79</v>
      </c>
      <c r="B5552" s="2">
        <v>0.15911574675907364</v>
      </c>
    </row>
    <row r="5553" spans="1:2" x14ac:dyDescent="0.25">
      <c r="A5553" s="28" t="s">
        <v>86</v>
      </c>
      <c r="B5553" s="2">
        <v>1.1024833966351858E-4</v>
      </c>
    </row>
    <row r="5554" spans="1:2" x14ac:dyDescent="0.25">
      <c r="A5554" s="28" t="s">
        <v>31</v>
      </c>
      <c r="B5554" s="2">
        <v>0.16595671891626843</v>
      </c>
    </row>
    <row r="5555" spans="1:2" x14ac:dyDescent="0.25">
      <c r="A5555" s="28" t="s">
        <v>29</v>
      </c>
      <c r="B5555" s="2">
        <v>0.3219372293037745</v>
      </c>
    </row>
    <row r="5556" spans="1:2" x14ac:dyDescent="0.25">
      <c r="A5556" s="28" t="s">
        <v>30</v>
      </c>
      <c r="B5556" s="2">
        <v>0.14298921535176237</v>
      </c>
    </row>
    <row r="5557" spans="1:2" x14ac:dyDescent="0.25">
      <c r="A5557" s="28" t="s">
        <v>80</v>
      </c>
      <c r="B5557" s="2">
        <v>0.12740173658975812</v>
      </c>
    </row>
    <row r="5558" spans="1:2" x14ac:dyDescent="0.25">
      <c r="A5558" s="28" t="s">
        <v>84</v>
      </c>
      <c r="B5558" s="2">
        <v>1.2713265134526039</v>
      </c>
    </row>
    <row r="5559" spans="1:2" x14ac:dyDescent="0.25">
      <c r="A5559" s="28" t="s">
        <v>85</v>
      </c>
      <c r="B5559" s="2">
        <v>1.8582733413808969</v>
      </c>
    </row>
    <row r="5560" spans="1:2" x14ac:dyDescent="0.25">
      <c r="A5560" s="28" t="s">
        <v>82</v>
      </c>
      <c r="B5560" s="2">
        <v>4.347129826833279</v>
      </c>
    </row>
    <row r="5561" spans="1:2" x14ac:dyDescent="0.25">
      <c r="A5561" s="6" t="s">
        <v>231</v>
      </c>
      <c r="B5561" s="2">
        <v>49.295940920745728</v>
      </c>
    </row>
    <row r="5562" spans="1:2" x14ac:dyDescent="0.25">
      <c r="A5562" s="28" t="s">
        <v>79</v>
      </c>
      <c r="B5562" s="2">
        <v>1.8434840873392253E-3</v>
      </c>
    </row>
    <row r="5563" spans="1:2" x14ac:dyDescent="0.25">
      <c r="A5563" s="28" t="s">
        <v>86</v>
      </c>
      <c r="B5563" s="2">
        <v>4.0802210750611927E-3</v>
      </c>
    </row>
    <row r="5564" spans="1:2" x14ac:dyDescent="0.25">
      <c r="A5564" s="28" t="s">
        <v>31</v>
      </c>
      <c r="B5564" s="2">
        <v>3.7275358744199738</v>
      </c>
    </row>
    <row r="5565" spans="1:2" x14ac:dyDescent="0.25">
      <c r="A5565" s="28" t="s">
        <v>29</v>
      </c>
      <c r="B5565" s="2">
        <v>7.9658699063378791</v>
      </c>
    </row>
    <row r="5566" spans="1:2" x14ac:dyDescent="0.25">
      <c r="A5566" s="28" t="s">
        <v>30</v>
      </c>
      <c r="B5566" s="2">
        <v>9.3053462404712235</v>
      </c>
    </row>
    <row r="5567" spans="1:2" x14ac:dyDescent="0.25">
      <c r="A5567" s="28" t="s">
        <v>88</v>
      </c>
      <c r="B5567" s="2">
        <v>4.4040574538076589</v>
      </c>
    </row>
    <row r="5568" spans="1:2" x14ac:dyDescent="0.25">
      <c r="A5568" s="28" t="s">
        <v>80</v>
      </c>
      <c r="B5568" s="2">
        <v>0.11210479870763568</v>
      </c>
    </row>
    <row r="5569" spans="1:2" x14ac:dyDescent="0.25">
      <c r="A5569" s="28" t="s">
        <v>84</v>
      </c>
      <c r="B5569" s="2">
        <v>10.927136650434955</v>
      </c>
    </row>
    <row r="5570" spans="1:2" x14ac:dyDescent="0.25">
      <c r="A5570" s="28" t="s">
        <v>85</v>
      </c>
      <c r="B5570" s="2">
        <v>5.7543240607382575</v>
      </c>
    </row>
    <row r="5571" spans="1:2" x14ac:dyDescent="0.25">
      <c r="A5571" s="28" t="s">
        <v>82</v>
      </c>
      <c r="B5571" s="2">
        <v>7.0936422306657416</v>
      </c>
    </row>
    <row r="5572" spans="1:2" x14ac:dyDescent="0.25">
      <c r="A5572" s="6" t="s">
        <v>19</v>
      </c>
      <c r="B5572" s="2">
        <v>0.91221236168018605</v>
      </c>
    </row>
    <row r="5573" spans="1:2" x14ac:dyDescent="0.25">
      <c r="A5573" s="28" t="s">
        <v>79</v>
      </c>
      <c r="B5573" s="2">
        <v>1.8405762658764868E-2</v>
      </c>
    </row>
    <row r="5574" spans="1:2" x14ac:dyDescent="0.25">
      <c r="A5574" s="28" t="s">
        <v>86</v>
      </c>
      <c r="B5574" s="2">
        <v>3.4072237333639E-3</v>
      </c>
    </row>
    <row r="5575" spans="1:2" x14ac:dyDescent="0.25">
      <c r="A5575" s="28" t="s">
        <v>31</v>
      </c>
      <c r="B5575" s="2">
        <v>3.7267921256463657E-3</v>
      </c>
    </row>
    <row r="5576" spans="1:2" x14ac:dyDescent="0.25">
      <c r="A5576" s="28" t="s">
        <v>29</v>
      </c>
      <c r="B5576" s="2">
        <v>0.79451484801091832</v>
      </c>
    </row>
    <row r="5577" spans="1:2" x14ac:dyDescent="0.25">
      <c r="A5577" s="28" t="s">
        <v>30</v>
      </c>
      <c r="B5577" s="2">
        <v>5.2197122613167985E-3</v>
      </c>
    </row>
    <row r="5578" spans="1:2" x14ac:dyDescent="0.25">
      <c r="A5578" s="28" t="s">
        <v>88</v>
      </c>
      <c r="B5578" s="2">
        <v>6.9667607051087828E-3</v>
      </c>
    </row>
    <row r="5579" spans="1:2" x14ac:dyDescent="0.25">
      <c r="A5579" s="28" t="s">
        <v>80</v>
      </c>
      <c r="B5579" s="2">
        <v>8.4684597379012735E-4</v>
      </c>
    </row>
    <row r="5580" spans="1:2" x14ac:dyDescent="0.25">
      <c r="A5580" s="28" t="s">
        <v>84</v>
      </c>
      <c r="B5580" s="2">
        <v>8.4447482798987328E-4</v>
      </c>
    </row>
    <row r="5581" spans="1:2" x14ac:dyDescent="0.25">
      <c r="A5581" s="28" t="s">
        <v>85</v>
      </c>
      <c r="B5581" s="2">
        <v>6.7561583186927635E-2</v>
      </c>
    </row>
    <row r="5582" spans="1:2" x14ac:dyDescent="0.25">
      <c r="A5582" s="28" t="s">
        <v>82</v>
      </c>
      <c r="B5582" s="2">
        <v>1.0718358196359395E-2</v>
      </c>
    </row>
    <row r="5583" spans="1:2" x14ac:dyDescent="0.25">
      <c r="A5583" s="6" t="s">
        <v>244</v>
      </c>
      <c r="B5583" s="2">
        <v>5.2366799096230485</v>
      </c>
    </row>
    <row r="5584" spans="1:2" x14ac:dyDescent="0.25">
      <c r="A5584" s="28" t="s">
        <v>79</v>
      </c>
      <c r="B5584" s="2">
        <v>2.0726813257221106E-4</v>
      </c>
    </row>
    <row r="5585" spans="1:2" x14ac:dyDescent="0.25">
      <c r="A5585" s="28" t="s">
        <v>86</v>
      </c>
      <c r="B5585" s="2">
        <v>1.7039081155290132E-4</v>
      </c>
    </row>
    <row r="5586" spans="1:2" x14ac:dyDescent="0.25">
      <c r="A5586" s="28" t="s">
        <v>31</v>
      </c>
      <c r="B5586" s="2">
        <v>0.10771983500297917</v>
      </c>
    </row>
    <row r="5587" spans="1:2" x14ac:dyDescent="0.25">
      <c r="A5587" s="28" t="s">
        <v>29</v>
      </c>
      <c r="B5587" s="2">
        <v>0.22490760539564736</v>
      </c>
    </row>
    <row r="5588" spans="1:2" x14ac:dyDescent="0.25">
      <c r="A5588" s="28" t="s">
        <v>30</v>
      </c>
      <c r="B5588" s="2">
        <v>3.5252877206881923E-2</v>
      </c>
    </row>
    <row r="5589" spans="1:2" x14ac:dyDescent="0.25">
      <c r="A5589" s="28" t="s">
        <v>88</v>
      </c>
      <c r="B5589" s="2">
        <v>0.26287122133118307</v>
      </c>
    </row>
    <row r="5590" spans="1:2" x14ac:dyDescent="0.25">
      <c r="A5590" s="28" t="s">
        <v>84</v>
      </c>
      <c r="B5590" s="2">
        <v>1.2654230176506747</v>
      </c>
    </row>
    <row r="5591" spans="1:2" x14ac:dyDescent="0.25">
      <c r="A5591" s="28" t="s">
        <v>85</v>
      </c>
      <c r="B5591" s="2">
        <v>2.1047652782959756</v>
      </c>
    </row>
    <row r="5592" spans="1:2" x14ac:dyDescent="0.25">
      <c r="A5592" s="28" t="s">
        <v>82</v>
      </c>
      <c r="B5592" s="2">
        <v>1.2353624157955811</v>
      </c>
    </row>
    <row r="5593" spans="1:2" x14ac:dyDescent="0.25">
      <c r="A5593" s="6" t="s">
        <v>52</v>
      </c>
      <c r="B5593" s="2">
        <v>10.873936357589978</v>
      </c>
    </row>
    <row r="5594" spans="1:2" x14ac:dyDescent="0.25">
      <c r="A5594" s="28" t="s">
        <v>79</v>
      </c>
      <c r="B5594" s="2">
        <v>1.3492011282859694E-2</v>
      </c>
    </row>
    <row r="5595" spans="1:2" x14ac:dyDescent="0.25">
      <c r="A5595" s="28" t="s">
        <v>86</v>
      </c>
      <c r="B5595" s="2">
        <v>1.1301233800668926E-2</v>
      </c>
    </row>
    <row r="5596" spans="1:2" x14ac:dyDescent="0.25">
      <c r="A5596" s="28" t="s">
        <v>31</v>
      </c>
      <c r="B5596" s="2">
        <v>8.6378655309160321E-2</v>
      </c>
    </row>
    <row r="5597" spans="1:2" x14ac:dyDescent="0.25">
      <c r="A5597" s="28" t="s">
        <v>29</v>
      </c>
      <c r="B5597" s="2">
        <v>0.54848933878717088</v>
      </c>
    </row>
    <row r="5598" spans="1:2" x14ac:dyDescent="0.25">
      <c r="A5598" s="28" t="s">
        <v>30</v>
      </c>
      <c r="B5598" s="2">
        <v>1.7258389265582497</v>
      </c>
    </row>
    <row r="5599" spans="1:2" x14ac:dyDescent="0.25">
      <c r="A5599" s="28" t="s">
        <v>88</v>
      </c>
      <c r="B5599" s="2">
        <v>0.1442876716867976</v>
      </c>
    </row>
    <row r="5600" spans="1:2" x14ac:dyDescent="0.25">
      <c r="A5600" s="28" t="s">
        <v>80</v>
      </c>
      <c r="B5600" s="2">
        <v>2.6155482435657736E-2</v>
      </c>
    </row>
    <row r="5601" spans="1:2" x14ac:dyDescent="0.25">
      <c r="A5601" s="28" t="s">
        <v>84</v>
      </c>
      <c r="B5601" s="2">
        <v>8.3213207272115314E-2</v>
      </c>
    </row>
    <row r="5602" spans="1:2" x14ac:dyDescent="0.25">
      <c r="A5602" s="28" t="s">
        <v>85</v>
      </c>
      <c r="B5602" s="2">
        <v>5.7173804188529189</v>
      </c>
    </row>
    <row r="5603" spans="1:2" x14ac:dyDescent="0.25">
      <c r="A5603" s="28" t="s">
        <v>82</v>
      </c>
      <c r="B5603" s="2">
        <v>2.5173994116043783</v>
      </c>
    </row>
    <row r="5604" spans="1:2" x14ac:dyDescent="0.25">
      <c r="A5604" s="6" t="s">
        <v>246</v>
      </c>
      <c r="B5604" s="2">
        <v>14.364916471550337</v>
      </c>
    </row>
    <row r="5605" spans="1:2" x14ac:dyDescent="0.25">
      <c r="A5605" s="28" t="s">
        <v>79</v>
      </c>
      <c r="B5605" s="2">
        <v>7.0864616744660464E-2</v>
      </c>
    </row>
    <row r="5606" spans="1:2" x14ac:dyDescent="0.25">
      <c r="A5606" s="28" t="s">
        <v>31</v>
      </c>
      <c r="B5606" s="2">
        <v>0.32417336805627328</v>
      </c>
    </row>
    <row r="5607" spans="1:2" x14ac:dyDescent="0.25">
      <c r="A5607" s="28" t="s">
        <v>29</v>
      </c>
      <c r="B5607" s="2">
        <v>1.6345193632118522</v>
      </c>
    </row>
    <row r="5608" spans="1:2" x14ac:dyDescent="0.25">
      <c r="A5608" s="28" t="s">
        <v>30</v>
      </c>
      <c r="B5608" s="2">
        <v>0.56132541100707056</v>
      </c>
    </row>
    <row r="5609" spans="1:2" x14ac:dyDescent="0.25">
      <c r="A5609" s="28" t="s">
        <v>88</v>
      </c>
      <c r="B5609" s="2">
        <v>1.7289250190052632</v>
      </c>
    </row>
    <row r="5610" spans="1:2" x14ac:dyDescent="0.25">
      <c r="A5610" s="28" t="s">
        <v>80</v>
      </c>
      <c r="B5610" s="2">
        <v>0.37577787603177332</v>
      </c>
    </row>
    <row r="5611" spans="1:2" x14ac:dyDescent="0.25">
      <c r="A5611" s="28" t="s">
        <v>84</v>
      </c>
      <c r="B5611" s="2">
        <v>0.62903644597754194</v>
      </c>
    </row>
    <row r="5612" spans="1:2" x14ac:dyDescent="0.25">
      <c r="A5612" s="28" t="s">
        <v>85</v>
      </c>
      <c r="B5612" s="2">
        <v>8.0708400055337997</v>
      </c>
    </row>
    <row r="5613" spans="1:2" x14ac:dyDescent="0.25">
      <c r="A5613" s="28" t="s">
        <v>82</v>
      </c>
      <c r="B5613" s="2">
        <v>0.96945436598210166</v>
      </c>
    </row>
    <row r="5614" spans="1:2" x14ac:dyDescent="0.25">
      <c r="A5614" s="6" t="s">
        <v>248</v>
      </c>
      <c r="B5614" s="2">
        <v>6.8077176609160626</v>
      </c>
    </row>
    <row r="5615" spans="1:2" x14ac:dyDescent="0.25">
      <c r="A5615" s="28" t="s">
        <v>79</v>
      </c>
      <c r="B5615" s="2">
        <v>2.1109193764245929E-2</v>
      </c>
    </row>
    <row r="5616" spans="1:2" x14ac:dyDescent="0.25">
      <c r="A5616" s="28" t="s">
        <v>86</v>
      </c>
      <c r="B5616" s="2">
        <v>5.4361077884123154E-3</v>
      </c>
    </row>
    <row r="5617" spans="1:2" x14ac:dyDescent="0.25">
      <c r="A5617" s="28" t="s">
        <v>31</v>
      </c>
      <c r="B5617" s="2">
        <v>0.16002431014313262</v>
      </c>
    </row>
    <row r="5618" spans="1:2" x14ac:dyDescent="0.25">
      <c r="A5618" s="28" t="s">
        <v>29</v>
      </c>
      <c r="B5618" s="2">
        <v>0.28125524723125139</v>
      </c>
    </row>
    <row r="5619" spans="1:2" x14ac:dyDescent="0.25">
      <c r="A5619" s="28" t="s">
        <v>30</v>
      </c>
      <c r="B5619" s="2">
        <v>0.26588141610476657</v>
      </c>
    </row>
    <row r="5620" spans="1:2" x14ac:dyDescent="0.25">
      <c r="A5620" s="28" t="s">
        <v>88</v>
      </c>
      <c r="B5620" s="2">
        <v>0.37840190111994226</v>
      </c>
    </row>
    <row r="5621" spans="1:2" x14ac:dyDescent="0.25">
      <c r="A5621" s="28" t="s">
        <v>80</v>
      </c>
      <c r="B5621" s="2">
        <v>0.68983461571350779</v>
      </c>
    </row>
    <row r="5622" spans="1:2" x14ac:dyDescent="0.25">
      <c r="A5622" s="28" t="s">
        <v>84</v>
      </c>
      <c r="B5622" s="2">
        <v>0.37196627368211982</v>
      </c>
    </row>
    <row r="5623" spans="1:2" x14ac:dyDescent="0.25">
      <c r="A5623" s="28" t="s">
        <v>85</v>
      </c>
      <c r="B5623" s="2">
        <v>4.179004312716188</v>
      </c>
    </row>
    <row r="5624" spans="1:2" x14ac:dyDescent="0.25">
      <c r="A5624" s="28" t="s">
        <v>82</v>
      </c>
      <c r="B5624" s="2">
        <v>0.45480428265249562</v>
      </c>
    </row>
    <row r="5625" spans="1:2" x14ac:dyDescent="0.25">
      <c r="A5625" s="6" t="s">
        <v>21</v>
      </c>
      <c r="B5625" s="2">
        <v>12.774510863079286</v>
      </c>
    </row>
    <row r="5626" spans="1:2" x14ac:dyDescent="0.25">
      <c r="A5626" s="28" t="s">
        <v>79</v>
      </c>
      <c r="B5626" s="2">
        <v>9.1183440329505955E-2</v>
      </c>
    </row>
    <row r="5627" spans="1:2" x14ac:dyDescent="0.25">
      <c r="A5627" s="28" t="s">
        <v>86</v>
      </c>
      <c r="B5627" s="2">
        <v>1.4329873785028297E-2</v>
      </c>
    </row>
    <row r="5628" spans="1:2" x14ac:dyDescent="0.25">
      <c r="A5628" s="28" t="s">
        <v>31</v>
      </c>
      <c r="B5628" s="2">
        <v>0.40074839788972572</v>
      </c>
    </row>
    <row r="5629" spans="1:2" x14ac:dyDescent="0.25">
      <c r="A5629" s="28" t="s">
        <v>29</v>
      </c>
      <c r="B5629" s="2">
        <v>0.39753861412926678</v>
      </c>
    </row>
    <row r="5630" spans="1:2" x14ac:dyDescent="0.25">
      <c r="A5630" s="28" t="s">
        <v>30</v>
      </c>
      <c r="B5630" s="2">
        <v>0.90604933469863014</v>
      </c>
    </row>
    <row r="5631" spans="1:2" x14ac:dyDescent="0.25">
      <c r="A5631" s="28" t="s">
        <v>88</v>
      </c>
      <c r="B5631" s="2">
        <v>2.0023734401264157</v>
      </c>
    </row>
    <row r="5632" spans="1:2" x14ac:dyDescent="0.25">
      <c r="A5632" s="28" t="s">
        <v>80</v>
      </c>
      <c r="B5632" s="2">
        <v>0.9859332515620669</v>
      </c>
    </row>
    <row r="5633" spans="1:2" x14ac:dyDescent="0.25">
      <c r="A5633" s="28" t="s">
        <v>84</v>
      </c>
      <c r="B5633" s="2">
        <v>2.7985543100954167</v>
      </c>
    </row>
    <row r="5634" spans="1:2" x14ac:dyDescent="0.25">
      <c r="A5634" s="28" t="s">
        <v>85</v>
      </c>
      <c r="B5634" s="2">
        <v>2.3577499434344285</v>
      </c>
    </row>
    <row r="5635" spans="1:2" x14ac:dyDescent="0.25">
      <c r="A5635" s="28" t="s">
        <v>82</v>
      </c>
      <c r="B5635" s="2">
        <v>2.8200502570288006</v>
      </c>
    </row>
    <row r="5636" spans="1:2" x14ac:dyDescent="0.25">
      <c r="A5636" s="6" t="s">
        <v>22</v>
      </c>
      <c r="B5636" s="2">
        <v>0.95480305576939639</v>
      </c>
    </row>
    <row r="5637" spans="1:2" x14ac:dyDescent="0.25">
      <c r="A5637" s="28" t="s">
        <v>86</v>
      </c>
      <c r="B5637" s="2">
        <v>4.7479932644217786E-3</v>
      </c>
    </row>
    <row r="5638" spans="1:2" x14ac:dyDescent="0.25">
      <c r="A5638" s="28" t="s">
        <v>31</v>
      </c>
      <c r="B5638" s="2">
        <v>3.0700382570089091E-3</v>
      </c>
    </row>
    <row r="5639" spans="1:2" x14ac:dyDescent="0.25">
      <c r="A5639" s="28" t="s">
        <v>29</v>
      </c>
      <c r="B5639" s="2">
        <v>8.9312175485591241E-2</v>
      </c>
    </row>
    <row r="5640" spans="1:2" x14ac:dyDescent="0.25">
      <c r="A5640" s="28" t="s">
        <v>30</v>
      </c>
      <c r="B5640" s="2">
        <v>2.2901295620247463E-2</v>
      </c>
    </row>
    <row r="5641" spans="1:2" x14ac:dyDescent="0.25">
      <c r="A5641" s="28" t="s">
        <v>88</v>
      </c>
      <c r="B5641" s="2">
        <v>0.12026393099688534</v>
      </c>
    </row>
    <row r="5642" spans="1:2" x14ac:dyDescent="0.25">
      <c r="A5642" s="28" t="s">
        <v>80</v>
      </c>
      <c r="B5642" s="2">
        <v>3.2830496975470307E-3</v>
      </c>
    </row>
    <row r="5643" spans="1:2" x14ac:dyDescent="0.25">
      <c r="A5643" s="28" t="s">
        <v>84</v>
      </c>
      <c r="B5643" s="2">
        <v>6.0675325229271925E-3</v>
      </c>
    </row>
    <row r="5644" spans="1:2" x14ac:dyDescent="0.25">
      <c r="A5644" s="28" t="s">
        <v>85</v>
      </c>
      <c r="B5644" s="2">
        <v>0.70132911058091996</v>
      </c>
    </row>
    <row r="5645" spans="1:2" x14ac:dyDescent="0.25">
      <c r="A5645" s="28" t="s">
        <v>82</v>
      </c>
      <c r="B5645" s="2">
        <v>3.8279293438474309E-3</v>
      </c>
    </row>
    <row r="5646" spans="1:2" x14ac:dyDescent="0.25">
      <c r="A5646" s="6" t="s">
        <v>25</v>
      </c>
      <c r="B5646" s="2">
        <v>29.863994207396779</v>
      </c>
    </row>
    <row r="5647" spans="1:2" x14ac:dyDescent="0.25">
      <c r="A5647" s="28" t="s">
        <v>79</v>
      </c>
      <c r="B5647" s="2">
        <v>0.13467804159328692</v>
      </c>
    </row>
    <row r="5648" spans="1:2" x14ac:dyDescent="0.25">
      <c r="A5648" s="28" t="s">
        <v>86</v>
      </c>
      <c r="B5648" s="2">
        <v>1.5847498685344671E-3</v>
      </c>
    </row>
    <row r="5649" spans="1:2" x14ac:dyDescent="0.25">
      <c r="A5649" s="28" t="s">
        <v>31</v>
      </c>
      <c r="B5649" s="2">
        <v>4.9869764230151752</v>
      </c>
    </row>
    <row r="5650" spans="1:2" x14ac:dyDescent="0.25">
      <c r="A5650" s="28" t="s">
        <v>29</v>
      </c>
      <c r="B5650" s="2">
        <v>2.9397489168259519</v>
      </c>
    </row>
    <row r="5651" spans="1:2" x14ac:dyDescent="0.25">
      <c r="A5651" s="28" t="s">
        <v>30</v>
      </c>
      <c r="B5651" s="2">
        <v>6.1317235943354076</v>
      </c>
    </row>
    <row r="5652" spans="1:2" x14ac:dyDescent="0.25">
      <c r="A5652" s="28" t="s">
        <v>88</v>
      </c>
      <c r="B5652" s="2">
        <v>7.8011304513781639</v>
      </c>
    </row>
    <row r="5653" spans="1:2" x14ac:dyDescent="0.25">
      <c r="A5653" s="28" t="s">
        <v>80</v>
      </c>
      <c r="B5653" s="2">
        <v>2.7786944813527104E-2</v>
      </c>
    </row>
    <row r="5654" spans="1:2" x14ac:dyDescent="0.25">
      <c r="A5654" s="28" t="s">
        <v>84</v>
      </c>
      <c r="B5654" s="2">
        <v>1.6003143342061825</v>
      </c>
    </row>
    <row r="5655" spans="1:2" x14ac:dyDescent="0.25">
      <c r="A5655" s="28" t="s">
        <v>85</v>
      </c>
      <c r="B5655" s="2">
        <v>4.971270777049118</v>
      </c>
    </row>
    <row r="5656" spans="1:2" x14ac:dyDescent="0.25">
      <c r="A5656" s="28" t="s">
        <v>82</v>
      </c>
      <c r="B5656" s="2">
        <v>1.2687799743114307</v>
      </c>
    </row>
    <row r="5657" spans="1:2" x14ac:dyDescent="0.25">
      <c r="A5657" s="6" t="s">
        <v>23</v>
      </c>
      <c r="B5657" s="2">
        <v>2.5966840503775388</v>
      </c>
    </row>
    <row r="5658" spans="1:2" x14ac:dyDescent="0.25">
      <c r="A5658" s="28" t="s">
        <v>79</v>
      </c>
      <c r="B5658" s="2">
        <v>1.5505221778870084E-2</v>
      </c>
    </row>
    <row r="5659" spans="1:2" x14ac:dyDescent="0.25">
      <c r="A5659" s="28" t="s">
        <v>86</v>
      </c>
      <c r="B5659" s="2">
        <v>4.7496048093221988E-3</v>
      </c>
    </row>
    <row r="5660" spans="1:2" x14ac:dyDescent="0.25">
      <c r="A5660" s="28" t="s">
        <v>31</v>
      </c>
      <c r="B5660" s="2">
        <v>1.2700382302728264E-2</v>
      </c>
    </row>
    <row r="5661" spans="1:2" x14ac:dyDescent="0.25">
      <c r="A5661" s="28" t="s">
        <v>29</v>
      </c>
      <c r="B5661" s="2">
        <v>0.1031546094729813</v>
      </c>
    </row>
    <row r="5662" spans="1:2" x14ac:dyDescent="0.25">
      <c r="A5662" s="28" t="s">
        <v>30</v>
      </c>
      <c r="B5662" s="2">
        <v>0.10860167277221575</v>
      </c>
    </row>
    <row r="5663" spans="1:2" x14ac:dyDescent="0.25">
      <c r="A5663" s="28" t="s">
        <v>88</v>
      </c>
      <c r="B5663" s="2">
        <v>1.0983236253710707E-2</v>
      </c>
    </row>
    <row r="5664" spans="1:2" x14ac:dyDescent="0.25">
      <c r="A5664" s="28" t="s">
        <v>80</v>
      </c>
      <c r="B5664" s="2">
        <v>0.19520432386096273</v>
      </c>
    </row>
    <row r="5665" spans="1:2" x14ac:dyDescent="0.25">
      <c r="A5665" s="28" t="s">
        <v>84</v>
      </c>
      <c r="B5665" s="2">
        <v>1.0405546891566793</v>
      </c>
    </row>
    <row r="5666" spans="1:2" x14ac:dyDescent="0.25">
      <c r="A5666" s="28" t="s">
        <v>85</v>
      </c>
      <c r="B5666" s="2">
        <v>0.96183144392875464</v>
      </c>
    </row>
    <row r="5667" spans="1:2" x14ac:dyDescent="0.25">
      <c r="A5667" s="28" t="s">
        <v>82</v>
      </c>
      <c r="B5667" s="2">
        <v>0.14339886604131366</v>
      </c>
    </row>
    <row r="5668" spans="1:2" x14ac:dyDescent="0.25">
      <c r="A5668" s="6" t="s">
        <v>250</v>
      </c>
      <c r="B5668" s="2">
        <v>10.939312254052583</v>
      </c>
    </row>
    <row r="5669" spans="1:2" x14ac:dyDescent="0.25">
      <c r="A5669" s="28" t="s">
        <v>79</v>
      </c>
      <c r="B5669" s="2">
        <v>6.7212942468686421E-2</v>
      </c>
    </row>
    <row r="5670" spans="1:2" x14ac:dyDescent="0.25">
      <c r="A5670" s="28" t="s">
        <v>86</v>
      </c>
      <c r="B5670" s="2">
        <v>1.132320104263358E-3</v>
      </c>
    </row>
    <row r="5671" spans="1:2" x14ac:dyDescent="0.25">
      <c r="A5671" s="28" t="s">
        <v>31</v>
      </c>
      <c r="B5671" s="2">
        <v>0.13792765952127373</v>
      </c>
    </row>
    <row r="5672" spans="1:2" x14ac:dyDescent="0.25">
      <c r="A5672" s="28" t="s">
        <v>29</v>
      </c>
      <c r="B5672" s="2">
        <v>0.70010179767848846</v>
      </c>
    </row>
    <row r="5673" spans="1:2" x14ac:dyDescent="0.25">
      <c r="A5673" s="28" t="s">
        <v>30</v>
      </c>
      <c r="B5673" s="2">
        <v>0.64157369222248162</v>
      </c>
    </row>
    <row r="5674" spans="1:2" x14ac:dyDescent="0.25">
      <c r="A5674" s="28" t="s">
        <v>88</v>
      </c>
      <c r="B5674" s="2">
        <v>0.47313073408162537</v>
      </c>
    </row>
    <row r="5675" spans="1:2" x14ac:dyDescent="0.25">
      <c r="A5675" s="28" t="s">
        <v>80</v>
      </c>
      <c r="B5675" s="2">
        <v>0.73889370541922217</v>
      </c>
    </row>
    <row r="5676" spans="1:2" x14ac:dyDescent="0.25">
      <c r="A5676" s="28" t="s">
        <v>84</v>
      </c>
      <c r="B5676" s="2">
        <v>4.461012270651187</v>
      </c>
    </row>
    <row r="5677" spans="1:2" x14ac:dyDescent="0.25">
      <c r="A5677" s="28" t="s">
        <v>85</v>
      </c>
      <c r="B5677" s="2">
        <v>3.0114273894466819</v>
      </c>
    </row>
    <row r="5678" spans="1:2" x14ac:dyDescent="0.25">
      <c r="A5678" s="28" t="s">
        <v>82</v>
      </c>
      <c r="B5678" s="2">
        <v>0.70689974245867193</v>
      </c>
    </row>
    <row r="5679" spans="1:2" x14ac:dyDescent="0.25">
      <c r="A5679" s="6" t="s">
        <v>252</v>
      </c>
      <c r="B5679" s="2">
        <v>7.9205645214737803</v>
      </c>
    </row>
    <row r="5680" spans="1:2" x14ac:dyDescent="0.25">
      <c r="A5680" s="28" t="s">
        <v>79</v>
      </c>
      <c r="B5680" s="2">
        <v>5.0394349994013446E-2</v>
      </c>
    </row>
    <row r="5681" spans="1:2" x14ac:dyDescent="0.25">
      <c r="A5681" s="28" t="s">
        <v>86</v>
      </c>
      <c r="B5681" s="2">
        <v>2.1688754238903325E-2</v>
      </c>
    </row>
    <row r="5682" spans="1:2" x14ac:dyDescent="0.25">
      <c r="A5682" s="28" t="s">
        <v>31</v>
      </c>
      <c r="B5682" s="2">
        <v>0.43856800185517048</v>
      </c>
    </row>
    <row r="5683" spans="1:2" x14ac:dyDescent="0.25">
      <c r="A5683" s="28" t="s">
        <v>29</v>
      </c>
      <c r="B5683" s="2">
        <v>1.0938867058040618</v>
      </c>
    </row>
    <row r="5684" spans="1:2" x14ac:dyDescent="0.25">
      <c r="A5684" s="28" t="s">
        <v>30</v>
      </c>
      <c r="B5684" s="2">
        <v>1.1075527467548487</v>
      </c>
    </row>
    <row r="5685" spans="1:2" x14ac:dyDescent="0.25">
      <c r="A5685" s="28" t="s">
        <v>88</v>
      </c>
      <c r="B5685" s="2">
        <v>1.8379371739686876</v>
      </c>
    </row>
    <row r="5686" spans="1:2" x14ac:dyDescent="0.25">
      <c r="A5686" s="28" t="s">
        <v>80</v>
      </c>
      <c r="B5686" s="2">
        <v>0.25367892525073399</v>
      </c>
    </row>
    <row r="5687" spans="1:2" x14ac:dyDescent="0.25">
      <c r="A5687" s="28" t="s">
        <v>84</v>
      </c>
      <c r="B5687" s="2">
        <v>0.32159955728151179</v>
      </c>
    </row>
    <row r="5688" spans="1:2" x14ac:dyDescent="0.25">
      <c r="A5688" s="28" t="s">
        <v>85</v>
      </c>
      <c r="B5688" s="2">
        <v>1.7139113519290217</v>
      </c>
    </row>
    <row r="5689" spans="1:2" x14ac:dyDescent="0.25">
      <c r="A5689" s="28" t="s">
        <v>82</v>
      </c>
      <c r="B5689" s="2">
        <v>1.0813469543968286</v>
      </c>
    </row>
    <row r="5690" spans="1:2" x14ac:dyDescent="0.25">
      <c r="A5690" s="6" t="s">
        <v>230</v>
      </c>
      <c r="B5690" s="2">
        <v>10.052148834486884</v>
      </c>
    </row>
    <row r="5691" spans="1:2" x14ac:dyDescent="0.25">
      <c r="A5691" s="28" t="s">
        <v>79</v>
      </c>
      <c r="B5691" s="2">
        <v>8.8877553775342844E-2</v>
      </c>
    </row>
    <row r="5692" spans="1:2" x14ac:dyDescent="0.25">
      <c r="A5692" s="28" t="s">
        <v>86</v>
      </c>
      <c r="B5692" s="2">
        <v>5.9214141436134751E-2</v>
      </c>
    </row>
    <row r="5693" spans="1:2" x14ac:dyDescent="0.25">
      <c r="A5693" s="28" t="s">
        <v>31</v>
      </c>
      <c r="B5693" s="2">
        <v>0.56540144956714666</v>
      </c>
    </row>
    <row r="5694" spans="1:2" x14ac:dyDescent="0.25">
      <c r="A5694" s="28" t="s">
        <v>29</v>
      </c>
      <c r="B5694" s="2">
        <v>1.7415637096579615</v>
      </c>
    </row>
    <row r="5695" spans="1:2" x14ac:dyDescent="0.25">
      <c r="A5695" s="28" t="s">
        <v>30</v>
      </c>
      <c r="B5695" s="2">
        <v>1.4641288450562107</v>
      </c>
    </row>
    <row r="5696" spans="1:2" x14ac:dyDescent="0.25">
      <c r="A5696" s="28" t="s">
        <v>88</v>
      </c>
      <c r="B5696" s="2">
        <v>1.4081424267690164</v>
      </c>
    </row>
    <row r="5697" spans="1:2" x14ac:dyDescent="0.25">
      <c r="A5697" s="28" t="s">
        <v>80</v>
      </c>
      <c r="B5697" s="2">
        <v>0.17184723533453822</v>
      </c>
    </row>
    <row r="5698" spans="1:2" x14ac:dyDescent="0.25">
      <c r="A5698" s="28" t="s">
        <v>84</v>
      </c>
      <c r="B5698" s="2">
        <v>0.59890097264004871</v>
      </c>
    </row>
    <row r="5699" spans="1:2" x14ac:dyDescent="0.25">
      <c r="A5699" s="28" t="s">
        <v>85</v>
      </c>
      <c r="B5699" s="2">
        <v>2.1826520337373516</v>
      </c>
    </row>
    <row r="5700" spans="1:2" x14ac:dyDescent="0.25">
      <c r="A5700" s="28" t="s">
        <v>82</v>
      </c>
      <c r="B5700" s="2">
        <v>1.7714204665131335</v>
      </c>
    </row>
    <row r="5701" spans="1:2" x14ac:dyDescent="0.25">
      <c r="A5701" s="6" t="s">
        <v>93</v>
      </c>
      <c r="B5701" s="2">
        <v>220.9410333587816</v>
      </c>
    </row>
    <row r="5702" spans="1:2" x14ac:dyDescent="0.25">
      <c r="A5702" s="28" t="s">
        <v>79</v>
      </c>
      <c r="B5702" s="2">
        <v>3.6860465798712778</v>
      </c>
    </row>
    <row r="5703" spans="1:2" x14ac:dyDescent="0.25">
      <c r="A5703" s="28" t="s">
        <v>86</v>
      </c>
      <c r="B5703" s="2">
        <v>0.30779568723574374</v>
      </c>
    </row>
    <row r="5704" spans="1:2" x14ac:dyDescent="0.25">
      <c r="A5704" s="28" t="s">
        <v>31</v>
      </c>
      <c r="B5704" s="2">
        <v>12.697820182419882</v>
      </c>
    </row>
    <row r="5705" spans="1:2" x14ac:dyDescent="0.25">
      <c r="A5705" s="28" t="s">
        <v>29</v>
      </c>
      <c r="B5705" s="2">
        <v>24.484274368667428</v>
      </c>
    </row>
    <row r="5706" spans="1:2" x14ac:dyDescent="0.25">
      <c r="A5706" s="28" t="s">
        <v>30</v>
      </c>
      <c r="B5706" s="2">
        <v>26.102832225568502</v>
      </c>
    </row>
    <row r="5707" spans="1:2" x14ac:dyDescent="0.25">
      <c r="A5707" s="28" t="s">
        <v>88</v>
      </c>
      <c r="B5707" s="2">
        <v>25.139855505264418</v>
      </c>
    </row>
    <row r="5708" spans="1:2" x14ac:dyDescent="0.25">
      <c r="A5708" s="28" t="s">
        <v>80</v>
      </c>
      <c r="B5708" s="2">
        <v>5.6917665466727776</v>
      </c>
    </row>
    <row r="5709" spans="1:2" x14ac:dyDescent="0.25">
      <c r="A5709" s="28" t="s">
        <v>84</v>
      </c>
      <c r="B5709" s="2">
        <v>34.137310846805505</v>
      </c>
    </row>
    <row r="5710" spans="1:2" x14ac:dyDescent="0.25">
      <c r="A5710" s="28" t="s">
        <v>85</v>
      </c>
      <c r="B5710" s="2">
        <v>60.677459018034547</v>
      </c>
    </row>
    <row r="5711" spans="1:2" x14ac:dyDescent="0.25">
      <c r="A5711" s="28" t="s">
        <v>82</v>
      </c>
      <c r="B5711" s="2">
        <v>28.015872398241505</v>
      </c>
    </row>
    <row r="5712" spans="1:2" x14ac:dyDescent="0.25">
      <c r="A5712" s="3" t="s">
        <v>80</v>
      </c>
      <c r="B5712" s="2">
        <v>604.87436892508231</v>
      </c>
    </row>
    <row r="5713" spans="1:2" x14ac:dyDescent="0.25">
      <c r="A5713" s="6" t="s">
        <v>229</v>
      </c>
      <c r="B5713" s="2">
        <v>13.877730705454745</v>
      </c>
    </row>
    <row r="5714" spans="1:2" x14ac:dyDescent="0.25">
      <c r="A5714" s="28" t="s">
        <v>79</v>
      </c>
      <c r="B5714" s="2">
        <v>3.559981321809344E-2</v>
      </c>
    </row>
    <row r="5715" spans="1:2" x14ac:dyDescent="0.25">
      <c r="A5715" s="28" t="s">
        <v>86</v>
      </c>
      <c r="B5715" s="2">
        <v>8.5644243801439479E-2</v>
      </c>
    </row>
    <row r="5716" spans="1:2" x14ac:dyDescent="0.25">
      <c r="A5716" s="28" t="s">
        <v>87</v>
      </c>
      <c r="B5716" s="2">
        <v>0.34791494237646259</v>
      </c>
    </row>
    <row r="5717" spans="1:2" x14ac:dyDescent="0.25">
      <c r="A5717" s="28" t="s">
        <v>31</v>
      </c>
      <c r="B5717" s="2">
        <v>0.21205540656327623</v>
      </c>
    </row>
    <row r="5718" spans="1:2" x14ac:dyDescent="0.25">
      <c r="A5718" s="28" t="s">
        <v>29</v>
      </c>
      <c r="B5718" s="2">
        <v>0.1432324292800099</v>
      </c>
    </row>
    <row r="5719" spans="1:2" x14ac:dyDescent="0.25">
      <c r="A5719" s="28" t="s">
        <v>30</v>
      </c>
      <c r="B5719" s="2">
        <v>0.1893516507267704</v>
      </c>
    </row>
    <row r="5720" spans="1:2" x14ac:dyDescent="0.25">
      <c r="A5720" s="28" t="s">
        <v>88</v>
      </c>
      <c r="B5720" s="2">
        <v>1.3026045953383103</v>
      </c>
    </row>
    <row r="5721" spans="1:2" x14ac:dyDescent="0.25">
      <c r="A5721" s="28" t="s">
        <v>84</v>
      </c>
      <c r="B5721" s="2">
        <v>4.9755645154214587</v>
      </c>
    </row>
    <row r="5722" spans="1:2" x14ac:dyDescent="0.25">
      <c r="A5722" s="28" t="s">
        <v>85</v>
      </c>
      <c r="B5722" s="2">
        <v>5.7429867920463051</v>
      </c>
    </row>
    <row r="5723" spans="1:2" x14ac:dyDescent="0.25">
      <c r="A5723" s="28" t="s">
        <v>82</v>
      </c>
      <c r="B5723" s="2">
        <v>0.8427763166826191</v>
      </c>
    </row>
    <row r="5724" spans="1:2" x14ac:dyDescent="0.25">
      <c r="A5724" s="6" t="s">
        <v>240</v>
      </c>
      <c r="B5724" s="2">
        <v>0.53740730795271507</v>
      </c>
    </row>
    <row r="5725" spans="1:2" x14ac:dyDescent="0.25">
      <c r="A5725" s="28" t="s">
        <v>87</v>
      </c>
      <c r="B5725" s="2">
        <v>1.645104066704452E-2</v>
      </c>
    </row>
    <row r="5726" spans="1:2" x14ac:dyDescent="0.25">
      <c r="A5726" s="28" t="s">
        <v>31</v>
      </c>
      <c r="B5726" s="2">
        <v>5.287405468823772E-2</v>
      </c>
    </row>
    <row r="5727" spans="1:2" x14ac:dyDescent="0.25">
      <c r="A5727" s="28" t="s">
        <v>29</v>
      </c>
      <c r="B5727" s="2">
        <v>4.2633799580361884E-2</v>
      </c>
    </row>
    <row r="5728" spans="1:2" x14ac:dyDescent="0.25">
      <c r="A5728" s="28" t="s">
        <v>30</v>
      </c>
      <c r="B5728" s="2">
        <v>1.0298014568327882E-2</v>
      </c>
    </row>
    <row r="5729" spans="1:2" x14ac:dyDescent="0.25">
      <c r="A5729" s="28" t="s">
        <v>88</v>
      </c>
      <c r="B5729" s="2">
        <v>1.0555589486227517E-2</v>
      </c>
    </row>
    <row r="5730" spans="1:2" x14ac:dyDescent="0.25">
      <c r="A5730" s="28" t="s">
        <v>84</v>
      </c>
      <c r="B5730" s="2">
        <v>2.4627935817067997E-2</v>
      </c>
    </row>
    <row r="5731" spans="1:2" x14ac:dyDescent="0.25">
      <c r="A5731" s="28" t="s">
        <v>85</v>
      </c>
      <c r="B5731" s="2">
        <v>0.23536275971087242</v>
      </c>
    </row>
    <row r="5732" spans="1:2" x14ac:dyDescent="0.25">
      <c r="A5732" s="28" t="s">
        <v>82</v>
      </c>
      <c r="B5732" s="2">
        <v>0.14460411343457519</v>
      </c>
    </row>
    <row r="5733" spans="1:2" x14ac:dyDescent="0.25">
      <c r="A5733" s="6" t="s">
        <v>242</v>
      </c>
      <c r="B5733" s="2">
        <v>39.26659520149488</v>
      </c>
    </row>
    <row r="5734" spans="1:2" x14ac:dyDescent="0.25">
      <c r="A5734" s="28" t="s">
        <v>79</v>
      </c>
      <c r="B5734" s="2">
        <v>1.4033996911409377</v>
      </c>
    </row>
    <row r="5735" spans="1:2" x14ac:dyDescent="0.25">
      <c r="A5735" s="28" t="s">
        <v>86</v>
      </c>
      <c r="B5735" s="2">
        <v>1.0505876376948129</v>
      </c>
    </row>
    <row r="5736" spans="1:2" x14ac:dyDescent="0.25">
      <c r="A5736" s="28" t="s">
        <v>87</v>
      </c>
      <c r="B5736" s="2">
        <v>1.2802883315185081</v>
      </c>
    </row>
    <row r="5737" spans="1:2" x14ac:dyDescent="0.25">
      <c r="A5737" s="28" t="s">
        <v>31</v>
      </c>
      <c r="B5737" s="2">
        <v>1.0286743917894947</v>
      </c>
    </row>
    <row r="5738" spans="1:2" x14ac:dyDescent="0.25">
      <c r="A5738" s="28" t="s">
        <v>29</v>
      </c>
      <c r="B5738" s="2">
        <v>0.60602986782410917</v>
      </c>
    </row>
    <row r="5739" spans="1:2" x14ac:dyDescent="0.25">
      <c r="A5739" s="28" t="s">
        <v>30</v>
      </c>
      <c r="B5739" s="2">
        <v>1.0478436346266728</v>
      </c>
    </row>
    <row r="5740" spans="1:2" x14ac:dyDescent="0.25">
      <c r="A5740" s="28" t="s">
        <v>88</v>
      </c>
      <c r="B5740" s="2">
        <v>9.0094559881933218</v>
      </c>
    </row>
    <row r="5741" spans="1:2" x14ac:dyDescent="0.25">
      <c r="A5741" s="28" t="s">
        <v>84</v>
      </c>
      <c r="B5741" s="2">
        <v>3.6647587584935835</v>
      </c>
    </row>
    <row r="5742" spans="1:2" x14ac:dyDescent="0.25">
      <c r="A5742" s="28" t="s">
        <v>85</v>
      </c>
      <c r="B5742" s="2">
        <v>15.673424962901434</v>
      </c>
    </row>
    <row r="5743" spans="1:2" x14ac:dyDescent="0.25">
      <c r="A5743" s="28" t="s">
        <v>82</v>
      </c>
      <c r="B5743" s="2">
        <v>4.5021319373120052</v>
      </c>
    </row>
    <row r="5744" spans="1:2" x14ac:dyDescent="0.25">
      <c r="A5744" s="6" t="s">
        <v>244</v>
      </c>
      <c r="B5744" s="2">
        <v>16.137032335303026</v>
      </c>
    </row>
    <row r="5745" spans="1:2" x14ac:dyDescent="0.25">
      <c r="A5745" s="28" t="s">
        <v>79</v>
      </c>
      <c r="B5745" s="2">
        <v>3.9727630099282055E-2</v>
      </c>
    </row>
    <row r="5746" spans="1:2" x14ac:dyDescent="0.25">
      <c r="A5746" s="28" t="s">
        <v>86</v>
      </c>
      <c r="B5746" s="2">
        <v>0.21664977393544665</v>
      </c>
    </row>
    <row r="5747" spans="1:2" x14ac:dyDescent="0.25">
      <c r="A5747" s="28" t="s">
        <v>87</v>
      </c>
      <c r="B5747" s="2">
        <v>0.38924391804259789</v>
      </c>
    </row>
    <row r="5748" spans="1:2" x14ac:dyDescent="0.25">
      <c r="A5748" s="28" t="s">
        <v>31</v>
      </c>
      <c r="B5748" s="2">
        <v>0.55228561352647998</v>
      </c>
    </row>
    <row r="5749" spans="1:2" x14ac:dyDescent="0.25">
      <c r="A5749" s="28" t="s">
        <v>29</v>
      </c>
      <c r="B5749" s="2">
        <v>9.4844365459231098E-2</v>
      </c>
    </row>
    <row r="5750" spans="1:2" x14ac:dyDescent="0.25">
      <c r="A5750" s="28" t="s">
        <v>30</v>
      </c>
      <c r="B5750" s="2">
        <v>0.11552977685769129</v>
      </c>
    </row>
    <row r="5751" spans="1:2" x14ac:dyDescent="0.25">
      <c r="A5751" s="28" t="s">
        <v>88</v>
      </c>
      <c r="B5751" s="2">
        <v>2.5334315284385833</v>
      </c>
    </row>
    <row r="5752" spans="1:2" x14ac:dyDescent="0.25">
      <c r="A5752" s="28" t="s">
        <v>84</v>
      </c>
      <c r="B5752" s="2">
        <v>1.4499649373969024</v>
      </c>
    </row>
    <row r="5753" spans="1:2" x14ac:dyDescent="0.25">
      <c r="A5753" s="28" t="s">
        <v>85</v>
      </c>
      <c r="B5753" s="2">
        <v>8.6521687992736016</v>
      </c>
    </row>
    <row r="5754" spans="1:2" x14ac:dyDescent="0.25">
      <c r="A5754" s="28" t="s">
        <v>82</v>
      </c>
      <c r="B5754" s="2">
        <v>2.0931859922732112</v>
      </c>
    </row>
    <row r="5755" spans="1:2" x14ac:dyDescent="0.25">
      <c r="A5755" s="6" t="s">
        <v>246</v>
      </c>
      <c r="B5755" s="2">
        <v>8.3686157645558357</v>
      </c>
    </row>
    <row r="5756" spans="1:2" x14ac:dyDescent="0.25">
      <c r="A5756" s="28" t="s">
        <v>79</v>
      </c>
      <c r="B5756" s="2">
        <v>7.1967133706593786E-2</v>
      </c>
    </row>
    <row r="5757" spans="1:2" x14ac:dyDescent="0.25">
      <c r="A5757" s="28" t="s">
        <v>86</v>
      </c>
      <c r="B5757" s="2">
        <v>7.7240181168322333E-2</v>
      </c>
    </row>
    <row r="5758" spans="1:2" x14ac:dyDescent="0.25">
      <c r="A5758" s="28" t="s">
        <v>87</v>
      </c>
      <c r="B5758" s="2">
        <v>0.10702758632838111</v>
      </c>
    </row>
    <row r="5759" spans="1:2" x14ac:dyDescent="0.25">
      <c r="A5759" s="28" t="s">
        <v>31</v>
      </c>
      <c r="B5759" s="2">
        <v>0.16254388356023733</v>
      </c>
    </row>
    <row r="5760" spans="1:2" x14ac:dyDescent="0.25">
      <c r="A5760" s="28" t="s">
        <v>29</v>
      </c>
      <c r="B5760" s="2">
        <v>0.11796555481103407</v>
      </c>
    </row>
    <row r="5761" spans="1:2" x14ac:dyDescent="0.25">
      <c r="A5761" s="28" t="s">
        <v>30</v>
      </c>
      <c r="B5761" s="2">
        <v>0.26053045453543583</v>
      </c>
    </row>
    <row r="5762" spans="1:2" x14ac:dyDescent="0.25">
      <c r="A5762" s="28" t="s">
        <v>88</v>
      </c>
      <c r="B5762" s="2">
        <v>1.6645789826336621</v>
      </c>
    </row>
    <row r="5763" spans="1:2" x14ac:dyDescent="0.25">
      <c r="A5763" s="28" t="s">
        <v>84</v>
      </c>
      <c r="B5763" s="2">
        <v>1.4283266956826732</v>
      </c>
    </row>
    <row r="5764" spans="1:2" x14ac:dyDescent="0.25">
      <c r="A5764" s="28" t="s">
        <v>85</v>
      </c>
      <c r="B5764" s="2">
        <v>3.2993129291294916</v>
      </c>
    </row>
    <row r="5765" spans="1:2" x14ac:dyDescent="0.25">
      <c r="A5765" s="28" t="s">
        <v>82</v>
      </c>
      <c r="B5765" s="2">
        <v>1.1791223630000045</v>
      </c>
    </row>
    <row r="5766" spans="1:2" x14ac:dyDescent="0.25">
      <c r="A5766" s="6" t="s">
        <v>248</v>
      </c>
      <c r="B5766" s="2">
        <v>21.629972375470967</v>
      </c>
    </row>
    <row r="5767" spans="1:2" x14ac:dyDescent="0.25">
      <c r="A5767" s="28" t="s">
        <v>79</v>
      </c>
      <c r="B5767" s="2">
        <v>0.55504973326147966</v>
      </c>
    </row>
    <row r="5768" spans="1:2" x14ac:dyDescent="0.25">
      <c r="A5768" s="28" t="s">
        <v>86</v>
      </c>
      <c r="B5768" s="2">
        <v>0.56262444640461962</v>
      </c>
    </row>
    <row r="5769" spans="1:2" x14ac:dyDescent="0.25">
      <c r="A5769" s="28" t="s">
        <v>87</v>
      </c>
      <c r="B5769" s="2">
        <v>0.72814021720425293</v>
      </c>
    </row>
    <row r="5770" spans="1:2" x14ac:dyDescent="0.25">
      <c r="A5770" s="28" t="s">
        <v>31</v>
      </c>
      <c r="B5770" s="2">
        <v>0.96920929954941604</v>
      </c>
    </row>
    <row r="5771" spans="1:2" x14ac:dyDescent="0.25">
      <c r="A5771" s="28" t="s">
        <v>29</v>
      </c>
      <c r="B5771" s="2">
        <v>0.3613656562170337</v>
      </c>
    </row>
    <row r="5772" spans="1:2" x14ac:dyDescent="0.25">
      <c r="A5772" s="28" t="s">
        <v>30</v>
      </c>
      <c r="B5772" s="2">
        <v>0.65498651930860186</v>
      </c>
    </row>
    <row r="5773" spans="1:2" x14ac:dyDescent="0.25">
      <c r="A5773" s="28" t="s">
        <v>88</v>
      </c>
      <c r="B5773" s="2">
        <v>5.1118696309916292</v>
      </c>
    </row>
    <row r="5774" spans="1:2" x14ac:dyDescent="0.25">
      <c r="A5774" s="28" t="s">
        <v>84</v>
      </c>
      <c r="B5774" s="2">
        <v>1.529997052970731</v>
      </c>
    </row>
    <row r="5775" spans="1:2" x14ac:dyDescent="0.25">
      <c r="A5775" s="28" t="s">
        <v>85</v>
      </c>
      <c r="B5775" s="2">
        <v>9.3015955316884895</v>
      </c>
    </row>
    <row r="5776" spans="1:2" x14ac:dyDescent="0.25">
      <c r="A5776" s="28" t="s">
        <v>82</v>
      </c>
      <c r="B5776" s="2">
        <v>1.8551342878747124</v>
      </c>
    </row>
    <row r="5777" spans="1:2" x14ac:dyDescent="0.25">
      <c r="A5777" s="6" t="s">
        <v>20</v>
      </c>
      <c r="B5777" s="2">
        <v>6.556217353408865</v>
      </c>
    </row>
    <row r="5778" spans="1:2" x14ac:dyDescent="0.25">
      <c r="A5778" s="28" t="s">
        <v>79</v>
      </c>
      <c r="B5778" s="2">
        <v>0.12000767457206037</v>
      </c>
    </row>
    <row r="5779" spans="1:2" x14ac:dyDescent="0.25">
      <c r="A5779" s="28" t="s">
        <v>86</v>
      </c>
      <c r="B5779" s="2">
        <v>0.70759465666409194</v>
      </c>
    </row>
    <row r="5780" spans="1:2" x14ac:dyDescent="0.25">
      <c r="A5780" s="28" t="s">
        <v>87</v>
      </c>
      <c r="B5780" s="2">
        <v>8.3853404363024228E-2</v>
      </c>
    </row>
    <row r="5781" spans="1:2" x14ac:dyDescent="0.25">
      <c r="A5781" s="28" t="s">
        <v>31</v>
      </c>
      <c r="B5781" s="2">
        <v>0.35284687321500641</v>
      </c>
    </row>
    <row r="5782" spans="1:2" x14ac:dyDescent="0.25">
      <c r="A5782" s="28" t="s">
        <v>29</v>
      </c>
      <c r="B5782" s="2">
        <v>0.17619684677005554</v>
      </c>
    </row>
    <row r="5783" spans="1:2" x14ac:dyDescent="0.25">
      <c r="A5783" s="28" t="s">
        <v>30</v>
      </c>
      <c r="B5783" s="2">
        <v>0.274525266104722</v>
      </c>
    </row>
    <row r="5784" spans="1:2" x14ac:dyDescent="0.25">
      <c r="A5784" s="28" t="s">
        <v>88</v>
      </c>
      <c r="B5784" s="2">
        <v>1.0267762451952398</v>
      </c>
    </row>
    <row r="5785" spans="1:2" x14ac:dyDescent="0.25">
      <c r="A5785" s="28" t="s">
        <v>84</v>
      </c>
      <c r="B5785" s="2">
        <v>0.12264138906673415</v>
      </c>
    </row>
    <row r="5786" spans="1:2" x14ac:dyDescent="0.25">
      <c r="A5786" s="28" t="s">
        <v>85</v>
      </c>
      <c r="B5786" s="2">
        <v>3.1122815983183725</v>
      </c>
    </row>
    <row r="5787" spans="1:2" x14ac:dyDescent="0.25">
      <c r="A5787" s="28" t="s">
        <v>82</v>
      </c>
      <c r="B5787" s="2">
        <v>0.57949339913955777</v>
      </c>
    </row>
    <row r="5788" spans="1:2" x14ac:dyDescent="0.25">
      <c r="A5788" s="6" t="s">
        <v>21</v>
      </c>
      <c r="B5788" s="2">
        <v>7.0264941805696619</v>
      </c>
    </row>
    <row r="5789" spans="1:2" x14ac:dyDescent="0.25">
      <c r="A5789" s="28" t="s">
        <v>79</v>
      </c>
      <c r="B5789" s="2">
        <v>1.3282057558364247E-2</v>
      </c>
    </row>
    <row r="5790" spans="1:2" x14ac:dyDescent="0.25">
      <c r="A5790" s="28" t="s">
        <v>86</v>
      </c>
      <c r="B5790" s="2">
        <v>7.7404996084135105E-2</v>
      </c>
    </row>
    <row r="5791" spans="1:2" x14ac:dyDescent="0.25">
      <c r="A5791" s="28" t="s">
        <v>31</v>
      </c>
      <c r="B5791" s="2">
        <v>1.5200428567904687E-2</v>
      </c>
    </row>
    <row r="5792" spans="1:2" x14ac:dyDescent="0.25">
      <c r="A5792" s="28" t="s">
        <v>29</v>
      </c>
      <c r="B5792" s="2">
        <v>1.4844202687894924E-2</v>
      </c>
    </row>
    <row r="5793" spans="1:2" x14ac:dyDescent="0.25">
      <c r="A5793" s="28" t="s">
        <v>30</v>
      </c>
      <c r="B5793" s="2">
        <v>2.3400254361747487E-4</v>
      </c>
    </row>
    <row r="5794" spans="1:2" x14ac:dyDescent="0.25">
      <c r="A5794" s="28" t="s">
        <v>88</v>
      </c>
      <c r="B5794" s="2">
        <v>0.21492739500243493</v>
      </c>
    </row>
    <row r="5795" spans="1:2" x14ac:dyDescent="0.25">
      <c r="A5795" s="28" t="s">
        <v>84</v>
      </c>
      <c r="B5795" s="2">
        <v>3.4899835517474309</v>
      </c>
    </row>
    <row r="5796" spans="1:2" x14ac:dyDescent="0.25">
      <c r="A5796" s="28" t="s">
        <v>85</v>
      </c>
      <c r="B5796" s="2">
        <v>2.3871719321078628</v>
      </c>
    </row>
    <row r="5797" spans="1:2" x14ac:dyDescent="0.25">
      <c r="A5797" s="28" t="s">
        <v>82</v>
      </c>
      <c r="B5797" s="2">
        <v>0.81344561427001705</v>
      </c>
    </row>
    <row r="5798" spans="1:2" x14ac:dyDescent="0.25">
      <c r="A5798" s="6" t="s">
        <v>22</v>
      </c>
      <c r="B5798" s="2">
        <v>2.1477829388137377</v>
      </c>
    </row>
    <row r="5799" spans="1:2" x14ac:dyDescent="0.25">
      <c r="A5799" s="28" t="s">
        <v>79</v>
      </c>
      <c r="B5799" s="2">
        <v>5.1114288861739271E-2</v>
      </c>
    </row>
    <row r="5800" spans="1:2" x14ac:dyDescent="0.25">
      <c r="A5800" s="28" t="s">
        <v>86</v>
      </c>
      <c r="B5800" s="2">
        <v>3.9469190784335681E-2</v>
      </c>
    </row>
    <row r="5801" spans="1:2" x14ac:dyDescent="0.25">
      <c r="A5801" s="28" t="s">
        <v>87</v>
      </c>
      <c r="B5801" s="2">
        <v>5.2667445904028644E-2</v>
      </c>
    </row>
    <row r="5802" spans="1:2" x14ac:dyDescent="0.25">
      <c r="A5802" s="28" t="s">
        <v>31</v>
      </c>
      <c r="B5802" s="2">
        <v>7.4577444456495681E-2</v>
      </c>
    </row>
    <row r="5803" spans="1:2" x14ac:dyDescent="0.25">
      <c r="A5803" s="28" t="s">
        <v>29</v>
      </c>
      <c r="B5803" s="2">
        <v>6.1686776167536587E-2</v>
      </c>
    </row>
    <row r="5804" spans="1:2" x14ac:dyDescent="0.25">
      <c r="A5804" s="28" t="s">
        <v>30</v>
      </c>
      <c r="B5804" s="2">
        <v>6.0576877681021983E-2</v>
      </c>
    </row>
    <row r="5805" spans="1:2" x14ac:dyDescent="0.25">
      <c r="A5805" s="28" t="s">
        <v>88</v>
      </c>
      <c r="B5805" s="2">
        <v>0.49818250678374892</v>
      </c>
    </row>
    <row r="5806" spans="1:2" x14ac:dyDescent="0.25">
      <c r="A5806" s="28" t="s">
        <v>84</v>
      </c>
      <c r="B5806" s="2">
        <v>0.18666963444407367</v>
      </c>
    </row>
    <row r="5807" spans="1:2" x14ac:dyDescent="0.25">
      <c r="A5807" s="28" t="s">
        <v>85</v>
      </c>
      <c r="B5807" s="2">
        <v>0.91951698125477133</v>
      </c>
    </row>
    <row r="5808" spans="1:2" x14ac:dyDescent="0.25">
      <c r="A5808" s="28" t="s">
        <v>82</v>
      </c>
      <c r="B5808" s="2">
        <v>0.20332179247598611</v>
      </c>
    </row>
    <row r="5809" spans="1:2" x14ac:dyDescent="0.25">
      <c r="A5809" s="6" t="s">
        <v>25</v>
      </c>
      <c r="B5809" s="2">
        <v>33.273166499405036</v>
      </c>
    </row>
    <row r="5810" spans="1:2" x14ac:dyDescent="0.25">
      <c r="A5810" s="28" t="s">
        <v>79</v>
      </c>
      <c r="B5810" s="2">
        <v>3.6423246052027727</v>
      </c>
    </row>
    <row r="5811" spans="1:2" x14ac:dyDescent="0.25">
      <c r="A5811" s="28" t="s">
        <v>86</v>
      </c>
      <c r="B5811" s="2">
        <v>1.2599528753082772</v>
      </c>
    </row>
    <row r="5812" spans="1:2" x14ac:dyDescent="0.25">
      <c r="A5812" s="28" t="s">
        <v>87</v>
      </c>
      <c r="B5812" s="2">
        <v>1.9932600867758506E-2</v>
      </c>
    </row>
    <row r="5813" spans="1:2" x14ac:dyDescent="0.25">
      <c r="A5813" s="28" t="s">
        <v>31</v>
      </c>
      <c r="B5813" s="2">
        <v>1.9144030293388339</v>
      </c>
    </row>
    <row r="5814" spans="1:2" x14ac:dyDescent="0.25">
      <c r="A5814" s="28" t="s">
        <v>29</v>
      </c>
      <c r="B5814" s="2">
        <v>1.047840232520725</v>
      </c>
    </row>
    <row r="5815" spans="1:2" x14ac:dyDescent="0.25">
      <c r="A5815" s="28" t="s">
        <v>30</v>
      </c>
      <c r="B5815" s="2">
        <v>3.5153165525648631</v>
      </c>
    </row>
    <row r="5816" spans="1:2" x14ac:dyDescent="0.25">
      <c r="A5816" s="28" t="s">
        <v>88</v>
      </c>
      <c r="B5816" s="2">
        <v>3.5538079901964301</v>
      </c>
    </row>
    <row r="5817" spans="1:2" x14ac:dyDescent="0.25">
      <c r="A5817" s="28" t="s">
        <v>84</v>
      </c>
      <c r="B5817" s="2">
        <v>0.1333784985995623</v>
      </c>
    </row>
    <row r="5818" spans="1:2" x14ac:dyDescent="0.25">
      <c r="A5818" s="28" t="s">
        <v>85</v>
      </c>
      <c r="B5818" s="2">
        <v>14.485659388848534</v>
      </c>
    </row>
    <row r="5819" spans="1:2" x14ac:dyDescent="0.25">
      <c r="A5819" s="28" t="s">
        <v>82</v>
      </c>
      <c r="B5819" s="2">
        <v>3.700550725957275</v>
      </c>
    </row>
    <row r="5820" spans="1:2" x14ac:dyDescent="0.25">
      <c r="A5820" s="6" t="s">
        <v>23</v>
      </c>
      <c r="B5820" s="2">
        <v>0.97330723815157849</v>
      </c>
    </row>
    <row r="5821" spans="1:2" x14ac:dyDescent="0.25">
      <c r="A5821" s="28" t="s">
        <v>79</v>
      </c>
      <c r="B5821" s="2">
        <v>8.4124526501248662E-3</v>
      </c>
    </row>
    <row r="5822" spans="1:2" x14ac:dyDescent="0.25">
      <c r="A5822" s="28" t="s">
        <v>86</v>
      </c>
      <c r="B5822" s="2">
        <v>3.612852699625195E-2</v>
      </c>
    </row>
    <row r="5823" spans="1:2" x14ac:dyDescent="0.25">
      <c r="A5823" s="28" t="s">
        <v>87</v>
      </c>
      <c r="B5823" s="2">
        <v>1.2192685257317317E-2</v>
      </c>
    </row>
    <row r="5824" spans="1:2" x14ac:dyDescent="0.25">
      <c r="A5824" s="28" t="s">
        <v>31</v>
      </c>
      <c r="B5824" s="2">
        <v>1.1539010850494297E-2</v>
      </c>
    </row>
    <row r="5825" spans="1:2" x14ac:dyDescent="0.25">
      <c r="A5825" s="28" t="s">
        <v>29</v>
      </c>
      <c r="B5825" s="2">
        <v>1.0981682150678603E-2</v>
      </c>
    </row>
    <row r="5826" spans="1:2" x14ac:dyDescent="0.25">
      <c r="A5826" s="28" t="s">
        <v>30</v>
      </c>
      <c r="B5826" s="2">
        <v>1.1765857855505053E-2</v>
      </c>
    </row>
    <row r="5827" spans="1:2" x14ac:dyDescent="0.25">
      <c r="A5827" s="28" t="s">
        <v>88</v>
      </c>
      <c r="B5827" s="2">
        <v>0.12609451082666959</v>
      </c>
    </row>
    <row r="5828" spans="1:2" x14ac:dyDescent="0.25">
      <c r="A5828" s="28" t="s">
        <v>84</v>
      </c>
      <c r="B5828" s="2">
        <v>2.016025141969887E-2</v>
      </c>
    </row>
    <row r="5829" spans="1:2" x14ac:dyDescent="0.25">
      <c r="A5829" s="28" t="s">
        <v>85</v>
      </c>
      <c r="B5829" s="2">
        <v>0.66571878272239426</v>
      </c>
    </row>
    <row r="5830" spans="1:2" x14ac:dyDescent="0.25">
      <c r="A5830" s="28" t="s">
        <v>82</v>
      </c>
      <c r="B5830" s="2">
        <v>7.031347742244369E-2</v>
      </c>
    </row>
    <row r="5831" spans="1:2" x14ac:dyDescent="0.25">
      <c r="A5831" s="6" t="s">
        <v>250</v>
      </c>
      <c r="B5831" s="2">
        <v>64.343508515593456</v>
      </c>
    </row>
    <row r="5832" spans="1:2" x14ac:dyDescent="0.25">
      <c r="A5832" s="28" t="s">
        <v>79</v>
      </c>
      <c r="B5832" s="2">
        <v>0.82960834004065642</v>
      </c>
    </row>
    <row r="5833" spans="1:2" x14ac:dyDescent="0.25">
      <c r="A5833" s="28" t="s">
        <v>86</v>
      </c>
      <c r="B5833" s="2">
        <v>0.6380132267236559</v>
      </c>
    </row>
    <row r="5834" spans="1:2" x14ac:dyDescent="0.25">
      <c r="A5834" s="28" t="s">
        <v>87</v>
      </c>
      <c r="B5834" s="2">
        <v>0.31137206742473222</v>
      </c>
    </row>
    <row r="5835" spans="1:2" x14ac:dyDescent="0.25">
      <c r="A5835" s="28" t="s">
        <v>31</v>
      </c>
      <c r="B5835" s="2">
        <v>2.7665087476864376</v>
      </c>
    </row>
    <row r="5836" spans="1:2" x14ac:dyDescent="0.25">
      <c r="A5836" s="28" t="s">
        <v>29</v>
      </c>
      <c r="B5836" s="2">
        <v>1.5068613176184853</v>
      </c>
    </row>
    <row r="5837" spans="1:2" x14ac:dyDescent="0.25">
      <c r="A5837" s="28" t="s">
        <v>30</v>
      </c>
      <c r="B5837" s="2">
        <v>0.77471699899978852</v>
      </c>
    </row>
    <row r="5838" spans="1:2" x14ac:dyDescent="0.25">
      <c r="A5838" s="28" t="s">
        <v>88</v>
      </c>
      <c r="B5838" s="2">
        <v>17.520171942568624</v>
      </c>
    </row>
    <row r="5839" spans="1:2" x14ac:dyDescent="0.25">
      <c r="A5839" s="28" t="s">
        <v>84</v>
      </c>
      <c r="B5839" s="2">
        <v>20.170694308085778</v>
      </c>
    </row>
    <row r="5840" spans="1:2" x14ac:dyDescent="0.25">
      <c r="A5840" s="28" t="s">
        <v>85</v>
      </c>
      <c r="B5840" s="2">
        <v>13.769850341890574</v>
      </c>
    </row>
    <row r="5841" spans="1:2" x14ac:dyDescent="0.25">
      <c r="A5841" s="28" t="s">
        <v>82</v>
      </c>
      <c r="B5841" s="2">
        <v>6.0557112245547238</v>
      </c>
    </row>
    <row r="5842" spans="1:2" x14ac:dyDescent="0.25">
      <c r="A5842" s="6" t="s">
        <v>252</v>
      </c>
      <c r="B5842" s="2">
        <v>74.464283628737419</v>
      </c>
    </row>
    <row r="5843" spans="1:2" x14ac:dyDescent="0.25">
      <c r="A5843" s="28" t="s">
        <v>79</v>
      </c>
      <c r="B5843" s="2">
        <v>1.1694522518616475</v>
      </c>
    </row>
    <row r="5844" spans="1:2" x14ac:dyDescent="0.25">
      <c r="A5844" s="28" t="s">
        <v>86</v>
      </c>
      <c r="B5844" s="2">
        <v>0.2000018855649198</v>
      </c>
    </row>
    <row r="5845" spans="1:2" x14ac:dyDescent="0.25">
      <c r="A5845" s="28" t="s">
        <v>87</v>
      </c>
      <c r="B5845" s="2">
        <v>0.42023700609546794</v>
      </c>
    </row>
    <row r="5846" spans="1:2" x14ac:dyDescent="0.25">
      <c r="A5846" s="28" t="s">
        <v>31</v>
      </c>
      <c r="B5846" s="2">
        <v>1.6338580969341152</v>
      </c>
    </row>
    <row r="5847" spans="1:2" x14ac:dyDescent="0.25">
      <c r="A5847" s="28" t="s">
        <v>29</v>
      </c>
      <c r="B5847" s="2">
        <v>6.2741452051010143</v>
      </c>
    </row>
    <row r="5848" spans="1:2" x14ac:dyDescent="0.25">
      <c r="A5848" s="28" t="s">
        <v>30</v>
      </c>
      <c r="B5848" s="2">
        <v>1.4488036903188326</v>
      </c>
    </row>
    <row r="5849" spans="1:2" x14ac:dyDescent="0.25">
      <c r="A5849" s="28" t="s">
        <v>88</v>
      </c>
      <c r="B5849" s="2">
        <v>30.67690845674187</v>
      </c>
    </row>
    <row r="5850" spans="1:2" x14ac:dyDescent="0.25">
      <c r="A5850" s="28" t="s">
        <v>84</v>
      </c>
      <c r="B5850" s="2">
        <v>11.814880897983596</v>
      </c>
    </row>
    <row r="5851" spans="1:2" x14ac:dyDescent="0.25">
      <c r="A5851" s="28" t="s">
        <v>85</v>
      </c>
      <c r="B5851" s="2">
        <v>10.974267425729538</v>
      </c>
    </row>
    <row r="5852" spans="1:2" x14ac:dyDescent="0.25">
      <c r="A5852" s="28" t="s">
        <v>82</v>
      </c>
      <c r="B5852" s="2">
        <v>9.8517287124064126</v>
      </c>
    </row>
    <row r="5853" spans="1:2" x14ac:dyDescent="0.25">
      <c r="A5853" s="6" t="s">
        <v>230</v>
      </c>
      <c r="B5853" s="2">
        <v>13.83507041762924</v>
      </c>
    </row>
    <row r="5854" spans="1:2" x14ac:dyDescent="0.25">
      <c r="A5854" s="28" t="s">
        <v>79</v>
      </c>
      <c r="B5854" s="2">
        <v>0.13755865935389483</v>
      </c>
    </row>
    <row r="5855" spans="1:2" x14ac:dyDescent="0.25">
      <c r="A5855" s="28" t="s">
        <v>86</v>
      </c>
      <c r="B5855" s="2">
        <v>5.6565955349561575E-2</v>
      </c>
    </row>
    <row r="5856" spans="1:2" x14ac:dyDescent="0.25">
      <c r="A5856" s="28" t="s">
        <v>87</v>
      </c>
      <c r="B5856" s="2">
        <v>0.20225368770720095</v>
      </c>
    </row>
    <row r="5857" spans="1:2" x14ac:dyDescent="0.25">
      <c r="A5857" s="28" t="s">
        <v>31</v>
      </c>
      <c r="B5857" s="2">
        <v>0.72214595551905769</v>
      </c>
    </row>
    <row r="5858" spans="1:2" x14ac:dyDescent="0.25">
      <c r="A5858" s="28" t="s">
        <v>29</v>
      </c>
      <c r="B5858" s="2">
        <v>0.61570376407846916</v>
      </c>
    </row>
    <row r="5859" spans="1:2" x14ac:dyDescent="0.25">
      <c r="A5859" s="28" t="s">
        <v>30</v>
      </c>
      <c r="B5859" s="2">
        <v>0.4326128167495758</v>
      </c>
    </row>
    <row r="5860" spans="1:2" x14ac:dyDescent="0.25">
      <c r="A5860" s="28" t="s">
        <v>88</v>
      </c>
      <c r="B5860" s="2">
        <v>3.229443994062132</v>
      </c>
    </row>
    <row r="5861" spans="1:2" x14ac:dyDescent="0.25">
      <c r="A5861" s="28" t="s">
        <v>84</v>
      </c>
      <c r="B5861" s="2">
        <v>2.748052591434524</v>
      </c>
    </row>
    <row r="5862" spans="1:2" x14ac:dyDescent="0.25">
      <c r="A5862" s="28" t="s">
        <v>85</v>
      </c>
      <c r="B5862" s="2">
        <v>2.9246287275457892</v>
      </c>
    </row>
    <row r="5863" spans="1:2" x14ac:dyDescent="0.25">
      <c r="A5863" s="28" t="s">
        <v>82</v>
      </c>
      <c r="B5863" s="2">
        <v>2.7661042658290329</v>
      </c>
    </row>
    <row r="5864" spans="1:2" x14ac:dyDescent="0.25">
      <c r="A5864" s="6" t="s">
        <v>93</v>
      </c>
      <c r="B5864" s="2">
        <v>302.43718446254115</v>
      </c>
    </row>
    <row r="5865" spans="1:2" x14ac:dyDescent="0.25">
      <c r="A5865" s="28" t="s">
        <v>79</v>
      </c>
      <c r="B5865" s="2">
        <v>8.0775043315276456</v>
      </c>
    </row>
    <row r="5866" spans="1:2" x14ac:dyDescent="0.25">
      <c r="A5866" s="28" t="s">
        <v>86</v>
      </c>
      <c r="B5866" s="2">
        <v>5.0078775964798687</v>
      </c>
    </row>
    <row r="5867" spans="1:2" x14ac:dyDescent="0.25">
      <c r="A5867" s="28" t="s">
        <v>87</v>
      </c>
      <c r="B5867" s="2">
        <v>3.9715749337567767</v>
      </c>
    </row>
    <row r="5868" spans="1:2" x14ac:dyDescent="0.25">
      <c r="A5868" s="28" t="s">
        <v>31</v>
      </c>
      <c r="B5868" s="2">
        <v>10.468722236245489</v>
      </c>
    </row>
    <row r="5869" spans="1:2" x14ac:dyDescent="0.25">
      <c r="A5869" s="28" t="s">
        <v>29</v>
      </c>
      <c r="B5869" s="2">
        <v>11.07433170026664</v>
      </c>
    </row>
    <row r="5870" spans="1:2" x14ac:dyDescent="0.25">
      <c r="A5870" s="28" t="s">
        <v>30</v>
      </c>
      <c r="B5870" s="2">
        <v>8.7970921134414262</v>
      </c>
    </row>
    <row r="5871" spans="1:2" x14ac:dyDescent="0.25">
      <c r="A5871" s="28" t="s">
        <v>88</v>
      </c>
      <c r="B5871" s="2">
        <v>76.478809356458882</v>
      </c>
    </row>
    <row r="5872" spans="1:2" x14ac:dyDescent="0.25">
      <c r="A5872" s="28" t="s">
        <v>84</v>
      </c>
      <c r="B5872" s="2">
        <v>51.759701018563817</v>
      </c>
    </row>
    <row r="5873" spans="1:2" x14ac:dyDescent="0.25">
      <c r="A5873" s="28" t="s">
        <v>85</v>
      </c>
      <c r="B5873" s="2">
        <v>92.143946953168026</v>
      </c>
    </row>
    <row r="5874" spans="1:2" x14ac:dyDescent="0.25">
      <c r="A5874" s="28" t="s">
        <v>82</v>
      </c>
      <c r="B5874" s="2">
        <v>34.657624222632577</v>
      </c>
    </row>
    <row r="5875" spans="1:2" x14ac:dyDescent="0.25">
      <c r="A5875" s="3" t="s">
        <v>84</v>
      </c>
      <c r="B5875" s="2">
        <v>3232.6982502273477</v>
      </c>
    </row>
    <row r="5876" spans="1:2" x14ac:dyDescent="0.25">
      <c r="A5876" s="6" t="s">
        <v>229</v>
      </c>
      <c r="B5876" s="2">
        <v>11.259124047098446</v>
      </c>
    </row>
    <row r="5877" spans="1:2" x14ac:dyDescent="0.25">
      <c r="A5877" s="28" t="s">
        <v>79</v>
      </c>
      <c r="B5877" s="2">
        <v>0.2257603001890385</v>
      </c>
    </row>
    <row r="5878" spans="1:2" x14ac:dyDescent="0.25">
      <c r="A5878" s="28" t="s">
        <v>86</v>
      </c>
      <c r="B5878" s="2">
        <v>0.12050041165297802</v>
      </c>
    </row>
    <row r="5879" spans="1:2" x14ac:dyDescent="0.25">
      <c r="A5879" s="28" t="s">
        <v>87</v>
      </c>
      <c r="B5879" s="2">
        <v>0.71983669727402289</v>
      </c>
    </row>
    <row r="5880" spans="1:2" x14ac:dyDescent="0.25">
      <c r="A5880" s="28" t="s">
        <v>31</v>
      </c>
      <c r="B5880" s="2">
        <v>0.23141349428495081</v>
      </c>
    </row>
    <row r="5881" spans="1:2" x14ac:dyDescent="0.25">
      <c r="A5881" s="28" t="s">
        <v>29</v>
      </c>
      <c r="B5881" s="2">
        <v>7.2472059778250358E-2</v>
      </c>
    </row>
    <row r="5882" spans="1:2" x14ac:dyDescent="0.25">
      <c r="A5882" s="28" t="s">
        <v>30</v>
      </c>
      <c r="B5882" s="2">
        <v>0.19554886799671006</v>
      </c>
    </row>
    <row r="5883" spans="1:2" x14ac:dyDescent="0.25">
      <c r="A5883" s="28" t="s">
        <v>88</v>
      </c>
      <c r="B5883" s="2">
        <v>1.140938036486943</v>
      </c>
    </row>
    <row r="5884" spans="1:2" x14ac:dyDescent="0.25">
      <c r="A5884" s="28" t="s">
        <v>80</v>
      </c>
      <c r="B5884" s="2">
        <v>0.30152101648385571</v>
      </c>
    </row>
    <row r="5885" spans="1:2" x14ac:dyDescent="0.25">
      <c r="A5885" s="28" t="s">
        <v>85</v>
      </c>
      <c r="B5885" s="2">
        <v>4.5679078422092632</v>
      </c>
    </row>
    <row r="5886" spans="1:2" x14ac:dyDescent="0.25">
      <c r="A5886" s="28" t="s">
        <v>82</v>
      </c>
      <c r="B5886" s="2">
        <v>3.6832253207424333</v>
      </c>
    </row>
    <row r="5887" spans="1:2" x14ac:dyDescent="0.25">
      <c r="A5887" s="6" t="s">
        <v>240</v>
      </c>
      <c r="B5887" s="2">
        <v>4.0565840613996453</v>
      </c>
    </row>
    <row r="5888" spans="1:2" x14ac:dyDescent="0.25">
      <c r="A5888" s="28" t="s">
        <v>79</v>
      </c>
      <c r="B5888" s="2">
        <v>2.3396954209719449E-3</v>
      </c>
    </row>
    <row r="5889" spans="1:2" x14ac:dyDescent="0.25">
      <c r="A5889" s="28" t="s">
        <v>87</v>
      </c>
      <c r="B5889" s="2">
        <v>0.9188449663438587</v>
      </c>
    </row>
    <row r="5890" spans="1:2" x14ac:dyDescent="0.25">
      <c r="A5890" s="28" t="s">
        <v>31</v>
      </c>
      <c r="B5890" s="2">
        <v>6.9567253151721131E-2</v>
      </c>
    </row>
    <row r="5891" spans="1:2" x14ac:dyDescent="0.25">
      <c r="A5891" s="28" t="s">
        <v>29</v>
      </c>
      <c r="B5891" s="2">
        <v>0.20381289845829814</v>
      </c>
    </row>
    <row r="5892" spans="1:2" x14ac:dyDescent="0.25">
      <c r="A5892" s="28" t="s">
        <v>30</v>
      </c>
      <c r="B5892" s="2">
        <v>0.16157400804130218</v>
      </c>
    </row>
    <row r="5893" spans="1:2" x14ac:dyDescent="0.25">
      <c r="A5893" s="28" t="s">
        <v>88</v>
      </c>
      <c r="B5893" s="2">
        <v>0.28129115384526981</v>
      </c>
    </row>
    <row r="5894" spans="1:2" x14ac:dyDescent="0.25">
      <c r="A5894" s="28" t="s">
        <v>80</v>
      </c>
      <c r="B5894" s="2">
        <v>8.4911079615283158E-2</v>
      </c>
    </row>
    <row r="5895" spans="1:2" x14ac:dyDescent="0.25">
      <c r="A5895" s="28" t="s">
        <v>85</v>
      </c>
      <c r="B5895" s="2">
        <v>1.5312563937671488</v>
      </c>
    </row>
    <row r="5896" spans="1:2" x14ac:dyDescent="0.25">
      <c r="A5896" s="28" t="s">
        <v>82</v>
      </c>
      <c r="B5896" s="2">
        <v>0.80298661275579208</v>
      </c>
    </row>
    <row r="5897" spans="1:2" x14ac:dyDescent="0.25">
      <c r="A5897" s="6" t="s">
        <v>242</v>
      </c>
      <c r="B5897" s="2">
        <v>166.46973469641608</v>
      </c>
    </row>
    <row r="5898" spans="1:2" x14ac:dyDescent="0.25">
      <c r="A5898" s="28" t="s">
        <v>79</v>
      </c>
      <c r="B5898" s="2">
        <v>5.0999345879853362</v>
      </c>
    </row>
    <row r="5899" spans="1:2" x14ac:dyDescent="0.25">
      <c r="A5899" s="28" t="s">
        <v>86</v>
      </c>
      <c r="B5899" s="2">
        <v>1.9373429831545077</v>
      </c>
    </row>
    <row r="5900" spans="1:2" x14ac:dyDescent="0.25">
      <c r="A5900" s="28" t="s">
        <v>87</v>
      </c>
      <c r="B5900" s="2">
        <v>4.3332693553541919</v>
      </c>
    </row>
    <row r="5901" spans="1:2" x14ac:dyDescent="0.25">
      <c r="A5901" s="28" t="s">
        <v>31</v>
      </c>
      <c r="B5901" s="2">
        <v>5.1052210171377661</v>
      </c>
    </row>
    <row r="5902" spans="1:2" x14ac:dyDescent="0.25">
      <c r="A5902" s="28" t="s">
        <v>29</v>
      </c>
      <c r="B5902" s="2">
        <v>1.8873725864440558</v>
      </c>
    </row>
    <row r="5903" spans="1:2" x14ac:dyDescent="0.25">
      <c r="A5903" s="28" t="s">
        <v>30</v>
      </c>
      <c r="B5903" s="2">
        <v>2.5616361271560439</v>
      </c>
    </row>
    <row r="5904" spans="1:2" x14ac:dyDescent="0.25">
      <c r="A5904" s="28" t="s">
        <v>88</v>
      </c>
      <c r="B5904" s="2">
        <v>34.753677150190619</v>
      </c>
    </row>
    <row r="5905" spans="1:2" x14ac:dyDescent="0.25">
      <c r="A5905" s="28" t="s">
        <v>80</v>
      </c>
      <c r="B5905" s="2">
        <v>17.046370716953394</v>
      </c>
    </row>
    <row r="5906" spans="1:2" x14ac:dyDescent="0.25">
      <c r="A5906" s="28" t="s">
        <v>85</v>
      </c>
      <c r="B5906" s="2">
        <v>50.220189806652755</v>
      </c>
    </row>
    <row r="5907" spans="1:2" x14ac:dyDescent="0.25">
      <c r="A5907" s="28" t="s">
        <v>82</v>
      </c>
      <c r="B5907" s="2">
        <v>43.52472036538741</v>
      </c>
    </row>
    <row r="5908" spans="1:2" x14ac:dyDescent="0.25">
      <c r="A5908" s="6" t="s">
        <v>53</v>
      </c>
      <c r="B5908" s="2">
        <v>2.4495610705329138</v>
      </c>
    </row>
    <row r="5909" spans="1:2" x14ac:dyDescent="0.25">
      <c r="A5909" s="28" t="s">
        <v>79</v>
      </c>
      <c r="B5909" s="2">
        <v>1.7623452122593846E-4</v>
      </c>
    </row>
    <row r="5910" spans="1:2" x14ac:dyDescent="0.25">
      <c r="A5910" s="28" t="s">
        <v>86</v>
      </c>
      <c r="B5910" s="2">
        <v>9.761671662626432E-5</v>
      </c>
    </row>
    <row r="5911" spans="1:2" x14ac:dyDescent="0.25">
      <c r="A5911" s="28" t="s">
        <v>87</v>
      </c>
      <c r="B5911" s="2">
        <v>3.8467319733811885E-3</v>
      </c>
    </row>
    <row r="5912" spans="1:2" x14ac:dyDescent="0.25">
      <c r="A5912" s="28" t="s">
        <v>31</v>
      </c>
      <c r="B5912" s="2">
        <v>3.1254594704805214E-3</v>
      </c>
    </row>
    <row r="5913" spans="1:2" x14ac:dyDescent="0.25">
      <c r="A5913" s="28" t="s">
        <v>29</v>
      </c>
      <c r="B5913" s="2">
        <v>3.2202754449599632E-4</v>
      </c>
    </row>
    <row r="5914" spans="1:2" x14ac:dyDescent="0.25">
      <c r="A5914" s="28" t="s">
        <v>30</v>
      </c>
      <c r="B5914" s="2">
        <v>7.4952932864599827E-5</v>
      </c>
    </row>
    <row r="5915" spans="1:2" x14ac:dyDescent="0.25">
      <c r="A5915" s="28" t="s">
        <v>80</v>
      </c>
      <c r="B5915" s="2">
        <v>6.7921171566815555E-2</v>
      </c>
    </row>
    <row r="5916" spans="1:2" x14ac:dyDescent="0.25">
      <c r="A5916" s="28" t="s">
        <v>85</v>
      </c>
      <c r="B5916" s="2">
        <v>1.2495078588380355</v>
      </c>
    </row>
    <row r="5917" spans="1:2" x14ac:dyDescent="0.25">
      <c r="A5917" s="28" t="s">
        <v>82</v>
      </c>
      <c r="B5917" s="2">
        <v>1.1244890169689885</v>
      </c>
    </row>
    <row r="5918" spans="1:2" x14ac:dyDescent="0.25">
      <c r="A5918" s="6" t="s">
        <v>19</v>
      </c>
      <c r="B5918" s="2">
        <v>1.1994672744360606</v>
      </c>
    </row>
    <row r="5919" spans="1:2" x14ac:dyDescent="0.25">
      <c r="A5919" s="28" t="s">
        <v>79</v>
      </c>
      <c r="B5919" s="2">
        <v>0.15939768235172483</v>
      </c>
    </row>
    <row r="5920" spans="1:2" x14ac:dyDescent="0.25">
      <c r="A5920" s="28" t="s">
        <v>86</v>
      </c>
      <c r="B5920" s="2">
        <v>3.2340263362643763E-2</v>
      </c>
    </row>
    <row r="5921" spans="1:2" x14ac:dyDescent="0.25">
      <c r="A5921" s="28" t="s">
        <v>87</v>
      </c>
      <c r="B5921" s="2">
        <v>1.3297914227962716E-2</v>
      </c>
    </row>
    <row r="5922" spans="1:2" x14ac:dyDescent="0.25">
      <c r="A5922" s="28" t="s">
        <v>31</v>
      </c>
      <c r="B5922" s="2">
        <v>1.0064963986479051E-2</v>
      </c>
    </row>
    <row r="5923" spans="1:2" x14ac:dyDescent="0.25">
      <c r="A5923" s="28" t="s">
        <v>29</v>
      </c>
      <c r="B5923" s="2">
        <v>4.6359695074232668E-2</v>
      </c>
    </row>
    <row r="5924" spans="1:2" x14ac:dyDescent="0.25">
      <c r="A5924" s="28" t="s">
        <v>30</v>
      </c>
      <c r="B5924" s="2">
        <v>2.7840644237608157E-2</v>
      </c>
    </row>
    <row r="5925" spans="1:2" x14ac:dyDescent="0.25">
      <c r="A5925" s="28" t="s">
        <v>88</v>
      </c>
      <c r="B5925" s="2">
        <v>9.3429129726797316E-2</v>
      </c>
    </row>
    <row r="5926" spans="1:2" x14ac:dyDescent="0.25">
      <c r="A5926" s="28" t="s">
        <v>80</v>
      </c>
      <c r="B5926" s="2">
        <v>3.0686444046771882E-2</v>
      </c>
    </row>
    <row r="5927" spans="1:2" x14ac:dyDescent="0.25">
      <c r="A5927" s="28" t="s">
        <v>85</v>
      </c>
      <c r="B5927" s="2">
        <v>0.71786748630007946</v>
      </c>
    </row>
    <row r="5928" spans="1:2" x14ac:dyDescent="0.25">
      <c r="A5928" s="28" t="s">
        <v>82</v>
      </c>
      <c r="B5928" s="2">
        <v>6.8183051121760666E-2</v>
      </c>
    </row>
    <row r="5929" spans="1:2" x14ac:dyDescent="0.25">
      <c r="A5929" s="6" t="s">
        <v>244</v>
      </c>
      <c r="B5929" s="2">
        <v>28.878882026569734</v>
      </c>
    </row>
    <row r="5930" spans="1:2" x14ac:dyDescent="0.25">
      <c r="A5930" s="28" t="s">
        <v>79</v>
      </c>
      <c r="B5930" s="2">
        <v>0.42104971397828478</v>
      </c>
    </row>
    <row r="5931" spans="1:2" x14ac:dyDescent="0.25">
      <c r="A5931" s="28" t="s">
        <v>86</v>
      </c>
      <c r="B5931" s="2">
        <v>0.18528474605328202</v>
      </c>
    </row>
    <row r="5932" spans="1:2" x14ac:dyDescent="0.25">
      <c r="A5932" s="28" t="s">
        <v>87</v>
      </c>
      <c r="B5932" s="2">
        <v>1.3555076841836387</v>
      </c>
    </row>
    <row r="5933" spans="1:2" x14ac:dyDescent="0.25">
      <c r="A5933" s="28" t="s">
        <v>31</v>
      </c>
      <c r="B5933" s="2">
        <v>0.58899819053976599</v>
      </c>
    </row>
    <row r="5934" spans="1:2" x14ac:dyDescent="0.25">
      <c r="A5934" s="28" t="s">
        <v>29</v>
      </c>
      <c r="B5934" s="2">
        <v>0.37613812677982716</v>
      </c>
    </row>
    <row r="5935" spans="1:2" x14ac:dyDescent="0.25">
      <c r="A5935" s="28" t="s">
        <v>30</v>
      </c>
      <c r="B5935" s="2">
        <v>0.21333356538362494</v>
      </c>
    </row>
    <row r="5936" spans="1:2" x14ac:dyDescent="0.25">
      <c r="A5936" s="28" t="s">
        <v>88</v>
      </c>
      <c r="B5936" s="2">
        <v>5.1079037842659583</v>
      </c>
    </row>
    <row r="5937" spans="1:2" x14ac:dyDescent="0.25">
      <c r="A5937" s="28" t="s">
        <v>80</v>
      </c>
      <c r="B5937" s="2">
        <v>1.8184372584635525E-2</v>
      </c>
    </row>
    <row r="5938" spans="1:2" x14ac:dyDescent="0.25">
      <c r="A5938" s="28" t="s">
        <v>85</v>
      </c>
      <c r="B5938" s="2">
        <v>7.8201816021790957</v>
      </c>
    </row>
    <row r="5939" spans="1:2" x14ac:dyDescent="0.25">
      <c r="A5939" s="28" t="s">
        <v>82</v>
      </c>
      <c r="B5939" s="2">
        <v>12.79230024062162</v>
      </c>
    </row>
    <row r="5940" spans="1:2" x14ac:dyDescent="0.25">
      <c r="A5940" s="6" t="s">
        <v>246</v>
      </c>
      <c r="B5940" s="2">
        <v>48.932200936638978</v>
      </c>
    </row>
    <row r="5941" spans="1:2" x14ac:dyDescent="0.25">
      <c r="A5941" s="28" t="s">
        <v>79</v>
      </c>
      <c r="B5941" s="2">
        <v>1.179308242577837</v>
      </c>
    </row>
    <row r="5942" spans="1:2" x14ac:dyDescent="0.25">
      <c r="A5942" s="28" t="s">
        <v>86</v>
      </c>
      <c r="B5942" s="2">
        <v>0.45807412045036883</v>
      </c>
    </row>
    <row r="5943" spans="1:2" x14ac:dyDescent="0.25">
      <c r="A5943" s="28" t="s">
        <v>87</v>
      </c>
      <c r="B5943" s="2">
        <v>1.7071032494728817</v>
      </c>
    </row>
    <row r="5944" spans="1:2" x14ac:dyDescent="0.25">
      <c r="A5944" s="28" t="s">
        <v>31</v>
      </c>
      <c r="B5944" s="2">
        <v>0.39636481054669553</v>
      </c>
    </row>
    <row r="5945" spans="1:2" x14ac:dyDescent="0.25">
      <c r="A5945" s="28" t="s">
        <v>29</v>
      </c>
      <c r="B5945" s="2">
        <v>0.26254179064465771</v>
      </c>
    </row>
    <row r="5946" spans="1:2" x14ac:dyDescent="0.25">
      <c r="A5946" s="28" t="s">
        <v>30</v>
      </c>
      <c r="B5946" s="2">
        <v>0.55559723723012522</v>
      </c>
    </row>
    <row r="5947" spans="1:2" x14ac:dyDescent="0.25">
      <c r="A5947" s="28" t="s">
        <v>88</v>
      </c>
      <c r="B5947" s="2">
        <v>3.3774370892113539</v>
      </c>
    </row>
    <row r="5948" spans="1:2" x14ac:dyDescent="0.25">
      <c r="A5948" s="28" t="s">
        <v>80</v>
      </c>
      <c r="B5948" s="2">
        <v>3.9031215875578829</v>
      </c>
    </row>
    <row r="5949" spans="1:2" x14ac:dyDescent="0.25">
      <c r="A5949" s="28" t="s">
        <v>85</v>
      </c>
      <c r="B5949" s="2">
        <v>21.068949758002397</v>
      </c>
    </row>
    <row r="5950" spans="1:2" x14ac:dyDescent="0.25">
      <c r="A5950" s="28" t="s">
        <v>82</v>
      </c>
      <c r="B5950" s="2">
        <v>16.023703050944778</v>
      </c>
    </row>
    <row r="5951" spans="1:2" x14ac:dyDescent="0.25">
      <c r="A5951" s="6" t="s">
        <v>248</v>
      </c>
      <c r="B5951" s="2">
        <v>654.00765075755362</v>
      </c>
    </row>
    <row r="5952" spans="1:2" x14ac:dyDescent="0.25">
      <c r="A5952" s="28" t="s">
        <v>79</v>
      </c>
      <c r="B5952" s="2">
        <v>16.549080651697032</v>
      </c>
    </row>
    <row r="5953" spans="1:2" x14ac:dyDescent="0.25">
      <c r="A5953" s="28" t="s">
        <v>86</v>
      </c>
      <c r="B5953" s="2">
        <v>5.2327741784822157</v>
      </c>
    </row>
    <row r="5954" spans="1:2" x14ac:dyDescent="0.25">
      <c r="A5954" s="28" t="s">
        <v>87</v>
      </c>
      <c r="B5954" s="2">
        <v>20.074330188980099</v>
      </c>
    </row>
    <row r="5955" spans="1:2" x14ac:dyDescent="0.25">
      <c r="A5955" s="28" t="s">
        <v>31</v>
      </c>
      <c r="B5955" s="2">
        <v>27.803450276389526</v>
      </c>
    </row>
    <row r="5956" spans="1:2" x14ac:dyDescent="0.25">
      <c r="A5956" s="28" t="s">
        <v>29</v>
      </c>
      <c r="B5956" s="2">
        <v>10.069593739014087</v>
      </c>
    </row>
    <row r="5957" spans="1:2" x14ac:dyDescent="0.25">
      <c r="A5957" s="28" t="s">
        <v>30</v>
      </c>
      <c r="B5957" s="2">
        <v>27.312558810989923</v>
      </c>
    </row>
    <row r="5958" spans="1:2" x14ac:dyDescent="0.25">
      <c r="A5958" s="28" t="s">
        <v>88</v>
      </c>
      <c r="B5958" s="2">
        <v>198.14797137390869</v>
      </c>
    </row>
    <row r="5959" spans="1:2" x14ac:dyDescent="0.25">
      <c r="A5959" s="28" t="s">
        <v>80</v>
      </c>
      <c r="B5959" s="2">
        <v>32.251937987476467</v>
      </c>
    </row>
    <row r="5960" spans="1:2" x14ac:dyDescent="0.25">
      <c r="A5960" s="28" t="s">
        <v>85</v>
      </c>
      <c r="B5960" s="2">
        <v>154.96815421715817</v>
      </c>
    </row>
    <row r="5961" spans="1:2" x14ac:dyDescent="0.25">
      <c r="A5961" s="28" t="s">
        <v>82</v>
      </c>
      <c r="B5961" s="2">
        <v>161.59779933345732</v>
      </c>
    </row>
    <row r="5962" spans="1:2" x14ac:dyDescent="0.25">
      <c r="A5962" s="6" t="s">
        <v>20</v>
      </c>
      <c r="B5962" s="2">
        <v>32.269287633857346</v>
      </c>
    </row>
    <row r="5963" spans="1:2" x14ac:dyDescent="0.25">
      <c r="A5963" s="28" t="s">
        <v>79</v>
      </c>
      <c r="B5963" s="2">
        <v>1.3067509443184782</v>
      </c>
    </row>
    <row r="5964" spans="1:2" x14ac:dyDescent="0.25">
      <c r="A5964" s="28" t="s">
        <v>86</v>
      </c>
      <c r="B5964" s="2">
        <v>0.48296627794955194</v>
      </c>
    </row>
    <row r="5965" spans="1:2" x14ac:dyDescent="0.25">
      <c r="A5965" s="28" t="s">
        <v>87</v>
      </c>
      <c r="B5965" s="2">
        <v>2.4441346343090427</v>
      </c>
    </row>
    <row r="5966" spans="1:2" x14ac:dyDescent="0.25">
      <c r="A5966" s="28" t="s">
        <v>31</v>
      </c>
      <c r="B5966" s="2">
        <v>0.3558185728767097</v>
      </c>
    </row>
    <row r="5967" spans="1:2" x14ac:dyDescent="0.25">
      <c r="A5967" s="28" t="s">
        <v>29</v>
      </c>
      <c r="B5967" s="2">
        <v>0.42543492900948965</v>
      </c>
    </row>
    <row r="5968" spans="1:2" x14ac:dyDescent="0.25">
      <c r="A5968" s="28" t="s">
        <v>30</v>
      </c>
      <c r="B5968" s="2">
        <v>0.47393482547770088</v>
      </c>
    </row>
    <row r="5969" spans="1:2" x14ac:dyDescent="0.25">
      <c r="A5969" s="28" t="s">
        <v>88</v>
      </c>
      <c r="B5969" s="2">
        <v>7.8828301933227598</v>
      </c>
    </row>
    <row r="5970" spans="1:2" x14ac:dyDescent="0.25">
      <c r="A5970" s="28" t="s">
        <v>80</v>
      </c>
      <c r="B5970" s="2">
        <v>0.89332434384267079</v>
      </c>
    </row>
    <row r="5971" spans="1:2" x14ac:dyDescent="0.25">
      <c r="A5971" s="28" t="s">
        <v>85</v>
      </c>
      <c r="B5971" s="2">
        <v>11.302170202298978</v>
      </c>
    </row>
    <row r="5972" spans="1:2" x14ac:dyDescent="0.25">
      <c r="A5972" s="28" t="s">
        <v>82</v>
      </c>
      <c r="B5972" s="2">
        <v>6.7019227104519636</v>
      </c>
    </row>
    <row r="5973" spans="1:2" x14ac:dyDescent="0.25">
      <c r="A5973" s="6" t="s">
        <v>21</v>
      </c>
      <c r="B5973" s="2">
        <v>29.326762308168952</v>
      </c>
    </row>
    <row r="5974" spans="1:2" x14ac:dyDescent="0.25">
      <c r="A5974" s="28" t="s">
        <v>79</v>
      </c>
      <c r="B5974" s="2">
        <v>0.43952723994770238</v>
      </c>
    </row>
    <row r="5975" spans="1:2" x14ac:dyDescent="0.25">
      <c r="A5975" s="28" t="s">
        <v>86</v>
      </c>
      <c r="B5975" s="2">
        <v>0.22204219795266755</v>
      </c>
    </row>
    <row r="5976" spans="1:2" x14ac:dyDescent="0.25">
      <c r="A5976" s="28" t="s">
        <v>87</v>
      </c>
      <c r="B5976" s="2">
        <v>0.45904290651884178</v>
      </c>
    </row>
    <row r="5977" spans="1:2" x14ac:dyDescent="0.25">
      <c r="A5977" s="28" t="s">
        <v>31</v>
      </c>
      <c r="B5977" s="2">
        <v>0.40680854715941822</v>
      </c>
    </row>
    <row r="5978" spans="1:2" x14ac:dyDescent="0.25">
      <c r="A5978" s="28" t="s">
        <v>29</v>
      </c>
      <c r="B5978" s="2">
        <v>0.1485504754398867</v>
      </c>
    </row>
    <row r="5979" spans="1:2" x14ac:dyDescent="0.25">
      <c r="A5979" s="28" t="s">
        <v>30</v>
      </c>
      <c r="B5979" s="2">
        <v>0.61245183409464121</v>
      </c>
    </row>
    <row r="5980" spans="1:2" x14ac:dyDescent="0.25">
      <c r="A5980" s="28" t="s">
        <v>88</v>
      </c>
      <c r="B5980" s="2">
        <v>2.1506384980941822</v>
      </c>
    </row>
    <row r="5981" spans="1:2" x14ac:dyDescent="0.25">
      <c r="A5981" s="28" t="s">
        <v>80</v>
      </c>
      <c r="B5981" s="2">
        <v>4.6591718999036065</v>
      </c>
    </row>
    <row r="5982" spans="1:2" x14ac:dyDescent="0.25">
      <c r="A5982" s="28" t="s">
        <v>85</v>
      </c>
      <c r="B5982" s="2">
        <v>8.1788569661756956</v>
      </c>
    </row>
    <row r="5983" spans="1:2" x14ac:dyDescent="0.25">
      <c r="A5983" s="28" t="s">
        <v>82</v>
      </c>
      <c r="B5983" s="2">
        <v>12.04967174288231</v>
      </c>
    </row>
    <row r="5984" spans="1:2" x14ac:dyDescent="0.25">
      <c r="A5984" s="6" t="s">
        <v>22</v>
      </c>
      <c r="B5984" s="2">
        <v>30.071071052741331</v>
      </c>
    </row>
    <row r="5985" spans="1:2" x14ac:dyDescent="0.25">
      <c r="A5985" s="28" t="s">
        <v>79</v>
      </c>
      <c r="B5985" s="2">
        <v>0.7804392990291239</v>
      </c>
    </row>
    <row r="5986" spans="1:2" x14ac:dyDescent="0.25">
      <c r="A5986" s="28" t="s">
        <v>86</v>
      </c>
      <c r="B5986" s="2">
        <v>0.41951813154778</v>
      </c>
    </row>
    <row r="5987" spans="1:2" x14ac:dyDescent="0.25">
      <c r="A5987" s="28" t="s">
        <v>87</v>
      </c>
      <c r="B5987" s="2">
        <v>1.1501582260277592</v>
      </c>
    </row>
    <row r="5988" spans="1:2" x14ac:dyDescent="0.25">
      <c r="A5988" s="28" t="s">
        <v>31</v>
      </c>
      <c r="B5988" s="2">
        <v>0.9262655392543665</v>
      </c>
    </row>
    <row r="5989" spans="1:2" x14ac:dyDescent="0.25">
      <c r="A5989" s="28" t="s">
        <v>29</v>
      </c>
      <c r="B5989" s="2">
        <v>0.59413195359882232</v>
      </c>
    </row>
    <row r="5990" spans="1:2" x14ac:dyDescent="0.25">
      <c r="A5990" s="28" t="s">
        <v>30</v>
      </c>
      <c r="B5990" s="2">
        <v>0.73046107540647776</v>
      </c>
    </row>
    <row r="5991" spans="1:2" x14ac:dyDescent="0.25">
      <c r="A5991" s="28" t="s">
        <v>88</v>
      </c>
      <c r="B5991" s="2">
        <v>6.1610437553246129</v>
      </c>
    </row>
    <row r="5992" spans="1:2" x14ac:dyDescent="0.25">
      <c r="A5992" s="28" t="s">
        <v>80</v>
      </c>
      <c r="B5992" s="2">
        <v>1.5453858298935887</v>
      </c>
    </row>
    <row r="5993" spans="1:2" x14ac:dyDescent="0.25">
      <c r="A5993" s="28" t="s">
        <v>85</v>
      </c>
      <c r="B5993" s="2">
        <v>10.029953036418167</v>
      </c>
    </row>
    <row r="5994" spans="1:2" x14ac:dyDescent="0.25">
      <c r="A5994" s="28" t="s">
        <v>82</v>
      </c>
      <c r="B5994" s="2">
        <v>7.7337142062406343</v>
      </c>
    </row>
    <row r="5995" spans="1:2" x14ac:dyDescent="0.25">
      <c r="A5995" s="6" t="s">
        <v>25</v>
      </c>
      <c r="B5995" s="2">
        <v>53.410862372387491</v>
      </c>
    </row>
    <row r="5996" spans="1:2" x14ac:dyDescent="0.25">
      <c r="A5996" s="28" t="s">
        <v>79</v>
      </c>
      <c r="B5996" s="2">
        <v>2.2473210091385449</v>
      </c>
    </row>
    <row r="5997" spans="1:2" x14ac:dyDescent="0.25">
      <c r="A5997" s="28" t="s">
        <v>86</v>
      </c>
      <c r="B5997" s="2">
        <v>0.4929405985588991</v>
      </c>
    </row>
    <row r="5998" spans="1:2" x14ac:dyDescent="0.25">
      <c r="A5998" s="28" t="s">
        <v>87</v>
      </c>
      <c r="B5998" s="2">
        <v>1.5324496766429967</v>
      </c>
    </row>
    <row r="5999" spans="1:2" x14ac:dyDescent="0.25">
      <c r="A5999" s="28" t="s">
        <v>31</v>
      </c>
      <c r="B5999" s="2">
        <v>0.66317969521118059</v>
      </c>
    </row>
    <row r="6000" spans="1:2" x14ac:dyDescent="0.25">
      <c r="A6000" s="28" t="s">
        <v>29</v>
      </c>
      <c r="B6000" s="2">
        <v>0.18764871033410357</v>
      </c>
    </row>
    <row r="6001" spans="1:2" x14ac:dyDescent="0.25">
      <c r="A6001" s="28" t="s">
        <v>30</v>
      </c>
      <c r="B6001" s="2">
        <v>0.62149635609435538</v>
      </c>
    </row>
    <row r="6002" spans="1:2" x14ac:dyDescent="0.25">
      <c r="A6002" s="28" t="s">
        <v>88</v>
      </c>
      <c r="B6002" s="2">
        <v>2.0900820809695499</v>
      </c>
    </row>
    <row r="6003" spans="1:2" x14ac:dyDescent="0.25">
      <c r="A6003" s="28" t="s">
        <v>80</v>
      </c>
      <c r="B6003" s="2">
        <v>3.0832366179898032</v>
      </c>
    </row>
    <row r="6004" spans="1:2" x14ac:dyDescent="0.25">
      <c r="A6004" s="28" t="s">
        <v>85</v>
      </c>
      <c r="B6004" s="2">
        <v>32.681319723997092</v>
      </c>
    </row>
    <row r="6005" spans="1:2" x14ac:dyDescent="0.25">
      <c r="A6005" s="28" t="s">
        <v>82</v>
      </c>
      <c r="B6005" s="2">
        <v>9.8111879034509624</v>
      </c>
    </row>
    <row r="6006" spans="1:2" x14ac:dyDescent="0.25">
      <c r="A6006" s="6" t="s">
        <v>23</v>
      </c>
      <c r="B6006" s="2">
        <v>14.240888707114525</v>
      </c>
    </row>
    <row r="6007" spans="1:2" x14ac:dyDescent="0.25">
      <c r="A6007" s="28" t="s">
        <v>79</v>
      </c>
      <c r="B6007" s="2">
        <v>0.19505832384201932</v>
      </c>
    </row>
    <row r="6008" spans="1:2" x14ac:dyDescent="0.25">
      <c r="A6008" s="28" t="s">
        <v>86</v>
      </c>
      <c r="B6008" s="2">
        <v>0.16794085644278664</v>
      </c>
    </row>
    <row r="6009" spans="1:2" x14ac:dyDescent="0.25">
      <c r="A6009" s="28" t="s">
        <v>87</v>
      </c>
      <c r="B6009" s="2">
        <v>0.38864426703312871</v>
      </c>
    </row>
    <row r="6010" spans="1:2" x14ac:dyDescent="0.25">
      <c r="A6010" s="28" t="s">
        <v>31</v>
      </c>
      <c r="B6010" s="2">
        <v>0.44195115712367444</v>
      </c>
    </row>
    <row r="6011" spans="1:2" x14ac:dyDescent="0.25">
      <c r="A6011" s="28" t="s">
        <v>29</v>
      </c>
      <c r="B6011" s="2">
        <v>0.2309704250667442</v>
      </c>
    </row>
    <row r="6012" spans="1:2" x14ac:dyDescent="0.25">
      <c r="A6012" s="28" t="s">
        <v>30</v>
      </c>
      <c r="B6012" s="2">
        <v>0.2319251375059983</v>
      </c>
    </row>
    <row r="6013" spans="1:2" x14ac:dyDescent="0.25">
      <c r="A6013" s="28" t="s">
        <v>88</v>
      </c>
      <c r="B6013" s="2">
        <v>4.4615975831996852</v>
      </c>
    </row>
    <row r="6014" spans="1:2" x14ac:dyDescent="0.25">
      <c r="A6014" s="28" t="s">
        <v>80</v>
      </c>
      <c r="B6014" s="2">
        <v>0.57614715041538533</v>
      </c>
    </row>
    <row r="6015" spans="1:2" x14ac:dyDescent="0.25">
      <c r="A6015" s="28" t="s">
        <v>85</v>
      </c>
      <c r="B6015" s="2">
        <v>4.0181161274178052</v>
      </c>
    </row>
    <row r="6016" spans="1:2" x14ac:dyDescent="0.25">
      <c r="A6016" s="28" t="s">
        <v>82</v>
      </c>
      <c r="B6016" s="2">
        <v>3.5285376790672993</v>
      </c>
    </row>
    <row r="6017" spans="1:2" x14ac:dyDescent="0.25">
      <c r="A6017" s="6" t="s">
        <v>250</v>
      </c>
      <c r="B6017" s="2">
        <v>379.73669206885472</v>
      </c>
    </row>
    <row r="6018" spans="1:2" x14ac:dyDescent="0.25">
      <c r="A6018" s="28" t="s">
        <v>79</v>
      </c>
      <c r="B6018" s="2">
        <v>6.3870390717001566</v>
      </c>
    </row>
    <row r="6019" spans="1:2" x14ac:dyDescent="0.25">
      <c r="A6019" s="28" t="s">
        <v>86</v>
      </c>
      <c r="B6019" s="2">
        <v>5.3233446514880285</v>
      </c>
    </row>
    <row r="6020" spans="1:2" x14ac:dyDescent="0.25">
      <c r="A6020" s="28" t="s">
        <v>87</v>
      </c>
      <c r="B6020" s="2">
        <v>15.908545737434821</v>
      </c>
    </row>
    <row r="6021" spans="1:2" x14ac:dyDescent="0.25">
      <c r="A6021" s="28" t="s">
        <v>31</v>
      </c>
      <c r="B6021" s="2">
        <v>18.981343504125</v>
      </c>
    </row>
    <row r="6022" spans="1:2" x14ac:dyDescent="0.25">
      <c r="A6022" s="28" t="s">
        <v>29</v>
      </c>
      <c r="B6022" s="2">
        <v>8.2028718835386218</v>
      </c>
    </row>
    <row r="6023" spans="1:2" x14ac:dyDescent="0.25">
      <c r="A6023" s="28" t="s">
        <v>30</v>
      </c>
      <c r="B6023" s="2">
        <v>8.0328435653456118</v>
      </c>
    </row>
    <row r="6024" spans="1:2" x14ac:dyDescent="0.25">
      <c r="A6024" s="28" t="s">
        <v>88</v>
      </c>
      <c r="B6024" s="2">
        <v>110.38936783100077</v>
      </c>
    </row>
    <row r="6025" spans="1:2" x14ac:dyDescent="0.25">
      <c r="A6025" s="28" t="s">
        <v>80</v>
      </c>
      <c r="B6025" s="2">
        <v>10.872270666603667</v>
      </c>
    </row>
    <row r="6026" spans="1:2" x14ac:dyDescent="0.25">
      <c r="A6026" s="28" t="s">
        <v>85</v>
      </c>
      <c r="B6026" s="2">
        <v>101.30423889971813</v>
      </c>
    </row>
    <row r="6027" spans="1:2" x14ac:dyDescent="0.25">
      <c r="A6027" s="28" t="s">
        <v>82</v>
      </c>
      <c r="B6027" s="2">
        <v>94.33482625789992</v>
      </c>
    </row>
    <row r="6028" spans="1:2" x14ac:dyDescent="0.25">
      <c r="A6028" s="6" t="s">
        <v>252</v>
      </c>
      <c r="B6028" s="2">
        <v>101.48666145688669</v>
      </c>
    </row>
    <row r="6029" spans="1:2" x14ac:dyDescent="0.25">
      <c r="A6029" s="28" t="s">
        <v>79</v>
      </c>
      <c r="B6029" s="2">
        <v>2.2108565043678396</v>
      </c>
    </row>
    <row r="6030" spans="1:2" x14ac:dyDescent="0.25">
      <c r="A6030" s="28" t="s">
        <v>86</v>
      </c>
      <c r="B6030" s="2">
        <v>1.256048223518893</v>
      </c>
    </row>
    <row r="6031" spans="1:2" x14ac:dyDescent="0.25">
      <c r="A6031" s="28" t="s">
        <v>87</v>
      </c>
      <c r="B6031" s="2">
        <v>2.0892069640196209</v>
      </c>
    </row>
    <row r="6032" spans="1:2" x14ac:dyDescent="0.25">
      <c r="A6032" s="28" t="s">
        <v>31</v>
      </c>
      <c r="B6032" s="2">
        <v>2.852111386129466</v>
      </c>
    </row>
    <row r="6033" spans="1:2" x14ac:dyDescent="0.25">
      <c r="A6033" s="28" t="s">
        <v>29</v>
      </c>
      <c r="B6033" s="2">
        <v>8.2429638848638582</v>
      </c>
    </row>
    <row r="6034" spans="1:2" x14ac:dyDescent="0.25">
      <c r="A6034" s="28" t="s">
        <v>30</v>
      </c>
      <c r="B6034" s="2">
        <v>1.7888135128233555</v>
      </c>
    </row>
    <row r="6035" spans="1:2" x14ac:dyDescent="0.25">
      <c r="A6035" s="28" t="s">
        <v>88</v>
      </c>
      <c r="B6035" s="2">
        <v>24.808493245569952</v>
      </c>
    </row>
    <row r="6036" spans="1:2" x14ac:dyDescent="0.25">
      <c r="A6036" s="28" t="s">
        <v>80</v>
      </c>
      <c r="B6036" s="2">
        <v>5.1088269296076039</v>
      </c>
    </row>
    <row r="6037" spans="1:2" x14ac:dyDescent="0.25">
      <c r="A6037" s="28" t="s">
        <v>85</v>
      </c>
      <c r="B6037" s="2">
        <v>23.168800637630589</v>
      </c>
    </row>
    <row r="6038" spans="1:2" x14ac:dyDescent="0.25">
      <c r="A6038" s="28" t="s">
        <v>82</v>
      </c>
      <c r="B6038" s="2">
        <v>29.960540168355507</v>
      </c>
    </row>
    <row r="6039" spans="1:2" x14ac:dyDescent="0.25">
      <c r="A6039" s="6" t="s">
        <v>230</v>
      </c>
      <c r="B6039" s="2">
        <v>58.55369464301743</v>
      </c>
    </row>
    <row r="6040" spans="1:2" x14ac:dyDescent="0.25">
      <c r="A6040" s="28" t="s">
        <v>79</v>
      </c>
      <c r="B6040" s="2">
        <v>0.45389467956264556</v>
      </c>
    </row>
    <row r="6041" spans="1:2" x14ac:dyDescent="0.25">
      <c r="A6041" s="28" t="s">
        <v>86</v>
      </c>
      <c r="B6041" s="2">
        <v>0.40080174298959781</v>
      </c>
    </row>
    <row r="6042" spans="1:2" x14ac:dyDescent="0.25">
      <c r="A6042" s="28" t="s">
        <v>87</v>
      </c>
      <c r="B6042" s="2">
        <v>1.5514708418389087</v>
      </c>
    </row>
    <row r="6043" spans="1:2" x14ac:dyDescent="0.25">
      <c r="A6043" s="28" t="s">
        <v>31</v>
      </c>
      <c r="B6043" s="2">
        <v>3.1156386551436603</v>
      </c>
    </row>
    <row r="6044" spans="1:2" x14ac:dyDescent="0.25">
      <c r="A6044" s="28" t="s">
        <v>29</v>
      </c>
      <c r="B6044" s="2">
        <v>2.9240578872649663</v>
      </c>
    </row>
    <row r="6045" spans="1:2" x14ac:dyDescent="0.25">
      <c r="A6045" s="28" t="s">
        <v>30</v>
      </c>
      <c r="B6045" s="2">
        <v>2.8502657714301338</v>
      </c>
    </row>
    <row r="6046" spans="1:2" x14ac:dyDescent="0.25">
      <c r="A6046" s="28" t="s">
        <v>88</v>
      </c>
      <c r="B6046" s="2">
        <v>14.172664339117421</v>
      </c>
    </row>
    <row r="6047" spans="1:2" x14ac:dyDescent="0.25">
      <c r="A6047" s="28" t="s">
        <v>80</v>
      </c>
      <c r="B6047" s="2">
        <v>0.8203595102165111</v>
      </c>
    </row>
    <row r="6048" spans="1:2" x14ac:dyDescent="0.25">
      <c r="A6048" s="28" t="s">
        <v>85</v>
      </c>
      <c r="B6048" s="2">
        <v>12.683887539417396</v>
      </c>
    </row>
    <row r="6049" spans="1:2" x14ac:dyDescent="0.25">
      <c r="A6049" s="28" t="s">
        <v>82</v>
      </c>
      <c r="B6049" s="2">
        <v>19.580653676036185</v>
      </c>
    </row>
    <row r="6050" spans="1:2" x14ac:dyDescent="0.25">
      <c r="A6050" s="6" t="s">
        <v>93</v>
      </c>
      <c r="B6050" s="2">
        <v>1616.3491251136738</v>
      </c>
    </row>
    <row r="6051" spans="1:2" x14ac:dyDescent="0.25">
      <c r="A6051" s="28" t="s">
        <v>79</v>
      </c>
      <c r="B6051" s="2">
        <v>37.657934180627961</v>
      </c>
    </row>
    <row r="6052" spans="1:2" x14ac:dyDescent="0.25">
      <c r="A6052" s="28" t="s">
        <v>86</v>
      </c>
      <c r="B6052" s="2">
        <v>16.732017000320827</v>
      </c>
    </row>
    <row r="6053" spans="1:2" x14ac:dyDescent="0.25">
      <c r="A6053" s="28" t="s">
        <v>87</v>
      </c>
      <c r="B6053" s="2">
        <v>54.649690041635161</v>
      </c>
    </row>
    <row r="6054" spans="1:2" x14ac:dyDescent="0.25">
      <c r="A6054" s="28" t="s">
        <v>31</v>
      </c>
      <c r="B6054" s="2">
        <v>61.951322522530866</v>
      </c>
    </row>
    <row r="6055" spans="1:2" x14ac:dyDescent="0.25">
      <c r="A6055" s="28" t="s">
        <v>29</v>
      </c>
      <c r="B6055" s="2">
        <v>33.875243072854396</v>
      </c>
    </row>
    <row r="6056" spans="1:2" x14ac:dyDescent="0.25">
      <c r="A6056" s="28" t="s">
        <v>30</v>
      </c>
      <c r="B6056" s="2">
        <v>46.370356292146475</v>
      </c>
    </row>
    <row r="6057" spans="1:2" x14ac:dyDescent="0.25">
      <c r="A6057" s="28" t="s">
        <v>88</v>
      </c>
      <c r="B6057" s="2">
        <v>415.01936524423451</v>
      </c>
    </row>
    <row r="6058" spans="1:2" x14ac:dyDescent="0.25">
      <c r="A6058" s="28" t="s">
        <v>80</v>
      </c>
      <c r="B6058" s="2">
        <v>81.263377324757954</v>
      </c>
    </row>
    <row r="6059" spans="1:2" x14ac:dyDescent="0.25">
      <c r="A6059" s="28" t="s">
        <v>85</v>
      </c>
      <c r="B6059" s="2">
        <v>445.51135809818078</v>
      </c>
    </row>
    <row r="6060" spans="1:2" x14ac:dyDescent="0.25">
      <c r="A6060" s="28" t="s">
        <v>82</v>
      </c>
      <c r="B6060" s="2">
        <v>423.31846133638493</v>
      </c>
    </row>
    <row r="6061" spans="1:2" x14ac:dyDescent="0.25">
      <c r="A6061" s="3" t="s">
        <v>86</v>
      </c>
      <c r="B6061" s="2">
        <v>165.67865985668726</v>
      </c>
    </row>
    <row r="6062" spans="1:2" x14ac:dyDescent="0.25">
      <c r="A6062" s="6" t="s">
        <v>229</v>
      </c>
      <c r="B6062" s="2">
        <v>2.8348351814338679</v>
      </c>
    </row>
    <row r="6063" spans="1:2" x14ac:dyDescent="0.25">
      <c r="A6063" s="28" t="s">
        <v>79</v>
      </c>
      <c r="B6063" s="2">
        <v>1.5852388917962049E-3</v>
      </c>
    </row>
    <row r="6064" spans="1:2" x14ac:dyDescent="0.25">
      <c r="A6064" s="28" t="s">
        <v>87</v>
      </c>
      <c r="B6064" s="2">
        <v>0.19097489166199658</v>
      </c>
    </row>
    <row r="6065" spans="1:2" x14ac:dyDescent="0.25">
      <c r="A6065" s="28" t="s">
        <v>31</v>
      </c>
      <c r="B6065" s="2">
        <v>0.12558461961300788</v>
      </c>
    </row>
    <row r="6066" spans="1:2" x14ac:dyDescent="0.25">
      <c r="A6066" s="28" t="s">
        <v>29</v>
      </c>
      <c r="B6066" s="2">
        <v>4.3852110744911368E-2</v>
      </c>
    </row>
    <row r="6067" spans="1:2" x14ac:dyDescent="0.25">
      <c r="A6067" s="28" t="s">
        <v>30</v>
      </c>
      <c r="B6067" s="2">
        <v>0.12958461281646566</v>
      </c>
    </row>
    <row r="6068" spans="1:2" x14ac:dyDescent="0.25">
      <c r="A6068" s="28" t="s">
        <v>88</v>
      </c>
      <c r="B6068" s="2">
        <v>0.12192921746547335</v>
      </c>
    </row>
    <row r="6069" spans="1:2" x14ac:dyDescent="0.25">
      <c r="A6069" s="28" t="s">
        <v>80</v>
      </c>
      <c r="B6069" s="2">
        <v>7.2987338630444237E-2</v>
      </c>
    </row>
    <row r="6070" spans="1:2" x14ac:dyDescent="0.25">
      <c r="A6070" s="28" t="s">
        <v>84</v>
      </c>
      <c r="B6070" s="2">
        <v>0.58322805046473292</v>
      </c>
    </row>
    <row r="6071" spans="1:2" x14ac:dyDescent="0.25">
      <c r="A6071" s="28" t="s">
        <v>85</v>
      </c>
      <c r="B6071" s="2">
        <v>0.75435628730956628</v>
      </c>
    </row>
    <row r="6072" spans="1:2" x14ac:dyDescent="0.25">
      <c r="A6072" s="28" t="s">
        <v>82</v>
      </c>
      <c r="B6072" s="2">
        <v>0.8107528138354736</v>
      </c>
    </row>
    <row r="6073" spans="1:2" x14ac:dyDescent="0.25">
      <c r="A6073" s="6" t="s">
        <v>240</v>
      </c>
      <c r="B6073" s="2">
        <v>5.3469423031684872E-2</v>
      </c>
    </row>
    <row r="6074" spans="1:2" x14ac:dyDescent="0.25">
      <c r="A6074" s="28" t="s">
        <v>87</v>
      </c>
      <c r="B6074" s="2">
        <v>2.5126245237858894E-2</v>
      </c>
    </row>
    <row r="6075" spans="1:2" x14ac:dyDescent="0.25">
      <c r="A6075" s="28" t="s">
        <v>31</v>
      </c>
      <c r="B6075" s="2">
        <v>8.771884435263182E-3</v>
      </c>
    </row>
    <row r="6076" spans="1:2" x14ac:dyDescent="0.25">
      <c r="A6076" s="28" t="s">
        <v>29</v>
      </c>
      <c r="B6076" s="2">
        <v>1.8207555683568055E-3</v>
      </c>
    </row>
    <row r="6077" spans="1:2" x14ac:dyDescent="0.25">
      <c r="A6077" s="28" t="s">
        <v>88</v>
      </c>
      <c r="B6077" s="2">
        <v>2.5454038134123174E-4</v>
      </c>
    </row>
    <row r="6078" spans="1:2" x14ac:dyDescent="0.25">
      <c r="A6078" s="28" t="s">
        <v>84</v>
      </c>
      <c r="B6078" s="2">
        <v>5.110487963307591E-4</v>
      </c>
    </row>
    <row r="6079" spans="1:2" x14ac:dyDescent="0.25">
      <c r="A6079" s="28" t="s">
        <v>85</v>
      </c>
      <c r="B6079" s="2">
        <v>1.6371768976500986E-2</v>
      </c>
    </row>
    <row r="6080" spans="1:2" x14ac:dyDescent="0.25">
      <c r="A6080" s="28" t="s">
        <v>82</v>
      </c>
      <c r="B6080" s="2">
        <v>6.1317963603301135E-4</v>
      </c>
    </row>
    <row r="6081" spans="1:2" x14ac:dyDescent="0.25">
      <c r="A6081" s="6" t="s">
        <v>242</v>
      </c>
      <c r="B6081" s="2">
        <v>5.8771313294443281</v>
      </c>
    </row>
    <row r="6082" spans="1:2" x14ac:dyDescent="0.25">
      <c r="A6082" s="28" t="s">
        <v>79</v>
      </c>
      <c r="B6082" s="2">
        <v>0.25522438890826593</v>
      </c>
    </row>
    <row r="6083" spans="1:2" x14ac:dyDescent="0.25">
      <c r="A6083" s="28" t="s">
        <v>87</v>
      </c>
      <c r="B6083" s="2">
        <v>7.9459185958093235E-3</v>
      </c>
    </row>
    <row r="6084" spans="1:2" x14ac:dyDescent="0.25">
      <c r="A6084" s="28" t="s">
        <v>31</v>
      </c>
      <c r="B6084" s="2">
        <v>0.14283230219978552</v>
      </c>
    </row>
    <row r="6085" spans="1:2" x14ac:dyDescent="0.25">
      <c r="A6085" s="28" t="s">
        <v>29</v>
      </c>
      <c r="B6085" s="2">
        <v>2.8591752743027159E-2</v>
      </c>
    </row>
    <row r="6086" spans="1:2" x14ac:dyDescent="0.25">
      <c r="A6086" s="28" t="s">
        <v>30</v>
      </c>
      <c r="B6086" s="2">
        <v>1.0152044895450475E-2</v>
      </c>
    </row>
    <row r="6087" spans="1:2" x14ac:dyDescent="0.25">
      <c r="A6087" s="28" t="s">
        <v>88</v>
      </c>
      <c r="B6087" s="2">
        <v>0.96915686233433562</v>
      </c>
    </row>
    <row r="6088" spans="1:2" x14ac:dyDescent="0.25">
      <c r="A6088" s="28" t="s">
        <v>80</v>
      </c>
      <c r="B6088" s="2">
        <v>0.4886618742311698</v>
      </c>
    </row>
    <row r="6089" spans="1:2" x14ac:dyDescent="0.25">
      <c r="A6089" s="28" t="s">
        <v>84</v>
      </c>
      <c r="B6089" s="2">
        <v>0.38201740329528716</v>
      </c>
    </row>
    <row r="6090" spans="1:2" x14ac:dyDescent="0.25">
      <c r="A6090" s="28" t="s">
        <v>85</v>
      </c>
      <c r="B6090" s="2">
        <v>3.0718217701972761</v>
      </c>
    </row>
    <row r="6091" spans="1:2" x14ac:dyDescent="0.25">
      <c r="A6091" s="28" t="s">
        <v>82</v>
      </c>
      <c r="B6091" s="2">
        <v>0.52072701204392013</v>
      </c>
    </row>
    <row r="6092" spans="1:2" x14ac:dyDescent="0.25">
      <c r="A6092" s="6" t="s">
        <v>53</v>
      </c>
      <c r="B6092" s="2">
        <v>4.76869978992677</v>
      </c>
    </row>
    <row r="6093" spans="1:2" x14ac:dyDescent="0.25">
      <c r="A6093" s="28" t="s">
        <v>79</v>
      </c>
      <c r="B6093" s="2">
        <v>2.897780314934649E-2</v>
      </c>
    </row>
    <row r="6094" spans="1:2" x14ac:dyDescent="0.25">
      <c r="A6094" s="28" t="s">
        <v>87</v>
      </c>
      <c r="B6094" s="2">
        <v>1.7458192338735317E-3</v>
      </c>
    </row>
    <row r="6095" spans="1:2" x14ac:dyDescent="0.25">
      <c r="A6095" s="28" t="s">
        <v>31</v>
      </c>
      <c r="B6095" s="2">
        <v>9.1152509973583956E-2</v>
      </c>
    </row>
    <row r="6096" spans="1:2" x14ac:dyDescent="0.25">
      <c r="A6096" s="28" t="s">
        <v>29</v>
      </c>
      <c r="B6096" s="2">
        <v>3.861355087264369E-2</v>
      </c>
    </row>
    <row r="6097" spans="1:2" x14ac:dyDescent="0.25">
      <c r="A6097" s="28" t="s">
        <v>30</v>
      </c>
      <c r="B6097" s="2">
        <v>2.7903559249919337E-3</v>
      </c>
    </row>
    <row r="6098" spans="1:2" x14ac:dyDescent="0.25">
      <c r="A6098" s="28" t="s">
        <v>80</v>
      </c>
      <c r="B6098" s="2">
        <v>1.752248587515163</v>
      </c>
    </row>
    <row r="6099" spans="1:2" x14ac:dyDescent="0.25">
      <c r="A6099" s="28" t="s">
        <v>84</v>
      </c>
      <c r="B6099" s="2">
        <v>0.84628660811708778</v>
      </c>
    </row>
    <row r="6100" spans="1:2" x14ac:dyDescent="0.25">
      <c r="A6100" s="28" t="s">
        <v>85</v>
      </c>
      <c r="B6100" s="2">
        <v>1.444014801653952</v>
      </c>
    </row>
    <row r="6101" spans="1:2" x14ac:dyDescent="0.25">
      <c r="A6101" s="28" t="s">
        <v>82</v>
      </c>
      <c r="B6101" s="2">
        <v>0.56286975348612778</v>
      </c>
    </row>
    <row r="6102" spans="1:2" x14ac:dyDescent="0.25">
      <c r="A6102" s="6" t="s">
        <v>19</v>
      </c>
      <c r="B6102" s="2">
        <v>0.26820799118497446</v>
      </c>
    </row>
    <row r="6103" spans="1:2" x14ac:dyDescent="0.25">
      <c r="A6103" s="28" t="s">
        <v>79</v>
      </c>
      <c r="B6103" s="2">
        <v>1.1589694443138334E-2</v>
      </c>
    </row>
    <row r="6104" spans="1:2" x14ac:dyDescent="0.25">
      <c r="A6104" s="28" t="s">
        <v>87</v>
      </c>
      <c r="B6104" s="2">
        <v>3.7128080696118265E-4</v>
      </c>
    </row>
    <row r="6105" spans="1:2" x14ac:dyDescent="0.25">
      <c r="A6105" s="28" t="s">
        <v>31</v>
      </c>
      <c r="B6105" s="2">
        <v>2.7661151145699312E-3</v>
      </c>
    </row>
    <row r="6106" spans="1:2" x14ac:dyDescent="0.25">
      <c r="A6106" s="28" t="s">
        <v>29</v>
      </c>
      <c r="B6106" s="2">
        <v>4.0356256990156788E-3</v>
      </c>
    </row>
    <row r="6107" spans="1:2" x14ac:dyDescent="0.25">
      <c r="A6107" s="28" t="s">
        <v>30</v>
      </c>
      <c r="B6107" s="2">
        <v>2.5378127424390776E-3</v>
      </c>
    </row>
    <row r="6108" spans="1:2" x14ac:dyDescent="0.25">
      <c r="A6108" s="28" t="s">
        <v>88</v>
      </c>
      <c r="B6108" s="2">
        <v>1.0684096332034886E-2</v>
      </c>
    </row>
    <row r="6109" spans="1:2" x14ac:dyDescent="0.25">
      <c r="A6109" s="28" t="s">
        <v>80</v>
      </c>
      <c r="B6109" s="2">
        <v>2.0111036813561097E-3</v>
      </c>
    </row>
    <row r="6110" spans="1:2" x14ac:dyDescent="0.25">
      <c r="A6110" s="28" t="s">
        <v>84</v>
      </c>
      <c r="B6110" s="2">
        <v>1.821577077637514E-2</v>
      </c>
    </row>
    <row r="6111" spans="1:2" x14ac:dyDescent="0.25">
      <c r="A6111" s="28" t="s">
        <v>85</v>
      </c>
      <c r="B6111" s="2">
        <v>0.21144461995168423</v>
      </c>
    </row>
    <row r="6112" spans="1:2" x14ac:dyDescent="0.25">
      <c r="A6112" s="28" t="s">
        <v>82</v>
      </c>
      <c r="B6112" s="2">
        <v>4.5518716373999036E-3</v>
      </c>
    </row>
    <row r="6113" spans="1:2" x14ac:dyDescent="0.25">
      <c r="A6113" s="6" t="s">
        <v>244</v>
      </c>
      <c r="B6113" s="2">
        <v>3.0600329796991428</v>
      </c>
    </row>
    <row r="6114" spans="1:2" x14ac:dyDescent="0.25">
      <c r="A6114" s="28" t="s">
        <v>79</v>
      </c>
      <c r="B6114" s="2">
        <v>8.2240947911751787E-3</v>
      </c>
    </row>
    <row r="6115" spans="1:2" x14ac:dyDescent="0.25">
      <c r="A6115" s="28" t="s">
        <v>87</v>
      </c>
      <c r="B6115" s="2">
        <v>2.7033533443813783E-2</v>
      </c>
    </row>
    <row r="6116" spans="1:2" x14ac:dyDescent="0.25">
      <c r="A6116" s="28" t="s">
        <v>31</v>
      </c>
      <c r="B6116" s="2">
        <v>6.2990783254579116E-2</v>
      </c>
    </row>
    <row r="6117" spans="1:2" x14ac:dyDescent="0.25">
      <c r="A6117" s="28" t="s">
        <v>29</v>
      </c>
      <c r="B6117" s="2">
        <v>0.15588835042046348</v>
      </c>
    </row>
    <row r="6118" spans="1:2" x14ac:dyDescent="0.25">
      <c r="A6118" s="28" t="s">
        <v>30</v>
      </c>
      <c r="B6118" s="2">
        <v>2.4345052551113737E-2</v>
      </c>
    </row>
    <row r="6119" spans="1:2" x14ac:dyDescent="0.25">
      <c r="A6119" s="28" t="s">
        <v>88</v>
      </c>
      <c r="B6119" s="2">
        <v>0.17326361624356429</v>
      </c>
    </row>
    <row r="6120" spans="1:2" x14ac:dyDescent="0.25">
      <c r="A6120" s="28" t="s">
        <v>80</v>
      </c>
      <c r="B6120" s="2">
        <v>1.9320395730912084E-3</v>
      </c>
    </row>
    <row r="6121" spans="1:2" x14ac:dyDescent="0.25">
      <c r="A6121" s="28" t="s">
        <v>84</v>
      </c>
      <c r="B6121" s="2">
        <v>0.26615223548874373</v>
      </c>
    </row>
    <row r="6122" spans="1:2" x14ac:dyDescent="0.25">
      <c r="A6122" s="28" t="s">
        <v>85</v>
      </c>
      <c r="B6122" s="2">
        <v>2.0055799287037814</v>
      </c>
    </row>
    <row r="6123" spans="1:2" x14ac:dyDescent="0.25">
      <c r="A6123" s="28" t="s">
        <v>82</v>
      </c>
      <c r="B6123" s="2">
        <v>0.33462334522881698</v>
      </c>
    </row>
    <row r="6124" spans="1:2" x14ac:dyDescent="0.25">
      <c r="A6124" s="6" t="s">
        <v>246</v>
      </c>
      <c r="B6124" s="2">
        <v>6.0253774398817734</v>
      </c>
    </row>
    <row r="6125" spans="1:2" x14ac:dyDescent="0.25">
      <c r="A6125" s="28" t="s">
        <v>79</v>
      </c>
      <c r="B6125" s="2">
        <v>0.10559442568443017</v>
      </c>
    </row>
    <row r="6126" spans="1:2" x14ac:dyDescent="0.25">
      <c r="A6126" s="28" t="s">
        <v>87</v>
      </c>
      <c r="B6126" s="2">
        <v>1.1102223588028474E-2</v>
      </c>
    </row>
    <row r="6127" spans="1:2" x14ac:dyDescent="0.25">
      <c r="A6127" s="28" t="s">
        <v>31</v>
      </c>
      <c r="B6127" s="2">
        <v>0.13651148484105377</v>
      </c>
    </row>
    <row r="6128" spans="1:2" x14ac:dyDescent="0.25">
      <c r="A6128" s="28" t="s">
        <v>29</v>
      </c>
      <c r="B6128" s="2">
        <v>6.1989321225581151E-2</v>
      </c>
    </row>
    <row r="6129" spans="1:2" x14ac:dyDescent="0.25">
      <c r="A6129" s="28" t="s">
        <v>30</v>
      </c>
      <c r="B6129" s="2">
        <v>4.9748007958924804E-2</v>
      </c>
    </row>
    <row r="6130" spans="1:2" x14ac:dyDescent="0.25">
      <c r="A6130" s="28" t="s">
        <v>88</v>
      </c>
      <c r="B6130" s="2">
        <v>0.8211658377624711</v>
      </c>
    </row>
    <row r="6131" spans="1:2" x14ac:dyDescent="0.25">
      <c r="A6131" s="28" t="s">
        <v>80</v>
      </c>
      <c r="B6131" s="2">
        <v>0.21721050036963255</v>
      </c>
    </row>
    <row r="6132" spans="1:2" x14ac:dyDescent="0.25">
      <c r="A6132" s="28" t="s">
        <v>84</v>
      </c>
      <c r="B6132" s="2">
        <v>1.3190928627930754</v>
      </c>
    </row>
    <row r="6133" spans="1:2" x14ac:dyDescent="0.25">
      <c r="A6133" s="28" t="s">
        <v>85</v>
      </c>
      <c r="B6133" s="2">
        <v>2.381889051818638</v>
      </c>
    </row>
    <row r="6134" spans="1:2" x14ac:dyDescent="0.25">
      <c r="A6134" s="28" t="s">
        <v>82</v>
      </c>
      <c r="B6134" s="2">
        <v>0.92107372383993824</v>
      </c>
    </row>
    <row r="6135" spans="1:2" x14ac:dyDescent="0.25">
      <c r="A6135" s="6" t="s">
        <v>248</v>
      </c>
      <c r="B6135" s="2">
        <v>5.1275487179884385</v>
      </c>
    </row>
    <row r="6136" spans="1:2" x14ac:dyDescent="0.25">
      <c r="A6136" s="28" t="s">
        <v>79</v>
      </c>
      <c r="B6136" s="2">
        <v>2.0643924387261713E-2</v>
      </c>
    </row>
    <row r="6137" spans="1:2" x14ac:dyDescent="0.25">
      <c r="A6137" s="28" t="s">
        <v>87</v>
      </c>
      <c r="B6137" s="2">
        <v>1.8903127135819823E-2</v>
      </c>
    </row>
    <row r="6138" spans="1:2" x14ac:dyDescent="0.25">
      <c r="A6138" s="28" t="s">
        <v>31</v>
      </c>
      <c r="B6138" s="2">
        <v>0.14304025235826637</v>
      </c>
    </row>
    <row r="6139" spans="1:2" x14ac:dyDescent="0.25">
      <c r="A6139" s="28" t="s">
        <v>29</v>
      </c>
      <c r="B6139" s="2">
        <v>5.6412115280216515E-2</v>
      </c>
    </row>
    <row r="6140" spans="1:2" x14ac:dyDescent="0.25">
      <c r="A6140" s="28" t="s">
        <v>30</v>
      </c>
      <c r="B6140" s="2">
        <v>0.23116980643080476</v>
      </c>
    </row>
    <row r="6141" spans="1:2" x14ac:dyDescent="0.25">
      <c r="A6141" s="28" t="s">
        <v>88</v>
      </c>
      <c r="B6141" s="2">
        <v>0.43199794189192631</v>
      </c>
    </row>
    <row r="6142" spans="1:2" x14ac:dyDescent="0.25">
      <c r="A6142" s="28" t="s">
        <v>80</v>
      </c>
      <c r="B6142" s="2">
        <v>8.6943165509859588E-2</v>
      </c>
    </row>
    <row r="6143" spans="1:2" x14ac:dyDescent="0.25">
      <c r="A6143" s="28" t="s">
        <v>84</v>
      </c>
      <c r="B6143" s="2">
        <v>0.12621694418615637</v>
      </c>
    </row>
    <row r="6144" spans="1:2" x14ac:dyDescent="0.25">
      <c r="A6144" s="28" t="s">
        <v>85</v>
      </c>
      <c r="B6144" s="2">
        <v>3.4624674807905871</v>
      </c>
    </row>
    <row r="6145" spans="1:2" x14ac:dyDescent="0.25">
      <c r="A6145" s="28" t="s">
        <v>82</v>
      </c>
      <c r="B6145" s="2">
        <v>0.54975396001754007</v>
      </c>
    </row>
    <row r="6146" spans="1:2" x14ac:dyDescent="0.25">
      <c r="A6146" s="6" t="s">
        <v>20</v>
      </c>
      <c r="B6146" s="2">
        <v>4.7015069518324974</v>
      </c>
    </row>
    <row r="6147" spans="1:2" x14ac:dyDescent="0.25">
      <c r="A6147" s="28" t="s">
        <v>79</v>
      </c>
      <c r="B6147" s="2">
        <v>7.0913235728242166E-2</v>
      </c>
    </row>
    <row r="6148" spans="1:2" x14ac:dyDescent="0.25">
      <c r="A6148" s="28" t="s">
        <v>87</v>
      </c>
      <c r="B6148" s="2">
        <v>3.8774895707054641E-2</v>
      </c>
    </row>
    <row r="6149" spans="1:2" x14ac:dyDescent="0.25">
      <c r="A6149" s="28" t="s">
        <v>31</v>
      </c>
      <c r="B6149" s="2">
        <v>0.17545537080427348</v>
      </c>
    </row>
    <row r="6150" spans="1:2" x14ac:dyDescent="0.25">
      <c r="A6150" s="28" t="s">
        <v>29</v>
      </c>
      <c r="B6150" s="2">
        <v>0.14175244907388118</v>
      </c>
    </row>
    <row r="6151" spans="1:2" x14ac:dyDescent="0.25">
      <c r="A6151" s="28" t="s">
        <v>30</v>
      </c>
      <c r="B6151" s="2">
        <v>0.1348255013874613</v>
      </c>
    </row>
    <row r="6152" spans="1:2" x14ac:dyDescent="0.25">
      <c r="A6152" s="28" t="s">
        <v>88</v>
      </c>
      <c r="B6152" s="2">
        <v>1.9357972600362143</v>
      </c>
    </row>
    <row r="6153" spans="1:2" x14ac:dyDescent="0.25">
      <c r="A6153" s="28" t="s">
        <v>80</v>
      </c>
      <c r="B6153" s="2">
        <v>1.5252417745622514E-2</v>
      </c>
    </row>
    <row r="6154" spans="1:2" x14ac:dyDescent="0.25">
      <c r="A6154" s="28" t="s">
        <v>84</v>
      </c>
      <c r="B6154" s="2">
        <v>0.11677145322400896</v>
      </c>
    </row>
    <row r="6155" spans="1:2" x14ac:dyDescent="0.25">
      <c r="A6155" s="28" t="s">
        <v>85</v>
      </c>
      <c r="B6155" s="2">
        <v>1.1379382666277715</v>
      </c>
    </row>
    <row r="6156" spans="1:2" x14ac:dyDescent="0.25">
      <c r="A6156" s="28" t="s">
        <v>82</v>
      </c>
      <c r="B6156" s="2">
        <v>0.93402610149796794</v>
      </c>
    </row>
    <row r="6157" spans="1:2" x14ac:dyDescent="0.25">
      <c r="A6157" s="6" t="s">
        <v>21</v>
      </c>
      <c r="B6157" s="2">
        <v>20.76076931732473</v>
      </c>
    </row>
    <row r="6158" spans="1:2" x14ac:dyDescent="0.25">
      <c r="A6158" s="28" t="s">
        <v>79</v>
      </c>
      <c r="B6158" s="2">
        <v>7.6794322805116735E-2</v>
      </c>
    </row>
    <row r="6159" spans="1:2" x14ac:dyDescent="0.25">
      <c r="A6159" s="28" t="s">
        <v>87</v>
      </c>
      <c r="B6159" s="2">
        <v>8.0262558962845582E-3</v>
      </c>
    </row>
    <row r="6160" spans="1:2" x14ac:dyDescent="0.25">
      <c r="A6160" s="28" t="s">
        <v>31</v>
      </c>
      <c r="B6160" s="2">
        <v>4.6507509388483595E-2</v>
      </c>
    </row>
    <row r="6161" spans="1:2" x14ac:dyDescent="0.25">
      <c r="A6161" s="28" t="s">
        <v>29</v>
      </c>
      <c r="B6161" s="2">
        <v>8.8798866669158195E-3</v>
      </c>
    </row>
    <row r="6162" spans="1:2" x14ac:dyDescent="0.25">
      <c r="A6162" s="28" t="s">
        <v>30</v>
      </c>
      <c r="B6162" s="2">
        <v>5.3352970508806401E-3</v>
      </c>
    </row>
    <row r="6163" spans="1:2" x14ac:dyDescent="0.25">
      <c r="A6163" s="28" t="s">
        <v>88</v>
      </c>
      <c r="B6163" s="2">
        <v>2.55285445614548</v>
      </c>
    </row>
    <row r="6164" spans="1:2" x14ac:dyDescent="0.25">
      <c r="A6164" s="28" t="s">
        <v>80</v>
      </c>
      <c r="B6164" s="2">
        <v>7.9844892982058315</v>
      </c>
    </row>
    <row r="6165" spans="1:2" x14ac:dyDescent="0.25">
      <c r="A6165" s="28" t="s">
        <v>84</v>
      </c>
      <c r="B6165" s="2">
        <v>1.4022656578661488</v>
      </c>
    </row>
    <row r="6166" spans="1:2" x14ac:dyDescent="0.25">
      <c r="A6166" s="28" t="s">
        <v>85</v>
      </c>
      <c r="B6166" s="2">
        <v>2.8087898305570422</v>
      </c>
    </row>
    <row r="6167" spans="1:2" x14ac:dyDescent="0.25">
      <c r="A6167" s="28" t="s">
        <v>82</v>
      </c>
      <c r="B6167" s="2">
        <v>5.866826802742545</v>
      </c>
    </row>
    <row r="6168" spans="1:2" x14ac:dyDescent="0.25">
      <c r="A6168" s="6" t="s">
        <v>22</v>
      </c>
      <c r="B6168" s="2">
        <v>0.37188554134973673</v>
      </c>
    </row>
    <row r="6169" spans="1:2" x14ac:dyDescent="0.25">
      <c r="A6169" s="28" t="s">
        <v>79</v>
      </c>
      <c r="B6169" s="2">
        <v>9.2966065527508579E-3</v>
      </c>
    </row>
    <row r="6170" spans="1:2" x14ac:dyDescent="0.25">
      <c r="A6170" s="28" t="s">
        <v>31</v>
      </c>
      <c r="B6170" s="2">
        <v>1.0761653871569134E-2</v>
      </c>
    </row>
    <row r="6171" spans="1:2" x14ac:dyDescent="0.25">
      <c r="A6171" s="28" t="s">
        <v>29</v>
      </c>
      <c r="B6171" s="2">
        <v>5.7459671828629117E-3</v>
      </c>
    </row>
    <row r="6172" spans="1:2" x14ac:dyDescent="0.25">
      <c r="A6172" s="28" t="s">
        <v>30</v>
      </c>
      <c r="B6172" s="2">
        <v>6.6994635460841737E-3</v>
      </c>
    </row>
    <row r="6173" spans="1:2" x14ac:dyDescent="0.25">
      <c r="A6173" s="28" t="s">
        <v>88</v>
      </c>
      <c r="B6173" s="2">
        <v>1.907257164456759E-2</v>
      </c>
    </row>
    <row r="6174" spans="1:2" x14ac:dyDescent="0.25">
      <c r="A6174" s="28" t="s">
        <v>80</v>
      </c>
      <c r="B6174" s="2">
        <v>2.6401913770554526E-2</v>
      </c>
    </row>
    <row r="6175" spans="1:2" x14ac:dyDescent="0.25">
      <c r="A6175" s="28" t="s">
        <v>84</v>
      </c>
      <c r="B6175" s="2">
        <v>4.5177866620955383E-3</v>
      </c>
    </row>
    <row r="6176" spans="1:2" x14ac:dyDescent="0.25">
      <c r="A6176" s="28" t="s">
        <v>85</v>
      </c>
      <c r="B6176" s="2">
        <v>0.2720183867456511</v>
      </c>
    </row>
    <row r="6177" spans="1:2" x14ac:dyDescent="0.25">
      <c r="A6177" s="28" t="s">
        <v>82</v>
      </c>
      <c r="B6177" s="2">
        <v>1.7371191373600877E-2</v>
      </c>
    </row>
    <row r="6178" spans="1:2" x14ac:dyDescent="0.25">
      <c r="A6178" s="6" t="s">
        <v>25</v>
      </c>
      <c r="B6178" s="2">
        <v>2.132871083051596</v>
      </c>
    </row>
    <row r="6179" spans="1:2" x14ac:dyDescent="0.25">
      <c r="A6179" s="28" t="s">
        <v>79</v>
      </c>
      <c r="B6179" s="2">
        <v>3.2674543149713402E-2</v>
      </c>
    </row>
    <row r="6180" spans="1:2" x14ac:dyDescent="0.25">
      <c r="A6180" s="28" t="s">
        <v>87</v>
      </c>
      <c r="B6180" s="2">
        <v>8.6671881681693961E-3</v>
      </c>
    </row>
    <row r="6181" spans="1:2" x14ac:dyDescent="0.25">
      <c r="A6181" s="28" t="s">
        <v>31</v>
      </c>
      <c r="B6181" s="2">
        <v>6.3824147021111985E-2</v>
      </c>
    </row>
    <row r="6182" spans="1:2" x14ac:dyDescent="0.25">
      <c r="A6182" s="28" t="s">
        <v>29</v>
      </c>
      <c r="B6182" s="2">
        <v>2.8663118554105995E-2</v>
      </c>
    </row>
    <row r="6183" spans="1:2" x14ac:dyDescent="0.25">
      <c r="A6183" s="28" t="s">
        <v>30</v>
      </c>
      <c r="B6183" s="2">
        <v>3.5872728456527038E-2</v>
      </c>
    </row>
    <row r="6184" spans="1:2" x14ac:dyDescent="0.25">
      <c r="A6184" s="28" t="s">
        <v>88</v>
      </c>
      <c r="B6184" s="2">
        <v>0.14150690268007005</v>
      </c>
    </row>
    <row r="6185" spans="1:2" x14ac:dyDescent="0.25">
      <c r="A6185" s="28" t="s">
        <v>80</v>
      </c>
      <c r="B6185" s="2">
        <v>3.6331396322686144E-2</v>
      </c>
    </row>
    <row r="6186" spans="1:2" x14ac:dyDescent="0.25">
      <c r="A6186" s="28" t="s">
        <v>84</v>
      </c>
      <c r="B6186" s="2">
        <v>7.7509379422170371E-2</v>
      </c>
    </row>
    <row r="6187" spans="1:2" x14ac:dyDescent="0.25">
      <c r="A6187" s="28" t="s">
        <v>85</v>
      </c>
      <c r="B6187" s="2">
        <v>1.6182341610304449</v>
      </c>
    </row>
    <row r="6188" spans="1:2" x14ac:dyDescent="0.25">
      <c r="A6188" s="28" t="s">
        <v>82</v>
      </c>
      <c r="B6188" s="2">
        <v>8.958751824659654E-2</v>
      </c>
    </row>
    <row r="6189" spans="1:2" x14ac:dyDescent="0.25">
      <c r="A6189" s="6" t="s">
        <v>23</v>
      </c>
      <c r="B6189" s="2">
        <v>1.0690934453380061</v>
      </c>
    </row>
    <row r="6190" spans="1:2" x14ac:dyDescent="0.25">
      <c r="A6190" s="28" t="s">
        <v>79</v>
      </c>
      <c r="B6190" s="2">
        <v>1.3381711897942626E-2</v>
      </c>
    </row>
    <row r="6191" spans="1:2" x14ac:dyDescent="0.25">
      <c r="A6191" s="28" t="s">
        <v>31</v>
      </c>
      <c r="B6191" s="2">
        <v>1.3561103783338265E-2</v>
      </c>
    </row>
    <row r="6192" spans="1:2" x14ac:dyDescent="0.25">
      <c r="A6192" s="28" t="s">
        <v>29</v>
      </c>
      <c r="B6192" s="2">
        <v>1.6667926408261615E-2</v>
      </c>
    </row>
    <row r="6193" spans="1:2" x14ac:dyDescent="0.25">
      <c r="A6193" s="28" t="s">
        <v>88</v>
      </c>
      <c r="B6193" s="2">
        <v>3.0464562934772524E-2</v>
      </c>
    </row>
    <row r="6194" spans="1:2" x14ac:dyDescent="0.25">
      <c r="A6194" s="28" t="s">
        <v>80</v>
      </c>
      <c r="B6194" s="2">
        <v>8.7107743595623927E-2</v>
      </c>
    </row>
    <row r="6195" spans="1:2" x14ac:dyDescent="0.25">
      <c r="A6195" s="28" t="s">
        <v>84</v>
      </c>
      <c r="B6195" s="2">
        <v>0.21332914726931215</v>
      </c>
    </row>
    <row r="6196" spans="1:2" x14ac:dyDescent="0.25">
      <c r="A6196" s="28" t="s">
        <v>85</v>
      </c>
      <c r="B6196" s="2">
        <v>0.61069913203377157</v>
      </c>
    </row>
    <row r="6197" spans="1:2" x14ac:dyDescent="0.25">
      <c r="A6197" s="28" t="s">
        <v>82</v>
      </c>
      <c r="B6197" s="2">
        <v>8.3882117414983456E-2</v>
      </c>
    </row>
    <row r="6198" spans="1:2" x14ac:dyDescent="0.25">
      <c r="A6198" s="6" t="s">
        <v>250</v>
      </c>
      <c r="B6198" s="2">
        <v>16.718220815061112</v>
      </c>
    </row>
    <row r="6199" spans="1:2" x14ac:dyDescent="0.25">
      <c r="A6199" s="28" t="s">
        <v>79</v>
      </c>
      <c r="B6199" s="2">
        <v>3.8979169305547637E-2</v>
      </c>
    </row>
    <row r="6200" spans="1:2" x14ac:dyDescent="0.25">
      <c r="A6200" s="28" t="s">
        <v>87</v>
      </c>
      <c r="B6200" s="2">
        <v>5.5926136247586911E-2</v>
      </c>
    </row>
    <row r="6201" spans="1:2" x14ac:dyDescent="0.25">
      <c r="A6201" s="28" t="s">
        <v>31</v>
      </c>
      <c r="B6201" s="2">
        <v>0.15634446445185421</v>
      </c>
    </row>
    <row r="6202" spans="1:2" x14ac:dyDescent="0.25">
      <c r="A6202" s="28" t="s">
        <v>29</v>
      </c>
      <c r="B6202" s="2">
        <v>0.27708205997639151</v>
      </c>
    </row>
    <row r="6203" spans="1:2" x14ac:dyDescent="0.25">
      <c r="A6203" s="28" t="s">
        <v>30</v>
      </c>
      <c r="B6203" s="2">
        <v>0.13087318931884578</v>
      </c>
    </row>
    <row r="6204" spans="1:2" x14ac:dyDescent="0.25">
      <c r="A6204" s="28" t="s">
        <v>88</v>
      </c>
      <c r="B6204" s="2">
        <v>1.3689372362462482</v>
      </c>
    </row>
    <row r="6205" spans="1:2" x14ac:dyDescent="0.25">
      <c r="A6205" s="28" t="s">
        <v>80</v>
      </c>
      <c r="B6205" s="2">
        <v>0.25471409693609265</v>
      </c>
    </row>
    <row r="6206" spans="1:2" x14ac:dyDescent="0.25">
      <c r="A6206" s="28" t="s">
        <v>84</v>
      </c>
      <c r="B6206" s="2">
        <v>9.9428436311114474</v>
      </c>
    </row>
    <row r="6207" spans="1:2" x14ac:dyDescent="0.25">
      <c r="A6207" s="28" t="s">
        <v>85</v>
      </c>
      <c r="B6207" s="2">
        <v>2.1978887950531836</v>
      </c>
    </row>
    <row r="6208" spans="1:2" x14ac:dyDescent="0.25">
      <c r="A6208" s="28" t="s">
        <v>82</v>
      </c>
      <c r="B6208" s="2">
        <v>2.2946320364139128</v>
      </c>
    </row>
    <row r="6209" spans="1:2" x14ac:dyDescent="0.25">
      <c r="A6209" s="6" t="s">
        <v>252</v>
      </c>
      <c r="B6209" s="2">
        <v>5.1553605196960195</v>
      </c>
    </row>
    <row r="6210" spans="1:2" x14ac:dyDescent="0.25">
      <c r="A6210" s="28" t="s">
        <v>79</v>
      </c>
      <c r="B6210" s="2">
        <v>4.0521149151272196E-2</v>
      </c>
    </row>
    <row r="6211" spans="1:2" x14ac:dyDescent="0.25">
      <c r="A6211" s="28" t="s">
        <v>87</v>
      </c>
      <c r="B6211" s="2">
        <v>5.8373146415713568E-2</v>
      </c>
    </row>
    <row r="6212" spans="1:2" x14ac:dyDescent="0.25">
      <c r="A6212" s="28" t="s">
        <v>31</v>
      </c>
      <c r="B6212" s="2">
        <v>0.18146439344503529</v>
      </c>
    </row>
    <row r="6213" spans="1:2" x14ac:dyDescent="0.25">
      <c r="A6213" s="28" t="s">
        <v>29</v>
      </c>
      <c r="B6213" s="2">
        <v>0.48725651399172226</v>
      </c>
    </row>
    <row r="6214" spans="1:2" x14ac:dyDescent="0.25">
      <c r="A6214" s="28" t="s">
        <v>30</v>
      </c>
      <c r="B6214" s="2">
        <v>0.10013039251839434</v>
      </c>
    </row>
    <row r="6215" spans="1:2" x14ac:dyDescent="0.25">
      <c r="A6215" s="28" t="s">
        <v>88</v>
      </c>
      <c r="B6215" s="2">
        <v>1.052926546397303</v>
      </c>
    </row>
    <row r="6216" spans="1:2" x14ac:dyDescent="0.25">
      <c r="A6216" s="28" t="s">
        <v>80</v>
      </c>
      <c r="B6216" s="2">
        <v>0.10171594113110904</v>
      </c>
    </row>
    <row r="6217" spans="1:2" x14ac:dyDescent="0.25">
      <c r="A6217" s="28" t="s">
        <v>84</v>
      </c>
      <c r="B6217" s="2">
        <v>1.4894265736797199</v>
      </c>
    </row>
    <row r="6218" spans="1:2" x14ac:dyDescent="0.25">
      <c r="A6218" s="28" t="s">
        <v>85</v>
      </c>
      <c r="B6218" s="2">
        <v>0.97430949906667275</v>
      </c>
    </row>
    <row r="6219" spans="1:2" x14ac:dyDescent="0.25">
      <c r="A6219" s="28" t="s">
        <v>82</v>
      </c>
      <c r="B6219" s="2">
        <v>0.6692363638990777</v>
      </c>
    </row>
    <row r="6220" spans="1:2" x14ac:dyDescent="0.25">
      <c r="A6220" s="6" t="s">
        <v>230</v>
      </c>
      <c r="B6220" s="2">
        <v>3.9143194020989469</v>
      </c>
    </row>
    <row r="6221" spans="1:2" x14ac:dyDescent="0.25">
      <c r="A6221" s="28" t="s">
        <v>79</v>
      </c>
      <c r="B6221" s="2">
        <v>2.5044658878650254E-2</v>
      </c>
    </row>
    <row r="6222" spans="1:2" x14ac:dyDescent="0.25">
      <c r="A6222" s="28" t="s">
        <v>87</v>
      </c>
      <c r="B6222" s="2">
        <v>4.4809341069067352E-2</v>
      </c>
    </row>
    <row r="6223" spans="1:2" x14ac:dyDescent="0.25">
      <c r="A6223" s="28" t="s">
        <v>31</v>
      </c>
      <c r="B6223" s="2">
        <v>0.45450296158627246</v>
      </c>
    </row>
    <row r="6224" spans="1:2" x14ac:dyDescent="0.25">
      <c r="A6224" s="28" t="s">
        <v>29</v>
      </c>
      <c r="B6224" s="2">
        <v>0.26309319476856624</v>
      </c>
    </row>
    <row r="6225" spans="1:2" x14ac:dyDescent="0.25">
      <c r="A6225" s="28" t="s">
        <v>30</v>
      </c>
      <c r="B6225" s="2">
        <v>0.10637827249414239</v>
      </c>
    </row>
    <row r="6226" spans="1:2" x14ac:dyDescent="0.25">
      <c r="A6226" s="28" t="s">
        <v>88</v>
      </c>
      <c r="B6226" s="2">
        <v>0.91415206704768737</v>
      </c>
    </row>
    <row r="6227" spans="1:2" x14ac:dyDescent="0.25">
      <c r="A6227" s="28" t="s">
        <v>80</v>
      </c>
      <c r="B6227" s="2">
        <v>3.2071944859469015E-2</v>
      </c>
    </row>
    <row r="6228" spans="1:2" x14ac:dyDescent="0.25">
      <c r="A6228" s="28" t="s">
        <v>84</v>
      </c>
      <c r="B6228" s="2">
        <v>0.71476619004186559</v>
      </c>
    </row>
    <row r="6229" spans="1:2" x14ac:dyDescent="0.25">
      <c r="A6229" s="28" t="s">
        <v>85</v>
      </c>
      <c r="B6229" s="2">
        <v>0.75320105109650437</v>
      </c>
    </row>
    <row r="6230" spans="1:2" x14ac:dyDescent="0.25">
      <c r="A6230" s="28" t="s">
        <v>82</v>
      </c>
      <c r="B6230" s="2">
        <v>0.60629972025672174</v>
      </c>
    </row>
    <row r="6231" spans="1:2" x14ac:dyDescent="0.25">
      <c r="A6231" s="6" t="s">
        <v>93</v>
      </c>
      <c r="B6231" s="2">
        <v>82.839329928343631</v>
      </c>
    </row>
    <row r="6232" spans="1:2" x14ac:dyDescent="0.25">
      <c r="A6232" s="28" t="s">
        <v>79</v>
      </c>
      <c r="B6232" s="2">
        <v>0.73944496772464996</v>
      </c>
    </row>
    <row r="6233" spans="1:2" x14ac:dyDescent="0.25">
      <c r="A6233" s="28" t="s">
        <v>87</v>
      </c>
      <c r="B6233" s="2">
        <v>0.49778000320803806</v>
      </c>
    </row>
    <row r="6234" spans="1:2" x14ac:dyDescent="0.25">
      <c r="A6234" s="28" t="s">
        <v>31</v>
      </c>
      <c r="B6234" s="2">
        <v>1.816071556142048</v>
      </c>
    </row>
    <row r="6235" spans="1:2" x14ac:dyDescent="0.25">
      <c r="A6235" s="28" t="s">
        <v>29</v>
      </c>
      <c r="B6235" s="2">
        <v>1.6203446991769235</v>
      </c>
    </row>
    <row r="6236" spans="1:2" x14ac:dyDescent="0.25">
      <c r="A6236" s="28" t="s">
        <v>30</v>
      </c>
      <c r="B6236" s="2">
        <v>0.97044253809252612</v>
      </c>
    </row>
    <row r="6237" spans="1:2" x14ac:dyDescent="0.25">
      <c r="A6237" s="28" t="s">
        <v>88</v>
      </c>
      <c r="B6237" s="2">
        <v>10.54416371554349</v>
      </c>
    </row>
    <row r="6238" spans="1:2" x14ac:dyDescent="0.25">
      <c r="A6238" s="28" t="s">
        <v>80</v>
      </c>
      <c r="B6238" s="2">
        <v>11.16007936207771</v>
      </c>
    </row>
    <row r="6239" spans="1:2" x14ac:dyDescent="0.25">
      <c r="A6239" s="28" t="s">
        <v>84</v>
      </c>
      <c r="B6239" s="2">
        <v>17.503150743194556</v>
      </c>
    </row>
    <row r="6240" spans="1:2" x14ac:dyDescent="0.25">
      <c r="A6240" s="28" t="s">
        <v>85</v>
      </c>
      <c r="B6240" s="2">
        <v>23.721024831613029</v>
      </c>
    </row>
    <row r="6241" spans="1:2" x14ac:dyDescent="0.25">
      <c r="A6241" s="28" t="s">
        <v>82</v>
      </c>
      <c r="B6241" s="2">
        <v>14.266827511570657</v>
      </c>
    </row>
    <row r="6242" spans="1:2" x14ac:dyDescent="0.25">
      <c r="A6242" s="3" t="s">
        <v>85</v>
      </c>
      <c r="B6242" s="2">
        <v>3203.6049471533311</v>
      </c>
    </row>
    <row r="6243" spans="1:2" x14ac:dyDescent="0.25">
      <c r="A6243" s="6" t="s">
        <v>229</v>
      </c>
      <c r="B6243" s="2">
        <v>66.563868678156879</v>
      </c>
    </row>
    <row r="6244" spans="1:2" x14ac:dyDescent="0.25">
      <c r="A6244" s="28" t="s">
        <v>79</v>
      </c>
      <c r="B6244" s="2">
        <v>4.1049567690799904</v>
      </c>
    </row>
    <row r="6245" spans="1:2" x14ac:dyDescent="0.25">
      <c r="A6245" s="28" t="s">
        <v>86</v>
      </c>
      <c r="B6245" s="2">
        <v>0.76796343929443089</v>
      </c>
    </row>
    <row r="6246" spans="1:2" x14ac:dyDescent="0.25">
      <c r="A6246" s="28" t="s">
        <v>87</v>
      </c>
      <c r="B6246" s="2">
        <v>5.2785621251231243</v>
      </c>
    </row>
    <row r="6247" spans="1:2" x14ac:dyDescent="0.25">
      <c r="A6247" s="28" t="s">
        <v>31</v>
      </c>
      <c r="B6247" s="2">
        <v>3.4246002178053376</v>
      </c>
    </row>
    <row r="6248" spans="1:2" x14ac:dyDescent="0.25">
      <c r="A6248" s="28" t="s">
        <v>29</v>
      </c>
      <c r="B6248" s="2">
        <v>1.5138334451723685</v>
      </c>
    </row>
    <row r="6249" spans="1:2" x14ac:dyDescent="0.25">
      <c r="A6249" s="28" t="s">
        <v>30</v>
      </c>
      <c r="B6249" s="2">
        <v>1.8384760443896024</v>
      </c>
    </row>
    <row r="6250" spans="1:2" x14ac:dyDescent="0.25">
      <c r="A6250" s="28" t="s">
        <v>88</v>
      </c>
      <c r="B6250" s="2">
        <v>13.365155597286785</v>
      </c>
    </row>
    <row r="6251" spans="1:2" x14ac:dyDescent="0.25">
      <c r="A6251" s="28" t="s">
        <v>80</v>
      </c>
      <c r="B6251" s="2">
        <v>4.7764002504701697</v>
      </c>
    </row>
    <row r="6252" spans="1:2" x14ac:dyDescent="0.25">
      <c r="A6252" s="28" t="s">
        <v>84</v>
      </c>
      <c r="B6252" s="2">
        <v>21.919032190853159</v>
      </c>
    </row>
    <row r="6253" spans="1:2" x14ac:dyDescent="0.25">
      <c r="A6253" s="28" t="s">
        <v>82</v>
      </c>
      <c r="B6253" s="2">
        <v>9.5748885986819214</v>
      </c>
    </row>
    <row r="6254" spans="1:2" x14ac:dyDescent="0.25">
      <c r="A6254" s="6" t="s">
        <v>240</v>
      </c>
      <c r="B6254" s="2">
        <v>5.8136548868047315</v>
      </c>
    </row>
    <row r="6255" spans="1:2" x14ac:dyDescent="0.25">
      <c r="A6255" s="28" t="s">
        <v>79</v>
      </c>
      <c r="B6255" s="2">
        <v>6.525563685734051E-2</v>
      </c>
    </row>
    <row r="6256" spans="1:2" x14ac:dyDescent="0.25">
      <c r="A6256" s="28" t="s">
        <v>87</v>
      </c>
      <c r="B6256" s="2">
        <v>1.4699271113237278</v>
      </c>
    </row>
    <row r="6257" spans="1:2" x14ac:dyDescent="0.25">
      <c r="A6257" s="28" t="s">
        <v>31</v>
      </c>
      <c r="B6257" s="2">
        <v>0.3022009682275057</v>
      </c>
    </row>
    <row r="6258" spans="1:2" x14ac:dyDescent="0.25">
      <c r="A6258" s="28" t="s">
        <v>29</v>
      </c>
      <c r="B6258" s="2">
        <v>0.44164521242826665</v>
      </c>
    </row>
    <row r="6259" spans="1:2" x14ac:dyDescent="0.25">
      <c r="A6259" s="28" t="s">
        <v>30</v>
      </c>
      <c r="B6259" s="2">
        <v>0.34029489105987315</v>
      </c>
    </row>
    <row r="6260" spans="1:2" x14ac:dyDescent="0.25">
      <c r="A6260" s="28" t="s">
        <v>88</v>
      </c>
      <c r="B6260" s="2">
        <v>0.54304251451714969</v>
      </c>
    </row>
    <row r="6261" spans="1:2" x14ac:dyDescent="0.25">
      <c r="A6261" s="28" t="s">
        <v>80</v>
      </c>
      <c r="B6261" s="2">
        <v>0.18393290471636217</v>
      </c>
    </row>
    <row r="6262" spans="1:2" x14ac:dyDescent="0.25">
      <c r="A6262" s="28" t="s">
        <v>84</v>
      </c>
      <c r="B6262" s="2">
        <v>0.68383339761434214</v>
      </c>
    </row>
    <row r="6263" spans="1:2" x14ac:dyDescent="0.25">
      <c r="A6263" s="28" t="s">
        <v>82</v>
      </c>
      <c r="B6263" s="2">
        <v>1.7835222500601642</v>
      </c>
    </row>
    <row r="6264" spans="1:2" x14ac:dyDescent="0.25">
      <c r="A6264" s="6" t="s">
        <v>242</v>
      </c>
      <c r="B6264" s="2">
        <v>155.86472640887578</v>
      </c>
    </row>
    <row r="6265" spans="1:2" x14ac:dyDescent="0.25">
      <c r="A6265" s="28" t="s">
        <v>79</v>
      </c>
      <c r="B6265" s="2">
        <v>7.4193454386765954</v>
      </c>
    </row>
    <row r="6266" spans="1:2" x14ac:dyDescent="0.25">
      <c r="A6266" s="28" t="s">
        <v>86</v>
      </c>
      <c r="B6266" s="2">
        <v>1.2004569658005759</v>
      </c>
    </row>
    <row r="6267" spans="1:2" x14ac:dyDescent="0.25">
      <c r="A6267" s="28" t="s">
        <v>87</v>
      </c>
      <c r="B6267" s="2">
        <v>3.2715505908118176</v>
      </c>
    </row>
    <row r="6268" spans="1:2" x14ac:dyDescent="0.25">
      <c r="A6268" s="28" t="s">
        <v>31</v>
      </c>
      <c r="B6268" s="2">
        <v>6.1945325930550759</v>
      </c>
    </row>
    <row r="6269" spans="1:2" x14ac:dyDescent="0.25">
      <c r="A6269" s="28" t="s">
        <v>29</v>
      </c>
      <c r="B6269" s="2">
        <v>1.6904535845170165</v>
      </c>
    </row>
    <row r="6270" spans="1:2" x14ac:dyDescent="0.25">
      <c r="A6270" s="28" t="s">
        <v>30</v>
      </c>
      <c r="B6270" s="2">
        <v>3.427366946821067</v>
      </c>
    </row>
    <row r="6271" spans="1:2" x14ac:dyDescent="0.25">
      <c r="A6271" s="28" t="s">
        <v>88</v>
      </c>
      <c r="B6271" s="2">
        <v>29.441036764745306</v>
      </c>
    </row>
    <row r="6272" spans="1:2" x14ac:dyDescent="0.25">
      <c r="A6272" s="28" t="s">
        <v>80</v>
      </c>
      <c r="B6272" s="2">
        <v>9.8097604816214439</v>
      </c>
    </row>
    <row r="6273" spans="1:2" x14ac:dyDescent="0.25">
      <c r="A6273" s="28" t="s">
        <v>84</v>
      </c>
      <c r="B6273" s="2">
        <v>63.61298399969214</v>
      </c>
    </row>
    <row r="6274" spans="1:2" x14ac:dyDescent="0.25">
      <c r="A6274" s="28" t="s">
        <v>82</v>
      </c>
      <c r="B6274" s="2">
        <v>29.797239043134748</v>
      </c>
    </row>
    <row r="6275" spans="1:2" x14ac:dyDescent="0.25">
      <c r="A6275" s="6" t="s">
        <v>53</v>
      </c>
      <c r="B6275" s="2">
        <v>4.7365316910804562</v>
      </c>
    </row>
    <row r="6276" spans="1:2" x14ac:dyDescent="0.25">
      <c r="A6276" s="28" t="s">
        <v>79</v>
      </c>
      <c r="B6276" s="2">
        <v>0.23294134692917423</v>
      </c>
    </row>
    <row r="6277" spans="1:2" x14ac:dyDescent="0.25">
      <c r="A6277" s="28" t="s">
        <v>86</v>
      </c>
      <c r="B6277" s="2">
        <v>9.4569541436815875E-3</v>
      </c>
    </row>
    <row r="6278" spans="1:2" x14ac:dyDescent="0.25">
      <c r="A6278" s="28" t="s">
        <v>87</v>
      </c>
      <c r="B6278" s="2">
        <v>0.68731899000638819</v>
      </c>
    </row>
    <row r="6279" spans="1:2" x14ac:dyDescent="0.25">
      <c r="A6279" s="28" t="s">
        <v>31</v>
      </c>
      <c r="B6279" s="2">
        <v>0.16262327650065597</v>
      </c>
    </row>
    <row r="6280" spans="1:2" x14ac:dyDescent="0.25">
      <c r="A6280" s="28" t="s">
        <v>29</v>
      </c>
      <c r="B6280" s="2">
        <v>0.24427503825989577</v>
      </c>
    </row>
    <row r="6281" spans="1:2" x14ac:dyDescent="0.25">
      <c r="A6281" s="28" t="s">
        <v>30</v>
      </c>
      <c r="B6281" s="2">
        <v>5.5765824232560053E-2</v>
      </c>
    </row>
    <row r="6282" spans="1:2" x14ac:dyDescent="0.25">
      <c r="A6282" s="28" t="s">
        <v>80</v>
      </c>
      <c r="B6282" s="2">
        <v>3.5369188774531816E-2</v>
      </c>
    </row>
    <row r="6283" spans="1:2" x14ac:dyDescent="0.25">
      <c r="A6283" s="28" t="s">
        <v>84</v>
      </c>
      <c r="B6283" s="2">
        <v>2.6967735200535348</v>
      </c>
    </row>
    <row r="6284" spans="1:2" x14ac:dyDescent="0.25">
      <c r="A6284" s="28" t="s">
        <v>82</v>
      </c>
      <c r="B6284" s="2">
        <v>0.61200755218003478</v>
      </c>
    </row>
    <row r="6285" spans="1:2" x14ac:dyDescent="0.25">
      <c r="A6285" s="6" t="s">
        <v>231</v>
      </c>
      <c r="B6285" s="2">
        <v>180.9707797617657</v>
      </c>
    </row>
    <row r="6286" spans="1:2" x14ac:dyDescent="0.25">
      <c r="A6286" s="28" t="s">
        <v>79</v>
      </c>
      <c r="B6286" s="2">
        <v>1.0570023183274404</v>
      </c>
    </row>
    <row r="6287" spans="1:2" x14ac:dyDescent="0.25">
      <c r="A6287" s="28" t="s">
        <v>86</v>
      </c>
      <c r="B6287" s="2">
        <v>1.1104817691182167</v>
      </c>
    </row>
    <row r="6288" spans="1:2" x14ac:dyDescent="0.25">
      <c r="A6288" s="28" t="s">
        <v>31</v>
      </c>
      <c r="B6288" s="2">
        <v>10.778879364866098</v>
      </c>
    </row>
    <row r="6289" spans="1:2" x14ac:dyDescent="0.25">
      <c r="A6289" s="28" t="s">
        <v>29</v>
      </c>
      <c r="B6289" s="2">
        <v>0.31098382548427483</v>
      </c>
    </row>
    <row r="6290" spans="1:2" x14ac:dyDescent="0.25">
      <c r="A6290" s="28" t="s">
        <v>30</v>
      </c>
      <c r="B6290" s="2">
        <v>10.251664431008425</v>
      </c>
    </row>
    <row r="6291" spans="1:2" x14ac:dyDescent="0.25">
      <c r="A6291" s="28" t="s">
        <v>88</v>
      </c>
      <c r="B6291" s="2">
        <v>40.210353271266193</v>
      </c>
    </row>
    <row r="6292" spans="1:2" x14ac:dyDescent="0.25">
      <c r="A6292" s="28" t="s">
        <v>80</v>
      </c>
      <c r="B6292" s="2">
        <v>31.786191212524155</v>
      </c>
    </row>
    <row r="6293" spans="1:2" x14ac:dyDescent="0.25">
      <c r="A6293" s="28" t="s">
        <v>84</v>
      </c>
      <c r="B6293" s="2">
        <v>59.64930606611226</v>
      </c>
    </row>
    <row r="6294" spans="1:2" x14ac:dyDescent="0.25">
      <c r="A6294" s="28" t="s">
        <v>82</v>
      </c>
      <c r="B6294" s="2">
        <v>25.815917503058639</v>
      </c>
    </row>
    <row r="6295" spans="1:2" x14ac:dyDescent="0.25">
      <c r="A6295" s="6" t="s">
        <v>19</v>
      </c>
      <c r="B6295" s="2">
        <v>2.7145905964547339</v>
      </c>
    </row>
    <row r="6296" spans="1:2" x14ac:dyDescent="0.25">
      <c r="A6296" s="28" t="s">
        <v>79</v>
      </c>
      <c r="B6296" s="2">
        <v>0.72049301727972204</v>
      </c>
    </row>
    <row r="6297" spans="1:2" x14ac:dyDescent="0.25">
      <c r="A6297" s="28" t="s">
        <v>86</v>
      </c>
      <c r="B6297" s="2">
        <v>0.49873223852014675</v>
      </c>
    </row>
    <row r="6298" spans="1:2" x14ac:dyDescent="0.25">
      <c r="A6298" s="28" t="s">
        <v>87</v>
      </c>
      <c r="B6298" s="2">
        <v>2.4006500419512002E-2</v>
      </c>
    </row>
    <row r="6299" spans="1:2" x14ac:dyDescent="0.25">
      <c r="A6299" s="28" t="s">
        <v>31</v>
      </c>
      <c r="B6299" s="2">
        <v>4.559585986651344E-2</v>
      </c>
    </row>
    <row r="6300" spans="1:2" x14ac:dyDescent="0.25">
      <c r="A6300" s="28" t="s">
        <v>29</v>
      </c>
      <c r="B6300" s="2">
        <v>0.23683186485670094</v>
      </c>
    </row>
    <row r="6301" spans="1:2" x14ac:dyDescent="0.25">
      <c r="A6301" s="28" t="s">
        <v>30</v>
      </c>
      <c r="B6301" s="2">
        <v>0.69623902540498939</v>
      </c>
    </row>
    <row r="6302" spans="1:2" x14ac:dyDescent="0.25">
      <c r="A6302" s="28" t="s">
        <v>88</v>
      </c>
      <c r="B6302" s="2">
        <v>0.10338232713444559</v>
      </c>
    </row>
    <row r="6303" spans="1:2" x14ac:dyDescent="0.25">
      <c r="A6303" s="28" t="s">
        <v>80</v>
      </c>
      <c r="B6303" s="2">
        <v>7.1012377587112582E-2</v>
      </c>
    </row>
    <row r="6304" spans="1:2" x14ac:dyDescent="0.25">
      <c r="A6304" s="28" t="s">
        <v>84</v>
      </c>
      <c r="B6304" s="2">
        <v>7.3833643645663152E-2</v>
      </c>
    </row>
    <row r="6305" spans="1:2" x14ac:dyDescent="0.25">
      <c r="A6305" s="28" t="s">
        <v>82</v>
      </c>
      <c r="B6305" s="2">
        <v>0.24446374173992771</v>
      </c>
    </row>
    <row r="6306" spans="1:2" x14ac:dyDescent="0.25">
      <c r="A6306" s="6" t="s">
        <v>244</v>
      </c>
      <c r="B6306" s="2">
        <v>81.85195564255892</v>
      </c>
    </row>
    <row r="6307" spans="1:2" x14ac:dyDescent="0.25">
      <c r="A6307" s="28" t="s">
        <v>79</v>
      </c>
      <c r="B6307" s="2">
        <v>3.3678631649820012</v>
      </c>
    </row>
    <row r="6308" spans="1:2" x14ac:dyDescent="0.25">
      <c r="A6308" s="28" t="s">
        <v>86</v>
      </c>
      <c r="B6308" s="2">
        <v>1.5567032311749172</v>
      </c>
    </row>
    <row r="6309" spans="1:2" x14ac:dyDescent="0.25">
      <c r="A6309" s="28" t="s">
        <v>87</v>
      </c>
      <c r="B6309" s="2">
        <v>6.403027728135422</v>
      </c>
    </row>
    <row r="6310" spans="1:2" x14ac:dyDescent="0.25">
      <c r="A6310" s="28" t="s">
        <v>31</v>
      </c>
      <c r="B6310" s="2">
        <v>3.9688739175084682</v>
      </c>
    </row>
    <row r="6311" spans="1:2" x14ac:dyDescent="0.25">
      <c r="A6311" s="28" t="s">
        <v>29</v>
      </c>
      <c r="B6311" s="2">
        <v>2.9805751757224384</v>
      </c>
    </row>
    <row r="6312" spans="1:2" x14ac:dyDescent="0.25">
      <c r="A6312" s="28" t="s">
        <v>30</v>
      </c>
      <c r="B6312" s="2">
        <v>1.8069206554906856</v>
      </c>
    </row>
    <row r="6313" spans="1:2" x14ac:dyDescent="0.25">
      <c r="A6313" s="28" t="s">
        <v>88</v>
      </c>
      <c r="B6313" s="2">
        <v>17.117643555900177</v>
      </c>
    </row>
    <row r="6314" spans="1:2" x14ac:dyDescent="0.25">
      <c r="A6314" s="28" t="s">
        <v>80</v>
      </c>
      <c r="B6314" s="2">
        <v>4.0713512680402681</v>
      </c>
    </row>
    <row r="6315" spans="1:2" x14ac:dyDescent="0.25">
      <c r="A6315" s="28" t="s">
        <v>84</v>
      </c>
      <c r="B6315" s="2">
        <v>17.920256500020233</v>
      </c>
    </row>
    <row r="6316" spans="1:2" x14ac:dyDescent="0.25">
      <c r="A6316" s="28" t="s">
        <v>82</v>
      </c>
      <c r="B6316" s="2">
        <v>22.658740445584318</v>
      </c>
    </row>
    <row r="6317" spans="1:2" x14ac:dyDescent="0.25">
      <c r="A6317" s="6" t="s">
        <v>52</v>
      </c>
      <c r="B6317" s="2">
        <v>17.797031054552811</v>
      </c>
    </row>
    <row r="6318" spans="1:2" x14ac:dyDescent="0.25">
      <c r="A6318" s="28" t="s">
        <v>79</v>
      </c>
      <c r="B6318" s="2">
        <v>0.4753357196048264</v>
      </c>
    </row>
    <row r="6319" spans="1:2" x14ac:dyDescent="0.25">
      <c r="A6319" s="28" t="s">
        <v>86</v>
      </c>
      <c r="B6319" s="2">
        <v>0.67205880518139305</v>
      </c>
    </row>
    <row r="6320" spans="1:2" x14ac:dyDescent="0.25">
      <c r="A6320" s="28" t="s">
        <v>87</v>
      </c>
      <c r="B6320" s="2">
        <v>0.29187194550209733</v>
      </c>
    </row>
    <row r="6321" spans="1:2" x14ac:dyDescent="0.25">
      <c r="A6321" s="28" t="s">
        <v>31</v>
      </c>
      <c r="B6321" s="2">
        <v>0.30600459170824007</v>
      </c>
    </row>
    <row r="6322" spans="1:2" x14ac:dyDescent="0.25">
      <c r="A6322" s="28" t="s">
        <v>29</v>
      </c>
      <c r="B6322" s="2">
        <v>1.6496009610579999E-2</v>
      </c>
    </row>
    <row r="6323" spans="1:2" x14ac:dyDescent="0.25">
      <c r="A6323" s="28" t="s">
        <v>30</v>
      </c>
      <c r="B6323" s="2">
        <v>8.584761775426232E-2</v>
      </c>
    </row>
    <row r="6324" spans="1:2" x14ac:dyDescent="0.25">
      <c r="A6324" s="28" t="s">
        <v>88</v>
      </c>
      <c r="B6324" s="2">
        <v>1.1898858654242919</v>
      </c>
    </row>
    <row r="6325" spans="1:2" x14ac:dyDescent="0.25">
      <c r="A6325" s="28" t="s">
        <v>80</v>
      </c>
      <c r="B6325" s="2">
        <v>0.34158844671835459</v>
      </c>
    </row>
    <row r="6326" spans="1:2" x14ac:dyDescent="0.25">
      <c r="A6326" s="28" t="s">
        <v>84</v>
      </c>
      <c r="B6326" s="2">
        <v>5.8633474321603734</v>
      </c>
    </row>
    <row r="6327" spans="1:2" x14ac:dyDescent="0.25">
      <c r="A6327" s="28" t="s">
        <v>82</v>
      </c>
      <c r="B6327" s="2">
        <v>8.5545946208883894</v>
      </c>
    </row>
    <row r="6328" spans="1:2" x14ac:dyDescent="0.25">
      <c r="A6328" s="6" t="s">
        <v>246</v>
      </c>
      <c r="B6328" s="2">
        <v>24.173430021440382</v>
      </c>
    </row>
    <row r="6329" spans="1:2" x14ac:dyDescent="0.25">
      <c r="A6329" s="28" t="s">
        <v>79</v>
      </c>
      <c r="B6329" s="2">
        <v>0.49183221078611628</v>
      </c>
    </row>
    <row r="6330" spans="1:2" x14ac:dyDescent="0.25">
      <c r="A6330" s="28" t="s">
        <v>86</v>
      </c>
      <c r="B6330" s="2">
        <v>0.22465038222035785</v>
      </c>
    </row>
    <row r="6331" spans="1:2" x14ac:dyDescent="0.25">
      <c r="A6331" s="28" t="s">
        <v>87</v>
      </c>
      <c r="B6331" s="2">
        <v>2.6483499155147823</v>
      </c>
    </row>
    <row r="6332" spans="1:2" x14ac:dyDescent="0.25">
      <c r="A6332" s="28" t="s">
        <v>31</v>
      </c>
      <c r="B6332" s="2">
        <v>0.34860579642828737</v>
      </c>
    </row>
    <row r="6333" spans="1:2" x14ac:dyDescent="0.25">
      <c r="A6333" s="28" t="s">
        <v>29</v>
      </c>
      <c r="B6333" s="2">
        <v>0.68111262436574271</v>
      </c>
    </row>
    <row r="6334" spans="1:2" x14ac:dyDescent="0.25">
      <c r="A6334" s="28" t="s">
        <v>30</v>
      </c>
      <c r="B6334" s="2">
        <v>2.1438559112631985</v>
      </c>
    </row>
    <row r="6335" spans="1:2" x14ac:dyDescent="0.25">
      <c r="A6335" s="28" t="s">
        <v>88</v>
      </c>
      <c r="B6335" s="2">
        <v>4.5344278708268844</v>
      </c>
    </row>
    <row r="6336" spans="1:2" x14ac:dyDescent="0.25">
      <c r="A6336" s="28" t="s">
        <v>80</v>
      </c>
      <c r="B6336" s="2">
        <v>1.5056423636462923</v>
      </c>
    </row>
    <row r="6337" spans="1:2" x14ac:dyDescent="0.25">
      <c r="A6337" s="28" t="s">
        <v>84</v>
      </c>
      <c r="B6337" s="2">
        <v>6.2620679987213848</v>
      </c>
    </row>
    <row r="6338" spans="1:2" x14ac:dyDescent="0.25">
      <c r="A6338" s="28" t="s">
        <v>82</v>
      </c>
      <c r="B6338" s="2">
        <v>5.3328849476673357</v>
      </c>
    </row>
    <row r="6339" spans="1:2" x14ac:dyDescent="0.25">
      <c r="A6339" s="6" t="s">
        <v>248</v>
      </c>
      <c r="B6339" s="2">
        <v>442.37683333583522</v>
      </c>
    </row>
    <row r="6340" spans="1:2" x14ac:dyDescent="0.25">
      <c r="A6340" s="28" t="s">
        <v>79</v>
      </c>
      <c r="B6340" s="2">
        <v>4.8716876509277842</v>
      </c>
    </row>
    <row r="6341" spans="1:2" x14ac:dyDescent="0.25">
      <c r="A6341" s="28" t="s">
        <v>86</v>
      </c>
      <c r="B6341" s="2">
        <v>2.2954057331288431</v>
      </c>
    </row>
    <row r="6342" spans="1:2" x14ac:dyDescent="0.25">
      <c r="A6342" s="28" t="s">
        <v>87</v>
      </c>
      <c r="B6342" s="2">
        <v>12.042356472419943</v>
      </c>
    </row>
    <row r="6343" spans="1:2" x14ac:dyDescent="0.25">
      <c r="A6343" s="28" t="s">
        <v>31</v>
      </c>
      <c r="B6343" s="2">
        <v>11.180975653214571</v>
      </c>
    </row>
    <row r="6344" spans="1:2" x14ac:dyDescent="0.25">
      <c r="A6344" s="28" t="s">
        <v>29</v>
      </c>
      <c r="B6344" s="2">
        <v>7.1162825364045617</v>
      </c>
    </row>
    <row r="6345" spans="1:2" x14ac:dyDescent="0.25">
      <c r="A6345" s="28" t="s">
        <v>30</v>
      </c>
      <c r="B6345" s="2">
        <v>15.201373464129071</v>
      </c>
    </row>
    <row r="6346" spans="1:2" x14ac:dyDescent="0.25">
      <c r="A6346" s="28" t="s">
        <v>88</v>
      </c>
      <c r="B6346" s="2">
        <v>86.865128373768712</v>
      </c>
    </row>
    <row r="6347" spans="1:2" x14ac:dyDescent="0.25">
      <c r="A6347" s="28" t="s">
        <v>80</v>
      </c>
      <c r="B6347" s="2">
        <v>12.780790651031495</v>
      </c>
    </row>
    <row r="6348" spans="1:2" x14ac:dyDescent="0.25">
      <c r="A6348" s="28" t="s">
        <v>84</v>
      </c>
      <c r="B6348" s="2">
        <v>201.08239538791989</v>
      </c>
    </row>
    <row r="6349" spans="1:2" x14ac:dyDescent="0.25">
      <c r="A6349" s="28" t="s">
        <v>82</v>
      </c>
      <c r="B6349" s="2">
        <v>88.940437412890404</v>
      </c>
    </row>
    <row r="6350" spans="1:2" x14ac:dyDescent="0.25">
      <c r="A6350" s="6" t="s">
        <v>20</v>
      </c>
      <c r="B6350" s="2">
        <v>30.212380987155349</v>
      </c>
    </row>
    <row r="6351" spans="1:2" x14ac:dyDescent="0.25">
      <c r="A6351" s="28" t="s">
        <v>79</v>
      </c>
      <c r="B6351" s="2">
        <v>7.6387121748309124</v>
      </c>
    </row>
    <row r="6352" spans="1:2" x14ac:dyDescent="0.25">
      <c r="A6352" s="28" t="s">
        <v>86</v>
      </c>
      <c r="B6352" s="2">
        <v>0.92031388346518272</v>
      </c>
    </row>
    <row r="6353" spans="1:2" x14ac:dyDescent="0.25">
      <c r="A6353" s="28" t="s">
        <v>87</v>
      </c>
      <c r="B6353" s="2">
        <v>3.0973539552088893</v>
      </c>
    </row>
    <row r="6354" spans="1:2" x14ac:dyDescent="0.25">
      <c r="A6354" s="28" t="s">
        <v>31</v>
      </c>
      <c r="B6354" s="2">
        <v>3.2759967512402151</v>
      </c>
    </row>
    <row r="6355" spans="1:2" x14ac:dyDescent="0.25">
      <c r="A6355" s="28" t="s">
        <v>29</v>
      </c>
      <c r="B6355" s="2">
        <v>0.83297910817214771</v>
      </c>
    </row>
    <row r="6356" spans="1:2" x14ac:dyDescent="0.25">
      <c r="A6356" s="28" t="s">
        <v>30</v>
      </c>
      <c r="B6356" s="2">
        <v>2.1225660924907004</v>
      </c>
    </row>
    <row r="6357" spans="1:2" x14ac:dyDescent="0.25">
      <c r="A6357" s="28" t="s">
        <v>88</v>
      </c>
      <c r="B6357" s="2">
        <v>3.0235529566698665</v>
      </c>
    </row>
    <row r="6358" spans="1:2" x14ac:dyDescent="0.25">
      <c r="A6358" s="28" t="s">
        <v>80</v>
      </c>
      <c r="B6358" s="2">
        <v>0.8047952644552242</v>
      </c>
    </row>
    <row r="6359" spans="1:2" x14ac:dyDescent="0.25">
      <c r="A6359" s="28" t="s">
        <v>84</v>
      </c>
      <c r="B6359" s="2">
        <v>1.0392862215364016</v>
      </c>
    </row>
    <row r="6360" spans="1:2" x14ac:dyDescent="0.25">
      <c r="A6360" s="28" t="s">
        <v>82</v>
      </c>
      <c r="B6360" s="2">
        <v>7.4568245790858123</v>
      </c>
    </row>
    <row r="6361" spans="1:2" x14ac:dyDescent="0.25">
      <c r="A6361" s="6" t="s">
        <v>21</v>
      </c>
      <c r="B6361" s="2">
        <v>102.83953123595617</v>
      </c>
    </row>
    <row r="6362" spans="1:2" x14ac:dyDescent="0.25">
      <c r="A6362" s="28" t="s">
        <v>79</v>
      </c>
      <c r="B6362" s="2">
        <v>3.1381702776406097</v>
      </c>
    </row>
    <row r="6363" spans="1:2" x14ac:dyDescent="0.25">
      <c r="A6363" s="28" t="s">
        <v>86</v>
      </c>
      <c r="B6363" s="2">
        <v>0.46341554147998321</v>
      </c>
    </row>
    <row r="6364" spans="1:2" x14ac:dyDescent="0.25">
      <c r="A6364" s="28" t="s">
        <v>87</v>
      </c>
      <c r="B6364" s="2">
        <v>1.3714360909773238</v>
      </c>
    </row>
    <row r="6365" spans="1:2" x14ac:dyDescent="0.25">
      <c r="A6365" s="28" t="s">
        <v>31</v>
      </c>
      <c r="B6365" s="2">
        <v>1.8089271661235824</v>
      </c>
    </row>
    <row r="6366" spans="1:2" x14ac:dyDescent="0.25">
      <c r="A6366" s="28" t="s">
        <v>29</v>
      </c>
      <c r="B6366" s="2">
        <v>0.18624079349477374</v>
      </c>
    </row>
    <row r="6367" spans="1:2" x14ac:dyDescent="0.25">
      <c r="A6367" s="28" t="s">
        <v>30</v>
      </c>
      <c r="B6367" s="2">
        <v>1.585215961838482</v>
      </c>
    </row>
    <row r="6368" spans="1:2" x14ac:dyDescent="0.25">
      <c r="A6368" s="28" t="s">
        <v>88</v>
      </c>
      <c r="B6368" s="2">
        <v>11.542835820947944</v>
      </c>
    </row>
    <row r="6369" spans="1:2" x14ac:dyDescent="0.25">
      <c r="A6369" s="28" t="s">
        <v>80</v>
      </c>
      <c r="B6369" s="2">
        <v>2.5268326058472055</v>
      </c>
    </row>
    <row r="6370" spans="1:2" x14ac:dyDescent="0.25">
      <c r="A6370" s="28" t="s">
        <v>84</v>
      </c>
      <c r="B6370" s="2">
        <v>34.662435702172509</v>
      </c>
    </row>
    <row r="6371" spans="1:2" x14ac:dyDescent="0.25">
      <c r="A6371" s="28" t="s">
        <v>82</v>
      </c>
      <c r="B6371" s="2">
        <v>45.554021275433755</v>
      </c>
    </row>
    <row r="6372" spans="1:2" x14ac:dyDescent="0.25">
      <c r="A6372" s="6" t="s">
        <v>22</v>
      </c>
      <c r="B6372" s="2">
        <v>8.0724138233240303</v>
      </c>
    </row>
    <row r="6373" spans="1:2" x14ac:dyDescent="0.25">
      <c r="A6373" s="28" t="s">
        <v>79</v>
      </c>
      <c r="B6373" s="2">
        <v>0.18685281391479708</v>
      </c>
    </row>
    <row r="6374" spans="1:2" x14ac:dyDescent="0.25">
      <c r="A6374" s="28" t="s">
        <v>86</v>
      </c>
      <c r="B6374" s="2">
        <v>9.55389119667239E-2</v>
      </c>
    </row>
    <row r="6375" spans="1:2" x14ac:dyDescent="0.25">
      <c r="A6375" s="28" t="s">
        <v>87</v>
      </c>
      <c r="B6375" s="2">
        <v>0.58665508786810672</v>
      </c>
    </row>
    <row r="6376" spans="1:2" x14ac:dyDescent="0.25">
      <c r="A6376" s="28" t="s">
        <v>31</v>
      </c>
      <c r="B6376" s="2">
        <v>0.41124071141637453</v>
      </c>
    </row>
    <row r="6377" spans="1:2" x14ac:dyDescent="0.25">
      <c r="A6377" s="28" t="s">
        <v>29</v>
      </c>
      <c r="B6377" s="2">
        <v>0.20347439972451642</v>
      </c>
    </row>
    <row r="6378" spans="1:2" x14ac:dyDescent="0.25">
      <c r="A6378" s="28" t="s">
        <v>30</v>
      </c>
      <c r="B6378" s="2">
        <v>0.49696561467619405</v>
      </c>
    </row>
    <row r="6379" spans="1:2" x14ac:dyDescent="0.25">
      <c r="A6379" s="28" t="s">
        <v>88</v>
      </c>
      <c r="B6379" s="2">
        <v>1.3919256184138495</v>
      </c>
    </row>
    <row r="6380" spans="1:2" x14ac:dyDescent="0.25">
      <c r="A6380" s="28" t="s">
        <v>80</v>
      </c>
      <c r="B6380" s="2">
        <v>0.25434983185608379</v>
      </c>
    </row>
    <row r="6381" spans="1:2" x14ac:dyDescent="0.25">
      <c r="A6381" s="28" t="s">
        <v>84</v>
      </c>
      <c r="B6381" s="2">
        <v>1.8894008991932378</v>
      </c>
    </row>
    <row r="6382" spans="1:2" x14ac:dyDescent="0.25">
      <c r="A6382" s="28" t="s">
        <v>82</v>
      </c>
      <c r="B6382" s="2">
        <v>2.5560099342941447</v>
      </c>
    </row>
    <row r="6383" spans="1:2" x14ac:dyDescent="0.25">
      <c r="A6383" s="6" t="s">
        <v>25</v>
      </c>
      <c r="B6383" s="2">
        <v>36.138733403273179</v>
      </c>
    </row>
    <row r="6384" spans="1:2" x14ac:dyDescent="0.25">
      <c r="A6384" s="28" t="s">
        <v>79</v>
      </c>
      <c r="B6384" s="2">
        <v>2.101754136680384</v>
      </c>
    </row>
    <row r="6385" spans="1:2" x14ac:dyDescent="0.25">
      <c r="A6385" s="28" t="s">
        <v>86</v>
      </c>
      <c r="B6385" s="2">
        <v>0.2830904807603582</v>
      </c>
    </row>
    <row r="6386" spans="1:2" x14ac:dyDescent="0.25">
      <c r="A6386" s="28" t="s">
        <v>87</v>
      </c>
      <c r="B6386" s="2">
        <v>1.6822020103664934</v>
      </c>
    </row>
    <row r="6387" spans="1:2" x14ac:dyDescent="0.25">
      <c r="A6387" s="28" t="s">
        <v>31</v>
      </c>
      <c r="B6387" s="2">
        <v>1.4361468410275384</v>
      </c>
    </row>
    <row r="6388" spans="1:2" x14ac:dyDescent="0.25">
      <c r="A6388" s="28" t="s">
        <v>29</v>
      </c>
      <c r="B6388" s="2">
        <v>1.6633269779231561</v>
      </c>
    </row>
    <row r="6389" spans="1:2" x14ac:dyDescent="0.25">
      <c r="A6389" s="28" t="s">
        <v>30</v>
      </c>
      <c r="B6389" s="2">
        <v>4.2691363449061539</v>
      </c>
    </row>
    <row r="6390" spans="1:2" x14ac:dyDescent="0.25">
      <c r="A6390" s="28" t="s">
        <v>88</v>
      </c>
      <c r="B6390" s="2">
        <v>7.9186163900929998</v>
      </c>
    </row>
    <row r="6391" spans="1:2" x14ac:dyDescent="0.25">
      <c r="A6391" s="28" t="s">
        <v>80</v>
      </c>
      <c r="B6391" s="2">
        <v>1.211394557305866</v>
      </c>
    </row>
    <row r="6392" spans="1:2" x14ac:dyDescent="0.25">
      <c r="A6392" s="28" t="s">
        <v>84</v>
      </c>
      <c r="B6392" s="2">
        <v>6.7360970573555123</v>
      </c>
    </row>
    <row r="6393" spans="1:2" x14ac:dyDescent="0.25">
      <c r="A6393" s="28" t="s">
        <v>82</v>
      </c>
      <c r="B6393" s="2">
        <v>8.8369686068547146</v>
      </c>
    </row>
    <row r="6394" spans="1:2" x14ac:dyDescent="0.25">
      <c r="A6394" s="6" t="s">
        <v>23</v>
      </c>
      <c r="B6394" s="2">
        <v>9.4871627382135291</v>
      </c>
    </row>
    <row r="6395" spans="1:2" x14ac:dyDescent="0.25">
      <c r="A6395" s="28" t="s">
        <v>79</v>
      </c>
      <c r="B6395" s="2">
        <v>0.39259199787348836</v>
      </c>
    </row>
    <row r="6396" spans="1:2" x14ac:dyDescent="0.25">
      <c r="A6396" s="28" t="s">
        <v>86</v>
      </c>
      <c r="B6396" s="2">
        <v>0.11088354389737061</v>
      </c>
    </row>
    <row r="6397" spans="1:2" x14ac:dyDescent="0.25">
      <c r="A6397" s="28" t="s">
        <v>87</v>
      </c>
      <c r="B6397" s="2">
        <v>0.8364915889081036</v>
      </c>
    </row>
    <row r="6398" spans="1:2" x14ac:dyDescent="0.25">
      <c r="A6398" s="28" t="s">
        <v>31</v>
      </c>
      <c r="B6398" s="2">
        <v>0.44622834984003168</v>
      </c>
    </row>
    <row r="6399" spans="1:2" x14ac:dyDescent="0.25">
      <c r="A6399" s="28" t="s">
        <v>29</v>
      </c>
      <c r="B6399" s="2">
        <v>0.12156516009027611</v>
      </c>
    </row>
    <row r="6400" spans="1:2" x14ac:dyDescent="0.25">
      <c r="A6400" s="28" t="s">
        <v>30</v>
      </c>
      <c r="B6400" s="2">
        <v>0.39280041912882219</v>
      </c>
    </row>
    <row r="6401" spans="1:2" x14ac:dyDescent="0.25">
      <c r="A6401" s="28" t="s">
        <v>88</v>
      </c>
      <c r="B6401" s="2">
        <v>1.3286073310570667</v>
      </c>
    </row>
    <row r="6402" spans="1:2" x14ac:dyDescent="0.25">
      <c r="A6402" s="28" t="s">
        <v>80</v>
      </c>
      <c r="B6402" s="2">
        <v>0.60006528152127359</v>
      </c>
    </row>
    <row r="6403" spans="1:2" x14ac:dyDescent="0.25">
      <c r="A6403" s="28" t="s">
        <v>84</v>
      </c>
      <c r="B6403" s="2">
        <v>3.2260633066811808</v>
      </c>
    </row>
    <row r="6404" spans="1:2" x14ac:dyDescent="0.25">
      <c r="A6404" s="28" t="s">
        <v>82</v>
      </c>
      <c r="B6404" s="2">
        <v>2.0318657592159157</v>
      </c>
    </row>
    <row r="6405" spans="1:2" x14ac:dyDescent="0.25">
      <c r="A6405" s="6" t="s">
        <v>250</v>
      </c>
      <c r="B6405" s="2">
        <v>209.40151765389271</v>
      </c>
    </row>
    <row r="6406" spans="1:2" x14ac:dyDescent="0.25">
      <c r="A6406" s="28" t="s">
        <v>79</v>
      </c>
      <c r="B6406" s="2">
        <v>3.223871874901258</v>
      </c>
    </row>
    <row r="6407" spans="1:2" x14ac:dyDescent="0.25">
      <c r="A6407" s="28" t="s">
        <v>86</v>
      </c>
      <c r="B6407" s="2">
        <v>1.7651033803680689</v>
      </c>
    </row>
    <row r="6408" spans="1:2" x14ac:dyDescent="0.25">
      <c r="A6408" s="28" t="s">
        <v>87</v>
      </c>
      <c r="B6408" s="2">
        <v>7.5065999014543179</v>
      </c>
    </row>
    <row r="6409" spans="1:2" x14ac:dyDescent="0.25">
      <c r="A6409" s="28" t="s">
        <v>31</v>
      </c>
      <c r="B6409" s="2">
        <v>9.9125222505923372</v>
      </c>
    </row>
    <row r="6410" spans="1:2" x14ac:dyDescent="0.25">
      <c r="A6410" s="28" t="s">
        <v>29</v>
      </c>
      <c r="B6410" s="2">
        <v>5.9280489365022513</v>
      </c>
    </row>
    <row r="6411" spans="1:2" x14ac:dyDescent="0.25">
      <c r="A6411" s="28" t="s">
        <v>30</v>
      </c>
      <c r="B6411" s="2">
        <v>8.9788487663079639</v>
      </c>
    </row>
    <row r="6412" spans="1:2" x14ac:dyDescent="0.25">
      <c r="A6412" s="28" t="s">
        <v>88</v>
      </c>
      <c r="B6412" s="2">
        <v>62.995513608489063</v>
      </c>
    </row>
    <row r="6413" spans="1:2" x14ac:dyDescent="0.25">
      <c r="A6413" s="28" t="s">
        <v>80</v>
      </c>
      <c r="B6413" s="2">
        <v>8.852029285108415</v>
      </c>
    </row>
    <row r="6414" spans="1:2" x14ac:dyDescent="0.25">
      <c r="A6414" s="28" t="s">
        <v>84</v>
      </c>
      <c r="B6414" s="2">
        <v>54.840134918928214</v>
      </c>
    </row>
    <row r="6415" spans="1:2" x14ac:dyDescent="0.25">
      <c r="A6415" s="28" t="s">
        <v>82</v>
      </c>
      <c r="B6415" s="2">
        <v>45.398844731240807</v>
      </c>
    </row>
    <row r="6416" spans="1:2" x14ac:dyDescent="0.25">
      <c r="A6416" s="6" t="s">
        <v>252</v>
      </c>
      <c r="B6416" s="2">
        <v>141.09836227610455</v>
      </c>
    </row>
    <row r="6417" spans="1:2" x14ac:dyDescent="0.25">
      <c r="A6417" s="28" t="s">
        <v>79</v>
      </c>
      <c r="B6417" s="2">
        <v>4.0908095420173618</v>
      </c>
    </row>
    <row r="6418" spans="1:2" x14ac:dyDescent="0.25">
      <c r="A6418" s="28" t="s">
        <v>86</v>
      </c>
      <c r="B6418" s="2">
        <v>0.97896258215532472</v>
      </c>
    </row>
    <row r="6419" spans="1:2" x14ac:dyDescent="0.25">
      <c r="A6419" s="28" t="s">
        <v>87</v>
      </c>
      <c r="B6419" s="2">
        <v>6.101501753397037</v>
      </c>
    </row>
    <row r="6420" spans="1:2" x14ac:dyDescent="0.25">
      <c r="A6420" s="28" t="s">
        <v>31</v>
      </c>
      <c r="B6420" s="2">
        <v>8.6924219500087982</v>
      </c>
    </row>
    <row r="6421" spans="1:2" x14ac:dyDescent="0.25">
      <c r="A6421" s="28" t="s">
        <v>29</v>
      </c>
      <c r="B6421" s="2">
        <v>14.333656049170196</v>
      </c>
    </row>
    <row r="6422" spans="1:2" x14ac:dyDescent="0.25">
      <c r="A6422" s="28" t="s">
        <v>30</v>
      </c>
      <c r="B6422" s="2">
        <v>6.8904112913765969</v>
      </c>
    </row>
    <row r="6423" spans="1:2" x14ac:dyDescent="0.25">
      <c r="A6423" s="28" t="s">
        <v>88</v>
      </c>
      <c r="B6423" s="2">
        <v>31.338245904981502</v>
      </c>
    </row>
    <row r="6424" spans="1:2" x14ac:dyDescent="0.25">
      <c r="A6424" s="28" t="s">
        <v>80</v>
      </c>
      <c r="B6424" s="2">
        <v>8.0683245791984053</v>
      </c>
    </row>
    <row r="6425" spans="1:2" x14ac:dyDescent="0.25">
      <c r="A6425" s="28" t="s">
        <v>84</v>
      </c>
      <c r="B6425" s="2">
        <v>25.355249422079439</v>
      </c>
    </row>
    <row r="6426" spans="1:2" x14ac:dyDescent="0.25">
      <c r="A6426" s="28" t="s">
        <v>82</v>
      </c>
      <c r="B6426" s="2">
        <v>35.248779201719898</v>
      </c>
    </row>
    <row r="6427" spans="1:2" x14ac:dyDescent="0.25">
      <c r="A6427" s="6" t="s">
        <v>230</v>
      </c>
      <c r="B6427" s="2">
        <v>81.688969381220218</v>
      </c>
    </row>
    <row r="6428" spans="1:2" x14ac:dyDescent="0.25">
      <c r="A6428" s="28" t="s">
        <v>79</v>
      </c>
      <c r="B6428" s="2">
        <v>1.9914694735010052</v>
      </c>
    </row>
    <row r="6429" spans="1:2" x14ac:dyDescent="0.25">
      <c r="A6429" s="28" t="s">
        <v>86</v>
      </c>
      <c r="B6429" s="2">
        <v>0.75975293480841077</v>
      </c>
    </row>
    <row r="6430" spans="1:2" x14ac:dyDescent="0.25">
      <c r="A6430" s="28" t="s">
        <v>87</v>
      </c>
      <c r="B6430" s="2">
        <v>3.9307645610512432</v>
      </c>
    </row>
    <row r="6431" spans="1:2" x14ac:dyDescent="0.25">
      <c r="A6431" s="28" t="s">
        <v>31</v>
      </c>
      <c r="B6431" s="2">
        <v>7.6034721145020177</v>
      </c>
    </row>
    <row r="6432" spans="1:2" x14ac:dyDescent="0.25">
      <c r="A6432" s="28" t="s">
        <v>29</v>
      </c>
      <c r="B6432" s="2">
        <v>7.1385122994664023</v>
      </c>
    </row>
    <row r="6433" spans="1:2" x14ac:dyDescent="0.25">
      <c r="A6433" s="28" t="s">
        <v>30</v>
      </c>
      <c r="B6433" s="2">
        <v>6.4719816220615289</v>
      </c>
    </row>
    <row r="6434" spans="1:2" x14ac:dyDescent="0.25">
      <c r="A6434" s="28" t="s">
        <v>88</v>
      </c>
      <c r="B6434" s="2">
        <v>17.423530008930669</v>
      </c>
    </row>
    <row r="6435" spans="1:2" x14ac:dyDescent="0.25">
      <c r="A6435" s="28" t="s">
        <v>80</v>
      </c>
      <c r="B6435" s="2">
        <v>2.7962289772730755</v>
      </c>
    </row>
    <row r="6436" spans="1:2" x14ac:dyDescent="0.25">
      <c r="A6436" s="28" t="s">
        <v>84</v>
      </c>
      <c r="B6436" s="2">
        <v>9.4966690081457052</v>
      </c>
    </row>
    <row r="6437" spans="1:2" x14ac:dyDescent="0.25">
      <c r="A6437" s="28" t="s">
        <v>82</v>
      </c>
      <c r="B6437" s="2">
        <v>24.076588381480168</v>
      </c>
    </row>
    <row r="6438" spans="1:2" x14ac:dyDescent="0.25">
      <c r="A6438" s="6" t="s">
        <v>93</v>
      </c>
      <c r="B6438" s="2">
        <v>1601.8024735766655</v>
      </c>
    </row>
    <row r="6439" spans="1:2" x14ac:dyDescent="0.25">
      <c r="A6439" s="28" t="s">
        <v>79</v>
      </c>
      <c r="B6439" s="2">
        <v>45.570945564810799</v>
      </c>
    </row>
    <row r="6440" spans="1:2" x14ac:dyDescent="0.25">
      <c r="A6440" s="28" t="s">
        <v>86</v>
      </c>
      <c r="B6440" s="2">
        <v>13.712970777483985</v>
      </c>
    </row>
    <row r="6441" spans="1:2" x14ac:dyDescent="0.25">
      <c r="A6441" s="28" t="s">
        <v>87</v>
      </c>
      <c r="B6441" s="2">
        <v>57.22997632848832</v>
      </c>
    </row>
    <row r="6442" spans="1:2" x14ac:dyDescent="0.25">
      <c r="A6442" s="28" t="s">
        <v>31</v>
      </c>
      <c r="B6442" s="2">
        <v>70.299848373931638</v>
      </c>
    </row>
    <row r="6443" spans="1:2" x14ac:dyDescent="0.25">
      <c r="A6443" s="28" t="s">
        <v>29</v>
      </c>
      <c r="B6443" s="2">
        <v>45.640293041365567</v>
      </c>
    </row>
    <row r="6444" spans="1:2" x14ac:dyDescent="0.25">
      <c r="A6444" s="28" t="s">
        <v>30</v>
      </c>
      <c r="B6444" s="2">
        <v>67.055730924340182</v>
      </c>
    </row>
    <row r="6445" spans="1:2" x14ac:dyDescent="0.25">
      <c r="A6445" s="28" t="s">
        <v>88</v>
      </c>
      <c r="B6445" s="2">
        <v>330.33288378045285</v>
      </c>
    </row>
    <row r="6446" spans="1:2" x14ac:dyDescent="0.25">
      <c r="A6446" s="28" t="s">
        <v>80</v>
      </c>
      <c r="B6446" s="2">
        <v>90.476059527695739</v>
      </c>
    </row>
    <row r="6447" spans="1:2" x14ac:dyDescent="0.25">
      <c r="A6447" s="28" t="s">
        <v>84</v>
      </c>
      <c r="B6447" s="2">
        <v>517.00916667288516</v>
      </c>
    </row>
    <row r="6448" spans="1:2" x14ac:dyDescent="0.25">
      <c r="A6448" s="28" t="s">
        <v>82</v>
      </c>
      <c r="B6448" s="2">
        <v>364.47459858521114</v>
      </c>
    </row>
    <row r="6449" spans="1:2" x14ac:dyDescent="0.25">
      <c r="A6449" s="3" t="s">
        <v>178</v>
      </c>
      <c r="B6449" s="2">
        <v>22430.912089382466</v>
      </c>
    </row>
    <row r="6450" spans="1:2" x14ac:dyDescent="0.25">
      <c r="A6450" s="6" t="s">
        <v>229</v>
      </c>
      <c r="B6450" s="2">
        <v>277.71863816423212</v>
      </c>
    </row>
    <row r="6451" spans="1:2" x14ac:dyDescent="0.25">
      <c r="A6451" s="28" t="s">
        <v>79</v>
      </c>
      <c r="B6451" s="2">
        <v>5.3275690942121221</v>
      </c>
    </row>
    <row r="6452" spans="1:2" x14ac:dyDescent="0.25">
      <c r="A6452" s="28" t="s">
        <v>86</v>
      </c>
      <c r="B6452" s="2">
        <v>1.6718942434550719</v>
      </c>
    </row>
    <row r="6453" spans="1:2" x14ac:dyDescent="0.25">
      <c r="A6453" s="28" t="s">
        <v>87</v>
      </c>
      <c r="B6453" s="2">
        <v>13.226783256339012</v>
      </c>
    </row>
    <row r="6454" spans="1:2" x14ac:dyDescent="0.25">
      <c r="A6454" s="28" t="s">
        <v>31</v>
      </c>
      <c r="B6454" s="2">
        <v>14.001895103492123</v>
      </c>
    </row>
    <row r="6455" spans="1:2" x14ac:dyDescent="0.25">
      <c r="A6455" s="28" t="s">
        <v>29</v>
      </c>
      <c r="B6455" s="2">
        <v>8.095000573303297</v>
      </c>
    </row>
    <row r="6456" spans="1:2" x14ac:dyDescent="0.25">
      <c r="A6456" s="28" t="s">
        <v>30</v>
      </c>
      <c r="B6456" s="2">
        <v>9.0237197566922234</v>
      </c>
    </row>
    <row r="6457" spans="1:2" x14ac:dyDescent="0.25">
      <c r="A6457" s="28" t="s">
        <v>88</v>
      </c>
      <c r="B6457" s="2">
        <v>31.842220320838734</v>
      </c>
    </row>
    <row r="6458" spans="1:2" x14ac:dyDescent="0.25">
      <c r="A6458" s="28" t="s">
        <v>80</v>
      </c>
      <c r="B6458" s="2">
        <v>7.6602588098637376</v>
      </c>
    </row>
    <row r="6459" spans="1:2" x14ac:dyDescent="0.25">
      <c r="A6459" s="28" t="s">
        <v>84</v>
      </c>
      <c r="B6459" s="2">
        <v>84.197676898997216</v>
      </c>
    </row>
    <row r="6460" spans="1:2" x14ac:dyDescent="0.25">
      <c r="A6460" s="28" t="s">
        <v>85</v>
      </c>
      <c r="B6460" s="2">
        <v>51.91393619560376</v>
      </c>
    </row>
    <row r="6461" spans="1:2" x14ac:dyDescent="0.25">
      <c r="A6461" s="28" t="s">
        <v>82</v>
      </c>
      <c r="B6461" s="2">
        <v>50.757683911434796</v>
      </c>
    </row>
    <row r="6462" spans="1:2" x14ac:dyDescent="0.25">
      <c r="A6462" s="6" t="s">
        <v>240</v>
      </c>
      <c r="B6462" s="2">
        <v>60.644001532657931</v>
      </c>
    </row>
    <row r="6463" spans="1:2" x14ac:dyDescent="0.25">
      <c r="A6463" s="28" t="s">
        <v>79</v>
      </c>
      <c r="B6463" s="2">
        <v>0.20783015846789496</v>
      </c>
    </row>
    <row r="6464" spans="1:2" x14ac:dyDescent="0.25">
      <c r="A6464" s="28" t="s">
        <v>87</v>
      </c>
      <c r="B6464" s="2">
        <v>9.8474358517464946</v>
      </c>
    </row>
    <row r="6465" spans="1:2" x14ac:dyDescent="0.25">
      <c r="A6465" s="28" t="s">
        <v>31</v>
      </c>
      <c r="B6465" s="2">
        <v>2.9459339202148929</v>
      </c>
    </row>
    <row r="6466" spans="1:2" x14ac:dyDescent="0.25">
      <c r="A6466" s="28" t="s">
        <v>29</v>
      </c>
      <c r="B6466" s="2">
        <v>5.074431073103538</v>
      </c>
    </row>
    <row r="6467" spans="1:2" x14ac:dyDescent="0.25">
      <c r="A6467" s="28" t="s">
        <v>30</v>
      </c>
      <c r="B6467" s="2">
        <v>3.9048058053889734</v>
      </c>
    </row>
    <row r="6468" spans="1:2" x14ac:dyDescent="0.25">
      <c r="A6468" s="28" t="s">
        <v>88</v>
      </c>
      <c r="B6468" s="2">
        <v>2.8424782802486179</v>
      </c>
    </row>
    <row r="6469" spans="1:2" x14ac:dyDescent="0.25">
      <c r="A6469" s="28" t="s">
        <v>80</v>
      </c>
      <c r="B6469" s="2">
        <v>1.2458120105698418</v>
      </c>
    </row>
    <row r="6470" spans="1:2" x14ac:dyDescent="0.25">
      <c r="A6470" s="28" t="s">
        <v>84</v>
      </c>
      <c r="B6470" s="2">
        <v>5.6600437521923377</v>
      </c>
    </row>
    <row r="6471" spans="1:2" x14ac:dyDescent="0.25">
      <c r="A6471" s="28" t="s">
        <v>85</v>
      </c>
      <c r="B6471" s="2">
        <v>18.179179304231535</v>
      </c>
    </row>
    <row r="6472" spans="1:2" x14ac:dyDescent="0.25">
      <c r="A6472" s="28" t="s">
        <v>82</v>
      </c>
      <c r="B6472" s="2">
        <v>10.736051376493805</v>
      </c>
    </row>
    <row r="6473" spans="1:2" x14ac:dyDescent="0.25">
      <c r="A6473" s="6" t="s">
        <v>242</v>
      </c>
      <c r="B6473" s="2">
        <v>1342.2681345312362</v>
      </c>
    </row>
    <row r="6474" spans="1:2" x14ac:dyDescent="0.25">
      <c r="A6474" s="28" t="s">
        <v>79</v>
      </c>
      <c r="B6474" s="2">
        <v>42.831327391260338</v>
      </c>
    </row>
    <row r="6475" spans="1:2" x14ac:dyDescent="0.25">
      <c r="A6475" s="28" t="s">
        <v>86</v>
      </c>
      <c r="B6475" s="2">
        <v>12.437069883321858</v>
      </c>
    </row>
    <row r="6476" spans="1:2" x14ac:dyDescent="0.25">
      <c r="A6476" s="28" t="s">
        <v>87</v>
      </c>
      <c r="B6476" s="2">
        <v>35.824361881292027</v>
      </c>
    </row>
    <row r="6477" spans="1:2" x14ac:dyDescent="0.25">
      <c r="A6477" s="28" t="s">
        <v>31</v>
      </c>
      <c r="B6477" s="2">
        <v>98.087997824731886</v>
      </c>
    </row>
    <row r="6478" spans="1:2" x14ac:dyDescent="0.25">
      <c r="A6478" s="28" t="s">
        <v>29</v>
      </c>
      <c r="B6478" s="2">
        <v>51.361402513929889</v>
      </c>
    </row>
    <row r="6479" spans="1:2" x14ac:dyDescent="0.25">
      <c r="A6479" s="28" t="s">
        <v>30</v>
      </c>
      <c r="B6479" s="2">
        <v>74.843817957708524</v>
      </c>
    </row>
    <row r="6480" spans="1:2" x14ac:dyDescent="0.25">
      <c r="A6480" s="28" t="s">
        <v>88</v>
      </c>
      <c r="B6480" s="2">
        <v>221.65968449970251</v>
      </c>
    </row>
    <row r="6481" spans="1:2" x14ac:dyDescent="0.25">
      <c r="A6481" s="28" t="s">
        <v>80</v>
      </c>
      <c r="B6481" s="2">
        <v>55.631066586392414</v>
      </c>
    </row>
    <row r="6482" spans="1:2" x14ac:dyDescent="0.25">
      <c r="A6482" s="28" t="s">
        <v>84</v>
      </c>
      <c r="B6482" s="2">
        <v>214.6770179906998</v>
      </c>
    </row>
    <row r="6483" spans="1:2" x14ac:dyDescent="0.25">
      <c r="A6483" s="28" t="s">
        <v>85</v>
      </c>
      <c r="B6483" s="2">
        <v>266.2814708382686</v>
      </c>
    </row>
    <row r="6484" spans="1:2" x14ac:dyDescent="0.25">
      <c r="A6484" s="28" t="s">
        <v>82</v>
      </c>
      <c r="B6484" s="2">
        <v>268.63291716392848</v>
      </c>
    </row>
    <row r="6485" spans="1:2" x14ac:dyDescent="0.25">
      <c r="A6485" s="6" t="s">
        <v>53</v>
      </c>
      <c r="B6485" s="2">
        <v>70.994938610737989</v>
      </c>
    </row>
    <row r="6486" spans="1:2" x14ac:dyDescent="0.25">
      <c r="A6486" s="28" t="s">
        <v>79</v>
      </c>
      <c r="B6486" s="2">
        <v>1.8041807334769411</v>
      </c>
    </row>
    <row r="6487" spans="1:2" x14ac:dyDescent="0.25">
      <c r="A6487" s="28" t="s">
        <v>86</v>
      </c>
      <c r="B6487" s="2">
        <v>0.20792407541338781</v>
      </c>
    </row>
    <row r="6488" spans="1:2" x14ac:dyDescent="0.25">
      <c r="A6488" s="28" t="s">
        <v>87</v>
      </c>
      <c r="B6488" s="2">
        <v>1.5283743152089464</v>
      </c>
    </row>
    <row r="6489" spans="1:2" x14ac:dyDescent="0.25">
      <c r="A6489" s="28" t="s">
        <v>31</v>
      </c>
      <c r="B6489" s="2">
        <v>0.81501704498599803</v>
      </c>
    </row>
    <row r="6490" spans="1:2" x14ac:dyDescent="0.25">
      <c r="A6490" s="28" t="s">
        <v>29</v>
      </c>
      <c r="B6490" s="2">
        <v>0.89130376417895052</v>
      </c>
    </row>
    <row r="6491" spans="1:2" x14ac:dyDescent="0.25">
      <c r="A6491" s="28" t="s">
        <v>30</v>
      </c>
      <c r="B6491" s="2">
        <v>0.57870295482643341</v>
      </c>
    </row>
    <row r="6492" spans="1:2" x14ac:dyDescent="0.25">
      <c r="A6492" s="28" t="s">
        <v>80</v>
      </c>
      <c r="B6492" s="2">
        <v>15.165335565542344</v>
      </c>
    </row>
    <row r="6493" spans="1:2" x14ac:dyDescent="0.25">
      <c r="A6493" s="28" t="s">
        <v>84</v>
      </c>
      <c r="B6493" s="2">
        <v>13.313132785045102</v>
      </c>
    </row>
    <row r="6494" spans="1:2" x14ac:dyDescent="0.25">
      <c r="A6494" s="28" t="s">
        <v>85</v>
      </c>
      <c r="B6494" s="2">
        <v>21.093066595287535</v>
      </c>
    </row>
    <row r="6495" spans="1:2" x14ac:dyDescent="0.25">
      <c r="A6495" s="28" t="s">
        <v>82</v>
      </c>
      <c r="B6495" s="2">
        <v>15.597900776772354</v>
      </c>
    </row>
    <row r="6496" spans="1:2" x14ac:dyDescent="0.25">
      <c r="A6496" s="6" t="s">
        <v>231</v>
      </c>
      <c r="B6496" s="2">
        <v>814.0367825899641</v>
      </c>
    </row>
    <row r="6497" spans="1:2" x14ac:dyDescent="0.25">
      <c r="A6497" s="28" t="s">
        <v>79</v>
      </c>
      <c r="B6497" s="2">
        <v>6.5611988959455072</v>
      </c>
    </row>
    <row r="6498" spans="1:2" x14ac:dyDescent="0.25">
      <c r="A6498" s="28" t="s">
        <v>86</v>
      </c>
      <c r="B6498" s="2">
        <v>10.687924163930125</v>
      </c>
    </row>
    <row r="6499" spans="1:2" x14ac:dyDescent="0.25">
      <c r="A6499" s="28" t="s">
        <v>31</v>
      </c>
      <c r="B6499" s="2">
        <v>30.050122448067803</v>
      </c>
    </row>
    <row r="6500" spans="1:2" x14ac:dyDescent="0.25">
      <c r="A6500" s="28" t="s">
        <v>29</v>
      </c>
      <c r="B6500" s="2">
        <v>14.371879223472192</v>
      </c>
    </row>
    <row r="6501" spans="1:2" x14ac:dyDescent="0.25">
      <c r="A6501" s="28" t="s">
        <v>30</v>
      </c>
      <c r="B6501" s="2">
        <v>26.422378486520472</v>
      </c>
    </row>
    <row r="6502" spans="1:2" x14ac:dyDescent="0.25">
      <c r="A6502" s="28" t="s">
        <v>88</v>
      </c>
      <c r="B6502" s="2">
        <v>197.24181079066793</v>
      </c>
    </row>
    <row r="6503" spans="1:2" x14ac:dyDescent="0.25">
      <c r="A6503" s="28" t="s">
        <v>80</v>
      </c>
      <c r="B6503" s="2">
        <v>106.00566452763992</v>
      </c>
    </row>
    <row r="6504" spans="1:2" x14ac:dyDescent="0.25">
      <c r="A6504" s="28" t="s">
        <v>84</v>
      </c>
      <c r="B6504" s="2">
        <v>145.58187986332985</v>
      </c>
    </row>
    <row r="6505" spans="1:2" x14ac:dyDescent="0.25">
      <c r="A6505" s="28" t="s">
        <v>85</v>
      </c>
      <c r="B6505" s="2">
        <v>101.13597836905147</v>
      </c>
    </row>
    <row r="6506" spans="1:2" x14ac:dyDescent="0.25">
      <c r="A6506" s="28" t="s">
        <v>82</v>
      </c>
      <c r="B6506" s="2">
        <v>175.97794582133889</v>
      </c>
    </row>
    <row r="6507" spans="1:2" x14ac:dyDescent="0.25">
      <c r="A6507" s="6" t="s">
        <v>19</v>
      </c>
      <c r="B6507" s="2">
        <v>22.720615357365791</v>
      </c>
    </row>
    <row r="6508" spans="1:2" x14ac:dyDescent="0.25">
      <c r="A6508" s="28" t="s">
        <v>79</v>
      </c>
      <c r="B6508" s="2">
        <v>2.3718941595290142</v>
      </c>
    </row>
    <row r="6509" spans="1:2" x14ac:dyDescent="0.25">
      <c r="A6509" s="28" t="s">
        <v>86</v>
      </c>
      <c r="B6509" s="2">
        <v>0.67884728464158384</v>
      </c>
    </row>
    <row r="6510" spans="1:2" x14ac:dyDescent="0.25">
      <c r="A6510" s="28" t="s">
        <v>87</v>
      </c>
      <c r="B6510" s="2">
        <v>0.11244201627690567</v>
      </c>
    </row>
    <row r="6511" spans="1:2" x14ac:dyDescent="0.25">
      <c r="A6511" s="28" t="s">
        <v>31</v>
      </c>
      <c r="B6511" s="2">
        <v>0.56787673621205137</v>
      </c>
    </row>
    <row r="6512" spans="1:2" x14ac:dyDescent="0.25">
      <c r="A6512" s="28" t="s">
        <v>29</v>
      </c>
      <c r="B6512" s="2">
        <v>2.5042275123528803</v>
      </c>
    </row>
    <row r="6513" spans="1:2" x14ac:dyDescent="0.25">
      <c r="A6513" s="28" t="s">
        <v>30</v>
      </c>
      <c r="B6513" s="2">
        <v>4.2531272831152194</v>
      </c>
    </row>
    <row r="6514" spans="1:2" x14ac:dyDescent="0.25">
      <c r="A6514" s="28" t="s">
        <v>88</v>
      </c>
      <c r="B6514" s="2">
        <v>2.512868439203511</v>
      </c>
    </row>
    <row r="6515" spans="1:2" x14ac:dyDescent="0.25">
      <c r="A6515" s="28" t="s">
        <v>80</v>
      </c>
      <c r="B6515" s="2">
        <v>0.30786929105456495</v>
      </c>
    </row>
    <row r="6516" spans="1:2" x14ac:dyDescent="0.25">
      <c r="A6516" s="28" t="s">
        <v>84</v>
      </c>
      <c r="B6516" s="2">
        <v>0.27215456158336443</v>
      </c>
    </row>
    <row r="6517" spans="1:2" x14ac:dyDescent="0.25">
      <c r="A6517" s="28" t="s">
        <v>85</v>
      </c>
      <c r="B6517" s="2">
        <v>5.200023903090063</v>
      </c>
    </row>
    <row r="6518" spans="1:2" x14ac:dyDescent="0.25">
      <c r="A6518" s="28" t="s">
        <v>82</v>
      </c>
      <c r="B6518" s="2">
        <v>3.9392841703066312</v>
      </c>
    </row>
    <row r="6519" spans="1:2" x14ac:dyDescent="0.25">
      <c r="A6519" s="6" t="s">
        <v>244</v>
      </c>
      <c r="B6519" s="2">
        <v>464.03986182413769</v>
      </c>
    </row>
    <row r="6520" spans="1:2" x14ac:dyDescent="0.25">
      <c r="A6520" s="28" t="s">
        <v>79</v>
      </c>
      <c r="B6520" s="2">
        <v>7.0652268616968961</v>
      </c>
    </row>
    <row r="6521" spans="1:2" x14ac:dyDescent="0.25">
      <c r="A6521" s="28" t="s">
        <v>86</v>
      </c>
      <c r="B6521" s="2">
        <v>4.6275328853455564</v>
      </c>
    </row>
    <row r="6522" spans="1:2" x14ac:dyDescent="0.25">
      <c r="A6522" s="28" t="s">
        <v>87</v>
      </c>
      <c r="B6522" s="2">
        <v>27.25216124263526</v>
      </c>
    </row>
    <row r="6523" spans="1:2" x14ac:dyDescent="0.25">
      <c r="A6523" s="28" t="s">
        <v>31</v>
      </c>
      <c r="B6523" s="2">
        <v>39.611846554975038</v>
      </c>
    </row>
    <row r="6524" spans="1:2" x14ac:dyDescent="0.25">
      <c r="A6524" s="28" t="s">
        <v>29</v>
      </c>
      <c r="B6524" s="2">
        <v>26.248483778795791</v>
      </c>
    </row>
    <row r="6525" spans="1:2" x14ac:dyDescent="0.25">
      <c r="A6525" s="28" t="s">
        <v>30</v>
      </c>
      <c r="B6525" s="2">
        <v>26.908489610469811</v>
      </c>
    </row>
    <row r="6526" spans="1:2" x14ac:dyDescent="0.25">
      <c r="A6526" s="28" t="s">
        <v>88</v>
      </c>
      <c r="B6526" s="2">
        <v>69.820161614987029</v>
      </c>
    </row>
    <row r="6527" spans="1:2" x14ac:dyDescent="0.25">
      <c r="A6527" s="28" t="s">
        <v>80</v>
      </c>
      <c r="B6527" s="2">
        <v>10.743264301367709</v>
      </c>
    </row>
    <row r="6528" spans="1:2" x14ac:dyDescent="0.25">
      <c r="A6528" s="28" t="s">
        <v>84</v>
      </c>
      <c r="B6528" s="2">
        <v>52.913761277357821</v>
      </c>
    </row>
    <row r="6529" spans="1:2" x14ac:dyDescent="0.25">
      <c r="A6529" s="28" t="s">
        <v>85</v>
      </c>
      <c r="B6529" s="2">
        <v>94.973826042232787</v>
      </c>
    </row>
    <row r="6530" spans="1:2" x14ac:dyDescent="0.25">
      <c r="A6530" s="28" t="s">
        <v>82</v>
      </c>
      <c r="B6530" s="2">
        <v>103.87510765427399</v>
      </c>
    </row>
    <row r="6531" spans="1:2" x14ac:dyDescent="0.25">
      <c r="A6531" s="6" t="s">
        <v>52</v>
      </c>
      <c r="B6531" s="2">
        <v>100.53580897429593</v>
      </c>
    </row>
    <row r="6532" spans="1:2" x14ac:dyDescent="0.25">
      <c r="A6532" s="28" t="s">
        <v>79</v>
      </c>
      <c r="B6532" s="2">
        <v>0.73210637763187059</v>
      </c>
    </row>
    <row r="6533" spans="1:2" x14ac:dyDescent="0.25">
      <c r="A6533" s="28" t="s">
        <v>86</v>
      </c>
      <c r="B6533" s="2">
        <v>0.7202367936418117</v>
      </c>
    </row>
    <row r="6534" spans="1:2" x14ac:dyDescent="0.25">
      <c r="A6534" s="28" t="s">
        <v>87</v>
      </c>
      <c r="B6534" s="2">
        <v>0.92986965794017973</v>
      </c>
    </row>
    <row r="6535" spans="1:2" x14ac:dyDescent="0.25">
      <c r="A6535" s="28" t="s">
        <v>31</v>
      </c>
      <c r="B6535" s="2">
        <v>7.3210247312963057</v>
      </c>
    </row>
    <row r="6536" spans="1:2" x14ac:dyDescent="0.25">
      <c r="A6536" s="28" t="s">
        <v>29</v>
      </c>
      <c r="B6536" s="2">
        <v>1.9461879339852499</v>
      </c>
    </row>
    <row r="6537" spans="1:2" x14ac:dyDescent="0.25">
      <c r="A6537" s="28" t="s">
        <v>30</v>
      </c>
      <c r="B6537" s="2">
        <v>3.432051142764676</v>
      </c>
    </row>
    <row r="6538" spans="1:2" x14ac:dyDescent="0.25">
      <c r="A6538" s="28" t="s">
        <v>88</v>
      </c>
      <c r="B6538" s="2">
        <v>12.480753221491735</v>
      </c>
    </row>
    <row r="6539" spans="1:2" x14ac:dyDescent="0.25">
      <c r="A6539" s="28" t="s">
        <v>80</v>
      </c>
      <c r="B6539" s="2">
        <v>5.7662121195294755</v>
      </c>
    </row>
    <row r="6540" spans="1:2" x14ac:dyDescent="0.25">
      <c r="A6540" s="28" t="s">
        <v>84</v>
      </c>
      <c r="B6540" s="2">
        <v>6.6850266748546696</v>
      </c>
    </row>
    <row r="6541" spans="1:2" x14ac:dyDescent="0.25">
      <c r="A6541" s="28" t="s">
        <v>85</v>
      </c>
      <c r="B6541" s="2">
        <v>22.385007557317351</v>
      </c>
    </row>
    <row r="6542" spans="1:2" x14ac:dyDescent="0.25">
      <c r="A6542" s="28" t="s">
        <v>82</v>
      </c>
      <c r="B6542" s="2">
        <v>38.137332763842608</v>
      </c>
    </row>
    <row r="6543" spans="1:2" x14ac:dyDescent="0.25">
      <c r="A6543" s="6" t="s">
        <v>246</v>
      </c>
      <c r="B6543" s="2">
        <v>255.48879671779073</v>
      </c>
    </row>
    <row r="6544" spans="1:2" x14ac:dyDescent="0.25">
      <c r="A6544" s="28" t="s">
        <v>79</v>
      </c>
      <c r="B6544" s="2">
        <v>3.8565296257047539</v>
      </c>
    </row>
    <row r="6545" spans="1:2" x14ac:dyDescent="0.25">
      <c r="A6545" s="28" t="s">
        <v>86</v>
      </c>
      <c r="B6545" s="2">
        <v>1.5422227827592245</v>
      </c>
    </row>
    <row r="6546" spans="1:2" x14ac:dyDescent="0.25">
      <c r="A6546" s="28" t="s">
        <v>87</v>
      </c>
      <c r="B6546" s="2">
        <v>7.5050516417272277</v>
      </c>
    </row>
    <row r="6547" spans="1:2" x14ac:dyDescent="0.25">
      <c r="A6547" s="28" t="s">
        <v>31</v>
      </c>
      <c r="B6547" s="2">
        <v>14.57474966078421</v>
      </c>
    </row>
    <row r="6548" spans="1:2" x14ac:dyDescent="0.25">
      <c r="A6548" s="28" t="s">
        <v>29</v>
      </c>
      <c r="B6548" s="2">
        <v>11.616387531951226</v>
      </c>
    </row>
    <row r="6549" spans="1:2" x14ac:dyDescent="0.25">
      <c r="A6549" s="28" t="s">
        <v>30</v>
      </c>
      <c r="B6549" s="2">
        <v>14.238601530341676</v>
      </c>
    </row>
    <row r="6550" spans="1:2" x14ac:dyDescent="0.25">
      <c r="A6550" s="28" t="s">
        <v>88</v>
      </c>
      <c r="B6550" s="2">
        <v>32.250990522508701</v>
      </c>
    </row>
    <row r="6551" spans="1:2" x14ac:dyDescent="0.25">
      <c r="A6551" s="28" t="s">
        <v>80</v>
      </c>
      <c r="B6551" s="2">
        <v>12.705932319496453</v>
      </c>
    </row>
    <row r="6552" spans="1:2" x14ac:dyDescent="0.25">
      <c r="A6552" s="28" t="s">
        <v>84</v>
      </c>
      <c r="B6552" s="2">
        <v>28.504370349421329</v>
      </c>
    </row>
    <row r="6553" spans="1:2" x14ac:dyDescent="0.25">
      <c r="A6553" s="28" t="s">
        <v>85</v>
      </c>
      <c r="B6553" s="2">
        <v>82.566852109128206</v>
      </c>
    </row>
    <row r="6554" spans="1:2" x14ac:dyDescent="0.25">
      <c r="A6554" s="28" t="s">
        <v>82</v>
      </c>
      <c r="B6554" s="2">
        <v>46.127108643967723</v>
      </c>
    </row>
    <row r="6555" spans="1:2" x14ac:dyDescent="0.25">
      <c r="A6555" s="6" t="s">
        <v>248</v>
      </c>
      <c r="B6555" s="2">
        <v>2963.5922703568049</v>
      </c>
    </row>
    <row r="6556" spans="1:2" x14ac:dyDescent="0.25">
      <c r="A6556" s="28" t="s">
        <v>79</v>
      </c>
      <c r="B6556" s="2">
        <v>57.395446070018011</v>
      </c>
    </row>
    <row r="6557" spans="1:2" x14ac:dyDescent="0.25">
      <c r="A6557" s="28" t="s">
        <v>86</v>
      </c>
      <c r="B6557" s="2">
        <v>26.5336479170168</v>
      </c>
    </row>
    <row r="6558" spans="1:2" x14ac:dyDescent="0.25">
      <c r="A6558" s="28" t="s">
        <v>87</v>
      </c>
      <c r="B6558" s="2">
        <v>95.680872384156586</v>
      </c>
    </row>
    <row r="6559" spans="1:2" x14ac:dyDescent="0.25">
      <c r="A6559" s="28" t="s">
        <v>31</v>
      </c>
      <c r="B6559" s="2">
        <v>165.79592041126455</v>
      </c>
    </row>
    <row r="6560" spans="1:2" x14ac:dyDescent="0.25">
      <c r="A6560" s="28" t="s">
        <v>29</v>
      </c>
      <c r="B6560" s="2">
        <v>87.638382493329431</v>
      </c>
    </row>
    <row r="6561" spans="1:2" x14ac:dyDescent="0.25">
      <c r="A6561" s="28" t="s">
        <v>30</v>
      </c>
      <c r="B6561" s="2">
        <v>148.44632063180643</v>
      </c>
    </row>
    <row r="6562" spans="1:2" x14ac:dyDescent="0.25">
      <c r="A6562" s="28" t="s">
        <v>88</v>
      </c>
      <c r="B6562" s="2">
        <v>578.55594992728777</v>
      </c>
    </row>
    <row r="6563" spans="1:2" x14ac:dyDescent="0.25">
      <c r="A6563" s="28" t="s">
        <v>80</v>
      </c>
      <c r="B6563" s="2">
        <v>90.884374744999164</v>
      </c>
    </row>
    <row r="6564" spans="1:2" x14ac:dyDescent="0.25">
      <c r="A6564" s="28" t="s">
        <v>84</v>
      </c>
      <c r="B6564" s="2">
        <v>586.16556713891669</v>
      </c>
    </row>
    <row r="6565" spans="1:2" x14ac:dyDescent="0.25">
      <c r="A6565" s="28" t="s">
        <v>85</v>
      </c>
      <c r="B6565" s="2">
        <v>597.7228902785813</v>
      </c>
    </row>
    <row r="6566" spans="1:2" x14ac:dyDescent="0.25">
      <c r="A6566" s="28" t="s">
        <v>82</v>
      </c>
      <c r="B6566" s="2">
        <v>528.7728983594277</v>
      </c>
    </row>
    <row r="6567" spans="1:2" x14ac:dyDescent="0.25">
      <c r="A6567" s="6" t="s">
        <v>20</v>
      </c>
      <c r="B6567" s="2">
        <v>723.30388272471748</v>
      </c>
    </row>
    <row r="6568" spans="1:2" x14ac:dyDescent="0.25">
      <c r="A6568" s="28" t="s">
        <v>79</v>
      </c>
      <c r="B6568" s="2">
        <v>20.861318183944345</v>
      </c>
    </row>
    <row r="6569" spans="1:2" x14ac:dyDescent="0.25">
      <c r="A6569" s="28" t="s">
        <v>86</v>
      </c>
      <c r="B6569" s="2">
        <v>11.819113296743904</v>
      </c>
    </row>
    <row r="6570" spans="1:2" x14ac:dyDescent="0.25">
      <c r="A6570" s="28" t="s">
        <v>87</v>
      </c>
      <c r="B6570" s="2">
        <v>40.355064930614866</v>
      </c>
    </row>
    <row r="6571" spans="1:2" x14ac:dyDescent="0.25">
      <c r="A6571" s="28" t="s">
        <v>31</v>
      </c>
      <c r="B6571" s="2">
        <v>56.575475516817697</v>
      </c>
    </row>
    <row r="6572" spans="1:2" x14ac:dyDescent="0.25">
      <c r="A6572" s="28" t="s">
        <v>29</v>
      </c>
      <c r="B6572" s="2">
        <v>26.659701384769463</v>
      </c>
    </row>
    <row r="6573" spans="1:2" x14ac:dyDescent="0.25">
      <c r="A6573" s="28" t="s">
        <v>30</v>
      </c>
      <c r="B6573" s="2">
        <v>45.823490047973301</v>
      </c>
    </row>
    <row r="6574" spans="1:2" x14ac:dyDescent="0.25">
      <c r="A6574" s="28" t="s">
        <v>88</v>
      </c>
      <c r="B6574" s="2">
        <v>176.96296032954172</v>
      </c>
    </row>
    <row r="6575" spans="1:2" x14ac:dyDescent="0.25">
      <c r="A6575" s="28" t="s">
        <v>80</v>
      </c>
      <c r="B6575" s="2">
        <v>7.4041136798274705</v>
      </c>
    </row>
    <row r="6576" spans="1:2" x14ac:dyDescent="0.25">
      <c r="A6576" s="28" t="s">
        <v>84</v>
      </c>
      <c r="B6576" s="2">
        <v>88.117095675391141</v>
      </c>
    </row>
    <row r="6577" spans="1:2" x14ac:dyDescent="0.25">
      <c r="A6577" s="28" t="s">
        <v>85</v>
      </c>
      <c r="B6577" s="2">
        <v>120.77928189917493</v>
      </c>
    </row>
    <row r="6578" spans="1:2" x14ac:dyDescent="0.25">
      <c r="A6578" s="28" t="s">
        <v>82</v>
      </c>
      <c r="B6578" s="2">
        <v>127.94626777991859</v>
      </c>
    </row>
    <row r="6579" spans="1:2" x14ac:dyDescent="0.25">
      <c r="A6579" s="6" t="s">
        <v>21</v>
      </c>
      <c r="B6579" s="2">
        <v>451.49849699911772</v>
      </c>
    </row>
    <row r="6580" spans="1:2" x14ac:dyDescent="0.25">
      <c r="A6580" s="28" t="s">
        <v>79</v>
      </c>
      <c r="B6580" s="2">
        <v>5.2898798286149056</v>
      </c>
    </row>
    <row r="6581" spans="1:2" x14ac:dyDescent="0.25">
      <c r="A6581" s="28" t="s">
        <v>86</v>
      </c>
      <c r="B6581" s="2">
        <v>3.1989665846749551</v>
      </c>
    </row>
    <row r="6582" spans="1:2" x14ac:dyDescent="0.25">
      <c r="A6582" s="28" t="s">
        <v>87</v>
      </c>
      <c r="B6582" s="2">
        <v>3.1176282646528835</v>
      </c>
    </row>
    <row r="6583" spans="1:2" x14ac:dyDescent="0.25">
      <c r="A6583" s="28" t="s">
        <v>31</v>
      </c>
      <c r="B6583" s="2">
        <v>14.059827924487879</v>
      </c>
    </row>
    <row r="6584" spans="1:2" x14ac:dyDescent="0.25">
      <c r="A6584" s="28" t="s">
        <v>29</v>
      </c>
      <c r="B6584" s="2">
        <v>6.3458917070475254</v>
      </c>
    </row>
    <row r="6585" spans="1:2" x14ac:dyDescent="0.25">
      <c r="A6585" s="28" t="s">
        <v>30</v>
      </c>
      <c r="B6585" s="2">
        <v>17.562565460600108</v>
      </c>
    </row>
    <row r="6586" spans="1:2" x14ac:dyDescent="0.25">
      <c r="A6586" s="28" t="s">
        <v>88</v>
      </c>
      <c r="B6586" s="2">
        <v>56.001464212735449</v>
      </c>
    </row>
    <row r="6587" spans="1:2" x14ac:dyDescent="0.25">
      <c r="A6587" s="28" t="s">
        <v>80</v>
      </c>
      <c r="B6587" s="2">
        <v>73.989984418280727</v>
      </c>
    </row>
    <row r="6588" spans="1:2" x14ac:dyDescent="0.25">
      <c r="A6588" s="28" t="s">
        <v>84</v>
      </c>
      <c r="B6588" s="2">
        <v>81.065486287528657</v>
      </c>
    </row>
    <row r="6589" spans="1:2" x14ac:dyDescent="0.25">
      <c r="A6589" s="28" t="s">
        <v>85</v>
      </c>
      <c r="B6589" s="2">
        <v>72.530776197472861</v>
      </c>
    </row>
    <row r="6590" spans="1:2" x14ac:dyDescent="0.25">
      <c r="A6590" s="28" t="s">
        <v>82</v>
      </c>
      <c r="B6590" s="2">
        <v>118.33602611302175</v>
      </c>
    </row>
    <row r="6591" spans="1:2" x14ac:dyDescent="0.25">
      <c r="A6591" s="6" t="s">
        <v>22</v>
      </c>
      <c r="B6591" s="2">
        <v>99.975405229078319</v>
      </c>
    </row>
    <row r="6592" spans="1:2" x14ac:dyDescent="0.25">
      <c r="A6592" s="28" t="s">
        <v>79</v>
      </c>
      <c r="B6592" s="2">
        <v>1.8642126994800288</v>
      </c>
    </row>
    <row r="6593" spans="1:2" x14ac:dyDescent="0.25">
      <c r="A6593" s="28" t="s">
        <v>86</v>
      </c>
      <c r="B6593" s="2">
        <v>1.270685710708422</v>
      </c>
    </row>
    <row r="6594" spans="1:2" x14ac:dyDescent="0.25">
      <c r="A6594" s="28" t="s">
        <v>87</v>
      </c>
      <c r="B6594" s="2">
        <v>3.6148613359410762</v>
      </c>
    </row>
    <row r="6595" spans="1:2" x14ac:dyDescent="0.25">
      <c r="A6595" s="28" t="s">
        <v>31</v>
      </c>
      <c r="B6595" s="2">
        <v>7.7673074478282995</v>
      </c>
    </row>
    <row r="6596" spans="1:2" x14ac:dyDescent="0.25">
      <c r="A6596" s="28" t="s">
        <v>29</v>
      </c>
      <c r="B6596" s="2">
        <v>4.5901404930080698</v>
      </c>
    </row>
    <row r="6597" spans="1:2" x14ac:dyDescent="0.25">
      <c r="A6597" s="28" t="s">
        <v>30</v>
      </c>
      <c r="B6597" s="2">
        <v>6.407898132253643</v>
      </c>
    </row>
    <row r="6598" spans="1:2" x14ac:dyDescent="0.25">
      <c r="A6598" s="28" t="s">
        <v>88</v>
      </c>
      <c r="B6598" s="2">
        <v>15.994463728620147</v>
      </c>
    </row>
    <row r="6599" spans="1:2" x14ac:dyDescent="0.25">
      <c r="A6599" s="28" t="s">
        <v>80</v>
      </c>
      <c r="B6599" s="2">
        <v>2.6052133285682064</v>
      </c>
    </row>
    <row r="6600" spans="1:2" x14ac:dyDescent="0.25">
      <c r="A6600" s="28" t="s">
        <v>84</v>
      </c>
      <c r="B6600" s="2">
        <v>8.6642193120900561</v>
      </c>
    </row>
    <row r="6601" spans="1:2" x14ac:dyDescent="0.25">
      <c r="A6601" s="28" t="s">
        <v>85</v>
      </c>
      <c r="B6601" s="2">
        <v>25.73117308023955</v>
      </c>
    </row>
    <row r="6602" spans="1:2" x14ac:dyDescent="0.25">
      <c r="A6602" s="28" t="s">
        <v>82</v>
      </c>
      <c r="B6602" s="2">
        <v>21.465229960340825</v>
      </c>
    </row>
    <row r="6603" spans="1:2" x14ac:dyDescent="0.25">
      <c r="A6603" s="6" t="s">
        <v>25</v>
      </c>
      <c r="B6603" s="2">
        <v>406.33289284893499</v>
      </c>
    </row>
    <row r="6604" spans="1:2" x14ac:dyDescent="0.25">
      <c r="A6604" s="28" t="s">
        <v>79</v>
      </c>
      <c r="B6604" s="2">
        <v>17.489753720120536</v>
      </c>
    </row>
    <row r="6605" spans="1:2" x14ac:dyDescent="0.25">
      <c r="A6605" s="28" t="s">
        <v>86</v>
      </c>
      <c r="B6605" s="2">
        <v>3.7495674756797421</v>
      </c>
    </row>
    <row r="6606" spans="1:2" x14ac:dyDescent="0.25">
      <c r="A6606" s="28" t="s">
        <v>87</v>
      </c>
      <c r="B6606" s="2">
        <v>4.5451086851638625</v>
      </c>
    </row>
    <row r="6607" spans="1:2" x14ac:dyDescent="0.25">
      <c r="A6607" s="28" t="s">
        <v>31</v>
      </c>
      <c r="B6607" s="2">
        <v>23.368530468747355</v>
      </c>
    </row>
    <row r="6608" spans="1:2" x14ac:dyDescent="0.25">
      <c r="A6608" s="28" t="s">
        <v>29</v>
      </c>
      <c r="B6608" s="2">
        <v>16.177235279740636</v>
      </c>
    </row>
    <row r="6609" spans="1:2" x14ac:dyDescent="0.25">
      <c r="A6609" s="28" t="s">
        <v>30</v>
      </c>
      <c r="B6609" s="2">
        <v>30.065581868586403</v>
      </c>
    </row>
    <row r="6610" spans="1:2" x14ac:dyDescent="0.25">
      <c r="A6610" s="28" t="s">
        <v>88</v>
      </c>
      <c r="B6610" s="2">
        <v>61.387142680414662</v>
      </c>
    </row>
    <row r="6611" spans="1:2" x14ac:dyDescent="0.25">
      <c r="A6611" s="28" t="s">
        <v>80</v>
      </c>
      <c r="B6611" s="2">
        <v>10.725063665161535</v>
      </c>
    </row>
    <row r="6612" spans="1:2" x14ac:dyDescent="0.25">
      <c r="A6612" s="28" t="s">
        <v>84</v>
      </c>
      <c r="B6612" s="2">
        <v>25.293583841444377</v>
      </c>
    </row>
    <row r="6613" spans="1:2" x14ac:dyDescent="0.25">
      <c r="A6613" s="28" t="s">
        <v>85</v>
      </c>
      <c r="B6613" s="2">
        <v>130.12129846976873</v>
      </c>
    </row>
    <row r="6614" spans="1:2" x14ac:dyDescent="0.25">
      <c r="A6614" s="28" t="s">
        <v>82</v>
      </c>
      <c r="B6614" s="2">
        <v>83.41002669410716</v>
      </c>
    </row>
    <row r="6615" spans="1:2" x14ac:dyDescent="0.25">
      <c r="A6615" s="6" t="s">
        <v>23</v>
      </c>
      <c r="B6615" s="2">
        <v>160.66657398429518</v>
      </c>
    </row>
    <row r="6616" spans="1:2" x14ac:dyDescent="0.25">
      <c r="A6616" s="28" t="s">
        <v>79</v>
      </c>
      <c r="B6616" s="2">
        <v>2.2289065448703371</v>
      </c>
    </row>
    <row r="6617" spans="1:2" x14ac:dyDescent="0.25">
      <c r="A6617" s="28" t="s">
        <v>86</v>
      </c>
      <c r="B6617" s="2">
        <v>1.4612994260912873</v>
      </c>
    </row>
    <row r="6618" spans="1:2" x14ac:dyDescent="0.25">
      <c r="A6618" s="28" t="s">
        <v>87</v>
      </c>
      <c r="B6618" s="2">
        <v>5.1961877983866209</v>
      </c>
    </row>
    <row r="6619" spans="1:2" x14ac:dyDescent="0.25">
      <c r="A6619" s="28" t="s">
        <v>31</v>
      </c>
      <c r="B6619" s="2">
        <v>13.764053180330896</v>
      </c>
    </row>
    <row r="6620" spans="1:2" x14ac:dyDescent="0.25">
      <c r="A6620" s="28" t="s">
        <v>29</v>
      </c>
      <c r="B6620" s="2">
        <v>6.9263666327056219</v>
      </c>
    </row>
    <row r="6621" spans="1:2" x14ac:dyDescent="0.25">
      <c r="A6621" s="28" t="s">
        <v>30</v>
      </c>
      <c r="B6621" s="2">
        <v>10.452254048554254</v>
      </c>
    </row>
    <row r="6622" spans="1:2" x14ac:dyDescent="0.25">
      <c r="A6622" s="28" t="s">
        <v>88</v>
      </c>
      <c r="B6622" s="2">
        <v>22.408801225854301</v>
      </c>
    </row>
    <row r="6623" spans="1:2" x14ac:dyDescent="0.25">
      <c r="A6623" s="28" t="s">
        <v>80</v>
      </c>
      <c r="B6623" s="2">
        <v>5.1756949301115123</v>
      </c>
    </row>
    <row r="6624" spans="1:2" x14ac:dyDescent="0.25">
      <c r="A6624" s="28" t="s">
        <v>84</v>
      </c>
      <c r="B6624" s="2">
        <v>29.722360151025264</v>
      </c>
    </row>
    <row r="6625" spans="1:2" x14ac:dyDescent="0.25">
      <c r="A6625" s="28" t="s">
        <v>85</v>
      </c>
      <c r="B6625" s="2">
        <v>30.854735748520557</v>
      </c>
    </row>
    <row r="6626" spans="1:2" x14ac:dyDescent="0.25">
      <c r="A6626" s="28" t="s">
        <v>82</v>
      </c>
      <c r="B6626" s="2">
        <v>32.475914297844518</v>
      </c>
    </row>
    <row r="6627" spans="1:2" x14ac:dyDescent="0.25">
      <c r="A6627" s="6" t="s">
        <v>250</v>
      </c>
      <c r="B6627" s="2">
        <v>1289.7550165877105</v>
      </c>
    </row>
    <row r="6628" spans="1:2" x14ac:dyDescent="0.25">
      <c r="A6628" s="28" t="s">
        <v>79</v>
      </c>
      <c r="B6628" s="2">
        <v>15.65560362070496</v>
      </c>
    </row>
    <row r="6629" spans="1:2" x14ac:dyDescent="0.25">
      <c r="A6629" s="28" t="s">
        <v>86</v>
      </c>
      <c r="B6629" s="2">
        <v>11.377722103708114</v>
      </c>
    </row>
    <row r="6630" spans="1:2" x14ac:dyDescent="0.25">
      <c r="A6630" s="28" t="s">
        <v>87</v>
      </c>
      <c r="B6630" s="2">
        <v>39.938226713901571</v>
      </c>
    </row>
    <row r="6631" spans="1:2" x14ac:dyDescent="0.25">
      <c r="A6631" s="28" t="s">
        <v>31</v>
      </c>
      <c r="B6631" s="2">
        <v>78.879963344494456</v>
      </c>
    </row>
    <row r="6632" spans="1:2" x14ac:dyDescent="0.25">
      <c r="A6632" s="28" t="s">
        <v>29</v>
      </c>
      <c r="B6632" s="2">
        <v>42.4911259003106</v>
      </c>
    </row>
    <row r="6633" spans="1:2" x14ac:dyDescent="0.25">
      <c r="A6633" s="28" t="s">
        <v>30</v>
      </c>
      <c r="B6633" s="2">
        <v>66.334627482834222</v>
      </c>
    </row>
    <row r="6634" spans="1:2" x14ac:dyDescent="0.25">
      <c r="A6634" s="28" t="s">
        <v>88</v>
      </c>
      <c r="B6634" s="2">
        <v>267.68085713594223</v>
      </c>
    </row>
    <row r="6635" spans="1:2" x14ac:dyDescent="0.25">
      <c r="A6635" s="28" t="s">
        <v>80</v>
      </c>
      <c r="B6635" s="2">
        <v>49.679381753508466</v>
      </c>
    </row>
    <row r="6636" spans="1:2" x14ac:dyDescent="0.25">
      <c r="A6636" s="28" t="s">
        <v>84</v>
      </c>
      <c r="B6636" s="2">
        <v>247.18116964256981</v>
      </c>
    </row>
    <row r="6637" spans="1:2" x14ac:dyDescent="0.25">
      <c r="A6637" s="28" t="s">
        <v>85</v>
      </c>
      <c r="B6637" s="2">
        <v>213.68842237803815</v>
      </c>
    </row>
    <row r="6638" spans="1:2" x14ac:dyDescent="0.25">
      <c r="A6638" s="28" t="s">
        <v>82</v>
      </c>
      <c r="B6638" s="2">
        <v>256.84791651169809</v>
      </c>
    </row>
    <row r="6639" spans="1:2" x14ac:dyDescent="0.25">
      <c r="A6639" s="6" t="s">
        <v>252</v>
      </c>
      <c r="B6639" s="2">
        <v>1291.2450593427832</v>
      </c>
    </row>
    <row r="6640" spans="1:2" x14ac:dyDescent="0.25">
      <c r="A6640" s="28" t="s">
        <v>79</v>
      </c>
      <c r="B6640" s="2">
        <v>28.228565765036265</v>
      </c>
    </row>
    <row r="6641" spans="1:2" x14ac:dyDescent="0.25">
      <c r="A6641" s="28" t="s">
        <v>86</v>
      </c>
      <c r="B6641" s="2">
        <v>8.5909988193759137</v>
      </c>
    </row>
    <row r="6642" spans="1:2" x14ac:dyDescent="0.25">
      <c r="A6642" s="28" t="s">
        <v>87</v>
      </c>
      <c r="B6642" s="2">
        <v>47.072576934589286</v>
      </c>
    </row>
    <row r="6643" spans="1:2" x14ac:dyDescent="0.25">
      <c r="A6643" s="28" t="s">
        <v>31</v>
      </c>
      <c r="B6643" s="2">
        <v>83.130032990238632</v>
      </c>
    </row>
    <row r="6644" spans="1:2" x14ac:dyDescent="0.25">
      <c r="A6644" s="28" t="s">
        <v>29</v>
      </c>
      <c r="B6644" s="2">
        <v>144.87297820015422</v>
      </c>
    </row>
    <row r="6645" spans="1:2" x14ac:dyDescent="0.25">
      <c r="A6645" s="28" t="s">
        <v>30</v>
      </c>
      <c r="B6645" s="2">
        <v>59.166321423309157</v>
      </c>
    </row>
    <row r="6646" spans="1:2" x14ac:dyDescent="0.25">
      <c r="A6646" s="28" t="s">
        <v>88</v>
      </c>
      <c r="B6646" s="2">
        <v>250.02786524027474</v>
      </c>
    </row>
    <row r="6647" spans="1:2" x14ac:dyDescent="0.25">
      <c r="A6647" s="28" t="s">
        <v>80</v>
      </c>
      <c r="B6647" s="2">
        <v>49.6573698102235</v>
      </c>
    </row>
    <row r="6648" spans="1:2" x14ac:dyDescent="0.25">
      <c r="A6648" s="28" t="s">
        <v>84</v>
      </c>
      <c r="B6648" s="2">
        <v>130.31161638536094</v>
      </c>
    </row>
    <row r="6649" spans="1:2" x14ac:dyDescent="0.25">
      <c r="A6649" s="28" t="s">
        <v>85</v>
      </c>
      <c r="B6649" s="2">
        <v>224.58909583249135</v>
      </c>
    </row>
    <row r="6650" spans="1:2" x14ac:dyDescent="0.25">
      <c r="A6650" s="28" t="s">
        <v>82</v>
      </c>
      <c r="B6650" s="2">
        <v>265.59763794172903</v>
      </c>
    </row>
    <row r="6651" spans="1:2" x14ac:dyDescent="0.25">
      <c r="A6651" s="6" t="s">
        <v>230</v>
      </c>
      <c r="B6651" s="2">
        <v>420.63886831537741</v>
      </c>
    </row>
    <row r="6652" spans="1:2" x14ac:dyDescent="0.25">
      <c r="A6652" s="28" t="s">
        <v>79</v>
      </c>
      <c r="B6652" s="2">
        <v>9.2209227371975295</v>
      </c>
    </row>
    <row r="6653" spans="1:2" x14ac:dyDescent="0.25">
      <c r="A6653" s="28" t="s">
        <v>86</v>
      </c>
      <c r="B6653" s="2">
        <v>3.6047258175992987</v>
      </c>
    </row>
    <row r="6654" spans="1:2" x14ac:dyDescent="0.25">
      <c r="A6654" s="28" t="s">
        <v>87</v>
      </c>
      <c r="B6654" s="2">
        <v>13.585737306627303</v>
      </c>
    </row>
    <row r="6655" spans="1:2" x14ac:dyDescent="0.25">
      <c r="A6655" s="28" t="s">
        <v>31</v>
      </c>
      <c r="B6655" s="2">
        <v>35.192811630790786</v>
      </c>
    </row>
    <row r="6656" spans="1:2" x14ac:dyDescent="0.25">
      <c r="A6656" s="28" t="s">
        <v>29</v>
      </c>
      <c r="B6656" s="2">
        <v>30.417484531237843</v>
      </c>
    </row>
    <row r="6657" spans="1:2" x14ac:dyDescent="0.25">
      <c r="A6657" s="28" t="s">
        <v>30</v>
      </c>
      <c r="B6657" s="2">
        <v>27.586267387709249</v>
      </c>
    </row>
    <row r="6658" spans="1:2" x14ac:dyDescent="0.25">
      <c r="A6658" s="28" t="s">
        <v>88</v>
      </c>
      <c r="B6658" s="2">
        <v>85.027020746120442</v>
      </c>
    </row>
    <row r="6659" spans="1:2" x14ac:dyDescent="0.25">
      <c r="A6659" s="28" t="s">
        <v>80</v>
      </c>
      <c r="B6659" s="2">
        <v>11.880504512985713</v>
      </c>
    </row>
    <row r="6660" spans="1:2" x14ac:dyDescent="0.25">
      <c r="A6660" s="28" t="s">
        <v>84</v>
      </c>
      <c r="B6660" s="2">
        <v>32.033488243489799</v>
      </c>
    </row>
    <row r="6661" spans="1:2" x14ac:dyDescent="0.25">
      <c r="A6661" s="28" t="s">
        <v>85</v>
      </c>
      <c r="B6661" s="2">
        <v>71.216311781398062</v>
      </c>
    </row>
    <row r="6662" spans="1:2" x14ac:dyDescent="0.25">
      <c r="A6662" s="28" t="s">
        <v>82</v>
      </c>
      <c r="B6662" s="2">
        <v>100.87359362022134</v>
      </c>
    </row>
    <row r="6663" spans="1:2" x14ac:dyDescent="0.25">
      <c r="A6663" s="6" t="s">
        <v>93</v>
      </c>
      <c r="B6663" s="2">
        <v>11215.456044691236</v>
      </c>
    </row>
    <row r="6664" spans="1:2" x14ac:dyDescent="0.25">
      <c r="A6664" s="28" t="s">
        <v>79</v>
      </c>
      <c r="B6664" s="2">
        <v>228.99247246791225</v>
      </c>
    </row>
    <row r="6665" spans="1:2" x14ac:dyDescent="0.25">
      <c r="A6665" s="28" t="s">
        <v>86</v>
      </c>
      <c r="B6665" s="2">
        <v>104.18037926410707</v>
      </c>
    </row>
    <row r="6666" spans="1:2" x14ac:dyDescent="0.25">
      <c r="A6666" s="28" t="s">
        <v>87</v>
      </c>
      <c r="B6666" s="2">
        <v>349.33274421720017</v>
      </c>
    </row>
    <row r="6667" spans="1:2" x14ac:dyDescent="0.25">
      <c r="A6667" s="28" t="s">
        <v>31</v>
      </c>
      <c r="B6667" s="2">
        <v>686.51038693976079</v>
      </c>
    </row>
    <row r="6668" spans="1:2" x14ac:dyDescent="0.25">
      <c r="A6668" s="28" t="s">
        <v>29</v>
      </c>
      <c r="B6668" s="2">
        <v>488.22861052737653</v>
      </c>
    </row>
    <row r="6669" spans="1:2" x14ac:dyDescent="0.25">
      <c r="A6669" s="28" t="s">
        <v>30</v>
      </c>
      <c r="B6669" s="2">
        <v>575.45102101145471</v>
      </c>
    </row>
    <row r="6670" spans="1:2" x14ac:dyDescent="0.25">
      <c r="A6670" s="28" t="s">
        <v>88</v>
      </c>
      <c r="B6670" s="2">
        <v>2084.6974929164398</v>
      </c>
    </row>
    <row r="6671" spans="1:2" x14ac:dyDescent="0.25">
      <c r="A6671" s="28" t="s">
        <v>80</v>
      </c>
      <c r="B6671" s="2">
        <v>517.23311637512279</v>
      </c>
    </row>
    <row r="6672" spans="1:2" x14ac:dyDescent="0.25">
      <c r="A6672" s="28" t="s">
        <v>84</v>
      </c>
      <c r="B6672" s="2">
        <v>1780.359650831298</v>
      </c>
    </row>
    <row r="6673" spans="1:2" x14ac:dyDescent="0.25">
      <c r="A6673" s="28" t="s">
        <v>85</v>
      </c>
      <c r="B6673" s="2">
        <v>2150.9633265798966</v>
      </c>
    </row>
    <row r="6674" spans="1:2" x14ac:dyDescent="0.25">
      <c r="A6674" s="28" t="s">
        <v>82</v>
      </c>
      <c r="B6674" s="2">
        <v>2249.5068435606681</v>
      </c>
    </row>
    <row r="6675" spans="1:2" x14ac:dyDescent="0.25">
      <c r="A6675" s="3" t="s">
        <v>225</v>
      </c>
      <c r="B6675" s="2">
        <v>613.85078699434655</v>
      </c>
    </row>
    <row r="6676" spans="1:2" x14ac:dyDescent="0.25">
      <c r="A6676" s="6" t="s">
        <v>229</v>
      </c>
      <c r="B6676" s="2">
        <v>3.2284079695236549</v>
      </c>
    </row>
    <row r="6677" spans="1:2" x14ac:dyDescent="0.25">
      <c r="A6677" s="28" t="s">
        <v>79</v>
      </c>
      <c r="B6677" s="2">
        <v>2.7646133431947249E-2</v>
      </c>
    </row>
    <row r="6678" spans="1:2" x14ac:dyDescent="0.25">
      <c r="A6678" s="28" t="s">
        <v>86</v>
      </c>
      <c r="B6678" s="2">
        <v>6.55501767996375E-3</v>
      </c>
    </row>
    <row r="6679" spans="1:2" x14ac:dyDescent="0.25">
      <c r="A6679" s="28" t="s">
        <v>87</v>
      </c>
      <c r="B6679" s="2">
        <v>0.1604050509351134</v>
      </c>
    </row>
    <row r="6680" spans="1:2" x14ac:dyDescent="0.25">
      <c r="A6680" s="28" t="s">
        <v>31</v>
      </c>
      <c r="B6680" s="2">
        <v>0.56156532507043821</v>
      </c>
    </row>
    <row r="6681" spans="1:2" x14ac:dyDescent="0.25">
      <c r="A6681" s="28" t="s">
        <v>29</v>
      </c>
      <c r="B6681" s="2">
        <v>0.3254811305656547</v>
      </c>
    </row>
    <row r="6682" spans="1:2" x14ac:dyDescent="0.25">
      <c r="A6682" s="28" t="s">
        <v>30</v>
      </c>
      <c r="B6682" s="2">
        <v>1.2180001501788988</v>
      </c>
    </row>
    <row r="6683" spans="1:2" x14ac:dyDescent="0.25">
      <c r="A6683" s="28" t="s">
        <v>88</v>
      </c>
      <c r="B6683" s="2">
        <v>6.0933055183040478E-2</v>
      </c>
    </row>
    <row r="6684" spans="1:2" x14ac:dyDescent="0.25">
      <c r="A6684" s="28" t="s">
        <v>80</v>
      </c>
      <c r="B6684" s="2">
        <v>1.8306160096406187E-2</v>
      </c>
    </row>
    <row r="6685" spans="1:2" x14ac:dyDescent="0.25">
      <c r="A6685" s="28" t="s">
        <v>84</v>
      </c>
      <c r="B6685" s="2">
        <v>8.2610450126657353E-2</v>
      </c>
    </row>
    <row r="6686" spans="1:2" x14ac:dyDescent="0.25">
      <c r="A6686" s="28" t="s">
        <v>85</v>
      </c>
      <c r="B6686" s="2">
        <v>0.29020769653872042</v>
      </c>
    </row>
    <row r="6687" spans="1:2" x14ac:dyDescent="0.25">
      <c r="A6687" s="28" t="s">
        <v>82</v>
      </c>
      <c r="B6687" s="2">
        <v>0.47669779971681442</v>
      </c>
    </row>
    <row r="6688" spans="1:2" x14ac:dyDescent="0.25">
      <c r="A6688" s="6" t="s">
        <v>240</v>
      </c>
      <c r="B6688" s="2">
        <v>2.9565020469205052</v>
      </c>
    </row>
    <row r="6689" spans="1:2" x14ac:dyDescent="0.25">
      <c r="A6689" s="28" t="s">
        <v>79</v>
      </c>
      <c r="B6689" s="2">
        <v>5.4944649968632535E-3</v>
      </c>
    </row>
    <row r="6690" spans="1:2" x14ac:dyDescent="0.25">
      <c r="A6690" s="28" t="s">
        <v>87</v>
      </c>
      <c r="B6690" s="2">
        <v>0.11660537549902301</v>
      </c>
    </row>
    <row r="6691" spans="1:2" x14ac:dyDescent="0.25">
      <c r="A6691" s="28" t="s">
        <v>31</v>
      </c>
      <c r="B6691" s="2">
        <v>5.486878803550168E-2</v>
      </c>
    </row>
    <row r="6692" spans="1:2" x14ac:dyDescent="0.25">
      <c r="A6692" s="28" t="s">
        <v>29</v>
      </c>
      <c r="B6692" s="2">
        <v>0.16393641743162946</v>
      </c>
    </row>
    <row r="6693" spans="1:2" x14ac:dyDescent="0.25">
      <c r="A6693" s="28" t="s">
        <v>30</v>
      </c>
      <c r="B6693" s="2">
        <v>0.21707415031257996</v>
      </c>
    </row>
    <row r="6694" spans="1:2" x14ac:dyDescent="0.25">
      <c r="A6694" s="28" t="s">
        <v>88</v>
      </c>
      <c r="B6694" s="2">
        <v>5.7687385106967012E-2</v>
      </c>
    </row>
    <row r="6695" spans="1:2" x14ac:dyDescent="0.25">
      <c r="A6695" s="28" t="s">
        <v>80</v>
      </c>
      <c r="B6695" s="2">
        <v>5.9084739747012303E-3</v>
      </c>
    </row>
    <row r="6696" spans="1:2" x14ac:dyDescent="0.25">
      <c r="A6696" s="28" t="s">
        <v>84</v>
      </c>
      <c r="B6696" s="2">
        <v>8.8847096750181917E-2</v>
      </c>
    </row>
    <row r="6697" spans="1:2" x14ac:dyDescent="0.25">
      <c r="A6697" s="28" t="s">
        <v>85</v>
      </c>
      <c r="B6697" s="2">
        <v>0.67991599324170549</v>
      </c>
    </row>
    <row r="6698" spans="1:2" x14ac:dyDescent="0.25">
      <c r="A6698" s="28" t="s">
        <v>82</v>
      </c>
      <c r="B6698" s="2">
        <v>1.5661639015713522</v>
      </c>
    </row>
    <row r="6699" spans="1:2" x14ac:dyDescent="0.25">
      <c r="A6699" s="6" t="s">
        <v>242</v>
      </c>
      <c r="B6699" s="2">
        <v>35.590373346800781</v>
      </c>
    </row>
    <row r="6700" spans="1:2" x14ac:dyDescent="0.25">
      <c r="A6700" s="28" t="s">
        <v>79</v>
      </c>
      <c r="B6700" s="2">
        <v>0.78339464046320484</v>
      </c>
    </row>
    <row r="6701" spans="1:2" x14ac:dyDescent="0.25">
      <c r="A6701" s="28" t="s">
        <v>86</v>
      </c>
      <c r="B6701" s="2">
        <v>0.31968568615685822</v>
      </c>
    </row>
    <row r="6702" spans="1:2" x14ac:dyDescent="0.25">
      <c r="A6702" s="28" t="s">
        <v>87</v>
      </c>
      <c r="B6702" s="2">
        <v>1.3689615813871425</v>
      </c>
    </row>
    <row r="6703" spans="1:2" x14ac:dyDescent="0.25">
      <c r="A6703" s="28" t="s">
        <v>31</v>
      </c>
      <c r="B6703" s="2">
        <v>6.3239990582501839</v>
      </c>
    </row>
    <row r="6704" spans="1:2" x14ac:dyDescent="0.25">
      <c r="A6704" s="28" t="s">
        <v>29</v>
      </c>
      <c r="B6704" s="2">
        <v>1.4562148214297326</v>
      </c>
    </row>
    <row r="6705" spans="1:2" x14ac:dyDescent="0.25">
      <c r="A6705" s="28" t="s">
        <v>30</v>
      </c>
      <c r="B6705" s="2">
        <v>5.9271576755054189</v>
      </c>
    </row>
    <row r="6706" spans="1:2" x14ac:dyDescent="0.25">
      <c r="A6706" s="28" t="s">
        <v>88</v>
      </c>
      <c r="B6706" s="2">
        <v>3.6572124936778163</v>
      </c>
    </row>
    <row r="6707" spans="1:2" x14ac:dyDescent="0.25">
      <c r="A6707" s="28" t="s">
        <v>80</v>
      </c>
      <c r="B6707" s="2">
        <v>0.5515602483421097</v>
      </c>
    </row>
    <row r="6708" spans="1:2" x14ac:dyDescent="0.25">
      <c r="A6708" s="28" t="s">
        <v>84</v>
      </c>
      <c r="B6708" s="2">
        <v>1.8197051040626324</v>
      </c>
    </row>
    <row r="6709" spans="1:2" x14ac:dyDescent="0.25">
      <c r="A6709" s="28" t="s">
        <v>85</v>
      </c>
      <c r="B6709" s="2">
        <v>5.3118568704198932</v>
      </c>
    </row>
    <row r="6710" spans="1:2" x14ac:dyDescent="0.25">
      <c r="A6710" s="28" t="s">
        <v>82</v>
      </c>
      <c r="B6710" s="2">
        <v>8.0706251671057903</v>
      </c>
    </row>
    <row r="6711" spans="1:2" x14ac:dyDescent="0.25">
      <c r="A6711" s="6" t="s">
        <v>19</v>
      </c>
      <c r="B6711" s="2">
        <v>8.0873124582332673E-2</v>
      </c>
    </row>
    <row r="6712" spans="1:2" x14ac:dyDescent="0.25">
      <c r="A6712" s="28" t="s">
        <v>79</v>
      </c>
      <c r="B6712" s="2">
        <v>1.8967177240818388E-2</v>
      </c>
    </row>
    <row r="6713" spans="1:2" x14ac:dyDescent="0.25">
      <c r="A6713" s="28" t="s">
        <v>86</v>
      </c>
      <c r="B6713" s="2">
        <v>1.5642423991398102E-3</v>
      </c>
    </row>
    <row r="6714" spans="1:2" x14ac:dyDescent="0.25">
      <c r="A6714" s="28" t="s">
        <v>87</v>
      </c>
      <c r="B6714" s="2">
        <v>8.5825004029360349E-4</v>
      </c>
    </row>
    <row r="6715" spans="1:2" x14ac:dyDescent="0.25">
      <c r="A6715" s="28" t="s">
        <v>31</v>
      </c>
      <c r="B6715" s="2">
        <v>4.9285452353114339E-3</v>
      </c>
    </row>
    <row r="6716" spans="1:2" x14ac:dyDescent="0.25">
      <c r="A6716" s="28" t="s">
        <v>29</v>
      </c>
      <c r="B6716" s="2">
        <v>2.9521126044186894E-3</v>
      </c>
    </row>
    <row r="6717" spans="1:2" x14ac:dyDescent="0.25">
      <c r="A6717" s="28" t="s">
        <v>30</v>
      </c>
      <c r="B6717" s="2">
        <v>1.555686867172322E-2</v>
      </c>
    </row>
    <row r="6718" spans="1:2" x14ac:dyDescent="0.25">
      <c r="A6718" s="28" t="s">
        <v>88</v>
      </c>
      <c r="B6718" s="2">
        <v>5.992410861650665E-3</v>
      </c>
    </row>
    <row r="6719" spans="1:2" x14ac:dyDescent="0.25">
      <c r="A6719" s="28" t="s">
        <v>80</v>
      </c>
      <c r="B6719" s="2">
        <v>1.0246251613541784E-3</v>
      </c>
    </row>
    <row r="6720" spans="1:2" x14ac:dyDescent="0.25">
      <c r="A6720" s="28" t="s">
        <v>84</v>
      </c>
      <c r="B6720" s="2">
        <v>5.7555146542051104E-4</v>
      </c>
    </row>
    <row r="6721" spans="1:2" x14ac:dyDescent="0.25">
      <c r="A6721" s="28" t="s">
        <v>85</v>
      </c>
      <c r="B6721" s="2">
        <v>1.6761027410347466E-2</v>
      </c>
    </row>
    <row r="6722" spans="1:2" x14ac:dyDescent="0.25">
      <c r="A6722" s="28" t="s">
        <v>82</v>
      </c>
      <c r="B6722" s="2">
        <v>1.1692313491854704E-2</v>
      </c>
    </row>
    <row r="6723" spans="1:2" x14ac:dyDescent="0.25">
      <c r="A6723" s="6" t="s">
        <v>244</v>
      </c>
      <c r="B6723" s="2">
        <v>17.192768316068019</v>
      </c>
    </row>
    <row r="6724" spans="1:2" x14ac:dyDescent="0.25">
      <c r="A6724" s="28" t="s">
        <v>79</v>
      </c>
      <c r="B6724" s="2">
        <v>0.14032307468816427</v>
      </c>
    </row>
    <row r="6725" spans="1:2" x14ac:dyDescent="0.25">
      <c r="A6725" s="28" t="s">
        <v>86</v>
      </c>
      <c r="B6725" s="2">
        <v>0.10738140454278414</v>
      </c>
    </row>
    <row r="6726" spans="1:2" x14ac:dyDescent="0.25">
      <c r="A6726" s="28" t="s">
        <v>87</v>
      </c>
      <c r="B6726" s="2">
        <v>0.78730806770850115</v>
      </c>
    </row>
    <row r="6727" spans="1:2" x14ac:dyDescent="0.25">
      <c r="A6727" s="28" t="s">
        <v>31</v>
      </c>
      <c r="B6727" s="2">
        <v>3.4973884788790546</v>
      </c>
    </row>
    <row r="6728" spans="1:2" x14ac:dyDescent="0.25">
      <c r="A6728" s="28" t="s">
        <v>29</v>
      </c>
      <c r="B6728" s="2">
        <v>1.2220027735532004</v>
      </c>
    </row>
    <row r="6729" spans="1:2" x14ac:dyDescent="0.25">
      <c r="A6729" s="28" t="s">
        <v>30</v>
      </c>
      <c r="B6729" s="2">
        <v>2.9893244356887103</v>
      </c>
    </row>
    <row r="6730" spans="1:2" x14ac:dyDescent="0.25">
      <c r="A6730" s="28" t="s">
        <v>88</v>
      </c>
      <c r="B6730" s="2">
        <v>3.0067305684839152</v>
      </c>
    </row>
    <row r="6731" spans="1:2" x14ac:dyDescent="0.25">
      <c r="A6731" s="28" t="s">
        <v>80</v>
      </c>
      <c r="B6731" s="2">
        <v>2.9661133221461033E-2</v>
      </c>
    </row>
    <row r="6732" spans="1:2" x14ac:dyDescent="0.25">
      <c r="A6732" s="28" t="s">
        <v>84</v>
      </c>
      <c r="B6732" s="2">
        <v>0.40840018713202991</v>
      </c>
    </row>
    <row r="6733" spans="1:2" x14ac:dyDescent="0.25">
      <c r="A6733" s="28" t="s">
        <v>85</v>
      </c>
      <c r="B6733" s="2">
        <v>1.5434863853860912</v>
      </c>
    </row>
    <row r="6734" spans="1:2" x14ac:dyDescent="0.25">
      <c r="A6734" s="28" t="s">
        <v>82</v>
      </c>
      <c r="B6734" s="2">
        <v>3.4607618067841082</v>
      </c>
    </row>
    <row r="6735" spans="1:2" x14ac:dyDescent="0.25">
      <c r="A6735" s="6" t="s">
        <v>246</v>
      </c>
      <c r="B6735" s="2">
        <v>6.8159908537720524</v>
      </c>
    </row>
    <row r="6736" spans="1:2" x14ac:dyDescent="0.25">
      <c r="A6736" s="28" t="s">
        <v>79</v>
      </c>
      <c r="B6736" s="2">
        <v>9.2427088866841062E-2</v>
      </c>
    </row>
    <row r="6737" spans="1:2" x14ac:dyDescent="0.25">
      <c r="A6737" s="28" t="s">
        <v>86</v>
      </c>
      <c r="B6737" s="2">
        <v>3.1606496345240334E-2</v>
      </c>
    </row>
    <row r="6738" spans="1:2" x14ac:dyDescent="0.25">
      <c r="A6738" s="28" t="s">
        <v>87</v>
      </c>
      <c r="B6738" s="2">
        <v>0.11054233352760739</v>
      </c>
    </row>
    <row r="6739" spans="1:2" x14ac:dyDescent="0.25">
      <c r="A6739" s="28" t="s">
        <v>31</v>
      </c>
      <c r="B6739" s="2">
        <v>1.4691007678492649</v>
      </c>
    </row>
    <row r="6740" spans="1:2" x14ac:dyDescent="0.25">
      <c r="A6740" s="28" t="s">
        <v>29</v>
      </c>
      <c r="B6740" s="2">
        <v>0.37854529750945937</v>
      </c>
    </row>
    <row r="6741" spans="1:2" x14ac:dyDescent="0.25">
      <c r="A6741" s="28" t="s">
        <v>30</v>
      </c>
      <c r="B6741" s="2">
        <v>1.6813685825621139</v>
      </c>
    </row>
    <row r="6742" spans="1:2" x14ac:dyDescent="0.25">
      <c r="A6742" s="28" t="s">
        <v>88</v>
      </c>
      <c r="B6742" s="2">
        <v>0.45507007956255102</v>
      </c>
    </row>
    <row r="6743" spans="1:2" x14ac:dyDescent="0.25">
      <c r="A6743" s="28" t="s">
        <v>80</v>
      </c>
      <c r="B6743" s="2">
        <v>0.21547004003816678</v>
      </c>
    </row>
    <row r="6744" spans="1:2" x14ac:dyDescent="0.25">
      <c r="A6744" s="28" t="s">
        <v>84</v>
      </c>
      <c r="B6744" s="2">
        <v>0.24234758724672897</v>
      </c>
    </row>
    <row r="6745" spans="1:2" x14ac:dyDescent="0.25">
      <c r="A6745" s="28" t="s">
        <v>85</v>
      </c>
      <c r="B6745" s="2">
        <v>1.2093928204091851</v>
      </c>
    </row>
    <row r="6746" spans="1:2" x14ac:dyDescent="0.25">
      <c r="A6746" s="28" t="s">
        <v>82</v>
      </c>
      <c r="B6746" s="2">
        <v>0.93011975985489337</v>
      </c>
    </row>
    <row r="6747" spans="1:2" x14ac:dyDescent="0.25">
      <c r="A6747" s="6" t="s">
        <v>248</v>
      </c>
      <c r="B6747" s="2">
        <v>91.820018904174589</v>
      </c>
    </row>
    <row r="6748" spans="1:2" x14ac:dyDescent="0.25">
      <c r="A6748" s="28" t="s">
        <v>79</v>
      </c>
      <c r="B6748" s="2">
        <v>2.9113427872043718</v>
      </c>
    </row>
    <row r="6749" spans="1:2" x14ac:dyDescent="0.25">
      <c r="A6749" s="28" t="s">
        <v>86</v>
      </c>
      <c r="B6749" s="2">
        <v>0.97932654466130342</v>
      </c>
    </row>
    <row r="6750" spans="1:2" x14ac:dyDescent="0.25">
      <c r="A6750" s="28" t="s">
        <v>87</v>
      </c>
      <c r="B6750" s="2">
        <v>5.5904191540419959</v>
      </c>
    </row>
    <row r="6751" spans="1:2" x14ac:dyDescent="0.25">
      <c r="A6751" s="28" t="s">
        <v>31</v>
      </c>
      <c r="B6751" s="2">
        <v>12.062355881872856</v>
      </c>
    </row>
    <row r="6752" spans="1:2" x14ac:dyDescent="0.25">
      <c r="A6752" s="28" t="s">
        <v>29</v>
      </c>
      <c r="B6752" s="2">
        <v>4.0125609879763413</v>
      </c>
    </row>
    <row r="6753" spans="1:2" x14ac:dyDescent="0.25">
      <c r="A6753" s="28" t="s">
        <v>30</v>
      </c>
      <c r="B6753" s="2">
        <v>10.614031125583484</v>
      </c>
    </row>
    <row r="6754" spans="1:2" x14ac:dyDescent="0.25">
      <c r="A6754" s="28" t="s">
        <v>88</v>
      </c>
      <c r="B6754" s="2">
        <v>10.899420889190894</v>
      </c>
    </row>
    <row r="6755" spans="1:2" x14ac:dyDescent="0.25">
      <c r="A6755" s="28" t="s">
        <v>80</v>
      </c>
      <c r="B6755" s="2">
        <v>3.0492318301310504</v>
      </c>
    </row>
    <row r="6756" spans="1:2" x14ac:dyDescent="0.25">
      <c r="A6756" s="28" t="s">
        <v>84</v>
      </c>
      <c r="B6756" s="2">
        <v>10.143406625956985</v>
      </c>
    </row>
    <row r="6757" spans="1:2" x14ac:dyDescent="0.25">
      <c r="A6757" s="28" t="s">
        <v>85</v>
      </c>
      <c r="B6757" s="2">
        <v>19.862442113531504</v>
      </c>
    </row>
    <row r="6758" spans="1:2" x14ac:dyDescent="0.25">
      <c r="A6758" s="28" t="s">
        <v>82</v>
      </c>
      <c r="B6758" s="2">
        <v>11.695480964023808</v>
      </c>
    </row>
    <row r="6759" spans="1:2" x14ac:dyDescent="0.25">
      <c r="A6759" s="6" t="s">
        <v>20</v>
      </c>
      <c r="B6759" s="2">
        <v>15.980937100970392</v>
      </c>
    </row>
    <row r="6760" spans="1:2" x14ac:dyDescent="0.25">
      <c r="A6760" s="28" t="s">
        <v>79</v>
      </c>
      <c r="B6760" s="2">
        <v>0.49732334266868189</v>
      </c>
    </row>
    <row r="6761" spans="1:2" x14ac:dyDescent="0.25">
      <c r="A6761" s="28" t="s">
        <v>86</v>
      </c>
      <c r="B6761" s="2">
        <v>0.12026372340723365</v>
      </c>
    </row>
    <row r="6762" spans="1:2" x14ac:dyDescent="0.25">
      <c r="A6762" s="28" t="s">
        <v>87</v>
      </c>
      <c r="B6762" s="2">
        <v>0.79181004403595612</v>
      </c>
    </row>
    <row r="6763" spans="1:2" x14ac:dyDescent="0.25">
      <c r="A6763" s="28" t="s">
        <v>31</v>
      </c>
      <c r="B6763" s="2">
        <v>3.3825495007626918</v>
      </c>
    </row>
    <row r="6764" spans="1:2" x14ac:dyDescent="0.25">
      <c r="A6764" s="28" t="s">
        <v>29</v>
      </c>
      <c r="B6764" s="2">
        <v>0.86647591539030666</v>
      </c>
    </row>
    <row r="6765" spans="1:2" x14ac:dyDescent="0.25">
      <c r="A6765" s="28" t="s">
        <v>30</v>
      </c>
      <c r="B6765" s="2">
        <v>2.8597738368263022</v>
      </c>
    </row>
    <row r="6766" spans="1:2" x14ac:dyDescent="0.25">
      <c r="A6766" s="28" t="s">
        <v>88</v>
      </c>
      <c r="B6766" s="2">
        <v>1.5412529898172216</v>
      </c>
    </row>
    <row r="6767" spans="1:2" x14ac:dyDescent="0.25">
      <c r="A6767" s="28" t="s">
        <v>80</v>
      </c>
      <c r="B6767" s="2">
        <v>0.32080700938424378</v>
      </c>
    </row>
    <row r="6768" spans="1:2" x14ac:dyDescent="0.25">
      <c r="A6768" s="28" t="s">
        <v>84</v>
      </c>
      <c r="B6768" s="2">
        <v>0.84254650530998954</v>
      </c>
    </row>
    <row r="6769" spans="1:2" x14ac:dyDescent="0.25">
      <c r="A6769" s="28" t="s">
        <v>85</v>
      </c>
      <c r="B6769" s="2">
        <v>2.6308560108104047</v>
      </c>
    </row>
    <row r="6770" spans="1:2" x14ac:dyDescent="0.25">
      <c r="A6770" s="28" t="s">
        <v>82</v>
      </c>
      <c r="B6770" s="2">
        <v>2.1272782225573592</v>
      </c>
    </row>
    <row r="6771" spans="1:2" x14ac:dyDescent="0.25">
      <c r="A6771" s="6" t="s">
        <v>21</v>
      </c>
      <c r="B6771" s="2">
        <v>9.6477224922566904</v>
      </c>
    </row>
    <row r="6772" spans="1:2" x14ac:dyDescent="0.25">
      <c r="A6772" s="28" t="s">
        <v>79</v>
      </c>
      <c r="B6772" s="2">
        <v>2.7644158830759862E-2</v>
      </c>
    </row>
    <row r="6773" spans="1:2" x14ac:dyDescent="0.25">
      <c r="A6773" s="28" t="s">
        <v>86</v>
      </c>
      <c r="B6773" s="2">
        <v>9.7458047693295743E-3</v>
      </c>
    </row>
    <row r="6774" spans="1:2" x14ac:dyDescent="0.25">
      <c r="A6774" s="28" t="s">
        <v>87</v>
      </c>
      <c r="B6774" s="2">
        <v>8.6946487105243039E-2</v>
      </c>
    </row>
    <row r="6775" spans="1:2" x14ac:dyDescent="0.25">
      <c r="A6775" s="28" t="s">
        <v>31</v>
      </c>
      <c r="B6775" s="2">
        <v>1.1409042011732782</v>
      </c>
    </row>
    <row r="6776" spans="1:2" x14ac:dyDescent="0.25">
      <c r="A6776" s="28" t="s">
        <v>29</v>
      </c>
      <c r="B6776" s="2">
        <v>0.18502276284018734</v>
      </c>
    </row>
    <row r="6777" spans="1:2" x14ac:dyDescent="0.25">
      <c r="A6777" s="28" t="s">
        <v>30</v>
      </c>
      <c r="B6777" s="2">
        <v>1.4769405479873756</v>
      </c>
    </row>
    <row r="6778" spans="1:2" x14ac:dyDescent="0.25">
      <c r="A6778" s="28" t="s">
        <v>88</v>
      </c>
      <c r="B6778" s="2">
        <v>0.40291003858830671</v>
      </c>
    </row>
    <row r="6779" spans="1:2" x14ac:dyDescent="0.25">
      <c r="A6779" s="28" t="s">
        <v>80</v>
      </c>
      <c r="B6779" s="2">
        <v>0.10395315487008591</v>
      </c>
    </row>
    <row r="6780" spans="1:2" x14ac:dyDescent="0.25">
      <c r="A6780" s="28" t="s">
        <v>84</v>
      </c>
      <c r="B6780" s="2">
        <v>0.41289328915759999</v>
      </c>
    </row>
    <row r="6781" spans="1:2" x14ac:dyDescent="0.25">
      <c r="A6781" s="28" t="s">
        <v>85</v>
      </c>
      <c r="B6781" s="2">
        <v>0.39187074254728477</v>
      </c>
    </row>
    <row r="6782" spans="1:2" x14ac:dyDescent="0.25">
      <c r="A6782" s="28" t="s">
        <v>82</v>
      </c>
      <c r="B6782" s="2">
        <v>5.4088913043872386</v>
      </c>
    </row>
    <row r="6783" spans="1:2" x14ac:dyDescent="0.25">
      <c r="A6783" s="6" t="s">
        <v>22</v>
      </c>
      <c r="B6783" s="2">
        <v>5.3114559365141849</v>
      </c>
    </row>
    <row r="6784" spans="1:2" x14ac:dyDescent="0.25">
      <c r="A6784" s="28" t="s">
        <v>79</v>
      </c>
      <c r="B6784" s="2">
        <v>6.7680744118503694E-2</v>
      </c>
    </row>
    <row r="6785" spans="1:2" x14ac:dyDescent="0.25">
      <c r="A6785" s="28" t="s">
        <v>86</v>
      </c>
      <c r="B6785" s="2">
        <v>3.5769575505568821E-2</v>
      </c>
    </row>
    <row r="6786" spans="1:2" x14ac:dyDescent="0.25">
      <c r="A6786" s="28" t="s">
        <v>87</v>
      </c>
      <c r="B6786" s="2">
        <v>0.20690725692236625</v>
      </c>
    </row>
    <row r="6787" spans="1:2" x14ac:dyDescent="0.25">
      <c r="A6787" s="28" t="s">
        <v>31</v>
      </c>
      <c r="B6787" s="2">
        <v>1.2008719411639257</v>
      </c>
    </row>
    <row r="6788" spans="1:2" x14ac:dyDescent="0.25">
      <c r="A6788" s="28" t="s">
        <v>29</v>
      </c>
      <c r="B6788" s="2">
        <v>0.29296823411963868</v>
      </c>
    </row>
    <row r="6789" spans="1:2" x14ac:dyDescent="0.25">
      <c r="A6789" s="28" t="s">
        <v>30</v>
      </c>
      <c r="B6789" s="2">
        <v>0.97056129123593049</v>
      </c>
    </row>
    <row r="6790" spans="1:2" x14ac:dyDescent="0.25">
      <c r="A6790" s="28" t="s">
        <v>88</v>
      </c>
      <c r="B6790" s="2">
        <v>0.68267465464545207</v>
      </c>
    </row>
    <row r="6791" spans="1:2" x14ac:dyDescent="0.25">
      <c r="A6791" s="28" t="s">
        <v>80</v>
      </c>
      <c r="B6791" s="2">
        <v>6.6483960000085746E-2</v>
      </c>
    </row>
    <row r="6792" spans="1:2" x14ac:dyDescent="0.25">
      <c r="A6792" s="28" t="s">
        <v>84</v>
      </c>
      <c r="B6792" s="2">
        <v>0.17739870942875249</v>
      </c>
    </row>
    <row r="6793" spans="1:2" x14ac:dyDescent="0.25">
      <c r="A6793" s="28" t="s">
        <v>85</v>
      </c>
      <c r="B6793" s="2">
        <v>0.76142835108737394</v>
      </c>
    </row>
    <row r="6794" spans="1:2" x14ac:dyDescent="0.25">
      <c r="A6794" s="28" t="s">
        <v>82</v>
      </c>
      <c r="B6794" s="2">
        <v>0.84871121828658669</v>
      </c>
    </row>
    <row r="6795" spans="1:2" x14ac:dyDescent="0.25">
      <c r="A6795" s="6" t="s">
        <v>25</v>
      </c>
      <c r="B6795" s="2">
        <v>7.1390857025008749</v>
      </c>
    </row>
    <row r="6796" spans="1:2" x14ac:dyDescent="0.25">
      <c r="A6796" s="28" t="s">
        <v>79</v>
      </c>
      <c r="B6796" s="2">
        <v>3.8129892126877514E-2</v>
      </c>
    </row>
    <row r="6797" spans="1:2" x14ac:dyDescent="0.25">
      <c r="A6797" s="28" t="s">
        <v>86</v>
      </c>
      <c r="B6797" s="2">
        <v>8.6014956366359877E-2</v>
      </c>
    </row>
    <row r="6798" spans="1:2" x14ac:dyDescent="0.25">
      <c r="A6798" s="28" t="s">
        <v>87</v>
      </c>
      <c r="B6798" s="2">
        <v>3.5584116916388991E-2</v>
      </c>
    </row>
    <row r="6799" spans="1:2" x14ac:dyDescent="0.25">
      <c r="A6799" s="28" t="s">
        <v>31</v>
      </c>
      <c r="B6799" s="2">
        <v>0.57034001294240222</v>
      </c>
    </row>
    <row r="6800" spans="1:2" x14ac:dyDescent="0.25">
      <c r="A6800" s="28" t="s">
        <v>29</v>
      </c>
      <c r="B6800" s="2">
        <v>3.4737276172595935E-2</v>
      </c>
    </row>
    <row r="6801" spans="1:2" x14ac:dyDescent="0.25">
      <c r="A6801" s="28" t="s">
        <v>30</v>
      </c>
      <c r="B6801" s="2">
        <v>2.6181184757098412</v>
      </c>
    </row>
    <row r="6802" spans="1:2" x14ac:dyDescent="0.25">
      <c r="A6802" s="28" t="s">
        <v>88</v>
      </c>
      <c r="B6802" s="2">
        <v>0.72049011607650792</v>
      </c>
    </row>
    <row r="6803" spans="1:2" x14ac:dyDescent="0.25">
      <c r="A6803" s="28" t="s">
        <v>80</v>
      </c>
      <c r="B6803" s="2">
        <v>4.1738697775700372E-3</v>
      </c>
    </row>
    <row r="6804" spans="1:2" x14ac:dyDescent="0.25">
      <c r="A6804" s="28" t="s">
        <v>84</v>
      </c>
      <c r="B6804" s="2">
        <v>1.5108356763457481E-2</v>
      </c>
    </row>
    <row r="6805" spans="1:2" x14ac:dyDescent="0.25">
      <c r="A6805" s="28" t="s">
        <v>85</v>
      </c>
      <c r="B6805" s="2">
        <v>2.4797425312508428</v>
      </c>
    </row>
    <row r="6806" spans="1:2" x14ac:dyDescent="0.25">
      <c r="A6806" s="28" t="s">
        <v>82</v>
      </c>
      <c r="B6806" s="2">
        <v>0.53664609839803024</v>
      </c>
    </row>
    <row r="6807" spans="1:2" x14ac:dyDescent="0.25">
      <c r="A6807" s="6" t="s">
        <v>23</v>
      </c>
      <c r="B6807" s="2">
        <v>5.6293029124592744</v>
      </c>
    </row>
    <row r="6808" spans="1:2" x14ac:dyDescent="0.25">
      <c r="A6808" s="28" t="s">
        <v>79</v>
      </c>
      <c r="B6808" s="2">
        <v>6.6775913660127112E-2</v>
      </c>
    </row>
    <row r="6809" spans="1:2" x14ac:dyDescent="0.25">
      <c r="A6809" s="28" t="s">
        <v>86</v>
      </c>
      <c r="B6809" s="2">
        <v>4.9902400071372824E-2</v>
      </c>
    </row>
    <row r="6810" spans="1:2" x14ac:dyDescent="0.25">
      <c r="A6810" s="28" t="s">
        <v>87</v>
      </c>
      <c r="B6810" s="2">
        <v>0.20728660462605342</v>
      </c>
    </row>
    <row r="6811" spans="1:2" x14ac:dyDescent="0.25">
      <c r="A6811" s="28" t="s">
        <v>31</v>
      </c>
      <c r="B6811" s="2">
        <v>1.6983543605437947</v>
      </c>
    </row>
    <row r="6812" spans="1:2" x14ac:dyDescent="0.25">
      <c r="A6812" s="28" t="s">
        <v>29</v>
      </c>
      <c r="B6812" s="2">
        <v>0.1941247261881188</v>
      </c>
    </row>
    <row r="6813" spans="1:2" x14ac:dyDescent="0.25">
      <c r="A6813" s="28" t="s">
        <v>30</v>
      </c>
      <c r="B6813" s="2">
        <v>1.132150487130712</v>
      </c>
    </row>
    <row r="6814" spans="1:2" x14ac:dyDescent="0.25">
      <c r="A6814" s="28" t="s">
        <v>88</v>
      </c>
      <c r="B6814" s="2">
        <v>0.30261757590889232</v>
      </c>
    </row>
    <row r="6815" spans="1:2" x14ac:dyDescent="0.25">
      <c r="A6815" s="28" t="s">
        <v>80</v>
      </c>
      <c r="B6815" s="2">
        <v>0.11621860471099051</v>
      </c>
    </row>
    <row r="6816" spans="1:2" x14ac:dyDescent="0.25">
      <c r="A6816" s="28" t="s">
        <v>84</v>
      </c>
      <c r="B6816" s="2">
        <v>0.38043295536222194</v>
      </c>
    </row>
    <row r="6817" spans="1:2" x14ac:dyDescent="0.25">
      <c r="A6817" s="28" t="s">
        <v>85</v>
      </c>
      <c r="B6817" s="2">
        <v>0.77115370106865133</v>
      </c>
    </row>
    <row r="6818" spans="1:2" x14ac:dyDescent="0.25">
      <c r="A6818" s="28" t="s">
        <v>82</v>
      </c>
      <c r="B6818" s="2">
        <v>0.71028558318833912</v>
      </c>
    </row>
    <row r="6819" spans="1:2" x14ac:dyDescent="0.25">
      <c r="A6819" s="6" t="s">
        <v>250</v>
      </c>
      <c r="B6819" s="2">
        <v>56.24305955270718</v>
      </c>
    </row>
    <row r="6820" spans="1:2" x14ac:dyDescent="0.25">
      <c r="A6820" s="28" t="s">
        <v>79</v>
      </c>
      <c r="B6820" s="2">
        <v>0.54364165386459229</v>
      </c>
    </row>
    <row r="6821" spans="1:2" x14ac:dyDescent="0.25">
      <c r="A6821" s="28" t="s">
        <v>86</v>
      </c>
      <c r="B6821" s="2">
        <v>0.21262744885185697</v>
      </c>
    </row>
    <row r="6822" spans="1:2" x14ac:dyDescent="0.25">
      <c r="A6822" s="28" t="s">
        <v>87</v>
      </c>
      <c r="B6822" s="2">
        <v>3.7089131481312987</v>
      </c>
    </row>
    <row r="6823" spans="1:2" x14ac:dyDescent="0.25">
      <c r="A6823" s="28" t="s">
        <v>31</v>
      </c>
      <c r="B6823" s="2">
        <v>9.7450864707224252</v>
      </c>
    </row>
    <row r="6824" spans="1:2" x14ac:dyDescent="0.25">
      <c r="A6824" s="28" t="s">
        <v>29</v>
      </c>
      <c r="B6824" s="2">
        <v>2.3196696970482491</v>
      </c>
    </row>
    <row r="6825" spans="1:2" x14ac:dyDescent="0.25">
      <c r="A6825" s="28" t="s">
        <v>30</v>
      </c>
      <c r="B6825" s="2">
        <v>10.677633539290127</v>
      </c>
    </row>
    <row r="6826" spans="1:2" x14ac:dyDescent="0.25">
      <c r="A6826" s="28" t="s">
        <v>88</v>
      </c>
      <c r="B6826" s="2">
        <v>6.0202914766213436</v>
      </c>
    </row>
    <row r="6827" spans="1:2" x14ac:dyDescent="0.25">
      <c r="A6827" s="28" t="s">
        <v>80</v>
      </c>
      <c r="B6827" s="2">
        <v>0.64113073840307555</v>
      </c>
    </row>
    <row r="6828" spans="1:2" x14ac:dyDescent="0.25">
      <c r="A6828" s="28" t="s">
        <v>84</v>
      </c>
      <c r="B6828" s="2">
        <v>4.1254923232074105</v>
      </c>
    </row>
    <row r="6829" spans="1:2" x14ac:dyDescent="0.25">
      <c r="A6829" s="28" t="s">
        <v>85</v>
      </c>
      <c r="B6829" s="2">
        <v>8.2702785590010386</v>
      </c>
    </row>
    <row r="6830" spans="1:2" x14ac:dyDescent="0.25">
      <c r="A6830" s="28" t="s">
        <v>82</v>
      </c>
      <c r="B6830" s="2">
        <v>9.9782944975657575</v>
      </c>
    </row>
    <row r="6831" spans="1:2" x14ac:dyDescent="0.25">
      <c r="A6831" s="6" t="s">
        <v>252</v>
      </c>
      <c r="B6831" s="2">
        <v>40.747850750118936</v>
      </c>
    </row>
    <row r="6832" spans="1:2" x14ac:dyDescent="0.25">
      <c r="A6832" s="28" t="s">
        <v>79</v>
      </c>
      <c r="B6832" s="2">
        <v>0.94231853893531414</v>
      </c>
    </row>
    <row r="6833" spans="1:2" x14ac:dyDescent="0.25">
      <c r="A6833" s="28" t="s">
        <v>86</v>
      </c>
      <c r="B6833" s="2">
        <v>0.20553489763866464</v>
      </c>
    </row>
    <row r="6834" spans="1:2" x14ac:dyDescent="0.25">
      <c r="A6834" s="28" t="s">
        <v>87</v>
      </c>
      <c r="B6834" s="2">
        <v>1.5153688847177667</v>
      </c>
    </row>
    <row r="6835" spans="1:2" x14ac:dyDescent="0.25">
      <c r="A6835" s="28" t="s">
        <v>31</v>
      </c>
      <c r="B6835" s="2">
        <v>4.2990942504951111</v>
      </c>
    </row>
    <row r="6836" spans="1:2" x14ac:dyDescent="0.25">
      <c r="A6836" s="28" t="s">
        <v>29</v>
      </c>
      <c r="B6836" s="2">
        <v>5.6321026367462821</v>
      </c>
    </row>
    <row r="6837" spans="1:2" x14ac:dyDescent="0.25">
      <c r="A6837" s="28" t="s">
        <v>30</v>
      </c>
      <c r="B6837" s="2">
        <v>3.9867131081999019</v>
      </c>
    </row>
    <row r="6838" spans="1:2" x14ac:dyDescent="0.25">
      <c r="A6838" s="28" t="s">
        <v>88</v>
      </c>
      <c r="B6838" s="2">
        <v>6.9471171932833649</v>
      </c>
    </row>
    <row r="6839" spans="1:2" x14ac:dyDescent="0.25">
      <c r="A6839" s="28" t="s">
        <v>80</v>
      </c>
      <c r="B6839" s="2">
        <v>0.60778445360532107</v>
      </c>
    </row>
    <row r="6840" spans="1:2" x14ac:dyDescent="0.25">
      <c r="A6840" s="28" t="s">
        <v>84</v>
      </c>
      <c r="B6840" s="2">
        <v>2.3334690494701915</v>
      </c>
    </row>
    <row r="6841" spans="1:2" x14ac:dyDescent="0.25">
      <c r="A6841" s="28" t="s">
        <v>85</v>
      </c>
      <c r="B6841" s="2">
        <v>7.2551616677793405</v>
      </c>
    </row>
    <row r="6842" spans="1:2" x14ac:dyDescent="0.25">
      <c r="A6842" s="28" t="s">
        <v>82</v>
      </c>
      <c r="B6842" s="2">
        <v>7.023186069247676</v>
      </c>
    </row>
    <row r="6843" spans="1:2" x14ac:dyDescent="0.25">
      <c r="A6843" s="6" t="s">
        <v>230</v>
      </c>
      <c r="B6843" s="2">
        <v>8.5410444878038962</v>
      </c>
    </row>
    <row r="6844" spans="1:2" x14ac:dyDescent="0.25">
      <c r="A6844" s="28" t="s">
        <v>79</v>
      </c>
      <c r="B6844" s="2">
        <v>0.21271721860656495</v>
      </c>
    </row>
    <row r="6845" spans="1:2" x14ac:dyDescent="0.25">
      <c r="A6845" s="28" t="s">
        <v>86</v>
      </c>
      <c r="B6845" s="2">
        <v>3.6883559952859239E-2</v>
      </c>
    </row>
    <row r="6846" spans="1:2" x14ac:dyDescent="0.25">
      <c r="A6846" s="28" t="s">
        <v>87</v>
      </c>
      <c r="B6846" s="2">
        <v>0.35407377834801379</v>
      </c>
    </row>
    <row r="6847" spans="1:2" x14ac:dyDescent="0.25">
      <c r="A6847" s="28" t="s">
        <v>31</v>
      </c>
      <c r="B6847" s="2">
        <v>0.913381349740091</v>
      </c>
    </row>
    <row r="6848" spans="1:2" x14ac:dyDescent="0.25">
      <c r="A6848" s="28" t="s">
        <v>29</v>
      </c>
      <c r="B6848" s="2">
        <v>0.46534894244523284</v>
      </c>
    </row>
    <row r="6849" spans="1:2" x14ac:dyDescent="0.25">
      <c r="A6849" s="28" t="s">
        <v>30</v>
      </c>
      <c r="B6849" s="2">
        <v>1.5812824974817237</v>
      </c>
    </row>
    <row r="6850" spans="1:2" x14ac:dyDescent="0.25">
      <c r="A6850" s="28" t="s">
        <v>88</v>
      </c>
      <c r="B6850" s="2">
        <v>1.920629625748365</v>
      </c>
    </row>
    <row r="6851" spans="1:2" x14ac:dyDescent="0.25">
      <c r="A6851" s="28" t="s">
        <v>80</v>
      </c>
      <c r="B6851" s="2">
        <v>9.1028429047072687E-2</v>
      </c>
    </row>
    <row r="6852" spans="1:2" x14ac:dyDescent="0.25">
      <c r="A6852" s="28" t="s">
        <v>84</v>
      </c>
      <c r="B6852" s="2">
        <v>0.1688031037578466</v>
      </c>
    </row>
    <row r="6853" spans="1:2" x14ac:dyDescent="0.25">
      <c r="A6853" s="28" t="s">
        <v>85</v>
      </c>
      <c r="B6853" s="2">
        <v>1.4018133019558678</v>
      </c>
    </row>
    <row r="6854" spans="1:2" x14ac:dyDescent="0.25">
      <c r="A6854" s="28" t="s">
        <v>82</v>
      </c>
      <c r="B6854" s="2">
        <v>1.3950826807202577</v>
      </c>
    </row>
    <row r="6855" spans="1:2" x14ac:dyDescent="0.25">
      <c r="A6855" s="6" t="s">
        <v>93</v>
      </c>
      <c r="B6855" s="2">
        <v>306.92539349717339</v>
      </c>
    </row>
    <row r="6856" spans="1:2" x14ac:dyDescent="0.25">
      <c r="A6856" s="28" t="s">
        <v>79</v>
      </c>
      <c r="B6856" s="2">
        <v>6.375826829703632</v>
      </c>
    </row>
    <row r="6857" spans="1:2" x14ac:dyDescent="0.25">
      <c r="A6857" s="28" t="s">
        <v>86</v>
      </c>
      <c r="B6857" s="2">
        <v>2.2028617583485355</v>
      </c>
    </row>
    <row r="6858" spans="1:2" x14ac:dyDescent="0.25">
      <c r="A6858" s="28" t="s">
        <v>87</v>
      </c>
      <c r="B6858" s="2">
        <v>15.041990133942763</v>
      </c>
    </row>
    <row r="6859" spans="1:2" x14ac:dyDescent="0.25">
      <c r="A6859" s="28" t="s">
        <v>31</v>
      </c>
      <c r="B6859" s="2">
        <v>46.924788932736327</v>
      </c>
    </row>
    <row r="6860" spans="1:2" x14ac:dyDescent="0.25">
      <c r="A6860" s="28" t="s">
        <v>29</v>
      </c>
      <c r="B6860" s="2">
        <v>17.552143732021051</v>
      </c>
    </row>
    <row r="6861" spans="1:2" x14ac:dyDescent="0.25">
      <c r="A6861" s="28" t="s">
        <v>30</v>
      </c>
      <c r="B6861" s="2">
        <v>47.96568677236484</v>
      </c>
    </row>
    <row r="6862" spans="1:2" x14ac:dyDescent="0.25">
      <c r="A6862" s="28" t="s">
        <v>88</v>
      </c>
      <c r="B6862" s="2">
        <v>36.681030552756283</v>
      </c>
    </row>
    <row r="6863" spans="1:2" x14ac:dyDescent="0.25">
      <c r="A6863" s="28" t="s">
        <v>80</v>
      </c>
      <c r="B6863" s="2">
        <v>5.8227427307636948</v>
      </c>
    </row>
    <row r="6864" spans="1:2" x14ac:dyDescent="0.25">
      <c r="A6864" s="28" t="s">
        <v>84</v>
      </c>
      <c r="B6864" s="2">
        <v>21.242036895198105</v>
      </c>
    </row>
    <row r="6865" spans="1:2" x14ac:dyDescent="0.25">
      <c r="A6865" s="28" t="s">
        <v>85</v>
      </c>
      <c r="B6865" s="2">
        <v>52.876367772438257</v>
      </c>
    </row>
    <row r="6866" spans="1:2" x14ac:dyDescent="0.25">
      <c r="A6866" s="28" t="s">
        <v>82</v>
      </c>
      <c r="B6866" s="2">
        <v>54.239917386899869</v>
      </c>
    </row>
    <row r="6867" spans="1:2" x14ac:dyDescent="0.25">
      <c r="A6867" s="3" t="s">
        <v>226</v>
      </c>
      <c r="B6867" s="2">
        <v>194.67306031101032</v>
      </c>
    </row>
    <row r="6868" spans="1:2" x14ac:dyDescent="0.25">
      <c r="A6868" s="6" t="s">
        <v>229</v>
      </c>
      <c r="B6868" s="2">
        <v>1.635394138090845</v>
      </c>
    </row>
    <row r="6869" spans="1:2" x14ac:dyDescent="0.25">
      <c r="A6869" s="28" t="s">
        <v>79</v>
      </c>
      <c r="B6869" s="2">
        <v>1.4048815563051278E-5</v>
      </c>
    </row>
    <row r="6870" spans="1:2" x14ac:dyDescent="0.25">
      <c r="A6870" s="28" t="s">
        <v>86</v>
      </c>
      <c r="B6870" s="2">
        <v>5.9972760468774328E-6</v>
      </c>
    </row>
    <row r="6871" spans="1:2" x14ac:dyDescent="0.25">
      <c r="A6871" s="28" t="s">
        <v>87</v>
      </c>
      <c r="B6871" s="2">
        <v>0.45327093894619325</v>
      </c>
    </row>
    <row r="6872" spans="1:2" x14ac:dyDescent="0.25">
      <c r="A6872" s="28" t="s">
        <v>31</v>
      </c>
      <c r="B6872" s="2">
        <v>0.10129343333234381</v>
      </c>
    </row>
    <row r="6873" spans="1:2" x14ac:dyDescent="0.25">
      <c r="A6873" s="28" t="s">
        <v>29</v>
      </c>
      <c r="B6873" s="2">
        <v>0.27199717655493461</v>
      </c>
    </row>
    <row r="6874" spans="1:2" x14ac:dyDescent="0.25">
      <c r="A6874" s="28" t="s">
        <v>30</v>
      </c>
      <c r="B6874" s="2">
        <v>0.40743939896167841</v>
      </c>
    </row>
    <row r="6875" spans="1:2" x14ac:dyDescent="0.25">
      <c r="A6875" s="28" t="s">
        <v>88</v>
      </c>
      <c r="B6875" s="2">
        <v>1.8073495096961087E-2</v>
      </c>
    </row>
    <row r="6876" spans="1:2" x14ac:dyDescent="0.25">
      <c r="A6876" s="28" t="s">
        <v>80</v>
      </c>
      <c r="B6876" s="2">
        <v>3.6812699453110352E-3</v>
      </c>
    </row>
    <row r="6877" spans="1:2" x14ac:dyDescent="0.25">
      <c r="A6877" s="28" t="s">
        <v>84</v>
      </c>
      <c r="B6877" s="2">
        <v>2.0764124581287402E-2</v>
      </c>
    </row>
    <row r="6878" spans="1:2" x14ac:dyDescent="0.25">
      <c r="A6878" s="28" t="s">
        <v>85</v>
      </c>
      <c r="B6878" s="2">
        <v>0.26195345177664353</v>
      </c>
    </row>
    <row r="6879" spans="1:2" x14ac:dyDescent="0.25">
      <c r="A6879" s="28" t="s">
        <v>82</v>
      </c>
      <c r="B6879" s="2">
        <v>9.6900802803882316E-2</v>
      </c>
    </row>
    <row r="6880" spans="1:2" x14ac:dyDescent="0.25">
      <c r="A6880" s="6" t="s">
        <v>240</v>
      </c>
      <c r="B6880" s="2">
        <v>1.25999655173703</v>
      </c>
    </row>
    <row r="6881" spans="1:2" x14ac:dyDescent="0.25">
      <c r="A6881" s="28" t="s">
        <v>79</v>
      </c>
      <c r="B6881" s="2">
        <v>1.9149036584630197E-3</v>
      </c>
    </row>
    <row r="6882" spans="1:2" x14ac:dyDescent="0.25">
      <c r="A6882" s="28" t="s">
        <v>87</v>
      </c>
      <c r="B6882" s="2">
        <v>0.3316297376790231</v>
      </c>
    </row>
    <row r="6883" spans="1:2" x14ac:dyDescent="0.25">
      <c r="A6883" s="28" t="s">
        <v>31</v>
      </c>
      <c r="B6883" s="2">
        <v>9.1569476694024682E-2</v>
      </c>
    </row>
    <row r="6884" spans="1:2" x14ac:dyDescent="0.25">
      <c r="A6884" s="28" t="s">
        <v>29</v>
      </c>
      <c r="B6884" s="2">
        <v>0.1708296457914146</v>
      </c>
    </row>
    <row r="6885" spans="1:2" x14ac:dyDescent="0.25">
      <c r="A6885" s="28" t="s">
        <v>30</v>
      </c>
      <c r="B6885" s="2">
        <v>0.16076409373637737</v>
      </c>
    </row>
    <row r="6886" spans="1:2" x14ac:dyDescent="0.25">
      <c r="A6886" s="28" t="s">
        <v>88</v>
      </c>
      <c r="B6886" s="2">
        <v>3.0830182704397295E-2</v>
      </c>
    </row>
    <row r="6887" spans="1:2" x14ac:dyDescent="0.25">
      <c r="A6887" s="28" t="s">
        <v>80</v>
      </c>
      <c r="B6887" s="2">
        <v>1.9867650542318353E-3</v>
      </c>
    </row>
    <row r="6888" spans="1:2" x14ac:dyDescent="0.25">
      <c r="A6888" s="28" t="s">
        <v>84</v>
      </c>
      <c r="B6888" s="2">
        <v>1.9132017630469317E-2</v>
      </c>
    </row>
    <row r="6889" spans="1:2" x14ac:dyDescent="0.25">
      <c r="A6889" s="28" t="s">
        <v>85</v>
      </c>
      <c r="B6889" s="2">
        <v>0.39825515131485878</v>
      </c>
    </row>
    <row r="6890" spans="1:2" x14ac:dyDescent="0.25">
      <c r="A6890" s="28" t="s">
        <v>82</v>
      </c>
      <c r="B6890" s="2">
        <v>5.3084577473770142E-2</v>
      </c>
    </row>
    <row r="6891" spans="1:2" x14ac:dyDescent="0.25">
      <c r="A6891" s="6" t="s">
        <v>242</v>
      </c>
      <c r="B6891" s="2">
        <v>13.638780038991081</v>
      </c>
    </row>
    <row r="6892" spans="1:2" x14ac:dyDescent="0.25">
      <c r="A6892" s="28" t="s">
        <v>79</v>
      </c>
      <c r="B6892" s="2">
        <v>0.11956827603327924</v>
      </c>
    </row>
    <row r="6893" spans="1:2" x14ac:dyDescent="0.25">
      <c r="A6893" s="28" t="s">
        <v>86</v>
      </c>
      <c r="B6893" s="2">
        <v>7.8139551464237469E-2</v>
      </c>
    </row>
    <row r="6894" spans="1:2" x14ac:dyDescent="0.25">
      <c r="A6894" s="28" t="s">
        <v>87</v>
      </c>
      <c r="B6894" s="2">
        <v>1.5582076401094465</v>
      </c>
    </row>
    <row r="6895" spans="1:2" x14ac:dyDescent="0.25">
      <c r="A6895" s="28" t="s">
        <v>31</v>
      </c>
      <c r="B6895" s="2">
        <v>1.7511782391824036</v>
      </c>
    </row>
    <row r="6896" spans="1:2" x14ac:dyDescent="0.25">
      <c r="A6896" s="28" t="s">
        <v>29</v>
      </c>
      <c r="B6896" s="2">
        <v>1.9523025674516379</v>
      </c>
    </row>
    <row r="6897" spans="1:2" x14ac:dyDescent="0.25">
      <c r="A6897" s="28" t="s">
        <v>30</v>
      </c>
      <c r="B6897" s="2">
        <v>4.3120656937639934</v>
      </c>
    </row>
    <row r="6898" spans="1:2" x14ac:dyDescent="0.25">
      <c r="A6898" s="28" t="s">
        <v>88</v>
      </c>
      <c r="B6898" s="2">
        <v>0.2484515828183847</v>
      </c>
    </row>
    <row r="6899" spans="1:2" x14ac:dyDescent="0.25">
      <c r="A6899" s="28" t="s">
        <v>80</v>
      </c>
      <c r="B6899" s="2">
        <v>0.13335395946072878</v>
      </c>
    </row>
    <row r="6900" spans="1:2" x14ac:dyDescent="0.25">
      <c r="A6900" s="28" t="s">
        <v>84</v>
      </c>
      <c r="B6900" s="2">
        <v>0.38117242549570196</v>
      </c>
    </row>
    <row r="6901" spans="1:2" x14ac:dyDescent="0.25">
      <c r="A6901" s="28" t="s">
        <v>85</v>
      </c>
      <c r="B6901" s="2">
        <v>2.5704522407266466</v>
      </c>
    </row>
    <row r="6902" spans="1:2" x14ac:dyDescent="0.25">
      <c r="A6902" s="28" t="s">
        <v>82</v>
      </c>
      <c r="B6902" s="2">
        <v>0.53388786248461928</v>
      </c>
    </row>
    <row r="6903" spans="1:2" x14ac:dyDescent="0.25">
      <c r="A6903" s="6" t="s">
        <v>53</v>
      </c>
      <c r="B6903" s="2">
        <v>0.29133621581870967</v>
      </c>
    </row>
    <row r="6904" spans="1:2" x14ac:dyDescent="0.25">
      <c r="A6904" s="28" t="s">
        <v>79</v>
      </c>
      <c r="B6904" s="2">
        <v>1.2581243885675925E-4</v>
      </c>
    </row>
    <row r="6905" spans="1:2" x14ac:dyDescent="0.25">
      <c r="A6905" s="28" t="s">
        <v>86</v>
      </c>
      <c r="B6905" s="2">
        <v>3.7488285584863494E-5</v>
      </c>
    </row>
    <row r="6906" spans="1:2" x14ac:dyDescent="0.25">
      <c r="A6906" s="28" t="s">
        <v>87</v>
      </c>
      <c r="B6906" s="2">
        <v>5.6150583793881728E-3</v>
      </c>
    </row>
    <row r="6907" spans="1:2" x14ac:dyDescent="0.25">
      <c r="A6907" s="28" t="s">
        <v>31</v>
      </c>
      <c r="B6907" s="2">
        <v>7.9147436498415956E-3</v>
      </c>
    </row>
    <row r="6908" spans="1:2" x14ac:dyDescent="0.25">
      <c r="A6908" s="28" t="s">
        <v>29</v>
      </c>
      <c r="B6908" s="2">
        <v>2.6757660661131024E-2</v>
      </c>
    </row>
    <row r="6909" spans="1:2" x14ac:dyDescent="0.25">
      <c r="A6909" s="28" t="s">
        <v>30</v>
      </c>
      <c r="B6909" s="2">
        <v>0.2029470783192561</v>
      </c>
    </row>
    <row r="6910" spans="1:2" x14ac:dyDescent="0.25">
      <c r="A6910" s="28" t="s">
        <v>80</v>
      </c>
      <c r="B6910" s="2">
        <v>6.4233686019756278E-4</v>
      </c>
    </row>
    <row r="6911" spans="1:2" x14ac:dyDescent="0.25">
      <c r="A6911" s="28" t="s">
        <v>84</v>
      </c>
      <c r="B6911" s="2">
        <v>9.2603592197093587E-4</v>
      </c>
    </row>
    <row r="6912" spans="1:2" x14ac:dyDescent="0.25">
      <c r="A6912" s="28" t="s">
        <v>85</v>
      </c>
      <c r="B6912" s="2">
        <v>4.4408598133967907E-2</v>
      </c>
    </row>
    <row r="6913" spans="1:2" x14ac:dyDescent="0.25">
      <c r="A6913" s="28" t="s">
        <v>82</v>
      </c>
      <c r="B6913" s="2">
        <v>1.9614031685147243E-3</v>
      </c>
    </row>
    <row r="6914" spans="1:2" x14ac:dyDescent="0.25">
      <c r="A6914" s="6" t="s">
        <v>19</v>
      </c>
      <c r="B6914" s="2">
        <v>0.99063775364956508</v>
      </c>
    </row>
    <row r="6915" spans="1:2" x14ac:dyDescent="0.25">
      <c r="A6915" s="28" t="s">
        <v>79</v>
      </c>
      <c r="B6915" s="2">
        <v>3.0500569475654875E-2</v>
      </c>
    </row>
    <row r="6916" spans="1:2" x14ac:dyDescent="0.25">
      <c r="A6916" s="28" t="s">
        <v>86</v>
      </c>
      <c r="B6916" s="2">
        <v>3.3649515720980822E-3</v>
      </c>
    </row>
    <row r="6917" spans="1:2" x14ac:dyDescent="0.25">
      <c r="A6917" s="28" t="s">
        <v>87</v>
      </c>
      <c r="B6917" s="2">
        <v>6.2268050642140579E-3</v>
      </c>
    </row>
    <row r="6918" spans="1:2" x14ac:dyDescent="0.25">
      <c r="A6918" s="28" t="s">
        <v>31</v>
      </c>
      <c r="B6918" s="2">
        <v>4.9574976016105278E-3</v>
      </c>
    </row>
    <row r="6919" spans="1:2" x14ac:dyDescent="0.25">
      <c r="A6919" s="28" t="s">
        <v>29</v>
      </c>
      <c r="B6919" s="2">
        <v>8.6187140541536561E-2</v>
      </c>
    </row>
    <row r="6920" spans="1:2" x14ac:dyDescent="0.25">
      <c r="A6920" s="28" t="s">
        <v>30</v>
      </c>
      <c r="B6920" s="2">
        <v>0.73392642055209489</v>
      </c>
    </row>
    <row r="6921" spans="1:2" x14ac:dyDescent="0.25">
      <c r="A6921" s="28" t="s">
        <v>88</v>
      </c>
      <c r="B6921" s="2">
        <v>1.0754891723077083E-2</v>
      </c>
    </row>
    <row r="6922" spans="1:2" x14ac:dyDescent="0.25">
      <c r="A6922" s="28" t="s">
        <v>80</v>
      </c>
      <c r="B6922" s="2">
        <v>1.8020585186734489E-3</v>
      </c>
    </row>
    <row r="6923" spans="1:2" x14ac:dyDescent="0.25">
      <c r="A6923" s="28" t="s">
        <v>84</v>
      </c>
      <c r="B6923" s="2">
        <v>2.6911831792526368E-3</v>
      </c>
    </row>
    <row r="6924" spans="1:2" x14ac:dyDescent="0.25">
      <c r="A6924" s="28" t="s">
        <v>85</v>
      </c>
      <c r="B6924" s="2">
        <v>0.10078142327400794</v>
      </c>
    </row>
    <row r="6925" spans="1:2" x14ac:dyDescent="0.25">
      <c r="A6925" s="28" t="s">
        <v>82</v>
      </c>
      <c r="B6925" s="2">
        <v>9.4448121473449838E-3</v>
      </c>
    </row>
    <row r="6926" spans="1:2" x14ac:dyDescent="0.25">
      <c r="A6926" s="6" t="s">
        <v>244</v>
      </c>
      <c r="B6926" s="2">
        <v>9.9604518281593428</v>
      </c>
    </row>
    <row r="6927" spans="1:2" x14ac:dyDescent="0.25">
      <c r="A6927" s="28" t="s">
        <v>79</v>
      </c>
      <c r="B6927" s="2">
        <v>7.7399463302452471E-3</v>
      </c>
    </row>
    <row r="6928" spans="1:2" x14ac:dyDescent="0.25">
      <c r="A6928" s="28" t="s">
        <v>86</v>
      </c>
      <c r="B6928" s="2">
        <v>1.9180711242673034E-2</v>
      </c>
    </row>
    <row r="6929" spans="1:2" x14ac:dyDescent="0.25">
      <c r="A6929" s="28" t="s">
        <v>87</v>
      </c>
      <c r="B6929" s="2">
        <v>0.89015772649130831</v>
      </c>
    </row>
    <row r="6930" spans="1:2" x14ac:dyDescent="0.25">
      <c r="A6930" s="28" t="s">
        <v>31</v>
      </c>
      <c r="B6930" s="2">
        <v>1.1230924999722618</v>
      </c>
    </row>
    <row r="6931" spans="1:2" x14ac:dyDescent="0.25">
      <c r="A6931" s="28" t="s">
        <v>29</v>
      </c>
      <c r="B6931" s="2">
        <v>1.6668085835818913</v>
      </c>
    </row>
    <row r="6932" spans="1:2" x14ac:dyDescent="0.25">
      <c r="A6932" s="28" t="s">
        <v>30</v>
      </c>
      <c r="B6932" s="2">
        <v>3.5997864919579992</v>
      </c>
    </row>
    <row r="6933" spans="1:2" x14ac:dyDescent="0.25">
      <c r="A6933" s="28" t="s">
        <v>88</v>
      </c>
      <c r="B6933" s="2">
        <v>0.33326189900852771</v>
      </c>
    </row>
    <row r="6934" spans="1:2" x14ac:dyDescent="0.25">
      <c r="A6934" s="28" t="s">
        <v>80</v>
      </c>
      <c r="B6934" s="2">
        <v>6.104295388522727E-4</v>
      </c>
    </row>
    <row r="6935" spans="1:2" x14ac:dyDescent="0.25">
      <c r="A6935" s="28" t="s">
        <v>84</v>
      </c>
      <c r="B6935" s="2">
        <v>6.3644638825204033E-2</v>
      </c>
    </row>
    <row r="6936" spans="1:2" x14ac:dyDescent="0.25">
      <c r="A6936" s="28" t="s">
        <v>85</v>
      </c>
      <c r="B6936" s="2">
        <v>1.8245978461618255</v>
      </c>
    </row>
    <row r="6937" spans="1:2" x14ac:dyDescent="0.25">
      <c r="A6937" s="28" t="s">
        <v>82</v>
      </c>
      <c r="B6937" s="2">
        <v>0.43157105504855497</v>
      </c>
    </row>
    <row r="6938" spans="1:2" x14ac:dyDescent="0.25">
      <c r="A6938" s="6" t="s">
        <v>246</v>
      </c>
      <c r="B6938" s="2">
        <v>2.7521481213327297</v>
      </c>
    </row>
    <row r="6939" spans="1:2" x14ac:dyDescent="0.25">
      <c r="A6939" s="28" t="s">
        <v>79</v>
      </c>
      <c r="B6939" s="2">
        <v>1.6246927284727705E-2</v>
      </c>
    </row>
    <row r="6940" spans="1:2" x14ac:dyDescent="0.25">
      <c r="A6940" s="28" t="s">
        <v>86</v>
      </c>
      <c r="B6940" s="2">
        <v>2.1899470632342991E-2</v>
      </c>
    </row>
    <row r="6941" spans="1:2" x14ac:dyDescent="0.25">
      <c r="A6941" s="28" t="s">
        <v>87</v>
      </c>
      <c r="B6941" s="2">
        <v>8.5843619859193157E-2</v>
      </c>
    </row>
    <row r="6942" spans="1:2" x14ac:dyDescent="0.25">
      <c r="A6942" s="28" t="s">
        <v>31</v>
      </c>
      <c r="B6942" s="2">
        <v>0.13560909955295944</v>
      </c>
    </row>
    <row r="6943" spans="1:2" x14ac:dyDescent="0.25">
      <c r="A6943" s="28" t="s">
        <v>29</v>
      </c>
      <c r="B6943" s="2">
        <v>0.48743116401396641</v>
      </c>
    </row>
    <row r="6944" spans="1:2" x14ac:dyDescent="0.25">
      <c r="A6944" s="28" t="s">
        <v>30</v>
      </c>
      <c r="B6944" s="2">
        <v>1.4112570819399102</v>
      </c>
    </row>
    <row r="6945" spans="1:2" x14ac:dyDescent="0.25">
      <c r="A6945" s="28" t="s">
        <v>88</v>
      </c>
      <c r="B6945" s="2">
        <v>4.1593134107812582E-2</v>
      </c>
    </row>
    <row r="6946" spans="1:2" x14ac:dyDescent="0.25">
      <c r="A6946" s="28" t="s">
        <v>80</v>
      </c>
      <c r="B6946" s="2">
        <v>7.6708692161004899E-2</v>
      </c>
    </row>
    <row r="6947" spans="1:2" x14ac:dyDescent="0.25">
      <c r="A6947" s="28" t="s">
        <v>84</v>
      </c>
      <c r="B6947" s="2">
        <v>3.8618404922976197E-2</v>
      </c>
    </row>
    <row r="6948" spans="1:2" x14ac:dyDescent="0.25">
      <c r="A6948" s="28" t="s">
        <v>85</v>
      </c>
      <c r="B6948" s="2">
        <v>0.32340507470859986</v>
      </c>
    </row>
    <row r="6949" spans="1:2" x14ac:dyDescent="0.25">
      <c r="A6949" s="28" t="s">
        <v>82</v>
      </c>
      <c r="B6949" s="2">
        <v>0.11353545214923583</v>
      </c>
    </row>
    <row r="6950" spans="1:2" x14ac:dyDescent="0.25">
      <c r="A6950" s="6" t="s">
        <v>248</v>
      </c>
      <c r="B6950" s="2">
        <v>20.984939934342378</v>
      </c>
    </row>
    <row r="6951" spans="1:2" x14ac:dyDescent="0.25">
      <c r="A6951" s="28" t="s">
        <v>79</v>
      </c>
      <c r="B6951" s="2">
        <v>0.11439364308170803</v>
      </c>
    </row>
    <row r="6952" spans="1:2" x14ac:dyDescent="0.25">
      <c r="A6952" s="28" t="s">
        <v>86</v>
      </c>
      <c r="B6952" s="2">
        <v>0.24764240463902096</v>
      </c>
    </row>
    <row r="6953" spans="1:2" x14ac:dyDescent="0.25">
      <c r="A6953" s="28" t="s">
        <v>87</v>
      </c>
      <c r="B6953" s="2">
        <v>2.0718867067946567</v>
      </c>
    </row>
    <row r="6954" spans="1:2" x14ac:dyDescent="0.25">
      <c r="A6954" s="28" t="s">
        <v>31</v>
      </c>
      <c r="B6954" s="2">
        <v>3.1034495647339937</v>
      </c>
    </row>
    <row r="6955" spans="1:2" x14ac:dyDescent="0.25">
      <c r="A6955" s="28" t="s">
        <v>29</v>
      </c>
      <c r="B6955" s="2">
        <v>3.3301884872706413</v>
      </c>
    </row>
    <row r="6956" spans="1:2" x14ac:dyDescent="0.25">
      <c r="A6956" s="28" t="s">
        <v>30</v>
      </c>
      <c r="B6956" s="2">
        <v>4.6558185588142091</v>
      </c>
    </row>
    <row r="6957" spans="1:2" x14ac:dyDescent="0.25">
      <c r="A6957" s="28" t="s">
        <v>88</v>
      </c>
      <c r="B6957" s="2">
        <v>1.8912995103502246</v>
      </c>
    </row>
    <row r="6958" spans="1:2" x14ac:dyDescent="0.25">
      <c r="A6958" s="28" t="s">
        <v>80</v>
      </c>
      <c r="B6958" s="2">
        <v>0.19567515710223748</v>
      </c>
    </row>
    <row r="6959" spans="1:2" x14ac:dyDescent="0.25">
      <c r="A6959" s="28" t="s">
        <v>84</v>
      </c>
      <c r="B6959" s="2">
        <v>0.52851187636083952</v>
      </c>
    </row>
    <row r="6960" spans="1:2" x14ac:dyDescent="0.25">
      <c r="A6960" s="28" t="s">
        <v>85</v>
      </c>
      <c r="B6960" s="2">
        <v>2.7880074692903505</v>
      </c>
    </row>
    <row r="6961" spans="1:2" x14ac:dyDescent="0.25">
      <c r="A6961" s="28" t="s">
        <v>82</v>
      </c>
      <c r="B6961" s="2">
        <v>2.0580665559045013</v>
      </c>
    </row>
    <row r="6962" spans="1:2" x14ac:dyDescent="0.25">
      <c r="A6962" s="6" t="s">
        <v>20</v>
      </c>
      <c r="B6962" s="2">
        <v>9.2260057513247062</v>
      </c>
    </row>
    <row r="6963" spans="1:2" x14ac:dyDescent="0.25">
      <c r="A6963" s="28" t="s">
        <v>79</v>
      </c>
      <c r="B6963" s="2">
        <v>3.8655139545260876E-2</v>
      </c>
    </row>
    <row r="6964" spans="1:2" x14ac:dyDescent="0.25">
      <c r="A6964" s="28" t="s">
        <v>86</v>
      </c>
      <c r="B6964" s="2">
        <v>5.8961229889696959E-2</v>
      </c>
    </row>
    <row r="6965" spans="1:2" x14ac:dyDescent="0.25">
      <c r="A6965" s="28" t="s">
        <v>87</v>
      </c>
      <c r="B6965" s="2">
        <v>1.105002977083291</v>
      </c>
    </row>
    <row r="6966" spans="1:2" x14ac:dyDescent="0.25">
      <c r="A6966" s="28" t="s">
        <v>31</v>
      </c>
      <c r="B6966" s="2">
        <v>1.6440238057478345</v>
      </c>
    </row>
    <row r="6967" spans="1:2" x14ac:dyDescent="0.25">
      <c r="A6967" s="28" t="s">
        <v>29</v>
      </c>
      <c r="B6967" s="2">
        <v>0.8292767987664601</v>
      </c>
    </row>
    <row r="6968" spans="1:2" x14ac:dyDescent="0.25">
      <c r="A6968" s="28" t="s">
        <v>30</v>
      </c>
      <c r="B6968" s="2">
        <v>2.5653157685220935</v>
      </c>
    </row>
    <row r="6969" spans="1:2" x14ac:dyDescent="0.25">
      <c r="A6969" s="28" t="s">
        <v>88</v>
      </c>
      <c r="B6969" s="2">
        <v>0.19147297125922697</v>
      </c>
    </row>
    <row r="6970" spans="1:2" x14ac:dyDescent="0.25">
      <c r="A6970" s="28" t="s">
        <v>80</v>
      </c>
      <c r="B6970" s="2">
        <v>3.4949347138773595E-2</v>
      </c>
    </row>
    <row r="6971" spans="1:2" x14ac:dyDescent="0.25">
      <c r="A6971" s="28" t="s">
        <v>84</v>
      </c>
      <c r="B6971" s="2">
        <v>8.6236549998456827E-2</v>
      </c>
    </row>
    <row r="6972" spans="1:2" x14ac:dyDescent="0.25">
      <c r="A6972" s="28" t="s">
        <v>85</v>
      </c>
      <c r="B6972" s="2">
        <v>1.80278074160075</v>
      </c>
    </row>
    <row r="6973" spans="1:2" x14ac:dyDescent="0.25">
      <c r="A6973" s="28" t="s">
        <v>82</v>
      </c>
      <c r="B6973" s="2">
        <v>0.86933042177286146</v>
      </c>
    </row>
    <row r="6974" spans="1:2" x14ac:dyDescent="0.25">
      <c r="A6974" s="6" t="s">
        <v>21</v>
      </c>
      <c r="B6974" s="2">
        <v>4.3911763360304548</v>
      </c>
    </row>
    <row r="6975" spans="1:2" x14ac:dyDescent="0.25">
      <c r="A6975" s="28" t="s">
        <v>87</v>
      </c>
      <c r="B6975" s="2">
        <v>4.8315327279450294E-2</v>
      </c>
    </row>
    <row r="6976" spans="1:2" x14ac:dyDescent="0.25">
      <c r="A6976" s="28" t="s">
        <v>31</v>
      </c>
      <c r="B6976" s="2">
        <v>0.41573809236607773</v>
      </c>
    </row>
    <row r="6977" spans="1:2" x14ac:dyDescent="0.25">
      <c r="A6977" s="28" t="s">
        <v>29</v>
      </c>
      <c r="B6977" s="2">
        <v>0.19241136317549401</v>
      </c>
    </row>
    <row r="6978" spans="1:2" x14ac:dyDescent="0.25">
      <c r="A6978" s="28" t="s">
        <v>30</v>
      </c>
      <c r="B6978" s="2">
        <v>1.5546995231967748</v>
      </c>
    </row>
    <row r="6979" spans="1:2" x14ac:dyDescent="0.25">
      <c r="A6979" s="28" t="s">
        <v>88</v>
      </c>
      <c r="B6979" s="2">
        <v>0.77496505542063809</v>
      </c>
    </row>
    <row r="6980" spans="1:2" x14ac:dyDescent="0.25">
      <c r="A6980" s="28" t="s">
        <v>80</v>
      </c>
      <c r="B6980" s="2">
        <v>5.6564382693846671E-2</v>
      </c>
    </row>
    <row r="6981" spans="1:2" x14ac:dyDescent="0.25">
      <c r="A6981" s="28" t="s">
        <v>84</v>
      </c>
      <c r="B6981" s="2">
        <v>0.94726643697047541</v>
      </c>
    </row>
    <row r="6982" spans="1:2" x14ac:dyDescent="0.25">
      <c r="A6982" s="28" t="s">
        <v>85</v>
      </c>
      <c r="B6982" s="2">
        <v>0.27091612028834694</v>
      </c>
    </row>
    <row r="6983" spans="1:2" x14ac:dyDescent="0.25">
      <c r="A6983" s="28" t="s">
        <v>82</v>
      </c>
      <c r="B6983" s="2">
        <v>0.130300034639351</v>
      </c>
    </row>
    <row r="6984" spans="1:2" x14ac:dyDescent="0.25">
      <c r="A6984" s="6" t="s">
        <v>22</v>
      </c>
      <c r="B6984" s="2">
        <v>2.2865035111718925</v>
      </c>
    </row>
    <row r="6985" spans="1:2" x14ac:dyDescent="0.25">
      <c r="A6985" s="28" t="s">
        <v>79</v>
      </c>
      <c r="B6985" s="2">
        <v>9.6658949875983568E-3</v>
      </c>
    </row>
    <row r="6986" spans="1:2" x14ac:dyDescent="0.25">
      <c r="A6986" s="28" t="s">
        <v>86</v>
      </c>
      <c r="B6986" s="2">
        <v>2.5626003537785109E-2</v>
      </c>
    </row>
    <row r="6987" spans="1:2" x14ac:dyDescent="0.25">
      <c r="A6987" s="28" t="s">
        <v>87</v>
      </c>
      <c r="B6987" s="2">
        <v>0.19083090259334898</v>
      </c>
    </row>
    <row r="6988" spans="1:2" x14ac:dyDescent="0.25">
      <c r="A6988" s="28" t="s">
        <v>31</v>
      </c>
      <c r="B6988" s="2">
        <v>0.1919970681569553</v>
      </c>
    </row>
    <row r="6989" spans="1:2" x14ac:dyDescent="0.25">
      <c r="A6989" s="28" t="s">
        <v>29</v>
      </c>
      <c r="B6989" s="2">
        <v>0.46077782846256082</v>
      </c>
    </row>
    <row r="6990" spans="1:2" x14ac:dyDescent="0.25">
      <c r="A6990" s="28" t="s">
        <v>30</v>
      </c>
      <c r="B6990" s="2">
        <v>0.69164640616191297</v>
      </c>
    </row>
    <row r="6991" spans="1:2" x14ac:dyDescent="0.25">
      <c r="A6991" s="28" t="s">
        <v>88</v>
      </c>
      <c r="B6991" s="2">
        <v>6.9861657018376891E-2</v>
      </c>
    </row>
    <row r="6992" spans="1:2" x14ac:dyDescent="0.25">
      <c r="A6992" s="28" t="s">
        <v>80</v>
      </c>
      <c r="B6992" s="2">
        <v>6.2694319777897144E-3</v>
      </c>
    </row>
    <row r="6993" spans="1:2" x14ac:dyDescent="0.25">
      <c r="A6993" s="28" t="s">
        <v>84</v>
      </c>
      <c r="B6993" s="2">
        <v>3.019128664316988E-2</v>
      </c>
    </row>
    <row r="6994" spans="1:2" x14ac:dyDescent="0.25">
      <c r="A6994" s="28" t="s">
        <v>85</v>
      </c>
      <c r="B6994" s="2">
        <v>0.33868879798935048</v>
      </c>
    </row>
    <row r="6995" spans="1:2" x14ac:dyDescent="0.25">
      <c r="A6995" s="28" t="s">
        <v>82</v>
      </c>
      <c r="B6995" s="2">
        <v>0.27094823364304371</v>
      </c>
    </row>
    <row r="6996" spans="1:2" x14ac:dyDescent="0.25">
      <c r="A6996" s="6" t="s">
        <v>25</v>
      </c>
      <c r="B6996" s="2">
        <v>2.324533527383783</v>
      </c>
    </row>
    <row r="6997" spans="1:2" x14ac:dyDescent="0.25">
      <c r="A6997" s="28" t="s">
        <v>79</v>
      </c>
      <c r="B6997" s="2">
        <v>5.5128853731435078E-3</v>
      </c>
    </row>
    <row r="6998" spans="1:2" x14ac:dyDescent="0.25">
      <c r="A6998" s="28" t="s">
        <v>86</v>
      </c>
      <c r="B6998" s="2">
        <v>6.6344131041324089E-3</v>
      </c>
    </row>
    <row r="6999" spans="1:2" x14ac:dyDescent="0.25">
      <c r="A6999" s="28" t="s">
        <v>87</v>
      </c>
      <c r="B6999" s="2">
        <v>3.4808691470372653E-2</v>
      </c>
    </row>
    <row r="7000" spans="1:2" x14ac:dyDescent="0.25">
      <c r="A7000" s="28" t="s">
        <v>31</v>
      </c>
      <c r="B7000" s="2">
        <v>0.11835322904859405</v>
      </c>
    </row>
    <row r="7001" spans="1:2" x14ac:dyDescent="0.25">
      <c r="A7001" s="28" t="s">
        <v>29</v>
      </c>
      <c r="B7001" s="2">
        <v>0.67178520791246021</v>
      </c>
    </row>
    <row r="7002" spans="1:2" x14ac:dyDescent="0.25">
      <c r="A7002" s="28" t="s">
        <v>30</v>
      </c>
      <c r="B7002" s="2">
        <v>0.88981810143739737</v>
      </c>
    </row>
    <row r="7003" spans="1:2" x14ac:dyDescent="0.25">
      <c r="A7003" s="28" t="s">
        <v>88</v>
      </c>
      <c r="B7003" s="2">
        <v>4.1317102262451284E-2</v>
      </c>
    </row>
    <row r="7004" spans="1:2" x14ac:dyDescent="0.25">
      <c r="A7004" s="28" t="s">
        <v>80</v>
      </c>
      <c r="B7004" s="2">
        <v>1.0322652366539462E-2</v>
      </c>
    </row>
    <row r="7005" spans="1:2" x14ac:dyDescent="0.25">
      <c r="A7005" s="28" t="s">
        <v>84</v>
      </c>
      <c r="B7005" s="2">
        <v>5.9663998733342771E-3</v>
      </c>
    </row>
    <row r="7006" spans="1:2" x14ac:dyDescent="0.25">
      <c r="A7006" s="28" t="s">
        <v>85</v>
      </c>
      <c r="B7006" s="2">
        <v>0.33360588224335508</v>
      </c>
    </row>
    <row r="7007" spans="1:2" x14ac:dyDescent="0.25">
      <c r="A7007" s="28" t="s">
        <v>82</v>
      </c>
      <c r="B7007" s="2">
        <v>0.20640896229200278</v>
      </c>
    </row>
    <row r="7008" spans="1:2" x14ac:dyDescent="0.25">
      <c r="A7008" s="6" t="s">
        <v>23</v>
      </c>
      <c r="B7008" s="2">
        <v>3.4030399062265766</v>
      </c>
    </row>
    <row r="7009" spans="1:2" x14ac:dyDescent="0.25">
      <c r="A7009" s="28" t="s">
        <v>79</v>
      </c>
      <c r="B7009" s="2">
        <v>4.6779799276570931E-3</v>
      </c>
    </row>
    <row r="7010" spans="1:2" x14ac:dyDescent="0.25">
      <c r="A7010" s="28" t="s">
        <v>86</v>
      </c>
      <c r="B7010" s="2">
        <v>3.5599065760432758E-2</v>
      </c>
    </row>
    <row r="7011" spans="1:2" x14ac:dyDescent="0.25">
      <c r="A7011" s="28" t="s">
        <v>87</v>
      </c>
      <c r="B7011" s="2">
        <v>0.6332275049923547</v>
      </c>
    </row>
    <row r="7012" spans="1:2" x14ac:dyDescent="0.25">
      <c r="A7012" s="28" t="s">
        <v>31</v>
      </c>
      <c r="B7012" s="2">
        <v>0.3556307223588826</v>
      </c>
    </row>
    <row r="7013" spans="1:2" x14ac:dyDescent="0.25">
      <c r="A7013" s="28" t="s">
        <v>29</v>
      </c>
      <c r="B7013" s="2">
        <v>0.56718181768489184</v>
      </c>
    </row>
    <row r="7014" spans="1:2" x14ac:dyDescent="0.25">
      <c r="A7014" s="28" t="s">
        <v>30</v>
      </c>
      <c r="B7014" s="2">
        <v>0.9741407786401497</v>
      </c>
    </row>
    <row r="7015" spans="1:2" x14ac:dyDescent="0.25">
      <c r="A7015" s="28" t="s">
        <v>88</v>
      </c>
      <c r="B7015" s="2">
        <v>2.5347787068485429E-2</v>
      </c>
    </row>
    <row r="7016" spans="1:2" x14ac:dyDescent="0.25">
      <c r="A7016" s="28" t="s">
        <v>80</v>
      </c>
      <c r="B7016" s="2">
        <v>2.3912297152673304E-2</v>
      </c>
    </row>
    <row r="7017" spans="1:2" x14ac:dyDescent="0.25">
      <c r="A7017" s="28" t="s">
        <v>84</v>
      </c>
      <c r="B7017" s="2">
        <v>1.3672831400972505E-2</v>
      </c>
    </row>
    <row r="7018" spans="1:2" x14ac:dyDescent="0.25">
      <c r="A7018" s="28" t="s">
        <v>85</v>
      </c>
      <c r="B7018" s="2">
        <v>0.66602811340569601</v>
      </c>
    </row>
    <row r="7019" spans="1:2" x14ac:dyDescent="0.25">
      <c r="A7019" s="28" t="s">
        <v>82</v>
      </c>
      <c r="B7019" s="2">
        <v>0.10362100783438008</v>
      </c>
    </row>
    <row r="7020" spans="1:2" x14ac:dyDescent="0.25">
      <c r="A7020" s="6" t="s">
        <v>250</v>
      </c>
      <c r="B7020" s="2">
        <v>12.941654434766715</v>
      </c>
    </row>
    <row r="7021" spans="1:2" x14ac:dyDescent="0.25">
      <c r="A7021" s="28" t="s">
        <v>79</v>
      </c>
      <c r="B7021" s="2">
        <v>3.6451428231884783E-2</v>
      </c>
    </row>
    <row r="7022" spans="1:2" x14ac:dyDescent="0.25">
      <c r="A7022" s="28" t="s">
        <v>86</v>
      </c>
      <c r="B7022" s="2">
        <v>3.6027778389477863E-2</v>
      </c>
    </row>
    <row r="7023" spans="1:2" x14ac:dyDescent="0.25">
      <c r="A7023" s="28" t="s">
        <v>87</v>
      </c>
      <c r="B7023" s="2">
        <v>1.2815736145854963</v>
      </c>
    </row>
    <row r="7024" spans="1:2" x14ac:dyDescent="0.25">
      <c r="A7024" s="28" t="s">
        <v>31</v>
      </c>
      <c r="B7024" s="2">
        <v>1.5952756816322882</v>
      </c>
    </row>
    <row r="7025" spans="1:2" x14ac:dyDescent="0.25">
      <c r="A7025" s="28" t="s">
        <v>29</v>
      </c>
      <c r="B7025" s="2">
        <v>2.8954712453939102</v>
      </c>
    </row>
    <row r="7026" spans="1:2" x14ac:dyDescent="0.25">
      <c r="A7026" s="28" t="s">
        <v>30</v>
      </c>
      <c r="B7026" s="2">
        <v>3.5989482646345139</v>
      </c>
    </row>
    <row r="7027" spans="1:2" x14ac:dyDescent="0.25">
      <c r="A7027" s="28" t="s">
        <v>88</v>
      </c>
      <c r="B7027" s="2">
        <v>0.59382465004739282</v>
      </c>
    </row>
    <row r="7028" spans="1:2" x14ac:dyDescent="0.25">
      <c r="A7028" s="28" t="s">
        <v>80</v>
      </c>
      <c r="B7028" s="2">
        <v>3.0747650508977528E-2</v>
      </c>
    </row>
    <row r="7029" spans="1:2" x14ac:dyDescent="0.25">
      <c r="A7029" s="28" t="s">
        <v>84</v>
      </c>
      <c r="B7029" s="2">
        <v>0.18890270086329164</v>
      </c>
    </row>
    <row r="7030" spans="1:2" x14ac:dyDescent="0.25">
      <c r="A7030" s="28" t="s">
        <v>85</v>
      </c>
      <c r="B7030" s="2">
        <v>1.5249943511961273</v>
      </c>
    </row>
    <row r="7031" spans="1:2" x14ac:dyDescent="0.25">
      <c r="A7031" s="28" t="s">
        <v>82</v>
      </c>
      <c r="B7031" s="2">
        <v>1.159437069283352</v>
      </c>
    </row>
    <row r="7032" spans="1:2" x14ac:dyDescent="0.25">
      <c r="A7032" s="6" t="s">
        <v>252</v>
      </c>
      <c r="B7032" s="2">
        <v>7.0282213925064454</v>
      </c>
    </row>
    <row r="7033" spans="1:2" x14ac:dyDescent="0.25">
      <c r="A7033" s="28" t="s">
        <v>79</v>
      </c>
      <c r="B7033" s="2">
        <v>2.4428002542174383E-2</v>
      </c>
    </row>
    <row r="7034" spans="1:2" x14ac:dyDescent="0.25">
      <c r="A7034" s="28" t="s">
        <v>86</v>
      </c>
      <c r="B7034" s="2">
        <v>8.6333377972896159E-3</v>
      </c>
    </row>
    <row r="7035" spans="1:2" x14ac:dyDescent="0.25">
      <c r="A7035" s="28" t="s">
        <v>87</v>
      </c>
      <c r="B7035" s="2">
        <v>0.46127624562721004</v>
      </c>
    </row>
    <row r="7036" spans="1:2" x14ac:dyDescent="0.25">
      <c r="A7036" s="28" t="s">
        <v>31</v>
      </c>
      <c r="B7036" s="2">
        <v>0.46831051484442204</v>
      </c>
    </row>
    <row r="7037" spans="1:2" x14ac:dyDescent="0.25">
      <c r="A7037" s="28" t="s">
        <v>29</v>
      </c>
      <c r="B7037" s="2">
        <v>1.3212723493701066</v>
      </c>
    </row>
    <row r="7038" spans="1:2" x14ac:dyDescent="0.25">
      <c r="A7038" s="28" t="s">
        <v>30</v>
      </c>
      <c r="B7038" s="2">
        <v>1.5889567406590064</v>
      </c>
    </row>
    <row r="7039" spans="1:2" x14ac:dyDescent="0.25">
      <c r="A7039" s="28" t="s">
        <v>88</v>
      </c>
      <c r="B7039" s="2">
        <v>0.62323034643321451</v>
      </c>
    </row>
    <row r="7040" spans="1:2" x14ac:dyDescent="0.25">
      <c r="A7040" s="28" t="s">
        <v>80</v>
      </c>
      <c r="B7040" s="2">
        <v>6.477057259512814E-2</v>
      </c>
    </row>
    <row r="7041" spans="1:2" x14ac:dyDescent="0.25">
      <c r="A7041" s="28" t="s">
        <v>84</v>
      </c>
      <c r="B7041" s="2">
        <v>6.8289304279659277E-2</v>
      </c>
    </row>
    <row r="7042" spans="1:2" x14ac:dyDescent="0.25">
      <c r="A7042" s="28" t="s">
        <v>85</v>
      </c>
      <c r="B7042" s="2">
        <v>1.3323546315259995</v>
      </c>
    </row>
    <row r="7043" spans="1:2" x14ac:dyDescent="0.25">
      <c r="A7043" s="28" t="s">
        <v>82</v>
      </c>
      <c r="B7043" s="2">
        <v>1.0666993468322341</v>
      </c>
    </row>
    <row r="7044" spans="1:2" x14ac:dyDescent="0.25">
      <c r="A7044" s="6" t="s">
        <v>230</v>
      </c>
      <c r="B7044" s="2">
        <v>4.22171071397291</v>
      </c>
    </row>
    <row r="7045" spans="1:2" x14ac:dyDescent="0.25">
      <c r="A7045" s="28" t="s">
        <v>79</v>
      </c>
      <c r="B7045" s="2">
        <v>2.0959660081835814E-2</v>
      </c>
    </row>
    <row r="7046" spans="1:2" x14ac:dyDescent="0.25">
      <c r="A7046" s="28" t="s">
        <v>86</v>
      </c>
      <c r="B7046" s="2">
        <v>1.633094519330797E-2</v>
      </c>
    </row>
    <row r="7047" spans="1:2" x14ac:dyDescent="0.25">
      <c r="A7047" s="28" t="s">
        <v>87</v>
      </c>
      <c r="B7047" s="2">
        <v>0.29967252729788552</v>
      </c>
    </row>
    <row r="7048" spans="1:2" x14ac:dyDescent="0.25">
      <c r="A7048" s="28" t="s">
        <v>31</v>
      </c>
      <c r="B7048" s="2">
        <v>0.22291094570039771</v>
      </c>
    </row>
    <row r="7049" spans="1:2" x14ac:dyDescent="0.25">
      <c r="A7049" s="28" t="s">
        <v>29</v>
      </c>
      <c r="B7049" s="2">
        <v>0.57293217356516257</v>
      </c>
    </row>
    <row r="7050" spans="1:2" x14ac:dyDescent="0.25">
      <c r="A7050" s="28" t="s">
        <v>30</v>
      </c>
      <c r="B7050" s="2">
        <v>1.0336291934395012</v>
      </c>
    </row>
    <row r="7051" spans="1:2" x14ac:dyDescent="0.25">
      <c r="A7051" s="28" t="s">
        <v>88</v>
      </c>
      <c r="B7051" s="2">
        <v>0.86990465513535709</v>
      </c>
    </row>
    <row r="7052" spans="1:2" x14ac:dyDescent="0.25">
      <c r="A7052" s="28" t="s">
        <v>80</v>
      </c>
      <c r="B7052" s="2">
        <v>1.6424363568106524E-2</v>
      </c>
    </row>
    <row r="7053" spans="1:2" x14ac:dyDescent="0.25">
      <c r="A7053" s="28" t="s">
        <v>84</v>
      </c>
      <c r="B7053" s="2">
        <v>2.9068053891263781E-2</v>
      </c>
    </row>
    <row r="7054" spans="1:2" x14ac:dyDescent="0.25">
      <c r="A7054" s="28" t="s">
        <v>85</v>
      </c>
      <c r="B7054" s="2">
        <v>0.74826724111423237</v>
      </c>
    </row>
    <row r="7055" spans="1:2" x14ac:dyDescent="0.25">
      <c r="A7055" s="28" t="s">
        <v>82</v>
      </c>
      <c r="B7055" s="2">
        <v>0.39161095498585891</v>
      </c>
    </row>
    <row r="7056" spans="1:2" x14ac:dyDescent="0.25">
      <c r="A7056" s="6" t="s">
        <v>93</v>
      </c>
      <c r="B7056" s="2">
        <v>97.336530155505159</v>
      </c>
    </row>
    <row r="7057" spans="1:2" x14ac:dyDescent="0.25">
      <c r="A7057" s="28" t="s">
        <v>79</v>
      </c>
      <c r="B7057" s="2">
        <v>0.43085511780805275</v>
      </c>
    </row>
    <row r="7058" spans="1:2" x14ac:dyDescent="0.25">
      <c r="A7058" s="28" t="s">
        <v>86</v>
      </c>
      <c r="B7058" s="2">
        <v>0.55808334878412691</v>
      </c>
    </row>
    <row r="7059" spans="1:2" x14ac:dyDescent="0.25">
      <c r="A7059" s="28" t="s">
        <v>87</v>
      </c>
      <c r="B7059" s="2">
        <v>9.4575460242528315</v>
      </c>
    </row>
    <row r="7060" spans="1:2" x14ac:dyDescent="0.25">
      <c r="A7060" s="28" t="s">
        <v>31</v>
      </c>
      <c r="B7060" s="2">
        <v>11.33130461457489</v>
      </c>
    </row>
    <row r="7061" spans="1:2" x14ac:dyDescent="0.25">
      <c r="A7061" s="28" t="s">
        <v>29</v>
      </c>
      <c r="B7061" s="2">
        <v>15.503611210198201</v>
      </c>
    </row>
    <row r="7062" spans="1:2" x14ac:dyDescent="0.25">
      <c r="A7062" s="28" t="s">
        <v>30</v>
      </c>
      <c r="B7062" s="2">
        <v>28.381159594736875</v>
      </c>
    </row>
    <row r="7063" spans="1:2" x14ac:dyDescent="0.25">
      <c r="A7063" s="28" t="s">
        <v>88</v>
      </c>
      <c r="B7063" s="2">
        <v>5.7641889204545294</v>
      </c>
    </row>
    <row r="7064" spans="1:2" x14ac:dyDescent="0.25">
      <c r="A7064" s="28" t="s">
        <v>80</v>
      </c>
      <c r="B7064" s="2">
        <v>0.65842136664307227</v>
      </c>
    </row>
    <row r="7065" spans="1:2" x14ac:dyDescent="0.25">
      <c r="A7065" s="28" t="s">
        <v>84</v>
      </c>
      <c r="B7065" s="2">
        <v>2.4250542708383258</v>
      </c>
    </row>
    <row r="7066" spans="1:2" x14ac:dyDescent="0.25">
      <c r="A7066" s="28" t="s">
        <v>85</v>
      </c>
      <c r="B7066" s="2">
        <v>15.329497134750758</v>
      </c>
    </row>
    <row r="7067" spans="1:2" x14ac:dyDescent="0.25">
      <c r="A7067" s="28" t="s">
        <v>82</v>
      </c>
      <c r="B7067" s="2">
        <v>7.4968085524635084</v>
      </c>
    </row>
    <row r="7068" spans="1:2" x14ac:dyDescent="0.25">
      <c r="A7068" s="3" t="s">
        <v>221</v>
      </c>
      <c r="B7068" s="2">
        <v>414.4156759597621</v>
      </c>
    </row>
    <row r="7069" spans="1:2" x14ac:dyDescent="0.25">
      <c r="A7069" s="6" t="s">
        <v>229</v>
      </c>
      <c r="B7069" s="2">
        <v>6.1413271146320687</v>
      </c>
    </row>
    <row r="7070" spans="1:2" x14ac:dyDescent="0.25">
      <c r="A7070" s="28" t="s">
        <v>79</v>
      </c>
      <c r="B7070" s="2">
        <v>0.13991750957867446</v>
      </c>
    </row>
    <row r="7071" spans="1:2" x14ac:dyDescent="0.25">
      <c r="A7071" s="28" t="s">
        <v>86</v>
      </c>
      <c r="B7071" s="2">
        <v>1.060335483725324E-2</v>
      </c>
    </row>
    <row r="7072" spans="1:2" x14ac:dyDescent="0.25">
      <c r="A7072" s="28" t="s">
        <v>87</v>
      </c>
      <c r="B7072" s="2">
        <v>0.34405657613035157</v>
      </c>
    </row>
    <row r="7073" spans="1:2" x14ac:dyDescent="0.25">
      <c r="A7073" s="28" t="s">
        <v>31</v>
      </c>
      <c r="B7073" s="2">
        <v>2.8023140550302998</v>
      </c>
    </row>
    <row r="7074" spans="1:2" x14ac:dyDescent="0.25">
      <c r="A7074" s="28" t="s">
        <v>29</v>
      </c>
      <c r="B7074" s="2">
        <v>0.74384118026976875</v>
      </c>
    </row>
    <row r="7075" spans="1:2" x14ac:dyDescent="0.25">
      <c r="A7075" s="28" t="s">
        <v>30</v>
      </c>
      <c r="B7075" s="2">
        <v>0.71688840539974119</v>
      </c>
    </row>
    <row r="7076" spans="1:2" x14ac:dyDescent="0.25">
      <c r="A7076" s="28" t="s">
        <v>88</v>
      </c>
      <c r="B7076" s="2">
        <v>0.19845448339391325</v>
      </c>
    </row>
    <row r="7077" spans="1:2" x14ac:dyDescent="0.25">
      <c r="A7077" s="28" t="s">
        <v>80</v>
      </c>
      <c r="B7077" s="2">
        <v>1.3113745483461531E-2</v>
      </c>
    </row>
    <row r="7078" spans="1:2" x14ac:dyDescent="0.25">
      <c r="A7078" s="28" t="s">
        <v>84</v>
      </c>
      <c r="B7078" s="2">
        <v>0.22888639965880872</v>
      </c>
    </row>
    <row r="7079" spans="1:2" x14ac:dyDescent="0.25">
      <c r="A7079" s="28" t="s">
        <v>85</v>
      </c>
      <c r="B7079" s="2">
        <v>0.40051334424038354</v>
      </c>
    </row>
    <row r="7080" spans="1:2" x14ac:dyDescent="0.25">
      <c r="A7080" s="28" t="s">
        <v>82</v>
      </c>
      <c r="B7080" s="2">
        <v>0.54273806060941288</v>
      </c>
    </row>
    <row r="7081" spans="1:2" x14ac:dyDescent="0.25">
      <c r="A7081" s="6" t="s">
        <v>240</v>
      </c>
      <c r="B7081" s="2">
        <v>3.3823575564201929</v>
      </c>
    </row>
    <row r="7082" spans="1:2" x14ac:dyDescent="0.25">
      <c r="A7082" s="28" t="s">
        <v>79</v>
      </c>
      <c r="B7082" s="2">
        <v>1.9661503297678285E-2</v>
      </c>
    </row>
    <row r="7083" spans="1:2" x14ac:dyDescent="0.25">
      <c r="A7083" s="28" t="s">
        <v>87</v>
      </c>
      <c r="B7083" s="2">
        <v>0.67277317268433212</v>
      </c>
    </row>
    <row r="7084" spans="1:2" x14ac:dyDescent="0.25">
      <c r="A7084" s="28" t="s">
        <v>31</v>
      </c>
      <c r="B7084" s="2">
        <v>0.25910480328205621</v>
      </c>
    </row>
    <row r="7085" spans="1:2" x14ac:dyDescent="0.25">
      <c r="A7085" s="28" t="s">
        <v>29</v>
      </c>
      <c r="B7085" s="2">
        <v>0.30506613297561591</v>
      </c>
    </row>
    <row r="7086" spans="1:2" x14ac:dyDescent="0.25">
      <c r="A7086" s="28" t="s">
        <v>30</v>
      </c>
      <c r="B7086" s="2">
        <v>0.20400037249619751</v>
      </c>
    </row>
    <row r="7087" spans="1:2" x14ac:dyDescent="0.25">
      <c r="A7087" s="28" t="s">
        <v>88</v>
      </c>
      <c r="B7087" s="2">
        <v>0.13402807766298164</v>
      </c>
    </row>
    <row r="7088" spans="1:2" x14ac:dyDescent="0.25">
      <c r="A7088" s="28" t="s">
        <v>80</v>
      </c>
      <c r="B7088" s="2">
        <v>3.1503627396928531E-2</v>
      </c>
    </row>
    <row r="7089" spans="1:2" x14ac:dyDescent="0.25">
      <c r="A7089" s="28" t="s">
        <v>84</v>
      </c>
      <c r="B7089" s="2">
        <v>0.20222927158909454</v>
      </c>
    </row>
    <row r="7090" spans="1:2" x14ac:dyDescent="0.25">
      <c r="A7090" s="28" t="s">
        <v>85</v>
      </c>
      <c r="B7090" s="2">
        <v>1.1364878182708142</v>
      </c>
    </row>
    <row r="7091" spans="1:2" x14ac:dyDescent="0.25">
      <c r="A7091" s="28" t="s">
        <v>82</v>
      </c>
      <c r="B7091" s="2">
        <v>0.41750277676449404</v>
      </c>
    </row>
    <row r="7092" spans="1:2" x14ac:dyDescent="0.25">
      <c r="A7092" s="6" t="s">
        <v>242</v>
      </c>
      <c r="B7092" s="2">
        <v>24.100064954449863</v>
      </c>
    </row>
    <row r="7093" spans="1:2" x14ac:dyDescent="0.25">
      <c r="A7093" s="28" t="s">
        <v>79</v>
      </c>
      <c r="B7093" s="2">
        <v>0.93602631750988263</v>
      </c>
    </row>
    <row r="7094" spans="1:2" x14ac:dyDescent="0.25">
      <c r="A7094" s="28" t="s">
        <v>86</v>
      </c>
      <c r="B7094" s="2">
        <v>0.31630351441755955</v>
      </c>
    </row>
    <row r="7095" spans="1:2" x14ac:dyDescent="0.25">
      <c r="A7095" s="28" t="s">
        <v>87</v>
      </c>
      <c r="B7095" s="2">
        <v>0.55240706569069042</v>
      </c>
    </row>
    <row r="7096" spans="1:2" x14ac:dyDescent="0.25">
      <c r="A7096" s="28" t="s">
        <v>31</v>
      </c>
      <c r="B7096" s="2">
        <v>6.2840598359600337</v>
      </c>
    </row>
    <row r="7097" spans="1:2" x14ac:dyDescent="0.25">
      <c r="A7097" s="28" t="s">
        <v>29</v>
      </c>
      <c r="B7097" s="2">
        <v>0.96198424687034323</v>
      </c>
    </row>
    <row r="7098" spans="1:2" x14ac:dyDescent="0.25">
      <c r="A7098" s="28" t="s">
        <v>30</v>
      </c>
      <c r="B7098" s="2">
        <v>2.0590924209477306</v>
      </c>
    </row>
    <row r="7099" spans="1:2" x14ac:dyDescent="0.25">
      <c r="A7099" s="28" t="s">
        <v>88</v>
      </c>
      <c r="B7099" s="2">
        <v>1.852566791779275</v>
      </c>
    </row>
    <row r="7100" spans="1:2" x14ac:dyDescent="0.25">
      <c r="A7100" s="28" t="s">
        <v>80</v>
      </c>
      <c r="B7100" s="2">
        <v>0.42298128831433862</v>
      </c>
    </row>
    <row r="7101" spans="1:2" x14ac:dyDescent="0.25">
      <c r="A7101" s="28" t="s">
        <v>84</v>
      </c>
      <c r="B7101" s="2">
        <v>1.3316970227084042</v>
      </c>
    </row>
    <row r="7102" spans="1:2" x14ac:dyDescent="0.25">
      <c r="A7102" s="28" t="s">
        <v>85</v>
      </c>
      <c r="B7102" s="2">
        <v>4.7814558926057957</v>
      </c>
    </row>
    <row r="7103" spans="1:2" x14ac:dyDescent="0.25">
      <c r="A7103" s="28" t="s">
        <v>82</v>
      </c>
      <c r="B7103" s="2">
        <v>4.6014905576458087</v>
      </c>
    </row>
    <row r="7104" spans="1:2" x14ac:dyDescent="0.25">
      <c r="A7104" s="6" t="s">
        <v>19</v>
      </c>
      <c r="B7104" s="2">
        <v>0.54040443111850101</v>
      </c>
    </row>
    <row r="7105" spans="1:2" x14ac:dyDescent="0.25">
      <c r="A7105" s="28" t="s">
        <v>79</v>
      </c>
      <c r="B7105" s="2">
        <v>0.20945542032261377</v>
      </c>
    </row>
    <row r="7106" spans="1:2" x14ac:dyDescent="0.25">
      <c r="A7106" s="28" t="s">
        <v>86</v>
      </c>
      <c r="B7106" s="2">
        <v>8.6428093208673114E-3</v>
      </c>
    </row>
    <row r="7107" spans="1:2" x14ac:dyDescent="0.25">
      <c r="A7107" s="28" t="s">
        <v>87</v>
      </c>
      <c r="B7107" s="2">
        <v>2.4132239526916603E-3</v>
      </c>
    </row>
    <row r="7108" spans="1:2" x14ac:dyDescent="0.25">
      <c r="A7108" s="28" t="s">
        <v>31</v>
      </c>
      <c r="B7108" s="2">
        <v>9.1940627432504529E-2</v>
      </c>
    </row>
    <row r="7109" spans="1:2" x14ac:dyDescent="0.25">
      <c r="A7109" s="28" t="s">
        <v>29</v>
      </c>
      <c r="B7109" s="2">
        <v>2.4006245383079911E-2</v>
      </c>
    </row>
    <row r="7110" spans="1:2" x14ac:dyDescent="0.25">
      <c r="A7110" s="28" t="s">
        <v>30</v>
      </c>
      <c r="B7110" s="2">
        <v>8.6286596771935706E-3</v>
      </c>
    </row>
    <row r="7111" spans="1:2" x14ac:dyDescent="0.25">
      <c r="A7111" s="28" t="s">
        <v>88</v>
      </c>
      <c r="B7111" s="2">
        <v>1.0904785719297023E-2</v>
      </c>
    </row>
    <row r="7112" spans="1:2" x14ac:dyDescent="0.25">
      <c r="A7112" s="28" t="s">
        <v>80</v>
      </c>
      <c r="B7112" s="2">
        <v>1.6163686126726827E-2</v>
      </c>
    </row>
    <row r="7113" spans="1:2" x14ac:dyDescent="0.25">
      <c r="A7113" s="28" t="s">
        <v>84</v>
      </c>
      <c r="B7113" s="2">
        <v>3.1645129531034728E-3</v>
      </c>
    </row>
    <row r="7114" spans="1:2" x14ac:dyDescent="0.25">
      <c r="A7114" s="28" t="s">
        <v>85</v>
      </c>
      <c r="B7114" s="2">
        <v>0.15153591222436652</v>
      </c>
    </row>
    <row r="7115" spans="1:2" x14ac:dyDescent="0.25">
      <c r="A7115" s="28" t="s">
        <v>82</v>
      </c>
      <c r="B7115" s="2">
        <v>1.3548548006056376E-2</v>
      </c>
    </row>
    <row r="7116" spans="1:2" x14ac:dyDescent="0.25">
      <c r="A7116" s="6" t="s">
        <v>244</v>
      </c>
      <c r="B7116" s="2">
        <v>14.75931067100742</v>
      </c>
    </row>
    <row r="7117" spans="1:2" x14ac:dyDescent="0.25">
      <c r="A7117" s="28" t="s">
        <v>79</v>
      </c>
      <c r="B7117" s="2">
        <v>0.45773983166738236</v>
      </c>
    </row>
    <row r="7118" spans="1:2" x14ac:dyDescent="0.25">
      <c r="A7118" s="28" t="s">
        <v>86</v>
      </c>
      <c r="B7118" s="2">
        <v>0.18420567683047084</v>
      </c>
    </row>
    <row r="7119" spans="1:2" x14ac:dyDescent="0.25">
      <c r="A7119" s="28" t="s">
        <v>87</v>
      </c>
      <c r="B7119" s="2">
        <v>0.86845311400085712</v>
      </c>
    </row>
    <row r="7120" spans="1:2" x14ac:dyDescent="0.25">
      <c r="A7120" s="28" t="s">
        <v>31</v>
      </c>
      <c r="B7120" s="2">
        <v>4.459966577515738</v>
      </c>
    </row>
    <row r="7121" spans="1:2" x14ac:dyDescent="0.25">
      <c r="A7121" s="28" t="s">
        <v>29</v>
      </c>
      <c r="B7121" s="2">
        <v>0.86706161540569548</v>
      </c>
    </row>
    <row r="7122" spans="1:2" x14ac:dyDescent="0.25">
      <c r="A7122" s="28" t="s">
        <v>30</v>
      </c>
      <c r="B7122" s="2">
        <v>1.1315565212166758</v>
      </c>
    </row>
    <row r="7123" spans="1:2" x14ac:dyDescent="0.25">
      <c r="A7123" s="28" t="s">
        <v>88</v>
      </c>
      <c r="B7123" s="2">
        <v>1.1492059220031952</v>
      </c>
    </row>
    <row r="7124" spans="1:2" x14ac:dyDescent="0.25">
      <c r="A7124" s="28" t="s">
        <v>80</v>
      </c>
      <c r="B7124" s="2">
        <v>2.4343632498927188E-2</v>
      </c>
    </row>
    <row r="7125" spans="1:2" x14ac:dyDescent="0.25">
      <c r="A7125" s="28" t="s">
        <v>84</v>
      </c>
      <c r="B7125" s="2">
        <v>0.73066952112845462</v>
      </c>
    </row>
    <row r="7126" spans="1:2" x14ac:dyDescent="0.25">
      <c r="A7126" s="28" t="s">
        <v>85</v>
      </c>
      <c r="B7126" s="2">
        <v>3.0645315292724105</v>
      </c>
    </row>
    <row r="7127" spans="1:2" x14ac:dyDescent="0.25">
      <c r="A7127" s="28" t="s">
        <v>82</v>
      </c>
      <c r="B7127" s="2">
        <v>1.8215767294676115</v>
      </c>
    </row>
    <row r="7128" spans="1:2" x14ac:dyDescent="0.25">
      <c r="A7128" s="6" t="s">
        <v>246</v>
      </c>
      <c r="B7128" s="2">
        <v>3.9976576220261579</v>
      </c>
    </row>
    <row r="7129" spans="1:2" x14ac:dyDescent="0.25">
      <c r="A7129" s="28" t="s">
        <v>79</v>
      </c>
      <c r="B7129" s="2">
        <v>6.8466541625750554E-2</v>
      </c>
    </row>
    <row r="7130" spans="1:2" x14ac:dyDescent="0.25">
      <c r="A7130" s="28" t="s">
        <v>86</v>
      </c>
      <c r="B7130" s="2">
        <v>3.3253932132849183E-2</v>
      </c>
    </row>
    <row r="7131" spans="1:2" x14ac:dyDescent="0.25">
      <c r="A7131" s="28" t="s">
        <v>87</v>
      </c>
      <c r="B7131" s="2">
        <v>4.2281040491199615E-2</v>
      </c>
    </row>
    <row r="7132" spans="1:2" x14ac:dyDescent="0.25">
      <c r="A7132" s="28" t="s">
        <v>31</v>
      </c>
      <c r="B7132" s="2">
        <v>1.4499666464062637</v>
      </c>
    </row>
    <row r="7133" spans="1:2" x14ac:dyDescent="0.25">
      <c r="A7133" s="28" t="s">
        <v>29</v>
      </c>
      <c r="B7133" s="2">
        <v>0.22229329735100775</v>
      </c>
    </row>
    <row r="7134" spans="1:2" x14ac:dyDescent="0.25">
      <c r="A7134" s="28" t="s">
        <v>30</v>
      </c>
      <c r="B7134" s="2">
        <v>0.26958537236958469</v>
      </c>
    </row>
    <row r="7135" spans="1:2" x14ac:dyDescent="0.25">
      <c r="A7135" s="28" t="s">
        <v>88</v>
      </c>
      <c r="B7135" s="2">
        <v>0.2824475492940432</v>
      </c>
    </row>
    <row r="7136" spans="1:2" x14ac:dyDescent="0.25">
      <c r="A7136" s="28" t="s">
        <v>80</v>
      </c>
      <c r="B7136" s="2">
        <v>0.13734166536408304</v>
      </c>
    </row>
    <row r="7137" spans="1:2" x14ac:dyDescent="0.25">
      <c r="A7137" s="28" t="s">
        <v>84</v>
      </c>
      <c r="B7137" s="2">
        <v>7.4141094275097463E-2</v>
      </c>
    </row>
    <row r="7138" spans="1:2" x14ac:dyDescent="0.25">
      <c r="A7138" s="28" t="s">
        <v>85</v>
      </c>
      <c r="B7138" s="2">
        <v>1.1371759585433932</v>
      </c>
    </row>
    <row r="7139" spans="1:2" x14ac:dyDescent="0.25">
      <c r="A7139" s="28" t="s">
        <v>82</v>
      </c>
      <c r="B7139" s="2">
        <v>0.28070452417288555</v>
      </c>
    </row>
    <row r="7140" spans="1:2" x14ac:dyDescent="0.25">
      <c r="A7140" s="6" t="s">
        <v>248</v>
      </c>
      <c r="B7140" s="2">
        <v>26.305903318666886</v>
      </c>
    </row>
    <row r="7141" spans="1:2" x14ac:dyDescent="0.25">
      <c r="A7141" s="28" t="s">
        <v>79</v>
      </c>
      <c r="B7141" s="2">
        <v>1.0688782555272411</v>
      </c>
    </row>
    <row r="7142" spans="1:2" x14ac:dyDescent="0.25">
      <c r="A7142" s="28" t="s">
        <v>86</v>
      </c>
      <c r="B7142" s="2">
        <v>0.25386460954510975</v>
      </c>
    </row>
    <row r="7143" spans="1:2" x14ac:dyDescent="0.25">
      <c r="A7143" s="28" t="s">
        <v>87</v>
      </c>
      <c r="B7143" s="2">
        <v>0.75228474643955134</v>
      </c>
    </row>
    <row r="7144" spans="1:2" x14ac:dyDescent="0.25">
      <c r="A7144" s="28" t="s">
        <v>31</v>
      </c>
      <c r="B7144" s="2">
        <v>5.6505976756495366</v>
      </c>
    </row>
    <row r="7145" spans="1:2" x14ac:dyDescent="0.25">
      <c r="A7145" s="28" t="s">
        <v>29</v>
      </c>
      <c r="B7145" s="2">
        <v>1.1360618119479851</v>
      </c>
    </row>
    <row r="7146" spans="1:2" x14ac:dyDescent="0.25">
      <c r="A7146" s="28" t="s">
        <v>30</v>
      </c>
      <c r="B7146" s="2">
        <v>2.2857935935490143</v>
      </c>
    </row>
    <row r="7147" spans="1:2" x14ac:dyDescent="0.25">
      <c r="A7147" s="28" t="s">
        <v>88</v>
      </c>
      <c r="B7147" s="2">
        <v>2.063996529634081</v>
      </c>
    </row>
    <row r="7148" spans="1:2" x14ac:dyDescent="0.25">
      <c r="A7148" s="28" t="s">
        <v>80</v>
      </c>
      <c r="B7148" s="2">
        <v>0.82671361537297794</v>
      </c>
    </row>
    <row r="7149" spans="1:2" x14ac:dyDescent="0.25">
      <c r="A7149" s="28" t="s">
        <v>84</v>
      </c>
      <c r="B7149" s="2">
        <v>1.3605729572640943</v>
      </c>
    </row>
    <row r="7150" spans="1:2" x14ac:dyDescent="0.25">
      <c r="A7150" s="28" t="s">
        <v>85</v>
      </c>
      <c r="B7150" s="2">
        <v>7.2752186795599796</v>
      </c>
    </row>
    <row r="7151" spans="1:2" x14ac:dyDescent="0.25">
      <c r="A7151" s="28" t="s">
        <v>82</v>
      </c>
      <c r="B7151" s="2">
        <v>3.6319208441773156</v>
      </c>
    </row>
    <row r="7152" spans="1:2" x14ac:dyDescent="0.25">
      <c r="A7152" s="6" t="s">
        <v>20</v>
      </c>
      <c r="B7152" s="2">
        <v>24.298487324762949</v>
      </c>
    </row>
    <row r="7153" spans="1:2" x14ac:dyDescent="0.25">
      <c r="A7153" s="28" t="s">
        <v>79</v>
      </c>
      <c r="B7153" s="2">
        <v>0.19813140927641476</v>
      </c>
    </row>
    <row r="7154" spans="1:2" x14ac:dyDescent="0.25">
      <c r="A7154" s="28" t="s">
        <v>86</v>
      </c>
      <c r="B7154" s="2">
        <v>0.23538052252249406</v>
      </c>
    </row>
    <row r="7155" spans="1:2" x14ac:dyDescent="0.25">
      <c r="A7155" s="28" t="s">
        <v>87</v>
      </c>
      <c r="B7155" s="2">
        <v>0.77483567279424159</v>
      </c>
    </row>
    <row r="7156" spans="1:2" x14ac:dyDescent="0.25">
      <c r="A7156" s="28" t="s">
        <v>31</v>
      </c>
      <c r="B7156" s="2">
        <v>11.604557905536083</v>
      </c>
    </row>
    <row r="7157" spans="1:2" x14ac:dyDescent="0.25">
      <c r="A7157" s="28" t="s">
        <v>29</v>
      </c>
      <c r="B7157" s="2">
        <v>0.92127050251097076</v>
      </c>
    </row>
    <row r="7158" spans="1:2" x14ac:dyDescent="0.25">
      <c r="A7158" s="28" t="s">
        <v>30</v>
      </c>
      <c r="B7158" s="2">
        <v>3.3624038952521285</v>
      </c>
    </row>
    <row r="7159" spans="1:2" x14ac:dyDescent="0.25">
      <c r="A7159" s="28" t="s">
        <v>88</v>
      </c>
      <c r="B7159" s="2">
        <v>0.50380249389871956</v>
      </c>
    </row>
    <row r="7160" spans="1:2" x14ac:dyDescent="0.25">
      <c r="A7160" s="28" t="s">
        <v>80</v>
      </c>
      <c r="B7160" s="2">
        <v>0.26243135135710699</v>
      </c>
    </row>
    <row r="7161" spans="1:2" x14ac:dyDescent="0.25">
      <c r="A7161" s="28" t="s">
        <v>84</v>
      </c>
      <c r="B7161" s="2">
        <v>0.91698449271506011</v>
      </c>
    </row>
    <row r="7162" spans="1:2" x14ac:dyDescent="0.25">
      <c r="A7162" s="28" t="s">
        <v>85</v>
      </c>
      <c r="B7162" s="2">
        <v>3.4378554706396822</v>
      </c>
    </row>
    <row r="7163" spans="1:2" x14ac:dyDescent="0.25">
      <c r="A7163" s="28" t="s">
        <v>82</v>
      </c>
      <c r="B7163" s="2">
        <v>2.0808336082600483</v>
      </c>
    </row>
    <row r="7164" spans="1:2" x14ac:dyDescent="0.25">
      <c r="A7164" s="6" t="s">
        <v>21</v>
      </c>
      <c r="B7164" s="2">
        <v>5.7236111775994898</v>
      </c>
    </row>
    <row r="7165" spans="1:2" x14ac:dyDescent="0.25">
      <c r="A7165" s="28" t="s">
        <v>79</v>
      </c>
      <c r="B7165" s="2">
        <v>1.7958766639226836E-2</v>
      </c>
    </row>
    <row r="7166" spans="1:2" x14ac:dyDescent="0.25">
      <c r="A7166" s="28" t="s">
        <v>86</v>
      </c>
      <c r="B7166" s="2">
        <v>4.1300961487826309E-3</v>
      </c>
    </row>
    <row r="7167" spans="1:2" x14ac:dyDescent="0.25">
      <c r="A7167" s="28" t="s">
        <v>87</v>
      </c>
      <c r="B7167" s="2">
        <v>1.54714234033937E-2</v>
      </c>
    </row>
    <row r="7168" spans="1:2" x14ac:dyDescent="0.25">
      <c r="A7168" s="28" t="s">
        <v>31</v>
      </c>
      <c r="B7168" s="2">
        <v>0.94105236834532613</v>
      </c>
    </row>
    <row r="7169" spans="1:2" x14ac:dyDescent="0.25">
      <c r="A7169" s="28" t="s">
        <v>29</v>
      </c>
      <c r="B7169" s="2">
        <v>6.7143263822452753E-2</v>
      </c>
    </row>
    <row r="7170" spans="1:2" x14ac:dyDescent="0.25">
      <c r="A7170" s="28" t="s">
        <v>30</v>
      </c>
      <c r="B7170" s="2">
        <v>0.11595997735294629</v>
      </c>
    </row>
    <row r="7171" spans="1:2" x14ac:dyDescent="0.25">
      <c r="A7171" s="28" t="s">
        <v>88</v>
      </c>
      <c r="B7171" s="2">
        <v>0.24333886244783273</v>
      </c>
    </row>
    <row r="7172" spans="1:2" x14ac:dyDescent="0.25">
      <c r="A7172" s="28" t="s">
        <v>80</v>
      </c>
      <c r="B7172" s="2">
        <v>0.10135949864338911</v>
      </c>
    </row>
    <row r="7173" spans="1:2" x14ac:dyDescent="0.25">
      <c r="A7173" s="28" t="s">
        <v>84</v>
      </c>
      <c r="B7173" s="2">
        <v>2.0816474608841773</v>
      </c>
    </row>
    <row r="7174" spans="1:2" x14ac:dyDescent="0.25">
      <c r="A7174" s="28" t="s">
        <v>85</v>
      </c>
      <c r="B7174" s="2">
        <v>0.46720459812845366</v>
      </c>
    </row>
    <row r="7175" spans="1:2" x14ac:dyDescent="0.25">
      <c r="A7175" s="28" t="s">
        <v>82</v>
      </c>
      <c r="B7175" s="2">
        <v>1.6683448617835086</v>
      </c>
    </row>
    <row r="7176" spans="1:2" x14ac:dyDescent="0.25">
      <c r="A7176" s="6" t="s">
        <v>22</v>
      </c>
      <c r="B7176" s="2">
        <v>3.3055770123640897</v>
      </c>
    </row>
    <row r="7177" spans="1:2" x14ac:dyDescent="0.25">
      <c r="A7177" s="28" t="s">
        <v>79</v>
      </c>
      <c r="B7177" s="2">
        <v>8.3173456181953098E-2</v>
      </c>
    </row>
    <row r="7178" spans="1:2" x14ac:dyDescent="0.25">
      <c r="A7178" s="28" t="s">
        <v>86</v>
      </c>
      <c r="B7178" s="2">
        <v>1.5981440262281935E-2</v>
      </c>
    </row>
    <row r="7179" spans="1:2" x14ac:dyDescent="0.25">
      <c r="A7179" s="28" t="s">
        <v>87</v>
      </c>
      <c r="B7179" s="2">
        <v>0.1467760686133795</v>
      </c>
    </row>
    <row r="7180" spans="1:2" x14ac:dyDescent="0.25">
      <c r="A7180" s="28" t="s">
        <v>31</v>
      </c>
      <c r="B7180" s="2">
        <v>1.1598467215245232</v>
      </c>
    </row>
    <row r="7181" spans="1:2" x14ac:dyDescent="0.25">
      <c r="A7181" s="28" t="s">
        <v>29</v>
      </c>
      <c r="B7181" s="2">
        <v>0.15983362309975421</v>
      </c>
    </row>
    <row r="7182" spans="1:2" x14ac:dyDescent="0.25">
      <c r="A7182" s="28" t="s">
        <v>30</v>
      </c>
      <c r="B7182" s="2">
        <v>0.20919634772087647</v>
      </c>
    </row>
    <row r="7183" spans="1:2" x14ac:dyDescent="0.25">
      <c r="A7183" s="28" t="s">
        <v>88</v>
      </c>
      <c r="B7183" s="2">
        <v>0.2561934766157335</v>
      </c>
    </row>
    <row r="7184" spans="1:2" x14ac:dyDescent="0.25">
      <c r="A7184" s="28" t="s">
        <v>80</v>
      </c>
      <c r="B7184" s="2">
        <v>3.1855033271267791E-2</v>
      </c>
    </row>
    <row r="7185" spans="1:2" x14ac:dyDescent="0.25">
      <c r="A7185" s="28" t="s">
        <v>84</v>
      </c>
      <c r="B7185" s="2">
        <v>6.8776058085847483E-2</v>
      </c>
    </row>
    <row r="7186" spans="1:2" x14ac:dyDescent="0.25">
      <c r="A7186" s="28" t="s">
        <v>85</v>
      </c>
      <c r="B7186" s="2">
        <v>0.9434610256059065</v>
      </c>
    </row>
    <row r="7187" spans="1:2" x14ac:dyDescent="0.25">
      <c r="A7187" s="28" t="s">
        <v>82</v>
      </c>
      <c r="B7187" s="2">
        <v>0.23048376138256649</v>
      </c>
    </row>
    <row r="7188" spans="1:2" x14ac:dyDescent="0.25">
      <c r="A7188" s="6" t="s">
        <v>25</v>
      </c>
      <c r="B7188" s="2">
        <v>3.8064195461021666</v>
      </c>
    </row>
    <row r="7189" spans="1:2" x14ac:dyDescent="0.25">
      <c r="A7189" s="28" t="s">
        <v>79</v>
      </c>
      <c r="B7189" s="2">
        <v>7.9339822652320022E-2</v>
      </c>
    </row>
    <row r="7190" spans="1:2" x14ac:dyDescent="0.25">
      <c r="A7190" s="28" t="s">
        <v>86</v>
      </c>
      <c r="B7190" s="2">
        <v>4.8554813899838187E-3</v>
      </c>
    </row>
    <row r="7191" spans="1:2" x14ac:dyDescent="0.25">
      <c r="A7191" s="28" t="s">
        <v>87</v>
      </c>
      <c r="B7191" s="2">
        <v>2.883530877614696E-2</v>
      </c>
    </row>
    <row r="7192" spans="1:2" x14ac:dyDescent="0.25">
      <c r="A7192" s="28" t="s">
        <v>31</v>
      </c>
      <c r="B7192" s="2">
        <v>0.51584286128376922</v>
      </c>
    </row>
    <row r="7193" spans="1:2" x14ac:dyDescent="0.25">
      <c r="A7193" s="28" t="s">
        <v>29</v>
      </c>
      <c r="B7193" s="2">
        <v>8.6464057697468441E-2</v>
      </c>
    </row>
    <row r="7194" spans="1:2" x14ac:dyDescent="0.25">
      <c r="A7194" s="28" t="s">
        <v>30</v>
      </c>
      <c r="B7194" s="2">
        <v>0.19554517784756806</v>
      </c>
    </row>
    <row r="7195" spans="1:2" x14ac:dyDescent="0.25">
      <c r="A7195" s="28" t="s">
        <v>88</v>
      </c>
      <c r="B7195" s="2">
        <v>1.4995556952889715</v>
      </c>
    </row>
    <row r="7196" spans="1:2" x14ac:dyDescent="0.25">
      <c r="A7196" s="28" t="s">
        <v>80</v>
      </c>
      <c r="B7196" s="2">
        <v>1.3353325924191518E-2</v>
      </c>
    </row>
    <row r="7197" spans="1:2" x14ac:dyDescent="0.25">
      <c r="A7197" s="28" t="s">
        <v>84</v>
      </c>
      <c r="B7197" s="2">
        <v>4.1072366903958338E-2</v>
      </c>
    </row>
    <row r="7198" spans="1:2" x14ac:dyDescent="0.25">
      <c r="A7198" s="28" t="s">
        <v>85</v>
      </c>
      <c r="B7198" s="2">
        <v>1.0837508218278518</v>
      </c>
    </row>
    <row r="7199" spans="1:2" x14ac:dyDescent="0.25">
      <c r="A7199" s="28" t="s">
        <v>82</v>
      </c>
      <c r="B7199" s="2">
        <v>0.25780462650993663</v>
      </c>
    </row>
    <row r="7200" spans="1:2" x14ac:dyDescent="0.25">
      <c r="A7200" s="6" t="s">
        <v>23</v>
      </c>
      <c r="B7200" s="2">
        <v>4.2661205917092095</v>
      </c>
    </row>
    <row r="7201" spans="1:2" x14ac:dyDescent="0.25">
      <c r="A7201" s="28" t="s">
        <v>79</v>
      </c>
      <c r="B7201" s="2">
        <v>8.1726716289335644E-2</v>
      </c>
    </row>
    <row r="7202" spans="1:2" x14ac:dyDescent="0.25">
      <c r="A7202" s="28" t="s">
        <v>86</v>
      </c>
      <c r="B7202" s="2">
        <v>1.8512148968582314E-2</v>
      </c>
    </row>
    <row r="7203" spans="1:2" x14ac:dyDescent="0.25">
      <c r="A7203" s="28" t="s">
        <v>87</v>
      </c>
      <c r="B7203" s="2">
        <v>7.2957444213228889E-2</v>
      </c>
    </row>
    <row r="7204" spans="1:2" x14ac:dyDescent="0.25">
      <c r="A7204" s="28" t="s">
        <v>31</v>
      </c>
      <c r="B7204" s="2">
        <v>1.6220153932878607</v>
      </c>
    </row>
    <row r="7205" spans="1:2" x14ac:dyDescent="0.25">
      <c r="A7205" s="28" t="s">
        <v>29</v>
      </c>
      <c r="B7205" s="2">
        <v>0.17184985925022117</v>
      </c>
    </row>
    <row r="7206" spans="1:2" x14ac:dyDescent="0.25">
      <c r="A7206" s="28" t="s">
        <v>30</v>
      </c>
      <c r="B7206" s="2">
        <v>0.27586624966052664</v>
      </c>
    </row>
    <row r="7207" spans="1:2" x14ac:dyDescent="0.25">
      <c r="A7207" s="28" t="s">
        <v>88</v>
      </c>
      <c r="B7207" s="2">
        <v>0.28397773571764534</v>
      </c>
    </row>
    <row r="7208" spans="1:2" x14ac:dyDescent="0.25">
      <c r="A7208" s="28" t="s">
        <v>80</v>
      </c>
      <c r="B7208" s="2">
        <v>5.2695533388667039E-2</v>
      </c>
    </row>
    <row r="7209" spans="1:2" x14ac:dyDescent="0.25">
      <c r="A7209" s="28" t="s">
        <v>84</v>
      </c>
      <c r="B7209" s="2">
        <v>0.3539998142942406</v>
      </c>
    </row>
    <row r="7210" spans="1:2" x14ac:dyDescent="0.25">
      <c r="A7210" s="28" t="s">
        <v>85</v>
      </c>
      <c r="B7210" s="2">
        <v>0.99372126640258462</v>
      </c>
    </row>
    <row r="7211" spans="1:2" x14ac:dyDescent="0.25">
      <c r="A7211" s="28" t="s">
        <v>82</v>
      </c>
      <c r="B7211" s="2">
        <v>0.33879843023631712</v>
      </c>
    </row>
    <row r="7212" spans="1:2" x14ac:dyDescent="0.25">
      <c r="A7212" s="6" t="s">
        <v>250</v>
      </c>
      <c r="B7212" s="2">
        <v>22.135991500175333</v>
      </c>
    </row>
    <row r="7213" spans="1:2" x14ac:dyDescent="0.25">
      <c r="A7213" s="28" t="s">
        <v>79</v>
      </c>
      <c r="B7213" s="2">
        <v>0.47497335955661851</v>
      </c>
    </row>
    <row r="7214" spans="1:2" x14ac:dyDescent="0.25">
      <c r="A7214" s="28" t="s">
        <v>86</v>
      </c>
      <c r="B7214" s="2">
        <v>0.12230606089534718</v>
      </c>
    </row>
    <row r="7215" spans="1:2" x14ac:dyDescent="0.25">
      <c r="A7215" s="28" t="s">
        <v>87</v>
      </c>
      <c r="B7215" s="2">
        <v>0.62217341798123937</v>
      </c>
    </row>
    <row r="7216" spans="1:2" x14ac:dyDescent="0.25">
      <c r="A7216" s="28" t="s">
        <v>31</v>
      </c>
      <c r="B7216" s="2">
        <v>5.890066718056624</v>
      </c>
    </row>
    <row r="7217" spans="1:2" x14ac:dyDescent="0.25">
      <c r="A7217" s="28" t="s">
        <v>29</v>
      </c>
      <c r="B7217" s="2">
        <v>1.6200294824273935</v>
      </c>
    </row>
    <row r="7218" spans="1:2" x14ac:dyDescent="0.25">
      <c r="A7218" s="28" t="s">
        <v>30</v>
      </c>
      <c r="B7218" s="2">
        <v>2.9952312547825506</v>
      </c>
    </row>
    <row r="7219" spans="1:2" x14ac:dyDescent="0.25">
      <c r="A7219" s="28" t="s">
        <v>88</v>
      </c>
      <c r="B7219" s="2">
        <v>1.711293176366387</v>
      </c>
    </row>
    <row r="7220" spans="1:2" x14ac:dyDescent="0.25">
      <c r="A7220" s="28" t="s">
        <v>80</v>
      </c>
      <c r="B7220" s="2">
        <v>0.20843869220315062</v>
      </c>
    </row>
    <row r="7221" spans="1:2" x14ac:dyDescent="0.25">
      <c r="A7221" s="28" t="s">
        <v>84</v>
      </c>
      <c r="B7221" s="2">
        <v>1.5140194322563743</v>
      </c>
    </row>
    <row r="7222" spans="1:2" x14ac:dyDescent="0.25">
      <c r="A7222" s="28" t="s">
        <v>85</v>
      </c>
      <c r="B7222" s="2">
        <v>4.1292700153943942</v>
      </c>
    </row>
    <row r="7223" spans="1:2" x14ac:dyDescent="0.25">
      <c r="A7223" s="28" t="s">
        <v>82</v>
      </c>
      <c r="B7223" s="2">
        <v>2.8481898902552509</v>
      </c>
    </row>
    <row r="7224" spans="1:2" x14ac:dyDescent="0.25">
      <c r="A7224" s="6" t="s">
        <v>252</v>
      </c>
      <c r="B7224" s="2">
        <v>53.849485495542176</v>
      </c>
    </row>
    <row r="7225" spans="1:2" x14ac:dyDescent="0.25">
      <c r="A7225" s="28" t="s">
        <v>79</v>
      </c>
      <c r="B7225" s="2">
        <v>1.9684319940539001</v>
      </c>
    </row>
    <row r="7226" spans="1:2" x14ac:dyDescent="0.25">
      <c r="A7226" s="28" t="s">
        <v>86</v>
      </c>
      <c r="B7226" s="2">
        <v>0.30148245010671548</v>
      </c>
    </row>
    <row r="7227" spans="1:2" x14ac:dyDescent="0.25">
      <c r="A7227" s="28" t="s">
        <v>87</v>
      </c>
      <c r="B7227" s="2">
        <v>1.8396854389290604</v>
      </c>
    </row>
    <row r="7228" spans="1:2" x14ac:dyDescent="0.25">
      <c r="A7228" s="28" t="s">
        <v>31</v>
      </c>
      <c r="B7228" s="2">
        <v>9.3951222379525134</v>
      </c>
    </row>
    <row r="7229" spans="1:2" x14ac:dyDescent="0.25">
      <c r="A7229" s="28" t="s">
        <v>29</v>
      </c>
      <c r="B7229" s="2">
        <v>6.3257275515377431</v>
      </c>
    </row>
    <row r="7230" spans="1:2" x14ac:dyDescent="0.25">
      <c r="A7230" s="28" t="s">
        <v>30</v>
      </c>
      <c r="B7230" s="2">
        <v>2.0243834675029375</v>
      </c>
    </row>
    <row r="7231" spans="1:2" x14ac:dyDescent="0.25">
      <c r="A7231" s="28" t="s">
        <v>88</v>
      </c>
      <c r="B7231" s="2">
        <v>5.4564335687982028</v>
      </c>
    </row>
    <row r="7232" spans="1:2" x14ac:dyDescent="0.25">
      <c r="A7232" s="28" t="s">
        <v>80</v>
      </c>
      <c r="B7232" s="2">
        <v>2.2185882302196553</v>
      </c>
    </row>
    <row r="7233" spans="1:2" x14ac:dyDescent="0.25">
      <c r="A7233" s="28" t="s">
        <v>84</v>
      </c>
      <c r="B7233" s="2">
        <v>4.1566580542743425</v>
      </c>
    </row>
    <row r="7234" spans="1:2" x14ac:dyDescent="0.25">
      <c r="A7234" s="28" t="s">
        <v>85</v>
      </c>
      <c r="B7234" s="2">
        <v>10.937285635208747</v>
      </c>
    </row>
    <row r="7235" spans="1:2" x14ac:dyDescent="0.25">
      <c r="A7235" s="28" t="s">
        <v>82</v>
      </c>
      <c r="B7235" s="2">
        <v>9.2256868669583625</v>
      </c>
    </row>
    <row r="7236" spans="1:2" x14ac:dyDescent="0.25">
      <c r="A7236" s="6" t="s">
        <v>230</v>
      </c>
      <c r="B7236" s="2">
        <v>10.595119663304592</v>
      </c>
    </row>
    <row r="7237" spans="1:2" x14ac:dyDescent="0.25">
      <c r="A7237" s="28" t="s">
        <v>79</v>
      </c>
      <c r="B7237" s="2">
        <v>0.71441852665331418</v>
      </c>
    </row>
    <row r="7238" spans="1:2" x14ac:dyDescent="0.25">
      <c r="A7238" s="28" t="s">
        <v>86</v>
      </c>
      <c r="B7238" s="2">
        <v>9.7600675832226244E-2</v>
      </c>
    </row>
    <row r="7239" spans="1:2" x14ac:dyDescent="0.25">
      <c r="A7239" s="28" t="s">
        <v>87</v>
      </c>
      <c r="B7239" s="2">
        <v>0.30790927432811926</v>
      </c>
    </row>
    <row r="7240" spans="1:2" x14ac:dyDescent="0.25">
      <c r="A7240" s="28" t="s">
        <v>31</v>
      </c>
      <c r="B7240" s="2">
        <v>1.9991613339292829</v>
      </c>
    </row>
    <row r="7241" spans="1:2" x14ac:dyDescent="0.25">
      <c r="A7241" s="28" t="s">
        <v>29</v>
      </c>
      <c r="B7241" s="2">
        <v>1.0312603350784186</v>
      </c>
    </row>
    <row r="7242" spans="1:2" x14ac:dyDescent="0.25">
      <c r="A7242" s="28" t="s">
        <v>30</v>
      </c>
      <c r="B7242" s="2">
        <v>0.44872162810335958</v>
      </c>
    </row>
    <row r="7243" spans="1:2" x14ac:dyDescent="0.25">
      <c r="A7243" s="28" t="s">
        <v>88</v>
      </c>
      <c r="B7243" s="2">
        <v>1.0866101091092575</v>
      </c>
    </row>
    <row r="7244" spans="1:2" x14ac:dyDescent="0.25">
      <c r="A7244" s="28" t="s">
        <v>80</v>
      </c>
      <c r="B7244" s="2">
        <v>0.71360815529764765</v>
      </c>
    </row>
    <row r="7245" spans="1:2" x14ac:dyDescent="0.25">
      <c r="A7245" s="28" t="s">
        <v>84</v>
      </c>
      <c r="B7245" s="2">
        <v>0.54402446857689502</v>
      </c>
    </row>
    <row r="7246" spans="1:2" x14ac:dyDescent="0.25">
      <c r="A7246" s="28" t="s">
        <v>85</v>
      </c>
      <c r="B7246" s="2">
        <v>2.1087556652779886</v>
      </c>
    </row>
    <row r="7247" spans="1:2" x14ac:dyDescent="0.25">
      <c r="A7247" s="28" t="s">
        <v>82</v>
      </c>
      <c r="B7247" s="2">
        <v>1.5430494911180812</v>
      </c>
    </row>
    <row r="7248" spans="1:2" x14ac:dyDescent="0.25">
      <c r="A7248" s="6" t="s">
        <v>93</v>
      </c>
      <c r="B7248" s="2">
        <v>207.20783797988108</v>
      </c>
    </row>
    <row r="7249" spans="1:2" x14ac:dyDescent="0.25">
      <c r="A7249" s="28" t="s">
        <v>79</v>
      </c>
      <c r="B7249" s="2">
        <v>6.5182994308323075</v>
      </c>
    </row>
    <row r="7250" spans="1:2" x14ac:dyDescent="0.25">
      <c r="A7250" s="28" t="s">
        <v>86</v>
      </c>
      <c r="B7250" s="2">
        <v>1.6071227732105238</v>
      </c>
    </row>
    <row r="7251" spans="1:2" x14ac:dyDescent="0.25">
      <c r="A7251" s="28" t="s">
        <v>87</v>
      </c>
      <c r="B7251" s="2">
        <v>7.0433129884284833</v>
      </c>
    </row>
    <row r="7252" spans="1:2" x14ac:dyDescent="0.25">
      <c r="A7252" s="28" t="s">
        <v>31</v>
      </c>
      <c r="B7252" s="2">
        <v>54.125615761192414</v>
      </c>
    </row>
    <row r="7253" spans="1:2" x14ac:dyDescent="0.25">
      <c r="A7253" s="28" t="s">
        <v>29</v>
      </c>
      <c r="B7253" s="2">
        <v>14.643893205627919</v>
      </c>
    </row>
    <row r="7254" spans="1:2" x14ac:dyDescent="0.25">
      <c r="A7254" s="28" t="s">
        <v>30</v>
      </c>
      <c r="B7254" s="2">
        <v>16.302853343879033</v>
      </c>
    </row>
    <row r="7255" spans="1:2" x14ac:dyDescent="0.25">
      <c r="A7255" s="28" t="s">
        <v>88</v>
      </c>
      <c r="B7255" s="2">
        <v>16.732809257729535</v>
      </c>
    </row>
    <row r="7256" spans="1:2" x14ac:dyDescent="0.25">
      <c r="A7256" s="28" t="s">
        <v>80</v>
      </c>
      <c r="B7256" s="2">
        <v>5.0744910808625194</v>
      </c>
    </row>
    <row r="7257" spans="1:2" x14ac:dyDescent="0.25">
      <c r="A7257" s="28" t="s">
        <v>84</v>
      </c>
      <c r="B7257" s="2">
        <v>13.608542927567953</v>
      </c>
    </row>
    <row r="7258" spans="1:2" x14ac:dyDescent="0.25">
      <c r="A7258" s="28" t="s">
        <v>85</v>
      </c>
      <c r="B7258" s="2">
        <v>42.048223633202753</v>
      </c>
    </row>
    <row r="7259" spans="1:2" x14ac:dyDescent="0.25">
      <c r="A7259" s="28" t="s">
        <v>82</v>
      </c>
      <c r="B7259" s="2">
        <v>29.502673577347654</v>
      </c>
    </row>
    <row r="7260" spans="1:2" x14ac:dyDescent="0.25">
      <c r="A7260" s="3" t="s">
        <v>227</v>
      </c>
      <c r="B7260" s="2">
        <v>801.90960444869097</v>
      </c>
    </row>
    <row r="7261" spans="1:2" x14ac:dyDescent="0.25">
      <c r="A7261" s="6" t="s">
        <v>229</v>
      </c>
      <c r="B7261" s="2">
        <v>2.4639962298062352</v>
      </c>
    </row>
    <row r="7262" spans="1:2" x14ac:dyDescent="0.25">
      <c r="A7262" s="28" t="s">
        <v>79</v>
      </c>
      <c r="B7262" s="2">
        <v>1.8357214530182059E-3</v>
      </c>
    </row>
    <row r="7263" spans="1:2" x14ac:dyDescent="0.25">
      <c r="A7263" s="28" t="s">
        <v>86</v>
      </c>
      <c r="B7263" s="2">
        <v>8.6247032906725841E-3</v>
      </c>
    </row>
    <row r="7264" spans="1:2" x14ac:dyDescent="0.25">
      <c r="A7264" s="28" t="s">
        <v>87</v>
      </c>
      <c r="B7264" s="2">
        <v>3.1839851636651269E-2</v>
      </c>
    </row>
    <row r="7265" spans="1:2" x14ac:dyDescent="0.25">
      <c r="A7265" s="28" t="s">
        <v>31</v>
      </c>
      <c r="B7265" s="2">
        <v>0.57634288757431207</v>
      </c>
    </row>
    <row r="7266" spans="1:2" x14ac:dyDescent="0.25">
      <c r="A7266" s="28" t="s">
        <v>29</v>
      </c>
      <c r="B7266" s="2">
        <v>0.90997083579291926</v>
      </c>
    </row>
    <row r="7267" spans="1:2" x14ac:dyDescent="0.25">
      <c r="A7267" s="28" t="s">
        <v>30</v>
      </c>
      <c r="B7267" s="2">
        <v>0.10163935893109499</v>
      </c>
    </row>
    <row r="7268" spans="1:2" x14ac:dyDescent="0.25">
      <c r="A7268" s="28" t="s">
        <v>88</v>
      </c>
      <c r="B7268" s="2">
        <v>0.12834834370392323</v>
      </c>
    </row>
    <row r="7269" spans="1:2" x14ac:dyDescent="0.25">
      <c r="A7269" s="28" t="s">
        <v>80</v>
      </c>
      <c r="B7269" s="2">
        <v>1.8703234060292236E-2</v>
      </c>
    </row>
    <row r="7270" spans="1:2" x14ac:dyDescent="0.25">
      <c r="A7270" s="28" t="s">
        <v>84</v>
      </c>
      <c r="B7270" s="2">
        <v>0.37723387218177717</v>
      </c>
    </row>
    <row r="7271" spans="1:2" x14ac:dyDescent="0.25">
      <c r="A7271" s="28" t="s">
        <v>85</v>
      </c>
      <c r="B7271" s="2">
        <v>0.14831209244287227</v>
      </c>
    </row>
    <row r="7272" spans="1:2" x14ac:dyDescent="0.25">
      <c r="A7272" s="28" t="s">
        <v>82</v>
      </c>
      <c r="B7272" s="2">
        <v>0.16114532873870191</v>
      </c>
    </row>
    <row r="7273" spans="1:2" x14ac:dyDescent="0.25">
      <c r="A7273" s="6" t="s">
        <v>240</v>
      </c>
      <c r="B7273" s="2">
        <v>1.8202282262439735</v>
      </c>
    </row>
    <row r="7274" spans="1:2" x14ac:dyDescent="0.25">
      <c r="A7274" s="28" t="s">
        <v>79</v>
      </c>
      <c r="B7274" s="2">
        <v>6.8552387761330567E-3</v>
      </c>
    </row>
    <row r="7275" spans="1:2" x14ac:dyDescent="0.25">
      <c r="A7275" s="28" t="s">
        <v>87</v>
      </c>
      <c r="B7275" s="2">
        <v>0.51218934738038291</v>
      </c>
    </row>
    <row r="7276" spans="1:2" x14ac:dyDescent="0.25">
      <c r="A7276" s="28" t="s">
        <v>31</v>
      </c>
      <c r="B7276" s="2">
        <v>0.17488509905076705</v>
      </c>
    </row>
    <row r="7277" spans="1:2" x14ac:dyDescent="0.25">
      <c r="A7277" s="28" t="s">
        <v>29</v>
      </c>
      <c r="B7277" s="2">
        <v>0.28045902319781235</v>
      </c>
    </row>
    <row r="7278" spans="1:2" x14ac:dyDescent="0.25">
      <c r="A7278" s="28" t="s">
        <v>30</v>
      </c>
      <c r="B7278" s="2">
        <v>4.6308782758412187E-2</v>
      </c>
    </row>
    <row r="7279" spans="1:2" x14ac:dyDescent="0.25">
      <c r="A7279" s="28" t="s">
        <v>88</v>
      </c>
      <c r="B7279" s="2">
        <v>6.1247184765353783E-2</v>
      </c>
    </row>
    <row r="7280" spans="1:2" x14ac:dyDescent="0.25">
      <c r="A7280" s="28" t="s">
        <v>80</v>
      </c>
      <c r="B7280" s="2">
        <v>7.5327689798250341E-3</v>
      </c>
    </row>
    <row r="7281" spans="1:2" x14ac:dyDescent="0.25">
      <c r="A7281" s="28" t="s">
        <v>84</v>
      </c>
      <c r="B7281" s="2">
        <v>3.5637283297222454E-2</v>
      </c>
    </row>
    <row r="7282" spans="1:2" x14ac:dyDescent="0.25">
      <c r="A7282" s="28" t="s">
        <v>85</v>
      </c>
      <c r="B7282" s="2">
        <v>0.49306364274859588</v>
      </c>
    </row>
    <row r="7283" spans="1:2" x14ac:dyDescent="0.25">
      <c r="A7283" s="28" t="s">
        <v>82</v>
      </c>
      <c r="B7283" s="2">
        <v>0.20204985528946903</v>
      </c>
    </row>
    <row r="7284" spans="1:2" x14ac:dyDescent="0.25">
      <c r="A7284" s="6" t="s">
        <v>242</v>
      </c>
      <c r="B7284" s="2">
        <v>46.093009906400546</v>
      </c>
    </row>
    <row r="7285" spans="1:2" x14ac:dyDescent="0.25">
      <c r="A7285" s="28" t="s">
        <v>79</v>
      </c>
      <c r="B7285" s="2">
        <v>1.0414449400081638</v>
      </c>
    </row>
    <row r="7286" spans="1:2" x14ac:dyDescent="0.25">
      <c r="A7286" s="28" t="s">
        <v>86</v>
      </c>
      <c r="B7286" s="2">
        <v>0.63970998484710118</v>
      </c>
    </row>
    <row r="7287" spans="1:2" x14ac:dyDescent="0.25">
      <c r="A7287" s="28" t="s">
        <v>87</v>
      </c>
      <c r="B7287" s="2">
        <v>1.2419458707515487</v>
      </c>
    </row>
    <row r="7288" spans="1:2" x14ac:dyDescent="0.25">
      <c r="A7288" s="28" t="s">
        <v>31</v>
      </c>
      <c r="B7288" s="2">
        <v>6.3453097706056054</v>
      </c>
    </row>
    <row r="7289" spans="1:2" x14ac:dyDescent="0.25">
      <c r="A7289" s="28" t="s">
        <v>29</v>
      </c>
      <c r="B7289" s="2">
        <v>6.1623246355738859</v>
      </c>
    </row>
    <row r="7290" spans="1:2" x14ac:dyDescent="0.25">
      <c r="A7290" s="28" t="s">
        <v>30</v>
      </c>
      <c r="B7290" s="2">
        <v>3.0580464085969927</v>
      </c>
    </row>
    <row r="7291" spans="1:2" x14ac:dyDescent="0.25">
      <c r="A7291" s="28" t="s">
        <v>88</v>
      </c>
      <c r="B7291" s="2">
        <v>10.227186404102362</v>
      </c>
    </row>
    <row r="7292" spans="1:2" x14ac:dyDescent="0.25">
      <c r="A7292" s="28" t="s">
        <v>80</v>
      </c>
      <c r="B7292" s="2">
        <v>0.51362597158296974</v>
      </c>
    </row>
    <row r="7293" spans="1:2" x14ac:dyDescent="0.25">
      <c r="A7293" s="28" t="s">
        <v>84</v>
      </c>
      <c r="B7293" s="2">
        <v>2.7765668699083319</v>
      </c>
    </row>
    <row r="7294" spans="1:2" x14ac:dyDescent="0.25">
      <c r="A7294" s="28" t="s">
        <v>85</v>
      </c>
      <c r="B7294" s="2">
        <v>5.7775263442211573</v>
      </c>
    </row>
    <row r="7295" spans="1:2" x14ac:dyDescent="0.25">
      <c r="A7295" s="28" t="s">
        <v>82</v>
      </c>
      <c r="B7295" s="2">
        <v>8.3093227062024315</v>
      </c>
    </row>
    <row r="7296" spans="1:2" x14ac:dyDescent="0.25">
      <c r="A7296" s="6" t="s">
        <v>231</v>
      </c>
      <c r="B7296" s="2">
        <v>2.3290187208166326</v>
      </c>
    </row>
    <row r="7297" spans="1:2" x14ac:dyDescent="0.25">
      <c r="A7297" s="28" t="s">
        <v>79</v>
      </c>
      <c r="B7297" s="2">
        <v>7.29096149088193E-5</v>
      </c>
    </row>
    <row r="7298" spans="1:2" x14ac:dyDescent="0.25">
      <c r="A7298" s="28" t="s">
        <v>86</v>
      </c>
      <c r="B7298" s="2">
        <v>1.6134809740136496E-4</v>
      </c>
    </row>
    <row r="7299" spans="1:2" x14ac:dyDescent="0.25">
      <c r="A7299" s="28" t="s">
        <v>31</v>
      </c>
      <c r="B7299" s="2">
        <v>0.1416438741594756</v>
      </c>
    </row>
    <row r="7300" spans="1:2" x14ac:dyDescent="0.25">
      <c r="A7300" s="28" t="s">
        <v>29</v>
      </c>
      <c r="B7300" s="2">
        <v>0.76684979577484158</v>
      </c>
    </row>
    <row r="7301" spans="1:2" x14ac:dyDescent="0.25">
      <c r="A7301" s="28" t="s">
        <v>30</v>
      </c>
      <c r="B7301" s="2">
        <v>5.4380751680273656E-4</v>
      </c>
    </row>
    <row r="7302" spans="1:2" x14ac:dyDescent="0.25">
      <c r="A7302" s="28" t="s">
        <v>88</v>
      </c>
      <c r="B7302" s="2">
        <v>0.56521152246395723</v>
      </c>
    </row>
    <row r="7303" spans="1:2" x14ac:dyDescent="0.25">
      <c r="A7303" s="28" t="s">
        <v>80</v>
      </c>
      <c r="B7303" s="2">
        <v>1.8885806226498769E-3</v>
      </c>
    </row>
    <row r="7304" spans="1:2" x14ac:dyDescent="0.25">
      <c r="A7304" s="28" t="s">
        <v>84</v>
      </c>
      <c r="B7304" s="2">
        <v>2.2454177046656379E-3</v>
      </c>
    </row>
    <row r="7305" spans="1:2" x14ac:dyDescent="0.25">
      <c r="A7305" s="28" t="s">
        <v>85</v>
      </c>
      <c r="B7305" s="2">
        <v>0.30330267147585299</v>
      </c>
    </row>
    <row r="7306" spans="1:2" x14ac:dyDescent="0.25">
      <c r="A7306" s="28" t="s">
        <v>82</v>
      </c>
      <c r="B7306" s="2">
        <v>0.5470987933860767</v>
      </c>
    </row>
    <row r="7307" spans="1:2" x14ac:dyDescent="0.25">
      <c r="A7307" s="6" t="s">
        <v>19</v>
      </c>
      <c r="B7307" s="2">
        <v>8.1503356640145061E-2</v>
      </c>
    </row>
    <row r="7308" spans="1:2" x14ac:dyDescent="0.25">
      <c r="A7308" s="28" t="s">
        <v>79</v>
      </c>
      <c r="B7308" s="2">
        <v>2.1098985459531119E-2</v>
      </c>
    </row>
    <row r="7309" spans="1:2" x14ac:dyDescent="0.25">
      <c r="A7309" s="28" t="s">
        <v>86</v>
      </c>
      <c r="B7309" s="2">
        <v>4.9644364106601726E-3</v>
      </c>
    </row>
    <row r="7310" spans="1:2" x14ac:dyDescent="0.25">
      <c r="A7310" s="28" t="s">
        <v>87</v>
      </c>
      <c r="B7310" s="2">
        <v>4.5239688122649524E-4</v>
      </c>
    </row>
    <row r="7311" spans="1:2" x14ac:dyDescent="0.25">
      <c r="A7311" s="28" t="s">
        <v>31</v>
      </c>
      <c r="B7311" s="2">
        <v>1.0266314254052259E-2</v>
      </c>
    </row>
    <row r="7312" spans="1:2" x14ac:dyDescent="0.25">
      <c r="A7312" s="28" t="s">
        <v>29</v>
      </c>
      <c r="B7312" s="2">
        <v>1.0427265732570879E-2</v>
      </c>
    </row>
    <row r="7313" spans="1:2" x14ac:dyDescent="0.25">
      <c r="A7313" s="28" t="s">
        <v>30</v>
      </c>
      <c r="B7313" s="2">
        <v>2.544840518806379E-3</v>
      </c>
    </row>
    <row r="7314" spans="1:2" x14ac:dyDescent="0.25">
      <c r="A7314" s="28" t="s">
        <v>88</v>
      </c>
      <c r="B7314" s="2">
        <v>6.1726301964702482E-3</v>
      </c>
    </row>
    <row r="7315" spans="1:2" x14ac:dyDescent="0.25">
      <c r="A7315" s="28" t="s">
        <v>80</v>
      </c>
      <c r="B7315" s="2">
        <v>2.7014854120569185E-3</v>
      </c>
    </row>
    <row r="7316" spans="1:2" x14ac:dyDescent="0.25">
      <c r="A7316" s="28" t="s">
        <v>84</v>
      </c>
      <c r="B7316" s="2">
        <v>2.2564214680979309E-3</v>
      </c>
    </row>
    <row r="7317" spans="1:2" x14ac:dyDescent="0.25">
      <c r="A7317" s="28" t="s">
        <v>85</v>
      </c>
      <c r="B7317" s="2">
        <v>1.6264843257851967E-2</v>
      </c>
    </row>
    <row r="7318" spans="1:2" x14ac:dyDescent="0.25">
      <c r="A7318" s="28" t="s">
        <v>82</v>
      </c>
      <c r="B7318" s="2">
        <v>4.3537370488206991E-3</v>
      </c>
    </row>
    <row r="7319" spans="1:2" x14ac:dyDescent="0.25">
      <c r="A7319" s="6" t="s">
        <v>244</v>
      </c>
      <c r="B7319" s="2">
        <v>16.746492448856706</v>
      </c>
    </row>
    <row r="7320" spans="1:2" x14ac:dyDescent="0.25">
      <c r="A7320" s="28" t="s">
        <v>79</v>
      </c>
      <c r="B7320" s="2">
        <v>0.21300538684742396</v>
      </c>
    </row>
    <row r="7321" spans="1:2" x14ac:dyDescent="0.25">
      <c r="A7321" s="28" t="s">
        <v>86</v>
      </c>
      <c r="B7321" s="2">
        <v>0.37334367220183556</v>
      </c>
    </row>
    <row r="7322" spans="1:2" x14ac:dyDescent="0.25">
      <c r="A7322" s="28" t="s">
        <v>87</v>
      </c>
      <c r="B7322" s="2">
        <v>0.29075750467855704</v>
      </c>
    </row>
    <row r="7323" spans="1:2" x14ac:dyDescent="0.25">
      <c r="A7323" s="28" t="s">
        <v>31</v>
      </c>
      <c r="B7323" s="2">
        <v>2.6401400797690879</v>
      </c>
    </row>
    <row r="7324" spans="1:2" x14ac:dyDescent="0.25">
      <c r="A7324" s="28" t="s">
        <v>29</v>
      </c>
      <c r="B7324" s="2">
        <v>4.9907009186872289</v>
      </c>
    </row>
    <row r="7325" spans="1:2" x14ac:dyDescent="0.25">
      <c r="A7325" s="28" t="s">
        <v>30</v>
      </c>
      <c r="B7325" s="2">
        <v>0.93343245648168993</v>
      </c>
    </row>
    <row r="7326" spans="1:2" x14ac:dyDescent="0.25">
      <c r="A7326" s="28" t="s">
        <v>88</v>
      </c>
      <c r="B7326" s="2">
        <v>1.9789074311766117</v>
      </c>
    </row>
    <row r="7327" spans="1:2" x14ac:dyDescent="0.25">
      <c r="A7327" s="28" t="s">
        <v>80</v>
      </c>
      <c r="B7327" s="2">
        <v>0.13576155526265551</v>
      </c>
    </row>
    <row r="7328" spans="1:2" x14ac:dyDescent="0.25">
      <c r="A7328" s="28" t="s">
        <v>84</v>
      </c>
      <c r="B7328" s="2">
        <v>0.56531836689992043</v>
      </c>
    </row>
    <row r="7329" spans="1:2" x14ac:dyDescent="0.25">
      <c r="A7329" s="28" t="s">
        <v>85</v>
      </c>
      <c r="B7329" s="2">
        <v>2.5789043671388723</v>
      </c>
    </row>
    <row r="7330" spans="1:2" x14ac:dyDescent="0.25">
      <c r="A7330" s="28" t="s">
        <v>82</v>
      </c>
      <c r="B7330" s="2">
        <v>2.0462207097128249</v>
      </c>
    </row>
    <row r="7331" spans="1:2" x14ac:dyDescent="0.25">
      <c r="A7331" s="6" t="s">
        <v>52</v>
      </c>
      <c r="B7331" s="2">
        <v>1.8072209694410553</v>
      </c>
    </row>
    <row r="7332" spans="1:2" x14ac:dyDescent="0.25">
      <c r="A7332" s="28" t="s">
        <v>79</v>
      </c>
      <c r="B7332" s="2">
        <v>3.832440042218889E-2</v>
      </c>
    </row>
    <row r="7333" spans="1:2" x14ac:dyDescent="0.25">
      <c r="A7333" s="28" t="s">
        <v>86</v>
      </c>
      <c r="B7333" s="2">
        <v>6.5183510823322794E-3</v>
      </c>
    </row>
    <row r="7334" spans="1:2" x14ac:dyDescent="0.25">
      <c r="A7334" s="28" t="s">
        <v>87</v>
      </c>
      <c r="B7334" s="2">
        <v>6.4547470283610353E-2</v>
      </c>
    </row>
    <row r="7335" spans="1:2" x14ac:dyDescent="0.25">
      <c r="A7335" s="28" t="s">
        <v>31</v>
      </c>
      <c r="B7335" s="2">
        <v>1.6595436447802554E-2</v>
      </c>
    </row>
    <row r="7336" spans="1:2" x14ac:dyDescent="0.25">
      <c r="A7336" s="28" t="s">
        <v>29</v>
      </c>
      <c r="B7336" s="2">
        <v>1.2924581839337299</v>
      </c>
    </row>
    <row r="7337" spans="1:2" x14ac:dyDescent="0.25">
      <c r="A7337" s="28" t="s">
        <v>30</v>
      </c>
      <c r="B7337" s="2">
        <v>9.5315349920140381E-3</v>
      </c>
    </row>
    <row r="7338" spans="1:2" x14ac:dyDescent="0.25">
      <c r="A7338" s="28" t="s">
        <v>88</v>
      </c>
      <c r="B7338" s="2">
        <v>3.5907378120421829E-2</v>
      </c>
    </row>
    <row r="7339" spans="1:2" x14ac:dyDescent="0.25">
      <c r="A7339" s="28" t="s">
        <v>80</v>
      </c>
      <c r="B7339" s="2">
        <v>3.9629714394491762E-2</v>
      </c>
    </row>
    <row r="7340" spans="1:2" x14ac:dyDescent="0.25">
      <c r="A7340" s="28" t="s">
        <v>84</v>
      </c>
      <c r="B7340" s="2">
        <v>3.7871923214497845E-2</v>
      </c>
    </row>
    <row r="7341" spans="1:2" x14ac:dyDescent="0.25">
      <c r="A7341" s="28" t="s">
        <v>85</v>
      </c>
      <c r="B7341" s="2">
        <v>0.18847121339580022</v>
      </c>
    </row>
    <row r="7342" spans="1:2" x14ac:dyDescent="0.25">
      <c r="A7342" s="28" t="s">
        <v>82</v>
      </c>
      <c r="B7342" s="2">
        <v>7.7365363154165714E-2</v>
      </c>
    </row>
    <row r="7343" spans="1:2" x14ac:dyDescent="0.25">
      <c r="A7343" s="6" t="s">
        <v>246</v>
      </c>
      <c r="B7343" s="2">
        <v>6.1900722289375887</v>
      </c>
    </row>
    <row r="7344" spans="1:2" x14ac:dyDescent="0.25">
      <c r="A7344" s="28" t="s">
        <v>79</v>
      </c>
      <c r="B7344" s="2">
        <v>6.4806898569263929E-2</v>
      </c>
    </row>
    <row r="7345" spans="1:2" x14ac:dyDescent="0.25">
      <c r="A7345" s="28" t="s">
        <v>86</v>
      </c>
      <c r="B7345" s="2">
        <v>2.3470586772209263E-2</v>
      </c>
    </row>
    <row r="7346" spans="1:2" x14ac:dyDescent="0.25">
      <c r="A7346" s="28" t="s">
        <v>87</v>
      </c>
      <c r="B7346" s="2">
        <v>6.2712886612938709E-2</v>
      </c>
    </row>
    <row r="7347" spans="1:2" x14ac:dyDescent="0.25">
      <c r="A7347" s="28" t="s">
        <v>31</v>
      </c>
      <c r="B7347" s="2">
        <v>0.69886756259595906</v>
      </c>
    </row>
    <row r="7348" spans="1:2" x14ac:dyDescent="0.25">
      <c r="A7348" s="28" t="s">
        <v>29</v>
      </c>
      <c r="B7348" s="2">
        <v>1.1300500605797499</v>
      </c>
    </row>
    <row r="7349" spans="1:2" x14ac:dyDescent="0.25">
      <c r="A7349" s="28" t="s">
        <v>30</v>
      </c>
      <c r="B7349" s="2">
        <v>0.26850024502982422</v>
      </c>
    </row>
    <row r="7350" spans="1:2" x14ac:dyDescent="0.25">
      <c r="A7350" s="28" t="s">
        <v>88</v>
      </c>
      <c r="B7350" s="2">
        <v>0.55523663449031824</v>
      </c>
    </row>
    <row r="7351" spans="1:2" x14ac:dyDescent="0.25">
      <c r="A7351" s="28" t="s">
        <v>80</v>
      </c>
      <c r="B7351" s="2">
        <v>0.58384969396852138</v>
      </c>
    </row>
    <row r="7352" spans="1:2" x14ac:dyDescent="0.25">
      <c r="A7352" s="28" t="s">
        <v>84</v>
      </c>
      <c r="B7352" s="2">
        <v>0.27181447377603107</v>
      </c>
    </row>
    <row r="7353" spans="1:2" x14ac:dyDescent="0.25">
      <c r="A7353" s="28" t="s">
        <v>85</v>
      </c>
      <c r="B7353" s="2">
        <v>1.9166219230391524</v>
      </c>
    </row>
    <row r="7354" spans="1:2" x14ac:dyDescent="0.25">
      <c r="A7354" s="28" t="s">
        <v>82</v>
      </c>
      <c r="B7354" s="2">
        <v>0.61414126350361953</v>
      </c>
    </row>
    <row r="7355" spans="1:2" x14ac:dyDescent="0.25">
      <c r="A7355" s="6" t="s">
        <v>248</v>
      </c>
      <c r="B7355" s="2">
        <v>78.001845985127005</v>
      </c>
    </row>
    <row r="7356" spans="1:2" x14ac:dyDescent="0.25">
      <c r="A7356" s="28" t="s">
        <v>79</v>
      </c>
      <c r="B7356" s="2">
        <v>1.0622745444182038</v>
      </c>
    </row>
    <row r="7357" spans="1:2" x14ac:dyDescent="0.25">
      <c r="A7357" s="28" t="s">
        <v>86</v>
      </c>
      <c r="B7357" s="2">
        <v>1.4455876955759457</v>
      </c>
    </row>
    <row r="7358" spans="1:2" x14ac:dyDescent="0.25">
      <c r="A7358" s="28" t="s">
        <v>87</v>
      </c>
      <c r="B7358" s="2">
        <v>2.3010119302345098</v>
      </c>
    </row>
    <row r="7359" spans="1:2" x14ac:dyDescent="0.25">
      <c r="A7359" s="28" t="s">
        <v>31</v>
      </c>
      <c r="B7359" s="2">
        <v>7.4708831322589866</v>
      </c>
    </row>
    <row r="7360" spans="1:2" x14ac:dyDescent="0.25">
      <c r="A7360" s="28" t="s">
        <v>29</v>
      </c>
      <c r="B7360" s="2">
        <v>9.4228715391920641</v>
      </c>
    </row>
    <row r="7361" spans="1:2" x14ac:dyDescent="0.25">
      <c r="A7361" s="28" t="s">
        <v>30</v>
      </c>
      <c r="B7361" s="2">
        <v>4.2605227870157831</v>
      </c>
    </row>
    <row r="7362" spans="1:2" x14ac:dyDescent="0.25">
      <c r="A7362" s="28" t="s">
        <v>88</v>
      </c>
      <c r="B7362" s="2">
        <v>14.629002090046926</v>
      </c>
    </row>
    <row r="7363" spans="1:2" x14ac:dyDescent="0.25">
      <c r="A7363" s="28" t="s">
        <v>80</v>
      </c>
      <c r="B7363" s="2">
        <v>2.5306837428823048</v>
      </c>
    </row>
    <row r="7364" spans="1:2" x14ac:dyDescent="0.25">
      <c r="A7364" s="28" t="s">
        <v>84</v>
      </c>
      <c r="B7364" s="2">
        <v>7.3090863531904873</v>
      </c>
    </row>
    <row r="7365" spans="1:2" x14ac:dyDescent="0.25">
      <c r="A7365" s="28" t="s">
        <v>85</v>
      </c>
      <c r="B7365" s="2">
        <v>14.632640575551584</v>
      </c>
    </row>
    <row r="7366" spans="1:2" x14ac:dyDescent="0.25">
      <c r="A7366" s="28" t="s">
        <v>82</v>
      </c>
      <c r="B7366" s="2">
        <v>12.937281594760215</v>
      </c>
    </row>
    <row r="7367" spans="1:2" x14ac:dyDescent="0.25">
      <c r="A7367" s="6" t="s">
        <v>20</v>
      </c>
      <c r="B7367" s="2">
        <v>29.495369052944998</v>
      </c>
    </row>
    <row r="7368" spans="1:2" x14ac:dyDescent="0.25">
      <c r="A7368" s="28" t="s">
        <v>79</v>
      </c>
      <c r="B7368" s="2">
        <v>0.60459247129219529</v>
      </c>
    </row>
    <row r="7369" spans="1:2" x14ac:dyDescent="0.25">
      <c r="A7369" s="28" t="s">
        <v>86</v>
      </c>
      <c r="B7369" s="2">
        <v>0.74136151109459281</v>
      </c>
    </row>
    <row r="7370" spans="1:2" x14ac:dyDescent="0.25">
      <c r="A7370" s="28" t="s">
        <v>87</v>
      </c>
      <c r="B7370" s="2">
        <v>2.7048271755640223</v>
      </c>
    </row>
    <row r="7371" spans="1:2" x14ac:dyDescent="0.25">
      <c r="A7371" s="28" t="s">
        <v>31</v>
      </c>
      <c r="B7371" s="2">
        <v>3.3721955715056615</v>
      </c>
    </row>
    <row r="7372" spans="1:2" x14ac:dyDescent="0.25">
      <c r="A7372" s="28" t="s">
        <v>29</v>
      </c>
      <c r="B7372" s="2">
        <v>2.9222276588786404</v>
      </c>
    </row>
    <row r="7373" spans="1:2" x14ac:dyDescent="0.25">
      <c r="A7373" s="28" t="s">
        <v>30</v>
      </c>
      <c r="B7373" s="2">
        <v>1.5564752807782865</v>
      </c>
    </row>
    <row r="7374" spans="1:2" x14ac:dyDescent="0.25">
      <c r="A7374" s="28" t="s">
        <v>88</v>
      </c>
      <c r="B7374" s="2">
        <v>4.1033280175732632</v>
      </c>
    </row>
    <row r="7375" spans="1:2" x14ac:dyDescent="0.25">
      <c r="A7375" s="28" t="s">
        <v>80</v>
      </c>
      <c r="B7375" s="2">
        <v>0.31734096305962728</v>
      </c>
    </row>
    <row r="7376" spans="1:2" x14ac:dyDescent="0.25">
      <c r="A7376" s="28" t="s">
        <v>84</v>
      </c>
      <c r="B7376" s="2">
        <v>5.1518974419233983</v>
      </c>
    </row>
    <row r="7377" spans="1:2" x14ac:dyDescent="0.25">
      <c r="A7377" s="28" t="s">
        <v>85</v>
      </c>
      <c r="B7377" s="2">
        <v>4.3147934456549306</v>
      </c>
    </row>
    <row r="7378" spans="1:2" x14ac:dyDescent="0.25">
      <c r="A7378" s="28" t="s">
        <v>82</v>
      </c>
      <c r="B7378" s="2">
        <v>3.7063295156203799</v>
      </c>
    </row>
    <row r="7379" spans="1:2" x14ac:dyDescent="0.25">
      <c r="A7379" s="6" t="s">
        <v>21</v>
      </c>
      <c r="B7379" s="2">
        <v>12.702973293850812</v>
      </c>
    </row>
    <row r="7380" spans="1:2" x14ac:dyDescent="0.25">
      <c r="A7380" s="28" t="s">
        <v>79</v>
      </c>
      <c r="B7380" s="2">
        <v>2.2785773734068867E-2</v>
      </c>
    </row>
    <row r="7381" spans="1:2" x14ac:dyDescent="0.25">
      <c r="A7381" s="28" t="s">
        <v>86</v>
      </c>
      <c r="B7381" s="2">
        <v>5.4209612307204474E-2</v>
      </c>
    </row>
    <row r="7382" spans="1:2" x14ac:dyDescent="0.25">
      <c r="A7382" s="28" t="s">
        <v>87</v>
      </c>
      <c r="B7382" s="2">
        <v>2.1552498954833972E-2</v>
      </c>
    </row>
    <row r="7383" spans="1:2" x14ac:dyDescent="0.25">
      <c r="A7383" s="28" t="s">
        <v>31</v>
      </c>
      <c r="B7383" s="2">
        <v>0.86746869675730776</v>
      </c>
    </row>
    <row r="7384" spans="1:2" x14ac:dyDescent="0.25">
      <c r="A7384" s="28" t="s">
        <v>29</v>
      </c>
      <c r="B7384" s="2">
        <v>0.64942770397154781</v>
      </c>
    </row>
    <row r="7385" spans="1:2" x14ac:dyDescent="0.25">
      <c r="A7385" s="28" t="s">
        <v>30</v>
      </c>
      <c r="B7385" s="2">
        <v>0.49306562616436883</v>
      </c>
    </row>
    <row r="7386" spans="1:2" x14ac:dyDescent="0.25">
      <c r="A7386" s="28" t="s">
        <v>88</v>
      </c>
      <c r="B7386" s="2">
        <v>1.0293191106431419</v>
      </c>
    </row>
    <row r="7387" spans="1:2" x14ac:dyDescent="0.25">
      <c r="A7387" s="28" t="s">
        <v>80</v>
      </c>
      <c r="B7387" s="2">
        <v>4.1824069584960251</v>
      </c>
    </row>
    <row r="7388" spans="1:2" x14ac:dyDescent="0.25">
      <c r="A7388" s="28" t="s">
        <v>84</v>
      </c>
      <c r="B7388" s="2">
        <v>1.5843915924609229</v>
      </c>
    </row>
    <row r="7389" spans="1:2" x14ac:dyDescent="0.25">
      <c r="A7389" s="28" t="s">
        <v>85</v>
      </c>
      <c r="B7389" s="2">
        <v>1.1097268106005524</v>
      </c>
    </row>
    <row r="7390" spans="1:2" x14ac:dyDescent="0.25">
      <c r="A7390" s="28" t="s">
        <v>82</v>
      </c>
      <c r="B7390" s="2">
        <v>2.6886189097608386</v>
      </c>
    </row>
    <row r="7391" spans="1:2" x14ac:dyDescent="0.25">
      <c r="A7391" s="6" t="s">
        <v>22</v>
      </c>
      <c r="B7391" s="2">
        <v>1.9001650643766101</v>
      </c>
    </row>
    <row r="7392" spans="1:2" x14ac:dyDescent="0.25">
      <c r="A7392" s="28" t="s">
        <v>79</v>
      </c>
      <c r="B7392" s="2">
        <v>3.3691973409276883E-2</v>
      </c>
    </row>
    <row r="7393" spans="1:2" x14ac:dyDescent="0.25">
      <c r="A7393" s="28" t="s">
        <v>86</v>
      </c>
      <c r="B7393" s="2">
        <v>3.2353206879121736E-2</v>
      </c>
    </row>
    <row r="7394" spans="1:2" x14ac:dyDescent="0.25">
      <c r="A7394" s="28" t="s">
        <v>87</v>
      </c>
      <c r="B7394" s="2">
        <v>4.3596292634156521E-2</v>
      </c>
    </row>
    <row r="7395" spans="1:2" x14ac:dyDescent="0.25">
      <c r="A7395" s="28" t="s">
        <v>31</v>
      </c>
      <c r="B7395" s="2">
        <v>0.23053168288343304</v>
      </c>
    </row>
    <row r="7396" spans="1:2" x14ac:dyDescent="0.25">
      <c r="A7396" s="28" t="s">
        <v>29</v>
      </c>
      <c r="B7396" s="2">
        <v>0.57644242772749266</v>
      </c>
    </row>
    <row r="7397" spans="1:2" x14ac:dyDescent="0.25">
      <c r="A7397" s="28" t="s">
        <v>30</v>
      </c>
      <c r="B7397" s="2">
        <v>0.10477790089160165</v>
      </c>
    </row>
    <row r="7398" spans="1:2" x14ac:dyDescent="0.25">
      <c r="A7398" s="28" t="s">
        <v>88</v>
      </c>
      <c r="B7398" s="2">
        <v>0.23693382347061506</v>
      </c>
    </row>
    <row r="7399" spans="1:2" x14ac:dyDescent="0.25">
      <c r="A7399" s="28" t="s">
        <v>80</v>
      </c>
      <c r="B7399" s="2">
        <v>2.6074951668247866E-2</v>
      </c>
    </row>
    <row r="7400" spans="1:2" x14ac:dyDescent="0.25">
      <c r="A7400" s="28" t="s">
        <v>84</v>
      </c>
      <c r="B7400" s="2">
        <v>8.1200707284419929E-2</v>
      </c>
    </row>
    <row r="7401" spans="1:2" x14ac:dyDescent="0.25">
      <c r="A7401" s="28" t="s">
        <v>85</v>
      </c>
      <c r="B7401" s="2">
        <v>0.26253659344732944</v>
      </c>
    </row>
    <row r="7402" spans="1:2" x14ac:dyDescent="0.25">
      <c r="A7402" s="28" t="s">
        <v>82</v>
      </c>
      <c r="B7402" s="2">
        <v>0.27202550408091541</v>
      </c>
    </row>
    <row r="7403" spans="1:2" x14ac:dyDescent="0.25">
      <c r="A7403" s="6" t="s">
        <v>25</v>
      </c>
      <c r="B7403" s="2">
        <v>9.0392137548561919</v>
      </c>
    </row>
    <row r="7404" spans="1:2" x14ac:dyDescent="0.25">
      <c r="A7404" s="28" t="s">
        <v>79</v>
      </c>
      <c r="B7404" s="2">
        <v>6.9249594782927304E-2</v>
      </c>
    </row>
    <row r="7405" spans="1:2" x14ac:dyDescent="0.25">
      <c r="A7405" s="28" t="s">
        <v>86</v>
      </c>
      <c r="B7405" s="2">
        <v>0.14236062651800868</v>
      </c>
    </row>
    <row r="7406" spans="1:2" x14ac:dyDescent="0.25">
      <c r="A7406" s="28" t="s">
        <v>87</v>
      </c>
      <c r="B7406" s="2">
        <v>5.8967419637229859E-2</v>
      </c>
    </row>
    <row r="7407" spans="1:2" x14ac:dyDescent="0.25">
      <c r="A7407" s="28" t="s">
        <v>31</v>
      </c>
      <c r="B7407" s="2">
        <v>1.7152003351588474</v>
      </c>
    </row>
    <row r="7408" spans="1:2" x14ac:dyDescent="0.25">
      <c r="A7408" s="28" t="s">
        <v>29</v>
      </c>
      <c r="B7408" s="2">
        <v>3.0647920958030208</v>
      </c>
    </row>
    <row r="7409" spans="1:2" x14ac:dyDescent="0.25">
      <c r="A7409" s="28" t="s">
        <v>30</v>
      </c>
      <c r="B7409" s="2">
        <v>0.37689425319800801</v>
      </c>
    </row>
    <row r="7410" spans="1:2" x14ac:dyDescent="0.25">
      <c r="A7410" s="28" t="s">
        <v>88</v>
      </c>
      <c r="B7410" s="2">
        <v>2.1088336699625505</v>
      </c>
    </row>
    <row r="7411" spans="1:2" x14ac:dyDescent="0.25">
      <c r="A7411" s="28" t="s">
        <v>80</v>
      </c>
      <c r="B7411" s="2">
        <v>3.4280904504684254E-2</v>
      </c>
    </row>
    <row r="7412" spans="1:2" x14ac:dyDescent="0.25">
      <c r="A7412" s="28" t="s">
        <v>84</v>
      </c>
      <c r="B7412" s="2">
        <v>4.1601655928558731E-2</v>
      </c>
    </row>
    <row r="7413" spans="1:2" x14ac:dyDescent="0.25">
      <c r="A7413" s="28" t="s">
        <v>85</v>
      </c>
      <c r="B7413" s="2">
        <v>0.86225043774750021</v>
      </c>
    </row>
    <row r="7414" spans="1:2" x14ac:dyDescent="0.25">
      <c r="A7414" s="28" t="s">
        <v>82</v>
      </c>
      <c r="B7414" s="2">
        <v>0.56478276161485641</v>
      </c>
    </row>
    <row r="7415" spans="1:2" x14ac:dyDescent="0.25">
      <c r="A7415" s="6" t="s">
        <v>23</v>
      </c>
      <c r="B7415" s="2">
        <v>7.4469912425075728</v>
      </c>
    </row>
    <row r="7416" spans="1:2" x14ac:dyDescent="0.25">
      <c r="A7416" s="28" t="s">
        <v>79</v>
      </c>
      <c r="B7416" s="2">
        <v>6.6199801340421666E-2</v>
      </c>
    </row>
    <row r="7417" spans="1:2" x14ac:dyDescent="0.25">
      <c r="A7417" s="28" t="s">
        <v>86</v>
      </c>
      <c r="B7417" s="2">
        <v>0.1636161247428827</v>
      </c>
    </row>
    <row r="7418" spans="1:2" x14ac:dyDescent="0.25">
      <c r="A7418" s="28" t="s">
        <v>87</v>
      </c>
      <c r="B7418" s="2">
        <v>0.1484108945086049</v>
      </c>
    </row>
    <row r="7419" spans="1:2" x14ac:dyDescent="0.25">
      <c r="A7419" s="28" t="s">
        <v>31</v>
      </c>
      <c r="B7419" s="2">
        <v>0.84143504312060624</v>
      </c>
    </row>
    <row r="7420" spans="1:2" x14ac:dyDescent="0.25">
      <c r="A7420" s="28" t="s">
        <v>29</v>
      </c>
      <c r="B7420" s="2">
        <v>1.8903390453317381</v>
      </c>
    </row>
    <row r="7421" spans="1:2" x14ac:dyDescent="0.25">
      <c r="A7421" s="28" t="s">
        <v>30</v>
      </c>
      <c r="B7421" s="2">
        <v>0.41653225848464376</v>
      </c>
    </row>
    <row r="7422" spans="1:2" x14ac:dyDescent="0.25">
      <c r="A7422" s="28" t="s">
        <v>88</v>
      </c>
      <c r="B7422" s="2">
        <v>0.67115261873974097</v>
      </c>
    </row>
    <row r="7423" spans="1:2" x14ac:dyDescent="0.25">
      <c r="A7423" s="28" t="s">
        <v>80</v>
      </c>
      <c r="B7423" s="2">
        <v>0.19967102142470866</v>
      </c>
    </row>
    <row r="7424" spans="1:2" x14ac:dyDescent="0.25">
      <c r="A7424" s="28" t="s">
        <v>84</v>
      </c>
      <c r="B7424" s="2">
        <v>1.1222384845959297</v>
      </c>
    </row>
    <row r="7425" spans="1:2" x14ac:dyDescent="0.25">
      <c r="A7425" s="28" t="s">
        <v>85</v>
      </c>
      <c r="B7425" s="2">
        <v>0.97845070954916957</v>
      </c>
    </row>
    <row r="7426" spans="1:2" x14ac:dyDescent="0.25">
      <c r="A7426" s="28" t="s">
        <v>82</v>
      </c>
      <c r="B7426" s="2">
        <v>0.94894524066912722</v>
      </c>
    </row>
    <row r="7427" spans="1:2" x14ac:dyDescent="0.25">
      <c r="A7427" s="6" t="s">
        <v>250</v>
      </c>
      <c r="B7427" s="2">
        <v>25.260621211984734</v>
      </c>
    </row>
    <row r="7428" spans="1:2" x14ac:dyDescent="0.25">
      <c r="A7428" s="28" t="s">
        <v>79</v>
      </c>
      <c r="B7428" s="2">
        <v>0.15801231186950743</v>
      </c>
    </row>
    <row r="7429" spans="1:2" x14ac:dyDescent="0.25">
      <c r="A7429" s="28" t="s">
        <v>86</v>
      </c>
      <c r="B7429" s="2">
        <v>1.3135539424477645</v>
      </c>
    </row>
    <row r="7430" spans="1:2" x14ac:dyDescent="0.25">
      <c r="A7430" s="28" t="s">
        <v>87</v>
      </c>
      <c r="B7430" s="2">
        <v>0.7172759127345143</v>
      </c>
    </row>
    <row r="7431" spans="1:2" x14ac:dyDescent="0.25">
      <c r="A7431" s="28" t="s">
        <v>31</v>
      </c>
      <c r="B7431" s="2">
        <v>1.9943558185219072</v>
      </c>
    </row>
    <row r="7432" spans="1:2" x14ac:dyDescent="0.25">
      <c r="A7432" s="28" t="s">
        <v>29</v>
      </c>
      <c r="B7432" s="2">
        <v>4.6346958487295575</v>
      </c>
    </row>
    <row r="7433" spans="1:2" x14ac:dyDescent="0.25">
      <c r="A7433" s="28" t="s">
        <v>30</v>
      </c>
      <c r="B7433" s="2">
        <v>1.7811431783339338</v>
      </c>
    </row>
    <row r="7434" spans="1:2" x14ac:dyDescent="0.25">
      <c r="A7434" s="28" t="s">
        <v>88</v>
      </c>
      <c r="B7434" s="2">
        <v>3.42021683931653</v>
      </c>
    </row>
    <row r="7435" spans="1:2" x14ac:dyDescent="0.25">
      <c r="A7435" s="28" t="s">
        <v>80</v>
      </c>
      <c r="B7435" s="2">
        <v>2.0456992303485038</v>
      </c>
    </row>
    <row r="7436" spans="1:2" x14ac:dyDescent="0.25">
      <c r="A7436" s="28" t="s">
        <v>84</v>
      </c>
      <c r="B7436" s="2">
        <v>1.290815263616379</v>
      </c>
    </row>
    <row r="7437" spans="1:2" x14ac:dyDescent="0.25">
      <c r="A7437" s="28" t="s">
        <v>85</v>
      </c>
      <c r="B7437" s="2">
        <v>3.8471838687246405</v>
      </c>
    </row>
    <row r="7438" spans="1:2" x14ac:dyDescent="0.25">
      <c r="A7438" s="28" t="s">
        <v>82</v>
      </c>
      <c r="B7438" s="2">
        <v>4.0576689973414926</v>
      </c>
    </row>
    <row r="7439" spans="1:2" x14ac:dyDescent="0.25">
      <c r="A7439" s="6" t="s">
        <v>252</v>
      </c>
      <c r="B7439" s="2">
        <v>143.96571893175883</v>
      </c>
    </row>
    <row r="7440" spans="1:2" x14ac:dyDescent="0.25">
      <c r="A7440" s="28" t="s">
        <v>79</v>
      </c>
      <c r="B7440" s="2">
        <v>2.2472032506023627</v>
      </c>
    </row>
    <row r="7441" spans="1:2" x14ac:dyDescent="0.25">
      <c r="A7441" s="28" t="s">
        <v>86</v>
      </c>
      <c r="B7441" s="2">
        <v>0.88970393262491099</v>
      </c>
    </row>
    <row r="7442" spans="1:2" x14ac:dyDescent="0.25">
      <c r="A7442" s="28" t="s">
        <v>87</v>
      </c>
      <c r="B7442" s="2">
        <v>7.4101766757431635</v>
      </c>
    </row>
    <row r="7443" spans="1:2" x14ac:dyDescent="0.25">
      <c r="A7443" s="28" t="s">
        <v>31</v>
      </c>
      <c r="B7443" s="2">
        <v>10.890974316621781</v>
      </c>
    </row>
    <row r="7444" spans="1:2" x14ac:dyDescent="0.25">
      <c r="A7444" s="28" t="s">
        <v>29</v>
      </c>
      <c r="B7444" s="2">
        <v>25.036714703705002</v>
      </c>
    </row>
    <row r="7445" spans="1:2" x14ac:dyDescent="0.25">
      <c r="A7445" s="28" t="s">
        <v>30</v>
      </c>
      <c r="B7445" s="2">
        <v>6.9062203148935133</v>
      </c>
    </row>
    <row r="7446" spans="1:2" x14ac:dyDescent="0.25">
      <c r="A7446" s="28" t="s">
        <v>88</v>
      </c>
      <c r="B7446" s="2">
        <v>30.452699736389423</v>
      </c>
    </row>
    <row r="7447" spans="1:2" x14ac:dyDescent="0.25">
      <c r="A7447" s="28" t="s">
        <v>80</v>
      </c>
      <c r="B7447" s="2">
        <v>4.8889107233602687</v>
      </c>
    </row>
    <row r="7448" spans="1:2" x14ac:dyDescent="0.25">
      <c r="A7448" s="28" t="s">
        <v>84</v>
      </c>
      <c r="B7448" s="2">
        <v>8.1382051305879166</v>
      </c>
    </row>
    <row r="7449" spans="1:2" x14ac:dyDescent="0.25">
      <c r="A7449" s="28" t="s">
        <v>85</v>
      </c>
      <c r="B7449" s="2">
        <v>23.237304470738732</v>
      </c>
    </row>
    <row r="7450" spans="1:2" x14ac:dyDescent="0.25">
      <c r="A7450" s="28" t="s">
        <v>82</v>
      </c>
      <c r="B7450" s="2">
        <v>23.867605676491753</v>
      </c>
    </row>
    <row r="7451" spans="1:2" x14ac:dyDescent="0.25">
      <c r="A7451" s="6" t="s">
        <v>230</v>
      </c>
      <c r="B7451" s="2">
        <v>15.610361599795874</v>
      </c>
    </row>
    <row r="7452" spans="1:2" x14ac:dyDescent="0.25">
      <c r="A7452" s="28" t="s">
        <v>79</v>
      </c>
      <c r="B7452" s="2">
        <v>0.30668797046885049</v>
      </c>
    </row>
    <row r="7453" spans="1:2" x14ac:dyDescent="0.25">
      <c r="A7453" s="28" t="s">
        <v>86</v>
      </c>
      <c r="B7453" s="2">
        <v>0.40378014209394991</v>
      </c>
    </row>
    <row r="7454" spans="1:2" x14ac:dyDescent="0.25">
      <c r="A7454" s="28" t="s">
        <v>87</v>
      </c>
      <c r="B7454" s="2">
        <v>0.33999031905544369</v>
      </c>
    </row>
    <row r="7455" spans="1:2" x14ac:dyDescent="0.25">
      <c r="A7455" s="28" t="s">
        <v>31</v>
      </c>
      <c r="B7455" s="2">
        <v>1.5250170066225173</v>
      </c>
    </row>
    <row r="7456" spans="1:2" x14ac:dyDescent="0.25">
      <c r="A7456" s="28" t="s">
        <v>29</v>
      </c>
      <c r="B7456" s="2">
        <v>1.7071144125472486</v>
      </c>
    </row>
    <row r="7457" spans="1:2" x14ac:dyDescent="0.25">
      <c r="A7457" s="28" t="s">
        <v>30</v>
      </c>
      <c r="B7457" s="2">
        <v>0.81527206706518096</v>
      </c>
    </row>
    <row r="7458" spans="1:2" x14ac:dyDescent="0.25">
      <c r="A7458" s="28" t="s">
        <v>88</v>
      </c>
      <c r="B7458" s="2">
        <v>3.3450400023678779</v>
      </c>
    </row>
    <row r="7459" spans="1:2" x14ac:dyDescent="0.25">
      <c r="A7459" s="28" t="s">
        <v>80</v>
      </c>
      <c r="B7459" s="2">
        <v>0.57564243520862124</v>
      </c>
    </row>
    <row r="7460" spans="1:2" x14ac:dyDescent="0.25">
      <c r="A7460" s="28" t="s">
        <v>84</v>
      </c>
      <c r="B7460" s="2">
        <v>0.57453583807122666</v>
      </c>
    </row>
    <row r="7461" spans="1:2" x14ac:dyDescent="0.25">
      <c r="A7461" s="28" t="s">
        <v>85</v>
      </c>
      <c r="B7461" s="2">
        <v>2.963379058910482</v>
      </c>
    </row>
    <row r="7462" spans="1:2" x14ac:dyDescent="0.25">
      <c r="A7462" s="28" t="s">
        <v>82</v>
      </c>
      <c r="B7462" s="2">
        <v>3.0539023473844762</v>
      </c>
    </row>
    <row r="7463" spans="1:2" x14ac:dyDescent="0.25">
      <c r="A7463" s="6" t="s">
        <v>93</v>
      </c>
      <c r="B7463" s="2">
        <v>400.9548022243456</v>
      </c>
    </row>
    <row r="7464" spans="1:2" x14ac:dyDescent="0.25">
      <c r="A7464" s="28" t="s">
        <v>79</v>
      </c>
      <c r="B7464" s="2">
        <v>5.9581421730684454</v>
      </c>
    </row>
    <row r="7465" spans="1:2" x14ac:dyDescent="0.25">
      <c r="A7465" s="28" t="s">
        <v>86</v>
      </c>
      <c r="B7465" s="2">
        <v>6.243319876986595</v>
      </c>
    </row>
    <row r="7466" spans="1:2" x14ac:dyDescent="0.25">
      <c r="A7466" s="28" t="s">
        <v>87</v>
      </c>
      <c r="B7466" s="2">
        <v>15.950254447291393</v>
      </c>
    </row>
    <row r="7467" spans="1:2" x14ac:dyDescent="0.25">
      <c r="A7467" s="28" t="s">
        <v>31</v>
      </c>
      <c r="B7467" s="2">
        <v>39.51211262790811</v>
      </c>
    </row>
    <row r="7468" spans="1:2" x14ac:dyDescent="0.25">
      <c r="A7468" s="28" t="s">
        <v>29</v>
      </c>
      <c r="B7468" s="2">
        <v>65.447866155159062</v>
      </c>
    </row>
    <row r="7469" spans="1:2" x14ac:dyDescent="0.25">
      <c r="A7469" s="28" t="s">
        <v>30</v>
      </c>
      <c r="B7469" s="2">
        <v>21.131451101650956</v>
      </c>
    </row>
    <row r="7470" spans="1:2" x14ac:dyDescent="0.25">
      <c r="A7470" s="28" t="s">
        <v>88</v>
      </c>
      <c r="B7470" s="2">
        <v>73.554743437529496</v>
      </c>
    </row>
    <row r="7471" spans="1:2" x14ac:dyDescent="0.25">
      <c r="A7471" s="28" t="s">
        <v>80</v>
      </c>
      <c r="B7471" s="2">
        <v>16.104403935236455</v>
      </c>
    </row>
    <row r="7472" spans="1:2" x14ac:dyDescent="0.25">
      <c r="A7472" s="28" t="s">
        <v>84</v>
      </c>
      <c r="B7472" s="2">
        <v>29.362917096109786</v>
      </c>
    </row>
    <row r="7473" spans="1:2" x14ac:dyDescent="0.25">
      <c r="A7473" s="28" t="s">
        <v>85</v>
      </c>
      <c r="B7473" s="2">
        <v>63.630733068645071</v>
      </c>
    </row>
    <row r="7474" spans="1:2" x14ac:dyDescent="0.25">
      <c r="A7474" s="28" t="s">
        <v>82</v>
      </c>
      <c r="B7474" s="2">
        <v>64.058858304760165</v>
      </c>
    </row>
    <row r="7475" spans="1:2" x14ac:dyDescent="0.25">
      <c r="A7475" s="3" t="s">
        <v>220</v>
      </c>
      <c r="B7475" s="2">
        <v>685.58542273268961</v>
      </c>
    </row>
    <row r="7476" spans="1:2" x14ac:dyDescent="0.25">
      <c r="A7476" s="6" t="s">
        <v>229</v>
      </c>
      <c r="B7476" s="2">
        <v>7.7813904346900244</v>
      </c>
    </row>
    <row r="7477" spans="1:2" x14ac:dyDescent="0.25">
      <c r="A7477" s="28" t="s">
        <v>79</v>
      </c>
      <c r="B7477" s="2">
        <v>2.9992779227236175E-2</v>
      </c>
    </row>
    <row r="7478" spans="1:2" x14ac:dyDescent="0.25">
      <c r="A7478" s="28" t="s">
        <v>86</v>
      </c>
      <c r="B7478" s="2">
        <v>5.9655709445956759E-2</v>
      </c>
    </row>
    <row r="7479" spans="1:2" x14ac:dyDescent="0.25">
      <c r="A7479" s="28" t="s">
        <v>87</v>
      </c>
      <c r="B7479" s="2">
        <v>1.0290863741324081</v>
      </c>
    </row>
    <row r="7480" spans="1:2" x14ac:dyDescent="0.25">
      <c r="A7480" s="28" t="s">
        <v>31</v>
      </c>
      <c r="B7480" s="2">
        <v>1.9713487698292822</v>
      </c>
    </row>
    <row r="7481" spans="1:2" x14ac:dyDescent="0.25">
      <c r="A7481" s="28" t="s">
        <v>29</v>
      </c>
      <c r="B7481" s="2">
        <v>1.2078475370942838</v>
      </c>
    </row>
    <row r="7482" spans="1:2" x14ac:dyDescent="0.25">
      <c r="A7482" s="28" t="s">
        <v>30</v>
      </c>
      <c r="B7482" s="2">
        <v>1.0753010560187171</v>
      </c>
    </row>
    <row r="7483" spans="1:2" x14ac:dyDescent="0.25">
      <c r="A7483" s="28" t="s">
        <v>88</v>
      </c>
      <c r="B7483" s="2">
        <v>0.47222755723340742</v>
      </c>
    </row>
    <row r="7484" spans="1:2" x14ac:dyDescent="0.25">
      <c r="A7484" s="28" t="s">
        <v>80</v>
      </c>
      <c r="B7484" s="2">
        <v>2.829403514191622E-2</v>
      </c>
    </row>
    <row r="7485" spans="1:2" x14ac:dyDescent="0.25">
      <c r="A7485" s="28" t="s">
        <v>84</v>
      </c>
      <c r="B7485" s="2">
        <v>0.26739124826760241</v>
      </c>
    </row>
    <row r="7486" spans="1:2" x14ac:dyDescent="0.25">
      <c r="A7486" s="28" t="s">
        <v>85</v>
      </c>
      <c r="B7486" s="2">
        <v>0.65096600861816145</v>
      </c>
    </row>
    <row r="7487" spans="1:2" x14ac:dyDescent="0.25">
      <c r="A7487" s="28" t="s">
        <v>82</v>
      </c>
      <c r="B7487" s="2">
        <v>0.98927935968105341</v>
      </c>
    </row>
    <row r="7488" spans="1:2" x14ac:dyDescent="0.25">
      <c r="A7488" s="6" t="s">
        <v>240</v>
      </c>
      <c r="B7488" s="2">
        <v>2.5590401428256846</v>
      </c>
    </row>
    <row r="7489" spans="1:2" x14ac:dyDescent="0.25">
      <c r="A7489" s="28" t="s">
        <v>79</v>
      </c>
      <c r="B7489" s="2">
        <v>8.054503861798022E-4</v>
      </c>
    </row>
    <row r="7490" spans="1:2" x14ac:dyDescent="0.25">
      <c r="A7490" s="28" t="s">
        <v>87</v>
      </c>
      <c r="B7490" s="2">
        <v>0.45144836009621364</v>
      </c>
    </row>
    <row r="7491" spans="1:2" x14ac:dyDescent="0.25">
      <c r="A7491" s="28" t="s">
        <v>31</v>
      </c>
      <c r="B7491" s="2">
        <v>0.22505251054703249</v>
      </c>
    </row>
    <row r="7492" spans="1:2" x14ac:dyDescent="0.25">
      <c r="A7492" s="28" t="s">
        <v>29</v>
      </c>
      <c r="B7492" s="2">
        <v>0.59491392961235545</v>
      </c>
    </row>
    <row r="7493" spans="1:2" x14ac:dyDescent="0.25">
      <c r="A7493" s="28" t="s">
        <v>30</v>
      </c>
      <c r="B7493" s="2">
        <v>6.7540484368591475E-2</v>
      </c>
    </row>
    <row r="7494" spans="1:2" x14ac:dyDescent="0.25">
      <c r="A7494" s="28" t="s">
        <v>88</v>
      </c>
      <c r="B7494" s="2">
        <v>2.6818713156010383E-2</v>
      </c>
    </row>
    <row r="7495" spans="1:2" x14ac:dyDescent="0.25">
      <c r="A7495" s="28" t="s">
        <v>80</v>
      </c>
      <c r="B7495" s="2">
        <v>0.11077332138289145</v>
      </c>
    </row>
    <row r="7496" spans="1:2" x14ac:dyDescent="0.25">
      <c r="A7496" s="28" t="s">
        <v>84</v>
      </c>
      <c r="B7496" s="2">
        <v>0.10182831513256432</v>
      </c>
    </row>
    <row r="7497" spans="1:2" x14ac:dyDescent="0.25">
      <c r="A7497" s="28" t="s">
        <v>85</v>
      </c>
      <c r="B7497" s="2">
        <v>0.79283386467368733</v>
      </c>
    </row>
    <row r="7498" spans="1:2" x14ac:dyDescent="0.25">
      <c r="A7498" s="28" t="s">
        <v>82</v>
      </c>
      <c r="B7498" s="2">
        <v>0.18702519347015853</v>
      </c>
    </row>
    <row r="7499" spans="1:2" x14ac:dyDescent="0.25">
      <c r="A7499" s="6" t="s">
        <v>242</v>
      </c>
      <c r="B7499" s="2">
        <v>62.037169620472206</v>
      </c>
    </row>
    <row r="7500" spans="1:2" x14ac:dyDescent="0.25">
      <c r="A7500" s="28" t="s">
        <v>79</v>
      </c>
      <c r="B7500" s="2">
        <v>1.1795209105349604</v>
      </c>
    </row>
    <row r="7501" spans="1:2" x14ac:dyDescent="0.25">
      <c r="A7501" s="28" t="s">
        <v>86</v>
      </c>
      <c r="B7501" s="2">
        <v>0.73359362758810398</v>
      </c>
    </row>
    <row r="7502" spans="1:2" x14ac:dyDescent="0.25">
      <c r="A7502" s="28" t="s">
        <v>87</v>
      </c>
      <c r="B7502" s="2">
        <v>2.1242213093499194</v>
      </c>
    </row>
    <row r="7503" spans="1:2" x14ac:dyDescent="0.25">
      <c r="A7503" s="28" t="s">
        <v>31</v>
      </c>
      <c r="B7503" s="2">
        <v>13.870906839886619</v>
      </c>
    </row>
    <row r="7504" spans="1:2" x14ac:dyDescent="0.25">
      <c r="A7504" s="28" t="s">
        <v>29</v>
      </c>
      <c r="B7504" s="2">
        <v>6.8686323507831375</v>
      </c>
    </row>
    <row r="7505" spans="1:2" x14ac:dyDescent="0.25">
      <c r="A7505" s="28" t="s">
        <v>30</v>
      </c>
      <c r="B7505" s="2">
        <v>6.9536126806625402</v>
      </c>
    </row>
    <row r="7506" spans="1:2" x14ac:dyDescent="0.25">
      <c r="A7506" s="28" t="s">
        <v>88</v>
      </c>
      <c r="B7506" s="2">
        <v>7.2748247250897995</v>
      </c>
    </row>
    <row r="7507" spans="1:2" x14ac:dyDescent="0.25">
      <c r="A7507" s="28" t="s">
        <v>80</v>
      </c>
      <c r="B7507" s="2">
        <v>0.95571578973401161</v>
      </c>
    </row>
    <row r="7508" spans="1:2" x14ac:dyDescent="0.25">
      <c r="A7508" s="28" t="s">
        <v>84</v>
      </c>
      <c r="B7508" s="2">
        <v>3.9185247906203298</v>
      </c>
    </row>
    <row r="7509" spans="1:2" x14ac:dyDescent="0.25">
      <c r="A7509" s="28" t="s">
        <v>85</v>
      </c>
      <c r="B7509" s="2">
        <v>8.7109239879201006</v>
      </c>
    </row>
    <row r="7510" spans="1:2" x14ac:dyDescent="0.25">
      <c r="A7510" s="28" t="s">
        <v>82</v>
      </c>
      <c r="B7510" s="2">
        <v>9.4466926083026745</v>
      </c>
    </row>
    <row r="7511" spans="1:2" x14ac:dyDescent="0.25">
      <c r="A7511" s="6" t="s">
        <v>19</v>
      </c>
      <c r="B7511" s="2">
        <v>0.53629893144123431</v>
      </c>
    </row>
    <row r="7512" spans="1:2" x14ac:dyDescent="0.25">
      <c r="A7512" s="28" t="s">
        <v>79</v>
      </c>
      <c r="B7512" s="2">
        <v>8.816202793670086E-2</v>
      </c>
    </row>
    <row r="7513" spans="1:2" x14ac:dyDescent="0.25">
      <c r="A7513" s="28" t="s">
        <v>86</v>
      </c>
      <c r="B7513" s="2">
        <v>2.1380781291190403E-2</v>
      </c>
    </row>
    <row r="7514" spans="1:2" x14ac:dyDescent="0.25">
      <c r="A7514" s="28" t="s">
        <v>87</v>
      </c>
      <c r="B7514" s="2">
        <v>2.6309228188032539E-3</v>
      </c>
    </row>
    <row r="7515" spans="1:2" x14ac:dyDescent="0.25">
      <c r="A7515" s="28" t="s">
        <v>31</v>
      </c>
      <c r="B7515" s="2">
        <v>0.16081764011203231</v>
      </c>
    </row>
    <row r="7516" spans="1:2" x14ac:dyDescent="0.25">
      <c r="A7516" s="28" t="s">
        <v>29</v>
      </c>
      <c r="B7516" s="2">
        <v>1.9424001072319286E-2</v>
      </c>
    </row>
    <row r="7517" spans="1:2" x14ac:dyDescent="0.25">
      <c r="A7517" s="28" t="s">
        <v>30</v>
      </c>
      <c r="B7517" s="2">
        <v>2.8853807765370325E-2</v>
      </c>
    </row>
    <row r="7518" spans="1:2" x14ac:dyDescent="0.25">
      <c r="A7518" s="28" t="s">
        <v>88</v>
      </c>
      <c r="B7518" s="2">
        <v>2.4188857731605947E-2</v>
      </c>
    </row>
    <row r="7519" spans="1:2" x14ac:dyDescent="0.25">
      <c r="A7519" s="28" t="s">
        <v>80</v>
      </c>
      <c r="B7519" s="2">
        <v>4.7851562799882804E-3</v>
      </c>
    </row>
    <row r="7520" spans="1:2" x14ac:dyDescent="0.25">
      <c r="A7520" s="28" t="s">
        <v>84</v>
      </c>
      <c r="B7520" s="2">
        <v>3.2950738377583331E-3</v>
      </c>
    </row>
    <row r="7521" spans="1:2" x14ac:dyDescent="0.25">
      <c r="A7521" s="28" t="s">
        <v>85</v>
      </c>
      <c r="B7521" s="2">
        <v>0.16907647623480157</v>
      </c>
    </row>
    <row r="7522" spans="1:2" x14ac:dyDescent="0.25">
      <c r="A7522" s="28" t="s">
        <v>82</v>
      </c>
      <c r="B7522" s="2">
        <v>1.368418636066372E-2</v>
      </c>
    </row>
    <row r="7523" spans="1:2" x14ac:dyDescent="0.25">
      <c r="A7523" s="6" t="s">
        <v>244</v>
      </c>
      <c r="B7523" s="2">
        <v>27.784012802714436</v>
      </c>
    </row>
    <row r="7524" spans="1:2" x14ac:dyDescent="0.25">
      <c r="A7524" s="28" t="s">
        <v>79</v>
      </c>
      <c r="B7524" s="2">
        <v>0.17609434343930658</v>
      </c>
    </row>
    <row r="7525" spans="1:2" x14ac:dyDescent="0.25">
      <c r="A7525" s="28" t="s">
        <v>86</v>
      </c>
      <c r="B7525" s="2">
        <v>0.19881870277074581</v>
      </c>
    </row>
    <row r="7526" spans="1:2" x14ac:dyDescent="0.25">
      <c r="A7526" s="28" t="s">
        <v>87</v>
      </c>
      <c r="B7526" s="2">
        <v>1.2222672294057293</v>
      </c>
    </row>
    <row r="7527" spans="1:2" x14ac:dyDescent="0.25">
      <c r="A7527" s="28" t="s">
        <v>31</v>
      </c>
      <c r="B7527" s="2">
        <v>10.26043655627265</v>
      </c>
    </row>
    <row r="7528" spans="1:2" x14ac:dyDescent="0.25">
      <c r="A7528" s="28" t="s">
        <v>29</v>
      </c>
      <c r="B7528" s="2">
        <v>3.2908822672844784</v>
      </c>
    </row>
    <row r="7529" spans="1:2" x14ac:dyDescent="0.25">
      <c r="A7529" s="28" t="s">
        <v>30</v>
      </c>
      <c r="B7529" s="2">
        <v>3.2038381186653777</v>
      </c>
    </row>
    <row r="7530" spans="1:2" x14ac:dyDescent="0.25">
      <c r="A7530" s="28" t="s">
        <v>88</v>
      </c>
      <c r="B7530" s="2">
        <v>2.1079930360217838</v>
      </c>
    </row>
    <row r="7531" spans="1:2" x14ac:dyDescent="0.25">
      <c r="A7531" s="28" t="s">
        <v>80</v>
      </c>
      <c r="B7531" s="2">
        <v>2.9013441767883268E-2</v>
      </c>
    </row>
    <row r="7532" spans="1:2" x14ac:dyDescent="0.25">
      <c r="A7532" s="28" t="s">
        <v>84</v>
      </c>
      <c r="B7532" s="2">
        <v>0.73802888366999919</v>
      </c>
    </row>
    <row r="7533" spans="1:2" x14ac:dyDescent="0.25">
      <c r="A7533" s="28" t="s">
        <v>85</v>
      </c>
      <c r="B7533" s="2">
        <v>4.0355210820056797</v>
      </c>
    </row>
    <row r="7534" spans="1:2" x14ac:dyDescent="0.25">
      <c r="A7534" s="28" t="s">
        <v>82</v>
      </c>
      <c r="B7534" s="2">
        <v>2.5211191414107987</v>
      </c>
    </row>
    <row r="7535" spans="1:2" x14ac:dyDescent="0.25">
      <c r="A7535" s="6" t="s">
        <v>52</v>
      </c>
      <c r="B7535" s="2">
        <v>1.3141805281191745</v>
      </c>
    </row>
    <row r="7536" spans="1:2" x14ac:dyDescent="0.25">
      <c r="A7536" s="28" t="s">
        <v>79</v>
      </c>
      <c r="B7536" s="2">
        <v>5.2123409285072886E-3</v>
      </c>
    </row>
    <row r="7537" spans="1:2" x14ac:dyDescent="0.25">
      <c r="A7537" s="28" t="s">
        <v>86</v>
      </c>
      <c r="B7537" s="2">
        <v>9.8116428938832302E-3</v>
      </c>
    </row>
    <row r="7538" spans="1:2" x14ac:dyDescent="0.25">
      <c r="A7538" s="28" t="s">
        <v>87</v>
      </c>
      <c r="B7538" s="2">
        <v>0.117903698129358</v>
      </c>
    </row>
    <row r="7539" spans="1:2" x14ac:dyDescent="0.25">
      <c r="A7539" s="28" t="s">
        <v>31</v>
      </c>
      <c r="B7539" s="2">
        <v>3.3918928921735002E-2</v>
      </c>
    </row>
    <row r="7540" spans="1:2" x14ac:dyDescent="0.25">
      <c r="A7540" s="28" t="s">
        <v>29</v>
      </c>
      <c r="B7540" s="2">
        <v>6.8276459937904894E-3</v>
      </c>
    </row>
    <row r="7541" spans="1:2" x14ac:dyDescent="0.25">
      <c r="A7541" s="28" t="s">
        <v>30</v>
      </c>
      <c r="B7541" s="2">
        <v>2.1302183079384276E-2</v>
      </c>
    </row>
    <row r="7542" spans="1:2" x14ac:dyDescent="0.25">
      <c r="A7542" s="28" t="s">
        <v>88</v>
      </c>
      <c r="B7542" s="2">
        <v>5.19647598033239E-2</v>
      </c>
    </row>
    <row r="7543" spans="1:2" x14ac:dyDescent="0.25">
      <c r="A7543" s="28" t="s">
        <v>80</v>
      </c>
      <c r="B7543" s="2">
        <v>4.8419201463498337E-3</v>
      </c>
    </row>
    <row r="7544" spans="1:2" x14ac:dyDescent="0.25">
      <c r="A7544" s="28" t="s">
        <v>84</v>
      </c>
      <c r="B7544" s="2">
        <v>1.9503522458159776E-2</v>
      </c>
    </row>
    <row r="7545" spans="1:2" x14ac:dyDescent="0.25">
      <c r="A7545" s="28" t="s">
        <v>85</v>
      </c>
      <c r="B7545" s="2">
        <v>0.32206854013454783</v>
      </c>
    </row>
    <row r="7546" spans="1:2" x14ac:dyDescent="0.25">
      <c r="A7546" s="28" t="s">
        <v>82</v>
      </c>
      <c r="B7546" s="2">
        <v>0.72082534563013501</v>
      </c>
    </row>
    <row r="7547" spans="1:2" x14ac:dyDescent="0.25">
      <c r="A7547" s="6" t="s">
        <v>246</v>
      </c>
      <c r="B7547" s="2">
        <v>13.584350962440732</v>
      </c>
    </row>
    <row r="7548" spans="1:2" x14ac:dyDescent="0.25">
      <c r="A7548" s="28" t="s">
        <v>79</v>
      </c>
      <c r="B7548" s="2">
        <v>6.7611998453615541E-2</v>
      </c>
    </row>
    <row r="7549" spans="1:2" x14ac:dyDescent="0.25">
      <c r="A7549" s="28" t="s">
        <v>86</v>
      </c>
      <c r="B7549" s="2">
        <v>9.0071351303808875E-2</v>
      </c>
    </row>
    <row r="7550" spans="1:2" x14ac:dyDescent="0.25">
      <c r="A7550" s="28" t="s">
        <v>87</v>
      </c>
      <c r="B7550" s="2">
        <v>0.27742560888112411</v>
      </c>
    </row>
    <row r="7551" spans="1:2" x14ac:dyDescent="0.25">
      <c r="A7551" s="28" t="s">
        <v>31</v>
      </c>
      <c r="B7551" s="2">
        <v>4.2240596240085644</v>
      </c>
    </row>
    <row r="7552" spans="1:2" x14ac:dyDescent="0.25">
      <c r="A7552" s="28" t="s">
        <v>29</v>
      </c>
      <c r="B7552" s="2">
        <v>1.9794395702544014</v>
      </c>
    </row>
    <row r="7553" spans="1:2" x14ac:dyDescent="0.25">
      <c r="A7553" s="28" t="s">
        <v>30</v>
      </c>
      <c r="B7553" s="2">
        <v>1.1049155000864985</v>
      </c>
    </row>
    <row r="7554" spans="1:2" x14ac:dyDescent="0.25">
      <c r="A7554" s="28" t="s">
        <v>88</v>
      </c>
      <c r="B7554" s="2">
        <v>0.61751702245233209</v>
      </c>
    </row>
    <row r="7555" spans="1:2" x14ac:dyDescent="0.25">
      <c r="A7555" s="28" t="s">
        <v>80</v>
      </c>
      <c r="B7555" s="2">
        <v>0.48486609090657101</v>
      </c>
    </row>
    <row r="7556" spans="1:2" x14ac:dyDescent="0.25">
      <c r="A7556" s="28" t="s">
        <v>84</v>
      </c>
      <c r="B7556" s="2">
        <v>0.51245956063899345</v>
      </c>
    </row>
    <row r="7557" spans="1:2" x14ac:dyDescent="0.25">
      <c r="A7557" s="28" t="s">
        <v>85</v>
      </c>
      <c r="B7557" s="2">
        <v>2.8837295321041614</v>
      </c>
    </row>
    <row r="7558" spans="1:2" x14ac:dyDescent="0.25">
      <c r="A7558" s="28" t="s">
        <v>82</v>
      </c>
      <c r="B7558" s="2">
        <v>1.3422551033506607</v>
      </c>
    </row>
    <row r="7559" spans="1:2" x14ac:dyDescent="0.25">
      <c r="A7559" s="6" t="s">
        <v>248</v>
      </c>
      <c r="B7559" s="2">
        <v>47.678476798271625</v>
      </c>
    </row>
    <row r="7560" spans="1:2" x14ac:dyDescent="0.25">
      <c r="A7560" s="28" t="s">
        <v>79</v>
      </c>
      <c r="B7560" s="2">
        <v>0.58904973456736731</v>
      </c>
    </row>
    <row r="7561" spans="1:2" x14ac:dyDescent="0.25">
      <c r="A7561" s="28" t="s">
        <v>86</v>
      </c>
      <c r="B7561" s="2">
        <v>0.75885472279996247</v>
      </c>
    </row>
    <row r="7562" spans="1:2" x14ac:dyDescent="0.25">
      <c r="A7562" s="28" t="s">
        <v>87</v>
      </c>
      <c r="B7562" s="2">
        <v>2.3629711294400995</v>
      </c>
    </row>
    <row r="7563" spans="1:2" x14ac:dyDescent="0.25">
      <c r="A7563" s="28" t="s">
        <v>31</v>
      </c>
      <c r="B7563" s="2">
        <v>7.8923470897411718</v>
      </c>
    </row>
    <row r="7564" spans="1:2" x14ac:dyDescent="0.25">
      <c r="A7564" s="28" t="s">
        <v>29</v>
      </c>
      <c r="B7564" s="2">
        <v>4.7473062721722972</v>
      </c>
    </row>
    <row r="7565" spans="1:2" x14ac:dyDescent="0.25">
      <c r="A7565" s="28" t="s">
        <v>30</v>
      </c>
      <c r="B7565" s="2">
        <v>5.2976537308946536</v>
      </c>
    </row>
    <row r="7566" spans="1:2" x14ac:dyDescent="0.25">
      <c r="A7566" s="28" t="s">
        <v>88</v>
      </c>
      <c r="B7566" s="2">
        <v>5.5788957054059436</v>
      </c>
    </row>
    <row r="7567" spans="1:2" x14ac:dyDescent="0.25">
      <c r="A7567" s="28" t="s">
        <v>80</v>
      </c>
      <c r="B7567" s="2">
        <v>1.1455299133637589</v>
      </c>
    </row>
    <row r="7568" spans="1:2" x14ac:dyDescent="0.25">
      <c r="A7568" s="28" t="s">
        <v>84</v>
      </c>
      <c r="B7568" s="2">
        <v>3.5864662779714984</v>
      </c>
    </row>
    <row r="7569" spans="1:2" x14ac:dyDescent="0.25">
      <c r="A7569" s="28" t="s">
        <v>85</v>
      </c>
      <c r="B7569" s="2">
        <v>9.2128022307741197</v>
      </c>
    </row>
    <row r="7570" spans="1:2" x14ac:dyDescent="0.25">
      <c r="A7570" s="28" t="s">
        <v>82</v>
      </c>
      <c r="B7570" s="2">
        <v>6.5065999911407504</v>
      </c>
    </row>
    <row r="7571" spans="1:2" x14ac:dyDescent="0.25">
      <c r="A7571" s="6" t="s">
        <v>20</v>
      </c>
      <c r="B7571" s="2">
        <v>19.066870455726438</v>
      </c>
    </row>
    <row r="7572" spans="1:2" x14ac:dyDescent="0.25">
      <c r="A7572" s="28" t="s">
        <v>79</v>
      </c>
      <c r="B7572" s="2">
        <v>0.20878549353252979</v>
      </c>
    </row>
    <row r="7573" spans="1:2" x14ac:dyDescent="0.25">
      <c r="A7573" s="28" t="s">
        <v>86</v>
      </c>
      <c r="B7573" s="2">
        <v>0.26084244479387014</v>
      </c>
    </row>
    <row r="7574" spans="1:2" x14ac:dyDescent="0.25">
      <c r="A7574" s="28" t="s">
        <v>87</v>
      </c>
      <c r="B7574" s="2">
        <v>1.0409667185467213</v>
      </c>
    </row>
    <row r="7575" spans="1:2" x14ac:dyDescent="0.25">
      <c r="A7575" s="28" t="s">
        <v>31</v>
      </c>
      <c r="B7575" s="2">
        <v>3.1727943875644775</v>
      </c>
    </row>
    <row r="7576" spans="1:2" x14ac:dyDescent="0.25">
      <c r="A7576" s="28" t="s">
        <v>29</v>
      </c>
      <c r="B7576" s="2">
        <v>3.3596861353114389</v>
      </c>
    </row>
    <row r="7577" spans="1:2" x14ac:dyDescent="0.25">
      <c r="A7577" s="28" t="s">
        <v>30</v>
      </c>
      <c r="B7577" s="2">
        <v>2.59581594825314</v>
      </c>
    </row>
    <row r="7578" spans="1:2" x14ac:dyDescent="0.25">
      <c r="A7578" s="28" t="s">
        <v>88</v>
      </c>
      <c r="B7578" s="2">
        <v>1.37387474070444</v>
      </c>
    </row>
    <row r="7579" spans="1:2" x14ac:dyDescent="0.25">
      <c r="A7579" s="28" t="s">
        <v>80</v>
      </c>
      <c r="B7579" s="2">
        <v>4.0858791209685177E-2</v>
      </c>
    </row>
    <row r="7580" spans="1:2" x14ac:dyDescent="0.25">
      <c r="A7580" s="28" t="s">
        <v>84</v>
      </c>
      <c r="B7580" s="2">
        <v>1.5946205713841914</v>
      </c>
    </row>
    <row r="7581" spans="1:2" x14ac:dyDescent="0.25">
      <c r="A7581" s="28" t="s">
        <v>85</v>
      </c>
      <c r="B7581" s="2">
        <v>2.8459077343469388</v>
      </c>
    </row>
    <row r="7582" spans="1:2" x14ac:dyDescent="0.25">
      <c r="A7582" s="28" t="s">
        <v>82</v>
      </c>
      <c r="B7582" s="2">
        <v>2.572717490079008</v>
      </c>
    </row>
    <row r="7583" spans="1:2" x14ac:dyDescent="0.25">
      <c r="A7583" s="6" t="s">
        <v>21</v>
      </c>
      <c r="B7583" s="2">
        <v>5.9658946992777908</v>
      </c>
    </row>
    <row r="7584" spans="1:2" x14ac:dyDescent="0.25">
      <c r="A7584" s="28" t="s">
        <v>79</v>
      </c>
      <c r="B7584" s="2">
        <v>4.9405611067338186E-2</v>
      </c>
    </row>
    <row r="7585" spans="1:2" x14ac:dyDescent="0.25">
      <c r="A7585" s="28" t="s">
        <v>86</v>
      </c>
      <c r="B7585" s="2">
        <v>2.2180711788370871E-2</v>
      </c>
    </row>
    <row r="7586" spans="1:2" x14ac:dyDescent="0.25">
      <c r="A7586" s="28" t="s">
        <v>87</v>
      </c>
      <c r="B7586" s="2">
        <v>3.1348558921500312E-2</v>
      </c>
    </row>
    <row r="7587" spans="1:2" x14ac:dyDescent="0.25">
      <c r="A7587" s="28" t="s">
        <v>31</v>
      </c>
      <c r="B7587" s="2">
        <v>1.6329383605873224</v>
      </c>
    </row>
    <row r="7588" spans="1:2" x14ac:dyDescent="0.25">
      <c r="A7588" s="28" t="s">
        <v>29</v>
      </c>
      <c r="B7588" s="2">
        <v>0.3597419646192534</v>
      </c>
    </row>
    <row r="7589" spans="1:2" x14ac:dyDescent="0.25">
      <c r="A7589" s="28" t="s">
        <v>30</v>
      </c>
      <c r="B7589" s="2">
        <v>0.54816981021094258</v>
      </c>
    </row>
    <row r="7590" spans="1:2" x14ac:dyDescent="0.25">
      <c r="A7590" s="28" t="s">
        <v>88</v>
      </c>
      <c r="B7590" s="2">
        <v>0.48117521551047615</v>
      </c>
    </row>
    <row r="7591" spans="1:2" x14ac:dyDescent="0.25">
      <c r="A7591" s="28" t="s">
        <v>80</v>
      </c>
      <c r="B7591" s="2">
        <v>0.14399490686731145</v>
      </c>
    </row>
    <row r="7592" spans="1:2" x14ac:dyDescent="0.25">
      <c r="A7592" s="28" t="s">
        <v>84</v>
      </c>
      <c r="B7592" s="2">
        <v>1.1978991139522845</v>
      </c>
    </row>
    <row r="7593" spans="1:2" x14ac:dyDescent="0.25">
      <c r="A7593" s="28" t="s">
        <v>85</v>
      </c>
      <c r="B7593" s="2">
        <v>0.46033037791381737</v>
      </c>
    </row>
    <row r="7594" spans="1:2" x14ac:dyDescent="0.25">
      <c r="A7594" s="28" t="s">
        <v>82</v>
      </c>
      <c r="B7594" s="2">
        <v>1.0387100678391736</v>
      </c>
    </row>
    <row r="7595" spans="1:2" x14ac:dyDescent="0.25">
      <c r="A7595" s="6" t="s">
        <v>22</v>
      </c>
      <c r="B7595" s="2">
        <v>2.5791134686007977</v>
      </c>
    </row>
    <row r="7596" spans="1:2" x14ac:dyDescent="0.25">
      <c r="A7596" s="28" t="s">
        <v>79</v>
      </c>
      <c r="B7596" s="2">
        <v>2.8906064294062971E-2</v>
      </c>
    </row>
    <row r="7597" spans="1:2" x14ac:dyDescent="0.25">
      <c r="A7597" s="28" t="s">
        <v>86</v>
      </c>
      <c r="B7597" s="2">
        <v>2.0704875870809297E-2</v>
      </c>
    </row>
    <row r="7598" spans="1:2" x14ac:dyDescent="0.25">
      <c r="A7598" s="28" t="s">
        <v>87</v>
      </c>
      <c r="B7598" s="2">
        <v>6.0647657078884191E-2</v>
      </c>
    </row>
    <row r="7599" spans="1:2" x14ac:dyDescent="0.25">
      <c r="A7599" s="28" t="s">
        <v>31</v>
      </c>
      <c r="B7599" s="2">
        <v>1.1824488874312566</v>
      </c>
    </row>
    <row r="7600" spans="1:2" x14ac:dyDescent="0.25">
      <c r="A7600" s="28" t="s">
        <v>29</v>
      </c>
      <c r="B7600" s="2">
        <v>0.29234780070964866</v>
      </c>
    </row>
    <row r="7601" spans="1:2" x14ac:dyDescent="0.25">
      <c r="A7601" s="28" t="s">
        <v>30</v>
      </c>
      <c r="B7601" s="2">
        <v>0.34158482348391611</v>
      </c>
    </row>
    <row r="7602" spans="1:2" x14ac:dyDescent="0.25">
      <c r="A7602" s="28" t="s">
        <v>88</v>
      </c>
      <c r="B7602" s="2">
        <v>9.230169666572699E-2</v>
      </c>
    </row>
    <row r="7603" spans="1:2" x14ac:dyDescent="0.25">
      <c r="A7603" s="28" t="s">
        <v>80</v>
      </c>
      <c r="B7603" s="2">
        <v>1.501943978832003E-2</v>
      </c>
    </row>
    <row r="7604" spans="1:2" x14ac:dyDescent="0.25">
      <c r="A7604" s="28" t="s">
        <v>84</v>
      </c>
      <c r="B7604" s="2">
        <v>7.0873570449423273E-2</v>
      </c>
    </row>
    <row r="7605" spans="1:2" x14ac:dyDescent="0.25">
      <c r="A7605" s="28" t="s">
        <v>85</v>
      </c>
      <c r="B7605" s="2">
        <v>0.22603709142213343</v>
      </c>
    </row>
    <row r="7606" spans="1:2" x14ac:dyDescent="0.25">
      <c r="A7606" s="28" t="s">
        <v>82</v>
      </c>
      <c r="B7606" s="2">
        <v>0.2482415614066161</v>
      </c>
    </row>
    <row r="7607" spans="1:2" x14ac:dyDescent="0.25">
      <c r="A7607" s="6" t="s">
        <v>25</v>
      </c>
      <c r="B7607" s="2">
        <v>11.810208193311936</v>
      </c>
    </row>
    <row r="7608" spans="1:2" x14ac:dyDescent="0.25">
      <c r="A7608" s="28" t="s">
        <v>79</v>
      </c>
      <c r="B7608" s="2">
        <v>0.22535708969695398</v>
      </c>
    </row>
    <row r="7609" spans="1:2" x14ac:dyDescent="0.25">
      <c r="A7609" s="28" t="s">
        <v>86</v>
      </c>
      <c r="B7609" s="2">
        <v>0.13813003248377961</v>
      </c>
    </row>
    <row r="7610" spans="1:2" x14ac:dyDescent="0.25">
      <c r="A7610" s="28" t="s">
        <v>87</v>
      </c>
      <c r="B7610" s="2">
        <v>0.14543952301021076</v>
      </c>
    </row>
    <row r="7611" spans="1:2" x14ac:dyDescent="0.25">
      <c r="A7611" s="28" t="s">
        <v>31</v>
      </c>
      <c r="B7611" s="2">
        <v>2.152208981369403</v>
      </c>
    </row>
    <row r="7612" spans="1:2" x14ac:dyDescent="0.25">
      <c r="A7612" s="28" t="s">
        <v>29</v>
      </c>
      <c r="B7612" s="2">
        <v>0.68367595492384725</v>
      </c>
    </row>
    <row r="7613" spans="1:2" x14ac:dyDescent="0.25">
      <c r="A7613" s="28" t="s">
        <v>30</v>
      </c>
      <c r="B7613" s="2">
        <v>1.1953223952878187</v>
      </c>
    </row>
    <row r="7614" spans="1:2" x14ac:dyDescent="0.25">
      <c r="A7614" s="28" t="s">
        <v>88</v>
      </c>
      <c r="B7614" s="2">
        <v>3.0420762686501046</v>
      </c>
    </row>
    <row r="7615" spans="1:2" x14ac:dyDescent="0.25">
      <c r="A7615" s="28" t="s">
        <v>80</v>
      </c>
      <c r="B7615" s="2">
        <v>1.3441136440755392E-2</v>
      </c>
    </row>
    <row r="7616" spans="1:2" x14ac:dyDescent="0.25">
      <c r="A7616" s="28" t="s">
        <v>84</v>
      </c>
      <c r="B7616" s="2">
        <v>0.11553651536021869</v>
      </c>
    </row>
    <row r="7617" spans="1:2" x14ac:dyDescent="0.25">
      <c r="A7617" s="28" t="s">
        <v>85</v>
      </c>
      <c r="B7617" s="2">
        <v>2.2150912094570829</v>
      </c>
    </row>
    <row r="7618" spans="1:2" x14ac:dyDescent="0.25">
      <c r="A7618" s="28" t="s">
        <v>82</v>
      </c>
      <c r="B7618" s="2">
        <v>1.8839290866317608</v>
      </c>
    </row>
    <row r="7619" spans="1:2" x14ac:dyDescent="0.25">
      <c r="A7619" s="6" t="s">
        <v>23</v>
      </c>
      <c r="B7619" s="2">
        <v>6.0875261897653523</v>
      </c>
    </row>
    <row r="7620" spans="1:2" x14ac:dyDescent="0.25">
      <c r="A7620" s="28" t="s">
        <v>79</v>
      </c>
      <c r="B7620" s="2">
        <v>5.1277361104788449E-2</v>
      </c>
    </row>
    <row r="7621" spans="1:2" x14ac:dyDescent="0.25">
      <c r="A7621" s="28" t="s">
        <v>86</v>
      </c>
      <c r="B7621" s="2">
        <v>5.0553002843033074E-2</v>
      </c>
    </row>
    <row r="7622" spans="1:2" x14ac:dyDescent="0.25">
      <c r="A7622" s="28" t="s">
        <v>87</v>
      </c>
      <c r="B7622" s="2">
        <v>0.19806494203143793</v>
      </c>
    </row>
    <row r="7623" spans="1:2" x14ac:dyDescent="0.25">
      <c r="A7623" s="28" t="s">
        <v>31</v>
      </c>
      <c r="B7623" s="2">
        <v>2.0896178501406428</v>
      </c>
    </row>
    <row r="7624" spans="1:2" x14ac:dyDescent="0.25">
      <c r="A7624" s="28" t="s">
        <v>29</v>
      </c>
      <c r="B7624" s="2">
        <v>0.6787189862543288</v>
      </c>
    </row>
    <row r="7625" spans="1:2" x14ac:dyDescent="0.25">
      <c r="A7625" s="28" t="s">
        <v>30</v>
      </c>
      <c r="B7625" s="2">
        <v>0.66519907364274133</v>
      </c>
    </row>
    <row r="7626" spans="1:2" x14ac:dyDescent="0.25">
      <c r="A7626" s="28" t="s">
        <v>88</v>
      </c>
      <c r="B7626" s="2">
        <v>0.19682391419776649</v>
      </c>
    </row>
    <row r="7627" spans="1:2" x14ac:dyDescent="0.25">
      <c r="A7627" s="28" t="s">
        <v>80</v>
      </c>
      <c r="B7627" s="2">
        <v>0.16246094541091516</v>
      </c>
    </row>
    <row r="7628" spans="1:2" x14ac:dyDescent="0.25">
      <c r="A7628" s="28" t="s">
        <v>84</v>
      </c>
      <c r="B7628" s="2">
        <v>0.67730481520457142</v>
      </c>
    </row>
    <row r="7629" spans="1:2" x14ac:dyDescent="0.25">
      <c r="A7629" s="28" t="s">
        <v>85</v>
      </c>
      <c r="B7629" s="2">
        <v>0.75225642464828302</v>
      </c>
    </row>
    <row r="7630" spans="1:2" x14ac:dyDescent="0.25">
      <c r="A7630" s="28" t="s">
        <v>82</v>
      </c>
      <c r="B7630" s="2">
        <v>0.56524887428684367</v>
      </c>
    </row>
    <row r="7631" spans="1:2" x14ac:dyDescent="0.25">
      <c r="A7631" s="6" t="s">
        <v>250</v>
      </c>
      <c r="B7631" s="2">
        <v>35.461251270619648</v>
      </c>
    </row>
    <row r="7632" spans="1:2" x14ac:dyDescent="0.25">
      <c r="A7632" s="28" t="s">
        <v>79</v>
      </c>
      <c r="B7632" s="2">
        <v>0.12857697634915174</v>
      </c>
    </row>
    <row r="7633" spans="1:2" x14ac:dyDescent="0.25">
      <c r="A7633" s="28" t="s">
        <v>86</v>
      </c>
      <c r="B7633" s="2">
        <v>0.18972351290821646</v>
      </c>
    </row>
    <row r="7634" spans="1:2" x14ac:dyDescent="0.25">
      <c r="A7634" s="28" t="s">
        <v>87</v>
      </c>
      <c r="B7634" s="2">
        <v>0.7227658021889154</v>
      </c>
    </row>
    <row r="7635" spans="1:2" x14ac:dyDescent="0.25">
      <c r="A7635" s="28" t="s">
        <v>31</v>
      </c>
      <c r="B7635" s="2">
        <v>5.7103882164896449</v>
      </c>
    </row>
    <row r="7636" spans="1:2" x14ac:dyDescent="0.25">
      <c r="A7636" s="28" t="s">
        <v>29</v>
      </c>
      <c r="B7636" s="2">
        <v>2.1728503100741214</v>
      </c>
    </row>
    <row r="7637" spans="1:2" x14ac:dyDescent="0.25">
      <c r="A7637" s="28" t="s">
        <v>30</v>
      </c>
      <c r="B7637" s="2">
        <v>2.5162824323527895</v>
      </c>
    </row>
    <row r="7638" spans="1:2" x14ac:dyDescent="0.25">
      <c r="A7638" s="28" t="s">
        <v>88</v>
      </c>
      <c r="B7638" s="2">
        <v>3.9877898133500875</v>
      </c>
    </row>
    <row r="7639" spans="1:2" x14ac:dyDescent="0.25">
      <c r="A7639" s="28" t="s">
        <v>80</v>
      </c>
      <c r="B7639" s="2">
        <v>9.186077996405638</v>
      </c>
    </row>
    <row r="7640" spans="1:2" x14ac:dyDescent="0.25">
      <c r="A7640" s="28" t="s">
        <v>84</v>
      </c>
      <c r="B7640" s="2">
        <v>2.4488071559483182</v>
      </c>
    </row>
    <row r="7641" spans="1:2" x14ac:dyDescent="0.25">
      <c r="A7641" s="28" t="s">
        <v>85</v>
      </c>
      <c r="B7641" s="2">
        <v>5.1282448738243049</v>
      </c>
    </row>
    <row r="7642" spans="1:2" x14ac:dyDescent="0.25">
      <c r="A7642" s="28" t="s">
        <v>82</v>
      </c>
      <c r="B7642" s="2">
        <v>3.2697441807284569</v>
      </c>
    </row>
    <row r="7643" spans="1:2" x14ac:dyDescent="0.25">
      <c r="A7643" s="6" t="s">
        <v>252</v>
      </c>
      <c r="B7643" s="2">
        <v>84.023387169494058</v>
      </c>
    </row>
    <row r="7644" spans="1:2" x14ac:dyDescent="0.25">
      <c r="A7644" s="28" t="s">
        <v>79</v>
      </c>
      <c r="B7644" s="2">
        <v>1.7910561118900656</v>
      </c>
    </row>
    <row r="7645" spans="1:2" x14ac:dyDescent="0.25">
      <c r="A7645" s="28" t="s">
        <v>86</v>
      </c>
      <c r="B7645" s="2">
        <v>0.43957149238221854</v>
      </c>
    </row>
    <row r="7646" spans="1:2" x14ac:dyDescent="0.25">
      <c r="A7646" s="28" t="s">
        <v>87</v>
      </c>
      <c r="B7646" s="2">
        <v>2.3697556656949299</v>
      </c>
    </row>
    <row r="7647" spans="1:2" x14ac:dyDescent="0.25">
      <c r="A7647" s="28" t="s">
        <v>31</v>
      </c>
      <c r="B7647" s="2">
        <v>10.147614846866126</v>
      </c>
    </row>
    <row r="7648" spans="1:2" x14ac:dyDescent="0.25">
      <c r="A7648" s="28" t="s">
        <v>29</v>
      </c>
      <c r="B7648" s="2">
        <v>14.854849287956892</v>
      </c>
    </row>
    <row r="7649" spans="1:2" x14ac:dyDescent="0.25">
      <c r="A7649" s="28" t="s">
        <v>30</v>
      </c>
      <c r="B7649" s="2">
        <v>6.6000598466343892</v>
      </c>
    </row>
    <row r="7650" spans="1:2" x14ac:dyDescent="0.25">
      <c r="A7650" s="28" t="s">
        <v>88</v>
      </c>
      <c r="B7650" s="2">
        <v>14.182258888558406</v>
      </c>
    </row>
    <row r="7651" spans="1:2" x14ac:dyDescent="0.25">
      <c r="A7651" s="28" t="s">
        <v>80</v>
      </c>
      <c r="B7651" s="2">
        <v>1.7534404593161195</v>
      </c>
    </row>
    <row r="7652" spans="1:2" x14ac:dyDescent="0.25">
      <c r="A7652" s="28" t="s">
        <v>84</v>
      </c>
      <c r="B7652" s="2">
        <v>5.0494936319108401</v>
      </c>
    </row>
    <row r="7653" spans="1:2" x14ac:dyDescent="0.25">
      <c r="A7653" s="28" t="s">
        <v>85</v>
      </c>
      <c r="B7653" s="2">
        <v>13.665212516736693</v>
      </c>
    </row>
    <row r="7654" spans="1:2" x14ac:dyDescent="0.25">
      <c r="A7654" s="28" t="s">
        <v>82</v>
      </c>
      <c r="B7654" s="2">
        <v>13.170074421547385</v>
      </c>
    </row>
    <row r="7655" spans="1:2" x14ac:dyDescent="0.25">
      <c r="A7655" s="6" t="s">
        <v>230</v>
      </c>
      <c r="B7655" s="2">
        <v>14.523539698573639</v>
      </c>
    </row>
    <row r="7656" spans="1:2" x14ac:dyDescent="0.25">
      <c r="A7656" s="28" t="s">
        <v>79</v>
      </c>
      <c r="B7656" s="2">
        <v>0.27043554539431403</v>
      </c>
    </row>
    <row r="7657" spans="1:2" x14ac:dyDescent="0.25">
      <c r="A7657" s="28" t="s">
        <v>86</v>
      </c>
      <c r="B7657" s="2">
        <v>0.16403077583410167</v>
      </c>
    </row>
    <row r="7658" spans="1:2" x14ac:dyDescent="0.25">
      <c r="A7658" s="28" t="s">
        <v>87</v>
      </c>
      <c r="B7658" s="2">
        <v>0.15081983021393561</v>
      </c>
    </row>
    <row r="7659" spans="1:2" x14ac:dyDescent="0.25">
      <c r="A7659" s="28" t="s">
        <v>31</v>
      </c>
      <c r="B7659" s="2">
        <v>2.3308003007842948</v>
      </c>
    </row>
    <row r="7660" spans="1:2" x14ac:dyDescent="0.25">
      <c r="A7660" s="28" t="s">
        <v>29</v>
      </c>
      <c r="B7660" s="2">
        <v>1.1195974855333459</v>
      </c>
    </row>
    <row r="7661" spans="1:2" x14ac:dyDescent="0.25">
      <c r="A7661" s="28" t="s">
        <v>30</v>
      </c>
      <c r="B7661" s="2">
        <v>1.118856678428449</v>
      </c>
    </row>
    <row r="7662" spans="1:2" x14ac:dyDescent="0.25">
      <c r="A7662" s="28" t="s">
        <v>88</v>
      </c>
      <c r="B7662" s="2">
        <v>3.0996947016616923</v>
      </c>
    </row>
    <row r="7663" spans="1:2" x14ac:dyDescent="0.25">
      <c r="A7663" s="28" t="s">
        <v>80</v>
      </c>
      <c r="B7663" s="2">
        <v>0.44818242594140256</v>
      </c>
    </row>
    <row r="7664" spans="1:2" x14ac:dyDescent="0.25">
      <c r="A7664" s="28" t="s">
        <v>84</v>
      </c>
      <c r="B7664" s="2">
        <v>0.88184993813269374</v>
      </c>
    </row>
    <row r="7665" spans="1:2" x14ac:dyDescent="0.25">
      <c r="A7665" s="28" t="s">
        <v>85</v>
      </c>
      <c r="B7665" s="2">
        <v>2.3469737455327793</v>
      </c>
    </row>
    <row r="7666" spans="1:2" x14ac:dyDescent="0.25">
      <c r="A7666" s="28" t="s">
        <v>82</v>
      </c>
      <c r="B7666" s="2">
        <v>2.5922982711166305</v>
      </c>
    </row>
    <row r="7667" spans="1:2" x14ac:dyDescent="0.25">
      <c r="A7667" s="6" t="s">
        <v>93</v>
      </c>
      <c r="B7667" s="2">
        <v>342.79271136634475</v>
      </c>
    </row>
    <row r="7668" spans="1:2" x14ac:dyDescent="0.25">
      <c r="A7668" s="28" t="s">
        <v>79</v>
      </c>
      <c r="B7668" s="2">
        <v>4.8902498388030784</v>
      </c>
    </row>
    <row r="7669" spans="1:2" x14ac:dyDescent="0.25">
      <c r="A7669" s="28" t="s">
        <v>86</v>
      </c>
      <c r="B7669" s="2">
        <v>3.1579233869980512</v>
      </c>
    </row>
    <row r="7670" spans="1:2" x14ac:dyDescent="0.25">
      <c r="A7670" s="28" t="s">
        <v>87</v>
      </c>
      <c r="B7670" s="2">
        <v>12.30776332994019</v>
      </c>
    </row>
    <row r="7671" spans="1:2" x14ac:dyDescent="0.25">
      <c r="A7671" s="28" t="s">
        <v>31</v>
      </c>
      <c r="B7671" s="2">
        <v>67.057699790552249</v>
      </c>
    </row>
    <row r="7672" spans="1:2" x14ac:dyDescent="0.25">
      <c r="A7672" s="28" t="s">
        <v>29</v>
      </c>
      <c r="B7672" s="2">
        <v>42.236741499649938</v>
      </c>
    </row>
    <row r="7673" spans="1:2" x14ac:dyDescent="0.25">
      <c r="A7673" s="28" t="s">
        <v>30</v>
      </c>
      <c r="B7673" s="2">
        <v>33.334308569835322</v>
      </c>
    </row>
    <row r="7674" spans="1:2" x14ac:dyDescent="0.25">
      <c r="A7674" s="28" t="s">
        <v>88</v>
      </c>
      <c r="B7674" s="2">
        <v>42.610425616192913</v>
      </c>
    </row>
    <row r="7675" spans="1:2" x14ac:dyDescent="0.25">
      <c r="A7675" s="28" t="s">
        <v>80</v>
      </c>
      <c r="B7675" s="2">
        <v>14.527295770103517</v>
      </c>
    </row>
    <row r="7676" spans="1:2" x14ac:dyDescent="0.25">
      <c r="A7676" s="28" t="s">
        <v>84</v>
      </c>
      <c r="B7676" s="2">
        <v>21.183882984939444</v>
      </c>
    </row>
    <row r="7677" spans="1:2" x14ac:dyDescent="0.25">
      <c r="A7677" s="28" t="s">
        <v>85</v>
      </c>
      <c r="B7677" s="2">
        <v>54.417975696347298</v>
      </c>
    </row>
    <row r="7678" spans="1:2" x14ac:dyDescent="0.25">
      <c r="A7678" s="28" t="s">
        <v>82</v>
      </c>
      <c r="B7678" s="2">
        <v>47.068444882982767</v>
      </c>
    </row>
    <row r="7679" spans="1:2" x14ac:dyDescent="0.25">
      <c r="A7679" s="3" t="s">
        <v>228</v>
      </c>
      <c r="B7679" s="2">
        <v>2062.4310914215594</v>
      </c>
    </row>
    <row r="7680" spans="1:2" x14ac:dyDescent="0.25">
      <c r="A7680" s="6" t="s">
        <v>229</v>
      </c>
      <c r="B7680" s="2">
        <v>10.703288555167916</v>
      </c>
    </row>
    <row r="7681" spans="1:2" x14ac:dyDescent="0.25">
      <c r="A7681" s="28" t="s">
        <v>79</v>
      </c>
      <c r="B7681" s="2">
        <v>4.6705143185413821E-2</v>
      </c>
    </row>
    <row r="7682" spans="1:2" x14ac:dyDescent="0.25">
      <c r="A7682" s="28" t="s">
        <v>86</v>
      </c>
      <c r="B7682" s="2">
        <v>2.5265142706088862E-2</v>
      </c>
    </row>
    <row r="7683" spans="1:2" x14ac:dyDescent="0.25">
      <c r="A7683" s="28" t="s">
        <v>87</v>
      </c>
      <c r="B7683" s="2">
        <v>1.486251258094929</v>
      </c>
    </row>
    <row r="7684" spans="1:2" x14ac:dyDescent="0.25">
      <c r="A7684" s="28" t="s">
        <v>31</v>
      </c>
      <c r="B7684" s="2">
        <v>0.96512243545800913</v>
      </c>
    </row>
    <row r="7685" spans="1:2" x14ac:dyDescent="0.25">
      <c r="A7685" s="28" t="s">
        <v>29</v>
      </c>
      <c r="B7685" s="2">
        <v>0.11127973370346632</v>
      </c>
    </row>
    <row r="7686" spans="1:2" x14ac:dyDescent="0.25">
      <c r="A7686" s="28" t="s">
        <v>30</v>
      </c>
      <c r="B7686" s="2">
        <v>0.2607336977964656</v>
      </c>
    </row>
    <row r="7687" spans="1:2" x14ac:dyDescent="0.25">
      <c r="A7687" s="28" t="s">
        <v>88</v>
      </c>
      <c r="B7687" s="2">
        <v>1.5017502251450741</v>
      </c>
    </row>
    <row r="7688" spans="1:2" x14ac:dyDescent="0.25">
      <c r="A7688" s="28" t="s">
        <v>80</v>
      </c>
      <c r="B7688" s="2">
        <v>0.42964014179596866</v>
      </c>
    </row>
    <row r="7689" spans="1:2" x14ac:dyDescent="0.25">
      <c r="A7689" s="28" t="s">
        <v>84</v>
      </c>
      <c r="B7689" s="2">
        <v>1.1236302370871372</v>
      </c>
    </row>
    <row r="7690" spans="1:2" x14ac:dyDescent="0.25">
      <c r="A7690" s="28" t="s">
        <v>85</v>
      </c>
      <c r="B7690" s="2">
        <v>3.7439850366568135</v>
      </c>
    </row>
    <row r="7691" spans="1:2" x14ac:dyDescent="0.25">
      <c r="A7691" s="28" t="s">
        <v>82</v>
      </c>
      <c r="B7691" s="2">
        <v>1.0089255035385509</v>
      </c>
    </row>
    <row r="7692" spans="1:2" x14ac:dyDescent="0.25">
      <c r="A7692" s="6" t="s">
        <v>240</v>
      </c>
      <c r="B7692" s="2">
        <v>3.6968940438117279</v>
      </c>
    </row>
    <row r="7693" spans="1:2" x14ac:dyDescent="0.25">
      <c r="A7693" s="28" t="s">
        <v>79</v>
      </c>
      <c r="B7693" s="2">
        <v>6.9609106427222997E-2</v>
      </c>
    </row>
    <row r="7694" spans="1:2" x14ac:dyDescent="0.25">
      <c r="A7694" s="28" t="s">
        <v>87</v>
      </c>
      <c r="B7694" s="2">
        <v>0.39749444407609325</v>
      </c>
    </row>
    <row r="7695" spans="1:2" x14ac:dyDescent="0.25">
      <c r="A7695" s="28" t="s">
        <v>31</v>
      </c>
      <c r="B7695" s="2">
        <v>0.17517608499119985</v>
      </c>
    </row>
    <row r="7696" spans="1:2" x14ac:dyDescent="0.25">
      <c r="A7696" s="28" t="s">
        <v>29</v>
      </c>
      <c r="B7696" s="2">
        <v>0.23143561345886043</v>
      </c>
    </row>
    <row r="7697" spans="1:2" x14ac:dyDescent="0.25">
      <c r="A7697" s="28" t="s">
        <v>30</v>
      </c>
      <c r="B7697" s="2">
        <v>0.18836729584958048</v>
      </c>
    </row>
    <row r="7698" spans="1:2" x14ac:dyDescent="0.25">
      <c r="A7698" s="28" t="s">
        <v>88</v>
      </c>
      <c r="B7698" s="2">
        <v>0.44023236917538844</v>
      </c>
    </row>
    <row r="7699" spans="1:2" x14ac:dyDescent="0.25">
      <c r="A7699" s="28" t="s">
        <v>80</v>
      </c>
      <c r="B7699" s="2">
        <v>9.9897360831250975E-2</v>
      </c>
    </row>
    <row r="7700" spans="1:2" x14ac:dyDescent="0.25">
      <c r="A7700" s="28" t="s">
        <v>84</v>
      </c>
      <c r="B7700" s="2">
        <v>0.47194706995403624</v>
      </c>
    </row>
    <row r="7701" spans="1:2" x14ac:dyDescent="0.25">
      <c r="A7701" s="28" t="s">
        <v>85</v>
      </c>
      <c r="B7701" s="2">
        <v>0.82923256426434022</v>
      </c>
    </row>
    <row r="7702" spans="1:2" x14ac:dyDescent="0.25">
      <c r="A7702" s="28" t="s">
        <v>82</v>
      </c>
      <c r="B7702" s="2">
        <v>0.79350213478375509</v>
      </c>
    </row>
    <row r="7703" spans="1:2" x14ac:dyDescent="0.25">
      <c r="A7703" s="6" t="s">
        <v>242</v>
      </c>
      <c r="B7703" s="2">
        <v>76.592445082419445</v>
      </c>
    </row>
    <row r="7704" spans="1:2" x14ac:dyDescent="0.25">
      <c r="A7704" s="28" t="s">
        <v>79</v>
      </c>
      <c r="B7704" s="2">
        <v>2.1292167375719355</v>
      </c>
    </row>
    <row r="7705" spans="1:2" x14ac:dyDescent="0.25">
      <c r="A7705" s="28" t="s">
        <v>86</v>
      </c>
      <c r="B7705" s="2">
        <v>0.82975616360442017</v>
      </c>
    </row>
    <row r="7706" spans="1:2" x14ac:dyDescent="0.25">
      <c r="A7706" s="28" t="s">
        <v>87</v>
      </c>
      <c r="B7706" s="2">
        <v>0.22111431429464351</v>
      </c>
    </row>
    <row r="7707" spans="1:2" x14ac:dyDescent="0.25">
      <c r="A7707" s="28" t="s">
        <v>31</v>
      </c>
      <c r="B7707" s="2">
        <v>2.2247908272362769</v>
      </c>
    </row>
    <row r="7708" spans="1:2" x14ac:dyDescent="0.25">
      <c r="A7708" s="28" t="s">
        <v>29</v>
      </c>
      <c r="B7708" s="2">
        <v>0.37034877672888999</v>
      </c>
    </row>
    <row r="7709" spans="1:2" x14ac:dyDescent="0.25">
      <c r="A7709" s="28" t="s">
        <v>30</v>
      </c>
      <c r="B7709" s="2">
        <v>0.91667823716654118</v>
      </c>
    </row>
    <row r="7710" spans="1:2" x14ac:dyDescent="0.25">
      <c r="A7710" s="28" t="s">
        <v>88</v>
      </c>
      <c r="B7710" s="2">
        <v>7.2009244747035082</v>
      </c>
    </row>
    <row r="7711" spans="1:2" x14ac:dyDescent="0.25">
      <c r="A7711" s="28" t="s">
        <v>80</v>
      </c>
      <c r="B7711" s="2">
        <v>8.6981817377178317</v>
      </c>
    </row>
    <row r="7712" spans="1:2" x14ac:dyDescent="0.25">
      <c r="A7712" s="28" t="s">
        <v>84</v>
      </c>
      <c r="B7712" s="2">
        <v>20.789084578291366</v>
      </c>
    </row>
    <row r="7713" spans="1:2" x14ac:dyDescent="0.25">
      <c r="A7713" s="28" t="s">
        <v>85</v>
      </c>
      <c r="B7713" s="2">
        <v>23.67562586910309</v>
      </c>
    </row>
    <row r="7714" spans="1:2" x14ac:dyDescent="0.25">
      <c r="A7714" s="28" t="s">
        <v>82</v>
      </c>
      <c r="B7714" s="2">
        <v>9.5367233660009436</v>
      </c>
    </row>
    <row r="7715" spans="1:2" x14ac:dyDescent="0.25">
      <c r="A7715" s="6" t="s">
        <v>53</v>
      </c>
      <c r="B7715" s="2">
        <v>23.097746057240766</v>
      </c>
    </row>
    <row r="7716" spans="1:2" x14ac:dyDescent="0.25">
      <c r="A7716" s="28" t="s">
        <v>79</v>
      </c>
      <c r="B7716" s="2">
        <v>1.4417985836354362E-2</v>
      </c>
    </row>
    <row r="7717" spans="1:2" x14ac:dyDescent="0.25">
      <c r="A7717" s="28" t="s">
        <v>86</v>
      </c>
      <c r="B7717" s="2">
        <v>1.2155279198900153E-4</v>
      </c>
    </row>
    <row r="7718" spans="1:2" x14ac:dyDescent="0.25">
      <c r="A7718" s="28" t="s">
        <v>87</v>
      </c>
      <c r="B7718" s="2">
        <v>6.0121140589550984E-3</v>
      </c>
    </row>
    <row r="7719" spans="1:2" x14ac:dyDescent="0.25">
      <c r="A7719" s="28" t="s">
        <v>31</v>
      </c>
      <c r="B7719" s="2">
        <v>1.1169054570187839E-2</v>
      </c>
    </row>
    <row r="7720" spans="1:2" x14ac:dyDescent="0.25">
      <c r="A7720" s="28" t="s">
        <v>29</v>
      </c>
      <c r="B7720" s="2">
        <v>6.884810993005745E-4</v>
      </c>
    </row>
    <row r="7721" spans="1:2" x14ac:dyDescent="0.25">
      <c r="A7721" s="28" t="s">
        <v>30</v>
      </c>
      <c r="B7721" s="2">
        <v>1.1448726539527858E-2</v>
      </c>
    </row>
    <row r="7722" spans="1:2" x14ac:dyDescent="0.25">
      <c r="A7722" s="28" t="s">
        <v>80</v>
      </c>
      <c r="B7722" s="2">
        <v>3.5369049518120295</v>
      </c>
    </row>
    <row r="7723" spans="1:2" x14ac:dyDescent="0.25">
      <c r="A7723" s="28" t="s">
        <v>84</v>
      </c>
      <c r="B7723" s="2">
        <v>5.3346352830059498</v>
      </c>
    </row>
    <row r="7724" spans="1:2" x14ac:dyDescent="0.25">
      <c r="A7724" s="28" t="s">
        <v>85</v>
      </c>
      <c r="B7724" s="2">
        <v>7.7933647097292935</v>
      </c>
    </row>
    <row r="7725" spans="1:2" x14ac:dyDescent="0.25">
      <c r="A7725" s="28" t="s">
        <v>82</v>
      </c>
      <c r="B7725" s="2">
        <v>6.3889831977971774</v>
      </c>
    </row>
    <row r="7726" spans="1:2" x14ac:dyDescent="0.25">
      <c r="A7726" s="6" t="s">
        <v>231</v>
      </c>
      <c r="B7726" s="2">
        <v>510.10464768841132</v>
      </c>
    </row>
    <row r="7727" spans="1:2" x14ac:dyDescent="0.25">
      <c r="A7727" s="28" t="s">
        <v>79</v>
      </c>
      <c r="B7727" s="2">
        <v>5.3494891691527195</v>
      </c>
    </row>
    <row r="7728" spans="1:2" x14ac:dyDescent="0.25">
      <c r="A7728" s="28" t="s">
        <v>86</v>
      </c>
      <c r="B7728" s="2">
        <v>9.5368672827166883</v>
      </c>
    </row>
    <row r="7729" spans="1:2" x14ac:dyDescent="0.25">
      <c r="A7729" s="28" t="s">
        <v>31</v>
      </c>
      <c r="B7729" s="2">
        <v>10.361868963848039</v>
      </c>
    </row>
    <row r="7730" spans="1:2" x14ac:dyDescent="0.25">
      <c r="A7730" s="28" t="s">
        <v>29</v>
      </c>
      <c r="B7730" s="2">
        <v>0.77903068337802917</v>
      </c>
    </row>
    <row r="7731" spans="1:2" x14ac:dyDescent="0.25">
      <c r="A7731" s="28" t="s">
        <v>30</v>
      </c>
      <c r="B7731" s="2">
        <v>6.8539017788140413</v>
      </c>
    </row>
    <row r="7732" spans="1:2" x14ac:dyDescent="0.25">
      <c r="A7732" s="28" t="s">
        <v>88</v>
      </c>
      <c r="B7732" s="2">
        <v>101.7971321131993</v>
      </c>
    </row>
    <row r="7733" spans="1:2" x14ac:dyDescent="0.25">
      <c r="A7733" s="28" t="s">
        <v>80</v>
      </c>
      <c r="B7733" s="2">
        <v>72.318945876565607</v>
      </c>
    </row>
    <row r="7734" spans="1:2" x14ac:dyDescent="0.25">
      <c r="A7734" s="28" t="s">
        <v>84</v>
      </c>
      <c r="B7734" s="2">
        <v>71.047017615495065</v>
      </c>
    </row>
    <row r="7735" spans="1:2" x14ac:dyDescent="0.25">
      <c r="A7735" s="28" t="s">
        <v>85</v>
      </c>
      <c r="B7735" s="2">
        <v>89.681233652079953</v>
      </c>
    </row>
    <row r="7736" spans="1:2" x14ac:dyDescent="0.25">
      <c r="A7736" s="28" t="s">
        <v>82</v>
      </c>
      <c r="B7736" s="2">
        <v>142.37916055316188</v>
      </c>
    </row>
    <row r="7737" spans="1:2" x14ac:dyDescent="0.25">
      <c r="A7737" s="6" t="s">
        <v>19</v>
      </c>
      <c r="B7737" s="2">
        <v>0.36600599019453867</v>
      </c>
    </row>
    <row r="7738" spans="1:2" x14ac:dyDescent="0.25">
      <c r="A7738" s="28" t="s">
        <v>79</v>
      </c>
      <c r="B7738" s="2">
        <v>8.2560801111623505E-2</v>
      </c>
    </row>
    <row r="7739" spans="1:2" x14ac:dyDescent="0.25">
      <c r="A7739" s="28" t="s">
        <v>86</v>
      </c>
      <c r="B7739" s="2">
        <v>4.3355189534191631E-3</v>
      </c>
    </row>
    <row r="7740" spans="1:2" x14ac:dyDescent="0.25">
      <c r="A7740" s="28" t="s">
        <v>87</v>
      </c>
      <c r="B7740" s="2">
        <v>1.4047540208009259E-3</v>
      </c>
    </row>
    <row r="7741" spans="1:2" x14ac:dyDescent="0.25">
      <c r="A7741" s="28" t="s">
        <v>31</v>
      </c>
      <c r="B7741" s="2">
        <v>4.3607398148412316E-3</v>
      </c>
    </row>
    <row r="7742" spans="1:2" x14ac:dyDescent="0.25">
      <c r="A7742" s="28" t="s">
        <v>29</v>
      </c>
      <c r="B7742" s="2">
        <v>5.0532097176122356E-3</v>
      </c>
    </row>
    <row r="7743" spans="1:2" x14ac:dyDescent="0.25">
      <c r="A7743" s="28" t="s">
        <v>30</v>
      </c>
      <c r="B7743" s="2">
        <v>5.733708269030466E-3</v>
      </c>
    </row>
    <row r="7744" spans="1:2" x14ac:dyDescent="0.25">
      <c r="A7744" s="28" t="s">
        <v>88</v>
      </c>
      <c r="B7744" s="2">
        <v>1.4814115392427506E-2</v>
      </c>
    </row>
    <row r="7745" spans="1:2" x14ac:dyDescent="0.25">
      <c r="A7745" s="28" t="s">
        <v>80</v>
      </c>
      <c r="B7745" s="2">
        <v>1.1935743336942433E-2</v>
      </c>
    </row>
    <row r="7746" spans="1:2" x14ac:dyDescent="0.25">
      <c r="A7746" s="28" t="s">
        <v>84</v>
      </c>
      <c r="B7746" s="2">
        <v>3.353152402355843E-3</v>
      </c>
    </row>
    <row r="7747" spans="1:2" x14ac:dyDescent="0.25">
      <c r="A7747" s="28" t="s">
        <v>85</v>
      </c>
      <c r="B7747" s="2">
        <v>0.21954857899161825</v>
      </c>
    </row>
    <row r="7748" spans="1:2" x14ac:dyDescent="0.25">
      <c r="A7748" s="28" t="s">
        <v>82</v>
      </c>
      <c r="B7748" s="2">
        <v>1.2905668183867132E-2</v>
      </c>
    </row>
    <row r="7749" spans="1:2" x14ac:dyDescent="0.25">
      <c r="A7749" s="6" t="s">
        <v>244</v>
      </c>
      <c r="B7749" s="2">
        <v>31.158339882776549</v>
      </c>
    </row>
    <row r="7750" spans="1:2" x14ac:dyDescent="0.25">
      <c r="A7750" s="28" t="s">
        <v>79</v>
      </c>
      <c r="B7750" s="2">
        <v>0.41903306210327279</v>
      </c>
    </row>
    <row r="7751" spans="1:2" x14ac:dyDescent="0.25">
      <c r="A7751" s="28" t="s">
        <v>86</v>
      </c>
      <c r="B7751" s="2">
        <v>0.2593960787912386</v>
      </c>
    </row>
    <row r="7752" spans="1:2" x14ac:dyDescent="0.25">
      <c r="A7752" s="28" t="s">
        <v>87</v>
      </c>
      <c r="B7752" s="2">
        <v>0.71469582471070181</v>
      </c>
    </row>
    <row r="7753" spans="1:2" x14ac:dyDescent="0.25">
      <c r="A7753" s="28" t="s">
        <v>31</v>
      </c>
      <c r="B7753" s="2">
        <v>0.91099099508759784</v>
      </c>
    </row>
    <row r="7754" spans="1:2" x14ac:dyDescent="0.25">
      <c r="A7754" s="28" t="s">
        <v>29</v>
      </c>
      <c r="B7754" s="2">
        <v>0.21454974823137155</v>
      </c>
    </row>
    <row r="7755" spans="1:2" x14ac:dyDescent="0.25">
      <c r="A7755" s="28" t="s">
        <v>30</v>
      </c>
      <c r="B7755" s="2">
        <v>0.1806610653079041</v>
      </c>
    </row>
    <row r="7756" spans="1:2" x14ac:dyDescent="0.25">
      <c r="A7756" s="28" t="s">
        <v>88</v>
      </c>
      <c r="B7756" s="2">
        <v>2.8121670379379644</v>
      </c>
    </row>
    <row r="7757" spans="1:2" x14ac:dyDescent="0.25">
      <c r="A7757" s="28" t="s">
        <v>80</v>
      </c>
      <c r="B7757" s="2">
        <v>5.6568228592145386</v>
      </c>
    </row>
    <row r="7758" spans="1:2" x14ac:dyDescent="0.25">
      <c r="A7758" s="28" t="s">
        <v>84</v>
      </c>
      <c r="B7758" s="2">
        <v>4.6818314880567593</v>
      </c>
    </row>
    <row r="7759" spans="1:2" x14ac:dyDescent="0.25">
      <c r="A7759" s="28" t="s">
        <v>85</v>
      </c>
      <c r="B7759" s="2">
        <v>13.165051836612102</v>
      </c>
    </row>
    <row r="7760" spans="1:2" x14ac:dyDescent="0.25">
      <c r="A7760" s="28" t="s">
        <v>82</v>
      </c>
      <c r="B7760" s="2">
        <v>2.1431398867230955</v>
      </c>
    </row>
    <row r="7761" spans="1:2" x14ac:dyDescent="0.25">
      <c r="A7761" s="6" t="s">
        <v>52</v>
      </c>
      <c r="B7761" s="2">
        <v>49.96588082144136</v>
      </c>
    </row>
    <row r="7762" spans="1:2" x14ac:dyDescent="0.25">
      <c r="A7762" s="28" t="s">
        <v>79</v>
      </c>
      <c r="B7762" s="2">
        <v>0.14564714983986318</v>
      </c>
    </row>
    <row r="7763" spans="1:2" x14ac:dyDescent="0.25">
      <c r="A7763" s="28" t="s">
        <v>86</v>
      </c>
      <c r="B7763" s="2">
        <v>1.2422460715886265E-2</v>
      </c>
    </row>
    <row r="7764" spans="1:2" x14ac:dyDescent="0.25">
      <c r="A7764" s="28" t="s">
        <v>87</v>
      </c>
      <c r="B7764" s="2">
        <v>0.34621266924367128</v>
      </c>
    </row>
    <row r="7765" spans="1:2" x14ac:dyDescent="0.25">
      <c r="A7765" s="28" t="s">
        <v>31</v>
      </c>
      <c r="B7765" s="2">
        <v>4.4390016377382624</v>
      </c>
    </row>
    <row r="7766" spans="1:2" x14ac:dyDescent="0.25">
      <c r="A7766" s="28" t="s">
        <v>29</v>
      </c>
      <c r="B7766" s="2">
        <v>1.129142110474749E-2</v>
      </c>
    </row>
    <row r="7767" spans="1:2" x14ac:dyDescent="0.25">
      <c r="A7767" s="28" t="s">
        <v>30</v>
      </c>
      <c r="B7767" s="2">
        <v>0.14446590925967981</v>
      </c>
    </row>
    <row r="7768" spans="1:2" x14ac:dyDescent="0.25">
      <c r="A7768" s="28" t="s">
        <v>88</v>
      </c>
      <c r="B7768" s="2">
        <v>2.0552429136767771</v>
      </c>
    </row>
    <row r="7769" spans="1:2" x14ac:dyDescent="0.25">
      <c r="A7769" s="28" t="s">
        <v>80</v>
      </c>
      <c r="B7769" s="2">
        <v>5.1747225162973569</v>
      </c>
    </row>
    <row r="7770" spans="1:2" x14ac:dyDescent="0.25">
      <c r="A7770" s="28" t="s">
        <v>84</v>
      </c>
      <c r="B7770" s="2">
        <v>0.46244794204195583</v>
      </c>
    </row>
    <row r="7771" spans="1:2" x14ac:dyDescent="0.25">
      <c r="A7771" s="28" t="s">
        <v>85</v>
      </c>
      <c r="B7771" s="2">
        <v>15.192663481787472</v>
      </c>
    </row>
    <row r="7772" spans="1:2" x14ac:dyDescent="0.25">
      <c r="A7772" s="28" t="s">
        <v>82</v>
      </c>
      <c r="B7772" s="2">
        <v>21.981762719735691</v>
      </c>
    </row>
    <row r="7773" spans="1:2" x14ac:dyDescent="0.25">
      <c r="A7773" s="6" t="s">
        <v>246</v>
      </c>
      <c r="B7773" s="2">
        <v>5.2586774977637507</v>
      </c>
    </row>
    <row r="7774" spans="1:2" x14ac:dyDescent="0.25">
      <c r="A7774" s="28" t="s">
        <v>79</v>
      </c>
      <c r="B7774" s="2">
        <v>0.17454944543886017</v>
      </c>
    </row>
    <row r="7775" spans="1:2" x14ac:dyDescent="0.25">
      <c r="A7775" s="28" t="s">
        <v>87</v>
      </c>
      <c r="B7775" s="2">
        <v>6.3004343380697617E-2</v>
      </c>
    </row>
    <row r="7776" spans="1:2" x14ac:dyDescent="0.25">
      <c r="A7776" s="28" t="s">
        <v>31</v>
      </c>
      <c r="B7776" s="2">
        <v>0.10569995186657202</v>
      </c>
    </row>
    <row r="7777" spans="1:2" x14ac:dyDescent="0.25">
      <c r="A7777" s="28" t="s">
        <v>29</v>
      </c>
      <c r="B7777" s="2">
        <v>1.144442659013885E-2</v>
      </c>
    </row>
    <row r="7778" spans="1:2" x14ac:dyDescent="0.25">
      <c r="A7778" s="28" t="s">
        <v>30</v>
      </c>
      <c r="B7778" s="2">
        <v>2.3632487127800885E-2</v>
      </c>
    </row>
    <row r="7779" spans="1:2" x14ac:dyDescent="0.25">
      <c r="A7779" s="28" t="s">
        <v>88</v>
      </c>
      <c r="B7779" s="2">
        <v>0.51515563064440528</v>
      </c>
    </row>
    <row r="7780" spans="1:2" x14ac:dyDescent="0.25">
      <c r="A7780" s="28" t="s">
        <v>80</v>
      </c>
      <c r="B7780" s="2">
        <v>0.76307573561902509</v>
      </c>
    </row>
    <row r="7781" spans="1:2" x14ac:dyDescent="0.25">
      <c r="A7781" s="28" t="s">
        <v>84</v>
      </c>
      <c r="B7781" s="2">
        <v>0.44981566615727836</v>
      </c>
    </row>
    <row r="7782" spans="1:2" x14ac:dyDescent="0.25">
      <c r="A7782" s="28" t="s">
        <v>85</v>
      </c>
      <c r="B7782" s="2">
        <v>2.5408870700003905</v>
      </c>
    </row>
    <row r="7783" spans="1:2" x14ac:dyDescent="0.25">
      <c r="A7783" s="28" t="s">
        <v>82</v>
      </c>
      <c r="B7783" s="2">
        <v>0.61141274093858233</v>
      </c>
    </row>
    <row r="7784" spans="1:2" x14ac:dyDescent="0.25">
      <c r="A7784" s="6" t="s">
        <v>248</v>
      </c>
      <c r="B7784" s="2">
        <v>30.991191008440165</v>
      </c>
    </row>
    <row r="7785" spans="1:2" x14ac:dyDescent="0.25">
      <c r="A7785" s="28" t="s">
        <v>79</v>
      </c>
      <c r="B7785" s="2">
        <v>0.22802693546546057</v>
      </c>
    </row>
    <row r="7786" spans="1:2" x14ac:dyDescent="0.25">
      <c r="A7786" s="28" t="s">
        <v>86</v>
      </c>
      <c r="B7786" s="2">
        <v>8.9048727667408997E-2</v>
      </c>
    </row>
    <row r="7787" spans="1:2" x14ac:dyDescent="0.25">
      <c r="A7787" s="28" t="s">
        <v>87</v>
      </c>
      <c r="B7787" s="2">
        <v>0.2179406463406531</v>
      </c>
    </row>
    <row r="7788" spans="1:2" x14ac:dyDescent="0.25">
      <c r="A7788" s="28" t="s">
        <v>31</v>
      </c>
      <c r="B7788" s="2">
        <v>4.7827980258011911</v>
      </c>
    </row>
    <row r="7789" spans="1:2" x14ac:dyDescent="0.25">
      <c r="A7789" s="28" t="s">
        <v>29</v>
      </c>
      <c r="B7789" s="2">
        <v>1.685278113570811</v>
      </c>
    </row>
    <row r="7790" spans="1:2" x14ac:dyDescent="0.25">
      <c r="A7790" s="28" t="s">
        <v>30</v>
      </c>
      <c r="B7790" s="2">
        <v>0.84759208190841373</v>
      </c>
    </row>
    <row r="7791" spans="1:2" x14ac:dyDescent="0.25">
      <c r="A7791" s="28" t="s">
        <v>88</v>
      </c>
      <c r="B7791" s="2">
        <v>2.7183199006065899</v>
      </c>
    </row>
    <row r="7792" spans="1:2" x14ac:dyDescent="0.25">
      <c r="A7792" s="28" t="s">
        <v>80</v>
      </c>
      <c r="B7792" s="2">
        <v>1.3135264236327617</v>
      </c>
    </row>
    <row r="7793" spans="1:2" x14ac:dyDescent="0.25">
      <c r="A7793" s="28" t="s">
        <v>84</v>
      </c>
      <c r="B7793" s="2">
        <v>3.0279054168527395</v>
      </c>
    </row>
    <row r="7794" spans="1:2" x14ac:dyDescent="0.25">
      <c r="A7794" s="28" t="s">
        <v>85</v>
      </c>
      <c r="B7794" s="2">
        <v>11.459099638460762</v>
      </c>
    </row>
    <row r="7795" spans="1:2" x14ac:dyDescent="0.25">
      <c r="A7795" s="28" t="s">
        <v>82</v>
      </c>
      <c r="B7795" s="2">
        <v>4.6216550981333713</v>
      </c>
    </row>
    <row r="7796" spans="1:2" x14ac:dyDescent="0.25">
      <c r="A7796" s="6" t="s">
        <v>20</v>
      </c>
      <c r="B7796" s="2">
        <v>3.7993542547824042</v>
      </c>
    </row>
    <row r="7797" spans="1:2" x14ac:dyDescent="0.25">
      <c r="A7797" s="28" t="s">
        <v>79</v>
      </c>
      <c r="B7797" s="2">
        <v>5.6371272583962732E-2</v>
      </c>
    </row>
    <row r="7798" spans="1:2" x14ac:dyDescent="0.25">
      <c r="A7798" s="28" t="s">
        <v>86</v>
      </c>
      <c r="B7798" s="2">
        <v>0.1078803832865476</v>
      </c>
    </row>
    <row r="7799" spans="1:2" x14ac:dyDescent="0.25">
      <c r="A7799" s="28" t="s">
        <v>87</v>
      </c>
      <c r="B7799" s="2">
        <v>1.254325926532307E-2</v>
      </c>
    </row>
    <row r="7800" spans="1:2" x14ac:dyDescent="0.25">
      <c r="A7800" s="28" t="s">
        <v>31</v>
      </c>
      <c r="B7800" s="2">
        <v>0.34194637213213175</v>
      </c>
    </row>
    <row r="7801" spans="1:2" x14ac:dyDescent="0.25">
      <c r="A7801" s="28" t="s">
        <v>29</v>
      </c>
      <c r="B7801" s="2">
        <v>2.6109087036668484E-2</v>
      </c>
    </row>
    <row r="7802" spans="1:2" x14ac:dyDescent="0.25">
      <c r="A7802" s="28" t="s">
        <v>30</v>
      </c>
      <c r="B7802" s="2">
        <v>2.6873239619225785E-2</v>
      </c>
    </row>
    <row r="7803" spans="1:2" x14ac:dyDescent="0.25">
      <c r="A7803" s="28" t="s">
        <v>88</v>
      </c>
      <c r="B7803" s="2">
        <v>0.12872340919659328</v>
      </c>
    </row>
    <row r="7804" spans="1:2" x14ac:dyDescent="0.25">
      <c r="A7804" s="28" t="s">
        <v>80</v>
      </c>
      <c r="B7804" s="2">
        <v>4.4318989111782642E-2</v>
      </c>
    </row>
    <row r="7805" spans="1:2" x14ac:dyDescent="0.25">
      <c r="A7805" s="28" t="s">
        <v>84</v>
      </c>
      <c r="B7805" s="2">
        <v>0.15848131762250783</v>
      </c>
    </row>
    <row r="7806" spans="1:2" x14ac:dyDescent="0.25">
      <c r="A7806" s="28" t="s">
        <v>85</v>
      </c>
      <c r="B7806" s="2">
        <v>2.4368272659291028</v>
      </c>
    </row>
    <row r="7807" spans="1:2" x14ac:dyDescent="0.25">
      <c r="A7807" s="28" t="s">
        <v>82</v>
      </c>
      <c r="B7807" s="2">
        <v>0.45927965899855816</v>
      </c>
    </row>
    <row r="7808" spans="1:2" x14ac:dyDescent="0.25">
      <c r="A7808" s="6" t="s">
        <v>21</v>
      </c>
      <c r="B7808" s="2">
        <v>28.469455816505977</v>
      </c>
    </row>
    <row r="7809" spans="1:2" x14ac:dyDescent="0.25">
      <c r="A7809" s="28" t="s">
        <v>79</v>
      </c>
      <c r="B7809" s="2">
        <v>0.27695301418104473</v>
      </c>
    </row>
    <row r="7810" spans="1:2" x14ac:dyDescent="0.25">
      <c r="A7810" s="28" t="s">
        <v>86</v>
      </c>
      <c r="B7810" s="2">
        <v>1.0739035594956738</v>
      </c>
    </row>
    <row r="7811" spans="1:2" x14ac:dyDescent="0.25">
      <c r="A7811" s="28" t="s">
        <v>87</v>
      </c>
      <c r="B7811" s="2">
        <v>2.7240935048728713E-4</v>
      </c>
    </row>
    <row r="7812" spans="1:2" x14ac:dyDescent="0.25">
      <c r="A7812" s="28" t="s">
        <v>31</v>
      </c>
      <c r="B7812" s="2">
        <v>0.37219000837846605</v>
      </c>
    </row>
    <row r="7813" spans="1:2" x14ac:dyDescent="0.25">
      <c r="A7813" s="28" t="s">
        <v>29</v>
      </c>
      <c r="B7813" s="2">
        <v>3.2161940179099201E-2</v>
      </c>
    </row>
    <row r="7814" spans="1:2" x14ac:dyDescent="0.25">
      <c r="A7814" s="28" t="s">
        <v>30</v>
      </c>
      <c r="B7814" s="2">
        <v>0.15413344139378432</v>
      </c>
    </row>
    <row r="7815" spans="1:2" x14ac:dyDescent="0.25">
      <c r="A7815" s="28" t="s">
        <v>88</v>
      </c>
      <c r="B7815" s="2">
        <v>1.2502591641241079</v>
      </c>
    </row>
    <row r="7816" spans="1:2" x14ac:dyDescent="0.25">
      <c r="A7816" s="28" t="s">
        <v>80</v>
      </c>
      <c r="B7816" s="2">
        <v>8.4948110519488971</v>
      </c>
    </row>
    <row r="7817" spans="1:2" x14ac:dyDescent="0.25">
      <c r="A7817" s="28" t="s">
        <v>84</v>
      </c>
      <c r="B7817" s="2">
        <v>1.5336289492166646</v>
      </c>
    </row>
    <row r="7818" spans="1:2" x14ac:dyDescent="0.25">
      <c r="A7818" s="28" t="s">
        <v>85</v>
      </c>
      <c r="B7818" s="2">
        <v>8.0669334534419175</v>
      </c>
    </row>
    <row r="7819" spans="1:2" x14ac:dyDescent="0.25">
      <c r="A7819" s="28" t="s">
        <v>82</v>
      </c>
      <c r="B7819" s="2">
        <v>7.2142088247958327</v>
      </c>
    </row>
    <row r="7820" spans="1:2" x14ac:dyDescent="0.25">
      <c r="A7820" s="6" t="s">
        <v>22</v>
      </c>
      <c r="B7820" s="2">
        <v>4.0480607139140572</v>
      </c>
    </row>
    <row r="7821" spans="1:2" x14ac:dyDescent="0.25">
      <c r="A7821" s="28" t="s">
        <v>79</v>
      </c>
      <c r="B7821" s="2">
        <v>3.2543180941365983E-2</v>
      </c>
    </row>
    <row r="7822" spans="1:2" x14ac:dyDescent="0.25">
      <c r="A7822" s="28" t="s">
        <v>86</v>
      </c>
      <c r="B7822" s="2">
        <v>7.6973815406575288E-2</v>
      </c>
    </row>
    <row r="7823" spans="1:2" x14ac:dyDescent="0.25">
      <c r="A7823" s="28" t="s">
        <v>87</v>
      </c>
      <c r="B7823" s="2">
        <v>3.0714203846156619E-2</v>
      </c>
    </row>
    <row r="7824" spans="1:2" x14ac:dyDescent="0.25">
      <c r="A7824" s="28" t="s">
        <v>31</v>
      </c>
      <c r="B7824" s="2">
        <v>0.15601379240802399</v>
      </c>
    </row>
    <row r="7825" spans="1:2" x14ac:dyDescent="0.25">
      <c r="A7825" s="28" t="s">
        <v>29</v>
      </c>
      <c r="B7825" s="2">
        <v>2.3352628657695149E-2</v>
      </c>
    </row>
    <row r="7826" spans="1:2" x14ac:dyDescent="0.25">
      <c r="A7826" s="28" t="s">
        <v>30</v>
      </c>
      <c r="B7826" s="2">
        <v>6.4100742961584398E-2</v>
      </c>
    </row>
    <row r="7827" spans="1:2" x14ac:dyDescent="0.25">
      <c r="A7827" s="28" t="s">
        <v>88</v>
      </c>
      <c r="B7827" s="2">
        <v>0.22203544796803193</v>
      </c>
    </row>
    <row r="7828" spans="1:2" x14ac:dyDescent="0.25">
      <c r="A7828" s="28" t="s">
        <v>80</v>
      </c>
      <c r="B7828" s="2">
        <v>0.11550408858026527</v>
      </c>
    </row>
    <row r="7829" spans="1:2" x14ac:dyDescent="0.25">
      <c r="A7829" s="28" t="s">
        <v>84</v>
      </c>
      <c r="B7829" s="2">
        <v>0.38780108638552679</v>
      </c>
    </row>
    <row r="7830" spans="1:2" x14ac:dyDescent="0.25">
      <c r="A7830" s="28" t="s">
        <v>85</v>
      </c>
      <c r="B7830" s="2">
        <v>2.5491909033031459</v>
      </c>
    </row>
    <row r="7831" spans="1:2" x14ac:dyDescent="0.25">
      <c r="A7831" s="28" t="s">
        <v>82</v>
      </c>
      <c r="B7831" s="2">
        <v>0.38983082345568565</v>
      </c>
    </row>
    <row r="7832" spans="1:2" x14ac:dyDescent="0.25">
      <c r="A7832" s="6" t="s">
        <v>25</v>
      </c>
      <c r="B7832" s="2">
        <v>97.515686285220255</v>
      </c>
    </row>
    <row r="7833" spans="1:2" x14ac:dyDescent="0.25">
      <c r="A7833" s="28" t="s">
        <v>79</v>
      </c>
      <c r="B7833" s="2">
        <v>3.0388071811563551</v>
      </c>
    </row>
    <row r="7834" spans="1:2" x14ac:dyDescent="0.25">
      <c r="A7834" s="28" t="s">
        <v>86</v>
      </c>
      <c r="B7834" s="2">
        <v>0.62736089838596609</v>
      </c>
    </row>
    <row r="7835" spans="1:2" x14ac:dyDescent="0.25">
      <c r="A7835" s="28" t="s">
        <v>87</v>
      </c>
      <c r="B7835" s="2">
        <v>7.9047782196800864E-2</v>
      </c>
    </row>
    <row r="7836" spans="1:2" x14ac:dyDescent="0.25">
      <c r="A7836" s="28" t="s">
        <v>31</v>
      </c>
      <c r="B7836" s="2">
        <v>2.6109193365164112</v>
      </c>
    </row>
    <row r="7837" spans="1:2" x14ac:dyDescent="0.25">
      <c r="A7837" s="28" t="s">
        <v>29</v>
      </c>
      <c r="B7837" s="2">
        <v>2.0499514021076095</v>
      </c>
    </row>
    <row r="7838" spans="1:2" x14ac:dyDescent="0.25">
      <c r="A7838" s="28" t="s">
        <v>30</v>
      </c>
      <c r="B7838" s="2">
        <v>1.6652747102828673</v>
      </c>
    </row>
    <row r="7839" spans="1:2" x14ac:dyDescent="0.25">
      <c r="A7839" s="28" t="s">
        <v>88</v>
      </c>
      <c r="B7839" s="2">
        <v>10.893673129668837</v>
      </c>
    </row>
    <row r="7840" spans="1:2" x14ac:dyDescent="0.25">
      <c r="A7840" s="28" t="s">
        <v>80</v>
      </c>
      <c r="B7840" s="2">
        <v>5.2825866922232629</v>
      </c>
    </row>
    <row r="7841" spans="1:2" x14ac:dyDescent="0.25">
      <c r="A7841" s="28" t="s">
        <v>84</v>
      </c>
      <c r="B7841" s="2">
        <v>7.2289115004363236</v>
      </c>
    </row>
    <row r="7842" spans="1:2" x14ac:dyDescent="0.25">
      <c r="A7842" s="28" t="s">
        <v>85</v>
      </c>
      <c r="B7842" s="2">
        <v>35.287019880321452</v>
      </c>
    </row>
    <row r="7843" spans="1:2" x14ac:dyDescent="0.25">
      <c r="A7843" s="28" t="s">
        <v>82</v>
      </c>
      <c r="B7843" s="2">
        <v>28.752133771924374</v>
      </c>
    </row>
    <row r="7844" spans="1:2" x14ac:dyDescent="0.25">
      <c r="A7844" s="6" t="s">
        <v>23</v>
      </c>
      <c r="B7844" s="2">
        <v>6.8893222534613452</v>
      </c>
    </row>
    <row r="7845" spans="1:2" x14ac:dyDescent="0.25">
      <c r="A7845" s="28" t="s">
        <v>79</v>
      </c>
      <c r="B7845" s="2">
        <v>5.340734738395634E-2</v>
      </c>
    </row>
    <row r="7846" spans="1:2" x14ac:dyDescent="0.25">
      <c r="A7846" s="28" t="s">
        <v>86</v>
      </c>
      <c r="B7846" s="2">
        <v>8.3226442834175324E-2</v>
      </c>
    </row>
    <row r="7847" spans="1:2" x14ac:dyDescent="0.25">
      <c r="A7847" s="28" t="s">
        <v>87</v>
      </c>
      <c r="B7847" s="2">
        <v>2.5589981453103622E-2</v>
      </c>
    </row>
    <row r="7848" spans="1:2" x14ac:dyDescent="0.25">
      <c r="A7848" s="28" t="s">
        <v>31</v>
      </c>
      <c r="B7848" s="2">
        <v>8.0988351717975762E-2</v>
      </c>
    </row>
    <row r="7849" spans="1:2" x14ac:dyDescent="0.25">
      <c r="A7849" s="28" t="s">
        <v>29</v>
      </c>
      <c r="B7849" s="2">
        <v>2.370075782782766E-2</v>
      </c>
    </row>
    <row r="7850" spans="1:2" x14ac:dyDescent="0.25">
      <c r="A7850" s="28" t="s">
        <v>30</v>
      </c>
      <c r="B7850" s="2">
        <v>7.1287771875654785E-2</v>
      </c>
    </row>
    <row r="7851" spans="1:2" x14ac:dyDescent="0.25">
      <c r="A7851" s="28" t="s">
        <v>88</v>
      </c>
      <c r="B7851" s="2">
        <v>0.33676849430017636</v>
      </c>
    </row>
    <row r="7852" spans="1:2" x14ac:dyDescent="0.25">
      <c r="A7852" s="28" t="s">
        <v>80</v>
      </c>
      <c r="B7852" s="2">
        <v>0.41398887429012604</v>
      </c>
    </row>
    <row r="7853" spans="1:2" x14ac:dyDescent="0.25">
      <c r="A7853" s="28" t="s">
        <v>84</v>
      </c>
      <c r="B7853" s="2">
        <v>1.6552454401538161</v>
      </c>
    </row>
    <row r="7854" spans="1:2" x14ac:dyDescent="0.25">
      <c r="A7854" s="28" t="s">
        <v>85</v>
      </c>
      <c r="B7854" s="2">
        <v>2.8805376842164163</v>
      </c>
    </row>
    <row r="7855" spans="1:2" x14ac:dyDescent="0.25">
      <c r="A7855" s="28" t="s">
        <v>82</v>
      </c>
      <c r="B7855" s="2">
        <v>1.264581107408117</v>
      </c>
    </row>
    <row r="7856" spans="1:2" x14ac:dyDescent="0.25">
      <c r="A7856" s="6" t="s">
        <v>250</v>
      </c>
      <c r="B7856" s="2">
        <v>57.092046241333492</v>
      </c>
    </row>
    <row r="7857" spans="1:2" x14ac:dyDescent="0.25">
      <c r="A7857" s="28" t="s">
        <v>79</v>
      </c>
      <c r="B7857" s="2">
        <v>0.71730703869152823</v>
      </c>
    </row>
    <row r="7858" spans="1:2" x14ac:dyDescent="0.25">
      <c r="A7858" s="28" t="s">
        <v>86</v>
      </c>
      <c r="B7858" s="2">
        <v>0.19622122226306327</v>
      </c>
    </row>
    <row r="7859" spans="1:2" x14ac:dyDescent="0.25">
      <c r="A7859" s="28" t="s">
        <v>87</v>
      </c>
      <c r="B7859" s="2">
        <v>0.43488611892726164</v>
      </c>
    </row>
    <row r="7860" spans="1:2" x14ac:dyDescent="0.25">
      <c r="A7860" s="28" t="s">
        <v>31</v>
      </c>
      <c r="B7860" s="2">
        <v>4.4234333288878309</v>
      </c>
    </row>
    <row r="7861" spans="1:2" x14ac:dyDescent="0.25">
      <c r="A7861" s="28" t="s">
        <v>29</v>
      </c>
      <c r="B7861" s="2">
        <v>0.75495363987591613</v>
      </c>
    </row>
    <row r="7862" spans="1:2" x14ac:dyDescent="0.25">
      <c r="A7862" s="28" t="s">
        <v>30</v>
      </c>
      <c r="B7862" s="2">
        <v>0.74319847763639979</v>
      </c>
    </row>
    <row r="7863" spans="1:2" x14ac:dyDescent="0.25">
      <c r="A7863" s="28" t="s">
        <v>88</v>
      </c>
      <c r="B7863" s="2">
        <v>9.9271671616246948</v>
      </c>
    </row>
    <row r="7864" spans="1:2" x14ac:dyDescent="0.25">
      <c r="A7864" s="28" t="s">
        <v>80</v>
      </c>
      <c r="B7864" s="2">
        <v>6.9866638947402322</v>
      </c>
    </row>
    <row r="7865" spans="1:2" x14ac:dyDescent="0.25">
      <c r="A7865" s="28" t="s">
        <v>84</v>
      </c>
      <c r="B7865" s="2">
        <v>14.997671889464879</v>
      </c>
    </row>
    <row r="7866" spans="1:2" x14ac:dyDescent="0.25">
      <c r="A7866" s="28" t="s">
        <v>85</v>
      </c>
      <c r="B7866" s="2">
        <v>9.0002706746550221</v>
      </c>
    </row>
    <row r="7867" spans="1:2" x14ac:dyDescent="0.25">
      <c r="A7867" s="28" t="s">
        <v>82</v>
      </c>
      <c r="B7867" s="2">
        <v>8.9102727945666675</v>
      </c>
    </row>
    <row r="7868" spans="1:2" x14ac:dyDescent="0.25">
      <c r="A7868" s="6" t="s">
        <v>252</v>
      </c>
      <c r="B7868" s="2">
        <v>56.586155948387415</v>
      </c>
    </row>
    <row r="7869" spans="1:2" x14ac:dyDescent="0.25">
      <c r="A7869" s="28" t="s">
        <v>79</v>
      </c>
      <c r="B7869" s="2">
        <v>1.6833668944814282</v>
      </c>
    </row>
    <row r="7870" spans="1:2" x14ac:dyDescent="0.25">
      <c r="A7870" s="28" t="s">
        <v>86</v>
      </c>
      <c r="B7870" s="2">
        <v>0.38551721244518994</v>
      </c>
    </row>
    <row r="7871" spans="1:2" x14ac:dyDescent="0.25">
      <c r="A7871" s="28" t="s">
        <v>87</v>
      </c>
      <c r="B7871" s="2">
        <v>2.3154242821373354</v>
      </c>
    </row>
    <row r="7872" spans="1:2" x14ac:dyDescent="0.25">
      <c r="A7872" s="28" t="s">
        <v>31</v>
      </c>
      <c r="B7872" s="2">
        <v>3.129411435117071</v>
      </c>
    </row>
    <row r="7873" spans="1:2" x14ac:dyDescent="0.25">
      <c r="A7873" s="28" t="s">
        <v>29</v>
      </c>
      <c r="B7873" s="2">
        <v>3.8638097305012136</v>
      </c>
    </row>
    <row r="7874" spans="1:2" x14ac:dyDescent="0.25">
      <c r="A7874" s="28" t="s">
        <v>30</v>
      </c>
      <c r="B7874" s="2">
        <v>2.4344171440602622</v>
      </c>
    </row>
    <row r="7875" spans="1:2" x14ac:dyDescent="0.25">
      <c r="A7875" s="28" t="s">
        <v>88</v>
      </c>
      <c r="B7875" s="2">
        <v>13.572595373173826</v>
      </c>
    </row>
    <row r="7876" spans="1:2" x14ac:dyDescent="0.25">
      <c r="A7876" s="28" t="s">
        <v>80</v>
      </c>
      <c r="B7876" s="2">
        <v>1.8024596433487239</v>
      </c>
    </row>
    <row r="7877" spans="1:2" x14ac:dyDescent="0.25">
      <c r="A7877" s="28" t="s">
        <v>84</v>
      </c>
      <c r="B7877" s="2">
        <v>7.3497517060808777</v>
      </c>
    </row>
    <row r="7878" spans="1:2" x14ac:dyDescent="0.25">
      <c r="A7878" s="28" t="s">
        <v>85</v>
      </c>
      <c r="B7878" s="2">
        <v>8.8441778342515196</v>
      </c>
    </row>
    <row r="7879" spans="1:2" x14ac:dyDescent="0.25">
      <c r="A7879" s="28" t="s">
        <v>82</v>
      </c>
      <c r="B7879" s="2">
        <v>11.205224692789971</v>
      </c>
    </row>
    <row r="7880" spans="1:2" x14ac:dyDescent="0.25">
      <c r="A7880" s="6" t="s">
        <v>230</v>
      </c>
      <c r="B7880" s="2">
        <v>34.880347569507052</v>
      </c>
    </row>
    <row r="7881" spans="1:2" x14ac:dyDescent="0.25">
      <c r="A7881" s="28" t="s">
        <v>79</v>
      </c>
      <c r="B7881" s="2">
        <v>0.9630140259916703</v>
      </c>
    </row>
    <row r="7882" spans="1:2" x14ac:dyDescent="0.25">
      <c r="A7882" s="28" t="s">
        <v>86</v>
      </c>
      <c r="B7882" s="2">
        <v>0.2601596233740347</v>
      </c>
    </row>
    <row r="7883" spans="1:2" x14ac:dyDescent="0.25">
      <c r="A7883" s="28" t="s">
        <v>87</v>
      </c>
      <c r="B7883" s="2">
        <v>1.0638168060767672</v>
      </c>
    </row>
    <row r="7884" spans="1:2" x14ac:dyDescent="0.25">
      <c r="A7884" s="28" t="s">
        <v>31</v>
      </c>
      <c r="B7884" s="2">
        <v>2.4941311675404552</v>
      </c>
    </row>
    <row r="7885" spans="1:2" x14ac:dyDescent="0.25">
      <c r="A7885" s="28" t="s">
        <v>29</v>
      </c>
      <c r="B7885" s="2">
        <v>2.1074120242623189</v>
      </c>
    </row>
    <row r="7886" spans="1:2" x14ac:dyDescent="0.25">
      <c r="A7886" s="28" t="s">
        <v>30</v>
      </c>
      <c r="B7886" s="2">
        <v>1.8477573838396519</v>
      </c>
    </row>
    <row r="7887" spans="1:2" x14ac:dyDescent="0.25">
      <c r="A7887" s="28" t="s">
        <v>88</v>
      </c>
      <c r="B7887" s="2">
        <v>9.0832476651677574</v>
      </c>
    </row>
    <row r="7888" spans="1:2" x14ac:dyDescent="0.25">
      <c r="A7888" s="28" t="s">
        <v>80</v>
      </c>
      <c r="B7888" s="2">
        <v>1.0705646503242698</v>
      </c>
    </row>
    <row r="7889" spans="1:2" x14ac:dyDescent="0.25">
      <c r="A7889" s="28" t="s">
        <v>84</v>
      </c>
      <c r="B7889" s="2">
        <v>3.3542092756562036</v>
      </c>
    </row>
    <row r="7890" spans="1:2" x14ac:dyDescent="0.25">
      <c r="A7890" s="28" t="s">
        <v>85</v>
      </c>
      <c r="B7890" s="2">
        <v>5.2289895915626916</v>
      </c>
    </row>
    <row r="7891" spans="1:2" x14ac:dyDescent="0.25">
      <c r="A7891" s="28" t="s">
        <v>82</v>
      </c>
      <c r="B7891" s="2">
        <v>7.4070453557112357</v>
      </c>
    </row>
    <row r="7892" spans="1:2" x14ac:dyDescent="0.25">
      <c r="A7892" s="6" t="s">
        <v>93</v>
      </c>
      <c r="B7892" s="2">
        <v>1031.2155457107797</v>
      </c>
    </row>
    <row r="7893" spans="1:2" x14ac:dyDescent="0.25">
      <c r="A7893" s="28" t="s">
        <v>79</v>
      </c>
      <c r="B7893" s="2">
        <v>15.481025491544036</v>
      </c>
    </row>
    <row r="7894" spans="1:2" x14ac:dyDescent="0.25">
      <c r="A7894" s="28" t="s">
        <v>86</v>
      </c>
      <c r="B7894" s="2">
        <v>13.568456085438367</v>
      </c>
    </row>
    <row r="7895" spans="1:2" x14ac:dyDescent="0.25">
      <c r="A7895" s="28" t="s">
        <v>87</v>
      </c>
      <c r="B7895" s="2">
        <v>7.4164252114743814</v>
      </c>
    </row>
    <row r="7896" spans="1:2" x14ac:dyDescent="0.25">
      <c r="A7896" s="28" t="s">
        <v>31</v>
      </c>
      <c r="B7896" s="2">
        <v>37.590012509110537</v>
      </c>
    </row>
    <row r="7897" spans="1:2" x14ac:dyDescent="0.25">
      <c r="A7897" s="28" t="s">
        <v>29</v>
      </c>
      <c r="B7897" s="2">
        <v>12.301851418031577</v>
      </c>
    </row>
    <row r="7898" spans="1:2" x14ac:dyDescent="0.25">
      <c r="A7898" s="28" t="s">
        <v>30</v>
      </c>
      <c r="B7898" s="2">
        <v>16.440257899708413</v>
      </c>
    </row>
    <row r="7899" spans="1:2" x14ac:dyDescent="0.25">
      <c r="A7899" s="28" t="s">
        <v>88</v>
      </c>
      <c r="B7899" s="2">
        <v>164.47020862570548</v>
      </c>
    </row>
    <row r="7900" spans="1:2" x14ac:dyDescent="0.25">
      <c r="A7900" s="28" t="s">
        <v>80</v>
      </c>
      <c r="B7900" s="2">
        <v>122.21455123139089</v>
      </c>
    </row>
    <row r="7901" spans="1:2" x14ac:dyDescent="0.25">
      <c r="A7901" s="28" t="s">
        <v>84</v>
      </c>
      <c r="B7901" s="2">
        <v>144.05736961436142</v>
      </c>
    </row>
    <row r="7902" spans="1:2" x14ac:dyDescent="0.25">
      <c r="A7902" s="28" t="s">
        <v>85</v>
      </c>
      <c r="B7902" s="2">
        <v>242.5946397253671</v>
      </c>
    </row>
    <row r="7903" spans="1:2" x14ac:dyDescent="0.25">
      <c r="A7903" s="28" t="s">
        <v>82</v>
      </c>
      <c r="B7903" s="2">
        <v>255.08074789864742</v>
      </c>
    </row>
    <row r="7904" spans="1:2" x14ac:dyDescent="0.25">
      <c r="A7904" s="1" t="s">
        <v>12</v>
      </c>
      <c r="B7904" s="2">
        <v>58900.218629896721</v>
      </c>
    </row>
    <row r="7905" spans="1:2" x14ac:dyDescent="0.25">
      <c r="A7905" s="3" t="s">
        <v>27</v>
      </c>
      <c r="B7905" s="2">
        <v>1743.7679377771963</v>
      </c>
    </row>
    <row r="7906" spans="1:2" x14ac:dyDescent="0.25">
      <c r="A7906" s="6" t="s">
        <v>229</v>
      </c>
      <c r="B7906" s="2">
        <v>5.2405761086282077</v>
      </c>
    </row>
    <row r="7907" spans="1:2" x14ac:dyDescent="0.25">
      <c r="A7907" s="28" t="s">
        <v>79</v>
      </c>
      <c r="B7907" s="2">
        <v>7.293102782421855E-2</v>
      </c>
    </row>
    <row r="7908" spans="1:2" x14ac:dyDescent="0.25">
      <c r="A7908" s="28" t="s">
        <v>86</v>
      </c>
      <c r="B7908" s="2">
        <v>8.5355262935151222E-2</v>
      </c>
    </row>
    <row r="7909" spans="1:2" x14ac:dyDescent="0.25">
      <c r="A7909" s="28" t="s">
        <v>87</v>
      </c>
      <c r="B7909" s="2">
        <v>0.26088174702779932</v>
      </c>
    </row>
    <row r="7910" spans="1:2" x14ac:dyDescent="0.25">
      <c r="A7910" s="28" t="s">
        <v>31</v>
      </c>
      <c r="B7910" s="2">
        <v>0.5661207891977208</v>
      </c>
    </row>
    <row r="7911" spans="1:2" x14ac:dyDescent="0.25">
      <c r="A7911" s="28" t="s">
        <v>29</v>
      </c>
      <c r="B7911" s="2">
        <v>0.51469408167806974</v>
      </c>
    </row>
    <row r="7912" spans="1:2" x14ac:dyDescent="0.25">
      <c r="A7912" s="28" t="s">
        <v>30</v>
      </c>
      <c r="B7912" s="2">
        <v>1.4001847388605262</v>
      </c>
    </row>
    <row r="7913" spans="1:2" x14ac:dyDescent="0.25">
      <c r="A7913" s="28" t="s">
        <v>88</v>
      </c>
      <c r="B7913" s="2">
        <v>0.13413462638906731</v>
      </c>
    </row>
    <row r="7914" spans="1:2" x14ac:dyDescent="0.25">
      <c r="A7914" s="28" t="s">
        <v>80</v>
      </c>
      <c r="B7914" s="2">
        <v>2.6226600639060672E-2</v>
      </c>
    </row>
    <row r="7915" spans="1:2" x14ac:dyDescent="0.25">
      <c r="A7915" s="28" t="s">
        <v>84</v>
      </c>
      <c r="B7915" s="2">
        <v>0.34067805171781579</v>
      </c>
    </row>
    <row r="7916" spans="1:2" x14ac:dyDescent="0.25">
      <c r="A7916" s="28" t="s">
        <v>85</v>
      </c>
      <c r="B7916" s="2">
        <v>1.077454610251352</v>
      </c>
    </row>
    <row r="7917" spans="1:2" x14ac:dyDescent="0.25">
      <c r="A7917" s="28" t="s">
        <v>82</v>
      </c>
      <c r="B7917" s="2">
        <v>0.76191457210742586</v>
      </c>
    </row>
    <row r="7918" spans="1:2" x14ac:dyDescent="0.25">
      <c r="A7918" s="6" t="s">
        <v>240</v>
      </c>
      <c r="B7918" s="2">
        <v>10.957980700447525</v>
      </c>
    </row>
    <row r="7919" spans="1:2" x14ac:dyDescent="0.25">
      <c r="A7919" s="28" t="s">
        <v>79</v>
      </c>
      <c r="B7919" s="2">
        <v>4.1336452800587236E-3</v>
      </c>
    </row>
    <row r="7920" spans="1:2" x14ac:dyDescent="0.25">
      <c r="A7920" s="28" t="s">
        <v>87</v>
      </c>
      <c r="B7920" s="2">
        <v>1.732736322993818</v>
      </c>
    </row>
    <row r="7921" spans="1:2" x14ac:dyDescent="0.25">
      <c r="A7921" s="28" t="s">
        <v>31</v>
      </c>
      <c r="B7921" s="2">
        <v>0.67710240429504598</v>
      </c>
    </row>
    <row r="7922" spans="1:2" x14ac:dyDescent="0.25">
      <c r="A7922" s="28" t="s">
        <v>29</v>
      </c>
      <c r="B7922" s="2">
        <v>1.0460161031858839</v>
      </c>
    </row>
    <row r="7923" spans="1:2" x14ac:dyDescent="0.25">
      <c r="A7923" s="28" t="s">
        <v>30</v>
      </c>
      <c r="B7923" s="2">
        <v>1.0646631180909321</v>
      </c>
    </row>
    <row r="7924" spans="1:2" x14ac:dyDescent="0.25">
      <c r="A7924" s="28" t="s">
        <v>88</v>
      </c>
      <c r="B7924" s="2">
        <v>0.18011926962870944</v>
      </c>
    </row>
    <row r="7925" spans="1:2" x14ac:dyDescent="0.25">
      <c r="A7925" s="28" t="s">
        <v>80</v>
      </c>
      <c r="B7925" s="2">
        <v>0.40593177828189936</v>
      </c>
    </row>
    <row r="7926" spans="1:2" x14ac:dyDescent="0.25">
      <c r="A7926" s="28" t="s">
        <v>84</v>
      </c>
      <c r="B7926" s="2">
        <v>1.5012545832601396</v>
      </c>
    </row>
    <row r="7927" spans="1:2" x14ac:dyDescent="0.25">
      <c r="A7927" s="28" t="s">
        <v>85</v>
      </c>
      <c r="B7927" s="2">
        <v>3.1378163584464898</v>
      </c>
    </row>
    <row r="7928" spans="1:2" x14ac:dyDescent="0.25">
      <c r="A7928" s="28" t="s">
        <v>82</v>
      </c>
      <c r="B7928" s="2">
        <v>1.2082071169845496</v>
      </c>
    </row>
    <row r="7929" spans="1:2" x14ac:dyDescent="0.25">
      <c r="A7929" s="6" t="s">
        <v>242</v>
      </c>
      <c r="B7929" s="2">
        <v>134.27728841628152</v>
      </c>
    </row>
    <row r="7930" spans="1:2" x14ac:dyDescent="0.25">
      <c r="A7930" s="28" t="s">
        <v>79</v>
      </c>
      <c r="B7930" s="2">
        <v>3.4970431884643332</v>
      </c>
    </row>
    <row r="7931" spans="1:2" x14ac:dyDescent="0.25">
      <c r="A7931" s="28" t="s">
        <v>86</v>
      </c>
      <c r="B7931" s="2">
        <v>1.702408692713351</v>
      </c>
    </row>
    <row r="7932" spans="1:2" x14ac:dyDescent="0.25">
      <c r="A7932" s="28" t="s">
        <v>87</v>
      </c>
      <c r="B7932" s="2">
        <v>6.2154917496101882</v>
      </c>
    </row>
    <row r="7933" spans="1:2" x14ac:dyDescent="0.25">
      <c r="A7933" s="28" t="s">
        <v>31</v>
      </c>
      <c r="B7933" s="2">
        <v>19.476124175807175</v>
      </c>
    </row>
    <row r="7934" spans="1:2" x14ac:dyDescent="0.25">
      <c r="A7934" s="28" t="s">
        <v>29</v>
      </c>
      <c r="B7934" s="2">
        <v>9.9771974747864878</v>
      </c>
    </row>
    <row r="7935" spans="1:2" x14ac:dyDescent="0.25">
      <c r="A7935" s="28" t="s">
        <v>30</v>
      </c>
      <c r="B7935" s="2">
        <v>24.038635373512939</v>
      </c>
    </row>
    <row r="7936" spans="1:2" x14ac:dyDescent="0.25">
      <c r="A7936" s="28" t="s">
        <v>88</v>
      </c>
      <c r="B7936" s="2">
        <v>14.324065296389474</v>
      </c>
    </row>
    <row r="7937" spans="1:2" x14ac:dyDescent="0.25">
      <c r="A7937" s="28" t="s">
        <v>80</v>
      </c>
      <c r="B7937" s="2">
        <v>2.3383236798487985</v>
      </c>
    </row>
    <row r="7938" spans="1:2" x14ac:dyDescent="0.25">
      <c r="A7938" s="28" t="s">
        <v>84</v>
      </c>
      <c r="B7938" s="2">
        <v>10.759406797240933</v>
      </c>
    </row>
    <row r="7939" spans="1:2" x14ac:dyDescent="0.25">
      <c r="A7939" s="28" t="s">
        <v>85</v>
      </c>
      <c r="B7939" s="2">
        <v>17.71523795393864</v>
      </c>
    </row>
    <row r="7940" spans="1:2" x14ac:dyDescent="0.25">
      <c r="A7940" s="28" t="s">
        <v>82</v>
      </c>
      <c r="B7940" s="2">
        <v>24.233354033969221</v>
      </c>
    </row>
    <row r="7941" spans="1:2" x14ac:dyDescent="0.25">
      <c r="A7941" s="6" t="s">
        <v>19</v>
      </c>
      <c r="B7941" s="2">
        <v>2.8664698841970084</v>
      </c>
    </row>
    <row r="7942" spans="1:2" x14ac:dyDescent="0.25">
      <c r="A7942" s="28" t="s">
        <v>79</v>
      </c>
      <c r="B7942" s="2">
        <v>0.14898629780536071</v>
      </c>
    </row>
    <row r="7943" spans="1:2" x14ac:dyDescent="0.25">
      <c r="A7943" s="28" t="s">
        <v>86</v>
      </c>
      <c r="B7943" s="2">
        <v>3.2634989450464188E-3</v>
      </c>
    </row>
    <row r="7944" spans="1:2" x14ac:dyDescent="0.25">
      <c r="A7944" s="28" t="s">
        <v>87</v>
      </c>
      <c r="B7944" s="2">
        <v>2.8816179621995392E-3</v>
      </c>
    </row>
    <row r="7945" spans="1:2" x14ac:dyDescent="0.25">
      <c r="A7945" s="28" t="s">
        <v>31</v>
      </c>
      <c r="B7945" s="2">
        <v>3.6254445247748547E-2</v>
      </c>
    </row>
    <row r="7946" spans="1:2" x14ac:dyDescent="0.25">
      <c r="A7946" s="28" t="s">
        <v>29</v>
      </c>
      <c r="B7946" s="2">
        <v>0.18369069188907836</v>
      </c>
    </row>
    <row r="7947" spans="1:2" x14ac:dyDescent="0.25">
      <c r="A7947" s="28" t="s">
        <v>30</v>
      </c>
      <c r="B7947" s="2">
        <v>1.2596972316007382</v>
      </c>
    </row>
    <row r="7948" spans="1:2" x14ac:dyDescent="0.25">
      <c r="A7948" s="28" t="s">
        <v>88</v>
      </c>
      <c r="B7948" s="2">
        <v>1.3798280024321579E-2</v>
      </c>
    </row>
    <row r="7949" spans="1:2" x14ac:dyDescent="0.25">
      <c r="A7949" s="28" t="s">
        <v>80</v>
      </c>
      <c r="B7949" s="2">
        <v>1.4748469255128651E-2</v>
      </c>
    </row>
    <row r="7950" spans="1:2" x14ac:dyDescent="0.25">
      <c r="A7950" s="28" t="s">
        <v>84</v>
      </c>
      <c r="B7950" s="2">
        <v>2.7643596677048177E-3</v>
      </c>
    </row>
    <row r="7951" spans="1:2" x14ac:dyDescent="0.25">
      <c r="A7951" s="28" t="s">
        <v>85</v>
      </c>
      <c r="B7951" s="2">
        <v>6.8651835863292779E-2</v>
      </c>
    </row>
    <row r="7952" spans="1:2" x14ac:dyDescent="0.25">
      <c r="A7952" s="28" t="s">
        <v>82</v>
      </c>
      <c r="B7952" s="2">
        <v>1.1317331559363886</v>
      </c>
    </row>
    <row r="7953" spans="1:2" x14ac:dyDescent="0.25">
      <c r="A7953" s="6" t="s">
        <v>244</v>
      </c>
      <c r="B7953" s="2">
        <v>31.362446856331488</v>
      </c>
    </row>
    <row r="7954" spans="1:2" x14ac:dyDescent="0.25">
      <c r="A7954" s="28" t="s">
        <v>79</v>
      </c>
      <c r="B7954" s="2">
        <v>0.11556196495608745</v>
      </c>
    </row>
    <row r="7955" spans="1:2" x14ac:dyDescent="0.25">
      <c r="A7955" s="28" t="s">
        <v>86</v>
      </c>
      <c r="B7955" s="2">
        <v>0.28382619837534034</v>
      </c>
    </row>
    <row r="7956" spans="1:2" x14ac:dyDescent="0.25">
      <c r="A7956" s="28" t="s">
        <v>87</v>
      </c>
      <c r="B7956" s="2">
        <v>2.8184645824683598</v>
      </c>
    </row>
    <row r="7957" spans="1:2" x14ac:dyDescent="0.25">
      <c r="A7957" s="28" t="s">
        <v>31</v>
      </c>
      <c r="B7957" s="2">
        <v>5.3623123515544453</v>
      </c>
    </row>
    <row r="7958" spans="1:2" x14ac:dyDescent="0.25">
      <c r="A7958" s="28" t="s">
        <v>29</v>
      </c>
      <c r="B7958" s="2">
        <v>4.9575379177509937</v>
      </c>
    </row>
    <row r="7959" spans="1:2" x14ac:dyDescent="0.25">
      <c r="A7959" s="28" t="s">
        <v>30</v>
      </c>
      <c r="B7959" s="2">
        <v>8.7139081746474449</v>
      </c>
    </row>
    <row r="7960" spans="1:2" x14ac:dyDescent="0.25">
      <c r="A7960" s="28" t="s">
        <v>88</v>
      </c>
      <c r="B7960" s="2">
        <v>1.1923774441083481</v>
      </c>
    </row>
    <row r="7961" spans="1:2" x14ac:dyDescent="0.25">
      <c r="A7961" s="28" t="s">
        <v>80</v>
      </c>
      <c r="B7961" s="2">
        <v>7.5245116868620857E-2</v>
      </c>
    </row>
    <row r="7962" spans="1:2" x14ac:dyDescent="0.25">
      <c r="A7962" s="28" t="s">
        <v>84</v>
      </c>
      <c r="B7962" s="2">
        <v>0.8588137538620586</v>
      </c>
    </row>
    <row r="7963" spans="1:2" x14ac:dyDescent="0.25">
      <c r="A7963" s="28" t="s">
        <v>85</v>
      </c>
      <c r="B7963" s="2">
        <v>3.3331447736792224</v>
      </c>
    </row>
    <row r="7964" spans="1:2" x14ac:dyDescent="0.25">
      <c r="A7964" s="28" t="s">
        <v>82</v>
      </c>
      <c r="B7964" s="2">
        <v>3.6512545780605636</v>
      </c>
    </row>
    <row r="7965" spans="1:2" x14ac:dyDescent="0.25">
      <c r="A7965" s="6" t="s">
        <v>246</v>
      </c>
      <c r="B7965" s="2">
        <v>17.819187236945847</v>
      </c>
    </row>
    <row r="7966" spans="1:2" x14ac:dyDescent="0.25">
      <c r="A7966" s="28" t="s">
        <v>79</v>
      </c>
      <c r="B7966" s="2">
        <v>0.1811957798778196</v>
      </c>
    </row>
    <row r="7967" spans="1:2" x14ac:dyDescent="0.25">
      <c r="A7967" s="28" t="s">
        <v>86</v>
      </c>
      <c r="B7967" s="2">
        <v>0.14146207542192607</v>
      </c>
    </row>
    <row r="7968" spans="1:2" x14ac:dyDescent="0.25">
      <c r="A7968" s="28" t="s">
        <v>87</v>
      </c>
      <c r="B7968" s="2">
        <v>0.82674997519486892</v>
      </c>
    </row>
    <row r="7969" spans="1:2" x14ac:dyDescent="0.25">
      <c r="A7969" s="28" t="s">
        <v>31</v>
      </c>
      <c r="B7969" s="2">
        <v>3.5832598084619285</v>
      </c>
    </row>
    <row r="7970" spans="1:2" x14ac:dyDescent="0.25">
      <c r="A7970" s="28" t="s">
        <v>29</v>
      </c>
      <c r="B7970" s="2">
        <v>2.3776795597732079</v>
      </c>
    </row>
    <row r="7971" spans="1:2" x14ac:dyDescent="0.25">
      <c r="A7971" s="28" t="s">
        <v>30</v>
      </c>
      <c r="B7971" s="2">
        <v>3.9024729000391414</v>
      </c>
    </row>
    <row r="7972" spans="1:2" x14ac:dyDescent="0.25">
      <c r="A7972" s="28" t="s">
        <v>88</v>
      </c>
      <c r="B7972" s="2">
        <v>1.165059095714247</v>
      </c>
    </row>
    <row r="7973" spans="1:2" x14ac:dyDescent="0.25">
      <c r="A7973" s="28" t="s">
        <v>80</v>
      </c>
      <c r="B7973" s="2">
        <v>0.47871094151626703</v>
      </c>
    </row>
    <row r="7974" spans="1:2" x14ac:dyDescent="0.25">
      <c r="A7974" s="28" t="s">
        <v>84</v>
      </c>
      <c r="B7974" s="2">
        <v>1.0636512871480341</v>
      </c>
    </row>
    <row r="7975" spans="1:2" x14ac:dyDescent="0.25">
      <c r="A7975" s="28" t="s">
        <v>85</v>
      </c>
      <c r="B7975" s="2">
        <v>1.8629662311593658</v>
      </c>
    </row>
    <row r="7976" spans="1:2" x14ac:dyDescent="0.25">
      <c r="A7976" s="28" t="s">
        <v>82</v>
      </c>
      <c r="B7976" s="2">
        <v>2.2359795826390441</v>
      </c>
    </row>
    <row r="7977" spans="1:2" x14ac:dyDescent="0.25">
      <c r="A7977" s="6" t="s">
        <v>248</v>
      </c>
      <c r="B7977" s="2">
        <v>294.75448913080515</v>
      </c>
    </row>
    <row r="7978" spans="1:2" x14ac:dyDescent="0.25">
      <c r="A7978" s="28" t="s">
        <v>79</v>
      </c>
      <c r="B7978" s="2">
        <v>5.383126072905795</v>
      </c>
    </row>
    <row r="7979" spans="1:2" x14ac:dyDescent="0.25">
      <c r="A7979" s="28" t="s">
        <v>86</v>
      </c>
      <c r="B7979" s="2">
        <v>3.7008186073980389</v>
      </c>
    </row>
    <row r="7980" spans="1:2" x14ac:dyDescent="0.25">
      <c r="A7980" s="28" t="s">
        <v>87</v>
      </c>
      <c r="B7980" s="2">
        <v>17.658341569731125</v>
      </c>
    </row>
    <row r="7981" spans="1:2" x14ac:dyDescent="0.25">
      <c r="A7981" s="28" t="s">
        <v>31</v>
      </c>
      <c r="B7981" s="2">
        <v>32.036063175159896</v>
      </c>
    </row>
    <row r="7982" spans="1:2" x14ac:dyDescent="0.25">
      <c r="A7982" s="28" t="s">
        <v>29</v>
      </c>
      <c r="B7982" s="2">
        <v>17.975109189677195</v>
      </c>
    </row>
    <row r="7983" spans="1:2" x14ac:dyDescent="0.25">
      <c r="A7983" s="28" t="s">
        <v>30</v>
      </c>
      <c r="B7983" s="2">
        <v>43.10037253696963</v>
      </c>
    </row>
    <row r="7984" spans="1:2" x14ac:dyDescent="0.25">
      <c r="A7984" s="28" t="s">
        <v>88</v>
      </c>
      <c r="B7984" s="2">
        <v>27.444622863318934</v>
      </c>
    </row>
    <row r="7985" spans="1:2" x14ac:dyDescent="0.25">
      <c r="A7985" s="28" t="s">
        <v>80</v>
      </c>
      <c r="B7985" s="2">
        <v>9.662668101344396</v>
      </c>
    </row>
    <row r="7986" spans="1:2" x14ac:dyDescent="0.25">
      <c r="A7986" s="28" t="s">
        <v>84</v>
      </c>
      <c r="B7986" s="2">
        <v>56.561104257325837</v>
      </c>
    </row>
    <row r="7987" spans="1:2" x14ac:dyDescent="0.25">
      <c r="A7987" s="28" t="s">
        <v>85</v>
      </c>
      <c r="B7987" s="2">
        <v>43.040035017359521</v>
      </c>
    </row>
    <row r="7988" spans="1:2" x14ac:dyDescent="0.25">
      <c r="A7988" s="28" t="s">
        <v>82</v>
      </c>
      <c r="B7988" s="2">
        <v>38.192227739614779</v>
      </c>
    </row>
    <row r="7989" spans="1:2" x14ac:dyDescent="0.25">
      <c r="A7989" s="6" t="s">
        <v>20</v>
      </c>
      <c r="B7989" s="2">
        <v>160.07034653857215</v>
      </c>
    </row>
    <row r="7990" spans="1:2" x14ac:dyDescent="0.25">
      <c r="A7990" s="28" t="s">
        <v>79</v>
      </c>
      <c r="B7990" s="2">
        <v>2.0017659836741779</v>
      </c>
    </row>
    <row r="7991" spans="1:2" x14ac:dyDescent="0.25">
      <c r="A7991" s="28" t="s">
        <v>86</v>
      </c>
      <c r="B7991" s="2">
        <v>3.4196402578785321</v>
      </c>
    </row>
    <row r="7992" spans="1:2" x14ac:dyDescent="0.25">
      <c r="A7992" s="28" t="s">
        <v>87</v>
      </c>
      <c r="B7992" s="2">
        <v>9.0536513789927167</v>
      </c>
    </row>
    <row r="7993" spans="1:2" x14ac:dyDescent="0.25">
      <c r="A7993" s="28" t="s">
        <v>31</v>
      </c>
      <c r="B7993" s="2">
        <v>17.126133078160475</v>
      </c>
    </row>
    <row r="7994" spans="1:2" x14ac:dyDescent="0.25">
      <c r="A7994" s="28" t="s">
        <v>29</v>
      </c>
      <c r="B7994" s="2">
        <v>10.437978804500688</v>
      </c>
    </row>
    <row r="7995" spans="1:2" x14ac:dyDescent="0.25">
      <c r="A7995" s="28" t="s">
        <v>30</v>
      </c>
      <c r="B7995" s="2">
        <v>21.588613577147935</v>
      </c>
    </row>
    <row r="7996" spans="1:2" x14ac:dyDescent="0.25">
      <c r="A7996" s="28" t="s">
        <v>88</v>
      </c>
      <c r="B7996" s="2">
        <v>20.438487447785018</v>
      </c>
    </row>
    <row r="7997" spans="1:2" x14ac:dyDescent="0.25">
      <c r="A7997" s="28" t="s">
        <v>80</v>
      </c>
      <c r="B7997" s="2">
        <v>1.4359473827669436</v>
      </c>
    </row>
    <row r="7998" spans="1:2" x14ac:dyDescent="0.25">
      <c r="A7998" s="28" t="s">
        <v>84</v>
      </c>
      <c r="B7998" s="2">
        <v>33.257437478200671</v>
      </c>
    </row>
    <row r="7999" spans="1:2" x14ac:dyDescent="0.25">
      <c r="A7999" s="28" t="s">
        <v>85</v>
      </c>
      <c r="B7999" s="2">
        <v>17.242848485520764</v>
      </c>
    </row>
    <row r="8000" spans="1:2" x14ac:dyDescent="0.25">
      <c r="A8000" s="28" t="s">
        <v>82</v>
      </c>
      <c r="B8000" s="2">
        <v>24.067842663944255</v>
      </c>
    </row>
    <row r="8001" spans="1:2" x14ac:dyDescent="0.25">
      <c r="A8001" s="6" t="s">
        <v>21</v>
      </c>
      <c r="B8001" s="2">
        <v>24.09393372044466</v>
      </c>
    </row>
    <row r="8002" spans="1:2" x14ac:dyDescent="0.25">
      <c r="A8002" s="28" t="s">
        <v>79</v>
      </c>
      <c r="B8002" s="2">
        <v>0.40825832304024623</v>
      </c>
    </row>
    <row r="8003" spans="1:2" x14ac:dyDescent="0.25">
      <c r="A8003" s="28" t="s">
        <v>86</v>
      </c>
      <c r="B8003" s="2">
        <v>0.11087392253098616</v>
      </c>
    </row>
    <row r="8004" spans="1:2" x14ac:dyDescent="0.25">
      <c r="A8004" s="28" t="s">
        <v>87</v>
      </c>
      <c r="B8004" s="2">
        <v>0.27027184586218089</v>
      </c>
    </row>
    <row r="8005" spans="1:2" x14ac:dyDescent="0.25">
      <c r="A8005" s="28" t="s">
        <v>31</v>
      </c>
      <c r="B8005" s="2">
        <v>2.901789524883382</v>
      </c>
    </row>
    <row r="8006" spans="1:2" x14ac:dyDescent="0.25">
      <c r="A8006" s="28" t="s">
        <v>29</v>
      </c>
      <c r="B8006" s="2">
        <v>1.2831904643035577</v>
      </c>
    </row>
    <row r="8007" spans="1:2" x14ac:dyDescent="0.25">
      <c r="A8007" s="28" t="s">
        <v>30</v>
      </c>
      <c r="B8007" s="2">
        <v>5.2869401657097086</v>
      </c>
    </row>
    <row r="8008" spans="1:2" x14ac:dyDescent="0.25">
      <c r="A8008" s="28" t="s">
        <v>88</v>
      </c>
      <c r="B8008" s="2">
        <v>1.941250907365464</v>
      </c>
    </row>
    <row r="8009" spans="1:2" x14ac:dyDescent="0.25">
      <c r="A8009" s="28" t="s">
        <v>80</v>
      </c>
      <c r="B8009" s="2">
        <v>0.6743554648202138</v>
      </c>
    </row>
    <row r="8010" spans="1:2" x14ac:dyDescent="0.25">
      <c r="A8010" s="28" t="s">
        <v>84</v>
      </c>
      <c r="B8010" s="2">
        <v>2.41885590213194</v>
      </c>
    </row>
    <row r="8011" spans="1:2" x14ac:dyDescent="0.25">
      <c r="A8011" s="28" t="s">
        <v>85</v>
      </c>
      <c r="B8011" s="2">
        <v>1.6249347371263352</v>
      </c>
    </row>
    <row r="8012" spans="1:2" x14ac:dyDescent="0.25">
      <c r="A8012" s="28" t="s">
        <v>82</v>
      </c>
      <c r="B8012" s="2">
        <v>7.1732124626706426</v>
      </c>
    </row>
    <row r="8013" spans="1:2" x14ac:dyDescent="0.25">
      <c r="A8013" s="6" t="s">
        <v>22</v>
      </c>
      <c r="B8013" s="2">
        <v>8.7958613993306045</v>
      </c>
    </row>
    <row r="8014" spans="1:2" x14ac:dyDescent="0.25">
      <c r="A8014" s="28" t="s">
        <v>79</v>
      </c>
      <c r="B8014" s="2">
        <v>8.5303518246510432E-2</v>
      </c>
    </row>
    <row r="8015" spans="1:2" x14ac:dyDescent="0.25">
      <c r="A8015" s="28" t="s">
        <v>86</v>
      </c>
      <c r="B8015" s="2">
        <v>0.1376876107231747</v>
      </c>
    </row>
    <row r="8016" spans="1:2" x14ac:dyDescent="0.25">
      <c r="A8016" s="28" t="s">
        <v>87</v>
      </c>
      <c r="B8016" s="2">
        <v>0.42055095560510453</v>
      </c>
    </row>
    <row r="8017" spans="1:2" x14ac:dyDescent="0.25">
      <c r="A8017" s="28" t="s">
        <v>31</v>
      </c>
      <c r="B8017" s="2">
        <v>1.2262994755776726</v>
      </c>
    </row>
    <row r="8018" spans="1:2" x14ac:dyDescent="0.25">
      <c r="A8018" s="28" t="s">
        <v>29</v>
      </c>
      <c r="B8018" s="2">
        <v>0.9656802782004551</v>
      </c>
    </row>
    <row r="8019" spans="1:2" x14ac:dyDescent="0.25">
      <c r="A8019" s="28" t="s">
        <v>30</v>
      </c>
      <c r="B8019" s="2">
        <v>2.0160608827119542</v>
      </c>
    </row>
    <row r="8020" spans="1:2" x14ac:dyDescent="0.25">
      <c r="A8020" s="28" t="s">
        <v>88</v>
      </c>
      <c r="B8020" s="2">
        <v>0.63846872554067957</v>
      </c>
    </row>
    <row r="8021" spans="1:2" x14ac:dyDescent="0.25">
      <c r="A8021" s="28" t="s">
        <v>80</v>
      </c>
      <c r="B8021" s="2">
        <v>0.11239125095123048</v>
      </c>
    </row>
    <row r="8022" spans="1:2" x14ac:dyDescent="0.25">
      <c r="A8022" s="28" t="s">
        <v>84</v>
      </c>
      <c r="B8022" s="2">
        <v>0.64735460334784789</v>
      </c>
    </row>
    <row r="8023" spans="1:2" x14ac:dyDescent="0.25">
      <c r="A8023" s="28" t="s">
        <v>85</v>
      </c>
      <c r="B8023" s="2">
        <v>0.96003460909922989</v>
      </c>
    </row>
    <row r="8024" spans="1:2" x14ac:dyDescent="0.25">
      <c r="A8024" s="28" t="s">
        <v>82</v>
      </c>
      <c r="B8024" s="2">
        <v>1.5860294893267457</v>
      </c>
    </row>
    <row r="8025" spans="1:2" x14ac:dyDescent="0.25">
      <c r="A8025" s="6" t="s">
        <v>25</v>
      </c>
      <c r="B8025" s="2">
        <v>8.7236935423796211</v>
      </c>
    </row>
    <row r="8026" spans="1:2" x14ac:dyDescent="0.25">
      <c r="A8026" s="28" t="s">
        <v>79</v>
      </c>
      <c r="B8026" s="2">
        <v>3.8845571688255039E-2</v>
      </c>
    </row>
    <row r="8027" spans="1:2" x14ac:dyDescent="0.25">
      <c r="A8027" s="28" t="s">
        <v>86</v>
      </c>
      <c r="B8027" s="2">
        <v>0.10971258506901423</v>
      </c>
    </row>
    <row r="8028" spans="1:2" x14ac:dyDescent="0.25">
      <c r="A8028" s="28" t="s">
        <v>87</v>
      </c>
      <c r="B8028" s="2">
        <v>0.32311444384027732</v>
      </c>
    </row>
    <row r="8029" spans="1:2" x14ac:dyDescent="0.25">
      <c r="A8029" s="28" t="s">
        <v>31</v>
      </c>
      <c r="B8029" s="2">
        <v>0.46061514127670677</v>
      </c>
    </row>
    <row r="8030" spans="1:2" x14ac:dyDescent="0.25">
      <c r="A8030" s="28" t="s">
        <v>29</v>
      </c>
      <c r="B8030" s="2">
        <v>0.54483804156851079</v>
      </c>
    </row>
    <row r="8031" spans="1:2" x14ac:dyDescent="0.25">
      <c r="A8031" s="28" t="s">
        <v>30</v>
      </c>
      <c r="B8031" s="2">
        <v>3.5229036886142708</v>
      </c>
    </row>
    <row r="8032" spans="1:2" x14ac:dyDescent="0.25">
      <c r="A8032" s="28" t="s">
        <v>88</v>
      </c>
      <c r="B8032" s="2">
        <v>0.24021587194734487</v>
      </c>
    </row>
    <row r="8033" spans="1:2" x14ac:dyDescent="0.25">
      <c r="A8033" s="28" t="s">
        <v>80</v>
      </c>
      <c r="B8033" s="2">
        <v>2.0941628496095776E-2</v>
      </c>
    </row>
    <row r="8034" spans="1:2" x14ac:dyDescent="0.25">
      <c r="A8034" s="28" t="s">
        <v>84</v>
      </c>
      <c r="B8034" s="2">
        <v>5.9303523537032152E-2</v>
      </c>
    </row>
    <row r="8035" spans="1:2" x14ac:dyDescent="0.25">
      <c r="A8035" s="28" t="s">
        <v>85</v>
      </c>
      <c r="B8035" s="2">
        <v>0.53459475244847821</v>
      </c>
    </row>
    <row r="8036" spans="1:2" x14ac:dyDescent="0.25">
      <c r="A8036" s="28" t="s">
        <v>82</v>
      </c>
      <c r="B8036" s="2">
        <v>2.8686082938936361</v>
      </c>
    </row>
    <row r="8037" spans="1:2" x14ac:dyDescent="0.25">
      <c r="A8037" s="6" t="s">
        <v>23</v>
      </c>
      <c r="B8037" s="2">
        <v>17.603498981379197</v>
      </c>
    </row>
    <row r="8038" spans="1:2" x14ac:dyDescent="0.25">
      <c r="A8038" s="28" t="s">
        <v>79</v>
      </c>
      <c r="B8038" s="2">
        <v>0.23156503057090178</v>
      </c>
    </row>
    <row r="8039" spans="1:2" x14ac:dyDescent="0.25">
      <c r="A8039" s="28" t="s">
        <v>86</v>
      </c>
      <c r="B8039" s="2">
        <v>0.19764048350250943</v>
      </c>
    </row>
    <row r="8040" spans="1:2" x14ac:dyDescent="0.25">
      <c r="A8040" s="28" t="s">
        <v>87</v>
      </c>
      <c r="B8040" s="2">
        <v>0.74944512071337066</v>
      </c>
    </row>
    <row r="8041" spans="1:2" x14ac:dyDescent="0.25">
      <c r="A8041" s="28" t="s">
        <v>31</v>
      </c>
      <c r="B8041" s="2">
        <v>3.001163800449433</v>
      </c>
    </row>
    <row r="8042" spans="1:2" x14ac:dyDescent="0.25">
      <c r="A8042" s="28" t="s">
        <v>29</v>
      </c>
      <c r="B8042" s="2">
        <v>1.6496141053501556</v>
      </c>
    </row>
    <row r="8043" spans="1:2" x14ac:dyDescent="0.25">
      <c r="A8043" s="28" t="s">
        <v>30</v>
      </c>
      <c r="B8043" s="2">
        <v>4.4368995105337579</v>
      </c>
    </row>
    <row r="8044" spans="1:2" x14ac:dyDescent="0.25">
      <c r="A8044" s="28" t="s">
        <v>88</v>
      </c>
      <c r="B8044" s="2">
        <v>0.88989262791739943</v>
      </c>
    </row>
    <row r="8045" spans="1:2" x14ac:dyDescent="0.25">
      <c r="A8045" s="28" t="s">
        <v>80</v>
      </c>
      <c r="B8045" s="2">
        <v>0.28535066885664728</v>
      </c>
    </row>
    <row r="8046" spans="1:2" x14ac:dyDescent="0.25">
      <c r="A8046" s="28" t="s">
        <v>84</v>
      </c>
      <c r="B8046" s="2">
        <v>0.81523294040773464</v>
      </c>
    </row>
    <row r="8047" spans="1:2" x14ac:dyDescent="0.25">
      <c r="A8047" s="28" t="s">
        <v>85</v>
      </c>
      <c r="B8047" s="2">
        <v>2.2144019149581275</v>
      </c>
    </row>
    <row r="8048" spans="1:2" x14ac:dyDescent="0.25">
      <c r="A8048" s="28" t="s">
        <v>82</v>
      </c>
      <c r="B8048" s="2">
        <v>3.1322927781191594</v>
      </c>
    </row>
    <row r="8049" spans="1:2" x14ac:dyDescent="0.25">
      <c r="A8049" s="6" t="s">
        <v>250</v>
      </c>
      <c r="B8049" s="2">
        <v>62.642377039244479</v>
      </c>
    </row>
    <row r="8050" spans="1:2" x14ac:dyDescent="0.25">
      <c r="A8050" s="28" t="s">
        <v>79</v>
      </c>
      <c r="B8050" s="2">
        <v>0.52378956071020744</v>
      </c>
    </row>
    <row r="8051" spans="1:2" x14ac:dyDescent="0.25">
      <c r="A8051" s="28" t="s">
        <v>86</v>
      </c>
      <c r="B8051" s="2">
        <v>0.45881306997805138</v>
      </c>
    </row>
    <row r="8052" spans="1:2" x14ac:dyDescent="0.25">
      <c r="A8052" s="28" t="s">
        <v>87</v>
      </c>
      <c r="B8052" s="2">
        <v>3.6631395062855057</v>
      </c>
    </row>
    <row r="8053" spans="1:2" x14ac:dyDescent="0.25">
      <c r="A8053" s="28" t="s">
        <v>31</v>
      </c>
      <c r="B8053" s="2">
        <v>6.3970688962299871</v>
      </c>
    </row>
    <row r="8054" spans="1:2" x14ac:dyDescent="0.25">
      <c r="A8054" s="28" t="s">
        <v>29</v>
      </c>
      <c r="B8054" s="2">
        <v>5.5899071837070844</v>
      </c>
    </row>
    <row r="8055" spans="1:2" x14ac:dyDescent="0.25">
      <c r="A8055" s="28" t="s">
        <v>30</v>
      </c>
      <c r="B8055" s="2">
        <v>18.961610192664814</v>
      </c>
    </row>
    <row r="8056" spans="1:2" x14ac:dyDescent="0.25">
      <c r="A8056" s="28" t="s">
        <v>88</v>
      </c>
      <c r="B8056" s="2">
        <v>3.2857892618403399</v>
      </c>
    </row>
    <row r="8057" spans="1:2" x14ac:dyDescent="0.25">
      <c r="A8057" s="28" t="s">
        <v>80</v>
      </c>
      <c r="B8057" s="2">
        <v>0.95570406199973779</v>
      </c>
    </row>
    <row r="8058" spans="1:2" x14ac:dyDescent="0.25">
      <c r="A8058" s="28" t="s">
        <v>84</v>
      </c>
      <c r="B8058" s="2">
        <v>4.4569580414942838</v>
      </c>
    </row>
    <row r="8059" spans="1:2" x14ac:dyDescent="0.25">
      <c r="A8059" s="28" t="s">
        <v>85</v>
      </c>
      <c r="B8059" s="2">
        <v>6.3260481201461793</v>
      </c>
    </row>
    <row r="8060" spans="1:2" x14ac:dyDescent="0.25">
      <c r="A8060" s="28" t="s">
        <v>82</v>
      </c>
      <c r="B8060" s="2">
        <v>12.023549144188284</v>
      </c>
    </row>
    <row r="8061" spans="1:2" x14ac:dyDescent="0.25">
      <c r="A8061" s="6" t="s">
        <v>252</v>
      </c>
      <c r="B8061" s="2">
        <v>72.172319319610025</v>
      </c>
    </row>
    <row r="8062" spans="1:2" x14ac:dyDescent="0.25">
      <c r="A8062" s="28" t="s">
        <v>79</v>
      </c>
      <c r="B8062" s="2">
        <v>1.2491153894967986</v>
      </c>
    </row>
    <row r="8063" spans="1:2" x14ac:dyDescent="0.25">
      <c r="A8063" s="28" t="s">
        <v>86</v>
      </c>
      <c r="B8063" s="2">
        <v>0.48269321420245953</v>
      </c>
    </row>
    <row r="8064" spans="1:2" x14ac:dyDescent="0.25">
      <c r="A8064" s="28" t="s">
        <v>87</v>
      </c>
      <c r="B8064" s="2">
        <v>3.8555330470739602</v>
      </c>
    </row>
    <row r="8065" spans="1:2" x14ac:dyDescent="0.25">
      <c r="A8065" s="28" t="s">
        <v>31</v>
      </c>
      <c r="B8065" s="2">
        <v>5.1988611233254831</v>
      </c>
    </row>
    <row r="8066" spans="1:2" x14ac:dyDescent="0.25">
      <c r="A8066" s="28" t="s">
        <v>29</v>
      </c>
      <c r="B8066" s="2">
        <v>7.9145019562295342</v>
      </c>
    </row>
    <row r="8067" spans="1:2" x14ac:dyDescent="0.25">
      <c r="A8067" s="28" t="s">
        <v>30</v>
      </c>
      <c r="B8067" s="2">
        <v>7.8579001972249216</v>
      </c>
    </row>
    <row r="8068" spans="1:2" x14ac:dyDescent="0.25">
      <c r="A8068" s="28" t="s">
        <v>88</v>
      </c>
      <c r="B8068" s="2">
        <v>13.765239297459752</v>
      </c>
    </row>
    <row r="8069" spans="1:2" x14ac:dyDescent="0.25">
      <c r="A8069" s="28" t="s">
        <v>80</v>
      </c>
      <c r="B8069" s="2">
        <v>2.0582123337777394</v>
      </c>
    </row>
    <row r="8070" spans="1:2" x14ac:dyDescent="0.25">
      <c r="A8070" s="28" t="s">
        <v>84</v>
      </c>
      <c r="B8070" s="2">
        <v>6.3484206865019406</v>
      </c>
    </row>
    <row r="8071" spans="1:2" x14ac:dyDescent="0.25">
      <c r="A8071" s="28" t="s">
        <v>85</v>
      </c>
      <c r="B8071" s="2">
        <v>12.492671018340005</v>
      </c>
    </row>
    <row r="8072" spans="1:2" x14ac:dyDescent="0.25">
      <c r="A8072" s="28" t="s">
        <v>82</v>
      </c>
      <c r="B8072" s="2">
        <v>10.949171055977438</v>
      </c>
    </row>
    <row r="8073" spans="1:2" x14ac:dyDescent="0.25">
      <c r="A8073" s="6" t="s">
        <v>230</v>
      </c>
      <c r="B8073" s="2">
        <v>20.503500014000444</v>
      </c>
    </row>
    <row r="8074" spans="1:2" x14ac:dyDescent="0.25">
      <c r="A8074" s="28" t="s">
        <v>79</v>
      </c>
      <c r="B8074" s="2">
        <v>0.78068097006821691</v>
      </c>
    </row>
    <row r="8075" spans="1:2" x14ac:dyDescent="0.25">
      <c r="A8075" s="28" t="s">
        <v>86</v>
      </c>
      <c r="B8075" s="2">
        <v>0.30982835351889026</v>
      </c>
    </row>
    <row r="8076" spans="1:2" x14ac:dyDescent="0.25">
      <c r="A8076" s="28" t="s">
        <v>87</v>
      </c>
      <c r="B8076" s="2">
        <v>0.89090353457945226</v>
      </c>
    </row>
    <row r="8077" spans="1:2" x14ac:dyDescent="0.25">
      <c r="A8077" s="28" t="s">
        <v>31</v>
      </c>
      <c r="B8077" s="2">
        <v>1.5082774099373606</v>
      </c>
    </row>
    <row r="8078" spans="1:2" x14ac:dyDescent="0.25">
      <c r="A8078" s="28" t="s">
        <v>29</v>
      </c>
      <c r="B8078" s="2">
        <v>1.9619375659275611</v>
      </c>
    </row>
    <row r="8079" spans="1:2" x14ac:dyDescent="0.25">
      <c r="A8079" s="28" t="s">
        <v>30</v>
      </c>
      <c r="B8079" s="2">
        <v>2.2709715789925791</v>
      </c>
    </row>
    <row r="8080" spans="1:2" x14ac:dyDescent="0.25">
      <c r="A8080" s="28" t="s">
        <v>88</v>
      </c>
      <c r="B8080" s="2">
        <v>2.2172867918697627</v>
      </c>
    </row>
    <row r="8081" spans="1:2" x14ac:dyDescent="0.25">
      <c r="A8081" s="28" t="s">
        <v>80</v>
      </c>
      <c r="B8081" s="2">
        <v>1.4785872876931505</v>
      </c>
    </row>
    <row r="8082" spans="1:2" x14ac:dyDescent="0.25">
      <c r="A8082" s="28" t="s">
        <v>84</v>
      </c>
      <c r="B8082" s="2">
        <v>1.0317645021822042</v>
      </c>
    </row>
    <row r="8083" spans="1:2" x14ac:dyDescent="0.25">
      <c r="A8083" s="28" t="s">
        <v>85</v>
      </c>
      <c r="B8083" s="2">
        <v>3.7768063209092317</v>
      </c>
    </row>
    <row r="8084" spans="1:2" x14ac:dyDescent="0.25">
      <c r="A8084" s="28" t="s">
        <v>82</v>
      </c>
      <c r="B8084" s="2">
        <v>4.2764556983220334</v>
      </c>
    </row>
    <row r="8085" spans="1:2" x14ac:dyDescent="0.25">
      <c r="A8085" s="6" t="s">
        <v>93</v>
      </c>
      <c r="B8085" s="2">
        <v>871.88396888859802</v>
      </c>
    </row>
    <row r="8086" spans="1:2" x14ac:dyDescent="0.25">
      <c r="A8086" s="28" t="s">
        <v>79</v>
      </c>
      <c r="B8086" s="2">
        <v>14.722302324608988</v>
      </c>
    </row>
    <row r="8087" spans="1:2" x14ac:dyDescent="0.25">
      <c r="A8087" s="28" t="s">
        <v>86</v>
      </c>
      <c r="B8087" s="2">
        <v>11.144023833192472</v>
      </c>
    </row>
    <row r="8088" spans="1:2" x14ac:dyDescent="0.25">
      <c r="A8088" s="28" t="s">
        <v>87</v>
      </c>
      <c r="B8088" s="2">
        <v>48.742157397940922</v>
      </c>
    </row>
    <row r="8089" spans="1:2" x14ac:dyDescent="0.25">
      <c r="A8089" s="28" t="s">
        <v>31</v>
      </c>
      <c r="B8089" s="2">
        <v>99.557445599564474</v>
      </c>
    </row>
    <row r="8090" spans="1:2" x14ac:dyDescent="0.25">
      <c r="A8090" s="28" t="s">
        <v>29</v>
      </c>
      <c r="B8090" s="2">
        <v>67.379573418528466</v>
      </c>
    </row>
    <row r="8091" spans="1:2" x14ac:dyDescent="0.25">
      <c r="A8091" s="28" t="s">
        <v>30</v>
      </c>
      <c r="B8091" s="2">
        <v>149.42183386732128</v>
      </c>
    </row>
    <row r="8092" spans="1:2" x14ac:dyDescent="0.25">
      <c r="A8092" s="28" t="s">
        <v>88</v>
      </c>
      <c r="B8092" s="2">
        <v>87.87080780729886</v>
      </c>
    </row>
    <row r="8093" spans="1:2" x14ac:dyDescent="0.25">
      <c r="A8093" s="28" t="s">
        <v>80</v>
      </c>
      <c r="B8093" s="2">
        <v>20.02334476711593</v>
      </c>
    </row>
    <row r="8094" spans="1:2" x14ac:dyDescent="0.25">
      <c r="A8094" s="28" t="s">
        <v>84</v>
      </c>
      <c r="B8094" s="2">
        <v>120.12300076802616</v>
      </c>
    </row>
    <row r="8095" spans="1:2" x14ac:dyDescent="0.25">
      <c r="A8095" s="28" t="s">
        <v>85</v>
      </c>
      <c r="B8095" s="2">
        <v>115.40764673924623</v>
      </c>
    </row>
    <row r="8096" spans="1:2" x14ac:dyDescent="0.25">
      <c r="A8096" s="28" t="s">
        <v>82</v>
      </c>
      <c r="B8096" s="2">
        <v>137.49183236575416</v>
      </c>
    </row>
    <row r="8097" spans="1:2" x14ac:dyDescent="0.25">
      <c r="A8097" s="3" t="s">
        <v>31</v>
      </c>
      <c r="B8097" s="2">
        <v>620.89359220245512</v>
      </c>
    </row>
    <row r="8098" spans="1:2" x14ac:dyDescent="0.25">
      <c r="A8098" s="6" t="s">
        <v>229</v>
      </c>
      <c r="B8098" s="2">
        <v>3.8076309358325076</v>
      </c>
    </row>
    <row r="8099" spans="1:2" x14ac:dyDescent="0.25">
      <c r="A8099" s="28" t="s">
        <v>79</v>
      </c>
      <c r="B8099" s="2">
        <v>1.3334177157756746E-2</v>
      </c>
    </row>
    <row r="8100" spans="1:2" x14ac:dyDescent="0.25">
      <c r="A8100" s="28" t="s">
        <v>86</v>
      </c>
      <c r="B8100" s="2">
        <v>6.5982785300656224E-3</v>
      </c>
    </row>
    <row r="8101" spans="1:2" x14ac:dyDescent="0.25">
      <c r="A8101" s="28" t="s">
        <v>87</v>
      </c>
      <c r="B8101" s="2">
        <v>0.27109303530699108</v>
      </c>
    </row>
    <row r="8102" spans="1:2" x14ac:dyDescent="0.25">
      <c r="A8102" s="28" t="s">
        <v>29</v>
      </c>
      <c r="B8102" s="2">
        <v>0.32598181713417912</v>
      </c>
    </row>
    <row r="8103" spans="1:2" x14ac:dyDescent="0.25">
      <c r="A8103" s="28" t="s">
        <v>30</v>
      </c>
      <c r="B8103" s="2">
        <v>0.53767302347631329</v>
      </c>
    </row>
    <row r="8104" spans="1:2" x14ac:dyDescent="0.25">
      <c r="A8104" s="28" t="s">
        <v>88</v>
      </c>
      <c r="B8104" s="2">
        <v>7.0831701485052231E-2</v>
      </c>
    </row>
    <row r="8105" spans="1:2" x14ac:dyDescent="0.25">
      <c r="A8105" s="28" t="s">
        <v>80</v>
      </c>
      <c r="B8105" s="2">
        <v>4.8304462058589834E-2</v>
      </c>
    </row>
    <row r="8106" spans="1:2" x14ac:dyDescent="0.25">
      <c r="A8106" s="28" t="s">
        <v>84</v>
      </c>
      <c r="B8106" s="2">
        <v>0.44860838856882534</v>
      </c>
    </row>
    <row r="8107" spans="1:2" x14ac:dyDescent="0.25">
      <c r="A8107" s="28" t="s">
        <v>85</v>
      </c>
      <c r="B8107" s="2">
        <v>1.562759007074348</v>
      </c>
    </row>
    <row r="8108" spans="1:2" x14ac:dyDescent="0.25">
      <c r="A8108" s="28" t="s">
        <v>82</v>
      </c>
      <c r="B8108" s="2">
        <v>0.52244704504038653</v>
      </c>
    </row>
    <row r="8109" spans="1:2" x14ac:dyDescent="0.25">
      <c r="A8109" s="6" t="s">
        <v>240</v>
      </c>
      <c r="B8109" s="2">
        <v>3.4923167592994466</v>
      </c>
    </row>
    <row r="8110" spans="1:2" x14ac:dyDescent="0.25">
      <c r="A8110" s="28" t="s">
        <v>79</v>
      </c>
      <c r="B8110" s="2">
        <v>3.0541133623898532E-2</v>
      </c>
    </row>
    <row r="8111" spans="1:2" x14ac:dyDescent="0.25">
      <c r="A8111" s="28" t="s">
        <v>87</v>
      </c>
      <c r="B8111" s="2">
        <v>0.98994977453629596</v>
      </c>
    </row>
    <row r="8112" spans="1:2" x14ac:dyDescent="0.25">
      <c r="A8112" s="28" t="s">
        <v>29</v>
      </c>
      <c r="B8112" s="2">
        <v>0.29119074864786521</v>
      </c>
    </row>
    <row r="8113" spans="1:2" x14ac:dyDescent="0.25">
      <c r="A8113" s="28" t="s">
        <v>30</v>
      </c>
      <c r="B8113" s="2">
        <v>0.10659233938004799</v>
      </c>
    </row>
    <row r="8114" spans="1:2" x14ac:dyDescent="0.25">
      <c r="A8114" s="28" t="s">
        <v>88</v>
      </c>
      <c r="B8114" s="2">
        <v>0.20373032936034141</v>
      </c>
    </row>
    <row r="8115" spans="1:2" x14ac:dyDescent="0.25">
      <c r="A8115" s="28" t="s">
        <v>80</v>
      </c>
      <c r="B8115" s="2">
        <v>4.4322623520711528E-2</v>
      </c>
    </row>
    <row r="8116" spans="1:2" x14ac:dyDescent="0.25">
      <c r="A8116" s="28" t="s">
        <v>84</v>
      </c>
      <c r="B8116" s="2">
        <v>0.32405796218915095</v>
      </c>
    </row>
    <row r="8117" spans="1:2" x14ac:dyDescent="0.25">
      <c r="A8117" s="28" t="s">
        <v>85</v>
      </c>
      <c r="B8117" s="2">
        <v>1.126768974855259</v>
      </c>
    </row>
    <row r="8118" spans="1:2" x14ac:dyDescent="0.25">
      <c r="A8118" s="28" t="s">
        <v>82</v>
      </c>
      <c r="B8118" s="2">
        <v>0.37516287318587593</v>
      </c>
    </row>
    <row r="8119" spans="1:2" x14ac:dyDescent="0.25">
      <c r="A8119" s="6" t="s">
        <v>242</v>
      </c>
      <c r="B8119" s="2">
        <v>57.062419628653913</v>
      </c>
    </row>
    <row r="8120" spans="1:2" x14ac:dyDescent="0.25">
      <c r="A8120" s="28" t="s">
        <v>79</v>
      </c>
      <c r="B8120" s="2">
        <v>1.6600328504950832</v>
      </c>
    </row>
    <row r="8121" spans="1:2" x14ac:dyDescent="0.25">
      <c r="A8121" s="28" t="s">
        <v>86</v>
      </c>
      <c r="B8121" s="2">
        <v>0.79552639435821271</v>
      </c>
    </row>
    <row r="8122" spans="1:2" x14ac:dyDescent="0.25">
      <c r="A8122" s="28" t="s">
        <v>87</v>
      </c>
      <c r="B8122" s="2">
        <v>3.3198001114240112</v>
      </c>
    </row>
    <row r="8123" spans="1:2" x14ac:dyDescent="0.25">
      <c r="A8123" s="28" t="s">
        <v>29</v>
      </c>
      <c r="B8123" s="2">
        <v>4.5993794437272912</v>
      </c>
    </row>
    <row r="8124" spans="1:2" x14ac:dyDescent="0.25">
      <c r="A8124" s="28" t="s">
        <v>30</v>
      </c>
      <c r="B8124" s="2">
        <v>6.2861656316828904</v>
      </c>
    </row>
    <row r="8125" spans="1:2" x14ac:dyDescent="0.25">
      <c r="A8125" s="28" t="s">
        <v>88</v>
      </c>
      <c r="B8125" s="2">
        <v>7.5920962605927222</v>
      </c>
    </row>
    <row r="8126" spans="1:2" x14ac:dyDescent="0.25">
      <c r="A8126" s="28" t="s">
        <v>80</v>
      </c>
      <c r="B8126" s="2">
        <v>0.88504369116807746</v>
      </c>
    </row>
    <row r="8127" spans="1:2" x14ac:dyDescent="0.25">
      <c r="A8127" s="28" t="s">
        <v>84</v>
      </c>
      <c r="B8127" s="2">
        <v>5.5016678997581741</v>
      </c>
    </row>
    <row r="8128" spans="1:2" x14ac:dyDescent="0.25">
      <c r="A8128" s="28" t="s">
        <v>85</v>
      </c>
      <c r="B8128" s="2">
        <v>12.897963113622657</v>
      </c>
    </row>
    <row r="8129" spans="1:2" x14ac:dyDescent="0.25">
      <c r="A8129" s="28" t="s">
        <v>82</v>
      </c>
      <c r="B8129" s="2">
        <v>13.524744231824787</v>
      </c>
    </row>
    <row r="8130" spans="1:2" x14ac:dyDescent="0.25">
      <c r="A8130" s="6" t="s">
        <v>19</v>
      </c>
      <c r="B8130" s="2">
        <v>0.40157401313702434</v>
      </c>
    </row>
    <row r="8131" spans="1:2" x14ac:dyDescent="0.25">
      <c r="A8131" s="28" t="s">
        <v>79</v>
      </c>
      <c r="B8131" s="2">
        <v>0.14159342040870873</v>
      </c>
    </row>
    <row r="8132" spans="1:2" x14ac:dyDescent="0.25">
      <c r="A8132" s="28" t="s">
        <v>86</v>
      </c>
      <c r="B8132" s="2">
        <v>2.2812221038596408E-3</v>
      </c>
    </row>
    <row r="8133" spans="1:2" x14ac:dyDescent="0.25">
      <c r="A8133" s="28" t="s">
        <v>87</v>
      </c>
      <c r="B8133" s="2">
        <v>4.5266101584003836E-4</v>
      </c>
    </row>
    <row r="8134" spans="1:2" x14ac:dyDescent="0.25">
      <c r="A8134" s="28" t="s">
        <v>29</v>
      </c>
      <c r="B8134" s="2">
        <v>7.4177205143209331E-3</v>
      </c>
    </row>
    <row r="8135" spans="1:2" x14ac:dyDescent="0.25">
      <c r="A8135" s="28" t="s">
        <v>30</v>
      </c>
      <c r="B8135" s="2">
        <v>9.0683376418335473E-3</v>
      </c>
    </row>
    <row r="8136" spans="1:2" x14ac:dyDescent="0.25">
      <c r="A8136" s="28" t="s">
        <v>88</v>
      </c>
      <c r="B8136" s="2">
        <v>1.0216863293399473E-2</v>
      </c>
    </row>
    <row r="8137" spans="1:2" x14ac:dyDescent="0.25">
      <c r="A8137" s="28" t="s">
        <v>80</v>
      </c>
      <c r="B8137" s="2">
        <v>1.041087130392794E-3</v>
      </c>
    </row>
    <row r="8138" spans="1:2" x14ac:dyDescent="0.25">
      <c r="A8138" s="28" t="s">
        <v>84</v>
      </c>
      <c r="B8138" s="2">
        <v>1.0673393888440154E-3</v>
      </c>
    </row>
    <row r="8139" spans="1:2" x14ac:dyDescent="0.25">
      <c r="A8139" s="28" t="s">
        <v>85</v>
      </c>
      <c r="B8139" s="2">
        <v>5.8763246578819983E-2</v>
      </c>
    </row>
    <row r="8140" spans="1:2" x14ac:dyDescent="0.25">
      <c r="A8140" s="28" t="s">
        <v>82</v>
      </c>
      <c r="B8140" s="2">
        <v>0.16967211506100516</v>
      </c>
    </row>
    <row r="8141" spans="1:2" x14ac:dyDescent="0.25">
      <c r="A8141" s="6" t="s">
        <v>244</v>
      </c>
      <c r="B8141" s="2">
        <v>23.625352093191385</v>
      </c>
    </row>
    <row r="8142" spans="1:2" x14ac:dyDescent="0.25">
      <c r="A8142" s="28" t="s">
        <v>79</v>
      </c>
      <c r="B8142" s="2">
        <v>0.22081375947826609</v>
      </c>
    </row>
    <row r="8143" spans="1:2" x14ac:dyDescent="0.25">
      <c r="A8143" s="28" t="s">
        <v>86</v>
      </c>
      <c r="B8143" s="2">
        <v>0.1609730815957052</v>
      </c>
    </row>
    <row r="8144" spans="1:2" x14ac:dyDescent="0.25">
      <c r="A8144" s="28" t="s">
        <v>87</v>
      </c>
      <c r="B8144" s="2">
        <v>1.647177368842363</v>
      </c>
    </row>
    <row r="8145" spans="1:2" x14ac:dyDescent="0.25">
      <c r="A8145" s="28" t="s">
        <v>29</v>
      </c>
      <c r="B8145" s="2">
        <v>1.9871486315740272</v>
      </c>
    </row>
    <row r="8146" spans="1:2" x14ac:dyDescent="0.25">
      <c r="A8146" s="28" t="s">
        <v>30</v>
      </c>
      <c r="B8146" s="2">
        <v>1.985286353576198</v>
      </c>
    </row>
    <row r="8147" spans="1:2" x14ac:dyDescent="0.25">
      <c r="A8147" s="28" t="s">
        <v>88</v>
      </c>
      <c r="B8147" s="2">
        <v>3.4135063930538787</v>
      </c>
    </row>
    <row r="8148" spans="1:2" x14ac:dyDescent="0.25">
      <c r="A8148" s="28" t="s">
        <v>80</v>
      </c>
      <c r="B8148" s="2">
        <v>7.2296464541778072E-2</v>
      </c>
    </row>
    <row r="8149" spans="1:2" x14ac:dyDescent="0.25">
      <c r="A8149" s="28" t="s">
        <v>84</v>
      </c>
      <c r="B8149" s="2">
        <v>3.4532015580483431</v>
      </c>
    </row>
    <row r="8150" spans="1:2" x14ac:dyDescent="0.25">
      <c r="A8150" s="28" t="s">
        <v>85</v>
      </c>
      <c r="B8150" s="2">
        <v>5.3890141407873182</v>
      </c>
    </row>
    <row r="8151" spans="1:2" x14ac:dyDescent="0.25">
      <c r="A8151" s="28" t="s">
        <v>82</v>
      </c>
      <c r="B8151" s="2">
        <v>5.2959343416935054</v>
      </c>
    </row>
    <row r="8152" spans="1:2" x14ac:dyDescent="0.25">
      <c r="A8152" s="6" t="s">
        <v>246</v>
      </c>
      <c r="B8152" s="2">
        <v>4.8890485610787202</v>
      </c>
    </row>
    <row r="8153" spans="1:2" x14ac:dyDescent="0.25">
      <c r="A8153" s="28" t="s">
        <v>79</v>
      </c>
      <c r="B8153" s="2">
        <v>0.13006859885572358</v>
      </c>
    </row>
    <row r="8154" spans="1:2" x14ac:dyDescent="0.25">
      <c r="A8154" s="28" t="s">
        <v>86</v>
      </c>
      <c r="B8154" s="2">
        <v>5.0865506299357405E-2</v>
      </c>
    </row>
    <row r="8155" spans="1:2" x14ac:dyDescent="0.25">
      <c r="A8155" s="28" t="s">
        <v>87</v>
      </c>
      <c r="B8155" s="2">
        <v>0.1505954741902959</v>
      </c>
    </row>
    <row r="8156" spans="1:2" x14ac:dyDescent="0.25">
      <c r="A8156" s="28" t="s">
        <v>29</v>
      </c>
      <c r="B8156" s="2">
        <v>0.54317741823635357</v>
      </c>
    </row>
    <row r="8157" spans="1:2" x14ac:dyDescent="0.25">
      <c r="A8157" s="28" t="s">
        <v>30</v>
      </c>
      <c r="B8157" s="2">
        <v>0.89720913846971051</v>
      </c>
    </row>
    <row r="8158" spans="1:2" x14ac:dyDescent="0.25">
      <c r="A8158" s="28" t="s">
        <v>88</v>
      </c>
      <c r="B8158" s="2">
        <v>0.47129314813719664</v>
      </c>
    </row>
    <row r="8159" spans="1:2" x14ac:dyDescent="0.25">
      <c r="A8159" s="28" t="s">
        <v>80</v>
      </c>
      <c r="B8159" s="2">
        <v>0.15583982757150106</v>
      </c>
    </row>
    <row r="8160" spans="1:2" x14ac:dyDescent="0.25">
      <c r="A8160" s="28" t="s">
        <v>84</v>
      </c>
      <c r="B8160" s="2">
        <v>0.39561340568329428</v>
      </c>
    </row>
    <row r="8161" spans="1:2" x14ac:dyDescent="0.25">
      <c r="A8161" s="28" t="s">
        <v>85</v>
      </c>
      <c r="B8161" s="2">
        <v>1.4020399526150094</v>
      </c>
    </row>
    <row r="8162" spans="1:2" x14ac:dyDescent="0.25">
      <c r="A8162" s="28" t="s">
        <v>82</v>
      </c>
      <c r="B8162" s="2">
        <v>0.69234609102027822</v>
      </c>
    </row>
    <row r="8163" spans="1:2" x14ac:dyDescent="0.25">
      <c r="A8163" s="6" t="s">
        <v>248</v>
      </c>
      <c r="B8163" s="2">
        <v>101.74831572635198</v>
      </c>
    </row>
    <row r="8164" spans="1:2" x14ac:dyDescent="0.25">
      <c r="A8164" s="28" t="s">
        <v>79</v>
      </c>
      <c r="B8164" s="2">
        <v>1.8407285428812326</v>
      </c>
    </row>
    <row r="8165" spans="1:2" x14ac:dyDescent="0.25">
      <c r="A8165" s="28" t="s">
        <v>86</v>
      </c>
      <c r="B8165" s="2">
        <v>1.1978456573276766</v>
      </c>
    </row>
    <row r="8166" spans="1:2" x14ac:dyDescent="0.25">
      <c r="A8166" s="28" t="s">
        <v>87</v>
      </c>
      <c r="B8166" s="2">
        <v>5.4850131015389216</v>
      </c>
    </row>
    <row r="8167" spans="1:2" x14ac:dyDescent="0.25">
      <c r="A8167" s="28" t="s">
        <v>29</v>
      </c>
      <c r="B8167" s="2">
        <v>4.9109492136906807</v>
      </c>
    </row>
    <row r="8168" spans="1:2" x14ac:dyDescent="0.25">
      <c r="A8168" s="28" t="s">
        <v>30</v>
      </c>
      <c r="B8168" s="2">
        <v>7.4585654382835784</v>
      </c>
    </row>
    <row r="8169" spans="1:2" x14ac:dyDescent="0.25">
      <c r="A8169" s="28" t="s">
        <v>88</v>
      </c>
      <c r="B8169" s="2">
        <v>15.053427500259721</v>
      </c>
    </row>
    <row r="8170" spans="1:2" x14ac:dyDescent="0.25">
      <c r="A8170" s="28" t="s">
        <v>80</v>
      </c>
      <c r="B8170" s="2">
        <v>2.677020494424073</v>
      </c>
    </row>
    <row r="8171" spans="1:2" x14ac:dyDescent="0.25">
      <c r="A8171" s="28" t="s">
        <v>84</v>
      </c>
      <c r="B8171" s="2">
        <v>17.98430693203122</v>
      </c>
    </row>
    <row r="8172" spans="1:2" x14ac:dyDescent="0.25">
      <c r="A8172" s="28" t="s">
        <v>85</v>
      </c>
      <c r="B8172" s="2">
        <v>27.550785587924491</v>
      </c>
    </row>
    <row r="8173" spans="1:2" x14ac:dyDescent="0.25">
      <c r="A8173" s="28" t="s">
        <v>82</v>
      </c>
      <c r="B8173" s="2">
        <v>17.589673257990381</v>
      </c>
    </row>
    <row r="8174" spans="1:2" x14ac:dyDescent="0.25">
      <c r="A8174" s="6" t="s">
        <v>20</v>
      </c>
      <c r="B8174" s="2">
        <v>21.868354553577319</v>
      </c>
    </row>
    <row r="8175" spans="1:2" x14ac:dyDescent="0.25">
      <c r="A8175" s="28" t="s">
        <v>79</v>
      </c>
      <c r="B8175" s="2">
        <v>0.94527147549051715</v>
      </c>
    </row>
    <row r="8176" spans="1:2" x14ac:dyDescent="0.25">
      <c r="A8176" s="28" t="s">
        <v>86</v>
      </c>
      <c r="B8176" s="2">
        <v>0.23910313340465839</v>
      </c>
    </row>
    <row r="8177" spans="1:2" x14ac:dyDescent="0.25">
      <c r="A8177" s="28" t="s">
        <v>87</v>
      </c>
      <c r="B8177" s="2">
        <v>1.2757741048846274</v>
      </c>
    </row>
    <row r="8178" spans="1:2" x14ac:dyDescent="0.25">
      <c r="A8178" s="28" t="s">
        <v>29</v>
      </c>
      <c r="B8178" s="2">
        <v>2.5755324326081088</v>
      </c>
    </row>
    <row r="8179" spans="1:2" x14ac:dyDescent="0.25">
      <c r="A8179" s="28" t="s">
        <v>30</v>
      </c>
      <c r="B8179" s="2">
        <v>4.990517844742798</v>
      </c>
    </row>
    <row r="8180" spans="1:2" x14ac:dyDescent="0.25">
      <c r="A8180" s="28" t="s">
        <v>88</v>
      </c>
      <c r="B8180" s="2">
        <v>0.99646389041295402</v>
      </c>
    </row>
    <row r="8181" spans="1:2" x14ac:dyDescent="0.25">
      <c r="A8181" s="28" t="s">
        <v>80</v>
      </c>
      <c r="B8181" s="2">
        <v>0.11407587669069505</v>
      </c>
    </row>
    <row r="8182" spans="1:2" x14ac:dyDescent="0.25">
      <c r="A8182" s="28" t="s">
        <v>84</v>
      </c>
      <c r="B8182" s="2">
        <v>1.6232710286418801</v>
      </c>
    </row>
    <row r="8183" spans="1:2" x14ac:dyDescent="0.25">
      <c r="A8183" s="28" t="s">
        <v>85</v>
      </c>
      <c r="B8183" s="2">
        <v>5.5493424406936906</v>
      </c>
    </row>
    <row r="8184" spans="1:2" x14ac:dyDescent="0.25">
      <c r="A8184" s="28" t="s">
        <v>82</v>
      </c>
      <c r="B8184" s="2">
        <v>3.5590023260073869</v>
      </c>
    </row>
    <row r="8185" spans="1:2" x14ac:dyDescent="0.25">
      <c r="A8185" s="6" t="s">
        <v>21</v>
      </c>
      <c r="B8185" s="2">
        <v>5.0360863009526255</v>
      </c>
    </row>
    <row r="8186" spans="1:2" x14ac:dyDescent="0.25">
      <c r="A8186" s="28" t="s">
        <v>79</v>
      </c>
      <c r="B8186" s="2">
        <v>6.5160970442260505E-2</v>
      </c>
    </row>
    <row r="8187" spans="1:2" x14ac:dyDescent="0.25">
      <c r="A8187" s="28" t="s">
        <v>86</v>
      </c>
      <c r="B8187" s="2">
        <v>2.641787456925079E-2</v>
      </c>
    </row>
    <row r="8188" spans="1:2" x14ac:dyDescent="0.25">
      <c r="A8188" s="28" t="s">
        <v>87</v>
      </c>
      <c r="B8188" s="2">
        <v>2.1469318886784338E-2</v>
      </c>
    </row>
    <row r="8189" spans="1:2" x14ac:dyDescent="0.25">
      <c r="A8189" s="28" t="s">
        <v>29</v>
      </c>
      <c r="B8189" s="2">
        <v>0.39580022524365566</v>
      </c>
    </row>
    <row r="8190" spans="1:2" x14ac:dyDescent="0.25">
      <c r="A8190" s="28" t="s">
        <v>30</v>
      </c>
      <c r="B8190" s="2">
        <v>0.66128562818685388</v>
      </c>
    </row>
    <row r="8191" spans="1:2" x14ac:dyDescent="0.25">
      <c r="A8191" s="28" t="s">
        <v>88</v>
      </c>
      <c r="B8191" s="2">
        <v>0.43279121806126242</v>
      </c>
    </row>
    <row r="8192" spans="1:2" x14ac:dyDescent="0.25">
      <c r="A8192" s="28" t="s">
        <v>80</v>
      </c>
      <c r="B8192" s="2">
        <v>0.27398278212961685</v>
      </c>
    </row>
    <row r="8193" spans="1:2" x14ac:dyDescent="0.25">
      <c r="A8193" s="28" t="s">
        <v>84</v>
      </c>
      <c r="B8193" s="2">
        <v>1.4148986398679073</v>
      </c>
    </row>
    <row r="8194" spans="1:2" x14ac:dyDescent="0.25">
      <c r="A8194" s="28" t="s">
        <v>85</v>
      </c>
      <c r="B8194" s="2">
        <v>0.53802295520726273</v>
      </c>
    </row>
    <row r="8195" spans="1:2" x14ac:dyDescent="0.25">
      <c r="A8195" s="28" t="s">
        <v>82</v>
      </c>
      <c r="B8195" s="2">
        <v>1.2062566883577708</v>
      </c>
    </row>
    <row r="8196" spans="1:2" x14ac:dyDescent="0.25">
      <c r="A8196" s="6" t="s">
        <v>22</v>
      </c>
      <c r="B8196" s="2">
        <v>2.6043955317300918</v>
      </c>
    </row>
    <row r="8197" spans="1:2" x14ac:dyDescent="0.25">
      <c r="A8197" s="28" t="s">
        <v>79</v>
      </c>
      <c r="B8197" s="2">
        <v>4.8151690234573913E-2</v>
      </c>
    </row>
    <row r="8198" spans="1:2" x14ac:dyDescent="0.25">
      <c r="A8198" s="28" t="s">
        <v>86</v>
      </c>
      <c r="B8198" s="2">
        <v>5.2413280583701857E-2</v>
      </c>
    </row>
    <row r="8199" spans="1:2" x14ac:dyDescent="0.25">
      <c r="A8199" s="28" t="s">
        <v>87</v>
      </c>
      <c r="B8199" s="2">
        <v>0.14714952139387127</v>
      </c>
    </row>
    <row r="8200" spans="1:2" x14ac:dyDescent="0.25">
      <c r="A8200" s="28" t="s">
        <v>29</v>
      </c>
      <c r="B8200" s="2">
        <v>0.2515587301266301</v>
      </c>
    </row>
    <row r="8201" spans="1:2" x14ac:dyDescent="0.25">
      <c r="A8201" s="28" t="s">
        <v>30</v>
      </c>
      <c r="B8201" s="2">
        <v>0.36449495886966199</v>
      </c>
    </row>
    <row r="8202" spans="1:2" x14ac:dyDescent="0.25">
      <c r="A8202" s="28" t="s">
        <v>88</v>
      </c>
      <c r="B8202" s="2">
        <v>0.35627731405590168</v>
      </c>
    </row>
    <row r="8203" spans="1:2" x14ac:dyDescent="0.25">
      <c r="A8203" s="28" t="s">
        <v>80</v>
      </c>
      <c r="B8203" s="2">
        <v>5.9224078593102178E-2</v>
      </c>
    </row>
    <row r="8204" spans="1:2" x14ac:dyDescent="0.25">
      <c r="A8204" s="28" t="s">
        <v>84</v>
      </c>
      <c r="B8204" s="2">
        <v>0.22046341860769203</v>
      </c>
    </row>
    <row r="8205" spans="1:2" x14ac:dyDescent="0.25">
      <c r="A8205" s="28" t="s">
        <v>85</v>
      </c>
      <c r="B8205" s="2">
        <v>0.49378979408236057</v>
      </c>
    </row>
    <row r="8206" spans="1:2" x14ac:dyDescent="0.25">
      <c r="A8206" s="28" t="s">
        <v>82</v>
      </c>
      <c r="B8206" s="2">
        <v>0.61087274518259593</v>
      </c>
    </row>
    <row r="8207" spans="1:2" x14ac:dyDescent="0.25">
      <c r="A8207" s="6" t="s">
        <v>25</v>
      </c>
      <c r="B8207" s="2">
        <v>4.8905597965077172</v>
      </c>
    </row>
    <row r="8208" spans="1:2" x14ac:dyDescent="0.25">
      <c r="A8208" s="28" t="s">
        <v>79</v>
      </c>
      <c r="B8208" s="2">
        <v>8.2371670669670452E-2</v>
      </c>
    </row>
    <row r="8209" spans="1:2" x14ac:dyDescent="0.25">
      <c r="A8209" s="28" t="s">
        <v>86</v>
      </c>
      <c r="B8209" s="2">
        <v>8.2977245181656972E-2</v>
      </c>
    </row>
    <row r="8210" spans="1:2" x14ac:dyDescent="0.25">
      <c r="A8210" s="28" t="s">
        <v>87</v>
      </c>
      <c r="B8210" s="2">
        <v>2.6337858744043735E-2</v>
      </c>
    </row>
    <row r="8211" spans="1:2" x14ac:dyDescent="0.25">
      <c r="A8211" s="28" t="s">
        <v>29</v>
      </c>
      <c r="B8211" s="2">
        <v>0.27409611025341668</v>
      </c>
    </row>
    <row r="8212" spans="1:2" x14ac:dyDescent="0.25">
      <c r="A8212" s="28" t="s">
        <v>30</v>
      </c>
      <c r="B8212" s="2">
        <v>0.65131719181584591</v>
      </c>
    </row>
    <row r="8213" spans="1:2" x14ac:dyDescent="0.25">
      <c r="A8213" s="28" t="s">
        <v>88</v>
      </c>
      <c r="B8213" s="2">
        <v>1.0038303864404203</v>
      </c>
    </row>
    <row r="8214" spans="1:2" x14ac:dyDescent="0.25">
      <c r="A8214" s="28" t="s">
        <v>80</v>
      </c>
      <c r="B8214" s="2">
        <v>1.1286602114724769E-2</v>
      </c>
    </row>
    <row r="8215" spans="1:2" x14ac:dyDescent="0.25">
      <c r="A8215" s="28" t="s">
        <v>84</v>
      </c>
      <c r="B8215" s="2">
        <v>3.6895178175231226E-2</v>
      </c>
    </row>
    <row r="8216" spans="1:2" x14ac:dyDescent="0.25">
      <c r="A8216" s="28" t="s">
        <v>85</v>
      </c>
      <c r="B8216" s="2">
        <v>1.7597679878932415</v>
      </c>
    </row>
    <row r="8217" spans="1:2" x14ac:dyDescent="0.25">
      <c r="A8217" s="28" t="s">
        <v>82</v>
      </c>
      <c r="B8217" s="2">
        <v>0.96167956521946485</v>
      </c>
    </row>
    <row r="8218" spans="1:2" x14ac:dyDescent="0.25">
      <c r="A8218" s="6" t="s">
        <v>23</v>
      </c>
      <c r="B8218" s="2">
        <v>4.4889211934622004</v>
      </c>
    </row>
    <row r="8219" spans="1:2" x14ac:dyDescent="0.25">
      <c r="A8219" s="28" t="s">
        <v>79</v>
      </c>
      <c r="B8219" s="2">
        <v>9.3160434195411534E-2</v>
      </c>
    </row>
    <row r="8220" spans="1:2" x14ac:dyDescent="0.25">
      <c r="A8220" s="28" t="s">
        <v>86</v>
      </c>
      <c r="B8220" s="2">
        <v>4.3386934121138233E-2</v>
      </c>
    </row>
    <row r="8221" spans="1:2" x14ac:dyDescent="0.25">
      <c r="A8221" s="28" t="s">
        <v>87</v>
      </c>
      <c r="B8221" s="2">
        <v>0.14019449925748292</v>
      </c>
    </row>
    <row r="8222" spans="1:2" x14ac:dyDescent="0.25">
      <c r="A8222" s="28" t="s">
        <v>29</v>
      </c>
      <c r="B8222" s="2">
        <v>0.26780876230396006</v>
      </c>
    </row>
    <row r="8223" spans="1:2" x14ac:dyDescent="0.25">
      <c r="A8223" s="28" t="s">
        <v>30</v>
      </c>
      <c r="B8223" s="2">
        <v>0.44858127602503606</v>
      </c>
    </row>
    <row r="8224" spans="1:2" x14ac:dyDescent="0.25">
      <c r="A8224" s="28" t="s">
        <v>88</v>
      </c>
      <c r="B8224" s="2">
        <v>0.36479269683057453</v>
      </c>
    </row>
    <row r="8225" spans="1:2" x14ac:dyDescent="0.25">
      <c r="A8225" s="28" t="s">
        <v>80</v>
      </c>
      <c r="B8225" s="2">
        <v>0.11976662505970583</v>
      </c>
    </row>
    <row r="8226" spans="1:2" x14ac:dyDescent="0.25">
      <c r="A8226" s="28" t="s">
        <v>84</v>
      </c>
      <c r="B8226" s="2">
        <v>0.47945102028067788</v>
      </c>
    </row>
    <row r="8227" spans="1:2" x14ac:dyDescent="0.25">
      <c r="A8227" s="28" t="s">
        <v>85</v>
      </c>
      <c r="B8227" s="2">
        <v>0.96967281275134753</v>
      </c>
    </row>
    <row r="8228" spans="1:2" x14ac:dyDescent="0.25">
      <c r="A8228" s="28" t="s">
        <v>82</v>
      </c>
      <c r="B8228" s="2">
        <v>1.5621061326368664</v>
      </c>
    </row>
    <row r="8229" spans="1:2" x14ac:dyDescent="0.25">
      <c r="A8229" s="6" t="s">
        <v>250</v>
      </c>
      <c r="B8229" s="2">
        <v>23.297404810937316</v>
      </c>
    </row>
    <row r="8230" spans="1:2" x14ac:dyDescent="0.25">
      <c r="A8230" s="28" t="s">
        <v>79</v>
      </c>
      <c r="B8230" s="2">
        <v>0.33786578543955553</v>
      </c>
    </row>
    <row r="8231" spans="1:2" x14ac:dyDescent="0.25">
      <c r="A8231" s="28" t="s">
        <v>86</v>
      </c>
      <c r="B8231" s="2">
        <v>0.11754033623085475</v>
      </c>
    </row>
    <row r="8232" spans="1:2" x14ac:dyDescent="0.25">
      <c r="A8232" s="28" t="s">
        <v>87</v>
      </c>
      <c r="B8232" s="2">
        <v>0.55188315332658533</v>
      </c>
    </row>
    <row r="8233" spans="1:2" x14ac:dyDescent="0.25">
      <c r="A8233" s="28" t="s">
        <v>29</v>
      </c>
      <c r="B8233" s="2">
        <v>0.91491222979495013</v>
      </c>
    </row>
    <row r="8234" spans="1:2" x14ac:dyDescent="0.25">
      <c r="A8234" s="28" t="s">
        <v>30</v>
      </c>
      <c r="B8234" s="2">
        <v>2.7946002083241455</v>
      </c>
    </row>
    <row r="8235" spans="1:2" x14ac:dyDescent="0.25">
      <c r="A8235" s="28" t="s">
        <v>88</v>
      </c>
      <c r="B8235" s="2">
        <v>3.9530556326176969</v>
      </c>
    </row>
    <row r="8236" spans="1:2" x14ac:dyDescent="0.25">
      <c r="A8236" s="28" t="s">
        <v>80</v>
      </c>
      <c r="B8236" s="2">
        <v>0.22878999315936513</v>
      </c>
    </row>
    <row r="8237" spans="1:2" x14ac:dyDescent="0.25">
      <c r="A8237" s="28" t="s">
        <v>84</v>
      </c>
      <c r="B8237" s="2">
        <v>2.7097187647385037</v>
      </c>
    </row>
    <row r="8238" spans="1:2" x14ac:dyDescent="0.25">
      <c r="A8238" s="28" t="s">
        <v>85</v>
      </c>
      <c r="B8238" s="2">
        <v>4.3417590264829382</v>
      </c>
    </row>
    <row r="8239" spans="1:2" x14ac:dyDescent="0.25">
      <c r="A8239" s="28" t="s">
        <v>82</v>
      </c>
      <c r="B8239" s="2">
        <v>7.3472796808227177</v>
      </c>
    </row>
    <row r="8240" spans="1:2" x14ac:dyDescent="0.25">
      <c r="A8240" s="6" t="s">
        <v>252</v>
      </c>
      <c r="B8240" s="2">
        <v>35.494441736696551</v>
      </c>
    </row>
    <row r="8241" spans="1:2" x14ac:dyDescent="0.25">
      <c r="A8241" s="28" t="s">
        <v>79</v>
      </c>
      <c r="B8241" s="2">
        <v>1.0138710470660248</v>
      </c>
    </row>
    <row r="8242" spans="1:2" x14ac:dyDescent="0.25">
      <c r="A8242" s="28" t="s">
        <v>86</v>
      </c>
      <c r="B8242" s="2">
        <v>0.26000290321814329</v>
      </c>
    </row>
    <row r="8243" spans="1:2" x14ac:dyDescent="0.25">
      <c r="A8243" s="28" t="s">
        <v>87</v>
      </c>
      <c r="B8243" s="2">
        <v>2.182356794235226</v>
      </c>
    </row>
    <row r="8244" spans="1:2" x14ac:dyDescent="0.25">
      <c r="A8244" s="28" t="s">
        <v>29</v>
      </c>
      <c r="B8244" s="2">
        <v>5.5606426461769072</v>
      </c>
    </row>
    <row r="8245" spans="1:2" x14ac:dyDescent="0.25">
      <c r="A8245" s="28" t="s">
        <v>30</v>
      </c>
      <c r="B8245" s="2">
        <v>2.2923643108334297</v>
      </c>
    </row>
    <row r="8246" spans="1:2" x14ac:dyDescent="0.25">
      <c r="A8246" s="28" t="s">
        <v>88</v>
      </c>
      <c r="B8246" s="2">
        <v>4.4640270617775322</v>
      </c>
    </row>
    <row r="8247" spans="1:2" x14ac:dyDescent="0.25">
      <c r="A8247" s="28" t="s">
        <v>80</v>
      </c>
      <c r="B8247" s="2">
        <v>0.77004804788259307</v>
      </c>
    </row>
    <row r="8248" spans="1:2" x14ac:dyDescent="0.25">
      <c r="A8248" s="28" t="s">
        <v>84</v>
      </c>
      <c r="B8248" s="2">
        <v>3.7197746414349782</v>
      </c>
    </row>
    <row r="8249" spans="1:2" x14ac:dyDescent="0.25">
      <c r="A8249" s="28" t="s">
        <v>85</v>
      </c>
      <c r="B8249" s="2">
        <v>9.3332391217830448</v>
      </c>
    </row>
    <row r="8250" spans="1:2" x14ac:dyDescent="0.25">
      <c r="A8250" s="28" t="s">
        <v>82</v>
      </c>
      <c r="B8250" s="2">
        <v>5.8981151622886694</v>
      </c>
    </row>
    <row r="8251" spans="1:2" x14ac:dyDescent="0.25">
      <c r="A8251" s="6" t="s">
        <v>230</v>
      </c>
      <c r="B8251" s="2">
        <v>17.739974459818797</v>
      </c>
    </row>
    <row r="8252" spans="1:2" x14ac:dyDescent="0.25">
      <c r="A8252" s="28" t="s">
        <v>79</v>
      </c>
      <c r="B8252" s="2">
        <v>1.0761697199945006</v>
      </c>
    </row>
    <row r="8253" spans="1:2" x14ac:dyDescent="0.25">
      <c r="A8253" s="28" t="s">
        <v>86</v>
      </c>
      <c r="B8253" s="2">
        <v>0.27141145178744475</v>
      </c>
    </row>
    <row r="8254" spans="1:2" x14ac:dyDescent="0.25">
      <c r="A8254" s="28" t="s">
        <v>87</v>
      </c>
      <c r="B8254" s="2">
        <v>0.48368504826743997</v>
      </c>
    </row>
    <row r="8255" spans="1:2" x14ac:dyDescent="0.25">
      <c r="A8255" s="28" t="s">
        <v>29</v>
      </c>
      <c r="B8255" s="2">
        <v>1.2022247955613168</v>
      </c>
    </row>
    <row r="8256" spans="1:2" x14ac:dyDescent="0.25">
      <c r="A8256" s="28" t="s">
        <v>30</v>
      </c>
      <c r="B8256" s="2">
        <v>1.1063054864916466</v>
      </c>
    </row>
    <row r="8257" spans="1:2" x14ac:dyDescent="0.25">
      <c r="A8257" s="28" t="s">
        <v>88</v>
      </c>
      <c r="B8257" s="2">
        <v>4.6464054606880172</v>
      </c>
    </row>
    <row r="8258" spans="1:2" x14ac:dyDescent="0.25">
      <c r="A8258" s="28" t="s">
        <v>80</v>
      </c>
      <c r="B8258" s="2">
        <v>0.46986311431984634</v>
      </c>
    </row>
    <row r="8259" spans="1:2" x14ac:dyDescent="0.25">
      <c r="A8259" s="28" t="s">
        <v>84</v>
      </c>
      <c r="B8259" s="2">
        <v>0.74507690381910874</v>
      </c>
    </row>
    <row r="8260" spans="1:2" x14ac:dyDescent="0.25">
      <c r="A8260" s="28" t="s">
        <v>85</v>
      </c>
      <c r="B8260" s="2">
        <v>3.8311960863205021</v>
      </c>
    </row>
    <row r="8261" spans="1:2" x14ac:dyDescent="0.25">
      <c r="A8261" s="28" t="s">
        <v>82</v>
      </c>
      <c r="B8261" s="2">
        <v>3.9076363925689761</v>
      </c>
    </row>
    <row r="8262" spans="1:2" x14ac:dyDescent="0.25">
      <c r="A8262" s="6" t="s">
        <v>93</v>
      </c>
      <c r="B8262" s="2">
        <v>310.44679610122756</v>
      </c>
    </row>
    <row r="8263" spans="1:2" x14ac:dyDescent="0.25">
      <c r="A8263" s="28" t="s">
        <v>79</v>
      </c>
      <c r="B8263" s="2">
        <v>7.699135276433184</v>
      </c>
    </row>
    <row r="8264" spans="1:2" x14ac:dyDescent="0.25">
      <c r="A8264" s="28" t="s">
        <v>86</v>
      </c>
      <c r="B8264" s="2">
        <v>3.307343299311726</v>
      </c>
    </row>
    <row r="8265" spans="1:2" x14ac:dyDescent="0.25">
      <c r="A8265" s="28" t="s">
        <v>87</v>
      </c>
      <c r="B8265" s="2">
        <v>16.692931825850781</v>
      </c>
    </row>
    <row r="8266" spans="1:2" x14ac:dyDescent="0.25">
      <c r="A8266" s="28" t="s">
        <v>29</v>
      </c>
      <c r="B8266" s="2">
        <v>24.107820925593664</v>
      </c>
    </row>
    <row r="8267" spans="1:2" x14ac:dyDescent="0.25">
      <c r="A8267" s="28" t="s">
        <v>30</v>
      </c>
      <c r="B8267" s="2">
        <v>30.590027167799992</v>
      </c>
    </row>
    <row r="8268" spans="1:2" x14ac:dyDescent="0.25">
      <c r="A8268" s="28" t="s">
        <v>88</v>
      </c>
      <c r="B8268" s="2">
        <v>43.032745857066672</v>
      </c>
    </row>
    <row r="8269" spans="1:2" x14ac:dyDescent="0.25">
      <c r="A8269" s="28" t="s">
        <v>80</v>
      </c>
      <c r="B8269" s="2">
        <v>5.9309057703647721</v>
      </c>
    </row>
    <row r="8270" spans="1:2" x14ac:dyDescent="0.25">
      <c r="A8270" s="28" t="s">
        <v>84</v>
      </c>
      <c r="B8270" s="2">
        <v>39.058073081233836</v>
      </c>
    </row>
    <row r="8271" spans="1:2" x14ac:dyDescent="0.25">
      <c r="A8271" s="28" t="s">
        <v>85</v>
      </c>
      <c r="B8271" s="2">
        <v>76.804884248672295</v>
      </c>
    </row>
    <row r="8272" spans="1:2" x14ac:dyDescent="0.25">
      <c r="A8272" s="28" t="s">
        <v>82</v>
      </c>
      <c r="B8272" s="2">
        <v>63.222928648900663</v>
      </c>
    </row>
    <row r="8273" spans="1:2" x14ac:dyDescent="0.25">
      <c r="A8273" s="3" t="s">
        <v>29</v>
      </c>
      <c r="B8273" s="2">
        <v>727.9028485995151</v>
      </c>
    </row>
    <row r="8274" spans="1:2" x14ac:dyDescent="0.25">
      <c r="A8274" s="6" t="s">
        <v>229</v>
      </c>
      <c r="B8274" s="2">
        <v>3.8489427603645039</v>
      </c>
    </row>
    <row r="8275" spans="1:2" x14ac:dyDescent="0.25">
      <c r="A8275" s="28" t="s">
        <v>79</v>
      </c>
      <c r="B8275" s="2">
        <v>1.9243964719921902E-3</v>
      </c>
    </row>
    <row r="8276" spans="1:2" x14ac:dyDescent="0.25">
      <c r="A8276" s="28" t="s">
        <v>86</v>
      </c>
      <c r="B8276" s="2">
        <v>5.9183489816687735E-3</v>
      </c>
    </row>
    <row r="8277" spans="1:2" x14ac:dyDescent="0.25">
      <c r="A8277" s="28" t="s">
        <v>87</v>
      </c>
      <c r="B8277" s="2">
        <v>0.6848396515860079</v>
      </c>
    </row>
    <row r="8278" spans="1:2" x14ac:dyDescent="0.25">
      <c r="A8278" s="28" t="s">
        <v>31</v>
      </c>
      <c r="B8278" s="2">
        <v>0.38788205399855313</v>
      </c>
    </row>
    <row r="8279" spans="1:2" x14ac:dyDescent="0.25">
      <c r="A8279" s="28" t="s">
        <v>30</v>
      </c>
      <c r="B8279" s="2">
        <v>0.27378984922008248</v>
      </c>
    </row>
    <row r="8280" spans="1:2" x14ac:dyDescent="0.25">
      <c r="A8280" s="28" t="s">
        <v>88</v>
      </c>
      <c r="B8280" s="2">
        <v>8.7190358920268968E-2</v>
      </c>
    </row>
    <row r="8281" spans="1:2" x14ac:dyDescent="0.25">
      <c r="A8281" s="28" t="s">
        <v>80</v>
      </c>
      <c r="B8281" s="2">
        <v>6.374897149843569E-3</v>
      </c>
    </row>
    <row r="8282" spans="1:2" x14ac:dyDescent="0.25">
      <c r="A8282" s="28" t="s">
        <v>84</v>
      </c>
      <c r="B8282" s="2">
        <v>1.4962161825051892</v>
      </c>
    </row>
    <row r="8283" spans="1:2" x14ac:dyDescent="0.25">
      <c r="A8283" s="28" t="s">
        <v>85</v>
      </c>
      <c r="B8283" s="2">
        <v>0.36830078873023092</v>
      </c>
    </row>
    <row r="8284" spans="1:2" x14ac:dyDescent="0.25">
      <c r="A8284" s="28" t="s">
        <v>82</v>
      </c>
      <c r="B8284" s="2">
        <v>0.536506232800667</v>
      </c>
    </row>
    <row r="8285" spans="1:2" x14ac:dyDescent="0.25">
      <c r="A8285" s="6" t="s">
        <v>240</v>
      </c>
      <c r="B8285" s="2">
        <v>3.3043679340684875</v>
      </c>
    </row>
    <row r="8286" spans="1:2" x14ac:dyDescent="0.25">
      <c r="A8286" s="28" t="s">
        <v>79</v>
      </c>
      <c r="B8286" s="2">
        <v>1.9234169858444391E-3</v>
      </c>
    </row>
    <row r="8287" spans="1:2" x14ac:dyDescent="0.25">
      <c r="A8287" s="28" t="s">
        <v>87</v>
      </c>
      <c r="B8287" s="2">
        <v>0.49448860378532</v>
      </c>
    </row>
    <row r="8288" spans="1:2" x14ac:dyDescent="0.25">
      <c r="A8288" s="28" t="s">
        <v>31</v>
      </c>
      <c r="B8288" s="2">
        <v>0.11085152565096706</v>
      </c>
    </row>
    <row r="8289" spans="1:2" x14ac:dyDescent="0.25">
      <c r="A8289" s="28" t="s">
        <v>30</v>
      </c>
      <c r="B8289" s="2">
        <v>0.15411521875226999</v>
      </c>
    </row>
    <row r="8290" spans="1:2" x14ac:dyDescent="0.25">
      <c r="A8290" s="28" t="s">
        <v>88</v>
      </c>
      <c r="B8290" s="2">
        <v>2.3912165334145797E-2</v>
      </c>
    </row>
    <row r="8291" spans="1:2" x14ac:dyDescent="0.25">
      <c r="A8291" s="28" t="s">
        <v>80</v>
      </c>
      <c r="B8291" s="2">
        <v>3.2576041240197896E-2</v>
      </c>
    </row>
    <row r="8292" spans="1:2" x14ac:dyDescent="0.25">
      <c r="A8292" s="28" t="s">
        <v>84</v>
      </c>
      <c r="B8292" s="2">
        <v>0.2631622970124467</v>
      </c>
    </row>
    <row r="8293" spans="1:2" x14ac:dyDescent="0.25">
      <c r="A8293" s="28" t="s">
        <v>85</v>
      </c>
      <c r="B8293" s="2">
        <v>1.1708150146144169</v>
      </c>
    </row>
    <row r="8294" spans="1:2" x14ac:dyDescent="0.25">
      <c r="A8294" s="28" t="s">
        <v>82</v>
      </c>
      <c r="B8294" s="2">
        <v>1.0525236506928788</v>
      </c>
    </row>
    <row r="8295" spans="1:2" x14ac:dyDescent="0.25">
      <c r="A8295" s="6" t="s">
        <v>242</v>
      </c>
      <c r="B8295" s="2">
        <v>74.778772830966432</v>
      </c>
    </row>
    <row r="8296" spans="1:2" x14ac:dyDescent="0.25">
      <c r="A8296" s="28" t="s">
        <v>79</v>
      </c>
      <c r="B8296" s="2">
        <v>1.0391509966005352</v>
      </c>
    </row>
    <row r="8297" spans="1:2" x14ac:dyDescent="0.25">
      <c r="A8297" s="28" t="s">
        <v>86</v>
      </c>
      <c r="B8297" s="2">
        <v>0.44407089640923086</v>
      </c>
    </row>
    <row r="8298" spans="1:2" x14ac:dyDescent="0.25">
      <c r="A8298" s="28" t="s">
        <v>87</v>
      </c>
      <c r="B8298" s="2">
        <v>2.5361208214808029</v>
      </c>
    </row>
    <row r="8299" spans="1:2" x14ac:dyDescent="0.25">
      <c r="A8299" s="28" t="s">
        <v>31</v>
      </c>
      <c r="B8299" s="2">
        <v>8.7510131756341956</v>
      </c>
    </row>
    <row r="8300" spans="1:2" x14ac:dyDescent="0.25">
      <c r="A8300" s="28" t="s">
        <v>30</v>
      </c>
      <c r="B8300" s="2">
        <v>3.9304406440277946</v>
      </c>
    </row>
    <row r="8301" spans="1:2" x14ac:dyDescent="0.25">
      <c r="A8301" s="28" t="s">
        <v>88</v>
      </c>
      <c r="B8301" s="2">
        <v>30.98361191691647</v>
      </c>
    </row>
    <row r="8302" spans="1:2" x14ac:dyDescent="0.25">
      <c r="A8302" s="28" t="s">
        <v>80</v>
      </c>
      <c r="B8302" s="2">
        <v>0.92074455027059465</v>
      </c>
    </row>
    <row r="8303" spans="1:2" x14ac:dyDescent="0.25">
      <c r="A8303" s="28" t="s">
        <v>84</v>
      </c>
      <c r="B8303" s="2">
        <v>3.2044346235033827</v>
      </c>
    </row>
    <row r="8304" spans="1:2" x14ac:dyDescent="0.25">
      <c r="A8304" s="28" t="s">
        <v>85</v>
      </c>
      <c r="B8304" s="2">
        <v>5.9024814780247761</v>
      </c>
    </row>
    <row r="8305" spans="1:2" x14ac:dyDescent="0.25">
      <c r="A8305" s="28" t="s">
        <v>82</v>
      </c>
      <c r="B8305" s="2">
        <v>17.066703728098652</v>
      </c>
    </row>
    <row r="8306" spans="1:2" x14ac:dyDescent="0.25">
      <c r="A8306" s="6" t="s">
        <v>231</v>
      </c>
      <c r="B8306" s="2">
        <v>0.1128370669090512</v>
      </c>
    </row>
    <row r="8307" spans="1:2" x14ac:dyDescent="0.25">
      <c r="A8307" s="28" t="s">
        <v>79</v>
      </c>
      <c r="B8307" s="2">
        <v>4.4008445754432202E-5</v>
      </c>
    </row>
    <row r="8308" spans="1:2" x14ac:dyDescent="0.25">
      <c r="A8308" s="28" t="s">
        <v>86</v>
      </c>
      <c r="B8308" s="2">
        <v>9.7637564087511023E-5</v>
      </c>
    </row>
    <row r="8309" spans="1:2" x14ac:dyDescent="0.25">
      <c r="A8309" s="28" t="s">
        <v>31</v>
      </c>
      <c r="B8309" s="2">
        <v>3.2133954527689523E-2</v>
      </c>
    </row>
    <row r="8310" spans="1:2" x14ac:dyDescent="0.25">
      <c r="A8310" s="28" t="s">
        <v>30</v>
      </c>
      <c r="B8310" s="2">
        <v>2.8505100285905954E-4</v>
      </c>
    </row>
    <row r="8311" spans="1:2" x14ac:dyDescent="0.25">
      <c r="A8311" s="28" t="s">
        <v>88</v>
      </c>
      <c r="B8311" s="2">
        <v>2.4285008374133705E-3</v>
      </c>
    </row>
    <row r="8312" spans="1:2" x14ac:dyDescent="0.25">
      <c r="A8312" s="28" t="s">
        <v>80</v>
      </c>
      <c r="B8312" s="2">
        <v>1.23996932193216E-3</v>
      </c>
    </row>
    <row r="8313" spans="1:2" x14ac:dyDescent="0.25">
      <c r="A8313" s="28" t="s">
        <v>84</v>
      </c>
      <c r="B8313" s="2">
        <v>1.4373264279773648E-3</v>
      </c>
    </row>
    <row r="8314" spans="1:2" x14ac:dyDescent="0.25">
      <c r="A8314" s="28" t="s">
        <v>85</v>
      </c>
      <c r="B8314" s="2">
        <v>1.8992898083337179E-2</v>
      </c>
    </row>
    <row r="8315" spans="1:2" x14ac:dyDescent="0.25">
      <c r="A8315" s="28" t="s">
        <v>82</v>
      </c>
      <c r="B8315" s="2">
        <v>5.6177720698000595E-2</v>
      </c>
    </row>
    <row r="8316" spans="1:2" x14ac:dyDescent="0.25">
      <c r="A8316" s="6" t="s">
        <v>19</v>
      </c>
      <c r="B8316" s="2">
        <v>0.39283573650154602</v>
      </c>
    </row>
    <row r="8317" spans="1:2" x14ac:dyDescent="0.25">
      <c r="A8317" s="28" t="s">
        <v>79</v>
      </c>
      <c r="B8317" s="2">
        <v>6.0880719945141437E-2</v>
      </c>
    </row>
    <row r="8318" spans="1:2" x14ac:dyDescent="0.25">
      <c r="A8318" s="28" t="s">
        <v>86</v>
      </c>
      <c r="B8318" s="2">
        <v>1.6499576992841328E-3</v>
      </c>
    </row>
    <row r="8319" spans="1:2" x14ac:dyDescent="0.25">
      <c r="A8319" s="28" t="s">
        <v>87</v>
      </c>
      <c r="B8319" s="2">
        <v>2.0138745921522115E-3</v>
      </c>
    </row>
    <row r="8320" spans="1:2" x14ac:dyDescent="0.25">
      <c r="A8320" s="28" t="s">
        <v>31</v>
      </c>
      <c r="B8320" s="2">
        <v>5.6362233928131163E-3</v>
      </c>
    </row>
    <row r="8321" spans="1:2" x14ac:dyDescent="0.25">
      <c r="A8321" s="28" t="s">
        <v>30</v>
      </c>
      <c r="B8321" s="2">
        <v>1.2762087884937386E-2</v>
      </c>
    </row>
    <row r="8322" spans="1:2" x14ac:dyDescent="0.25">
      <c r="A8322" s="28" t="s">
        <v>88</v>
      </c>
      <c r="B8322" s="2">
        <v>5.8724043110338188E-3</v>
      </c>
    </row>
    <row r="8323" spans="1:2" x14ac:dyDescent="0.25">
      <c r="A8323" s="28" t="s">
        <v>80</v>
      </c>
      <c r="B8323" s="2">
        <v>5.8348801696602517E-3</v>
      </c>
    </row>
    <row r="8324" spans="1:2" x14ac:dyDescent="0.25">
      <c r="A8324" s="28" t="s">
        <v>84</v>
      </c>
      <c r="B8324" s="2">
        <v>1.4498106425621608E-3</v>
      </c>
    </row>
    <row r="8325" spans="1:2" x14ac:dyDescent="0.25">
      <c r="A8325" s="28" t="s">
        <v>85</v>
      </c>
      <c r="B8325" s="2">
        <v>3.4041587579114664E-2</v>
      </c>
    </row>
    <row r="8326" spans="1:2" x14ac:dyDescent="0.25">
      <c r="A8326" s="28" t="s">
        <v>82</v>
      </c>
      <c r="B8326" s="2">
        <v>0.26269419028484686</v>
      </c>
    </row>
    <row r="8327" spans="1:2" x14ac:dyDescent="0.25">
      <c r="A8327" s="6" t="s">
        <v>244</v>
      </c>
      <c r="B8327" s="2">
        <v>17.025988161861584</v>
      </c>
    </row>
    <row r="8328" spans="1:2" x14ac:dyDescent="0.25">
      <c r="A8328" s="28" t="s">
        <v>79</v>
      </c>
      <c r="B8328" s="2">
        <v>3.213530523270107E-2</v>
      </c>
    </row>
    <row r="8329" spans="1:2" x14ac:dyDescent="0.25">
      <c r="A8329" s="28" t="s">
        <v>86</v>
      </c>
      <c r="B8329" s="2">
        <v>0.16958676628962413</v>
      </c>
    </row>
    <row r="8330" spans="1:2" x14ac:dyDescent="0.25">
      <c r="A8330" s="28" t="s">
        <v>87</v>
      </c>
      <c r="B8330" s="2">
        <v>3.6344177621959921</v>
      </c>
    </row>
    <row r="8331" spans="1:2" x14ac:dyDescent="0.25">
      <c r="A8331" s="28" t="s">
        <v>31</v>
      </c>
      <c r="B8331" s="2">
        <v>1.6833231523706056</v>
      </c>
    </row>
    <row r="8332" spans="1:2" x14ac:dyDescent="0.25">
      <c r="A8332" s="28" t="s">
        <v>30</v>
      </c>
      <c r="B8332" s="2">
        <v>1.1530223247870808</v>
      </c>
    </row>
    <row r="8333" spans="1:2" x14ac:dyDescent="0.25">
      <c r="A8333" s="28" t="s">
        <v>88</v>
      </c>
      <c r="B8333" s="2">
        <v>1.8029838191543748</v>
      </c>
    </row>
    <row r="8334" spans="1:2" x14ac:dyDescent="0.25">
      <c r="A8334" s="28" t="s">
        <v>80</v>
      </c>
      <c r="B8334" s="2">
        <v>4.4908352765912395E-2</v>
      </c>
    </row>
    <row r="8335" spans="1:2" x14ac:dyDescent="0.25">
      <c r="A8335" s="28" t="s">
        <v>84</v>
      </c>
      <c r="B8335" s="2">
        <v>1.267418687500764</v>
      </c>
    </row>
    <row r="8336" spans="1:2" x14ac:dyDescent="0.25">
      <c r="A8336" s="28" t="s">
        <v>85</v>
      </c>
      <c r="B8336" s="2">
        <v>2.8418463684010287</v>
      </c>
    </row>
    <row r="8337" spans="1:2" x14ac:dyDescent="0.25">
      <c r="A8337" s="28" t="s">
        <v>82</v>
      </c>
      <c r="B8337" s="2">
        <v>4.3963456231634988</v>
      </c>
    </row>
    <row r="8338" spans="1:2" x14ac:dyDescent="0.25">
      <c r="A8338" s="6" t="s">
        <v>52</v>
      </c>
      <c r="B8338" s="2">
        <v>9.5220808713541813E-2</v>
      </c>
    </row>
    <row r="8339" spans="1:2" x14ac:dyDescent="0.25">
      <c r="A8339" s="28" t="s">
        <v>79</v>
      </c>
      <c r="B8339" s="2">
        <v>3.3632671061418709E-4</v>
      </c>
    </row>
    <row r="8340" spans="1:2" x14ac:dyDescent="0.25">
      <c r="A8340" s="28" t="s">
        <v>86</v>
      </c>
      <c r="B8340" s="2">
        <v>3.478223766203243E-4</v>
      </c>
    </row>
    <row r="8341" spans="1:2" x14ac:dyDescent="0.25">
      <c r="A8341" s="28" t="s">
        <v>87</v>
      </c>
      <c r="B8341" s="2">
        <v>1.79193280236002E-2</v>
      </c>
    </row>
    <row r="8342" spans="1:2" x14ac:dyDescent="0.25">
      <c r="A8342" s="28" t="s">
        <v>31</v>
      </c>
      <c r="B8342" s="2">
        <v>3.6473302012644017E-3</v>
      </c>
    </row>
    <row r="8343" spans="1:2" x14ac:dyDescent="0.25">
      <c r="A8343" s="28" t="s">
        <v>30</v>
      </c>
      <c r="B8343" s="2">
        <v>3.6355252746922096E-3</v>
      </c>
    </row>
    <row r="8344" spans="1:2" x14ac:dyDescent="0.25">
      <c r="A8344" s="28" t="s">
        <v>88</v>
      </c>
      <c r="B8344" s="2">
        <v>8.8411530324826147E-3</v>
      </c>
    </row>
    <row r="8345" spans="1:2" x14ac:dyDescent="0.25">
      <c r="A8345" s="28" t="s">
        <v>80</v>
      </c>
      <c r="B8345" s="2">
        <v>2.6458729342423103E-4</v>
      </c>
    </row>
    <row r="8346" spans="1:2" x14ac:dyDescent="0.25">
      <c r="A8346" s="28" t="s">
        <v>84</v>
      </c>
      <c r="B8346" s="2">
        <v>1.7359802729422691E-3</v>
      </c>
    </row>
    <row r="8347" spans="1:2" x14ac:dyDescent="0.25">
      <c r="A8347" s="28" t="s">
        <v>85</v>
      </c>
      <c r="B8347" s="2">
        <v>5.1795081884262947E-2</v>
      </c>
    </row>
    <row r="8348" spans="1:2" x14ac:dyDescent="0.25">
      <c r="A8348" s="28" t="s">
        <v>82</v>
      </c>
      <c r="B8348" s="2">
        <v>6.6976736436384163E-3</v>
      </c>
    </row>
    <row r="8349" spans="1:2" x14ac:dyDescent="0.25">
      <c r="A8349" s="6" t="s">
        <v>246</v>
      </c>
      <c r="B8349" s="2">
        <v>5.3118782177516248</v>
      </c>
    </row>
    <row r="8350" spans="1:2" x14ac:dyDescent="0.25">
      <c r="A8350" s="28" t="s">
        <v>79</v>
      </c>
      <c r="B8350" s="2">
        <v>0.13941239260483568</v>
      </c>
    </row>
    <row r="8351" spans="1:2" x14ac:dyDescent="0.25">
      <c r="A8351" s="28" t="s">
        <v>86</v>
      </c>
      <c r="B8351" s="2">
        <v>5.7154676139034355E-2</v>
      </c>
    </row>
    <row r="8352" spans="1:2" x14ac:dyDescent="0.25">
      <c r="A8352" s="28" t="s">
        <v>87</v>
      </c>
      <c r="B8352" s="2">
        <v>0.26350014181841325</v>
      </c>
    </row>
    <row r="8353" spans="1:2" x14ac:dyDescent="0.25">
      <c r="A8353" s="28" t="s">
        <v>31</v>
      </c>
      <c r="B8353" s="2">
        <v>0.45818317897403132</v>
      </c>
    </row>
    <row r="8354" spans="1:2" x14ac:dyDescent="0.25">
      <c r="A8354" s="28" t="s">
        <v>30</v>
      </c>
      <c r="B8354" s="2">
        <v>0.49878811952202445</v>
      </c>
    </row>
    <row r="8355" spans="1:2" x14ac:dyDescent="0.25">
      <c r="A8355" s="28" t="s">
        <v>88</v>
      </c>
      <c r="B8355" s="2">
        <v>0.58743195404563009</v>
      </c>
    </row>
    <row r="8356" spans="1:2" x14ac:dyDescent="0.25">
      <c r="A8356" s="28" t="s">
        <v>80</v>
      </c>
      <c r="B8356" s="2">
        <v>0.32757773423688891</v>
      </c>
    </row>
    <row r="8357" spans="1:2" x14ac:dyDescent="0.25">
      <c r="A8357" s="28" t="s">
        <v>84</v>
      </c>
      <c r="B8357" s="2">
        <v>0.61273258654637919</v>
      </c>
    </row>
    <row r="8358" spans="1:2" x14ac:dyDescent="0.25">
      <c r="A8358" s="28" t="s">
        <v>85</v>
      </c>
      <c r="B8358" s="2">
        <v>1.3076651417458542</v>
      </c>
    </row>
    <row r="8359" spans="1:2" x14ac:dyDescent="0.25">
      <c r="A8359" s="28" t="s">
        <v>82</v>
      </c>
      <c r="B8359" s="2">
        <v>1.0594322921185326</v>
      </c>
    </row>
    <row r="8360" spans="1:2" x14ac:dyDescent="0.25">
      <c r="A8360" s="6" t="s">
        <v>248</v>
      </c>
      <c r="B8360" s="2">
        <v>87.377622338342377</v>
      </c>
    </row>
    <row r="8361" spans="1:2" x14ac:dyDescent="0.25">
      <c r="A8361" s="28" t="s">
        <v>79</v>
      </c>
      <c r="B8361" s="2">
        <v>1.7303169557594791</v>
      </c>
    </row>
    <row r="8362" spans="1:2" x14ac:dyDescent="0.25">
      <c r="A8362" s="28" t="s">
        <v>86</v>
      </c>
      <c r="B8362" s="2">
        <v>1.726048748927647</v>
      </c>
    </row>
    <row r="8363" spans="1:2" x14ac:dyDescent="0.25">
      <c r="A8363" s="28" t="s">
        <v>87</v>
      </c>
      <c r="B8363" s="2">
        <v>7.0701777353321109</v>
      </c>
    </row>
    <row r="8364" spans="1:2" x14ac:dyDescent="0.25">
      <c r="A8364" s="28" t="s">
        <v>31</v>
      </c>
      <c r="B8364" s="2">
        <v>5.8593425967996602</v>
      </c>
    </row>
    <row r="8365" spans="1:2" x14ac:dyDescent="0.25">
      <c r="A8365" s="28" t="s">
        <v>30</v>
      </c>
      <c r="B8365" s="2">
        <v>4.9530576008770666</v>
      </c>
    </row>
    <row r="8366" spans="1:2" x14ac:dyDescent="0.25">
      <c r="A8366" s="28" t="s">
        <v>88</v>
      </c>
      <c r="B8366" s="2">
        <v>13.52114148523737</v>
      </c>
    </row>
    <row r="8367" spans="1:2" x14ac:dyDescent="0.25">
      <c r="A8367" s="28" t="s">
        <v>80</v>
      </c>
      <c r="B8367" s="2">
        <v>3.0712383037697952</v>
      </c>
    </row>
    <row r="8368" spans="1:2" x14ac:dyDescent="0.25">
      <c r="A8368" s="28" t="s">
        <v>84</v>
      </c>
      <c r="B8368" s="2">
        <v>12.52896871993855</v>
      </c>
    </row>
    <row r="8369" spans="1:2" x14ac:dyDescent="0.25">
      <c r="A8369" s="28" t="s">
        <v>85</v>
      </c>
      <c r="B8369" s="2">
        <v>16.798882624423708</v>
      </c>
    </row>
    <row r="8370" spans="1:2" x14ac:dyDescent="0.25">
      <c r="A8370" s="28" t="s">
        <v>82</v>
      </c>
      <c r="B8370" s="2">
        <v>20.118447567276981</v>
      </c>
    </row>
    <row r="8371" spans="1:2" x14ac:dyDescent="0.25">
      <c r="A8371" s="6" t="s">
        <v>20</v>
      </c>
      <c r="B8371" s="2">
        <v>14.128350658117808</v>
      </c>
    </row>
    <row r="8372" spans="1:2" x14ac:dyDescent="0.25">
      <c r="A8372" s="28" t="s">
        <v>79</v>
      </c>
      <c r="B8372" s="2">
        <v>0.5620335380698207</v>
      </c>
    </row>
    <row r="8373" spans="1:2" x14ac:dyDescent="0.25">
      <c r="A8373" s="28" t="s">
        <v>86</v>
      </c>
      <c r="B8373" s="2">
        <v>0.28585814767825185</v>
      </c>
    </row>
    <row r="8374" spans="1:2" x14ac:dyDescent="0.25">
      <c r="A8374" s="28" t="s">
        <v>87</v>
      </c>
      <c r="B8374" s="2">
        <v>1.826534198622686</v>
      </c>
    </row>
    <row r="8375" spans="1:2" x14ac:dyDescent="0.25">
      <c r="A8375" s="28" t="s">
        <v>31</v>
      </c>
      <c r="B8375" s="2">
        <v>1.7965387744686652</v>
      </c>
    </row>
    <row r="8376" spans="1:2" x14ac:dyDescent="0.25">
      <c r="A8376" s="28" t="s">
        <v>30</v>
      </c>
      <c r="B8376" s="2">
        <v>0.89162352696510527</v>
      </c>
    </row>
    <row r="8377" spans="1:2" x14ac:dyDescent="0.25">
      <c r="A8377" s="28" t="s">
        <v>88</v>
      </c>
      <c r="B8377" s="2">
        <v>1.3755095043559797</v>
      </c>
    </row>
    <row r="8378" spans="1:2" x14ac:dyDescent="0.25">
      <c r="A8378" s="28" t="s">
        <v>80</v>
      </c>
      <c r="B8378" s="2">
        <v>0.25544907339796918</v>
      </c>
    </row>
    <row r="8379" spans="1:2" x14ac:dyDescent="0.25">
      <c r="A8379" s="28" t="s">
        <v>84</v>
      </c>
      <c r="B8379" s="2">
        <v>1.3080320192386667</v>
      </c>
    </row>
    <row r="8380" spans="1:2" x14ac:dyDescent="0.25">
      <c r="A8380" s="28" t="s">
        <v>85</v>
      </c>
      <c r="B8380" s="2">
        <v>2.1454805518098423</v>
      </c>
    </row>
    <row r="8381" spans="1:2" x14ac:dyDescent="0.25">
      <c r="A8381" s="28" t="s">
        <v>82</v>
      </c>
      <c r="B8381" s="2">
        <v>3.6812913235108211</v>
      </c>
    </row>
    <row r="8382" spans="1:2" x14ac:dyDescent="0.25">
      <c r="A8382" s="6" t="s">
        <v>21</v>
      </c>
      <c r="B8382" s="2">
        <v>3.5060518291644152</v>
      </c>
    </row>
    <row r="8383" spans="1:2" x14ac:dyDescent="0.25">
      <c r="A8383" s="28" t="s">
        <v>79</v>
      </c>
      <c r="B8383" s="2">
        <v>1.8622923618745037E-2</v>
      </c>
    </row>
    <row r="8384" spans="1:2" x14ac:dyDescent="0.25">
      <c r="A8384" s="28" t="s">
        <v>86</v>
      </c>
      <c r="B8384" s="2">
        <v>6.6117997082894842E-3</v>
      </c>
    </row>
    <row r="8385" spans="1:2" x14ac:dyDescent="0.25">
      <c r="A8385" s="28" t="s">
        <v>87</v>
      </c>
      <c r="B8385" s="2">
        <v>0.18428264421020218</v>
      </c>
    </row>
    <row r="8386" spans="1:2" x14ac:dyDescent="0.25">
      <c r="A8386" s="28" t="s">
        <v>31</v>
      </c>
      <c r="B8386" s="2">
        <v>0.19589206272763907</v>
      </c>
    </row>
    <row r="8387" spans="1:2" x14ac:dyDescent="0.25">
      <c r="A8387" s="28" t="s">
        <v>30</v>
      </c>
      <c r="B8387" s="2">
        <v>0.35019179119444338</v>
      </c>
    </row>
    <row r="8388" spans="1:2" x14ac:dyDescent="0.25">
      <c r="A8388" s="28" t="s">
        <v>88</v>
      </c>
      <c r="B8388" s="2">
        <v>0.40240837147594777</v>
      </c>
    </row>
    <row r="8389" spans="1:2" x14ac:dyDescent="0.25">
      <c r="A8389" s="28" t="s">
        <v>80</v>
      </c>
      <c r="B8389" s="2">
        <v>0.28044432734219921</v>
      </c>
    </row>
    <row r="8390" spans="1:2" x14ac:dyDescent="0.25">
      <c r="A8390" s="28" t="s">
        <v>84</v>
      </c>
      <c r="B8390" s="2">
        <v>0.45641566092857655</v>
      </c>
    </row>
    <row r="8391" spans="1:2" x14ac:dyDescent="0.25">
      <c r="A8391" s="28" t="s">
        <v>85</v>
      </c>
      <c r="B8391" s="2">
        <v>0.3924096089176688</v>
      </c>
    </row>
    <row r="8392" spans="1:2" x14ac:dyDescent="0.25">
      <c r="A8392" s="28" t="s">
        <v>82</v>
      </c>
      <c r="B8392" s="2">
        <v>1.2187726390407034</v>
      </c>
    </row>
    <row r="8393" spans="1:2" x14ac:dyDescent="0.25">
      <c r="A8393" s="6" t="s">
        <v>22</v>
      </c>
      <c r="B8393" s="2">
        <v>1.2760651550198321</v>
      </c>
    </row>
    <row r="8394" spans="1:2" x14ac:dyDescent="0.25">
      <c r="A8394" s="28" t="s">
        <v>79</v>
      </c>
      <c r="B8394" s="2">
        <v>2.0422374375152631E-2</v>
      </c>
    </row>
    <row r="8395" spans="1:2" x14ac:dyDescent="0.25">
      <c r="A8395" s="28" t="s">
        <v>86</v>
      </c>
      <c r="B8395" s="2">
        <v>1.2933915752335259E-2</v>
      </c>
    </row>
    <row r="8396" spans="1:2" x14ac:dyDescent="0.25">
      <c r="A8396" s="28" t="s">
        <v>87</v>
      </c>
      <c r="B8396" s="2">
        <v>0.17717529297788637</v>
      </c>
    </row>
    <row r="8397" spans="1:2" x14ac:dyDescent="0.25">
      <c r="A8397" s="28" t="s">
        <v>31</v>
      </c>
      <c r="B8397" s="2">
        <v>0.1115177359694496</v>
      </c>
    </row>
    <row r="8398" spans="1:2" x14ac:dyDescent="0.25">
      <c r="A8398" s="28" t="s">
        <v>30</v>
      </c>
      <c r="B8398" s="2">
        <v>8.6130887912233556E-2</v>
      </c>
    </row>
    <row r="8399" spans="1:2" x14ac:dyDescent="0.25">
      <c r="A8399" s="28" t="s">
        <v>88</v>
      </c>
      <c r="B8399" s="2">
        <v>0.1011709886203524</v>
      </c>
    </row>
    <row r="8400" spans="1:2" x14ac:dyDescent="0.25">
      <c r="A8400" s="28" t="s">
        <v>80</v>
      </c>
      <c r="B8400" s="2">
        <v>2.9491235200825083E-2</v>
      </c>
    </row>
    <row r="8401" spans="1:2" x14ac:dyDescent="0.25">
      <c r="A8401" s="28" t="s">
        <v>84</v>
      </c>
      <c r="B8401" s="2">
        <v>5.8528524620481144E-2</v>
      </c>
    </row>
    <row r="8402" spans="1:2" x14ac:dyDescent="0.25">
      <c r="A8402" s="28" t="s">
        <v>85</v>
      </c>
      <c r="B8402" s="2">
        <v>0.16885008649273356</v>
      </c>
    </row>
    <row r="8403" spans="1:2" x14ac:dyDescent="0.25">
      <c r="A8403" s="28" t="s">
        <v>82</v>
      </c>
      <c r="B8403" s="2">
        <v>0.50984411309838251</v>
      </c>
    </row>
    <row r="8404" spans="1:2" x14ac:dyDescent="0.25">
      <c r="A8404" s="6" t="s">
        <v>25</v>
      </c>
      <c r="B8404" s="2">
        <v>4.0825492464350175</v>
      </c>
    </row>
    <row r="8405" spans="1:2" x14ac:dyDescent="0.25">
      <c r="A8405" s="28" t="s">
        <v>79</v>
      </c>
      <c r="B8405" s="2">
        <v>6.110753836914876E-3</v>
      </c>
    </row>
    <row r="8406" spans="1:2" x14ac:dyDescent="0.25">
      <c r="A8406" s="28" t="s">
        <v>86</v>
      </c>
      <c r="B8406" s="2">
        <v>1.3223034258429141E-2</v>
      </c>
    </row>
    <row r="8407" spans="1:2" x14ac:dyDescent="0.25">
      <c r="A8407" s="28" t="s">
        <v>87</v>
      </c>
      <c r="B8407" s="2">
        <v>0.21606624615897657</v>
      </c>
    </row>
    <row r="8408" spans="1:2" x14ac:dyDescent="0.25">
      <c r="A8408" s="28" t="s">
        <v>31</v>
      </c>
      <c r="B8408" s="2">
        <v>0.750286441315971</v>
      </c>
    </row>
    <row r="8409" spans="1:2" x14ac:dyDescent="0.25">
      <c r="A8409" s="28" t="s">
        <v>30</v>
      </c>
      <c r="B8409" s="2">
        <v>0.1143242415111058</v>
      </c>
    </row>
    <row r="8410" spans="1:2" x14ac:dyDescent="0.25">
      <c r="A8410" s="28" t="s">
        <v>88</v>
      </c>
      <c r="B8410" s="2">
        <v>0.81135063582647038</v>
      </c>
    </row>
    <row r="8411" spans="1:2" x14ac:dyDescent="0.25">
      <c r="A8411" s="28" t="s">
        <v>80</v>
      </c>
      <c r="B8411" s="2">
        <v>8.3015365565119337E-3</v>
      </c>
    </row>
    <row r="8412" spans="1:2" x14ac:dyDescent="0.25">
      <c r="A8412" s="28" t="s">
        <v>84</v>
      </c>
      <c r="B8412" s="2">
        <v>3.5691802051286523E-3</v>
      </c>
    </row>
    <row r="8413" spans="1:2" x14ac:dyDescent="0.25">
      <c r="A8413" s="28" t="s">
        <v>85</v>
      </c>
      <c r="B8413" s="2">
        <v>0.95817641879241888</v>
      </c>
    </row>
    <row r="8414" spans="1:2" x14ac:dyDescent="0.25">
      <c r="A8414" s="28" t="s">
        <v>82</v>
      </c>
      <c r="B8414" s="2">
        <v>1.2011407579730899</v>
      </c>
    </row>
    <row r="8415" spans="1:2" x14ac:dyDescent="0.25">
      <c r="A8415" s="6" t="s">
        <v>23</v>
      </c>
      <c r="B8415" s="2">
        <v>12.599076781151783</v>
      </c>
    </row>
    <row r="8416" spans="1:2" x14ac:dyDescent="0.25">
      <c r="A8416" s="28" t="s">
        <v>79</v>
      </c>
      <c r="B8416" s="2">
        <v>0.21914397490610443</v>
      </c>
    </row>
    <row r="8417" spans="1:2" x14ac:dyDescent="0.25">
      <c r="A8417" s="28" t="s">
        <v>86</v>
      </c>
      <c r="B8417" s="2">
        <v>0.17118237447484899</v>
      </c>
    </row>
    <row r="8418" spans="1:2" x14ac:dyDescent="0.25">
      <c r="A8418" s="28" t="s">
        <v>87</v>
      </c>
      <c r="B8418" s="2">
        <v>1.0275344560139923</v>
      </c>
    </row>
    <row r="8419" spans="1:2" x14ac:dyDescent="0.25">
      <c r="A8419" s="28" t="s">
        <v>31</v>
      </c>
      <c r="B8419" s="2">
        <v>1.5594489335896742</v>
      </c>
    </row>
    <row r="8420" spans="1:2" x14ac:dyDescent="0.25">
      <c r="A8420" s="28" t="s">
        <v>30</v>
      </c>
      <c r="B8420" s="2">
        <v>1.1221781064240008</v>
      </c>
    </row>
    <row r="8421" spans="1:2" x14ac:dyDescent="0.25">
      <c r="A8421" s="28" t="s">
        <v>88</v>
      </c>
      <c r="B8421" s="2">
        <v>0.89085834697119692</v>
      </c>
    </row>
    <row r="8422" spans="1:2" x14ac:dyDescent="0.25">
      <c r="A8422" s="28" t="s">
        <v>80</v>
      </c>
      <c r="B8422" s="2">
        <v>0.50388250048877026</v>
      </c>
    </row>
    <row r="8423" spans="1:2" x14ac:dyDescent="0.25">
      <c r="A8423" s="28" t="s">
        <v>84</v>
      </c>
      <c r="B8423" s="2">
        <v>1.9692061585784526</v>
      </c>
    </row>
    <row r="8424" spans="1:2" x14ac:dyDescent="0.25">
      <c r="A8424" s="28" t="s">
        <v>85</v>
      </c>
      <c r="B8424" s="2">
        <v>2.5677640753292286</v>
      </c>
    </row>
    <row r="8425" spans="1:2" x14ac:dyDescent="0.25">
      <c r="A8425" s="28" t="s">
        <v>82</v>
      </c>
      <c r="B8425" s="2">
        <v>2.5678778543755136</v>
      </c>
    </row>
    <row r="8426" spans="1:2" x14ac:dyDescent="0.25">
      <c r="A8426" s="6" t="s">
        <v>250</v>
      </c>
      <c r="B8426" s="2">
        <v>19.559418691531622</v>
      </c>
    </row>
    <row r="8427" spans="1:2" x14ac:dyDescent="0.25">
      <c r="A8427" s="28" t="s">
        <v>79</v>
      </c>
      <c r="B8427" s="2">
        <v>0.11853413469020831</v>
      </c>
    </row>
    <row r="8428" spans="1:2" x14ac:dyDescent="0.25">
      <c r="A8428" s="28" t="s">
        <v>86</v>
      </c>
      <c r="B8428" s="2">
        <v>8.9686739421849113E-2</v>
      </c>
    </row>
    <row r="8429" spans="1:2" x14ac:dyDescent="0.25">
      <c r="A8429" s="28" t="s">
        <v>87</v>
      </c>
      <c r="B8429" s="2">
        <v>1.6045704112775576</v>
      </c>
    </row>
    <row r="8430" spans="1:2" x14ac:dyDescent="0.25">
      <c r="A8430" s="28" t="s">
        <v>31</v>
      </c>
      <c r="B8430" s="2">
        <v>1.6751387068979104</v>
      </c>
    </row>
    <row r="8431" spans="1:2" x14ac:dyDescent="0.25">
      <c r="A8431" s="28" t="s">
        <v>30</v>
      </c>
      <c r="B8431" s="2">
        <v>1.6246866430512428</v>
      </c>
    </row>
    <row r="8432" spans="1:2" x14ac:dyDescent="0.25">
      <c r="A8432" s="28" t="s">
        <v>88</v>
      </c>
      <c r="B8432" s="2">
        <v>1.5193717361339996</v>
      </c>
    </row>
    <row r="8433" spans="1:2" x14ac:dyDescent="0.25">
      <c r="A8433" s="28" t="s">
        <v>80</v>
      </c>
      <c r="B8433" s="2">
        <v>0.2046628978035904</v>
      </c>
    </row>
    <row r="8434" spans="1:2" x14ac:dyDescent="0.25">
      <c r="A8434" s="28" t="s">
        <v>84</v>
      </c>
      <c r="B8434" s="2">
        <v>2.1223705660518637</v>
      </c>
    </row>
    <row r="8435" spans="1:2" x14ac:dyDescent="0.25">
      <c r="A8435" s="28" t="s">
        <v>85</v>
      </c>
      <c r="B8435" s="2">
        <v>2.2690986930714714</v>
      </c>
    </row>
    <row r="8436" spans="1:2" x14ac:dyDescent="0.25">
      <c r="A8436" s="28" t="s">
        <v>82</v>
      </c>
      <c r="B8436" s="2">
        <v>8.3312981631319278</v>
      </c>
    </row>
    <row r="8437" spans="1:2" x14ac:dyDescent="0.25">
      <c r="A8437" s="6" t="s">
        <v>252</v>
      </c>
      <c r="B8437" s="2">
        <v>108.70973867579553</v>
      </c>
    </row>
    <row r="8438" spans="1:2" x14ac:dyDescent="0.25">
      <c r="A8438" s="28" t="s">
        <v>79</v>
      </c>
      <c r="B8438" s="2">
        <v>4.0300337300512714</v>
      </c>
    </row>
    <row r="8439" spans="1:2" x14ac:dyDescent="0.25">
      <c r="A8439" s="28" t="s">
        <v>86</v>
      </c>
      <c r="B8439" s="2">
        <v>1.3171135062646486</v>
      </c>
    </row>
    <row r="8440" spans="1:2" x14ac:dyDescent="0.25">
      <c r="A8440" s="28" t="s">
        <v>87</v>
      </c>
      <c r="B8440" s="2">
        <v>6.6063904453852542</v>
      </c>
    </row>
    <row r="8441" spans="1:2" x14ac:dyDescent="0.25">
      <c r="A8441" s="28" t="s">
        <v>31</v>
      </c>
      <c r="B8441" s="2">
        <v>6.9656976851480454</v>
      </c>
    </row>
    <row r="8442" spans="1:2" x14ac:dyDescent="0.25">
      <c r="A8442" s="28" t="s">
        <v>30</v>
      </c>
      <c r="B8442" s="2">
        <v>5.8402719215504657</v>
      </c>
    </row>
    <row r="8443" spans="1:2" x14ac:dyDescent="0.25">
      <c r="A8443" s="28" t="s">
        <v>88</v>
      </c>
      <c r="B8443" s="2">
        <v>17.72366675786882</v>
      </c>
    </row>
    <row r="8444" spans="1:2" x14ac:dyDescent="0.25">
      <c r="A8444" s="28" t="s">
        <v>80</v>
      </c>
      <c r="B8444" s="2">
        <v>7.2011221400491525</v>
      </c>
    </row>
    <row r="8445" spans="1:2" x14ac:dyDescent="0.25">
      <c r="A8445" s="28" t="s">
        <v>84</v>
      </c>
      <c r="B8445" s="2">
        <v>15.45573051663472</v>
      </c>
    </row>
    <row r="8446" spans="1:2" x14ac:dyDescent="0.25">
      <c r="A8446" s="28" t="s">
        <v>85</v>
      </c>
      <c r="B8446" s="2">
        <v>18.395387805652142</v>
      </c>
    </row>
    <row r="8447" spans="1:2" x14ac:dyDescent="0.25">
      <c r="A8447" s="28" t="s">
        <v>82</v>
      </c>
      <c r="B8447" s="2">
        <v>25.174324167191006</v>
      </c>
    </row>
    <row r="8448" spans="1:2" x14ac:dyDescent="0.25">
      <c r="A8448" s="6" t="s">
        <v>230</v>
      </c>
      <c r="B8448" s="2">
        <v>7.8417074070623691</v>
      </c>
    </row>
    <row r="8449" spans="1:2" x14ac:dyDescent="0.25">
      <c r="A8449" s="28" t="s">
        <v>79</v>
      </c>
      <c r="B8449" s="2">
        <v>0.21393893897348601</v>
      </c>
    </row>
    <row r="8450" spans="1:2" x14ac:dyDescent="0.25">
      <c r="A8450" s="28" t="s">
        <v>86</v>
      </c>
      <c r="B8450" s="2">
        <v>9.6831799317619816E-2</v>
      </c>
    </row>
    <row r="8451" spans="1:2" x14ac:dyDescent="0.25">
      <c r="A8451" s="28" t="s">
        <v>87</v>
      </c>
      <c r="B8451" s="2">
        <v>0.54808692743316312</v>
      </c>
    </row>
    <row r="8452" spans="1:2" x14ac:dyDescent="0.25">
      <c r="A8452" s="28" t="s">
        <v>31</v>
      </c>
      <c r="B8452" s="2">
        <v>0.52215504108643918</v>
      </c>
    </row>
    <row r="8453" spans="1:2" x14ac:dyDescent="0.25">
      <c r="A8453" s="28" t="s">
        <v>30</v>
      </c>
      <c r="B8453" s="2">
        <v>0.57423652771346467</v>
      </c>
    </row>
    <row r="8454" spans="1:2" x14ac:dyDescent="0.25">
      <c r="A8454" s="28" t="s">
        <v>88</v>
      </c>
      <c r="B8454" s="2">
        <v>1.3692082877493095</v>
      </c>
    </row>
    <row r="8455" spans="1:2" x14ac:dyDescent="0.25">
      <c r="A8455" s="28" t="s">
        <v>80</v>
      </c>
      <c r="B8455" s="2">
        <v>0.31839602945047457</v>
      </c>
    </row>
    <row r="8456" spans="1:2" x14ac:dyDescent="0.25">
      <c r="A8456" s="28" t="s">
        <v>84</v>
      </c>
      <c r="B8456" s="2">
        <v>0.23022704367456981</v>
      </c>
    </row>
    <row r="8457" spans="1:2" x14ac:dyDescent="0.25">
      <c r="A8457" s="28" t="s">
        <v>85</v>
      </c>
      <c r="B8457" s="2">
        <v>1.6582513175835272</v>
      </c>
    </row>
    <row r="8458" spans="1:2" x14ac:dyDescent="0.25">
      <c r="A8458" s="28" t="s">
        <v>82</v>
      </c>
      <c r="B8458" s="2">
        <v>2.3103754940803154</v>
      </c>
    </row>
    <row r="8459" spans="1:2" x14ac:dyDescent="0.25">
      <c r="A8459" s="6" t="s">
        <v>93</v>
      </c>
      <c r="B8459" s="2">
        <v>363.95142429975749</v>
      </c>
    </row>
    <row r="8460" spans="1:2" x14ac:dyDescent="0.25">
      <c r="A8460" s="28" t="s">
        <v>79</v>
      </c>
      <c r="B8460" s="2">
        <v>8.1949648872786014</v>
      </c>
    </row>
    <row r="8461" spans="1:2" x14ac:dyDescent="0.25">
      <c r="A8461" s="28" t="s">
        <v>86</v>
      </c>
      <c r="B8461" s="2">
        <v>4.3983161712634695</v>
      </c>
    </row>
    <row r="8462" spans="1:2" x14ac:dyDescent="0.25">
      <c r="A8462" s="28" t="s">
        <v>87</v>
      </c>
      <c r="B8462" s="2">
        <v>26.894118540894119</v>
      </c>
    </row>
    <row r="8463" spans="1:2" x14ac:dyDescent="0.25">
      <c r="A8463" s="28" t="s">
        <v>31</v>
      </c>
      <c r="B8463" s="2">
        <v>30.868688572753577</v>
      </c>
    </row>
    <row r="8464" spans="1:2" x14ac:dyDescent="0.25">
      <c r="A8464" s="28" t="s">
        <v>30</v>
      </c>
      <c r="B8464" s="2">
        <v>21.583540067670871</v>
      </c>
    </row>
    <row r="8465" spans="1:2" x14ac:dyDescent="0.25">
      <c r="A8465" s="28" t="s">
        <v>88</v>
      </c>
      <c r="B8465" s="2">
        <v>71.216958386791262</v>
      </c>
    </row>
    <row r="8466" spans="1:2" x14ac:dyDescent="0.25">
      <c r="A8466" s="28" t="s">
        <v>80</v>
      </c>
      <c r="B8466" s="2">
        <v>13.212509056507741</v>
      </c>
    </row>
    <row r="8467" spans="1:2" x14ac:dyDescent="0.25">
      <c r="A8467" s="28" t="s">
        <v>84</v>
      </c>
      <c r="B8467" s="2">
        <v>40.981635884282653</v>
      </c>
    </row>
    <row r="8468" spans="1:2" x14ac:dyDescent="0.25">
      <c r="A8468" s="28" t="s">
        <v>85</v>
      </c>
      <c r="B8468" s="2">
        <v>57.05023954113576</v>
      </c>
    </row>
    <row r="8469" spans="1:2" x14ac:dyDescent="0.25">
      <c r="A8469" s="28" t="s">
        <v>82</v>
      </c>
      <c r="B8469" s="2">
        <v>89.550453191179457</v>
      </c>
    </row>
    <row r="8470" spans="1:2" x14ac:dyDescent="0.25">
      <c r="A8470" s="3" t="s">
        <v>30</v>
      </c>
      <c r="B8470" s="2">
        <v>528.05117183407151</v>
      </c>
    </row>
    <row r="8471" spans="1:2" x14ac:dyDescent="0.25">
      <c r="A8471" s="6" t="s">
        <v>229</v>
      </c>
      <c r="B8471" s="2">
        <v>3.6570626812654634</v>
      </c>
    </row>
    <row r="8472" spans="1:2" x14ac:dyDescent="0.25">
      <c r="A8472" s="28" t="s">
        <v>79</v>
      </c>
      <c r="B8472" s="2">
        <v>1.2608295731518053E-3</v>
      </c>
    </row>
    <row r="8473" spans="1:2" x14ac:dyDescent="0.25">
      <c r="A8473" s="28" t="s">
        <v>86</v>
      </c>
      <c r="B8473" s="2">
        <v>2.0734257143949858E-2</v>
      </c>
    </row>
    <row r="8474" spans="1:2" x14ac:dyDescent="0.25">
      <c r="A8474" s="28" t="s">
        <v>87</v>
      </c>
      <c r="B8474" s="2">
        <v>0.40618908813165333</v>
      </c>
    </row>
    <row r="8475" spans="1:2" x14ac:dyDescent="0.25">
      <c r="A8475" s="28" t="s">
        <v>31</v>
      </c>
      <c r="B8475" s="2">
        <v>0.50312034874240241</v>
      </c>
    </row>
    <row r="8476" spans="1:2" x14ac:dyDescent="0.25">
      <c r="A8476" s="28" t="s">
        <v>29</v>
      </c>
      <c r="B8476" s="2">
        <v>0.16241815423372424</v>
      </c>
    </row>
    <row r="8477" spans="1:2" x14ac:dyDescent="0.25">
      <c r="A8477" s="28" t="s">
        <v>88</v>
      </c>
      <c r="B8477" s="2">
        <v>9.9125368876068931E-2</v>
      </c>
    </row>
    <row r="8478" spans="1:2" x14ac:dyDescent="0.25">
      <c r="A8478" s="28" t="s">
        <v>80</v>
      </c>
      <c r="B8478" s="2">
        <v>1.0441366698675054E-2</v>
      </c>
    </row>
    <row r="8479" spans="1:2" x14ac:dyDescent="0.25">
      <c r="A8479" s="28" t="s">
        <v>84</v>
      </c>
      <c r="B8479" s="2">
        <v>0.28792768254765327</v>
      </c>
    </row>
    <row r="8480" spans="1:2" x14ac:dyDescent="0.25">
      <c r="A8480" s="28" t="s">
        <v>85</v>
      </c>
      <c r="B8480" s="2">
        <v>1.8902433830181182</v>
      </c>
    </row>
    <row r="8481" spans="1:2" x14ac:dyDescent="0.25">
      <c r="A8481" s="28" t="s">
        <v>82</v>
      </c>
      <c r="B8481" s="2">
        <v>0.27560220230006605</v>
      </c>
    </row>
    <row r="8482" spans="1:2" x14ac:dyDescent="0.25">
      <c r="A8482" s="6" t="s">
        <v>240</v>
      </c>
      <c r="B8482" s="2">
        <v>1.8250303342695877</v>
      </c>
    </row>
    <row r="8483" spans="1:2" x14ac:dyDescent="0.25">
      <c r="A8483" s="28" t="s">
        <v>79</v>
      </c>
      <c r="B8483" s="2">
        <v>2.4652018795685714E-3</v>
      </c>
    </row>
    <row r="8484" spans="1:2" x14ac:dyDescent="0.25">
      <c r="A8484" s="28" t="s">
        <v>87</v>
      </c>
      <c r="B8484" s="2">
        <v>0.36155199890704204</v>
      </c>
    </row>
    <row r="8485" spans="1:2" x14ac:dyDescent="0.25">
      <c r="A8485" s="28" t="s">
        <v>31</v>
      </c>
      <c r="B8485" s="2">
        <v>0.10264020334011244</v>
      </c>
    </row>
    <row r="8486" spans="1:2" x14ac:dyDescent="0.25">
      <c r="A8486" s="28" t="s">
        <v>29</v>
      </c>
      <c r="B8486" s="2">
        <v>8.5642390098050511E-2</v>
      </c>
    </row>
    <row r="8487" spans="1:2" x14ac:dyDescent="0.25">
      <c r="A8487" s="28" t="s">
        <v>88</v>
      </c>
      <c r="B8487" s="2">
        <v>2.0752437861507912E-2</v>
      </c>
    </row>
    <row r="8488" spans="1:2" x14ac:dyDescent="0.25">
      <c r="A8488" s="28" t="s">
        <v>80</v>
      </c>
      <c r="B8488" s="2">
        <v>1.5069334249642314E-2</v>
      </c>
    </row>
    <row r="8489" spans="1:2" x14ac:dyDescent="0.25">
      <c r="A8489" s="28" t="s">
        <v>84</v>
      </c>
      <c r="B8489" s="2">
        <v>2.841387743944437E-2</v>
      </c>
    </row>
    <row r="8490" spans="1:2" x14ac:dyDescent="0.25">
      <c r="A8490" s="28" t="s">
        <v>85</v>
      </c>
      <c r="B8490" s="2">
        <v>0.82342677189579938</v>
      </c>
    </row>
    <row r="8491" spans="1:2" x14ac:dyDescent="0.25">
      <c r="A8491" s="28" t="s">
        <v>82</v>
      </c>
      <c r="B8491" s="2">
        <v>0.38506811859842011</v>
      </c>
    </row>
    <row r="8492" spans="1:2" x14ac:dyDescent="0.25">
      <c r="A8492" s="6" t="s">
        <v>242</v>
      </c>
      <c r="B8492" s="2">
        <v>26.030807215258445</v>
      </c>
    </row>
    <row r="8493" spans="1:2" x14ac:dyDescent="0.25">
      <c r="A8493" s="28" t="s">
        <v>79</v>
      </c>
      <c r="B8493" s="2">
        <v>0.51318366245626712</v>
      </c>
    </row>
    <row r="8494" spans="1:2" x14ac:dyDescent="0.25">
      <c r="A8494" s="28" t="s">
        <v>86</v>
      </c>
      <c r="B8494" s="2">
        <v>0.155518972802584</v>
      </c>
    </row>
    <row r="8495" spans="1:2" x14ac:dyDescent="0.25">
      <c r="A8495" s="28" t="s">
        <v>87</v>
      </c>
      <c r="B8495" s="2">
        <v>3.3842624808323722</v>
      </c>
    </row>
    <row r="8496" spans="1:2" x14ac:dyDescent="0.25">
      <c r="A8496" s="28" t="s">
        <v>31</v>
      </c>
      <c r="B8496" s="2">
        <v>3.5610924151133192</v>
      </c>
    </row>
    <row r="8497" spans="1:2" x14ac:dyDescent="0.25">
      <c r="A8497" s="28" t="s">
        <v>29</v>
      </c>
      <c r="B8497" s="2">
        <v>2.1554396634914248</v>
      </c>
    </row>
    <row r="8498" spans="1:2" x14ac:dyDescent="0.25">
      <c r="A8498" s="28" t="s">
        <v>88</v>
      </c>
      <c r="B8498" s="2">
        <v>2.9540690539277201</v>
      </c>
    </row>
    <row r="8499" spans="1:2" x14ac:dyDescent="0.25">
      <c r="A8499" s="28" t="s">
        <v>80</v>
      </c>
      <c r="B8499" s="2">
        <v>0.53075367642321436</v>
      </c>
    </row>
    <row r="8500" spans="1:2" x14ac:dyDescent="0.25">
      <c r="A8500" s="28" t="s">
        <v>84</v>
      </c>
      <c r="B8500" s="2">
        <v>1.3075294362919183</v>
      </c>
    </row>
    <row r="8501" spans="1:2" x14ac:dyDescent="0.25">
      <c r="A8501" s="28" t="s">
        <v>85</v>
      </c>
      <c r="B8501" s="2">
        <v>7.2981331721771152</v>
      </c>
    </row>
    <row r="8502" spans="1:2" x14ac:dyDescent="0.25">
      <c r="A8502" s="28" t="s">
        <v>82</v>
      </c>
      <c r="B8502" s="2">
        <v>4.1708246817425101</v>
      </c>
    </row>
    <row r="8503" spans="1:2" x14ac:dyDescent="0.25">
      <c r="A8503" s="6" t="s">
        <v>53</v>
      </c>
      <c r="B8503" s="2">
        <v>0.22513317819215634</v>
      </c>
    </row>
    <row r="8504" spans="1:2" x14ac:dyDescent="0.25">
      <c r="A8504" s="28" t="s">
        <v>79</v>
      </c>
      <c r="B8504" s="2">
        <v>2.7520172221042583E-4</v>
      </c>
    </row>
    <row r="8505" spans="1:2" x14ac:dyDescent="0.25">
      <c r="A8505" s="28" t="s">
        <v>86</v>
      </c>
      <c r="B8505" s="2">
        <v>2.4508970293644943E-4</v>
      </c>
    </row>
    <row r="8506" spans="1:2" x14ac:dyDescent="0.25">
      <c r="A8506" s="28" t="s">
        <v>87</v>
      </c>
      <c r="B8506" s="2">
        <v>1.4670237215285216E-2</v>
      </c>
    </row>
    <row r="8507" spans="1:2" x14ac:dyDescent="0.25">
      <c r="A8507" s="28" t="s">
        <v>31</v>
      </c>
      <c r="B8507" s="2">
        <v>8.31592818887605E-4</v>
      </c>
    </row>
    <row r="8508" spans="1:2" x14ac:dyDescent="0.25">
      <c r="A8508" s="28" t="s">
        <v>29</v>
      </c>
      <c r="B8508" s="2">
        <v>3.9738751151770772E-2</v>
      </c>
    </row>
    <row r="8509" spans="1:2" x14ac:dyDescent="0.25">
      <c r="A8509" s="28" t="s">
        <v>80</v>
      </c>
      <c r="B8509" s="2">
        <v>2.4923708494816745E-3</v>
      </c>
    </row>
    <row r="8510" spans="1:2" x14ac:dyDescent="0.25">
      <c r="A8510" s="28" t="s">
        <v>84</v>
      </c>
      <c r="B8510" s="2">
        <v>2.6230121438167099E-3</v>
      </c>
    </row>
    <row r="8511" spans="1:2" x14ac:dyDescent="0.25">
      <c r="A8511" s="28" t="s">
        <v>85</v>
      </c>
      <c r="B8511" s="2">
        <v>0.15766061316115051</v>
      </c>
    </row>
    <row r="8512" spans="1:2" x14ac:dyDescent="0.25">
      <c r="A8512" s="28" t="s">
        <v>82</v>
      </c>
      <c r="B8512" s="2">
        <v>6.5963094266169699E-3</v>
      </c>
    </row>
    <row r="8513" spans="1:2" x14ac:dyDescent="0.25">
      <c r="A8513" s="6" t="s">
        <v>19</v>
      </c>
      <c r="B8513" s="2">
        <v>1.0271558675054993</v>
      </c>
    </row>
    <row r="8514" spans="1:2" x14ac:dyDescent="0.25">
      <c r="A8514" s="28" t="s">
        <v>79</v>
      </c>
      <c r="B8514" s="2">
        <v>0.11026135728413432</v>
      </c>
    </row>
    <row r="8515" spans="1:2" x14ac:dyDescent="0.25">
      <c r="A8515" s="28" t="s">
        <v>86</v>
      </c>
      <c r="B8515" s="2">
        <v>1.1613564811720057E-2</v>
      </c>
    </row>
    <row r="8516" spans="1:2" x14ac:dyDescent="0.25">
      <c r="A8516" s="28" t="s">
        <v>87</v>
      </c>
      <c r="B8516" s="2">
        <v>8.3853058201978723E-3</v>
      </c>
    </row>
    <row r="8517" spans="1:2" x14ac:dyDescent="0.25">
      <c r="A8517" s="28" t="s">
        <v>31</v>
      </c>
      <c r="B8517" s="2">
        <v>4.494855491447422E-2</v>
      </c>
    </row>
    <row r="8518" spans="1:2" x14ac:dyDescent="0.25">
      <c r="A8518" s="28" t="s">
        <v>29</v>
      </c>
      <c r="B8518" s="2">
        <v>5.0292163985276465E-2</v>
      </c>
    </row>
    <row r="8519" spans="1:2" x14ac:dyDescent="0.25">
      <c r="A8519" s="28" t="s">
        <v>88</v>
      </c>
      <c r="B8519" s="2">
        <v>3.5189599734458503E-2</v>
      </c>
    </row>
    <row r="8520" spans="1:2" x14ac:dyDescent="0.25">
      <c r="A8520" s="28" t="s">
        <v>80</v>
      </c>
      <c r="B8520" s="2">
        <v>2.6874865100423681E-2</v>
      </c>
    </row>
    <row r="8521" spans="1:2" x14ac:dyDescent="0.25">
      <c r="A8521" s="28" t="s">
        <v>84</v>
      </c>
      <c r="B8521" s="2">
        <v>1.0496496936512202E-2</v>
      </c>
    </row>
    <row r="8522" spans="1:2" x14ac:dyDescent="0.25">
      <c r="A8522" s="28" t="s">
        <v>85</v>
      </c>
      <c r="B8522" s="2">
        <v>0.59034487031486238</v>
      </c>
    </row>
    <row r="8523" spans="1:2" x14ac:dyDescent="0.25">
      <c r="A8523" s="28" t="s">
        <v>82</v>
      </c>
      <c r="B8523" s="2">
        <v>0.13874908860343943</v>
      </c>
    </row>
    <row r="8524" spans="1:2" x14ac:dyDescent="0.25">
      <c r="A8524" s="6" t="s">
        <v>244</v>
      </c>
      <c r="B8524" s="2">
        <v>8.1792795247260344</v>
      </c>
    </row>
    <row r="8525" spans="1:2" x14ac:dyDescent="0.25">
      <c r="A8525" s="28" t="s">
        <v>79</v>
      </c>
      <c r="B8525" s="2">
        <v>9.212544372619548E-2</v>
      </c>
    </row>
    <row r="8526" spans="1:2" x14ac:dyDescent="0.25">
      <c r="A8526" s="28" t="s">
        <v>86</v>
      </c>
      <c r="B8526" s="2">
        <v>5.5543394269502992E-2</v>
      </c>
    </row>
    <row r="8527" spans="1:2" x14ac:dyDescent="0.25">
      <c r="A8527" s="28" t="s">
        <v>87</v>
      </c>
      <c r="B8527" s="2">
        <v>0.9494716502791879</v>
      </c>
    </row>
    <row r="8528" spans="1:2" x14ac:dyDescent="0.25">
      <c r="A8528" s="28" t="s">
        <v>31</v>
      </c>
      <c r="B8528" s="2">
        <v>0.91454705011476478</v>
      </c>
    </row>
    <row r="8529" spans="1:2" x14ac:dyDescent="0.25">
      <c r="A8529" s="28" t="s">
        <v>29</v>
      </c>
      <c r="B8529" s="2">
        <v>0.93350085100798152</v>
      </c>
    </row>
    <row r="8530" spans="1:2" x14ac:dyDescent="0.25">
      <c r="A8530" s="28" t="s">
        <v>88</v>
      </c>
      <c r="B8530" s="2">
        <v>0.81861120060917514</v>
      </c>
    </row>
    <row r="8531" spans="1:2" x14ac:dyDescent="0.25">
      <c r="A8531" s="28" t="s">
        <v>80</v>
      </c>
      <c r="B8531" s="2">
        <v>1.5084924316722979E-2</v>
      </c>
    </row>
    <row r="8532" spans="1:2" x14ac:dyDescent="0.25">
      <c r="A8532" s="28" t="s">
        <v>84</v>
      </c>
      <c r="B8532" s="2">
        <v>0.15331515293696921</v>
      </c>
    </row>
    <row r="8533" spans="1:2" x14ac:dyDescent="0.25">
      <c r="A8533" s="28" t="s">
        <v>85</v>
      </c>
      <c r="B8533" s="2">
        <v>2.7592610135445623</v>
      </c>
    </row>
    <row r="8534" spans="1:2" x14ac:dyDescent="0.25">
      <c r="A8534" s="28" t="s">
        <v>82</v>
      </c>
      <c r="B8534" s="2">
        <v>1.4878188439209712</v>
      </c>
    </row>
    <row r="8535" spans="1:2" x14ac:dyDescent="0.25">
      <c r="A8535" s="6" t="s">
        <v>52</v>
      </c>
      <c r="B8535" s="2">
        <v>3.2499292013876219E-2</v>
      </c>
    </row>
    <row r="8536" spans="1:2" x14ac:dyDescent="0.25">
      <c r="A8536" s="28" t="s">
        <v>79</v>
      </c>
      <c r="B8536" s="2">
        <v>5.8600124244602618E-5</v>
      </c>
    </row>
    <row r="8537" spans="1:2" x14ac:dyDescent="0.25">
      <c r="A8537" s="28" t="s">
        <v>86</v>
      </c>
      <c r="B8537" s="2">
        <v>1.6345697621091395E-4</v>
      </c>
    </row>
    <row r="8538" spans="1:2" x14ac:dyDescent="0.25">
      <c r="A8538" s="28" t="s">
        <v>87</v>
      </c>
      <c r="B8538" s="2">
        <v>1.0208898724436579E-2</v>
      </c>
    </row>
    <row r="8539" spans="1:2" x14ac:dyDescent="0.25">
      <c r="A8539" s="28" t="s">
        <v>31</v>
      </c>
      <c r="B8539" s="2">
        <v>5.9471787008316223E-4</v>
      </c>
    </row>
    <row r="8540" spans="1:2" x14ac:dyDescent="0.25">
      <c r="A8540" s="28" t="s">
        <v>29</v>
      </c>
      <c r="B8540" s="2">
        <v>2.654683955198572E-4</v>
      </c>
    </row>
    <row r="8541" spans="1:2" x14ac:dyDescent="0.25">
      <c r="A8541" s="28" t="s">
        <v>88</v>
      </c>
      <c r="B8541" s="2">
        <v>1.1270395844499446E-3</v>
      </c>
    </row>
    <row r="8542" spans="1:2" x14ac:dyDescent="0.25">
      <c r="A8542" s="28" t="s">
        <v>80</v>
      </c>
      <c r="B8542" s="2">
        <v>3.0449170324321046E-4</v>
      </c>
    </row>
    <row r="8543" spans="1:2" x14ac:dyDescent="0.25">
      <c r="A8543" s="28" t="s">
        <v>84</v>
      </c>
      <c r="B8543" s="2">
        <v>2.8906982815898909E-3</v>
      </c>
    </row>
    <row r="8544" spans="1:2" x14ac:dyDescent="0.25">
      <c r="A8544" s="28" t="s">
        <v>85</v>
      </c>
      <c r="B8544" s="2">
        <v>1.4610228878839247E-2</v>
      </c>
    </row>
    <row r="8545" spans="1:2" x14ac:dyDescent="0.25">
      <c r="A8545" s="28" t="s">
        <v>82</v>
      </c>
      <c r="B8545" s="2">
        <v>2.2756914752588048E-3</v>
      </c>
    </row>
    <row r="8546" spans="1:2" x14ac:dyDescent="0.25">
      <c r="A8546" s="6" t="s">
        <v>246</v>
      </c>
      <c r="B8546" s="2">
        <v>7.1104316449176181</v>
      </c>
    </row>
    <row r="8547" spans="1:2" x14ac:dyDescent="0.25">
      <c r="A8547" s="28" t="s">
        <v>79</v>
      </c>
      <c r="B8547" s="2">
        <v>0.1011019449020843</v>
      </c>
    </row>
    <row r="8548" spans="1:2" x14ac:dyDescent="0.25">
      <c r="A8548" s="28" t="s">
        <v>86</v>
      </c>
      <c r="B8548" s="2">
        <v>7.0999004596643989E-2</v>
      </c>
    </row>
    <row r="8549" spans="1:2" x14ac:dyDescent="0.25">
      <c r="A8549" s="28" t="s">
        <v>87</v>
      </c>
      <c r="B8549" s="2">
        <v>0.18361041486066004</v>
      </c>
    </row>
    <row r="8550" spans="1:2" x14ac:dyDescent="0.25">
      <c r="A8550" s="28" t="s">
        <v>31</v>
      </c>
      <c r="B8550" s="2">
        <v>0.7417414181875136</v>
      </c>
    </row>
    <row r="8551" spans="1:2" x14ac:dyDescent="0.25">
      <c r="A8551" s="28" t="s">
        <v>29</v>
      </c>
      <c r="B8551" s="2">
        <v>0.87713197413442257</v>
      </c>
    </row>
    <row r="8552" spans="1:2" x14ac:dyDescent="0.25">
      <c r="A8552" s="28" t="s">
        <v>88</v>
      </c>
      <c r="B8552" s="2">
        <v>1.0006368203437066</v>
      </c>
    </row>
    <row r="8553" spans="1:2" x14ac:dyDescent="0.25">
      <c r="A8553" s="28" t="s">
        <v>80</v>
      </c>
      <c r="B8553" s="2">
        <v>0.1293401781180866</v>
      </c>
    </row>
    <row r="8554" spans="1:2" x14ac:dyDescent="0.25">
      <c r="A8554" s="28" t="s">
        <v>84</v>
      </c>
      <c r="B8554" s="2">
        <v>0.12683883583143557</v>
      </c>
    </row>
    <row r="8555" spans="1:2" x14ac:dyDescent="0.25">
      <c r="A8555" s="28" t="s">
        <v>85</v>
      </c>
      <c r="B8555" s="2">
        <v>2.9678933788101021</v>
      </c>
    </row>
    <row r="8556" spans="1:2" x14ac:dyDescent="0.25">
      <c r="A8556" s="28" t="s">
        <v>82</v>
      </c>
      <c r="B8556" s="2">
        <v>0.91113767513296284</v>
      </c>
    </row>
    <row r="8557" spans="1:2" x14ac:dyDescent="0.25">
      <c r="A8557" s="6" t="s">
        <v>248</v>
      </c>
      <c r="B8557" s="2">
        <v>73.321344117496039</v>
      </c>
    </row>
    <row r="8558" spans="1:2" x14ac:dyDescent="0.25">
      <c r="A8558" s="28" t="s">
        <v>79</v>
      </c>
      <c r="B8558" s="2">
        <v>1.1065104865383788</v>
      </c>
    </row>
    <row r="8559" spans="1:2" x14ac:dyDescent="0.25">
      <c r="A8559" s="28" t="s">
        <v>86</v>
      </c>
      <c r="B8559" s="2">
        <v>1.5549640893607826</v>
      </c>
    </row>
    <row r="8560" spans="1:2" x14ac:dyDescent="0.25">
      <c r="A8560" s="28" t="s">
        <v>87</v>
      </c>
      <c r="B8560" s="2">
        <v>8.2662540524954604</v>
      </c>
    </row>
    <row r="8561" spans="1:2" x14ac:dyDescent="0.25">
      <c r="A8561" s="28" t="s">
        <v>31</v>
      </c>
      <c r="B8561" s="2">
        <v>11.213537081925942</v>
      </c>
    </row>
    <row r="8562" spans="1:2" x14ac:dyDescent="0.25">
      <c r="A8562" s="28" t="s">
        <v>29</v>
      </c>
      <c r="B8562" s="2">
        <v>7.003894286383515</v>
      </c>
    </row>
    <row r="8563" spans="1:2" x14ac:dyDescent="0.25">
      <c r="A8563" s="28" t="s">
        <v>88</v>
      </c>
      <c r="B8563" s="2">
        <v>7.5633944461765887</v>
      </c>
    </row>
    <row r="8564" spans="1:2" x14ac:dyDescent="0.25">
      <c r="A8564" s="28" t="s">
        <v>80</v>
      </c>
      <c r="B8564" s="2">
        <v>2.0949508078118497</v>
      </c>
    </row>
    <row r="8565" spans="1:2" x14ac:dyDescent="0.25">
      <c r="A8565" s="28" t="s">
        <v>84</v>
      </c>
      <c r="B8565" s="2">
        <v>8.235753475572265</v>
      </c>
    </row>
    <row r="8566" spans="1:2" x14ac:dyDescent="0.25">
      <c r="A8566" s="28" t="s">
        <v>85</v>
      </c>
      <c r="B8566" s="2">
        <v>15.795920696479456</v>
      </c>
    </row>
    <row r="8567" spans="1:2" x14ac:dyDescent="0.25">
      <c r="A8567" s="28" t="s">
        <v>82</v>
      </c>
      <c r="B8567" s="2">
        <v>10.486164694751805</v>
      </c>
    </row>
    <row r="8568" spans="1:2" x14ac:dyDescent="0.25">
      <c r="A8568" s="6" t="s">
        <v>20</v>
      </c>
      <c r="B8568" s="2">
        <v>33.681531260795822</v>
      </c>
    </row>
    <row r="8569" spans="1:2" x14ac:dyDescent="0.25">
      <c r="A8569" s="28" t="s">
        <v>79</v>
      </c>
      <c r="B8569" s="2">
        <v>0.38039697578553827</v>
      </c>
    </row>
    <row r="8570" spans="1:2" x14ac:dyDescent="0.25">
      <c r="A8570" s="28" t="s">
        <v>86</v>
      </c>
      <c r="B8570" s="2">
        <v>0.53363713864111029</v>
      </c>
    </row>
    <row r="8571" spans="1:2" x14ac:dyDescent="0.25">
      <c r="A8571" s="28" t="s">
        <v>87</v>
      </c>
      <c r="B8571" s="2">
        <v>4.5399741533961269</v>
      </c>
    </row>
    <row r="8572" spans="1:2" x14ac:dyDescent="0.25">
      <c r="A8572" s="28" t="s">
        <v>31</v>
      </c>
      <c r="B8572" s="2">
        <v>7.4755396087901183</v>
      </c>
    </row>
    <row r="8573" spans="1:2" x14ac:dyDescent="0.25">
      <c r="A8573" s="28" t="s">
        <v>29</v>
      </c>
      <c r="B8573" s="2">
        <v>2.5680310346792741</v>
      </c>
    </row>
    <row r="8574" spans="1:2" x14ac:dyDescent="0.25">
      <c r="A8574" s="28" t="s">
        <v>88</v>
      </c>
      <c r="B8574" s="2">
        <v>2.9168846788790561</v>
      </c>
    </row>
    <row r="8575" spans="1:2" x14ac:dyDescent="0.25">
      <c r="A8575" s="28" t="s">
        <v>80</v>
      </c>
      <c r="B8575" s="2">
        <v>0.47730742451057451</v>
      </c>
    </row>
    <row r="8576" spans="1:2" x14ac:dyDescent="0.25">
      <c r="A8576" s="28" t="s">
        <v>84</v>
      </c>
      <c r="B8576" s="2">
        <v>7.2325676280385132</v>
      </c>
    </row>
    <row r="8577" spans="1:2" x14ac:dyDescent="0.25">
      <c r="A8577" s="28" t="s">
        <v>85</v>
      </c>
      <c r="B8577" s="2">
        <v>3.9882020559323017</v>
      </c>
    </row>
    <row r="8578" spans="1:2" x14ac:dyDescent="0.25">
      <c r="A8578" s="28" t="s">
        <v>82</v>
      </c>
      <c r="B8578" s="2">
        <v>3.5689905621432061</v>
      </c>
    </row>
    <row r="8579" spans="1:2" x14ac:dyDescent="0.25">
      <c r="A8579" s="6" t="s">
        <v>21</v>
      </c>
      <c r="B8579" s="2">
        <v>4.5595443774950368</v>
      </c>
    </row>
    <row r="8580" spans="1:2" x14ac:dyDescent="0.25">
      <c r="A8580" s="28" t="s">
        <v>79</v>
      </c>
      <c r="B8580" s="2">
        <v>3.6812131025875251E-2</v>
      </c>
    </row>
    <row r="8581" spans="1:2" x14ac:dyDescent="0.25">
      <c r="A8581" s="28" t="s">
        <v>86</v>
      </c>
      <c r="B8581" s="2">
        <v>3.944220590838851E-3</v>
      </c>
    </row>
    <row r="8582" spans="1:2" x14ac:dyDescent="0.25">
      <c r="A8582" s="28" t="s">
        <v>87</v>
      </c>
      <c r="B8582" s="2">
        <v>0.11402684260213852</v>
      </c>
    </row>
    <row r="8583" spans="1:2" x14ac:dyDescent="0.25">
      <c r="A8583" s="28" t="s">
        <v>31</v>
      </c>
      <c r="B8583" s="2">
        <v>0.94919828849701071</v>
      </c>
    </row>
    <row r="8584" spans="1:2" x14ac:dyDescent="0.25">
      <c r="A8584" s="28" t="s">
        <v>29</v>
      </c>
      <c r="B8584" s="2">
        <v>0.21639759428517397</v>
      </c>
    </row>
    <row r="8585" spans="1:2" x14ac:dyDescent="0.25">
      <c r="A8585" s="28" t="s">
        <v>88</v>
      </c>
      <c r="B8585" s="2">
        <v>0.3378203248239926</v>
      </c>
    </row>
    <row r="8586" spans="1:2" x14ac:dyDescent="0.25">
      <c r="A8586" s="28" t="s">
        <v>80</v>
      </c>
      <c r="B8586" s="2">
        <v>0.15229323878498449</v>
      </c>
    </row>
    <row r="8587" spans="1:2" x14ac:dyDescent="0.25">
      <c r="A8587" s="28" t="s">
        <v>84</v>
      </c>
      <c r="B8587" s="2">
        <v>0.64703938899137092</v>
      </c>
    </row>
    <row r="8588" spans="1:2" x14ac:dyDescent="0.25">
      <c r="A8588" s="28" t="s">
        <v>85</v>
      </c>
      <c r="B8588" s="2">
        <v>1.4221254355636335</v>
      </c>
    </row>
    <row r="8589" spans="1:2" x14ac:dyDescent="0.25">
      <c r="A8589" s="28" t="s">
        <v>82</v>
      </c>
      <c r="B8589" s="2">
        <v>0.67988691233001763</v>
      </c>
    </row>
    <row r="8590" spans="1:2" x14ac:dyDescent="0.25">
      <c r="A8590" s="6" t="s">
        <v>22</v>
      </c>
      <c r="B8590" s="2">
        <v>3.4485441993611574</v>
      </c>
    </row>
    <row r="8591" spans="1:2" x14ac:dyDescent="0.25">
      <c r="A8591" s="28" t="s">
        <v>79</v>
      </c>
      <c r="B8591" s="2">
        <v>5.7650530847055188E-2</v>
      </c>
    </row>
    <row r="8592" spans="1:2" x14ac:dyDescent="0.25">
      <c r="A8592" s="28" t="s">
        <v>86</v>
      </c>
      <c r="B8592" s="2">
        <v>5.9208893418161615E-2</v>
      </c>
    </row>
    <row r="8593" spans="1:2" x14ac:dyDescent="0.25">
      <c r="A8593" s="28" t="s">
        <v>87</v>
      </c>
      <c r="B8593" s="2">
        <v>0.25805743438673545</v>
      </c>
    </row>
    <row r="8594" spans="1:2" x14ac:dyDescent="0.25">
      <c r="A8594" s="28" t="s">
        <v>31</v>
      </c>
      <c r="B8594" s="2">
        <v>0.4647459170709709</v>
      </c>
    </row>
    <row r="8595" spans="1:2" x14ac:dyDescent="0.25">
      <c r="A8595" s="28" t="s">
        <v>29</v>
      </c>
      <c r="B8595" s="2">
        <v>0.31224650470669768</v>
      </c>
    </row>
    <row r="8596" spans="1:2" x14ac:dyDescent="0.25">
      <c r="A8596" s="28" t="s">
        <v>88</v>
      </c>
      <c r="B8596" s="2">
        <v>0.35049138164139526</v>
      </c>
    </row>
    <row r="8597" spans="1:2" x14ac:dyDescent="0.25">
      <c r="A8597" s="28" t="s">
        <v>80</v>
      </c>
      <c r="B8597" s="2">
        <v>6.3075930037738856E-2</v>
      </c>
    </row>
    <row r="8598" spans="1:2" x14ac:dyDescent="0.25">
      <c r="A8598" s="28" t="s">
        <v>84</v>
      </c>
      <c r="B8598" s="2">
        <v>0.45884928331082497</v>
      </c>
    </row>
    <row r="8599" spans="1:2" x14ac:dyDescent="0.25">
      <c r="A8599" s="28" t="s">
        <v>85</v>
      </c>
      <c r="B8599" s="2">
        <v>0.78482994118035365</v>
      </c>
    </row>
    <row r="8600" spans="1:2" x14ac:dyDescent="0.25">
      <c r="A8600" s="28" t="s">
        <v>82</v>
      </c>
      <c r="B8600" s="2">
        <v>0.63938838276122423</v>
      </c>
    </row>
    <row r="8601" spans="1:2" x14ac:dyDescent="0.25">
      <c r="A8601" s="6" t="s">
        <v>25</v>
      </c>
      <c r="B8601" s="2">
        <v>3.9160757118551301</v>
      </c>
    </row>
    <row r="8602" spans="1:2" x14ac:dyDescent="0.25">
      <c r="A8602" s="28" t="s">
        <v>79</v>
      </c>
      <c r="B8602" s="2">
        <v>2.0645439099516424E-2</v>
      </c>
    </row>
    <row r="8603" spans="1:2" x14ac:dyDescent="0.25">
      <c r="A8603" s="28" t="s">
        <v>86</v>
      </c>
      <c r="B8603" s="2">
        <v>2.7457336337802134E-3</v>
      </c>
    </row>
    <row r="8604" spans="1:2" x14ac:dyDescent="0.25">
      <c r="A8604" s="28" t="s">
        <v>87</v>
      </c>
      <c r="B8604" s="2">
        <v>9.8758037990269151E-2</v>
      </c>
    </row>
    <row r="8605" spans="1:2" x14ac:dyDescent="0.25">
      <c r="A8605" s="28" t="s">
        <v>31</v>
      </c>
      <c r="B8605" s="2">
        <v>0.13512905499652955</v>
      </c>
    </row>
    <row r="8606" spans="1:2" x14ac:dyDescent="0.25">
      <c r="A8606" s="28" t="s">
        <v>29</v>
      </c>
      <c r="B8606" s="2">
        <v>8.7548728171806284E-2</v>
      </c>
    </row>
    <row r="8607" spans="1:2" x14ac:dyDescent="0.25">
      <c r="A8607" s="28" t="s">
        <v>88</v>
      </c>
      <c r="B8607" s="2">
        <v>0.129339517542788</v>
      </c>
    </row>
    <row r="8608" spans="1:2" x14ac:dyDescent="0.25">
      <c r="A8608" s="28" t="s">
        <v>80</v>
      </c>
      <c r="B8608" s="2">
        <v>1.818430971027522E-2</v>
      </c>
    </row>
    <row r="8609" spans="1:2" x14ac:dyDescent="0.25">
      <c r="A8609" s="28" t="s">
        <v>84</v>
      </c>
      <c r="B8609" s="2">
        <v>1.0416905955573893E-2</v>
      </c>
    </row>
    <row r="8610" spans="1:2" x14ac:dyDescent="0.25">
      <c r="A8610" s="28" t="s">
        <v>85</v>
      </c>
      <c r="B8610" s="2">
        <v>3.2571547343456237</v>
      </c>
    </row>
    <row r="8611" spans="1:2" x14ac:dyDescent="0.25">
      <c r="A8611" s="28" t="s">
        <v>82</v>
      </c>
      <c r="B8611" s="2">
        <v>0.15615325040896744</v>
      </c>
    </row>
    <row r="8612" spans="1:2" x14ac:dyDescent="0.25">
      <c r="A8612" s="6" t="s">
        <v>23</v>
      </c>
      <c r="B8612" s="2">
        <v>4.4032423209601808</v>
      </c>
    </row>
    <row r="8613" spans="1:2" x14ac:dyDescent="0.25">
      <c r="A8613" s="28" t="s">
        <v>79</v>
      </c>
      <c r="B8613" s="2">
        <v>9.4663397688324949E-2</v>
      </c>
    </row>
    <row r="8614" spans="1:2" x14ac:dyDescent="0.25">
      <c r="A8614" s="28" t="s">
        <v>86</v>
      </c>
      <c r="B8614" s="2">
        <v>8.2799264059243816E-2</v>
      </c>
    </row>
    <row r="8615" spans="1:2" x14ac:dyDescent="0.25">
      <c r="A8615" s="28" t="s">
        <v>87</v>
      </c>
      <c r="B8615" s="2">
        <v>0.56134563655248904</v>
      </c>
    </row>
    <row r="8616" spans="1:2" x14ac:dyDescent="0.25">
      <c r="A8616" s="28" t="s">
        <v>31</v>
      </c>
      <c r="B8616" s="2">
        <v>0.70821237091091549</v>
      </c>
    </row>
    <row r="8617" spans="1:2" x14ac:dyDescent="0.25">
      <c r="A8617" s="28" t="s">
        <v>29</v>
      </c>
      <c r="B8617" s="2">
        <v>0.42396639084162352</v>
      </c>
    </row>
    <row r="8618" spans="1:2" x14ac:dyDescent="0.25">
      <c r="A8618" s="28" t="s">
        <v>88</v>
      </c>
      <c r="B8618" s="2">
        <v>0.14360473413536201</v>
      </c>
    </row>
    <row r="8619" spans="1:2" x14ac:dyDescent="0.25">
      <c r="A8619" s="28" t="s">
        <v>80</v>
      </c>
      <c r="B8619" s="2">
        <v>9.370225331931388E-2</v>
      </c>
    </row>
    <row r="8620" spans="1:2" x14ac:dyDescent="0.25">
      <c r="A8620" s="28" t="s">
        <v>84</v>
      </c>
      <c r="B8620" s="2">
        <v>0.20694561938961303</v>
      </c>
    </row>
    <row r="8621" spans="1:2" x14ac:dyDescent="0.25">
      <c r="A8621" s="28" t="s">
        <v>85</v>
      </c>
      <c r="B8621" s="2">
        <v>1.3052282406918152</v>
      </c>
    </row>
    <row r="8622" spans="1:2" x14ac:dyDescent="0.25">
      <c r="A8622" s="28" t="s">
        <v>82</v>
      </c>
      <c r="B8622" s="2">
        <v>0.78277441337148002</v>
      </c>
    </row>
    <row r="8623" spans="1:2" x14ac:dyDescent="0.25">
      <c r="A8623" s="6" t="s">
        <v>250</v>
      </c>
      <c r="B8623" s="2">
        <v>21.90029987958987</v>
      </c>
    </row>
    <row r="8624" spans="1:2" x14ac:dyDescent="0.25">
      <c r="A8624" s="28" t="s">
        <v>79</v>
      </c>
      <c r="B8624" s="2">
        <v>0.1516395780529641</v>
      </c>
    </row>
    <row r="8625" spans="1:2" x14ac:dyDescent="0.25">
      <c r="A8625" s="28" t="s">
        <v>86</v>
      </c>
      <c r="B8625" s="2">
        <v>0.11465208486782148</v>
      </c>
    </row>
    <row r="8626" spans="1:2" x14ac:dyDescent="0.25">
      <c r="A8626" s="28" t="s">
        <v>87</v>
      </c>
      <c r="B8626" s="2">
        <v>1.8017800203725132</v>
      </c>
    </row>
    <row r="8627" spans="1:2" x14ac:dyDescent="0.25">
      <c r="A8627" s="28" t="s">
        <v>31</v>
      </c>
      <c r="B8627" s="2">
        <v>4.0511176084635734</v>
      </c>
    </row>
    <row r="8628" spans="1:2" x14ac:dyDescent="0.25">
      <c r="A8628" s="28" t="s">
        <v>29</v>
      </c>
      <c r="B8628" s="2">
        <v>2.2118559065809538</v>
      </c>
    </row>
    <row r="8629" spans="1:2" x14ac:dyDescent="0.25">
      <c r="A8629" s="28" t="s">
        <v>88</v>
      </c>
      <c r="B8629" s="2">
        <v>1.7926712821152773</v>
      </c>
    </row>
    <row r="8630" spans="1:2" x14ac:dyDescent="0.25">
      <c r="A8630" s="28" t="s">
        <v>80</v>
      </c>
      <c r="B8630" s="2">
        <v>0.26028975131766313</v>
      </c>
    </row>
    <row r="8631" spans="1:2" x14ac:dyDescent="0.25">
      <c r="A8631" s="28" t="s">
        <v>84</v>
      </c>
      <c r="B8631" s="2">
        <v>1.4257197129031491</v>
      </c>
    </row>
    <row r="8632" spans="1:2" x14ac:dyDescent="0.25">
      <c r="A8632" s="28" t="s">
        <v>85</v>
      </c>
      <c r="B8632" s="2">
        <v>4.683875392518857</v>
      </c>
    </row>
    <row r="8633" spans="1:2" x14ac:dyDescent="0.25">
      <c r="A8633" s="28" t="s">
        <v>82</v>
      </c>
      <c r="B8633" s="2">
        <v>5.4066985423970975</v>
      </c>
    </row>
    <row r="8634" spans="1:2" x14ac:dyDescent="0.25">
      <c r="A8634" s="6" t="s">
        <v>252</v>
      </c>
      <c r="B8634" s="2">
        <v>41.716101739786531</v>
      </c>
    </row>
    <row r="8635" spans="1:2" x14ac:dyDescent="0.25">
      <c r="A8635" s="28" t="s">
        <v>79</v>
      </c>
      <c r="B8635" s="2">
        <v>0.78350523771407143</v>
      </c>
    </row>
    <row r="8636" spans="1:2" x14ac:dyDescent="0.25">
      <c r="A8636" s="28" t="s">
        <v>86</v>
      </c>
      <c r="B8636" s="2">
        <v>0.22890291712490041</v>
      </c>
    </row>
    <row r="8637" spans="1:2" x14ac:dyDescent="0.25">
      <c r="A8637" s="28" t="s">
        <v>87</v>
      </c>
      <c r="B8637" s="2">
        <v>6.2008204767132691</v>
      </c>
    </row>
    <row r="8638" spans="1:2" x14ac:dyDescent="0.25">
      <c r="A8638" s="28" t="s">
        <v>31</v>
      </c>
      <c r="B8638" s="2">
        <v>3.039785329996155</v>
      </c>
    </row>
    <row r="8639" spans="1:2" x14ac:dyDescent="0.25">
      <c r="A8639" s="28" t="s">
        <v>29</v>
      </c>
      <c r="B8639" s="2">
        <v>4.910080349433172</v>
      </c>
    </row>
    <row r="8640" spans="1:2" x14ac:dyDescent="0.25">
      <c r="A8640" s="28" t="s">
        <v>88</v>
      </c>
      <c r="B8640" s="2">
        <v>4.0725226330074014</v>
      </c>
    </row>
    <row r="8641" spans="1:2" x14ac:dyDescent="0.25">
      <c r="A8641" s="28" t="s">
        <v>80</v>
      </c>
      <c r="B8641" s="2">
        <v>1.0446596828035861</v>
      </c>
    </row>
    <row r="8642" spans="1:2" x14ac:dyDescent="0.25">
      <c r="A8642" s="28" t="s">
        <v>84</v>
      </c>
      <c r="B8642" s="2">
        <v>3.1298526291529396</v>
      </c>
    </row>
    <row r="8643" spans="1:2" x14ac:dyDescent="0.25">
      <c r="A8643" s="28" t="s">
        <v>85</v>
      </c>
      <c r="B8643" s="2">
        <v>10.230086130308383</v>
      </c>
    </row>
    <row r="8644" spans="1:2" x14ac:dyDescent="0.25">
      <c r="A8644" s="28" t="s">
        <v>82</v>
      </c>
      <c r="B8644" s="2">
        <v>8.0758863535326526</v>
      </c>
    </row>
    <row r="8645" spans="1:2" x14ac:dyDescent="0.25">
      <c r="A8645" s="6" t="s">
        <v>230</v>
      </c>
      <c r="B8645" s="2">
        <v>28.99150257154724</v>
      </c>
    </row>
    <row r="8646" spans="1:2" x14ac:dyDescent="0.25">
      <c r="A8646" s="28" t="s">
        <v>79</v>
      </c>
      <c r="B8646" s="2">
        <v>1.1001776546982232</v>
      </c>
    </row>
    <row r="8647" spans="1:2" x14ac:dyDescent="0.25">
      <c r="A8647" s="28" t="s">
        <v>86</v>
      </c>
      <c r="B8647" s="2">
        <v>0.16080970866005362</v>
      </c>
    </row>
    <row r="8648" spans="1:2" x14ac:dyDescent="0.25">
      <c r="A8648" s="28" t="s">
        <v>87</v>
      </c>
      <c r="B8648" s="2">
        <v>2.1874904150492207</v>
      </c>
    </row>
    <row r="8649" spans="1:2" x14ac:dyDescent="0.25">
      <c r="A8649" s="28" t="s">
        <v>31</v>
      </c>
      <c r="B8649" s="2">
        <v>2.6308079708500114</v>
      </c>
    </row>
    <row r="8650" spans="1:2" x14ac:dyDescent="0.25">
      <c r="A8650" s="28" t="s">
        <v>29</v>
      </c>
      <c r="B8650" s="2">
        <v>2.5278657417295358</v>
      </c>
    </row>
    <row r="8651" spans="1:2" x14ac:dyDescent="0.25">
      <c r="A8651" s="28" t="s">
        <v>88</v>
      </c>
      <c r="B8651" s="2">
        <v>2.1284227105122646</v>
      </c>
    </row>
    <row r="8652" spans="1:2" x14ac:dyDescent="0.25">
      <c r="A8652" s="28" t="s">
        <v>80</v>
      </c>
      <c r="B8652" s="2">
        <v>0.96166384923817072</v>
      </c>
    </row>
    <row r="8653" spans="1:2" x14ac:dyDescent="0.25">
      <c r="A8653" s="28" t="s">
        <v>84</v>
      </c>
      <c r="B8653" s="2">
        <v>0.81055216485314407</v>
      </c>
    </row>
    <row r="8654" spans="1:2" x14ac:dyDescent="0.25">
      <c r="A8654" s="28" t="s">
        <v>85</v>
      </c>
      <c r="B8654" s="2">
        <v>7.4491784811187953</v>
      </c>
    </row>
    <row r="8655" spans="1:2" x14ac:dyDescent="0.25">
      <c r="A8655" s="28" t="s">
        <v>82</v>
      </c>
      <c r="B8655" s="2">
        <v>9.0345338748378197</v>
      </c>
    </row>
    <row r="8656" spans="1:2" x14ac:dyDescent="0.25">
      <c r="A8656" s="6" t="s">
        <v>93</v>
      </c>
      <c r="B8656" s="2">
        <v>264.0255859170357</v>
      </c>
    </row>
    <row r="8657" spans="1:2" x14ac:dyDescent="0.25">
      <c r="A8657" s="28" t="s">
        <v>79</v>
      </c>
      <c r="B8657" s="2">
        <v>4.5527336731178041</v>
      </c>
    </row>
    <row r="8658" spans="1:2" x14ac:dyDescent="0.25">
      <c r="A8658" s="28" t="s">
        <v>86</v>
      </c>
      <c r="B8658" s="2">
        <v>3.0564817906602411</v>
      </c>
    </row>
    <row r="8659" spans="1:2" x14ac:dyDescent="0.25">
      <c r="A8659" s="28" t="s">
        <v>87</v>
      </c>
      <c r="B8659" s="2">
        <v>29.346857144329061</v>
      </c>
    </row>
    <row r="8660" spans="1:2" x14ac:dyDescent="0.25">
      <c r="A8660" s="28" t="s">
        <v>31</v>
      </c>
      <c r="B8660" s="2">
        <v>36.537589532602787</v>
      </c>
    </row>
    <row r="8661" spans="1:2" x14ac:dyDescent="0.25">
      <c r="A8661" s="28" t="s">
        <v>29</v>
      </c>
      <c r="B8661" s="2">
        <v>24.566315953309921</v>
      </c>
    </row>
    <row r="8662" spans="1:2" x14ac:dyDescent="0.25">
      <c r="A8662" s="28" t="s">
        <v>88</v>
      </c>
      <c r="B8662" s="2">
        <v>24.364663229771214</v>
      </c>
    </row>
    <row r="8663" spans="1:2" x14ac:dyDescent="0.25">
      <c r="A8663" s="28" t="s">
        <v>80</v>
      </c>
      <c r="B8663" s="2">
        <v>5.8964884549936469</v>
      </c>
    </row>
    <row r="8664" spans="1:2" x14ac:dyDescent="0.25">
      <c r="A8664" s="28" t="s">
        <v>84</v>
      </c>
      <c r="B8664" s="2">
        <v>24.077732000576734</v>
      </c>
    </row>
    <row r="8665" spans="1:2" x14ac:dyDescent="0.25">
      <c r="A8665" s="28" t="s">
        <v>85</v>
      </c>
      <c r="B8665" s="2">
        <v>65.418174539939756</v>
      </c>
    </row>
    <row r="8666" spans="1:2" x14ac:dyDescent="0.25">
      <c r="A8666" s="28" t="s">
        <v>82</v>
      </c>
      <c r="B8666" s="2">
        <v>46.208549597734518</v>
      </c>
    </row>
    <row r="8667" spans="1:2" x14ac:dyDescent="0.25">
      <c r="A8667" s="3" t="s">
        <v>68</v>
      </c>
      <c r="B8667" s="2">
        <v>6655.9791305361086</v>
      </c>
    </row>
    <row r="8668" spans="1:2" x14ac:dyDescent="0.25">
      <c r="A8668" s="6" t="s">
        <v>229</v>
      </c>
      <c r="B8668" s="2">
        <v>40.367292743740947</v>
      </c>
    </row>
    <row r="8669" spans="1:2" x14ac:dyDescent="0.25">
      <c r="A8669" s="28" t="s">
        <v>79</v>
      </c>
      <c r="B8669" s="2">
        <v>0.32786018895524832</v>
      </c>
    </row>
    <row r="8670" spans="1:2" x14ac:dyDescent="0.25">
      <c r="A8670" s="28" t="s">
        <v>86</v>
      </c>
      <c r="B8670" s="2">
        <v>0.20706093458841321</v>
      </c>
    </row>
    <row r="8671" spans="1:2" x14ac:dyDescent="0.25">
      <c r="A8671" s="28" t="s">
        <v>87</v>
      </c>
      <c r="B8671" s="2">
        <v>4.016409503049994</v>
      </c>
    </row>
    <row r="8672" spans="1:2" x14ac:dyDescent="0.25">
      <c r="A8672" s="28" t="s">
        <v>31</v>
      </c>
      <c r="B8672" s="2">
        <v>8.1865313621656437</v>
      </c>
    </row>
    <row r="8673" spans="1:2" x14ac:dyDescent="0.25">
      <c r="A8673" s="28" t="s">
        <v>29</v>
      </c>
      <c r="B8673" s="2">
        <v>4.7799886423589166</v>
      </c>
    </row>
    <row r="8674" spans="1:2" x14ac:dyDescent="0.25">
      <c r="A8674" s="28" t="s">
        <v>30</v>
      </c>
      <c r="B8674" s="2">
        <v>6.1760053844790104</v>
      </c>
    </row>
    <row r="8675" spans="1:2" x14ac:dyDescent="0.25">
      <c r="A8675" s="28" t="s">
        <v>88</v>
      </c>
      <c r="B8675" s="2">
        <v>1.2781925660842925</v>
      </c>
    </row>
    <row r="8676" spans="1:2" x14ac:dyDescent="0.25">
      <c r="A8676" s="28" t="s">
        <v>80</v>
      </c>
      <c r="B8676" s="2">
        <v>0.18583629432284782</v>
      </c>
    </row>
    <row r="8677" spans="1:2" x14ac:dyDescent="0.25">
      <c r="A8677" s="28" t="s">
        <v>84</v>
      </c>
      <c r="B8677" s="2">
        <v>3.8041613071901961</v>
      </c>
    </row>
    <row r="8678" spans="1:2" x14ac:dyDescent="0.25">
      <c r="A8678" s="28" t="s">
        <v>85</v>
      </c>
      <c r="B8678" s="2">
        <v>6.8895293337864718</v>
      </c>
    </row>
    <row r="8679" spans="1:2" x14ac:dyDescent="0.25">
      <c r="A8679" s="28" t="s">
        <v>82</v>
      </c>
      <c r="B8679" s="2">
        <v>4.5157172267599135</v>
      </c>
    </row>
    <row r="8680" spans="1:2" x14ac:dyDescent="0.25">
      <c r="A8680" s="6" t="s">
        <v>240</v>
      </c>
      <c r="B8680" s="2">
        <v>33.690633713117435</v>
      </c>
    </row>
    <row r="8681" spans="1:2" x14ac:dyDescent="0.25">
      <c r="A8681" s="28" t="s">
        <v>79</v>
      </c>
      <c r="B8681" s="2">
        <v>8.017926969599419E-2</v>
      </c>
    </row>
    <row r="8682" spans="1:2" x14ac:dyDescent="0.25">
      <c r="A8682" s="28" t="s">
        <v>87</v>
      </c>
      <c r="B8682" s="2">
        <v>6.188908131908887</v>
      </c>
    </row>
    <row r="8683" spans="1:2" x14ac:dyDescent="0.25">
      <c r="A8683" s="28" t="s">
        <v>31</v>
      </c>
      <c r="B8683" s="2">
        <v>1.7809083724477728</v>
      </c>
    </row>
    <row r="8684" spans="1:2" x14ac:dyDescent="0.25">
      <c r="A8684" s="28" t="s">
        <v>29</v>
      </c>
      <c r="B8684" s="2">
        <v>3.0909732469391722</v>
      </c>
    </row>
    <row r="8685" spans="1:2" x14ac:dyDescent="0.25">
      <c r="A8685" s="28" t="s">
        <v>30</v>
      </c>
      <c r="B8685" s="2">
        <v>2.1171806924112198</v>
      </c>
    </row>
    <row r="8686" spans="1:2" x14ac:dyDescent="0.25">
      <c r="A8686" s="28" t="s">
        <v>88</v>
      </c>
      <c r="B8686" s="2">
        <v>0.77597798636843085</v>
      </c>
    </row>
    <row r="8687" spans="1:2" x14ac:dyDescent="0.25">
      <c r="A8687" s="28" t="s">
        <v>80</v>
      </c>
      <c r="B8687" s="2">
        <v>0.69399823379683412</v>
      </c>
    </row>
    <row r="8688" spans="1:2" x14ac:dyDescent="0.25">
      <c r="A8688" s="28" t="s">
        <v>84</v>
      </c>
      <c r="B8688" s="2">
        <v>2.7013317545334123</v>
      </c>
    </row>
    <row r="8689" spans="1:2" x14ac:dyDescent="0.25">
      <c r="A8689" s="28" t="s">
        <v>85</v>
      </c>
      <c r="B8689" s="2">
        <v>10.381316237232332</v>
      </c>
    </row>
    <row r="8690" spans="1:2" x14ac:dyDescent="0.25">
      <c r="A8690" s="28" t="s">
        <v>82</v>
      </c>
      <c r="B8690" s="2">
        <v>5.8798597877833823</v>
      </c>
    </row>
    <row r="8691" spans="1:2" x14ac:dyDescent="0.25">
      <c r="A8691" s="6" t="s">
        <v>242</v>
      </c>
      <c r="B8691" s="2">
        <v>489.6913558887403</v>
      </c>
    </row>
    <row r="8692" spans="1:2" x14ac:dyDescent="0.25">
      <c r="A8692" s="28" t="s">
        <v>79</v>
      </c>
      <c r="B8692" s="2">
        <v>11.096466952822357</v>
      </c>
    </row>
    <row r="8693" spans="1:2" x14ac:dyDescent="0.25">
      <c r="A8693" s="28" t="s">
        <v>86</v>
      </c>
      <c r="B8693" s="2">
        <v>5.4262146422097581</v>
      </c>
    </row>
    <row r="8694" spans="1:2" x14ac:dyDescent="0.25">
      <c r="A8694" s="28" t="s">
        <v>87</v>
      </c>
      <c r="B8694" s="2">
        <v>22.807635228734359</v>
      </c>
    </row>
    <row r="8695" spans="1:2" x14ac:dyDescent="0.25">
      <c r="A8695" s="28" t="s">
        <v>31</v>
      </c>
      <c r="B8695" s="2">
        <v>68.82673013723749</v>
      </c>
    </row>
    <row r="8696" spans="1:2" x14ac:dyDescent="0.25">
      <c r="A8696" s="28" t="s">
        <v>29</v>
      </c>
      <c r="B8696" s="2">
        <v>35.405159224995032</v>
      </c>
    </row>
    <row r="8697" spans="1:2" x14ac:dyDescent="0.25">
      <c r="A8697" s="28" t="s">
        <v>30</v>
      </c>
      <c r="B8697" s="2">
        <v>58.63427644841579</v>
      </c>
    </row>
    <row r="8698" spans="1:2" x14ac:dyDescent="0.25">
      <c r="A8698" s="28" t="s">
        <v>88</v>
      </c>
      <c r="B8698" s="2">
        <v>80.174109857555266</v>
      </c>
    </row>
    <row r="8699" spans="1:2" x14ac:dyDescent="0.25">
      <c r="A8699" s="28" t="s">
        <v>80</v>
      </c>
      <c r="B8699" s="2">
        <v>7.6206185620548847</v>
      </c>
    </row>
    <row r="8700" spans="1:2" x14ac:dyDescent="0.25">
      <c r="A8700" s="28" t="s">
        <v>84</v>
      </c>
      <c r="B8700" s="2">
        <v>32.770912303473366</v>
      </c>
    </row>
    <row r="8701" spans="1:2" x14ac:dyDescent="0.25">
      <c r="A8701" s="28" t="s">
        <v>85</v>
      </c>
      <c r="B8701" s="2">
        <v>74.486985783308739</v>
      </c>
    </row>
    <row r="8702" spans="1:2" x14ac:dyDescent="0.25">
      <c r="A8702" s="28" t="s">
        <v>82</v>
      </c>
      <c r="B8702" s="2">
        <v>92.442246747933268</v>
      </c>
    </row>
    <row r="8703" spans="1:2" x14ac:dyDescent="0.25">
      <c r="A8703" s="6" t="s">
        <v>53</v>
      </c>
      <c r="B8703" s="2">
        <v>0.49050772235083467</v>
      </c>
    </row>
    <row r="8704" spans="1:2" x14ac:dyDescent="0.25">
      <c r="A8704" s="28" t="s">
        <v>79</v>
      </c>
      <c r="B8704" s="2">
        <v>5.290516819151423E-4</v>
      </c>
    </row>
    <row r="8705" spans="1:2" x14ac:dyDescent="0.25">
      <c r="A8705" s="28" t="s">
        <v>86</v>
      </c>
      <c r="B8705" s="2">
        <v>3.0973330693520899E-4</v>
      </c>
    </row>
    <row r="8706" spans="1:2" x14ac:dyDescent="0.25">
      <c r="A8706" s="28" t="s">
        <v>87</v>
      </c>
      <c r="B8706" s="2">
        <v>2.2139924099740613E-2</v>
      </c>
    </row>
    <row r="8707" spans="1:2" x14ac:dyDescent="0.25">
      <c r="A8707" s="28" t="s">
        <v>31</v>
      </c>
      <c r="B8707" s="2">
        <v>1.0613188968265217E-2</v>
      </c>
    </row>
    <row r="8708" spans="1:2" x14ac:dyDescent="0.25">
      <c r="A8708" s="28" t="s">
        <v>29</v>
      </c>
      <c r="B8708" s="2">
        <v>6.1724067573355711E-2</v>
      </c>
    </row>
    <row r="8709" spans="1:2" x14ac:dyDescent="0.25">
      <c r="A8709" s="28" t="s">
        <v>30</v>
      </c>
      <c r="B8709" s="2">
        <v>0.16087076906418032</v>
      </c>
    </row>
    <row r="8710" spans="1:2" x14ac:dyDescent="0.25">
      <c r="A8710" s="28" t="s">
        <v>80</v>
      </c>
      <c r="B8710" s="2">
        <v>3.8504240418724502E-3</v>
      </c>
    </row>
    <row r="8711" spans="1:2" x14ac:dyDescent="0.25">
      <c r="A8711" s="28" t="s">
        <v>84</v>
      </c>
      <c r="B8711" s="2">
        <v>4.1717982949193164E-3</v>
      </c>
    </row>
    <row r="8712" spans="1:2" x14ac:dyDescent="0.25">
      <c r="A8712" s="28" t="s">
        <v>85</v>
      </c>
      <c r="B8712" s="2">
        <v>0.21627023498513942</v>
      </c>
    </row>
    <row r="8713" spans="1:2" x14ac:dyDescent="0.25">
      <c r="A8713" s="28" t="s">
        <v>82</v>
      </c>
      <c r="B8713" s="2">
        <v>1.0028530334511206E-2</v>
      </c>
    </row>
    <row r="8714" spans="1:2" x14ac:dyDescent="0.25">
      <c r="A8714" s="6" t="s">
        <v>231</v>
      </c>
      <c r="B8714" s="2">
        <v>2.4181631834434052</v>
      </c>
    </row>
    <row r="8715" spans="1:2" x14ac:dyDescent="0.25">
      <c r="A8715" s="28" t="s">
        <v>79</v>
      </c>
      <c r="B8715" s="2">
        <v>1.1678708515904289E-4</v>
      </c>
    </row>
    <row r="8716" spans="1:2" x14ac:dyDescent="0.25">
      <c r="A8716" s="28" t="s">
        <v>86</v>
      </c>
      <c r="B8716" s="2">
        <v>2.5908288887993049E-4</v>
      </c>
    </row>
    <row r="8717" spans="1:2" x14ac:dyDescent="0.25">
      <c r="A8717" s="28" t="s">
        <v>31</v>
      </c>
      <c r="B8717" s="2">
        <v>0.16498191127731093</v>
      </c>
    </row>
    <row r="8718" spans="1:2" x14ac:dyDescent="0.25">
      <c r="A8718" s="28" t="s">
        <v>29</v>
      </c>
      <c r="B8718" s="2">
        <v>0.77047037443973676</v>
      </c>
    </row>
    <row r="8719" spans="1:2" x14ac:dyDescent="0.25">
      <c r="A8719" s="28" t="s">
        <v>30</v>
      </c>
      <c r="B8719" s="2">
        <v>8.1719436477654147E-4</v>
      </c>
    </row>
    <row r="8720" spans="1:2" x14ac:dyDescent="0.25">
      <c r="A8720" s="28" t="s">
        <v>88</v>
      </c>
      <c r="B8720" s="2">
        <v>0.55019331117299386</v>
      </c>
    </row>
    <row r="8721" spans="1:2" x14ac:dyDescent="0.25">
      <c r="A8721" s="28" t="s">
        <v>80</v>
      </c>
      <c r="B8721" s="2">
        <v>3.2898983648048368E-3</v>
      </c>
    </row>
    <row r="8722" spans="1:2" x14ac:dyDescent="0.25">
      <c r="A8722" s="28" t="s">
        <v>84</v>
      </c>
      <c r="B8722" s="2">
        <v>3.8135167947212986E-3</v>
      </c>
    </row>
    <row r="8723" spans="1:2" x14ac:dyDescent="0.25">
      <c r="A8723" s="28" t="s">
        <v>85</v>
      </c>
      <c r="B8723" s="2">
        <v>0.3284466171540813</v>
      </c>
    </row>
    <row r="8724" spans="1:2" x14ac:dyDescent="0.25">
      <c r="A8724" s="28" t="s">
        <v>82</v>
      </c>
      <c r="B8724" s="2">
        <v>0.59577448990094062</v>
      </c>
    </row>
    <row r="8725" spans="1:2" x14ac:dyDescent="0.25">
      <c r="A8725" s="6" t="s">
        <v>19</v>
      </c>
      <c r="B8725" s="2">
        <v>6.410850174028635</v>
      </c>
    </row>
    <row r="8726" spans="1:2" x14ac:dyDescent="0.25">
      <c r="A8726" s="28" t="s">
        <v>79</v>
      </c>
      <c r="B8726" s="2">
        <v>0.76073925439865553</v>
      </c>
    </row>
    <row r="8727" spans="1:2" x14ac:dyDescent="0.25">
      <c r="A8727" s="28" t="s">
        <v>86</v>
      </c>
      <c r="B8727" s="2">
        <v>3.1077723556327673E-2</v>
      </c>
    </row>
    <row r="8728" spans="1:2" x14ac:dyDescent="0.25">
      <c r="A8728" s="28" t="s">
        <v>87</v>
      </c>
      <c r="B8728" s="2">
        <v>1.7322259249798307E-2</v>
      </c>
    </row>
    <row r="8729" spans="1:2" x14ac:dyDescent="0.25">
      <c r="A8729" s="28" t="s">
        <v>31</v>
      </c>
      <c r="B8729" s="2">
        <v>0.41060560219380249</v>
      </c>
    </row>
    <row r="8730" spans="1:2" x14ac:dyDescent="0.25">
      <c r="A8730" s="28" t="s">
        <v>29</v>
      </c>
      <c r="B8730" s="2">
        <v>0.32811058586865993</v>
      </c>
    </row>
    <row r="8731" spans="1:2" x14ac:dyDescent="0.25">
      <c r="A8731" s="28" t="s">
        <v>30</v>
      </c>
      <c r="B8731" s="2">
        <v>2.0042542874217313</v>
      </c>
    </row>
    <row r="8732" spans="1:2" x14ac:dyDescent="0.25">
      <c r="A8732" s="28" t="s">
        <v>88</v>
      </c>
      <c r="B8732" s="2">
        <v>9.8939423282732059E-2</v>
      </c>
    </row>
    <row r="8733" spans="1:2" x14ac:dyDescent="0.25">
      <c r="A8733" s="28" t="s">
        <v>80</v>
      </c>
      <c r="B8733" s="2">
        <v>6.2588622229391655E-2</v>
      </c>
    </row>
    <row r="8734" spans="1:2" x14ac:dyDescent="0.25">
      <c r="A8734" s="28" t="s">
        <v>84</v>
      </c>
      <c r="B8734" s="2">
        <v>2.037452985837556E-2</v>
      </c>
    </row>
    <row r="8735" spans="1:2" x14ac:dyDescent="0.25">
      <c r="A8735" s="28" t="s">
        <v>85</v>
      </c>
      <c r="B8735" s="2">
        <v>0.93287489386844125</v>
      </c>
    </row>
    <row r="8736" spans="1:2" x14ac:dyDescent="0.25">
      <c r="A8736" s="28" t="s">
        <v>82</v>
      </c>
      <c r="B8736" s="2">
        <v>1.7439629921007191</v>
      </c>
    </row>
    <row r="8737" spans="1:2" x14ac:dyDescent="0.25">
      <c r="A8737" s="6" t="s">
        <v>244</v>
      </c>
      <c r="B8737" s="2">
        <v>177.60868207509057</v>
      </c>
    </row>
    <row r="8738" spans="1:2" x14ac:dyDescent="0.25">
      <c r="A8738" s="28" t="s">
        <v>79</v>
      </c>
      <c r="B8738" s="2">
        <v>1.5963470768481824</v>
      </c>
    </row>
    <row r="8739" spans="1:2" x14ac:dyDescent="0.25">
      <c r="A8739" s="28" t="s">
        <v>86</v>
      </c>
      <c r="B8739" s="2">
        <v>1.6910691311672676</v>
      </c>
    </row>
    <row r="8740" spans="1:2" x14ac:dyDescent="0.25">
      <c r="A8740" s="28" t="s">
        <v>87</v>
      </c>
      <c r="B8740" s="2">
        <v>14.057099152282614</v>
      </c>
    </row>
    <row r="8741" spans="1:2" x14ac:dyDescent="0.25">
      <c r="A8741" s="28" t="s">
        <v>31</v>
      </c>
      <c r="B8741" s="2">
        <v>31.7099102832825</v>
      </c>
    </row>
    <row r="8742" spans="1:2" x14ac:dyDescent="0.25">
      <c r="A8742" s="28" t="s">
        <v>29</v>
      </c>
      <c r="B8742" s="2">
        <v>21.448247909365929</v>
      </c>
    </row>
    <row r="8743" spans="1:2" x14ac:dyDescent="0.25">
      <c r="A8743" s="28" t="s">
        <v>30</v>
      </c>
      <c r="B8743" s="2">
        <v>25.126414131797784</v>
      </c>
    </row>
    <row r="8744" spans="1:2" x14ac:dyDescent="0.25">
      <c r="A8744" s="28" t="s">
        <v>88</v>
      </c>
      <c r="B8744" s="2">
        <v>16.446395916953698</v>
      </c>
    </row>
    <row r="8745" spans="1:2" x14ac:dyDescent="0.25">
      <c r="A8745" s="28" t="s">
        <v>80</v>
      </c>
      <c r="B8745" s="2">
        <v>0.48470481854074077</v>
      </c>
    </row>
    <row r="8746" spans="1:2" x14ac:dyDescent="0.25">
      <c r="A8746" s="28" t="s">
        <v>84</v>
      </c>
      <c r="B8746" s="2">
        <v>8.9434895627935767</v>
      </c>
    </row>
    <row r="8747" spans="1:2" x14ac:dyDescent="0.25">
      <c r="A8747" s="28" t="s">
        <v>85</v>
      </c>
      <c r="B8747" s="2">
        <v>29.726571160232044</v>
      </c>
    </row>
    <row r="8748" spans="1:2" x14ac:dyDescent="0.25">
      <c r="A8748" s="28" t="s">
        <v>82</v>
      </c>
      <c r="B8748" s="2">
        <v>26.378432931826232</v>
      </c>
    </row>
    <row r="8749" spans="1:2" x14ac:dyDescent="0.25">
      <c r="A8749" s="6" t="s">
        <v>52</v>
      </c>
      <c r="B8749" s="2">
        <v>4.3228185074615411</v>
      </c>
    </row>
    <row r="8750" spans="1:2" x14ac:dyDescent="0.25">
      <c r="A8750" s="28" t="s">
        <v>79</v>
      </c>
      <c r="B8750" s="2">
        <v>5.3147910697400401E-2</v>
      </c>
    </row>
    <row r="8751" spans="1:2" x14ac:dyDescent="0.25">
      <c r="A8751" s="28" t="s">
        <v>86</v>
      </c>
      <c r="B8751" s="2">
        <v>2.4476941629438819E-2</v>
      </c>
    </row>
    <row r="8752" spans="1:2" x14ac:dyDescent="0.25">
      <c r="A8752" s="28" t="s">
        <v>87</v>
      </c>
      <c r="B8752" s="2">
        <v>0.31340055385016641</v>
      </c>
    </row>
    <row r="8753" spans="1:2" x14ac:dyDescent="0.25">
      <c r="A8753" s="28" t="s">
        <v>31</v>
      </c>
      <c r="B8753" s="2">
        <v>5.706894676250323E-2</v>
      </c>
    </row>
    <row r="8754" spans="1:2" x14ac:dyDescent="0.25">
      <c r="A8754" s="28" t="s">
        <v>29</v>
      </c>
      <c r="B8754" s="2">
        <v>1.4729528186060201</v>
      </c>
    </row>
    <row r="8755" spans="1:2" x14ac:dyDescent="0.25">
      <c r="A8755" s="28" t="s">
        <v>30</v>
      </c>
      <c r="B8755" s="2">
        <v>4.4130630806978634E-2</v>
      </c>
    </row>
    <row r="8756" spans="1:2" x14ac:dyDescent="0.25">
      <c r="A8756" s="28" t="s">
        <v>88</v>
      </c>
      <c r="B8756" s="2">
        <v>0.10902576090254094</v>
      </c>
    </row>
    <row r="8757" spans="1:2" x14ac:dyDescent="0.25">
      <c r="A8757" s="28" t="s">
        <v>80</v>
      </c>
      <c r="B8757" s="2">
        <v>6.8334783066301225E-2</v>
      </c>
    </row>
    <row r="8758" spans="1:2" x14ac:dyDescent="0.25">
      <c r="A8758" s="28" t="s">
        <v>84</v>
      </c>
      <c r="B8758" s="2">
        <v>8.1411036622451444E-2</v>
      </c>
    </row>
    <row r="8759" spans="1:2" x14ac:dyDescent="0.25">
      <c r="A8759" s="28" t="s">
        <v>85</v>
      </c>
      <c r="B8759" s="2">
        <v>0.96671951518319299</v>
      </c>
    </row>
    <row r="8760" spans="1:2" x14ac:dyDescent="0.25">
      <c r="A8760" s="28" t="s">
        <v>82</v>
      </c>
      <c r="B8760" s="2">
        <v>1.1321496093345469</v>
      </c>
    </row>
    <row r="8761" spans="1:2" x14ac:dyDescent="0.25">
      <c r="A8761" s="6" t="s">
        <v>246</v>
      </c>
      <c r="B8761" s="2">
        <v>69.810438423320079</v>
      </c>
    </row>
    <row r="8762" spans="1:2" x14ac:dyDescent="0.25">
      <c r="A8762" s="28" t="s">
        <v>79</v>
      </c>
      <c r="B8762" s="2">
        <v>0.8812280448912293</v>
      </c>
    </row>
    <row r="8763" spans="1:2" x14ac:dyDescent="0.25">
      <c r="A8763" s="28" t="s">
        <v>86</v>
      </c>
      <c r="B8763" s="2">
        <v>0.53161623639490041</v>
      </c>
    </row>
    <row r="8764" spans="1:2" x14ac:dyDescent="0.25">
      <c r="A8764" s="28" t="s">
        <v>87</v>
      </c>
      <c r="B8764" s="2">
        <v>1.9916096687265592</v>
      </c>
    </row>
    <row r="8765" spans="1:2" x14ac:dyDescent="0.25">
      <c r="A8765" s="28" t="s">
        <v>31</v>
      </c>
      <c r="B8765" s="2">
        <v>13.284465286683535</v>
      </c>
    </row>
    <row r="8766" spans="1:2" x14ac:dyDescent="0.25">
      <c r="A8766" s="28" t="s">
        <v>29</v>
      </c>
      <c r="B8766" s="2">
        <v>8.2230780486845614</v>
      </c>
    </row>
    <row r="8767" spans="1:2" x14ac:dyDescent="0.25">
      <c r="A8767" s="28" t="s">
        <v>30</v>
      </c>
      <c r="B8767" s="2">
        <v>10.351039038613258</v>
      </c>
    </row>
    <row r="8768" spans="1:2" x14ac:dyDescent="0.25">
      <c r="A8768" s="28" t="s">
        <v>88</v>
      </c>
      <c r="B8768" s="2">
        <v>5.1552009784169526</v>
      </c>
    </row>
    <row r="8769" spans="1:2" x14ac:dyDescent="0.25">
      <c r="A8769" s="28" t="s">
        <v>80</v>
      </c>
      <c r="B8769" s="2">
        <v>2.661203060912547</v>
      </c>
    </row>
    <row r="8770" spans="1:2" x14ac:dyDescent="0.25">
      <c r="A8770" s="28" t="s">
        <v>84</v>
      </c>
      <c r="B8770" s="2">
        <v>3.4017174425782115</v>
      </c>
    </row>
    <row r="8771" spans="1:2" x14ac:dyDescent="0.25">
      <c r="A8771" s="28" t="s">
        <v>85</v>
      </c>
      <c r="B8771" s="2">
        <v>15.179614150098224</v>
      </c>
    </row>
    <row r="8772" spans="1:2" x14ac:dyDescent="0.25">
      <c r="A8772" s="28" t="s">
        <v>82</v>
      </c>
      <c r="B8772" s="2">
        <v>8.1496664673201007</v>
      </c>
    </row>
    <row r="8773" spans="1:2" x14ac:dyDescent="0.25">
      <c r="A8773" s="6" t="s">
        <v>248</v>
      </c>
      <c r="B8773" s="2">
        <v>859.94599630749985</v>
      </c>
    </row>
    <row r="8774" spans="1:2" x14ac:dyDescent="0.25">
      <c r="A8774" s="28" t="s">
        <v>79</v>
      </c>
      <c r="B8774" s="2">
        <v>16.438344804628063</v>
      </c>
    </row>
    <row r="8775" spans="1:2" x14ac:dyDescent="0.25">
      <c r="A8775" s="28" t="s">
        <v>86</v>
      </c>
      <c r="B8775" s="2">
        <v>12.462599993863041</v>
      </c>
    </row>
    <row r="8776" spans="1:2" x14ac:dyDescent="0.25">
      <c r="A8776" s="28" t="s">
        <v>87</v>
      </c>
      <c r="B8776" s="2">
        <v>54.051743116904888</v>
      </c>
    </row>
    <row r="8777" spans="1:2" x14ac:dyDescent="0.25">
      <c r="A8777" s="28" t="s">
        <v>31</v>
      </c>
      <c r="B8777" s="2">
        <v>88.415697698534046</v>
      </c>
    </row>
    <row r="8778" spans="1:2" x14ac:dyDescent="0.25">
      <c r="A8778" s="28" t="s">
        <v>29</v>
      </c>
      <c r="B8778" s="2">
        <v>55.427301830598239</v>
      </c>
    </row>
    <row r="8779" spans="1:2" x14ac:dyDescent="0.25">
      <c r="A8779" s="28" t="s">
        <v>30</v>
      </c>
      <c r="B8779" s="2">
        <v>85.490430625470822</v>
      </c>
    </row>
    <row r="8780" spans="1:2" x14ac:dyDescent="0.25">
      <c r="A8780" s="28" t="s">
        <v>88</v>
      </c>
      <c r="B8780" s="2">
        <v>101.37840323803671</v>
      </c>
    </row>
    <row r="8781" spans="1:2" x14ac:dyDescent="0.25">
      <c r="A8781" s="28" t="s">
        <v>80</v>
      </c>
      <c r="B8781" s="2">
        <v>26.99377798232743</v>
      </c>
    </row>
    <row r="8782" spans="1:2" x14ac:dyDescent="0.25">
      <c r="A8782" s="28" t="s">
        <v>84</v>
      </c>
      <c r="B8782" s="2">
        <v>124.18873868090684</v>
      </c>
    </row>
    <row r="8783" spans="1:2" x14ac:dyDescent="0.25">
      <c r="A8783" s="28" t="s">
        <v>85</v>
      </c>
      <c r="B8783" s="2">
        <v>167.43090709007396</v>
      </c>
    </row>
    <row r="8784" spans="1:2" x14ac:dyDescent="0.25">
      <c r="A8784" s="28" t="s">
        <v>82</v>
      </c>
      <c r="B8784" s="2">
        <v>127.66805124615604</v>
      </c>
    </row>
    <row r="8785" spans="1:2" x14ac:dyDescent="0.25">
      <c r="A8785" s="6" t="s">
        <v>20</v>
      </c>
      <c r="B8785" s="2">
        <v>344.07513310556635</v>
      </c>
    </row>
    <row r="8786" spans="1:2" x14ac:dyDescent="0.25">
      <c r="A8786" s="28" t="s">
        <v>79</v>
      </c>
      <c r="B8786" s="2">
        <v>5.6271164789789152</v>
      </c>
    </row>
    <row r="8787" spans="1:2" x14ac:dyDescent="0.25">
      <c r="A8787" s="28" t="s">
        <v>86</v>
      </c>
      <c r="B8787" s="2">
        <v>6.1566532735167439</v>
      </c>
    </row>
    <row r="8788" spans="1:2" x14ac:dyDescent="0.25">
      <c r="A8788" s="28" t="s">
        <v>87</v>
      </c>
      <c r="B8788" s="2">
        <v>24.556022000733645</v>
      </c>
    </row>
    <row r="8789" spans="1:2" x14ac:dyDescent="0.25">
      <c r="A8789" s="28" t="s">
        <v>31</v>
      </c>
      <c r="B8789" s="2">
        <v>52.134413861553284</v>
      </c>
    </row>
    <row r="8790" spans="1:2" x14ac:dyDescent="0.25">
      <c r="A8790" s="28" t="s">
        <v>29</v>
      </c>
      <c r="B8790" s="2">
        <v>25.773321176411983</v>
      </c>
    </row>
    <row r="8791" spans="1:2" x14ac:dyDescent="0.25">
      <c r="A8791" s="28" t="s">
        <v>30</v>
      </c>
      <c r="B8791" s="2">
        <v>42.284175255343584</v>
      </c>
    </row>
    <row r="8792" spans="1:2" x14ac:dyDescent="0.25">
      <c r="A8792" s="28" t="s">
        <v>88</v>
      </c>
      <c r="B8792" s="2">
        <v>34.345038381895456</v>
      </c>
    </row>
    <row r="8793" spans="1:2" x14ac:dyDescent="0.25">
      <c r="A8793" s="28" t="s">
        <v>80</v>
      </c>
      <c r="B8793" s="2">
        <v>3.5215140493495265</v>
      </c>
    </row>
    <row r="8794" spans="1:2" x14ac:dyDescent="0.25">
      <c r="A8794" s="28" t="s">
        <v>84</v>
      </c>
      <c r="B8794" s="2">
        <v>54.558615276660817</v>
      </c>
    </row>
    <row r="8795" spans="1:2" x14ac:dyDescent="0.25">
      <c r="A8795" s="28" t="s">
        <v>85</v>
      </c>
      <c r="B8795" s="2">
        <v>47.120161703837425</v>
      </c>
    </row>
    <row r="8796" spans="1:2" x14ac:dyDescent="0.25">
      <c r="A8796" s="28" t="s">
        <v>82</v>
      </c>
      <c r="B8796" s="2">
        <v>47.998101647285026</v>
      </c>
    </row>
    <row r="8797" spans="1:2" x14ac:dyDescent="0.25">
      <c r="A8797" s="6" t="s">
        <v>21</v>
      </c>
      <c r="B8797" s="2">
        <v>79.610391712279323</v>
      </c>
    </row>
    <row r="8798" spans="1:2" x14ac:dyDescent="0.25">
      <c r="A8798" s="28" t="s">
        <v>79</v>
      </c>
      <c r="B8798" s="2">
        <v>0.65403511530105496</v>
      </c>
    </row>
    <row r="8799" spans="1:2" x14ac:dyDescent="0.25">
      <c r="A8799" s="28" t="s">
        <v>86</v>
      </c>
      <c r="B8799" s="2">
        <v>0.24415441301130225</v>
      </c>
    </row>
    <row r="8800" spans="1:2" x14ac:dyDescent="0.25">
      <c r="A8800" s="28" t="s">
        <v>87</v>
      </c>
      <c r="B8800" s="2">
        <v>0.81473863195318863</v>
      </c>
    </row>
    <row r="8801" spans="1:2" x14ac:dyDescent="0.25">
      <c r="A8801" s="28" t="s">
        <v>31</v>
      </c>
      <c r="B8801" s="2">
        <v>9.4132896329336866</v>
      </c>
    </row>
    <row r="8802" spans="1:2" x14ac:dyDescent="0.25">
      <c r="A8802" s="28" t="s">
        <v>29</v>
      </c>
      <c r="B8802" s="2">
        <v>3.4969287181888777</v>
      </c>
    </row>
    <row r="8803" spans="1:2" x14ac:dyDescent="0.25">
      <c r="A8803" s="28" t="s">
        <v>30</v>
      </c>
      <c r="B8803" s="2">
        <v>10.841769871150595</v>
      </c>
    </row>
    <row r="8804" spans="1:2" x14ac:dyDescent="0.25">
      <c r="A8804" s="28" t="s">
        <v>88</v>
      </c>
      <c r="B8804" s="2">
        <v>6.1650927974270315</v>
      </c>
    </row>
    <row r="8805" spans="1:2" x14ac:dyDescent="0.25">
      <c r="A8805" s="28" t="s">
        <v>80</v>
      </c>
      <c r="B8805" s="2">
        <v>7.0054490072219258</v>
      </c>
    </row>
    <row r="8806" spans="1:2" x14ac:dyDescent="0.25">
      <c r="A8806" s="28" t="s">
        <v>84</v>
      </c>
      <c r="B8806" s="2">
        <v>12.170975771535002</v>
      </c>
    </row>
    <row r="8807" spans="1:2" x14ac:dyDescent="0.25">
      <c r="A8807" s="28" t="s">
        <v>85</v>
      </c>
      <c r="B8807" s="2">
        <v>7.0259420563354515</v>
      </c>
    </row>
    <row r="8808" spans="1:2" x14ac:dyDescent="0.25">
      <c r="A8808" s="28" t="s">
        <v>82</v>
      </c>
      <c r="B8808" s="2">
        <v>21.77801569722121</v>
      </c>
    </row>
    <row r="8809" spans="1:2" x14ac:dyDescent="0.25">
      <c r="A8809" s="6" t="s">
        <v>22</v>
      </c>
      <c r="B8809" s="2">
        <v>32.468008192989764</v>
      </c>
    </row>
    <row r="8810" spans="1:2" x14ac:dyDescent="0.25">
      <c r="A8810" s="28" t="s">
        <v>79</v>
      </c>
      <c r="B8810" s="2">
        <v>0.43451839347064147</v>
      </c>
    </row>
    <row r="8811" spans="1:2" x14ac:dyDescent="0.25">
      <c r="A8811" s="28" t="s">
        <v>86</v>
      </c>
      <c r="B8811" s="2">
        <v>0.40196207091075464</v>
      </c>
    </row>
    <row r="8812" spans="1:2" x14ac:dyDescent="0.25">
      <c r="A8812" s="28" t="s">
        <v>87</v>
      </c>
      <c r="B8812" s="2">
        <v>1.715257315933425</v>
      </c>
    </row>
    <row r="8813" spans="1:2" x14ac:dyDescent="0.25">
      <c r="A8813" s="28" t="s">
        <v>31</v>
      </c>
      <c r="B8813" s="2">
        <v>5.9643807887105957</v>
      </c>
    </row>
    <row r="8814" spans="1:2" x14ac:dyDescent="0.25">
      <c r="A8814" s="28" t="s">
        <v>29</v>
      </c>
      <c r="B8814" s="2">
        <v>3.5296724403695543</v>
      </c>
    </row>
    <row r="8815" spans="1:2" x14ac:dyDescent="0.25">
      <c r="A8815" s="28" t="s">
        <v>30</v>
      </c>
      <c r="B8815" s="2">
        <v>4.9969679200530885</v>
      </c>
    </row>
    <row r="8816" spans="1:2" x14ac:dyDescent="0.25">
      <c r="A8816" s="28" t="s">
        <v>88</v>
      </c>
      <c r="B8816" s="2">
        <v>2.7713069430155235</v>
      </c>
    </row>
    <row r="8817" spans="1:2" x14ac:dyDescent="0.25">
      <c r="A8817" s="28" t="s">
        <v>80</v>
      </c>
      <c r="B8817" s="2">
        <v>0.41132214786468241</v>
      </c>
    </row>
    <row r="8818" spans="1:2" x14ac:dyDescent="0.25">
      <c r="A8818" s="28" t="s">
        <v>84</v>
      </c>
      <c r="B8818" s="2">
        <v>1.8672304946788407</v>
      </c>
    </row>
    <row r="8819" spans="1:2" x14ac:dyDescent="0.25">
      <c r="A8819" s="28" t="s">
        <v>85</v>
      </c>
      <c r="B8819" s="2">
        <v>5.1060271596502878</v>
      </c>
    </row>
    <row r="8820" spans="1:2" x14ac:dyDescent="0.25">
      <c r="A8820" s="28" t="s">
        <v>82</v>
      </c>
      <c r="B8820" s="2">
        <v>5.2693625183323691</v>
      </c>
    </row>
    <row r="8821" spans="1:2" x14ac:dyDescent="0.25">
      <c r="A8821" s="6" t="s">
        <v>25</v>
      </c>
      <c r="B8821" s="2">
        <v>56.484496885586516</v>
      </c>
    </row>
    <row r="8822" spans="1:2" x14ac:dyDescent="0.25">
      <c r="A8822" s="28" t="s">
        <v>79</v>
      </c>
      <c r="B8822" s="2">
        <v>0.58756280647255976</v>
      </c>
    </row>
    <row r="8823" spans="1:2" x14ac:dyDescent="0.25">
      <c r="A8823" s="28" t="s">
        <v>86</v>
      </c>
      <c r="B8823" s="2">
        <v>0.58500309773935277</v>
      </c>
    </row>
    <row r="8824" spans="1:2" x14ac:dyDescent="0.25">
      <c r="A8824" s="28" t="s">
        <v>87</v>
      </c>
      <c r="B8824" s="2">
        <v>1.0052972303997636</v>
      </c>
    </row>
    <row r="8825" spans="1:2" x14ac:dyDescent="0.25">
      <c r="A8825" s="28" t="s">
        <v>31</v>
      </c>
      <c r="B8825" s="2">
        <v>6.3722179321372909</v>
      </c>
    </row>
    <row r="8826" spans="1:2" x14ac:dyDescent="0.25">
      <c r="A8826" s="28" t="s">
        <v>29</v>
      </c>
      <c r="B8826" s="2">
        <v>5.5294963527155794</v>
      </c>
    </row>
    <row r="8827" spans="1:2" x14ac:dyDescent="0.25">
      <c r="A8827" s="28" t="s">
        <v>30</v>
      </c>
      <c r="B8827" s="2">
        <v>9.6889296250846346</v>
      </c>
    </row>
    <row r="8828" spans="1:2" x14ac:dyDescent="0.25">
      <c r="A8828" s="28" t="s">
        <v>88</v>
      </c>
      <c r="B8828" s="2">
        <v>9.6428455562445858</v>
      </c>
    </row>
    <row r="8829" spans="1:2" x14ac:dyDescent="0.25">
      <c r="A8829" s="28" t="s">
        <v>80</v>
      </c>
      <c r="B8829" s="2">
        <v>0.13789611708233707</v>
      </c>
    </row>
    <row r="8830" spans="1:2" x14ac:dyDescent="0.25">
      <c r="A8830" s="28" t="s">
        <v>84</v>
      </c>
      <c r="B8830" s="2">
        <v>0.30757519113983578</v>
      </c>
    </row>
    <row r="8831" spans="1:2" x14ac:dyDescent="0.25">
      <c r="A8831" s="28" t="s">
        <v>85</v>
      </c>
      <c r="B8831" s="2">
        <v>13.927838130643797</v>
      </c>
    </row>
    <row r="8832" spans="1:2" x14ac:dyDescent="0.25">
      <c r="A8832" s="28" t="s">
        <v>82</v>
      </c>
      <c r="B8832" s="2">
        <v>8.6998348459267785</v>
      </c>
    </row>
    <row r="8833" spans="1:2" x14ac:dyDescent="0.25">
      <c r="A8833" s="6" t="s">
        <v>23</v>
      </c>
      <c r="B8833" s="2">
        <v>69.118241651947542</v>
      </c>
    </row>
    <row r="8834" spans="1:2" x14ac:dyDescent="0.25">
      <c r="A8834" s="28" t="s">
        <v>79</v>
      </c>
      <c r="B8834" s="2">
        <v>0.93760920342736898</v>
      </c>
    </row>
    <row r="8835" spans="1:2" x14ac:dyDescent="0.25">
      <c r="A8835" s="28" t="s">
        <v>86</v>
      </c>
      <c r="B8835" s="2">
        <v>0.8627152826483</v>
      </c>
    </row>
    <row r="8836" spans="1:2" x14ac:dyDescent="0.25">
      <c r="A8836" s="28" t="s">
        <v>87</v>
      </c>
      <c r="B8836" s="2">
        <v>3.8327740399386432</v>
      </c>
    </row>
    <row r="8837" spans="1:2" x14ac:dyDescent="0.25">
      <c r="A8837" s="28" t="s">
        <v>31</v>
      </c>
      <c r="B8837" s="2">
        <v>12.39783758440783</v>
      </c>
    </row>
    <row r="8838" spans="1:2" x14ac:dyDescent="0.25">
      <c r="A8838" s="28" t="s">
        <v>29</v>
      </c>
      <c r="B8838" s="2">
        <v>6.2272380656780699</v>
      </c>
    </row>
    <row r="8839" spans="1:2" x14ac:dyDescent="0.25">
      <c r="A8839" s="28" t="s">
        <v>30</v>
      </c>
      <c r="B8839" s="2">
        <v>9.8613531592916193</v>
      </c>
    </row>
    <row r="8840" spans="1:2" x14ac:dyDescent="0.25">
      <c r="A8840" s="28" t="s">
        <v>88</v>
      </c>
      <c r="B8840" s="2">
        <v>3.8968774825030659</v>
      </c>
    </row>
    <row r="8841" spans="1:2" x14ac:dyDescent="0.25">
      <c r="A8841" s="28" t="s">
        <v>80</v>
      </c>
      <c r="B8841" s="2">
        <v>1.6752828723262549</v>
      </c>
    </row>
    <row r="8842" spans="1:2" x14ac:dyDescent="0.25">
      <c r="A8842" s="28" t="s">
        <v>84</v>
      </c>
      <c r="B8842" s="2">
        <v>6.5703708847467803</v>
      </c>
    </row>
    <row r="8843" spans="1:2" x14ac:dyDescent="0.25">
      <c r="A8843" s="28" t="s">
        <v>85</v>
      </c>
      <c r="B8843" s="2">
        <v>11.828731251533684</v>
      </c>
    </row>
    <row r="8844" spans="1:2" x14ac:dyDescent="0.25">
      <c r="A8844" s="28" t="s">
        <v>82</v>
      </c>
      <c r="B8844" s="2">
        <v>11.02745182544593</v>
      </c>
    </row>
    <row r="8845" spans="1:2" x14ac:dyDescent="0.25">
      <c r="A8845" s="6" t="s">
        <v>250</v>
      </c>
      <c r="B8845" s="2">
        <v>296.40866533580061</v>
      </c>
    </row>
    <row r="8846" spans="1:2" x14ac:dyDescent="0.25">
      <c r="A8846" s="28" t="s">
        <v>79</v>
      </c>
      <c r="B8846" s="2">
        <v>2.6064677370904801</v>
      </c>
    </row>
    <row r="8847" spans="1:2" x14ac:dyDescent="0.25">
      <c r="A8847" s="28" t="s">
        <v>86</v>
      </c>
      <c r="B8847" s="2">
        <v>2.8867891072684828</v>
      </c>
    </row>
    <row r="8848" spans="1:2" x14ac:dyDescent="0.25">
      <c r="A8848" s="28" t="s">
        <v>87</v>
      </c>
      <c r="B8848" s="2">
        <v>15.872024872126721</v>
      </c>
    </row>
    <row r="8849" spans="1:2" x14ac:dyDescent="0.25">
      <c r="A8849" s="28" t="s">
        <v>31</v>
      </c>
      <c r="B8849" s="2">
        <v>38.420807617716463</v>
      </c>
    </row>
    <row r="8850" spans="1:2" x14ac:dyDescent="0.25">
      <c r="A8850" s="28" t="s">
        <v>29</v>
      </c>
      <c r="B8850" s="2">
        <v>23.81041685163942</v>
      </c>
    </row>
    <row r="8851" spans="1:2" x14ac:dyDescent="0.25">
      <c r="A8851" s="28" t="s">
        <v>30</v>
      </c>
      <c r="B8851" s="2">
        <v>47.082520652088128</v>
      </c>
    </row>
    <row r="8852" spans="1:2" x14ac:dyDescent="0.25">
      <c r="A8852" s="28" t="s">
        <v>88</v>
      </c>
      <c r="B8852" s="2">
        <v>26.935901600174262</v>
      </c>
    </row>
    <row r="8853" spans="1:2" x14ac:dyDescent="0.25">
      <c r="A8853" s="28" t="s">
        <v>80</v>
      </c>
      <c r="B8853" s="2">
        <v>16.072502392350064</v>
      </c>
    </row>
    <row r="8854" spans="1:2" x14ac:dyDescent="0.25">
      <c r="A8854" s="28" t="s">
        <v>84</v>
      </c>
      <c r="B8854" s="2">
        <v>22.405922063358492</v>
      </c>
    </row>
    <row r="8855" spans="1:2" x14ac:dyDescent="0.25">
      <c r="A8855" s="28" t="s">
        <v>85</v>
      </c>
      <c r="B8855" s="2">
        <v>43.792080528362071</v>
      </c>
    </row>
    <row r="8856" spans="1:2" x14ac:dyDescent="0.25">
      <c r="A8856" s="28" t="s">
        <v>82</v>
      </c>
      <c r="B8856" s="2">
        <v>56.523231913626013</v>
      </c>
    </row>
    <row r="8857" spans="1:2" x14ac:dyDescent="0.25">
      <c r="A8857" s="6" t="s">
        <v>252</v>
      </c>
      <c r="B8857" s="2">
        <v>635.65680096358562</v>
      </c>
    </row>
    <row r="8858" spans="1:2" x14ac:dyDescent="0.25">
      <c r="A8858" s="28" t="s">
        <v>79</v>
      </c>
      <c r="B8858" s="2">
        <v>14.944417835813873</v>
      </c>
    </row>
    <row r="8859" spans="1:2" x14ac:dyDescent="0.25">
      <c r="A8859" s="28" t="s">
        <v>86</v>
      </c>
      <c r="B8859" s="2">
        <v>4.4699904348232353</v>
      </c>
    </row>
    <row r="8860" spans="1:2" x14ac:dyDescent="0.25">
      <c r="A8860" s="28" t="s">
        <v>87</v>
      </c>
      <c r="B8860" s="2">
        <v>36.461521994441988</v>
      </c>
    </row>
    <row r="8861" spans="1:2" x14ac:dyDescent="0.25">
      <c r="A8861" s="28" t="s">
        <v>31</v>
      </c>
      <c r="B8861" s="2">
        <v>52.910664687470877</v>
      </c>
    </row>
    <row r="8862" spans="1:2" x14ac:dyDescent="0.25">
      <c r="A8862" s="28" t="s">
        <v>29</v>
      </c>
      <c r="B8862" s="2">
        <v>78.219880076521946</v>
      </c>
    </row>
    <row r="8863" spans="1:2" x14ac:dyDescent="0.25">
      <c r="A8863" s="28" t="s">
        <v>30</v>
      </c>
      <c r="B8863" s="2">
        <v>38.993107149547924</v>
      </c>
    </row>
    <row r="8864" spans="1:2" x14ac:dyDescent="0.25">
      <c r="A8864" s="28" t="s">
        <v>88</v>
      </c>
      <c r="B8864" s="2">
        <v>102.58176678996031</v>
      </c>
    </row>
    <row r="8865" spans="1:2" x14ac:dyDescent="0.25">
      <c r="A8865" s="28" t="s">
        <v>80</v>
      </c>
      <c r="B8865" s="2">
        <v>22.713807880258951</v>
      </c>
    </row>
    <row r="8866" spans="1:2" x14ac:dyDescent="0.25">
      <c r="A8866" s="28" t="s">
        <v>84</v>
      </c>
      <c r="B8866" s="2">
        <v>54.043851666375055</v>
      </c>
    </row>
    <row r="8867" spans="1:2" x14ac:dyDescent="0.25">
      <c r="A8867" s="28" t="s">
        <v>85</v>
      </c>
      <c r="B8867" s="2">
        <v>117.9496336553057</v>
      </c>
    </row>
    <row r="8868" spans="1:2" x14ac:dyDescent="0.25">
      <c r="A8868" s="28" t="s">
        <v>82</v>
      </c>
      <c r="B8868" s="2">
        <v>112.36815879306573</v>
      </c>
    </row>
    <row r="8869" spans="1:2" x14ac:dyDescent="0.25">
      <c r="A8869" s="6" t="s">
        <v>230</v>
      </c>
      <c r="B8869" s="2">
        <v>129.41108868150505</v>
      </c>
    </row>
    <row r="8870" spans="1:2" x14ac:dyDescent="0.25">
      <c r="A8870" s="28" t="s">
        <v>79</v>
      </c>
      <c r="B8870" s="2">
        <v>4.7314712970927797</v>
      </c>
    </row>
    <row r="8871" spans="1:2" x14ac:dyDescent="0.25">
      <c r="A8871" s="28" t="s">
        <v>86</v>
      </c>
      <c r="B8871" s="2">
        <v>1.5434326450678739</v>
      </c>
    </row>
    <row r="8872" spans="1:2" x14ac:dyDescent="0.25">
      <c r="A8872" s="28" t="s">
        <v>87</v>
      </c>
      <c r="B8872" s="2">
        <v>5.7143976307291453</v>
      </c>
    </row>
    <row r="8873" spans="1:2" x14ac:dyDescent="0.25">
      <c r="A8873" s="28" t="s">
        <v>31</v>
      </c>
      <c r="B8873" s="2">
        <v>11.683569268095445</v>
      </c>
    </row>
    <row r="8874" spans="1:2" x14ac:dyDescent="0.25">
      <c r="A8874" s="28" t="s">
        <v>29</v>
      </c>
      <c r="B8874" s="2">
        <v>11.042780449422935</v>
      </c>
    </row>
    <row r="8875" spans="1:2" x14ac:dyDescent="0.25">
      <c r="A8875" s="28" t="s">
        <v>30</v>
      </c>
      <c r="B8875" s="2">
        <v>9.2007083924845983</v>
      </c>
    </row>
    <row r="8876" spans="1:2" x14ac:dyDescent="0.25">
      <c r="A8876" s="28" t="s">
        <v>88</v>
      </c>
      <c r="B8876" s="2">
        <v>20.115891839761282</v>
      </c>
    </row>
    <row r="8877" spans="1:2" x14ac:dyDescent="0.25">
      <c r="A8877" s="28" t="s">
        <v>80</v>
      </c>
      <c r="B8877" s="2">
        <v>5.2547707060131428</v>
      </c>
    </row>
    <row r="8878" spans="1:2" x14ac:dyDescent="0.25">
      <c r="A8878" s="28" t="s">
        <v>84</v>
      </c>
      <c r="B8878" s="2">
        <v>5.051631276158453</v>
      </c>
    </row>
    <row r="8879" spans="1:2" x14ac:dyDescent="0.25">
      <c r="A8879" s="28" t="s">
        <v>85</v>
      </c>
      <c r="B8879" s="2">
        <v>26.809233142467615</v>
      </c>
    </row>
    <row r="8880" spans="1:2" x14ac:dyDescent="0.25">
      <c r="A8880" s="28" t="s">
        <v>82</v>
      </c>
      <c r="B8880" s="2">
        <v>28.263202034211773</v>
      </c>
    </row>
    <row r="8881" spans="1:2" x14ac:dyDescent="0.25">
      <c r="A8881" s="6" t="s">
        <v>93</v>
      </c>
      <c r="B8881" s="2">
        <v>3327.9895652680543</v>
      </c>
    </row>
    <row r="8882" spans="1:2" x14ac:dyDescent="0.25">
      <c r="A8882" s="28" t="s">
        <v>79</v>
      </c>
      <c r="B8882" s="2">
        <v>61.758158209351883</v>
      </c>
    </row>
    <row r="8883" spans="1:2" x14ac:dyDescent="0.25">
      <c r="A8883" s="28" t="s">
        <v>86</v>
      </c>
      <c r="B8883" s="2">
        <v>37.525384744591008</v>
      </c>
    </row>
    <row r="8884" spans="1:2" x14ac:dyDescent="0.25">
      <c r="A8884" s="28" t="s">
        <v>87</v>
      </c>
      <c r="B8884" s="2">
        <v>193.43830125506352</v>
      </c>
    </row>
    <row r="8885" spans="1:2" x14ac:dyDescent="0.25">
      <c r="A8885" s="28" t="s">
        <v>31</v>
      </c>
      <c r="B8885" s="2">
        <v>402.14469416257839</v>
      </c>
    </row>
    <row r="8886" spans="1:2" x14ac:dyDescent="0.25">
      <c r="A8886" s="28" t="s">
        <v>29</v>
      </c>
      <c r="B8886" s="2">
        <v>288.63774088037798</v>
      </c>
    </row>
    <row r="8887" spans="1:2" x14ac:dyDescent="0.25">
      <c r="A8887" s="28" t="s">
        <v>30</v>
      </c>
      <c r="B8887" s="2">
        <v>363.05495122788977</v>
      </c>
    </row>
    <row r="8888" spans="1:2" x14ac:dyDescent="0.25">
      <c r="A8888" s="28" t="s">
        <v>88</v>
      </c>
      <c r="B8888" s="2">
        <v>412.42116042975505</v>
      </c>
    </row>
    <row r="8889" spans="1:2" x14ac:dyDescent="0.25">
      <c r="A8889" s="28" t="s">
        <v>80</v>
      </c>
      <c r="B8889" s="2">
        <v>95.570747852124541</v>
      </c>
    </row>
    <row r="8890" spans="1:2" x14ac:dyDescent="0.25">
      <c r="A8890" s="28" t="s">
        <v>84</v>
      </c>
      <c r="B8890" s="2">
        <v>332.89629455769932</v>
      </c>
    </row>
    <row r="8891" spans="1:2" x14ac:dyDescent="0.25">
      <c r="A8891" s="28" t="s">
        <v>85</v>
      </c>
      <c r="B8891" s="2">
        <v>580.09888264405868</v>
      </c>
    </row>
    <row r="8892" spans="1:2" x14ac:dyDescent="0.25">
      <c r="A8892" s="28" t="s">
        <v>82</v>
      </c>
      <c r="B8892" s="2">
        <v>560.44324930456446</v>
      </c>
    </row>
    <row r="8893" spans="1:2" x14ac:dyDescent="0.25">
      <c r="A8893" s="3" t="s">
        <v>88</v>
      </c>
      <c r="B8893" s="2">
        <v>2877.2140841164005</v>
      </c>
    </row>
    <row r="8894" spans="1:2" x14ac:dyDescent="0.25">
      <c r="A8894" s="6" t="s">
        <v>229</v>
      </c>
      <c r="B8894" s="2">
        <v>97.774492110969362</v>
      </c>
    </row>
    <row r="8895" spans="1:2" x14ac:dyDescent="0.25">
      <c r="A8895" s="28" t="s">
        <v>79</v>
      </c>
      <c r="B8895" s="2">
        <v>0.72044844177236733</v>
      </c>
    </row>
    <row r="8896" spans="1:2" x14ac:dyDescent="0.25">
      <c r="A8896" s="28" t="s">
        <v>86</v>
      </c>
      <c r="B8896" s="2">
        <v>0.25498035447652945</v>
      </c>
    </row>
    <row r="8897" spans="1:2" x14ac:dyDescent="0.25">
      <c r="A8897" s="28" t="s">
        <v>87</v>
      </c>
      <c r="B8897" s="2">
        <v>0.74090714111590317</v>
      </c>
    </row>
    <row r="8898" spans="1:2" x14ac:dyDescent="0.25">
      <c r="A8898" s="28" t="s">
        <v>31</v>
      </c>
      <c r="B8898" s="2">
        <v>0.73052837959394301</v>
      </c>
    </row>
    <row r="8899" spans="1:2" x14ac:dyDescent="0.25">
      <c r="A8899" s="28" t="s">
        <v>29</v>
      </c>
      <c r="B8899" s="2">
        <v>0.34537139419648749</v>
      </c>
    </row>
    <row r="8900" spans="1:2" x14ac:dyDescent="0.25">
      <c r="A8900" s="28" t="s">
        <v>30</v>
      </c>
      <c r="B8900" s="2">
        <v>0.34616616459980665</v>
      </c>
    </row>
    <row r="8901" spans="1:2" x14ac:dyDescent="0.25">
      <c r="A8901" s="28" t="s">
        <v>80</v>
      </c>
      <c r="B8901" s="2">
        <v>0.76947827747467101</v>
      </c>
    </row>
    <row r="8902" spans="1:2" x14ac:dyDescent="0.25">
      <c r="A8902" s="28" t="s">
        <v>84</v>
      </c>
      <c r="B8902" s="2">
        <v>37.998312034646858</v>
      </c>
    </row>
    <row r="8903" spans="1:2" x14ac:dyDescent="0.25">
      <c r="A8903" s="28" t="s">
        <v>85</v>
      </c>
      <c r="B8903" s="2">
        <v>21.856546191003648</v>
      </c>
    </row>
    <row r="8904" spans="1:2" x14ac:dyDescent="0.25">
      <c r="A8904" s="28" t="s">
        <v>82</v>
      </c>
      <c r="B8904" s="2">
        <v>34.011753732089147</v>
      </c>
    </row>
    <row r="8905" spans="1:2" x14ac:dyDescent="0.25">
      <c r="A8905" s="6" t="s">
        <v>240</v>
      </c>
      <c r="B8905" s="2">
        <v>6.5593556810816391</v>
      </c>
    </row>
    <row r="8906" spans="1:2" x14ac:dyDescent="0.25">
      <c r="A8906" s="28" t="s">
        <v>87</v>
      </c>
      <c r="B8906" s="2">
        <v>1.2364595614550691</v>
      </c>
    </row>
    <row r="8907" spans="1:2" x14ac:dyDescent="0.25">
      <c r="A8907" s="28" t="s">
        <v>31</v>
      </c>
      <c r="B8907" s="2">
        <v>0.47624576200476709</v>
      </c>
    </row>
    <row r="8908" spans="1:2" x14ac:dyDescent="0.25">
      <c r="A8908" s="28" t="s">
        <v>29</v>
      </c>
      <c r="B8908" s="2">
        <v>0.49482453519257591</v>
      </c>
    </row>
    <row r="8909" spans="1:2" x14ac:dyDescent="0.25">
      <c r="A8909" s="28" t="s">
        <v>30</v>
      </c>
      <c r="B8909" s="2">
        <v>7.0017966619426081E-2</v>
      </c>
    </row>
    <row r="8910" spans="1:2" x14ac:dyDescent="0.25">
      <c r="A8910" s="28" t="s">
        <v>80</v>
      </c>
      <c r="B8910" s="2">
        <v>2.8659170043569222E-2</v>
      </c>
    </row>
    <row r="8911" spans="1:2" x14ac:dyDescent="0.25">
      <c r="A8911" s="28" t="s">
        <v>84</v>
      </c>
      <c r="B8911" s="2">
        <v>0.19252070903911914</v>
      </c>
    </row>
    <row r="8912" spans="1:2" x14ac:dyDescent="0.25">
      <c r="A8912" s="28" t="s">
        <v>85</v>
      </c>
      <c r="B8912" s="2">
        <v>1.8152426492785405</v>
      </c>
    </row>
    <row r="8913" spans="1:2" x14ac:dyDescent="0.25">
      <c r="A8913" s="28" t="s">
        <v>82</v>
      </c>
      <c r="B8913" s="2">
        <v>2.2453853274485724</v>
      </c>
    </row>
    <row r="8914" spans="1:2" x14ac:dyDescent="0.25">
      <c r="A8914" s="6" t="s">
        <v>242</v>
      </c>
      <c r="B8914" s="2">
        <v>203.57308367992448</v>
      </c>
    </row>
    <row r="8915" spans="1:2" x14ac:dyDescent="0.25">
      <c r="A8915" s="28" t="s">
        <v>79</v>
      </c>
      <c r="B8915" s="2">
        <v>9.1122488466729656</v>
      </c>
    </row>
    <row r="8916" spans="1:2" x14ac:dyDescent="0.25">
      <c r="A8916" s="28" t="s">
        <v>86</v>
      </c>
      <c r="B8916" s="2">
        <v>1.4888788708710006</v>
      </c>
    </row>
    <row r="8917" spans="1:2" x14ac:dyDescent="0.25">
      <c r="A8917" s="28" t="s">
        <v>87</v>
      </c>
      <c r="B8917" s="2">
        <v>2.2875854033615197</v>
      </c>
    </row>
    <row r="8918" spans="1:2" x14ac:dyDescent="0.25">
      <c r="A8918" s="28" t="s">
        <v>31</v>
      </c>
      <c r="B8918" s="2">
        <v>10.062593758806157</v>
      </c>
    </row>
    <row r="8919" spans="1:2" x14ac:dyDescent="0.25">
      <c r="A8919" s="28" t="s">
        <v>29</v>
      </c>
      <c r="B8919" s="2">
        <v>3.383936326391578</v>
      </c>
    </row>
    <row r="8920" spans="1:2" x14ac:dyDescent="0.25">
      <c r="A8920" s="28" t="s">
        <v>30</v>
      </c>
      <c r="B8920" s="2">
        <v>3.1200452860064378</v>
      </c>
    </row>
    <row r="8921" spans="1:2" x14ac:dyDescent="0.25">
      <c r="A8921" s="28" t="s">
        <v>80</v>
      </c>
      <c r="B8921" s="2">
        <v>6.1300868713919296</v>
      </c>
    </row>
    <row r="8922" spans="1:2" x14ac:dyDescent="0.25">
      <c r="A8922" s="28" t="s">
        <v>84</v>
      </c>
      <c r="B8922" s="2">
        <v>29.486710048723186</v>
      </c>
    </row>
    <row r="8923" spans="1:2" x14ac:dyDescent="0.25">
      <c r="A8923" s="28" t="s">
        <v>85</v>
      </c>
      <c r="B8923" s="2">
        <v>41.212169674295176</v>
      </c>
    </row>
    <row r="8924" spans="1:2" x14ac:dyDescent="0.25">
      <c r="A8924" s="28" t="s">
        <v>82</v>
      </c>
      <c r="B8924" s="2">
        <v>97.288828593404531</v>
      </c>
    </row>
    <row r="8925" spans="1:2" x14ac:dyDescent="0.25">
      <c r="A8925" s="6" t="s">
        <v>53</v>
      </c>
      <c r="B8925" s="2">
        <v>7.3759808269821043</v>
      </c>
    </row>
    <row r="8926" spans="1:2" x14ac:dyDescent="0.25">
      <c r="A8926" s="28" t="s">
        <v>79</v>
      </c>
      <c r="B8926" s="2">
        <v>0.88520608018629621</v>
      </c>
    </row>
    <row r="8927" spans="1:2" x14ac:dyDescent="0.25">
      <c r="A8927" s="28" t="s">
        <v>86</v>
      </c>
      <c r="B8927" s="2">
        <v>4.1127068848334079E-2</v>
      </c>
    </row>
    <row r="8928" spans="1:2" x14ac:dyDescent="0.25">
      <c r="A8928" s="28" t="s">
        <v>87</v>
      </c>
      <c r="B8928" s="2">
        <v>0.58332368029625381</v>
      </c>
    </row>
    <row r="8929" spans="1:2" x14ac:dyDescent="0.25">
      <c r="A8929" s="28" t="s">
        <v>31</v>
      </c>
      <c r="B8929" s="2">
        <v>0.12854354234513443</v>
      </c>
    </row>
    <row r="8930" spans="1:2" x14ac:dyDescent="0.25">
      <c r="A8930" s="28" t="s">
        <v>29</v>
      </c>
      <c r="B8930" s="2">
        <v>5.3135514483523126E-2</v>
      </c>
    </row>
    <row r="8931" spans="1:2" x14ac:dyDescent="0.25">
      <c r="A8931" s="28" t="s">
        <v>30</v>
      </c>
      <c r="B8931" s="2">
        <v>7.063889831261666E-2</v>
      </c>
    </row>
    <row r="8932" spans="1:2" x14ac:dyDescent="0.25">
      <c r="A8932" s="28" t="s">
        <v>80</v>
      </c>
      <c r="B8932" s="2">
        <v>0.50066631894919311</v>
      </c>
    </row>
    <row r="8933" spans="1:2" x14ac:dyDescent="0.25">
      <c r="A8933" s="28" t="s">
        <v>84</v>
      </c>
      <c r="B8933" s="2">
        <v>0.3830620598082301</v>
      </c>
    </row>
    <row r="8934" spans="1:2" x14ac:dyDescent="0.25">
      <c r="A8934" s="28" t="s">
        <v>85</v>
      </c>
      <c r="B8934" s="2">
        <v>2.2900980812745453</v>
      </c>
    </row>
    <row r="8935" spans="1:2" x14ac:dyDescent="0.25">
      <c r="A8935" s="28" t="s">
        <v>82</v>
      </c>
      <c r="B8935" s="2">
        <v>2.4401795824779779</v>
      </c>
    </row>
    <row r="8936" spans="1:2" x14ac:dyDescent="0.25">
      <c r="A8936" s="6" t="s">
        <v>19</v>
      </c>
      <c r="B8936" s="2">
        <v>0.99273752689900796</v>
      </c>
    </row>
    <row r="8937" spans="1:2" x14ac:dyDescent="0.25">
      <c r="A8937" s="28" t="s">
        <v>79</v>
      </c>
      <c r="B8937" s="2">
        <v>8.4220054349652643E-2</v>
      </c>
    </row>
    <row r="8938" spans="1:2" x14ac:dyDescent="0.25">
      <c r="A8938" s="28" t="s">
        <v>86</v>
      </c>
      <c r="B8938" s="2">
        <v>9.604342709360638E-3</v>
      </c>
    </row>
    <row r="8939" spans="1:2" x14ac:dyDescent="0.25">
      <c r="A8939" s="28" t="s">
        <v>87</v>
      </c>
      <c r="B8939" s="2">
        <v>9.7794196323351896E-4</v>
      </c>
    </row>
    <row r="8940" spans="1:2" x14ac:dyDescent="0.25">
      <c r="A8940" s="28" t="s">
        <v>31</v>
      </c>
      <c r="B8940" s="2">
        <v>3.0623155071073556E-2</v>
      </c>
    </row>
    <row r="8941" spans="1:2" x14ac:dyDescent="0.25">
      <c r="A8941" s="28" t="s">
        <v>29</v>
      </c>
      <c r="B8941" s="2">
        <v>1.9736628650163849E-2</v>
      </c>
    </row>
    <row r="8942" spans="1:2" x14ac:dyDescent="0.25">
      <c r="A8942" s="28" t="s">
        <v>30</v>
      </c>
      <c r="B8942" s="2">
        <v>1.8498799100379531E-2</v>
      </c>
    </row>
    <row r="8943" spans="1:2" x14ac:dyDescent="0.25">
      <c r="A8943" s="28" t="s">
        <v>80</v>
      </c>
      <c r="B8943" s="2">
        <v>5.1955797894159099E-2</v>
      </c>
    </row>
    <row r="8944" spans="1:2" x14ac:dyDescent="0.25">
      <c r="A8944" s="28" t="s">
        <v>84</v>
      </c>
      <c r="B8944" s="2">
        <v>8.4365743050127222E-3</v>
      </c>
    </row>
    <row r="8945" spans="1:2" x14ac:dyDescent="0.25">
      <c r="A8945" s="28" t="s">
        <v>85</v>
      </c>
      <c r="B8945" s="2">
        <v>0.10757394700839722</v>
      </c>
    </row>
    <row r="8946" spans="1:2" x14ac:dyDescent="0.25">
      <c r="A8946" s="28" t="s">
        <v>82</v>
      </c>
      <c r="B8946" s="2">
        <v>0.66111028584757525</v>
      </c>
    </row>
    <row r="8947" spans="1:2" x14ac:dyDescent="0.25">
      <c r="A8947" s="6" t="s">
        <v>244</v>
      </c>
      <c r="B8947" s="2">
        <v>71.873637097853319</v>
      </c>
    </row>
    <row r="8948" spans="1:2" x14ac:dyDescent="0.25">
      <c r="A8948" s="28" t="s">
        <v>79</v>
      </c>
      <c r="B8948" s="2">
        <v>1.1959160656641075</v>
      </c>
    </row>
    <row r="8949" spans="1:2" x14ac:dyDescent="0.25">
      <c r="A8949" s="28" t="s">
        <v>86</v>
      </c>
      <c r="B8949" s="2">
        <v>0.25391465253446188</v>
      </c>
    </row>
    <row r="8950" spans="1:2" x14ac:dyDescent="0.25">
      <c r="A8950" s="28" t="s">
        <v>87</v>
      </c>
      <c r="B8950" s="2">
        <v>1.8060708569532857</v>
      </c>
    </row>
    <row r="8951" spans="1:2" x14ac:dyDescent="0.25">
      <c r="A8951" s="28" t="s">
        <v>31</v>
      </c>
      <c r="B8951" s="2">
        <v>0.76927225164266855</v>
      </c>
    </row>
    <row r="8952" spans="1:2" x14ac:dyDescent="0.25">
      <c r="A8952" s="28" t="s">
        <v>29</v>
      </c>
      <c r="B8952" s="2">
        <v>1.0465759823216427</v>
      </c>
    </row>
    <row r="8953" spans="1:2" x14ac:dyDescent="0.25">
      <c r="A8953" s="28" t="s">
        <v>30</v>
      </c>
      <c r="B8953" s="2">
        <v>0.34598255487586876</v>
      </c>
    </row>
    <row r="8954" spans="1:2" x14ac:dyDescent="0.25">
      <c r="A8954" s="28" t="s">
        <v>80</v>
      </c>
      <c r="B8954" s="2">
        <v>0.16530562888042272</v>
      </c>
    </row>
    <row r="8955" spans="1:2" x14ac:dyDescent="0.25">
      <c r="A8955" s="28" t="s">
        <v>84</v>
      </c>
      <c r="B8955" s="2">
        <v>9.3922924590503332</v>
      </c>
    </row>
    <row r="8956" spans="1:2" x14ac:dyDescent="0.25">
      <c r="A8956" s="28" t="s">
        <v>85</v>
      </c>
      <c r="B8956" s="2">
        <v>15.97659003007724</v>
      </c>
    </row>
    <row r="8957" spans="1:2" x14ac:dyDescent="0.25">
      <c r="A8957" s="28" t="s">
        <v>82</v>
      </c>
      <c r="B8957" s="2">
        <v>40.921716615853292</v>
      </c>
    </row>
    <row r="8958" spans="1:2" x14ac:dyDescent="0.25">
      <c r="A8958" s="6" t="s">
        <v>52</v>
      </c>
      <c r="B8958" s="2">
        <v>6.6597657696262846</v>
      </c>
    </row>
    <row r="8959" spans="1:2" x14ac:dyDescent="0.25">
      <c r="A8959" s="28" t="s">
        <v>79</v>
      </c>
      <c r="B8959" s="2">
        <v>6.0834848567331012E-2</v>
      </c>
    </row>
    <row r="8960" spans="1:2" x14ac:dyDescent="0.25">
      <c r="A8960" s="28" t="s">
        <v>86</v>
      </c>
      <c r="B8960" s="2">
        <v>7.6914390926953909E-3</v>
      </c>
    </row>
    <row r="8961" spans="1:2" x14ac:dyDescent="0.25">
      <c r="A8961" s="28" t="s">
        <v>87</v>
      </c>
      <c r="B8961" s="2">
        <v>0.10725868886777008</v>
      </c>
    </row>
    <row r="8962" spans="1:2" x14ac:dyDescent="0.25">
      <c r="A8962" s="28" t="s">
        <v>31</v>
      </c>
      <c r="B8962" s="2">
        <v>2.215514409027779E-2</v>
      </c>
    </row>
    <row r="8963" spans="1:2" x14ac:dyDescent="0.25">
      <c r="A8963" s="28" t="s">
        <v>29</v>
      </c>
      <c r="B8963" s="2">
        <v>8.4404427552099686E-3</v>
      </c>
    </row>
    <row r="8964" spans="1:2" x14ac:dyDescent="0.25">
      <c r="A8964" s="28" t="s">
        <v>30</v>
      </c>
      <c r="B8964" s="2">
        <v>1.0151955394578071E-2</v>
      </c>
    </row>
    <row r="8965" spans="1:2" x14ac:dyDescent="0.25">
      <c r="A8965" s="28" t="s">
        <v>80</v>
      </c>
      <c r="B8965" s="2">
        <v>0.19340584507987563</v>
      </c>
    </row>
    <row r="8966" spans="1:2" x14ac:dyDescent="0.25">
      <c r="A8966" s="28" t="s">
        <v>84</v>
      </c>
      <c r="B8966" s="2">
        <v>8.0205823368067503E-2</v>
      </c>
    </row>
    <row r="8967" spans="1:2" x14ac:dyDescent="0.25">
      <c r="A8967" s="28" t="s">
        <v>85</v>
      </c>
      <c r="B8967" s="2">
        <v>0.67633186832993397</v>
      </c>
    </row>
    <row r="8968" spans="1:2" x14ac:dyDescent="0.25">
      <c r="A8968" s="28" t="s">
        <v>82</v>
      </c>
      <c r="B8968" s="2">
        <v>5.4932897140805448</v>
      </c>
    </row>
    <row r="8969" spans="1:2" x14ac:dyDescent="0.25">
      <c r="A8969" s="6" t="s">
        <v>246</v>
      </c>
      <c r="B8969" s="2">
        <v>23.70308757091788</v>
      </c>
    </row>
    <row r="8970" spans="1:2" x14ac:dyDescent="0.25">
      <c r="A8970" s="28" t="s">
        <v>79</v>
      </c>
      <c r="B8970" s="2">
        <v>0.33612248639788367</v>
      </c>
    </row>
    <row r="8971" spans="1:2" x14ac:dyDescent="0.25">
      <c r="A8971" s="28" t="s">
        <v>86</v>
      </c>
      <c r="B8971" s="2">
        <v>2.938877315657993E-2</v>
      </c>
    </row>
    <row r="8972" spans="1:2" x14ac:dyDescent="0.25">
      <c r="A8972" s="28" t="s">
        <v>87</v>
      </c>
      <c r="B8972" s="2">
        <v>9.9512619285808512E-2</v>
      </c>
    </row>
    <row r="8973" spans="1:2" x14ac:dyDescent="0.25">
      <c r="A8973" s="28" t="s">
        <v>31</v>
      </c>
      <c r="B8973" s="2">
        <v>0.13249381000390209</v>
      </c>
    </row>
    <row r="8974" spans="1:2" x14ac:dyDescent="0.25">
      <c r="A8974" s="28" t="s">
        <v>29</v>
      </c>
      <c r="B8974" s="2">
        <v>0.30676266440158306</v>
      </c>
    </row>
    <row r="8975" spans="1:2" x14ac:dyDescent="0.25">
      <c r="A8975" s="28" t="s">
        <v>30</v>
      </c>
      <c r="B8975" s="2">
        <v>0.11713275130258183</v>
      </c>
    </row>
    <row r="8976" spans="1:2" x14ac:dyDescent="0.25">
      <c r="A8976" s="28" t="s">
        <v>80</v>
      </c>
      <c r="B8976" s="2">
        <v>0.89077984596196902</v>
      </c>
    </row>
    <row r="8977" spans="1:2" x14ac:dyDescent="0.25">
      <c r="A8977" s="28" t="s">
        <v>84</v>
      </c>
      <c r="B8977" s="2">
        <v>2.5551143091430859</v>
      </c>
    </row>
    <row r="8978" spans="1:2" x14ac:dyDescent="0.25">
      <c r="A8978" s="28" t="s">
        <v>85</v>
      </c>
      <c r="B8978" s="2">
        <v>7.4636827284708245</v>
      </c>
    </row>
    <row r="8979" spans="1:2" x14ac:dyDescent="0.25">
      <c r="A8979" s="28" t="s">
        <v>82</v>
      </c>
      <c r="B8979" s="2">
        <v>11.772097582793663</v>
      </c>
    </row>
    <row r="8980" spans="1:2" x14ac:dyDescent="0.25">
      <c r="A8980" s="6" t="s">
        <v>248</v>
      </c>
      <c r="B8980" s="2">
        <v>427.72213030573732</v>
      </c>
    </row>
    <row r="8981" spans="1:2" x14ac:dyDescent="0.25">
      <c r="A8981" s="28" t="s">
        <v>79</v>
      </c>
      <c r="B8981" s="2">
        <v>12.325607345507709</v>
      </c>
    </row>
    <row r="8982" spans="1:2" x14ac:dyDescent="0.25">
      <c r="A8982" s="28" t="s">
        <v>86</v>
      </c>
      <c r="B8982" s="2">
        <v>4.4819662040086889</v>
      </c>
    </row>
    <row r="8983" spans="1:2" x14ac:dyDescent="0.25">
      <c r="A8983" s="28" t="s">
        <v>87</v>
      </c>
      <c r="B8983" s="2">
        <v>6.9301416563023697</v>
      </c>
    </row>
    <row r="8984" spans="1:2" x14ac:dyDescent="0.25">
      <c r="A8984" s="28" t="s">
        <v>31</v>
      </c>
      <c r="B8984" s="2">
        <v>19.539575653209592</v>
      </c>
    </row>
    <row r="8985" spans="1:2" x14ac:dyDescent="0.25">
      <c r="A8985" s="28" t="s">
        <v>29</v>
      </c>
      <c r="B8985" s="2">
        <v>10.571410352190911</v>
      </c>
    </row>
    <row r="8986" spans="1:2" x14ac:dyDescent="0.25">
      <c r="A8986" s="28" t="s">
        <v>30</v>
      </c>
      <c r="B8986" s="2">
        <v>6.9021152784683517</v>
      </c>
    </row>
    <row r="8987" spans="1:2" x14ac:dyDescent="0.25">
      <c r="A8987" s="28" t="s">
        <v>80</v>
      </c>
      <c r="B8987" s="2">
        <v>8.7593510304334057</v>
      </c>
    </row>
    <row r="8988" spans="1:2" x14ac:dyDescent="0.25">
      <c r="A8988" s="28" t="s">
        <v>84</v>
      </c>
      <c r="B8988" s="2">
        <v>70.310176346648134</v>
      </c>
    </row>
    <row r="8989" spans="1:2" x14ac:dyDescent="0.25">
      <c r="A8989" s="28" t="s">
        <v>85</v>
      </c>
      <c r="B8989" s="2">
        <v>120.6630047454066</v>
      </c>
    </row>
    <row r="8990" spans="1:2" x14ac:dyDescent="0.25">
      <c r="A8990" s="28" t="s">
        <v>82</v>
      </c>
      <c r="B8990" s="2">
        <v>167.23878169356155</v>
      </c>
    </row>
    <row r="8991" spans="1:2" x14ac:dyDescent="0.25">
      <c r="A8991" s="6" t="s">
        <v>20</v>
      </c>
      <c r="B8991" s="2">
        <v>106.26345131082897</v>
      </c>
    </row>
    <row r="8992" spans="1:2" x14ac:dyDescent="0.25">
      <c r="A8992" s="28" t="s">
        <v>79</v>
      </c>
      <c r="B8992" s="2">
        <v>0.94607073052419355</v>
      </c>
    </row>
    <row r="8993" spans="1:2" x14ac:dyDescent="0.25">
      <c r="A8993" s="28" t="s">
        <v>86</v>
      </c>
      <c r="B8993" s="2">
        <v>0.79686996344698169</v>
      </c>
    </row>
    <row r="8994" spans="1:2" x14ac:dyDescent="0.25">
      <c r="A8994" s="28" t="s">
        <v>87</v>
      </c>
      <c r="B8994" s="2">
        <v>2.1394888061175692</v>
      </c>
    </row>
    <row r="8995" spans="1:2" x14ac:dyDescent="0.25">
      <c r="A8995" s="28" t="s">
        <v>31</v>
      </c>
      <c r="B8995" s="2">
        <v>0.55177688983839401</v>
      </c>
    </row>
    <row r="8996" spans="1:2" x14ac:dyDescent="0.25">
      <c r="A8996" s="28" t="s">
        <v>29</v>
      </c>
      <c r="B8996" s="2">
        <v>0.66615228396113169</v>
      </c>
    </row>
    <row r="8997" spans="1:2" x14ac:dyDescent="0.25">
      <c r="A8997" s="28" t="s">
        <v>30</v>
      </c>
      <c r="B8997" s="2">
        <v>0.7969714264356661</v>
      </c>
    </row>
    <row r="8998" spans="1:2" x14ac:dyDescent="0.25">
      <c r="A8998" s="28" t="s">
        <v>80</v>
      </c>
      <c r="B8998" s="2">
        <v>0.51434080426885309</v>
      </c>
    </row>
    <row r="8999" spans="1:2" x14ac:dyDescent="0.25">
      <c r="A8999" s="28" t="s">
        <v>84</v>
      </c>
      <c r="B8999" s="2">
        <v>11.69189536236936</v>
      </c>
    </row>
    <row r="9000" spans="1:2" x14ac:dyDescent="0.25">
      <c r="A9000" s="28" t="s">
        <v>85</v>
      </c>
      <c r="B9000" s="2">
        <v>11.74370022287035</v>
      </c>
    </row>
    <row r="9001" spans="1:2" x14ac:dyDescent="0.25">
      <c r="A9001" s="28" t="s">
        <v>82</v>
      </c>
      <c r="B9001" s="2">
        <v>76.416184820996477</v>
      </c>
    </row>
    <row r="9002" spans="1:2" x14ac:dyDescent="0.25">
      <c r="A9002" s="6" t="s">
        <v>21</v>
      </c>
      <c r="B9002" s="2">
        <v>39.479796332302314</v>
      </c>
    </row>
    <row r="9003" spans="1:2" x14ac:dyDescent="0.25">
      <c r="A9003" s="28" t="s">
        <v>79</v>
      </c>
      <c r="B9003" s="2">
        <v>0.2109191830217651</v>
      </c>
    </row>
    <row r="9004" spans="1:2" x14ac:dyDescent="0.25">
      <c r="A9004" s="28" t="s">
        <v>86</v>
      </c>
      <c r="B9004" s="2">
        <v>0.58321376027671878</v>
      </c>
    </row>
    <row r="9005" spans="1:2" x14ac:dyDescent="0.25">
      <c r="A9005" s="28" t="s">
        <v>87</v>
      </c>
      <c r="B9005" s="2">
        <v>6.8496908793548972E-2</v>
      </c>
    </row>
    <row r="9006" spans="1:2" x14ac:dyDescent="0.25">
      <c r="A9006" s="28" t="s">
        <v>31</v>
      </c>
      <c r="B9006" s="2">
        <v>0.91862963448153145</v>
      </c>
    </row>
    <row r="9007" spans="1:2" x14ac:dyDescent="0.25">
      <c r="A9007" s="28" t="s">
        <v>29</v>
      </c>
      <c r="B9007" s="2">
        <v>0.3347362377954986</v>
      </c>
    </row>
    <row r="9008" spans="1:2" x14ac:dyDescent="0.25">
      <c r="A9008" s="28" t="s">
        <v>30</v>
      </c>
      <c r="B9008" s="2">
        <v>0.4006533983143088</v>
      </c>
    </row>
    <row r="9009" spans="1:2" x14ac:dyDescent="0.25">
      <c r="A9009" s="28" t="s">
        <v>80</v>
      </c>
      <c r="B9009" s="2">
        <v>2.6079028583303763</v>
      </c>
    </row>
    <row r="9010" spans="1:2" x14ac:dyDescent="0.25">
      <c r="A9010" s="28" t="s">
        <v>84</v>
      </c>
      <c r="B9010" s="2">
        <v>7.1984871136294446</v>
      </c>
    </row>
    <row r="9011" spans="1:2" x14ac:dyDescent="0.25">
      <c r="A9011" s="28" t="s">
        <v>85</v>
      </c>
      <c r="B9011" s="2">
        <v>5.4425417063012738</v>
      </c>
    </row>
    <row r="9012" spans="1:2" x14ac:dyDescent="0.25">
      <c r="A9012" s="28" t="s">
        <v>82</v>
      </c>
      <c r="B9012" s="2">
        <v>21.714215531357851</v>
      </c>
    </row>
    <row r="9013" spans="1:2" x14ac:dyDescent="0.25">
      <c r="A9013" s="6" t="s">
        <v>22</v>
      </c>
      <c r="B9013" s="2">
        <v>10.83770805470602</v>
      </c>
    </row>
    <row r="9014" spans="1:2" x14ac:dyDescent="0.25">
      <c r="A9014" s="28" t="s">
        <v>79</v>
      </c>
      <c r="B9014" s="2">
        <v>0.21447185428317908</v>
      </c>
    </row>
    <row r="9015" spans="1:2" x14ac:dyDescent="0.25">
      <c r="A9015" s="28" t="s">
        <v>86</v>
      </c>
      <c r="B9015" s="2">
        <v>0.12549838491216456</v>
      </c>
    </row>
    <row r="9016" spans="1:2" x14ac:dyDescent="0.25">
      <c r="A9016" s="28" t="s">
        <v>87</v>
      </c>
      <c r="B9016" s="2">
        <v>7.1733343207926681E-2</v>
      </c>
    </row>
    <row r="9017" spans="1:2" x14ac:dyDescent="0.25">
      <c r="A9017" s="28" t="s">
        <v>31</v>
      </c>
      <c r="B9017" s="2">
        <v>0.28800388657101611</v>
      </c>
    </row>
    <row r="9018" spans="1:2" x14ac:dyDescent="0.25">
      <c r="A9018" s="28" t="s">
        <v>29</v>
      </c>
      <c r="B9018" s="2">
        <v>0.15891947022514571</v>
      </c>
    </row>
    <row r="9019" spans="1:2" x14ac:dyDescent="0.25">
      <c r="A9019" s="28" t="s">
        <v>30</v>
      </c>
      <c r="B9019" s="2">
        <v>0.22067407138993073</v>
      </c>
    </row>
    <row r="9020" spans="1:2" x14ac:dyDescent="0.25">
      <c r="A9020" s="28" t="s">
        <v>80</v>
      </c>
      <c r="B9020" s="2">
        <v>0.11208578384034307</v>
      </c>
    </row>
    <row r="9021" spans="1:2" x14ac:dyDescent="0.25">
      <c r="A9021" s="28" t="s">
        <v>84</v>
      </c>
      <c r="B9021" s="2">
        <v>1.8851700532111495</v>
      </c>
    </row>
    <row r="9022" spans="1:2" x14ac:dyDescent="0.25">
      <c r="A9022" s="28" t="s">
        <v>85</v>
      </c>
      <c r="B9022" s="2">
        <v>2.2065269000133503</v>
      </c>
    </row>
    <row r="9023" spans="1:2" x14ac:dyDescent="0.25">
      <c r="A9023" s="28" t="s">
        <v>82</v>
      </c>
      <c r="B9023" s="2">
        <v>5.5546243070518155</v>
      </c>
    </row>
    <row r="9024" spans="1:2" x14ac:dyDescent="0.25">
      <c r="A9024" s="6" t="s">
        <v>25</v>
      </c>
      <c r="B9024" s="2">
        <v>56.484248639239865</v>
      </c>
    </row>
    <row r="9025" spans="1:2" x14ac:dyDescent="0.25">
      <c r="A9025" s="28" t="s">
        <v>79</v>
      </c>
      <c r="B9025" s="2">
        <v>4.9703142201453483</v>
      </c>
    </row>
    <row r="9026" spans="1:2" x14ac:dyDescent="0.25">
      <c r="A9026" s="28" t="s">
        <v>86</v>
      </c>
      <c r="B9026" s="2">
        <v>0.27516720533808081</v>
      </c>
    </row>
    <row r="9027" spans="1:2" x14ac:dyDescent="0.25">
      <c r="A9027" s="28" t="s">
        <v>87</v>
      </c>
      <c r="B9027" s="2">
        <v>0.13528887483805882</v>
      </c>
    </row>
    <row r="9028" spans="1:2" x14ac:dyDescent="0.25">
      <c r="A9028" s="28" t="s">
        <v>31</v>
      </c>
      <c r="B9028" s="2">
        <v>3.8009948611690283</v>
      </c>
    </row>
    <row r="9029" spans="1:2" x14ac:dyDescent="0.25">
      <c r="A9029" s="28" t="s">
        <v>29</v>
      </c>
      <c r="B9029" s="2">
        <v>0.70912147069992282</v>
      </c>
    </row>
    <row r="9030" spans="1:2" x14ac:dyDescent="0.25">
      <c r="A9030" s="28" t="s">
        <v>30</v>
      </c>
      <c r="B9030" s="2">
        <v>3.7038902926549748</v>
      </c>
    </row>
    <row r="9031" spans="1:2" x14ac:dyDescent="0.25">
      <c r="A9031" s="28" t="s">
        <v>80</v>
      </c>
      <c r="B9031" s="2">
        <v>0.43077785813148411</v>
      </c>
    </row>
    <row r="9032" spans="1:2" x14ac:dyDescent="0.25">
      <c r="A9032" s="28" t="s">
        <v>84</v>
      </c>
      <c r="B9032" s="2">
        <v>0.78401285018231726</v>
      </c>
    </row>
    <row r="9033" spans="1:2" x14ac:dyDescent="0.25">
      <c r="A9033" s="28" t="s">
        <v>85</v>
      </c>
      <c r="B9033" s="2">
        <v>19.649864909940238</v>
      </c>
    </row>
    <row r="9034" spans="1:2" x14ac:dyDescent="0.25">
      <c r="A9034" s="28" t="s">
        <v>82</v>
      </c>
      <c r="B9034" s="2">
        <v>22.024816096140412</v>
      </c>
    </row>
    <row r="9035" spans="1:2" x14ac:dyDescent="0.25">
      <c r="A9035" s="6" t="s">
        <v>23</v>
      </c>
      <c r="B9035" s="2">
        <v>34.226488710671518</v>
      </c>
    </row>
    <row r="9036" spans="1:2" x14ac:dyDescent="0.25">
      <c r="A9036" s="28" t="s">
        <v>79</v>
      </c>
      <c r="B9036" s="2">
        <v>0.44417247030211882</v>
      </c>
    </row>
    <row r="9037" spans="1:2" x14ac:dyDescent="0.25">
      <c r="A9037" s="28" t="s">
        <v>86</v>
      </c>
      <c r="B9037" s="2">
        <v>0.16973720953355859</v>
      </c>
    </row>
    <row r="9038" spans="1:2" x14ac:dyDescent="0.25">
      <c r="A9038" s="28" t="s">
        <v>87</v>
      </c>
      <c r="B9038" s="2">
        <v>0.10917103917537734</v>
      </c>
    </row>
    <row r="9039" spans="1:2" x14ac:dyDescent="0.25">
      <c r="A9039" s="28" t="s">
        <v>31</v>
      </c>
      <c r="B9039" s="2">
        <v>0.41465733946039901</v>
      </c>
    </row>
    <row r="9040" spans="1:2" x14ac:dyDescent="0.25">
      <c r="A9040" s="28" t="s">
        <v>29</v>
      </c>
      <c r="B9040" s="2">
        <v>0.28893857073600043</v>
      </c>
    </row>
    <row r="9041" spans="1:2" x14ac:dyDescent="0.25">
      <c r="A9041" s="28" t="s">
        <v>30</v>
      </c>
      <c r="B9041" s="2">
        <v>0.27759321330972814</v>
      </c>
    </row>
    <row r="9042" spans="1:2" x14ac:dyDescent="0.25">
      <c r="A9042" s="28" t="s">
        <v>80</v>
      </c>
      <c r="B9042" s="2">
        <v>1.1602965564655798</v>
      </c>
    </row>
    <row r="9043" spans="1:2" x14ac:dyDescent="0.25">
      <c r="A9043" s="28" t="s">
        <v>84</v>
      </c>
      <c r="B9043" s="2">
        <v>8.7642873958932057</v>
      </c>
    </row>
    <row r="9044" spans="1:2" x14ac:dyDescent="0.25">
      <c r="A9044" s="28" t="s">
        <v>85</v>
      </c>
      <c r="B9044" s="2">
        <v>5.9907896987540816</v>
      </c>
    </row>
    <row r="9045" spans="1:2" x14ac:dyDescent="0.25">
      <c r="A9045" s="28" t="s">
        <v>82</v>
      </c>
      <c r="B9045" s="2">
        <v>16.606845217041467</v>
      </c>
    </row>
    <row r="9046" spans="1:2" x14ac:dyDescent="0.25">
      <c r="A9046" s="6" t="s">
        <v>250</v>
      </c>
      <c r="B9046" s="2">
        <v>81.78438132606145</v>
      </c>
    </row>
    <row r="9047" spans="1:2" x14ac:dyDescent="0.25">
      <c r="A9047" s="28" t="s">
        <v>79</v>
      </c>
      <c r="B9047" s="2">
        <v>1.2342194202424008</v>
      </c>
    </row>
    <row r="9048" spans="1:2" x14ac:dyDescent="0.25">
      <c r="A9048" s="28" t="s">
        <v>86</v>
      </c>
      <c r="B9048" s="2">
        <v>0.34943710619191903</v>
      </c>
    </row>
    <row r="9049" spans="1:2" x14ac:dyDescent="0.25">
      <c r="A9049" s="28" t="s">
        <v>87</v>
      </c>
      <c r="B9049" s="2">
        <v>0.85037186686774624</v>
      </c>
    </row>
    <row r="9050" spans="1:2" x14ac:dyDescent="0.25">
      <c r="A9050" s="28" t="s">
        <v>31</v>
      </c>
      <c r="B9050" s="2">
        <v>1.599131134290575</v>
      </c>
    </row>
    <row r="9051" spans="1:2" x14ac:dyDescent="0.25">
      <c r="A9051" s="28" t="s">
        <v>29</v>
      </c>
      <c r="B9051" s="2">
        <v>1.0950612302376481</v>
      </c>
    </row>
    <row r="9052" spans="1:2" x14ac:dyDescent="0.25">
      <c r="A9052" s="28" t="s">
        <v>30</v>
      </c>
      <c r="B9052" s="2">
        <v>0.76123498104671361</v>
      </c>
    </row>
    <row r="9053" spans="1:2" x14ac:dyDescent="0.25">
      <c r="A9053" s="28" t="s">
        <v>80</v>
      </c>
      <c r="B9053" s="2">
        <v>3.7617320750735668</v>
      </c>
    </row>
    <row r="9054" spans="1:2" x14ac:dyDescent="0.25">
      <c r="A9054" s="28" t="s">
        <v>84</v>
      </c>
      <c r="B9054" s="2">
        <v>11.629293253241588</v>
      </c>
    </row>
    <row r="9055" spans="1:2" x14ac:dyDescent="0.25">
      <c r="A9055" s="28" t="s">
        <v>85</v>
      </c>
      <c r="B9055" s="2">
        <v>18.599277232754115</v>
      </c>
    </row>
    <row r="9056" spans="1:2" x14ac:dyDescent="0.25">
      <c r="A9056" s="28" t="s">
        <v>82</v>
      </c>
      <c r="B9056" s="2">
        <v>41.904623026115175</v>
      </c>
    </row>
    <row r="9057" spans="1:2" x14ac:dyDescent="0.25">
      <c r="A9057" s="6" t="s">
        <v>252</v>
      </c>
      <c r="B9057" s="2">
        <v>218.99666645556084</v>
      </c>
    </row>
    <row r="9058" spans="1:2" x14ac:dyDescent="0.25">
      <c r="A9058" s="28" t="s">
        <v>79</v>
      </c>
      <c r="B9058" s="2">
        <v>4.1606536019693454</v>
      </c>
    </row>
    <row r="9059" spans="1:2" x14ac:dyDescent="0.25">
      <c r="A9059" s="28" t="s">
        <v>86</v>
      </c>
      <c r="B9059" s="2">
        <v>1.3477538394813597</v>
      </c>
    </row>
    <row r="9060" spans="1:2" x14ac:dyDescent="0.25">
      <c r="A9060" s="28" t="s">
        <v>87</v>
      </c>
      <c r="B9060" s="2">
        <v>6.9150250958546584</v>
      </c>
    </row>
    <row r="9061" spans="1:2" x14ac:dyDescent="0.25">
      <c r="A9061" s="28" t="s">
        <v>31</v>
      </c>
      <c r="B9061" s="2">
        <v>9.9471674498294149</v>
      </c>
    </row>
    <row r="9062" spans="1:2" x14ac:dyDescent="0.25">
      <c r="A9062" s="28" t="s">
        <v>29</v>
      </c>
      <c r="B9062" s="2">
        <v>29.982751847526266</v>
      </c>
    </row>
    <row r="9063" spans="1:2" x14ac:dyDescent="0.25">
      <c r="A9063" s="28" t="s">
        <v>30</v>
      </c>
      <c r="B9063" s="2">
        <v>6.1166556214680199</v>
      </c>
    </row>
    <row r="9064" spans="1:2" x14ac:dyDescent="0.25">
      <c r="A9064" s="28" t="s">
        <v>80</v>
      </c>
      <c r="B9064" s="2">
        <v>11.188081749026248</v>
      </c>
    </row>
    <row r="9065" spans="1:2" x14ac:dyDescent="0.25">
      <c r="A9065" s="28" t="s">
        <v>84</v>
      </c>
      <c r="B9065" s="2">
        <v>16.996121751088108</v>
      </c>
    </row>
    <row r="9066" spans="1:2" x14ac:dyDescent="0.25">
      <c r="A9066" s="28" t="s">
        <v>85</v>
      </c>
      <c r="B9066" s="2">
        <v>45.945822802345205</v>
      </c>
    </row>
    <row r="9067" spans="1:2" x14ac:dyDescent="0.25">
      <c r="A9067" s="28" t="s">
        <v>82</v>
      </c>
      <c r="B9067" s="2">
        <v>86.396632696972247</v>
      </c>
    </row>
    <row r="9068" spans="1:2" x14ac:dyDescent="0.25">
      <c r="A9068" s="6" t="s">
        <v>230</v>
      </c>
      <c r="B9068" s="2">
        <v>44.300030658837969</v>
      </c>
    </row>
    <row r="9069" spans="1:2" x14ac:dyDescent="0.25">
      <c r="A9069" s="28" t="s">
        <v>79</v>
      </c>
      <c r="B9069" s="2">
        <v>0.76156056371411363</v>
      </c>
    </row>
    <row r="9070" spans="1:2" x14ac:dyDescent="0.25">
      <c r="A9070" s="28" t="s">
        <v>86</v>
      </c>
      <c r="B9070" s="2">
        <v>0.28946003189617275</v>
      </c>
    </row>
    <row r="9071" spans="1:2" x14ac:dyDescent="0.25">
      <c r="A9071" s="28" t="s">
        <v>87</v>
      </c>
      <c r="B9071" s="2">
        <v>0.43917895555980935</v>
      </c>
    </row>
    <row r="9072" spans="1:2" x14ac:dyDescent="0.25">
      <c r="A9072" s="28" t="s">
        <v>31</v>
      </c>
      <c r="B9072" s="2">
        <v>5.894966544392898</v>
      </c>
    </row>
    <row r="9073" spans="1:2" x14ac:dyDescent="0.25">
      <c r="A9073" s="28" t="s">
        <v>29</v>
      </c>
      <c r="B9073" s="2">
        <v>2.2921003379717426</v>
      </c>
    </row>
    <row r="9074" spans="1:2" x14ac:dyDescent="0.25">
      <c r="A9074" s="28" t="s">
        <v>30</v>
      </c>
      <c r="B9074" s="2">
        <v>2.8593989919607914</v>
      </c>
    </row>
    <row r="9075" spans="1:2" x14ac:dyDescent="0.25">
      <c r="A9075" s="28" t="s">
        <v>80</v>
      </c>
      <c r="B9075" s="2">
        <v>1.8702923549689225</v>
      </c>
    </row>
    <row r="9076" spans="1:2" x14ac:dyDescent="0.25">
      <c r="A9076" s="28" t="s">
        <v>84</v>
      </c>
      <c r="B9076" s="2">
        <v>2.9646291484468019</v>
      </c>
    </row>
    <row r="9077" spans="1:2" x14ac:dyDescent="0.25">
      <c r="A9077" s="28" t="s">
        <v>85</v>
      </c>
      <c r="B9077" s="2">
        <v>9.5880117695114393</v>
      </c>
    </row>
    <row r="9078" spans="1:2" x14ac:dyDescent="0.25">
      <c r="A9078" s="28" t="s">
        <v>82</v>
      </c>
      <c r="B9078" s="2">
        <v>17.340431960415277</v>
      </c>
    </row>
    <row r="9079" spans="1:2" x14ac:dyDescent="0.25">
      <c r="A9079" s="6" t="s">
        <v>93</v>
      </c>
      <c r="B9079" s="2">
        <v>1438.6070420582005</v>
      </c>
    </row>
    <row r="9080" spans="1:2" x14ac:dyDescent="0.25">
      <c r="A9080" s="28" t="s">
        <v>79</v>
      </c>
      <c r="B9080" s="2">
        <v>37.662986213320778</v>
      </c>
    </row>
    <row r="9081" spans="1:2" x14ac:dyDescent="0.25">
      <c r="A9081" s="28" t="s">
        <v>86</v>
      </c>
      <c r="B9081" s="2">
        <v>10.504689206774609</v>
      </c>
    </row>
    <row r="9082" spans="1:2" x14ac:dyDescent="0.25">
      <c r="A9082" s="28" t="s">
        <v>87</v>
      </c>
      <c r="B9082" s="2">
        <v>24.520992440015913</v>
      </c>
    </row>
    <row r="9083" spans="1:2" x14ac:dyDescent="0.25">
      <c r="A9083" s="28" t="s">
        <v>31</v>
      </c>
      <c r="B9083" s="2">
        <v>55.307359196800768</v>
      </c>
    </row>
    <row r="9084" spans="1:2" x14ac:dyDescent="0.25">
      <c r="A9084" s="28" t="s">
        <v>29</v>
      </c>
      <c r="B9084" s="2">
        <v>51.757975289737033</v>
      </c>
    </row>
    <row r="9085" spans="1:2" x14ac:dyDescent="0.25">
      <c r="A9085" s="28" t="s">
        <v>30</v>
      </c>
      <c r="B9085" s="2">
        <v>26.137821651260182</v>
      </c>
    </row>
    <row r="9086" spans="1:2" x14ac:dyDescent="0.25">
      <c r="A9086" s="28" t="s">
        <v>80</v>
      </c>
      <c r="B9086" s="2">
        <v>39.13519882621457</v>
      </c>
    </row>
    <row r="9087" spans="1:2" x14ac:dyDescent="0.25">
      <c r="A9087" s="28" t="s">
        <v>84</v>
      </c>
      <c r="B9087" s="2">
        <v>212.320727292794</v>
      </c>
    </row>
    <row r="9088" spans="1:2" x14ac:dyDescent="0.25">
      <c r="A9088" s="28" t="s">
        <v>85</v>
      </c>
      <c r="B9088" s="2">
        <v>331.22777515763494</v>
      </c>
    </row>
    <row r="9089" spans="1:2" x14ac:dyDescent="0.25">
      <c r="A9089" s="28" t="s">
        <v>82</v>
      </c>
      <c r="B9089" s="2">
        <v>650.03151678364759</v>
      </c>
    </row>
    <row r="9090" spans="1:2" x14ac:dyDescent="0.25">
      <c r="A9090" s="3" t="s">
        <v>82</v>
      </c>
      <c r="B9090" s="2">
        <v>4313.2426874727689</v>
      </c>
    </row>
    <row r="9091" spans="1:2" x14ac:dyDescent="0.25">
      <c r="A9091" s="6" t="s">
        <v>229</v>
      </c>
      <c r="B9091" s="2">
        <v>43.475274693894619</v>
      </c>
    </row>
    <row r="9092" spans="1:2" x14ac:dyDescent="0.25">
      <c r="A9092" s="28" t="s">
        <v>79</v>
      </c>
      <c r="B9092" s="2">
        <v>7.8546863465201178E-2</v>
      </c>
    </row>
    <row r="9093" spans="1:2" x14ac:dyDescent="0.25">
      <c r="A9093" s="28" t="s">
        <v>86</v>
      </c>
      <c r="B9093" s="2">
        <v>0.19790542088163368</v>
      </c>
    </row>
    <row r="9094" spans="1:2" x14ac:dyDescent="0.25">
      <c r="A9094" s="28" t="s">
        <v>87</v>
      </c>
      <c r="B9094" s="2">
        <v>1.0547602983866926</v>
      </c>
    </row>
    <row r="9095" spans="1:2" x14ac:dyDescent="0.25">
      <c r="A9095" s="28" t="s">
        <v>31</v>
      </c>
      <c r="B9095" s="2">
        <v>0.93003661074161392</v>
      </c>
    </row>
    <row r="9096" spans="1:2" x14ac:dyDescent="0.25">
      <c r="A9096" s="28" t="s">
        <v>29</v>
      </c>
      <c r="B9096" s="2">
        <v>1.0835625504480992</v>
      </c>
    </row>
    <row r="9097" spans="1:2" x14ac:dyDescent="0.25">
      <c r="A9097" s="28" t="s">
        <v>30</v>
      </c>
      <c r="B9097" s="2">
        <v>0.2670492894290466</v>
      </c>
    </row>
    <row r="9098" spans="1:2" x14ac:dyDescent="0.25">
      <c r="A9098" s="28" t="s">
        <v>88</v>
      </c>
      <c r="B9098" s="2">
        <v>12.319854148116789</v>
      </c>
    </row>
    <row r="9099" spans="1:2" x14ac:dyDescent="0.25">
      <c r="A9099" s="28" t="s">
        <v>80</v>
      </c>
      <c r="B9099" s="2">
        <v>1.4501073654047802</v>
      </c>
    </row>
    <row r="9100" spans="1:2" x14ac:dyDescent="0.25">
      <c r="A9100" s="28" t="s">
        <v>84</v>
      </c>
      <c r="B9100" s="2">
        <v>16.217538999215311</v>
      </c>
    </row>
    <row r="9101" spans="1:2" x14ac:dyDescent="0.25">
      <c r="A9101" s="28" t="s">
        <v>85</v>
      </c>
      <c r="B9101" s="2">
        <v>9.875913147805452</v>
      </c>
    </row>
    <row r="9102" spans="1:2" x14ac:dyDescent="0.25">
      <c r="A9102" s="6" t="s">
        <v>240</v>
      </c>
      <c r="B9102" s="2">
        <v>11.029242315411484</v>
      </c>
    </row>
    <row r="9103" spans="1:2" x14ac:dyDescent="0.25">
      <c r="A9103" s="28" t="s">
        <v>87</v>
      </c>
      <c r="B9103" s="2">
        <v>1.0647218498627353</v>
      </c>
    </row>
    <row r="9104" spans="1:2" x14ac:dyDescent="0.25">
      <c r="A9104" s="28" t="s">
        <v>31</v>
      </c>
      <c r="B9104" s="2">
        <v>0.25446878051075283</v>
      </c>
    </row>
    <row r="9105" spans="1:2" x14ac:dyDescent="0.25">
      <c r="A9105" s="28" t="s">
        <v>29</v>
      </c>
      <c r="B9105" s="2">
        <v>0.81817771441071541</v>
      </c>
    </row>
    <row r="9106" spans="1:2" x14ac:dyDescent="0.25">
      <c r="A9106" s="28" t="s">
        <v>30</v>
      </c>
      <c r="B9106" s="2">
        <v>0.78451858300469868</v>
      </c>
    </row>
    <row r="9107" spans="1:2" x14ac:dyDescent="0.25">
      <c r="A9107" s="28" t="s">
        <v>88</v>
      </c>
      <c r="B9107" s="2">
        <v>0.79757788449128719</v>
      </c>
    </row>
    <row r="9108" spans="1:2" x14ac:dyDescent="0.25">
      <c r="A9108" s="28" t="s">
        <v>80</v>
      </c>
      <c r="B9108" s="2">
        <v>0.34723902766260711</v>
      </c>
    </row>
    <row r="9109" spans="1:2" x14ac:dyDescent="0.25">
      <c r="A9109" s="28" t="s">
        <v>84</v>
      </c>
      <c r="B9109" s="2">
        <v>2.320776256008493</v>
      </c>
    </row>
    <row r="9110" spans="1:2" x14ac:dyDescent="0.25">
      <c r="A9110" s="28" t="s">
        <v>85</v>
      </c>
      <c r="B9110" s="2">
        <v>4.6417622194601931</v>
      </c>
    </row>
    <row r="9111" spans="1:2" x14ac:dyDescent="0.25">
      <c r="A9111" s="6" t="s">
        <v>242</v>
      </c>
      <c r="B9111" s="2">
        <v>228.02217102962865</v>
      </c>
    </row>
    <row r="9112" spans="1:2" x14ac:dyDescent="0.25">
      <c r="A9112" s="28" t="s">
        <v>79</v>
      </c>
      <c r="B9112" s="2">
        <v>5.2241423949712678</v>
      </c>
    </row>
    <row r="9113" spans="1:2" x14ac:dyDescent="0.25">
      <c r="A9113" s="28" t="s">
        <v>86</v>
      </c>
      <c r="B9113" s="2">
        <v>0.99673686538536976</v>
      </c>
    </row>
    <row r="9114" spans="1:2" x14ac:dyDescent="0.25">
      <c r="A9114" s="28" t="s">
        <v>87</v>
      </c>
      <c r="B9114" s="2">
        <v>2.9817144692119424</v>
      </c>
    </row>
    <row r="9115" spans="1:2" x14ac:dyDescent="0.25">
      <c r="A9115" s="28" t="s">
        <v>31</v>
      </c>
      <c r="B9115" s="2">
        <v>7.7299455321787525</v>
      </c>
    </row>
    <row r="9116" spans="1:2" x14ac:dyDescent="0.25">
      <c r="A9116" s="28" t="s">
        <v>29</v>
      </c>
      <c r="B9116" s="2">
        <v>4.8704550573186625</v>
      </c>
    </row>
    <row r="9117" spans="1:2" x14ac:dyDescent="0.25">
      <c r="A9117" s="28" t="s">
        <v>30</v>
      </c>
      <c r="B9117" s="2">
        <v>6.3727493719577879</v>
      </c>
    </row>
    <row r="9118" spans="1:2" x14ac:dyDescent="0.25">
      <c r="A9118" s="28" t="s">
        <v>88</v>
      </c>
      <c r="B9118" s="2">
        <v>59.287614233276749</v>
      </c>
    </row>
    <row r="9119" spans="1:2" x14ac:dyDescent="0.25">
      <c r="A9119" s="28" t="s">
        <v>80</v>
      </c>
      <c r="B9119" s="2">
        <v>6.3046437344246771</v>
      </c>
    </row>
    <row r="9120" spans="1:2" x14ac:dyDescent="0.25">
      <c r="A9120" s="28" t="s">
        <v>84</v>
      </c>
      <c r="B9120" s="2">
        <v>77.733896683387641</v>
      </c>
    </row>
    <row r="9121" spans="1:2" x14ac:dyDescent="0.25">
      <c r="A9121" s="28" t="s">
        <v>85</v>
      </c>
      <c r="B9121" s="2">
        <v>56.520272687515806</v>
      </c>
    </row>
    <row r="9122" spans="1:2" x14ac:dyDescent="0.25">
      <c r="A9122" s="6" t="s">
        <v>53</v>
      </c>
      <c r="B9122" s="2">
        <v>19.38042241439706</v>
      </c>
    </row>
    <row r="9123" spans="1:2" x14ac:dyDescent="0.25">
      <c r="A9123" s="28" t="s">
        <v>79</v>
      </c>
      <c r="B9123" s="2">
        <v>0.64464531322915375</v>
      </c>
    </row>
    <row r="9124" spans="1:2" x14ac:dyDescent="0.25">
      <c r="A9124" s="28" t="s">
        <v>86</v>
      </c>
      <c r="B9124" s="2">
        <v>0.15173400759640693</v>
      </c>
    </row>
    <row r="9125" spans="1:2" x14ac:dyDescent="0.25">
      <c r="A9125" s="28" t="s">
        <v>87</v>
      </c>
      <c r="B9125" s="2">
        <v>6.1770506627260762E-3</v>
      </c>
    </row>
    <row r="9126" spans="1:2" x14ac:dyDescent="0.25">
      <c r="A9126" s="28" t="s">
        <v>31</v>
      </c>
      <c r="B9126" s="2">
        <v>0.15376484435922655</v>
      </c>
    </row>
    <row r="9127" spans="1:2" x14ac:dyDescent="0.25">
      <c r="A9127" s="28" t="s">
        <v>29</v>
      </c>
      <c r="B9127" s="2">
        <v>6.4154157823991462E-2</v>
      </c>
    </row>
    <row r="9128" spans="1:2" x14ac:dyDescent="0.25">
      <c r="A9128" s="28" t="s">
        <v>30</v>
      </c>
      <c r="B9128" s="2">
        <v>5.8752010810244797E-3</v>
      </c>
    </row>
    <row r="9129" spans="1:2" x14ac:dyDescent="0.25">
      <c r="A9129" s="28" t="s">
        <v>80</v>
      </c>
      <c r="B9129" s="2">
        <v>11.078159873514558</v>
      </c>
    </row>
    <row r="9130" spans="1:2" x14ac:dyDescent="0.25">
      <c r="A9130" s="28" t="s">
        <v>84</v>
      </c>
      <c r="B9130" s="2">
        <v>2.5987333129154693</v>
      </c>
    </row>
    <row r="9131" spans="1:2" x14ac:dyDescent="0.25">
      <c r="A9131" s="28" t="s">
        <v>85</v>
      </c>
      <c r="B9131" s="2">
        <v>4.6771786532145061</v>
      </c>
    </row>
    <row r="9132" spans="1:2" x14ac:dyDescent="0.25">
      <c r="A9132" s="6" t="s">
        <v>231</v>
      </c>
      <c r="B9132" s="2">
        <v>61.70149024708455</v>
      </c>
    </row>
    <row r="9133" spans="1:2" x14ac:dyDescent="0.25">
      <c r="A9133" s="28" t="s">
        <v>79</v>
      </c>
      <c r="B9133" s="2">
        <v>0.15161798987565064</v>
      </c>
    </row>
    <row r="9134" spans="1:2" x14ac:dyDescent="0.25">
      <c r="A9134" s="28" t="s">
        <v>86</v>
      </c>
      <c r="B9134" s="2">
        <v>3.5954154650739596E-2</v>
      </c>
    </row>
    <row r="9135" spans="1:2" x14ac:dyDescent="0.25">
      <c r="A9135" s="28" t="s">
        <v>31</v>
      </c>
      <c r="B9135" s="2">
        <v>4.5620065402072383</v>
      </c>
    </row>
    <row r="9136" spans="1:2" x14ac:dyDescent="0.25">
      <c r="A9136" s="28" t="s">
        <v>29</v>
      </c>
      <c r="B9136" s="2">
        <v>4.5447481167115473</v>
      </c>
    </row>
    <row r="9137" spans="1:2" x14ac:dyDescent="0.25">
      <c r="A9137" s="28" t="s">
        <v>30</v>
      </c>
      <c r="B9137" s="2">
        <v>1.0012191229993759E-2</v>
      </c>
    </row>
    <row r="9138" spans="1:2" x14ac:dyDescent="0.25">
      <c r="A9138" s="28" t="s">
        <v>88</v>
      </c>
      <c r="B9138" s="2">
        <v>46.215440226858284</v>
      </c>
    </row>
    <row r="9139" spans="1:2" x14ac:dyDescent="0.25">
      <c r="A9139" s="28" t="s">
        <v>80</v>
      </c>
      <c r="B9139" s="2">
        <v>1.2995474618874212</v>
      </c>
    </row>
    <row r="9140" spans="1:2" x14ac:dyDescent="0.25">
      <c r="A9140" s="28" t="s">
        <v>84</v>
      </c>
      <c r="B9140" s="2">
        <v>2.5683030333753094</v>
      </c>
    </row>
    <row r="9141" spans="1:2" x14ac:dyDescent="0.25">
      <c r="A9141" s="28" t="s">
        <v>85</v>
      </c>
      <c r="B9141" s="2">
        <v>2.3138605322883632</v>
      </c>
    </row>
    <row r="9142" spans="1:2" x14ac:dyDescent="0.25">
      <c r="A9142" s="6" t="s">
        <v>19</v>
      </c>
      <c r="B9142" s="2">
        <v>5.9911787220643271</v>
      </c>
    </row>
    <row r="9143" spans="1:2" x14ac:dyDescent="0.25">
      <c r="A9143" s="28" t="s">
        <v>79</v>
      </c>
      <c r="B9143" s="2">
        <v>0.15658205047923029</v>
      </c>
    </row>
    <row r="9144" spans="1:2" x14ac:dyDescent="0.25">
      <c r="A9144" s="28" t="s">
        <v>86</v>
      </c>
      <c r="B9144" s="2">
        <v>9.1964691693068364E-3</v>
      </c>
    </row>
    <row r="9145" spans="1:2" x14ac:dyDescent="0.25">
      <c r="A9145" s="28" t="s">
        <v>87</v>
      </c>
      <c r="B9145" s="2">
        <v>3.6176581501287564E-3</v>
      </c>
    </row>
    <row r="9146" spans="1:2" x14ac:dyDescent="0.25">
      <c r="A9146" s="28" t="s">
        <v>31</v>
      </c>
      <c r="B9146" s="2">
        <v>0.33183807577343399</v>
      </c>
    </row>
    <row r="9147" spans="1:2" x14ac:dyDescent="0.25">
      <c r="A9147" s="28" t="s">
        <v>29</v>
      </c>
      <c r="B9147" s="2">
        <v>0.83022525014438331</v>
      </c>
    </row>
    <row r="9148" spans="1:2" x14ac:dyDescent="0.25">
      <c r="A9148" s="28" t="s">
        <v>30</v>
      </c>
      <c r="B9148" s="2">
        <v>1.0762154650799756</v>
      </c>
    </row>
    <row r="9149" spans="1:2" x14ac:dyDescent="0.25">
      <c r="A9149" s="28" t="s">
        <v>88</v>
      </c>
      <c r="B9149" s="2">
        <v>2.4122763235096976</v>
      </c>
    </row>
    <row r="9150" spans="1:2" x14ac:dyDescent="0.25">
      <c r="A9150" s="28" t="s">
        <v>80</v>
      </c>
      <c r="B9150" s="2">
        <v>1.2518944246976764E-2</v>
      </c>
    </row>
    <row r="9151" spans="1:2" x14ac:dyDescent="0.25">
      <c r="A9151" s="28" t="s">
        <v>84</v>
      </c>
      <c r="B9151" s="2">
        <v>7.6620399123422472E-2</v>
      </c>
    </row>
    <row r="9152" spans="1:2" x14ac:dyDescent="0.25">
      <c r="A9152" s="28" t="s">
        <v>85</v>
      </c>
      <c r="B9152" s="2">
        <v>1.0820880863877715</v>
      </c>
    </row>
    <row r="9153" spans="1:2" x14ac:dyDescent="0.25">
      <c r="A9153" s="6" t="s">
        <v>244</v>
      </c>
      <c r="B9153" s="2">
        <v>63.28970834589547</v>
      </c>
    </row>
    <row r="9154" spans="1:2" x14ac:dyDescent="0.25">
      <c r="A9154" s="28" t="s">
        <v>79</v>
      </c>
      <c r="B9154" s="2">
        <v>0.41116299266013129</v>
      </c>
    </row>
    <row r="9155" spans="1:2" x14ac:dyDescent="0.25">
      <c r="A9155" s="28" t="s">
        <v>86</v>
      </c>
      <c r="B9155" s="2">
        <v>0.36395511446462903</v>
      </c>
    </row>
    <row r="9156" spans="1:2" x14ac:dyDescent="0.25">
      <c r="A9156" s="28" t="s">
        <v>87</v>
      </c>
      <c r="B9156" s="2">
        <v>2.7597923287652391</v>
      </c>
    </row>
    <row r="9157" spans="1:2" x14ac:dyDescent="0.25">
      <c r="A9157" s="28" t="s">
        <v>31</v>
      </c>
      <c r="B9157" s="2">
        <v>2.2030191964569736</v>
      </c>
    </row>
    <row r="9158" spans="1:2" x14ac:dyDescent="0.25">
      <c r="A9158" s="28" t="s">
        <v>29</v>
      </c>
      <c r="B9158" s="2">
        <v>1.9618464688125707</v>
      </c>
    </row>
    <row r="9159" spans="1:2" x14ac:dyDescent="0.25">
      <c r="A9159" s="28" t="s">
        <v>30</v>
      </c>
      <c r="B9159" s="2">
        <v>0.85253233009042284</v>
      </c>
    </row>
    <row r="9160" spans="1:2" x14ac:dyDescent="0.25">
      <c r="A9160" s="28" t="s">
        <v>88</v>
      </c>
      <c r="B9160" s="2">
        <v>26.614320175584606</v>
      </c>
    </row>
    <row r="9161" spans="1:2" x14ac:dyDescent="0.25">
      <c r="A9161" s="28" t="s">
        <v>80</v>
      </c>
      <c r="B9161" s="2">
        <v>0.18618535023620547</v>
      </c>
    </row>
    <row r="9162" spans="1:2" x14ac:dyDescent="0.25">
      <c r="A9162" s="28" t="s">
        <v>84</v>
      </c>
      <c r="B9162" s="2">
        <v>12.054050858081002</v>
      </c>
    </row>
    <row r="9163" spans="1:2" x14ac:dyDescent="0.25">
      <c r="A9163" s="28" t="s">
        <v>85</v>
      </c>
      <c r="B9163" s="2">
        <v>15.882843530743692</v>
      </c>
    </row>
    <row r="9164" spans="1:2" x14ac:dyDescent="0.25">
      <c r="A9164" s="6" t="s">
        <v>52</v>
      </c>
      <c r="B9164" s="2">
        <v>14.01111023855907</v>
      </c>
    </row>
    <row r="9165" spans="1:2" x14ac:dyDescent="0.25">
      <c r="A9165" s="28" t="s">
        <v>79</v>
      </c>
      <c r="B9165" s="2">
        <v>2.1669070857045893E-3</v>
      </c>
    </row>
    <row r="9166" spans="1:2" x14ac:dyDescent="0.25">
      <c r="A9166" s="28" t="s">
        <v>86</v>
      </c>
      <c r="B9166" s="2">
        <v>2.6691112298166029E-3</v>
      </c>
    </row>
    <row r="9167" spans="1:2" x14ac:dyDescent="0.25">
      <c r="A9167" s="28" t="s">
        <v>87</v>
      </c>
      <c r="B9167" s="2">
        <v>2.0434179568496295E-2</v>
      </c>
    </row>
    <row r="9168" spans="1:2" x14ac:dyDescent="0.25">
      <c r="A9168" s="28" t="s">
        <v>31</v>
      </c>
      <c r="B9168" s="2">
        <v>2.1879882830942217</v>
      </c>
    </row>
    <row r="9169" spans="1:2" x14ac:dyDescent="0.25">
      <c r="A9169" s="28" t="s">
        <v>29</v>
      </c>
      <c r="B9169" s="2">
        <v>6.3248760028569287E-2</v>
      </c>
    </row>
    <row r="9170" spans="1:2" x14ac:dyDescent="0.25">
      <c r="A9170" s="28" t="s">
        <v>30</v>
      </c>
      <c r="B9170" s="2">
        <v>1.6320363389285153</v>
      </c>
    </row>
    <row r="9171" spans="1:2" x14ac:dyDescent="0.25">
      <c r="A9171" s="28" t="s">
        <v>88</v>
      </c>
      <c r="B9171" s="2">
        <v>9.0747579998646142</v>
      </c>
    </row>
    <row r="9172" spans="1:2" x14ac:dyDescent="0.25">
      <c r="A9172" s="28" t="s">
        <v>80</v>
      </c>
      <c r="B9172" s="2">
        <v>6.0920611449692241E-2</v>
      </c>
    </row>
    <row r="9173" spans="1:2" x14ac:dyDescent="0.25">
      <c r="A9173" s="28" t="s">
        <v>84</v>
      </c>
      <c r="B9173" s="2">
        <v>0.18133782126379513</v>
      </c>
    </row>
    <row r="9174" spans="1:2" x14ac:dyDescent="0.25">
      <c r="A9174" s="28" t="s">
        <v>85</v>
      </c>
      <c r="B9174" s="2">
        <v>0.78555022604564384</v>
      </c>
    </row>
    <row r="9175" spans="1:2" x14ac:dyDescent="0.25">
      <c r="A9175" s="6" t="s">
        <v>246</v>
      </c>
      <c r="B9175" s="2">
        <v>56.39857929837801</v>
      </c>
    </row>
    <row r="9176" spans="1:2" x14ac:dyDescent="0.25">
      <c r="A9176" s="28" t="s">
        <v>79</v>
      </c>
      <c r="B9176" s="2">
        <v>0.69790445354471975</v>
      </c>
    </row>
    <row r="9177" spans="1:2" x14ac:dyDescent="0.25">
      <c r="A9177" s="28" t="s">
        <v>86</v>
      </c>
      <c r="B9177" s="2">
        <v>0.25825704868479771</v>
      </c>
    </row>
    <row r="9178" spans="1:2" x14ac:dyDescent="0.25">
      <c r="A9178" s="28" t="s">
        <v>87</v>
      </c>
      <c r="B9178" s="2">
        <v>0.86244207731485734</v>
      </c>
    </row>
    <row r="9179" spans="1:2" x14ac:dyDescent="0.25">
      <c r="A9179" s="28" t="s">
        <v>31</v>
      </c>
      <c r="B9179" s="2">
        <v>0.43253156764229833</v>
      </c>
    </row>
    <row r="9180" spans="1:2" x14ac:dyDescent="0.25">
      <c r="A9180" s="28" t="s">
        <v>29</v>
      </c>
      <c r="B9180" s="2">
        <v>0.80958494846838613</v>
      </c>
    </row>
    <row r="9181" spans="1:2" x14ac:dyDescent="0.25">
      <c r="A9181" s="28" t="s">
        <v>30</v>
      </c>
      <c r="B9181" s="2">
        <v>0.66471377205334636</v>
      </c>
    </row>
    <row r="9182" spans="1:2" x14ac:dyDescent="0.25">
      <c r="A9182" s="28" t="s">
        <v>88</v>
      </c>
      <c r="B9182" s="2">
        <v>12.778910881601822</v>
      </c>
    </row>
    <row r="9183" spans="1:2" x14ac:dyDescent="0.25">
      <c r="A9183" s="28" t="s">
        <v>80</v>
      </c>
      <c r="B9183" s="2">
        <v>2.6378869105065568</v>
      </c>
    </row>
    <row r="9184" spans="1:2" x14ac:dyDescent="0.25">
      <c r="A9184" s="28" t="s">
        <v>84</v>
      </c>
      <c r="B9184" s="2">
        <v>14.100047450524068</v>
      </c>
    </row>
    <row r="9185" spans="1:2" x14ac:dyDescent="0.25">
      <c r="A9185" s="28" t="s">
        <v>85</v>
      </c>
      <c r="B9185" s="2">
        <v>23.156300188037161</v>
      </c>
    </row>
    <row r="9186" spans="1:2" x14ac:dyDescent="0.25">
      <c r="A9186" s="6" t="s">
        <v>248</v>
      </c>
      <c r="B9186" s="2">
        <v>737.64621577382263</v>
      </c>
    </row>
    <row r="9187" spans="1:2" x14ac:dyDescent="0.25">
      <c r="A9187" s="28" t="s">
        <v>79</v>
      </c>
      <c r="B9187" s="2">
        <v>9.2457374893534379</v>
      </c>
    </row>
    <row r="9188" spans="1:2" x14ac:dyDescent="0.25">
      <c r="A9188" s="28" t="s">
        <v>86</v>
      </c>
      <c r="B9188" s="2">
        <v>3.619756115185119</v>
      </c>
    </row>
    <row r="9189" spans="1:2" x14ac:dyDescent="0.25">
      <c r="A9189" s="28" t="s">
        <v>87</v>
      </c>
      <c r="B9189" s="2">
        <v>11.802446910055611</v>
      </c>
    </row>
    <row r="9190" spans="1:2" x14ac:dyDescent="0.25">
      <c r="A9190" s="28" t="s">
        <v>31</v>
      </c>
      <c r="B9190" s="2">
        <v>19.787502176057806</v>
      </c>
    </row>
    <row r="9191" spans="1:2" x14ac:dyDescent="0.25">
      <c r="A9191" s="28" t="s">
        <v>29</v>
      </c>
      <c r="B9191" s="2">
        <v>8.6587081941551816</v>
      </c>
    </row>
    <row r="9192" spans="1:2" x14ac:dyDescent="0.25">
      <c r="A9192" s="28" t="s">
        <v>30</v>
      </c>
      <c r="B9192" s="2">
        <v>18.751221056201608</v>
      </c>
    </row>
    <row r="9193" spans="1:2" x14ac:dyDescent="0.25">
      <c r="A9193" s="28" t="s">
        <v>88</v>
      </c>
      <c r="B9193" s="2">
        <v>194.60940094349431</v>
      </c>
    </row>
    <row r="9194" spans="1:2" x14ac:dyDescent="0.25">
      <c r="A9194" s="28" t="s">
        <v>80</v>
      </c>
      <c r="B9194" s="2">
        <v>16.294281578438316</v>
      </c>
    </row>
    <row r="9195" spans="1:2" x14ac:dyDescent="0.25">
      <c r="A9195" s="28" t="s">
        <v>84</v>
      </c>
      <c r="B9195" s="2">
        <v>269.5893458382298</v>
      </c>
    </row>
    <row r="9196" spans="1:2" x14ac:dyDescent="0.25">
      <c r="A9196" s="28" t="s">
        <v>85</v>
      </c>
      <c r="B9196" s="2">
        <v>185.28781547265152</v>
      </c>
    </row>
    <row r="9197" spans="1:2" x14ac:dyDescent="0.25">
      <c r="A9197" s="6" t="s">
        <v>20</v>
      </c>
      <c r="B9197" s="2">
        <v>265.8143270330898</v>
      </c>
    </row>
    <row r="9198" spans="1:2" x14ac:dyDescent="0.25">
      <c r="A9198" s="28" t="s">
        <v>79</v>
      </c>
      <c r="B9198" s="2">
        <v>6.1427038129030045</v>
      </c>
    </row>
    <row r="9199" spans="1:2" x14ac:dyDescent="0.25">
      <c r="A9199" s="28" t="s">
        <v>86</v>
      </c>
      <c r="B9199" s="2">
        <v>3.5841427419222347</v>
      </c>
    </row>
    <row r="9200" spans="1:2" x14ac:dyDescent="0.25">
      <c r="A9200" s="28" t="s">
        <v>87</v>
      </c>
      <c r="B9200" s="2">
        <v>14.336116201945929</v>
      </c>
    </row>
    <row r="9201" spans="1:2" x14ac:dyDescent="0.25">
      <c r="A9201" s="28" t="s">
        <v>31</v>
      </c>
      <c r="B9201" s="2">
        <v>3.5023292358860472</v>
      </c>
    </row>
    <row r="9202" spans="1:2" x14ac:dyDescent="0.25">
      <c r="A9202" s="28" t="s">
        <v>29</v>
      </c>
      <c r="B9202" s="2">
        <v>1.4688072529051035</v>
      </c>
    </row>
    <row r="9203" spans="1:2" x14ac:dyDescent="0.25">
      <c r="A9203" s="28" t="s">
        <v>30</v>
      </c>
      <c r="B9203" s="2">
        <v>4.025133728582774</v>
      </c>
    </row>
    <row r="9204" spans="1:2" x14ac:dyDescent="0.25">
      <c r="A9204" s="28" t="s">
        <v>88</v>
      </c>
      <c r="B9204" s="2">
        <v>140.05895256535854</v>
      </c>
    </row>
    <row r="9205" spans="1:2" x14ac:dyDescent="0.25">
      <c r="A9205" s="28" t="s">
        <v>80</v>
      </c>
      <c r="B9205" s="2">
        <v>2.8112974362776542</v>
      </c>
    </row>
    <row r="9206" spans="1:2" x14ac:dyDescent="0.25">
      <c r="A9206" s="28" t="s">
        <v>84</v>
      </c>
      <c r="B9206" s="2">
        <v>41.985651159948482</v>
      </c>
    </row>
    <row r="9207" spans="1:2" x14ac:dyDescent="0.25">
      <c r="A9207" s="28" t="s">
        <v>85</v>
      </c>
      <c r="B9207" s="2">
        <v>47.899192897360059</v>
      </c>
    </row>
    <row r="9208" spans="1:2" x14ac:dyDescent="0.25">
      <c r="A9208" s="6" t="s">
        <v>21</v>
      </c>
      <c r="B9208" s="2">
        <v>161.58821217518559</v>
      </c>
    </row>
    <row r="9209" spans="1:2" x14ac:dyDescent="0.25">
      <c r="A9209" s="28" t="s">
        <v>79</v>
      </c>
      <c r="B9209" s="2">
        <v>0.47923313951840407</v>
      </c>
    </row>
    <row r="9210" spans="1:2" x14ac:dyDescent="0.25">
      <c r="A9210" s="28" t="s">
        <v>86</v>
      </c>
      <c r="B9210" s="2">
        <v>0.62530724323735476</v>
      </c>
    </row>
    <row r="9211" spans="1:2" x14ac:dyDescent="0.25">
      <c r="A9211" s="28" t="s">
        <v>87</v>
      </c>
      <c r="B9211" s="2">
        <v>0.53753791862004552</v>
      </c>
    </row>
    <row r="9212" spans="1:2" x14ac:dyDescent="0.25">
      <c r="A9212" s="28" t="s">
        <v>31</v>
      </c>
      <c r="B9212" s="2">
        <v>1.3113403864679904</v>
      </c>
    </row>
    <row r="9213" spans="1:2" x14ac:dyDescent="0.25">
      <c r="A9213" s="28" t="s">
        <v>29</v>
      </c>
      <c r="B9213" s="2">
        <v>2.0957718141145576</v>
      </c>
    </row>
    <row r="9214" spans="1:2" x14ac:dyDescent="0.25">
      <c r="A9214" s="28" t="s">
        <v>30</v>
      </c>
      <c r="B9214" s="2">
        <v>4.1112748364394882</v>
      </c>
    </row>
    <row r="9215" spans="1:2" x14ac:dyDescent="0.25">
      <c r="A9215" s="28" t="s">
        <v>88</v>
      </c>
      <c r="B9215" s="2">
        <v>32.003720358886476</v>
      </c>
    </row>
    <row r="9216" spans="1:2" x14ac:dyDescent="0.25">
      <c r="A9216" s="28" t="s">
        <v>80</v>
      </c>
      <c r="B9216" s="2">
        <v>52.56731979017173</v>
      </c>
    </row>
    <row r="9217" spans="1:2" x14ac:dyDescent="0.25">
      <c r="A9217" s="28" t="s">
        <v>84</v>
      </c>
      <c r="B9217" s="2">
        <v>24.520434573795665</v>
      </c>
    </row>
    <row r="9218" spans="1:2" x14ac:dyDescent="0.25">
      <c r="A9218" s="28" t="s">
        <v>85</v>
      </c>
      <c r="B9218" s="2">
        <v>43.33627211393388</v>
      </c>
    </row>
    <row r="9219" spans="1:2" x14ac:dyDescent="0.25">
      <c r="A9219" s="6" t="s">
        <v>22</v>
      </c>
      <c r="B9219" s="2">
        <v>13.665787823237787</v>
      </c>
    </row>
    <row r="9220" spans="1:2" x14ac:dyDescent="0.25">
      <c r="A9220" s="28" t="s">
        <v>79</v>
      </c>
      <c r="B9220" s="2">
        <v>0.17607034704325583</v>
      </c>
    </row>
    <row r="9221" spans="1:2" x14ac:dyDescent="0.25">
      <c r="A9221" s="28" t="s">
        <v>86</v>
      </c>
      <c r="B9221" s="2">
        <v>0.14414287305013004</v>
      </c>
    </row>
    <row r="9222" spans="1:2" x14ac:dyDescent="0.25">
      <c r="A9222" s="28" t="s">
        <v>87</v>
      </c>
      <c r="B9222" s="2">
        <v>0.15690327935933213</v>
      </c>
    </row>
    <row r="9223" spans="1:2" x14ac:dyDescent="0.25">
      <c r="A9223" s="28" t="s">
        <v>31</v>
      </c>
      <c r="B9223" s="2">
        <v>0.28241373562430766</v>
      </c>
    </row>
    <row r="9224" spans="1:2" x14ac:dyDescent="0.25">
      <c r="A9224" s="28" t="s">
        <v>29</v>
      </c>
      <c r="B9224" s="2">
        <v>0.34056755713872161</v>
      </c>
    </row>
    <row r="9225" spans="1:2" x14ac:dyDescent="0.25">
      <c r="A9225" s="28" t="s">
        <v>30</v>
      </c>
      <c r="B9225" s="2">
        <v>0.23254712870701377</v>
      </c>
    </row>
    <row r="9226" spans="1:2" x14ac:dyDescent="0.25">
      <c r="A9226" s="28" t="s">
        <v>88</v>
      </c>
      <c r="B9226" s="2">
        <v>4.3740431017098187</v>
      </c>
    </row>
    <row r="9227" spans="1:2" x14ac:dyDescent="0.25">
      <c r="A9227" s="28" t="s">
        <v>80</v>
      </c>
      <c r="B9227" s="2">
        <v>0.15020236487261246</v>
      </c>
    </row>
    <row r="9228" spans="1:2" x14ac:dyDescent="0.25">
      <c r="A9228" s="28" t="s">
        <v>84</v>
      </c>
      <c r="B9228" s="2">
        <v>3.4930673666467955</v>
      </c>
    </row>
    <row r="9229" spans="1:2" x14ac:dyDescent="0.25">
      <c r="A9229" s="28" t="s">
        <v>85</v>
      </c>
      <c r="B9229" s="2">
        <v>4.3158300690858002</v>
      </c>
    </row>
    <row r="9230" spans="1:2" x14ac:dyDescent="0.25">
      <c r="A9230" s="6" t="s">
        <v>25</v>
      </c>
      <c r="B9230" s="2">
        <v>41.241359103979029</v>
      </c>
    </row>
    <row r="9231" spans="1:2" x14ac:dyDescent="0.25">
      <c r="A9231" s="28" t="s">
        <v>79</v>
      </c>
      <c r="B9231" s="2">
        <v>1.0234087751959304</v>
      </c>
    </row>
    <row r="9232" spans="1:2" x14ac:dyDescent="0.25">
      <c r="A9232" s="28" t="s">
        <v>86</v>
      </c>
      <c r="B9232" s="2">
        <v>0.20216001575297798</v>
      </c>
    </row>
    <row r="9233" spans="1:2" x14ac:dyDescent="0.25">
      <c r="A9233" s="28" t="s">
        <v>87</v>
      </c>
      <c r="B9233" s="2">
        <v>0.23412727945632331</v>
      </c>
    </row>
    <row r="9234" spans="1:2" x14ac:dyDescent="0.25">
      <c r="A9234" s="28" t="s">
        <v>31</v>
      </c>
      <c r="B9234" s="2">
        <v>1.4161647305445724</v>
      </c>
    </row>
    <row r="9235" spans="1:2" x14ac:dyDescent="0.25">
      <c r="A9235" s="28" t="s">
        <v>29</v>
      </c>
      <c r="B9235" s="2">
        <v>2.3799607651019148</v>
      </c>
    </row>
    <row r="9236" spans="1:2" x14ac:dyDescent="0.25">
      <c r="A9236" s="28" t="s">
        <v>30</v>
      </c>
      <c r="B9236" s="2">
        <v>0.7980328235126477</v>
      </c>
    </row>
    <row r="9237" spans="1:2" x14ac:dyDescent="0.25">
      <c r="A9237" s="28" t="s">
        <v>88</v>
      </c>
      <c r="B9237" s="2">
        <v>18.800631256197711</v>
      </c>
    </row>
    <row r="9238" spans="1:2" x14ac:dyDescent="0.25">
      <c r="A9238" s="28" t="s">
        <v>80</v>
      </c>
      <c r="B9238" s="2">
        <v>0.58826721200434606</v>
      </c>
    </row>
    <row r="9239" spans="1:2" x14ac:dyDescent="0.25">
      <c r="A9239" s="28" t="s">
        <v>84</v>
      </c>
      <c r="B9239" s="2">
        <v>7.7443802251322271</v>
      </c>
    </row>
    <row r="9240" spans="1:2" x14ac:dyDescent="0.25">
      <c r="A9240" s="28" t="s">
        <v>85</v>
      </c>
      <c r="B9240" s="2">
        <v>8.05422602108038</v>
      </c>
    </row>
    <row r="9241" spans="1:2" x14ac:dyDescent="0.25">
      <c r="A9241" s="6" t="s">
        <v>23</v>
      </c>
      <c r="B9241" s="2">
        <v>31.367849175819057</v>
      </c>
    </row>
    <row r="9242" spans="1:2" x14ac:dyDescent="0.25">
      <c r="A9242" s="28" t="s">
        <v>79</v>
      </c>
      <c r="B9242" s="2">
        <v>0.32161857546564243</v>
      </c>
    </row>
    <row r="9243" spans="1:2" x14ac:dyDescent="0.25">
      <c r="A9243" s="28" t="s">
        <v>86</v>
      </c>
      <c r="B9243" s="2">
        <v>0.14765720881083311</v>
      </c>
    </row>
    <row r="9244" spans="1:2" x14ac:dyDescent="0.25">
      <c r="A9244" s="28" t="s">
        <v>87</v>
      </c>
      <c r="B9244" s="2">
        <v>0.22022407769121799</v>
      </c>
    </row>
    <row r="9245" spans="1:2" x14ac:dyDescent="0.25">
      <c r="A9245" s="28" t="s">
        <v>31</v>
      </c>
      <c r="B9245" s="2">
        <v>0.56631731808018138</v>
      </c>
    </row>
    <row r="9246" spans="1:2" x14ac:dyDescent="0.25">
      <c r="A9246" s="28" t="s">
        <v>29</v>
      </c>
      <c r="B9246" s="2">
        <v>0.53514885653113975</v>
      </c>
    </row>
    <row r="9247" spans="1:2" x14ac:dyDescent="0.25">
      <c r="A9247" s="28" t="s">
        <v>30</v>
      </c>
      <c r="B9247" s="2">
        <v>0.33379920633302412</v>
      </c>
    </row>
    <row r="9248" spans="1:2" x14ac:dyDescent="0.25">
      <c r="A9248" s="28" t="s">
        <v>88</v>
      </c>
      <c r="B9248" s="2">
        <v>12.336883616300593</v>
      </c>
    </row>
    <row r="9249" spans="1:2" x14ac:dyDescent="0.25">
      <c r="A9249" s="28" t="s">
        <v>80</v>
      </c>
      <c r="B9249" s="2">
        <v>1.1328623223234005</v>
      </c>
    </row>
    <row r="9250" spans="1:2" x14ac:dyDescent="0.25">
      <c r="A9250" s="28" t="s">
        <v>84</v>
      </c>
      <c r="B9250" s="2">
        <v>10.549905551825621</v>
      </c>
    </row>
    <row r="9251" spans="1:2" x14ac:dyDescent="0.25">
      <c r="A9251" s="28" t="s">
        <v>85</v>
      </c>
      <c r="B9251" s="2">
        <v>5.2234324424574039</v>
      </c>
    </row>
    <row r="9252" spans="1:2" x14ac:dyDescent="0.25">
      <c r="A9252" s="6" t="s">
        <v>250</v>
      </c>
      <c r="B9252" s="2">
        <v>181.80553499836651</v>
      </c>
    </row>
    <row r="9253" spans="1:2" x14ac:dyDescent="0.25">
      <c r="A9253" s="28" t="s">
        <v>79</v>
      </c>
      <c r="B9253" s="2">
        <v>0.89994224388878419</v>
      </c>
    </row>
    <row r="9254" spans="1:2" x14ac:dyDescent="0.25">
      <c r="A9254" s="28" t="s">
        <v>86</v>
      </c>
      <c r="B9254" s="2">
        <v>0.43949044436847134</v>
      </c>
    </row>
    <row r="9255" spans="1:2" x14ac:dyDescent="0.25">
      <c r="A9255" s="28" t="s">
        <v>87</v>
      </c>
      <c r="B9255" s="2">
        <v>1.3186105214086006</v>
      </c>
    </row>
    <row r="9256" spans="1:2" x14ac:dyDescent="0.25">
      <c r="A9256" s="28" t="s">
        <v>31</v>
      </c>
      <c r="B9256" s="2">
        <v>2.9494353133575535</v>
      </c>
    </row>
    <row r="9257" spans="1:2" x14ac:dyDescent="0.25">
      <c r="A9257" s="28" t="s">
        <v>29</v>
      </c>
      <c r="B9257" s="2">
        <v>2.0605749932901776</v>
      </c>
    </row>
    <row r="9258" spans="1:2" x14ac:dyDescent="0.25">
      <c r="A9258" s="28" t="s">
        <v>30</v>
      </c>
      <c r="B9258" s="2">
        <v>2.1734051236830774</v>
      </c>
    </row>
    <row r="9259" spans="1:2" x14ac:dyDescent="0.25">
      <c r="A9259" s="28" t="s">
        <v>88</v>
      </c>
      <c r="B9259" s="2">
        <v>38.64098283668325</v>
      </c>
    </row>
    <row r="9260" spans="1:2" x14ac:dyDescent="0.25">
      <c r="A9260" s="28" t="s">
        <v>80</v>
      </c>
      <c r="B9260" s="2">
        <v>5.879470447886348</v>
      </c>
    </row>
    <row r="9261" spans="1:2" x14ac:dyDescent="0.25">
      <c r="A9261" s="28" t="s">
        <v>84</v>
      </c>
      <c r="B9261" s="2">
        <v>101.95519276062306</v>
      </c>
    </row>
    <row r="9262" spans="1:2" x14ac:dyDescent="0.25">
      <c r="A9262" s="28" t="s">
        <v>85</v>
      </c>
      <c r="B9262" s="2">
        <v>25.488430313177197</v>
      </c>
    </row>
    <row r="9263" spans="1:2" x14ac:dyDescent="0.25">
      <c r="A9263" s="6" t="s">
        <v>252</v>
      </c>
      <c r="B9263" s="2">
        <v>161.80442313132858</v>
      </c>
    </row>
    <row r="9264" spans="1:2" x14ac:dyDescent="0.25">
      <c r="A9264" s="28" t="s">
        <v>79</v>
      </c>
      <c r="B9264" s="2">
        <v>2.0973391651639002</v>
      </c>
    </row>
    <row r="9265" spans="1:2" x14ac:dyDescent="0.25">
      <c r="A9265" s="28" t="s">
        <v>86</v>
      </c>
      <c r="B9265" s="2">
        <v>0.85967343185460621</v>
      </c>
    </row>
    <row r="9266" spans="1:2" x14ac:dyDescent="0.25">
      <c r="A9266" s="28" t="s">
        <v>87</v>
      </c>
      <c r="B9266" s="2">
        <v>2.9525688886078338</v>
      </c>
    </row>
    <row r="9267" spans="1:2" x14ac:dyDescent="0.25">
      <c r="A9267" s="28" t="s">
        <v>31</v>
      </c>
      <c r="B9267" s="2">
        <v>6.8354417734554689</v>
      </c>
    </row>
    <row r="9268" spans="1:2" x14ac:dyDescent="0.25">
      <c r="A9268" s="28" t="s">
        <v>29</v>
      </c>
      <c r="B9268" s="2">
        <v>14.252915873709362</v>
      </c>
    </row>
    <row r="9269" spans="1:2" x14ac:dyDescent="0.25">
      <c r="A9269" s="28" t="s">
        <v>30</v>
      </c>
      <c r="B9269" s="2">
        <v>3.3551514654900156</v>
      </c>
    </row>
    <row r="9270" spans="1:2" x14ac:dyDescent="0.25">
      <c r="A9270" s="28" t="s">
        <v>88</v>
      </c>
      <c r="B9270" s="2">
        <v>49.804349195626784</v>
      </c>
    </row>
    <row r="9271" spans="1:2" x14ac:dyDescent="0.25">
      <c r="A9271" s="28" t="s">
        <v>80</v>
      </c>
      <c r="B9271" s="2">
        <v>6.4999300988004389</v>
      </c>
    </row>
    <row r="9272" spans="1:2" x14ac:dyDescent="0.25">
      <c r="A9272" s="28" t="s">
        <v>84</v>
      </c>
      <c r="B9272" s="2">
        <v>32.960623977092531</v>
      </c>
    </row>
    <row r="9273" spans="1:2" x14ac:dyDescent="0.25">
      <c r="A9273" s="28" t="s">
        <v>85</v>
      </c>
      <c r="B9273" s="2">
        <v>42.186429261527636</v>
      </c>
    </row>
    <row r="9274" spans="1:2" x14ac:dyDescent="0.25">
      <c r="A9274" s="6" t="s">
        <v>230</v>
      </c>
      <c r="B9274" s="2">
        <v>58.38845721624223</v>
      </c>
    </row>
    <row r="9275" spans="1:2" x14ac:dyDescent="0.25">
      <c r="A9275" s="28" t="s">
        <v>79</v>
      </c>
      <c r="B9275" s="2">
        <v>0.57237152229312849</v>
      </c>
    </row>
    <row r="9276" spans="1:2" x14ac:dyDescent="0.25">
      <c r="A9276" s="28" t="s">
        <v>86</v>
      </c>
      <c r="B9276" s="2">
        <v>0.27429644777954909</v>
      </c>
    </row>
    <row r="9277" spans="1:2" x14ac:dyDescent="0.25">
      <c r="A9277" s="28" t="s">
        <v>87</v>
      </c>
      <c r="B9277" s="2">
        <v>1.426150505690243</v>
      </c>
    </row>
    <row r="9278" spans="1:2" x14ac:dyDescent="0.25">
      <c r="A9278" s="28" t="s">
        <v>31</v>
      </c>
      <c r="B9278" s="2">
        <v>4.2069784616189274</v>
      </c>
    </row>
    <row r="9279" spans="1:2" x14ac:dyDescent="0.25">
      <c r="A9279" s="28" t="s">
        <v>29</v>
      </c>
      <c r="B9279" s="2">
        <v>4.3131583762315016</v>
      </c>
    </row>
    <row r="9280" spans="1:2" x14ac:dyDescent="0.25">
      <c r="A9280" s="28" t="s">
        <v>30</v>
      </c>
      <c r="B9280" s="2">
        <v>3.5193002556854514</v>
      </c>
    </row>
    <row r="9281" spans="1:2" x14ac:dyDescent="0.25">
      <c r="A9281" s="28" t="s">
        <v>88</v>
      </c>
      <c r="B9281" s="2">
        <v>18.046658673810729</v>
      </c>
    </row>
    <row r="9282" spans="1:2" x14ac:dyDescent="0.25">
      <c r="A9282" s="28" t="s">
        <v>80</v>
      </c>
      <c r="B9282" s="2">
        <v>1.1527973398329638</v>
      </c>
    </row>
    <row r="9283" spans="1:2" x14ac:dyDescent="0.25">
      <c r="A9283" s="28" t="s">
        <v>84</v>
      </c>
      <c r="B9283" s="2">
        <v>8.7956213942478279</v>
      </c>
    </row>
    <row r="9284" spans="1:2" x14ac:dyDescent="0.25">
      <c r="A9284" s="28" t="s">
        <v>85</v>
      </c>
      <c r="B9284" s="2">
        <v>16.081124239051899</v>
      </c>
    </row>
    <row r="9285" spans="1:2" x14ac:dyDescent="0.25">
      <c r="A9285" s="6" t="s">
        <v>93</v>
      </c>
      <c r="B9285" s="2">
        <v>2156.6213437363845</v>
      </c>
    </row>
    <row r="9286" spans="1:2" x14ac:dyDescent="0.25">
      <c r="A9286" s="28" t="s">
        <v>79</v>
      </c>
      <c r="B9286" s="2">
        <v>28.325194036136544</v>
      </c>
    </row>
    <row r="9287" spans="1:2" x14ac:dyDescent="0.25">
      <c r="A9287" s="28" t="s">
        <v>86</v>
      </c>
      <c r="B9287" s="2">
        <v>11.913034714023977</v>
      </c>
    </row>
    <row r="9288" spans="1:2" x14ac:dyDescent="0.25">
      <c r="A9288" s="28" t="s">
        <v>87</v>
      </c>
      <c r="B9288" s="2">
        <v>41.738345494757951</v>
      </c>
    </row>
    <row r="9289" spans="1:2" x14ac:dyDescent="0.25">
      <c r="A9289" s="28" t="s">
        <v>31</v>
      </c>
      <c r="B9289" s="2">
        <v>59.643522562057377</v>
      </c>
    </row>
    <row r="9290" spans="1:2" x14ac:dyDescent="0.25">
      <c r="A9290" s="28" t="s">
        <v>29</v>
      </c>
      <c r="B9290" s="2">
        <v>51.151616707344587</v>
      </c>
    </row>
    <row r="9291" spans="1:2" x14ac:dyDescent="0.25">
      <c r="A9291" s="28" t="s">
        <v>30</v>
      </c>
      <c r="B9291" s="2">
        <v>48.965568167489913</v>
      </c>
    </row>
    <row r="9292" spans="1:2" x14ac:dyDescent="0.25">
      <c r="A9292" s="28" t="s">
        <v>88</v>
      </c>
      <c r="B9292" s="2">
        <v>678.17637442137197</v>
      </c>
    </row>
    <row r="9293" spans="1:2" x14ac:dyDescent="0.25">
      <c r="A9293" s="28" t="s">
        <v>80</v>
      </c>
      <c r="B9293" s="2">
        <v>110.45363786994125</v>
      </c>
    </row>
    <row r="9294" spans="1:2" x14ac:dyDescent="0.25">
      <c r="A9294" s="28" t="s">
        <v>84</v>
      </c>
      <c r="B9294" s="2">
        <v>629.44552766143647</v>
      </c>
    </row>
    <row r="9295" spans="1:2" x14ac:dyDescent="0.25">
      <c r="A9295" s="28" t="s">
        <v>85</v>
      </c>
      <c r="B9295" s="2">
        <v>496.80852210182439</v>
      </c>
    </row>
    <row r="9296" spans="1:2" x14ac:dyDescent="0.25">
      <c r="A9296" s="3" t="s">
        <v>79</v>
      </c>
      <c r="B9296" s="2">
        <v>418.23915096846309</v>
      </c>
    </row>
    <row r="9297" spans="1:2" x14ac:dyDescent="0.25">
      <c r="A9297" s="6" t="s">
        <v>229</v>
      </c>
      <c r="B9297" s="2">
        <v>18.581916980749213</v>
      </c>
    </row>
    <row r="9298" spans="1:2" x14ac:dyDescent="0.25">
      <c r="A9298" s="28" t="s">
        <v>86</v>
      </c>
      <c r="B9298" s="2">
        <v>5.3453532473489759E-2</v>
      </c>
    </row>
    <row r="9299" spans="1:2" x14ac:dyDescent="0.25">
      <c r="A9299" s="28" t="s">
        <v>87</v>
      </c>
      <c r="B9299" s="2">
        <v>0.37759770276328336</v>
      </c>
    </row>
    <row r="9300" spans="1:2" x14ac:dyDescent="0.25">
      <c r="A9300" s="28" t="s">
        <v>31</v>
      </c>
      <c r="B9300" s="2">
        <v>0.27180732311128653</v>
      </c>
    </row>
    <row r="9301" spans="1:2" x14ac:dyDescent="0.25">
      <c r="A9301" s="28" t="s">
        <v>29</v>
      </c>
      <c r="B9301" s="2">
        <v>0.21076029073990302</v>
      </c>
    </row>
    <row r="9302" spans="1:2" x14ac:dyDescent="0.25">
      <c r="A9302" s="28" t="s">
        <v>30</v>
      </c>
      <c r="B9302" s="2">
        <v>0.24540874161551687</v>
      </c>
    </row>
    <row r="9303" spans="1:2" x14ac:dyDescent="0.25">
      <c r="A9303" s="28" t="s">
        <v>88</v>
      </c>
      <c r="B9303" s="2">
        <v>1.25713407735269</v>
      </c>
    </row>
    <row r="9304" spans="1:2" x14ac:dyDescent="0.25">
      <c r="A9304" s="28" t="s">
        <v>80</v>
      </c>
      <c r="B9304" s="2">
        <v>1.1429946744248088E-2</v>
      </c>
    </row>
    <row r="9305" spans="1:2" x14ac:dyDescent="0.25">
      <c r="A9305" s="28" t="s">
        <v>84</v>
      </c>
      <c r="B9305" s="2">
        <v>12.269377025099171</v>
      </c>
    </row>
    <row r="9306" spans="1:2" x14ac:dyDescent="0.25">
      <c r="A9306" s="28" t="s">
        <v>85</v>
      </c>
      <c r="B9306" s="2">
        <v>2.3383763622168585</v>
      </c>
    </row>
    <row r="9307" spans="1:2" x14ac:dyDescent="0.25">
      <c r="A9307" s="28" t="s">
        <v>82</v>
      </c>
      <c r="B9307" s="2">
        <v>1.5465719786327647</v>
      </c>
    </row>
    <row r="9308" spans="1:2" x14ac:dyDescent="0.25">
      <c r="A9308" s="6" t="s">
        <v>242</v>
      </c>
      <c r="B9308" s="2">
        <v>12.731815915782571</v>
      </c>
    </row>
    <row r="9309" spans="1:2" x14ac:dyDescent="0.25">
      <c r="A9309" s="28" t="s">
        <v>86</v>
      </c>
      <c r="B9309" s="2">
        <v>0.12791263570680728</v>
      </c>
    </row>
    <row r="9310" spans="1:2" x14ac:dyDescent="0.25">
      <c r="A9310" s="28" t="s">
        <v>87</v>
      </c>
      <c r="B9310" s="2">
        <v>2.0222362950857681E-2</v>
      </c>
    </row>
    <row r="9311" spans="1:2" x14ac:dyDescent="0.25">
      <c r="A9311" s="28" t="s">
        <v>31</v>
      </c>
      <c r="B9311" s="2">
        <v>0.29557668785246222</v>
      </c>
    </row>
    <row r="9312" spans="1:2" x14ac:dyDescent="0.25">
      <c r="A9312" s="28" t="s">
        <v>29</v>
      </c>
      <c r="B9312" s="2">
        <v>0.27687106538823519</v>
      </c>
    </row>
    <row r="9313" spans="1:2" x14ac:dyDescent="0.25">
      <c r="A9313" s="28" t="s">
        <v>30</v>
      </c>
      <c r="B9313" s="2">
        <v>1.0250504712861829E-2</v>
      </c>
    </row>
    <row r="9314" spans="1:2" x14ac:dyDescent="0.25">
      <c r="A9314" s="28" t="s">
        <v>88</v>
      </c>
      <c r="B9314" s="2">
        <v>2.1613337867225844</v>
      </c>
    </row>
    <row r="9315" spans="1:2" x14ac:dyDescent="0.25">
      <c r="A9315" s="28" t="s">
        <v>80</v>
      </c>
      <c r="B9315" s="2">
        <v>0.1487548961228122</v>
      </c>
    </row>
    <row r="9316" spans="1:2" x14ac:dyDescent="0.25">
      <c r="A9316" s="28" t="s">
        <v>84</v>
      </c>
      <c r="B9316" s="2">
        <v>0.80750643433290836</v>
      </c>
    </row>
    <row r="9317" spans="1:2" x14ac:dyDescent="0.25">
      <c r="A9317" s="28" t="s">
        <v>85</v>
      </c>
      <c r="B9317" s="2">
        <v>7.5175056843041119</v>
      </c>
    </row>
    <row r="9318" spans="1:2" x14ac:dyDescent="0.25">
      <c r="A9318" s="28" t="s">
        <v>82</v>
      </c>
      <c r="B9318" s="2">
        <v>1.36588185768893</v>
      </c>
    </row>
    <row r="9319" spans="1:2" x14ac:dyDescent="0.25">
      <c r="A9319" s="6" t="s">
        <v>231</v>
      </c>
      <c r="B9319" s="2">
        <v>7.9894401875461982</v>
      </c>
    </row>
    <row r="9320" spans="1:2" x14ac:dyDescent="0.25">
      <c r="A9320" s="28" t="s">
        <v>86</v>
      </c>
      <c r="B9320" s="2">
        <v>1.1866697141725277E-4</v>
      </c>
    </row>
    <row r="9321" spans="1:2" x14ac:dyDescent="0.25">
      <c r="A9321" s="28" t="s">
        <v>31</v>
      </c>
      <c r="B9321" s="2">
        <v>0.10881918719945044</v>
      </c>
    </row>
    <row r="9322" spans="1:2" x14ac:dyDescent="0.25">
      <c r="A9322" s="28" t="s">
        <v>29</v>
      </c>
      <c r="B9322" s="2">
        <v>2.9288266604141246E-4</v>
      </c>
    </row>
    <row r="9323" spans="1:2" x14ac:dyDescent="0.25">
      <c r="A9323" s="28" t="s">
        <v>30</v>
      </c>
      <c r="B9323" s="2">
        <v>3.4644195695435301E-4</v>
      </c>
    </row>
    <row r="9324" spans="1:2" x14ac:dyDescent="0.25">
      <c r="A9324" s="28" t="s">
        <v>88</v>
      </c>
      <c r="B9324" s="2">
        <v>2.2544864655641659</v>
      </c>
    </row>
    <row r="9325" spans="1:2" x14ac:dyDescent="0.25">
      <c r="A9325" s="28" t="s">
        <v>80</v>
      </c>
      <c r="B9325" s="2">
        <v>0.64920391167431302</v>
      </c>
    </row>
    <row r="9326" spans="1:2" x14ac:dyDescent="0.25">
      <c r="A9326" s="28" t="s">
        <v>84</v>
      </c>
      <c r="B9326" s="2">
        <v>1.657821017324318</v>
      </c>
    </row>
    <row r="9327" spans="1:2" x14ac:dyDescent="0.25">
      <c r="A9327" s="28" t="s">
        <v>85</v>
      </c>
      <c r="B9327" s="2">
        <v>3.2337122167857633</v>
      </c>
    </row>
    <row r="9328" spans="1:2" x14ac:dyDescent="0.25">
      <c r="A9328" s="28" t="s">
        <v>82</v>
      </c>
      <c r="B9328" s="2">
        <v>8.4639397403774574E-2</v>
      </c>
    </row>
    <row r="9329" spans="1:2" x14ac:dyDescent="0.25">
      <c r="A9329" s="6" t="s">
        <v>19</v>
      </c>
      <c r="B9329" s="2">
        <v>3.0543060537489577E-2</v>
      </c>
    </row>
    <row r="9330" spans="1:2" x14ac:dyDescent="0.25">
      <c r="A9330" s="28" t="s">
        <v>86</v>
      </c>
      <c r="B9330" s="2">
        <v>2.9692554251041888E-4</v>
      </c>
    </row>
    <row r="9331" spans="1:2" x14ac:dyDescent="0.25">
      <c r="A9331" s="28" t="s">
        <v>87</v>
      </c>
      <c r="B9331" s="2">
        <v>4.27445775663112E-5</v>
      </c>
    </row>
    <row r="9332" spans="1:2" x14ac:dyDescent="0.25">
      <c r="A9332" s="28" t="s">
        <v>31</v>
      </c>
      <c r="B9332" s="2">
        <v>1.4407671537397036E-3</v>
      </c>
    </row>
    <row r="9333" spans="1:2" x14ac:dyDescent="0.25">
      <c r="A9333" s="28" t="s">
        <v>29</v>
      </c>
      <c r="B9333" s="2">
        <v>9.0748581310382481E-4</v>
      </c>
    </row>
    <row r="9334" spans="1:2" x14ac:dyDescent="0.25">
      <c r="A9334" s="28" t="s">
        <v>30</v>
      </c>
      <c r="B9334" s="2">
        <v>9.1463459921427878E-4</v>
      </c>
    </row>
    <row r="9335" spans="1:2" x14ac:dyDescent="0.25">
      <c r="A9335" s="28" t="s">
        <v>88</v>
      </c>
      <c r="B9335" s="2">
        <v>4.8695511865336711E-3</v>
      </c>
    </row>
    <row r="9336" spans="1:2" x14ac:dyDescent="0.25">
      <c r="A9336" s="28" t="s">
        <v>80</v>
      </c>
      <c r="B9336" s="2">
        <v>4.6728908878985803E-4</v>
      </c>
    </row>
    <row r="9337" spans="1:2" x14ac:dyDescent="0.25">
      <c r="A9337" s="28" t="s">
        <v>84</v>
      </c>
      <c r="B9337" s="2">
        <v>3.1147742169464949E-3</v>
      </c>
    </row>
    <row r="9338" spans="1:2" x14ac:dyDescent="0.25">
      <c r="A9338" s="28" t="s">
        <v>85</v>
      </c>
      <c r="B9338" s="2">
        <v>1.7015505760849339E-2</v>
      </c>
    </row>
    <row r="9339" spans="1:2" x14ac:dyDescent="0.25">
      <c r="A9339" s="28" t="s">
        <v>82</v>
      </c>
      <c r="B9339" s="2">
        <v>1.4733825982356803E-3</v>
      </c>
    </row>
    <row r="9340" spans="1:2" x14ac:dyDescent="0.25">
      <c r="A9340" s="6" t="s">
        <v>244</v>
      </c>
      <c r="B9340" s="2">
        <v>26.714169163007853</v>
      </c>
    </row>
    <row r="9341" spans="1:2" x14ac:dyDescent="0.25">
      <c r="A9341" s="28" t="s">
        <v>86</v>
      </c>
      <c r="B9341" s="2">
        <v>0.45189726010895614</v>
      </c>
    </row>
    <row r="9342" spans="1:2" x14ac:dyDescent="0.25">
      <c r="A9342" s="28" t="s">
        <v>87</v>
      </c>
      <c r="B9342" s="2">
        <v>3.7270561404222429</v>
      </c>
    </row>
    <row r="9343" spans="1:2" x14ac:dyDescent="0.25">
      <c r="A9343" s="28" t="s">
        <v>31</v>
      </c>
      <c r="B9343" s="2">
        <v>1.2964610301645267</v>
      </c>
    </row>
    <row r="9344" spans="1:2" x14ac:dyDescent="0.25">
      <c r="A9344" s="28" t="s">
        <v>29</v>
      </c>
      <c r="B9344" s="2">
        <v>0.33731863392446199</v>
      </c>
    </row>
    <row r="9345" spans="1:2" x14ac:dyDescent="0.25">
      <c r="A9345" s="28" t="s">
        <v>30</v>
      </c>
      <c r="B9345" s="2">
        <v>0.68867393516082243</v>
      </c>
    </row>
    <row r="9346" spans="1:2" x14ac:dyDescent="0.25">
      <c r="A9346" s="28" t="s">
        <v>88</v>
      </c>
      <c r="B9346" s="2">
        <v>1.6230565709216611</v>
      </c>
    </row>
    <row r="9347" spans="1:2" x14ac:dyDescent="0.25">
      <c r="A9347" s="28" t="s">
        <v>80</v>
      </c>
      <c r="B9347" s="2">
        <v>0.40504317053362793</v>
      </c>
    </row>
    <row r="9348" spans="1:2" x14ac:dyDescent="0.25">
      <c r="A9348" s="28" t="s">
        <v>84</v>
      </c>
      <c r="B9348" s="2">
        <v>4.5072973246826189</v>
      </c>
    </row>
    <row r="9349" spans="1:2" x14ac:dyDescent="0.25">
      <c r="A9349" s="28" t="s">
        <v>85</v>
      </c>
      <c r="B9349" s="2">
        <v>10.135751544010535</v>
      </c>
    </row>
    <row r="9350" spans="1:2" x14ac:dyDescent="0.25">
      <c r="A9350" s="28" t="s">
        <v>82</v>
      </c>
      <c r="B9350" s="2">
        <v>3.5416135530784003</v>
      </c>
    </row>
    <row r="9351" spans="1:2" x14ac:dyDescent="0.25">
      <c r="A9351" s="6" t="s">
        <v>246</v>
      </c>
      <c r="B9351" s="2">
        <v>7.0318197429504128</v>
      </c>
    </row>
    <row r="9352" spans="1:2" x14ac:dyDescent="0.25">
      <c r="A9352" s="28" t="s">
        <v>86</v>
      </c>
      <c r="B9352" s="2">
        <v>2.120769790105962E-2</v>
      </c>
    </row>
    <row r="9353" spans="1:2" x14ac:dyDescent="0.25">
      <c r="A9353" s="28" t="s">
        <v>31</v>
      </c>
      <c r="B9353" s="2">
        <v>0.17958226852205061</v>
      </c>
    </row>
    <row r="9354" spans="1:2" x14ac:dyDescent="0.25">
      <c r="A9354" s="28" t="s">
        <v>29</v>
      </c>
      <c r="B9354" s="2">
        <v>2.0319528306130166E-2</v>
      </c>
    </row>
    <row r="9355" spans="1:2" x14ac:dyDescent="0.25">
      <c r="A9355" s="28" t="s">
        <v>30</v>
      </c>
      <c r="B9355" s="2">
        <v>6.0444712594161709E-3</v>
      </c>
    </row>
    <row r="9356" spans="1:2" x14ac:dyDescent="0.25">
      <c r="A9356" s="28" t="s">
        <v>88</v>
      </c>
      <c r="B9356" s="2">
        <v>2.4491978520723987</v>
      </c>
    </row>
    <row r="9357" spans="1:2" x14ac:dyDescent="0.25">
      <c r="A9357" s="28" t="s">
        <v>80</v>
      </c>
      <c r="B9357" s="2">
        <v>0.2371941753489866</v>
      </c>
    </row>
    <row r="9358" spans="1:2" x14ac:dyDescent="0.25">
      <c r="A9358" s="28" t="s">
        <v>84</v>
      </c>
      <c r="B9358" s="2">
        <v>0.60889287531831648</v>
      </c>
    </row>
    <row r="9359" spans="1:2" x14ac:dyDescent="0.25">
      <c r="A9359" s="28" t="s">
        <v>85</v>
      </c>
      <c r="B9359" s="2">
        <v>2.332402580788429</v>
      </c>
    </row>
    <row r="9360" spans="1:2" x14ac:dyDescent="0.25">
      <c r="A9360" s="28" t="s">
        <v>82</v>
      </c>
      <c r="B9360" s="2">
        <v>1.1769782934336259</v>
      </c>
    </row>
    <row r="9361" spans="1:2" x14ac:dyDescent="0.25">
      <c r="A9361" s="6" t="s">
        <v>248</v>
      </c>
      <c r="B9361" s="2">
        <v>19.952194796612385</v>
      </c>
    </row>
    <row r="9362" spans="1:2" x14ac:dyDescent="0.25">
      <c r="A9362" s="28" t="s">
        <v>86</v>
      </c>
      <c r="B9362" s="2">
        <v>0.35216232721649249</v>
      </c>
    </row>
    <row r="9363" spans="1:2" x14ac:dyDescent="0.25">
      <c r="A9363" s="28" t="s">
        <v>87</v>
      </c>
      <c r="B9363" s="2">
        <v>0.1796543630610474</v>
      </c>
    </row>
    <row r="9364" spans="1:2" x14ac:dyDescent="0.25">
      <c r="A9364" s="28" t="s">
        <v>31</v>
      </c>
      <c r="B9364" s="2">
        <v>0.34392905040030997</v>
      </c>
    </row>
    <row r="9365" spans="1:2" x14ac:dyDescent="0.25">
      <c r="A9365" s="28" t="s">
        <v>29</v>
      </c>
      <c r="B9365" s="2">
        <v>0.32652130126237966</v>
      </c>
    </row>
    <row r="9366" spans="1:2" x14ac:dyDescent="0.25">
      <c r="A9366" s="28" t="s">
        <v>30</v>
      </c>
      <c r="B9366" s="2">
        <v>0.20760369527439773</v>
      </c>
    </row>
    <row r="9367" spans="1:2" x14ac:dyDescent="0.25">
      <c r="A9367" s="28" t="s">
        <v>88</v>
      </c>
      <c r="B9367" s="2">
        <v>3.7093339532337688</v>
      </c>
    </row>
    <row r="9368" spans="1:2" x14ac:dyDescent="0.25">
      <c r="A9368" s="28" t="s">
        <v>80</v>
      </c>
      <c r="B9368" s="2">
        <v>0.22923561135510434</v>
      </c>
    </row>
    <row r="9369" spans="1:2" x14ac:dyDescent="0.25">
      <c r="A9369" s="28" t="s">
        <v>84</v>
      </c>
      <c r="B9369" s="2">
        <v>1.626138965043276</v>
      </c>
    </row>
    <row r="9370" spans="1:2" x14ac:dyDescent="0.25">
      <c r="A9370" s="28" t="s">
        <v>85</v>
      </c>
      <c r="B9370" s="2">
        <v>11.023783904797323</v>
      </c>
    </row>
    <row r="9371" spans="1:2" x14ac:dyDescent="0.25">
      <c r="A9371" s="28" t="s">
        <v>82</v>
      </c>
      <c r="B9371" s="2">
        <v>1.9538316249682828</v>
      </c>
    </row>
    <row r="9372" spans="1:2" x14ac:dyDescent="0.25">
      <c r="A9372" s="6" t="s">
        <v>20</v>
      </c>
      <c r="B9372" s="2">
        <v>18.848153024480922</v>
      </c>
    </row>
    <row r="9373" spans="1:2" x14ac:dyDescent="0.25">
      <c r="A9373" s="28" t="s">
        <v>86</v>
      </c>
      <c r="B9373" s="2">
        <v>0.47905827811970775</v>
      </c>
    </row>
    <row r="9374" spans="1:2" x14ac:dyDescent="0.25">
      <c r="A9374" s="28" t="s">
        <v>31</v>
      </c>
      <c r="B9374" s="2">
        <v>0.14604059445132775</v>
      </c>
    </row>
    <row r="9375" spans="1:2" x14ac:dyDescent="0.25">
      <c r="A9375" s="28" t="s">
        <v>29</v>
      </c>
      <c r="B9375" s="2">
        <v>0.10265393917754863</v>
      </c>
    </row>
    <row r="9376" spans="1:2" x14ac:dyDescent="0.25">
      <c r="A9376" s="28" t="s">
        <v>30</v>
      </c>
      <c r="B9376" s="2">
        <v>5.0926960171789264E-2</v>
      </c>
    </row>
    <row r="9377" spans="1:2" x14ac:dyDescent="0.25">
      <c r="A9377" s="28" t="s">
        <v>88</v>
      </c>
      <c r="B9377" s="2">
        <v>1.190277681203272</v>
      </c>
    </row>
    <row r="9378" spans="1:2" x14ac:dyDescent="0.25">
      <c r="A9378" s="28" t="s">
        <v>80</v>
      </c>
      <c r="B9378" s="2">
        <v>8.0199763968457419E-2</v>
      </c>
    </row>
    <row r="9379" spans="1:2" x14ac:dyDescent="0.25">
      <c r="A9379" s="28" t="s">
        <v>84</v>
      </c>
      <c r="B9379" s="2">
        <v>0.15323549842623793</v>
      </c>
    </row>
    <row r="9380" spans="1:2" x14ac:dyDescent="0.25">
      <c r="A9380" s="28" t="s">
        <v>85</v>
      </c>
      <c r="B9380" s="2">
        <v>14.948381956262267</v>
      </c>
    </row>
    <row r="9381" spans="1:2" x14ac:dyDescent="0.25">
      <c r="A9381" s="28" t="s">
        <v>82</v>
      </c>
      <c r="B9381" s="2">
        <v>1.6973783527003146</v>
      </c>
    </row>
    <row r="9382" spans="1:2" x14ac:dyDescent="0.25">
      <c r="A9382" s="6" t="s">
        <v>21</v>
      </c>
      <c r="B9382" s="2">
        <v>5.3171389385381724</v>
      </c>
    </row>
    <row r="9383" spans="1:2" x14ac:dyDescent="0.25">
      <c r="A9383" s="28" t="s">
        <v>86</v>
      </c>
      <c r="B9383" s="2">
        <v>1.009941919528216E-2</v>
      </c>
    </row>
    <row r="9384" spans="1:2" x14ac:dyDescent="0.25">
      <c r="A9384" s="28" t="s">
        <v>31</v>
      </c>
      <c r="B9384" s="2">
        <v>0.11745153156247255</v>
      </c>
    </row>
    <row r="9385" spans="1:2" x14ac:dyDescent="0.25">
      <c r="A9385" s="28" t="s">
        <v>29</v>
      </c>
      <c r="B9385" s="2">
        <v>0.20241648618793145</v>
      </c>
    </row>
    <row r="9386" spans="1:2" x14ac:dyDescent="0.25">
      <c r="A9386" s="28" t="s">
        <v>30</v>
      </c>
      <c r="B9386" s="2">
        <v>7.345488708026239E-3</v>
      </c>
    </row>
    <row r="9387" spans="1:2" x14ac:dyDescent="0.25">
      <c r="A9387" s="28" t="s">
        <v>88</v>
      </c>
      <c r="B9387" s="2">
        <v>0.79156260949205137</v>
      </c>
    </row>
    <row r="9388" spans="1:2" x14ac:dyDescent="0.25">
      <c r="A9388" s="28" t="s">
        <v>80</v>
      </c>
      <c r="B9388" s="2">
        <v>1.6058319575018829E-2</v>
      </c>
    </row>
    <row r="9389" spans="1:2" x14ac:dyDescent="0.25">
      <c r="A9389" s="28" t="s">
        <v>84</v>
      </c>
      <c r="B9389" s="2">
        <v>0.21753367997119794</v>
      </c>
    </row>
    <row r="9390" spans="1:2" x14ac:dyDescent="0.25">
      <c r="A9390" s="28" t="s">
        <v>85</v>
      </c>
      <c r="B9390" s="2">
        <v>1.1067789521504738</v>
      </c>
    </row>
    <row r="9391" spans="1:2" x14ac:dyDescent="0.25">
      <c r="A9391" s="28" t="s">
        <v>82</v>
      </c>
      <c r="B9391" s="2">
        <v>2.847892451695718</v>
      </c>
    </row>
    <row r="9392" spans="1:2" x14ac:dyDescent="0.25">
      <c r="A9392" s="6" t="s">
        <v>22</v>
      </c>
      <c r="B9392" s="2">
        <v>1.697409144610954</v>
      </c>
    </row>
    <row r="9393" spans="1:2" x14ac:dyDescent="0.25">
      <c r="A9393" s="28" t="s">
        <v>86</v>
      </c>
      <c r="B9393" s="2">
        <v>1.4933259261918486E-2</v>
      </c>
    </row>
    <row r="9394" spans="1:2" x14ac:dyDescent="0.25">
      <c r="A9394" s="28" t="s">
        <v>87</v>
      </c>
      <c r="B9394" s="2">
        <v>1.2142797819872573E-2</v>
      </c>
    </row>
    <row r="9395" spans="1:2" x14ac:dyDescent="0.25">
      <c r="A9395" s="28" t="s">
        <v>31</v>
      </c>
      <c r="B9395" s="2">
        <v>2.2347375186381201E-2</v>
      </c>
    </row>
    <row r="9396" spans="1:2" x14ac:dyDescent="0.25">
      <c r="A9396" s="28" t="s">
        <v>29</v>
      </c>
      <c r="B9396" s="2">
        <v>1.3107697115651653E-2</v>
      </c>
    </row>
    <row r="9397" spans="1:2" x14ac:dyDescent="0.25">
      <c r="A9397" s="28" t="s">
        <v>30</v>
      </c>
      <c r="B9397" s="2">
        <v>8.0259905777519003E-3</v>
      </c>
    </row>
    <row r="9398" spans="1:2" x14ac:dyDescent="0.25">
      <c r="A9398" s="28" t="s">
        <v>88</v>
      </c>
      <c r="B9398" s="2">
        <v>0.70694120791554205</v>
      </c>
    </row>
    <row r="9399" spans="1:2" x14ac:dyDescent="0.25">
      <c r="A9399" s="28" t="s">
        <v>80</v>
      </c>
      <c r="B9399" s="2">
        <v>9.0766223579290487E-3</v>
      </c>
    </row>
    <row r="9400" spans="1:2" x14ac:dyDescent="0.25">
      <c r="A9400" s="28" t="s">
        <v>84</v>
      </c>
      <c r="B9400" s="2">
        <v>1.5483116759176085E-2</v>
      </c>
    </row>
    <row r="9401" spans="1:2" x14ac:dyDescent="0.25">
      <c r="A9401" s="28" t="s">
        <v>85</v>
      </c>
      <c r="B9401" s="2">
        <v>0.71360996969601698</v>
      </c>
    </row>
    <row r="9402" spans="1:2" x14ac:dyDescent="0.25">
      <c r="A9402" s="28" t="s">
        <v>82</v>
      </c>
      <c r="B9402" s="2">
        <v>0.18174110792071407</v>
      </c>
    </row>
    <row r="9403" spans="1:2" x14ac:dyDescent="0.25">
      <c r="A9403" s="6" t="s">
        <v>25</v>
      </c>
      <c r="B9403" s="2">
        <v>3.4336767921053433</v>
      </c>
    </row>
    <row r="9404" spans="1:2" x14ac:dyDescent="0.25">
      <c r="A9404" s="28" t="s">
        <v>86</v>
      </c>
      <c r="B9404" s="2">
        <v>3.2344483551542839E-2</v>
      </c>
    </row>
    <row r="9405" spans="1:2" x14ac:dyDescent="0.25">
      <c r="A9405" s="28" t="s">
        <v>87</v>
      </c>
      <c r="B9405" s="2">
        <v>1.722519515957751E-3</v>
      </c>
    </row>
    <row r="9406" spans="1:2" x14ac:dyDescent="0.25">
      <c r="A9406" s="28" t="s">
        <v>31</v>
      </c>
      <c r="B9406" s="2">
        <v>7.182099572282598E-3</v>
      </c>
    </row>
    <row r="9407" spans="1:2" x14ac:dyDescent="0.25">
      <c r="A9407" s="28" t="s">
        <v>29</v>
      </c>
      <c r="B9407" s="2">
        <v>5.5786073262102907E-3</v>
      </c>
    </row>
    <row r="9408" spans="1:2" x14ac:dyDescent="0.25">
      <c r="A9408" s="28" t="s">
        <v>30</v>
      </c>
      <c r="B9408" s="2">
        <v>1.3665956937543912E-2</v>
      </c>
    </row>
    <row r="9409" spans="1:2" x14ac:dyDescent="0.25">
      <c r="A9409" s="28" t="s">
        <v>88</v>
      </c>
      <c r="B9409" s="2">
        <v>1.6216919457609864</v>
      </c>
    </row>
    <row r="9410" spans="1:2" x14ac:dyDescent="0.25">
      <c r="A9410" s="28" t="s">
        <v>80</v>
      </c>
      <c r="B9410" s="2">
        <v>2.9676169152225169E-3</v>
      </c>
    </row>
    <row r="9411" spans="1:2" x14ac:dyDescent="0.25">
      <c r="A9411" s="28" t="s">
        <v>84</v>
      </c>
      <c r="B9411" s="2">
        <v>1.0858847570074036E-2</v>
      </c>
    </row>
    <row r="9412" spans="1:2" x14ac:dyDescent="0.25">
      <c r="A9412" s="28" t="s">
        <v>85</v>
      </c>
      <c r="B9412" s="2">
        <v>1.6755684109349274</v>
      </c>
    </row>
    <row r="9413" spans="1:2" x14ac:dyDescent="0.25">
      <c r="A9413" s="28" t="s">
        <v>82</v>
      </c>
      <c r="B9413" s="2">
        <v>6.2096304020595697E-2</v>
      </c>
    </row>
    <row r="9414" spans="1:2" x14ac:dyDescent="0.25">
      <c r="A9414" s="6" t="s">
        <v>23</v>
      </c>
      <c r="B9414" s="2">
        <v>6.8817260516766767</v>
      </c>
    </row>
    <row r="9415" spans="1:2" x14ac:dyDescent="0.25">
      <c r="A9415" s="28" t="s">
        <v>86</v>
      </c>
      <c r="B9415" s="2">
        <v>3.7282839796512764E-2</v>
      </c>
    </row>
    <row r="9416" spans="1:2" x14ac:dyDescent="0.25">
      <c r="A9416" s="28" t="s">
        <v>31</v>
      </c>
      <c r="B9416" s="2">
        <v>0.40116468506995345</v>
      </c>
    </row>
    <row r="9417" spans="1:2" x14ac:dyDescent="0.25">
      <c r="A9417" s="28" t="s">
        <v>29</v>
      </c>
      <c r="B9417" s="2">
        <v>1.1208199067487115E-2</v>
      </c>
    </row>
    <row r="9418" spans="1:2" x14ac:dyDescent="0.25">
      <c r="A9418" s="28" t="s">
        <v>30</v>
      </c>
      <c r="B9418" s="2">
        <v>5.2114332728418138E-2</v>
      </c>
    </row>
    <row r="9419" spans="1:2" x14ac:dyDescent="0.25">
      <c r="A9419" s="28" t="s">
        <v>88</v>
      </c>
      <c r="B9419" s="2">
        <v>1.2498991336387888</v>
      </c>
    </row>
    <row r="9420" spans="1:2" x14ac:dyDescent="0.25">
      <c r="A9420" s="28" t="s">
        <v>80</v>
      </c>
      <c r="B9420" s="2">
        <v>4.3029028681657665E-2</v>
      </c>
    </row>
    <row r="9421" spans="1:2" x14ac:dyDescent="0.25">
      <c r="A9421" s="28" t="s">
        <v>84</v>
      </c>
      <c r="B9421" s="2">
        <v>2.9650420256083159</v>
      </c>
    </row>
    <row r="9422" spans="1:2" x14ac:dyDescent="0.25">
      <c r="A9422" s="28" t="s">
        <v>85</v>
      </c>
      <c r="B9422" s="2">
        <v>1.6620284419660694</v>
      </c>
    </row>
    <row r="9423" spans="1:2" x14ac:dyDescent="0.25">
      <c r="A9423" s="28" t="s">
        <v>82</v>
      </c>
      <c r="B9423" s="2">
        <v>0.45995736511947316</v>
      </c>
    </row>
    <row r="9424" spans="1:2" x14ac:dyDescent="0.25">
      <c r="A9424" s="6" t="s">
        <v>250</v>
      </c>
      <c r="B9424" s="2">
        <v>60.073715386699014</v>
      </c>
    </row>
    <row r="9425" spans="1:2" x14ac:dyDescent="0.25">
      <c r="A9425" s="28" t="s">
        <v>86</v>
      </c>
      <c r="B9425" s="2">
        <v>0.15878899329460658</v>
      </c>
    </row>
    <row r="9426" spans="1:2" x14ac:dyDescent="0.25">
      <c r="A9426" s="28" t="s">
        <v>87</v>
      </c>
      <c r="B9426" s="2">
        <v>5.4932582157907868E-2</v>
      </c>
    </row>
    <row r="9427" spans="1:2" x14ac:dyDescent="0.25">
      <c r="A9427" s="28" t="s">
        <v>31</v>
      </c>
      <c r="B9427" s="2">
        <v>1.4483450666751347</v>
      </c>
    </row>
    <row r="9428" spans="1:2" x14ac:dyDescent="0.25">
      <c r="A9428" s="28" t="s">
        <v>29</v>
      </c>
      <c r="B9428" s="2">
        <v>0.34759318612727474</v>
      </c>
    </row>
    <row r="9429" spans="1:2" x14ac:dyDescent="0.25">
      <c r="A9429" s="28" t="s">
        <v>30</v>
      </c>
      <c r="B9429" s="2">
        <v>0.40905814776640803</v>
      </c>
    </row>
    <row r="9430" spans="1:2" x14ac:dyDescent="0.25">
      <c r="A9430" s="28" t="s">
        <v>88</v>
      </c>
      <c r="B9430" s="2">
        <v>1.6444246832726499</v>
      </c>
    </row>
    <row r="9431" spans="1:2" x14ac:dyDescent="0.25">
      <c r="A9431" s="28" t="s">
        <v>80</v>
      </c>
      <c r="B9431" s="2">
        <v>0.68224724511865309</v>
      </c>
    </row>
    <row r="9432" spans="1:2" x14ac:dyDescent="0.25">
      <c r="A9432" s="28" t="s">
        <v>84</v>
      </c>
      <c r="B9432" s="2">
        <v>38.35299006986542</v>
      </c>
    </row>
    <row r="9433" spans="1:2" x14ac:dyDescent="0.25">
      <c r="A9433" s="28" t="s">
        <v>85</v>
      </c>
      <c r="B9433" s="2">
        <v>7.7692750465927967</v>
      </c>
    </row>
    <row r="9434" spans="1:2" x14ac:dyDescent="0.25">
      <c r="A9434" s="28" t="s">
        <v>82</v>
      </c>
      <c r="B9434" s="2">
        <v>9.206060365828165</v>
      </c>
    </row>
    <row r="9435" spans="1:2" x14ac:dyDescent="0.25">
      <c r="A9435" s="6" t="s">
        <v>252</v>
      </c>
      <c r="B9435" s="2">
        <v>16.002094403786561</v>
      </c>
    </row>
    <row r="9436" spans="1:2" x14ac:dyDescent="0.25">
      <c r="A9436" s="28" t="s">
        <v>86</v>
      </c>
      <c r="B9436" s="2">
        <v>4.043473095766318E-2</v>
      </c>
    </row>
    <row r="9437" spans="1:2" x14ac:dyDescent="0.25">
      <c r="A9437" s="28" t="s">
        <v>87</v>
      </c>
      <c r="B9437" s="2">
        <v>0.11784217927671946</v>
      </c>
    </row>
    <row r="9438" spans="1:2" x14ac:dyDescent="0.25">
      <c r="A9438" s="28" t="s">
        <v>31</v>
      </c>
      <c r="B9438" s="2">
        <v>0.42717096391839254</v>
      </c>
    </row>
    <row r="9439" spans="1:2" x14ac:dyDescent="0.25">
      <c r="A9439" s="28" t="s">
        <v>29</v>
      </c>
      <c r="B9439" s="2">
        <v>0.52720574015996502</v>
      </c>
    </row>
    <row r="9440" spans="1:2" x14ac:dyDescent="0.25">
      <c r="A9440" s="28" t="s">
        <v>30</v>
      </c>
      <c r="B9440" s="2">
        <v>0.2300909891831788</v>
      </c>
    </row>
    <row r="9441" spans="1:2" x14ac:dyDescent="0.25">
      <c r="A9441" s="28" t="s">
        <v>88</v>
      </c>
      <c r="B9441" s="2">
        <v>4.5273909073730101</v>
      </c>
    </row>
    <row r="9442" spans="1:2" x14ac:dyDescent="0.25">
      <c r="A9442" s="28" t="s">
        <v>80</v>
      </c>
      <c r="B9442" s="2">
        <v>0.8133508206953729</v>
      </c>
    </row>
    <row r="9443" spans="1:2" x14ac:dyDescent="0.25">
      <c r="A9443" s="28" t="s">
        <v>84</v>
      </c>
      <c r="B9443" s="2">
        <v>2.163631077490006</v>
      </c>
    </row>
    <row r="9444" spans="1:2" x14ac:dyDescent="0.25">
      <c r="A9444" s="28" t="s">
        <v>85</v>
      </c>
      <c r="B9444" s="2">
        <v>4.9134667667208634</v>
      </c>
    </row>
    <row r="9445" spans="1:2" x14ac:dyDescent="0.25">
      <c r="A9445" s="28" t="s">
        <v>82</v>
      </c>
      <c r="B9445" s="2">
        <v>2.2415102280113905</v>
      </c>
    </row>
    <row r="9446" spans="1:2" x14ac:dyDescent="0.25">
      <c r="A9446" s="6" t="s">
        <v>230</v>
      </c>
      <c r="B9446" s="2">
        <v>3.8337618951477692</v>
      </c>
    </row>
    <row r="9447" spans="1:2" x14ac:dyDescent="0.25">
      <c r="A9447" s="28" t="s">
        <v>86</v>
      </c>
      <c r="B9447" s="2">
        <v>8.0510819850012089E-3</v>
      </c>
    </row>
    <row r="9448" spans="1:2" x14ac:dyDescent="0.25">
      <c r="A9448" s="28" t="s">
        <v>87</v>
      </c>
      <c r="B9448" s="2">
        <v>2.0283039907089788E-2</v>
      </c>
    </row>
    <row r="9449" spans="1:2" x14ac:dyDescent="0.25">
      <c r="A9449" s="28" t="s">
        <v>31</v>
      </c>
      <c r="B9449" s="2">
        <v>0.36346072790645889</v>
      </c>
    </row>
    <row r="9450" spans="1:2" x14ac:dyDescent="0.25">
      <c r="A9450" s="28" t="s">
        <v>29</v>
      </c>
      <c r="B9450" s="2">
        <v>0.2389085351562461</v>
      </c>
    </row>
    <row r="9451" spans="1:2" x14ac:dyDescent="0.25">
      <c r="A9451" s="28" t="s">
        <v>30</v>
      </c>
      <c r="B9451" s="2">
        <v>0.28400703579805642</v>
      </c>
    </row>
    <row r="9452" spans="1:2" x14ac:dyDescent="0.25">
      <c r="A9452" s="28" t="s">
        <v>88</v>
      </c>
      <c r="B9452" s="2">
        <v>0.525513533811232</v>
      </c>
    </row>
    <row r="9453" spans="1:2" x14ac:dyDescent="0.25">
      <c r="A9453" s="28" t="s">
        <v>80</v>
      </c>
      <c r="B9453" s="2">
        <v>9.122201329453189E-2</v>
      </c>
    </row>
    <row r="9454" spans="1:2" x14ac:dyDescent="0.25">
      <c r="A9454" s="28" t="s">
        <v>84</v>
      </c>
      <c r="B9454" s="2">
        <v>0.40338925220439614</v>
      </c>
    </row>
    <row r="9455" spans="1:2" x14ac:dyDescent="0.25">
      <c r="A9455" s="28" t="s">
        <v>85</v>
      </c>
      <c r="B9455" s="2">
        <v>1.0829442379565941</v>
      </c>
    </row>
    <row r="9456" spans="1:2" x14ac:dyDescent="0.25">
      <c r="A9456" s="28" t="s">
        <v>82</v>
      </c>
      <c r="B9456" s="2">
        <v>0.81598243712816299</v>
      </c>
    </row>
    <row r="9457" spans="1:2" x14ac:dyDescent="0.25">
      <c r="A9457" s="6" t="s">
        <v>93</v>
      </c>
      <c r="B9457" s="2">
        <v>209.11957548423155</v>
      </c>
    </row>
    <row r="9458" spans="1:2" x14ac:dyDescent="0.25">
      <c r="A9458" s="28" t="s">
        <v>86</v>
      </c>
      <c r="B9458" s="2">
        <v>1.7880421320829678</v>
      </c>
    </row>
    <row r="9459" spans="1:2" x14ac:dyDescent="0.25">
      <c r="A9459" s="28" t="s">
        <v>87</v>
      </c>
      <c r="B9459" s="2">
        <v>4.5114964324525459</v>
      </c>
    </row>
    <row r="9460" spans="1:2" x14ac:dyDescent="0.25">
      <c r="A9460" s="28" t="s">
        <v>31</v>
      </c>
      <c r="B9460" s="2">
        <v>5.4307793587462303</v>
      </c>
    </row>
    <row r="9461" spans="1:2" x14ac:dyDescent="0.25">
      <c r="A9461" s="28" t="s">
        <v>29</v>
      </c>
      <c r="B9461" s="2">
        <v>2.6216635784185707</v>
      </c>
    </row>
    <row r="9462" spans="1:2" x14ac:dyDescent="0.25">
      <c r="A9462" s="28" t="s">
        <v>30</v>
      </c>
      <c r="B9462" s="2">
        <v>2.2144773264503561</v>
      </c>
    </row>
    <row r="9463" spans="1:2" x14ac:dyDescent="0.25">
      <c r="A9463" s="28" t="s">
        <v>88</v>
      </c>
      <c r="B9463" s="2">
        <v>25.717113959521335</v>
      </c>
    </row>
    <row r="9464" spans="1:2" x14ac:dyDescent="0.25">
      <c r="A9464" s="28" t="s">
        <v>80</v>
      </c>
      <c r="B9464" s="2">
        <v>3.4194804314747254</v>
      </c>
    </row>
    <row r="9465" spans="1:2" x14ac:dyDescent="0.25">
      <c r="A9465" s="28" t="s">
        <v>84</v>
      </c>
      <c r="B9465" s="2">
        <v>65.762311983912383</v>
      </c>
    </row>
    <row r="9466" spans="1:2" x14ac:dyDescent="0.25">
      <c r="A9466" s="28" t="s">
        <v>85</v>
      </c>
      <c r="B9466" s="2">
        <v>70.470601580943878</v>
      </c>
    </row>
    <row r="9467" spans="1:2" x14ac:dyDescent="0.25">
      <c r="A9467" s="28" t="s">
        <v>82</v>
      </c>
      <c r="B9467" s="2">
        <v>27.183608700228547</v>
      </c>
    </row>
    <row r="9468" spans="1:2" x14ac:dyDescent="0.25">
      <c r="A9468" s="3" t="s">
        <v>87</v>
      </c>
      <c r="B9468" s="2">
        <v>549.37698313435408</v>
      </c>
    </row>
    <row r="9469" spans="1:2" x14ac:dyDescent="0.25">
      <c r="A9469" s="6" t="s">
        <v>229</v>
      </c>
      <c r="B9469" s="2">
        <v>5.738006904650236</v>
      </c>
    </row>
    <row r="9470" spans="1:2" x14ac:dyDescent="0.25">
      <c r="A9470" s="28" t="s">
        <v>79</v>
      </c>
      <c r="B9470" s="2">
        <v>1.3915906686351738E-4</v>
      </c>
    </row>
    <row r="9471" spans="1:2" x14ac:dyDescent="0.25">
      <c r="A9471" s="28" t="s">
        <v>86</v>
      </c>
      <c r="B9471" s="2">
        <v>2.8459095234878842E-2</v>
      </c>
    </row>
    <row r="9472" spans="1:2" x14ac:dyDescent="0.25">
      <c r="A9472" s="28" t="s">
        <v>31</v>
      </c>
      <c r="B9472" s="2">
        <v>7.7120672526660924E-3</v>
      </c>
    </row>
    <row r="9473" spans="1:2" x14ac:dyDescent="0.25">
      <c r="A9473" s="28" t="s">
        <v>29</v>
      </c>
      <c r="B9473" s="2">
        <v>0.34071314279471532</v>
      </c>
    </row>
    <row r="9474" spans="1:2" x14ac:dyDescent="0.25">
      <c r="A9474" s="28" t="s">
        <v>30</v>
      </c>
      <c r="B9474" s="2">
        <v>0.10144392391336732</v>
      </c>
    </row>
    <row r="9475" spans="1:2" x14ac:dyDescent="0.25">
      <c r="A9475" s="28" t="s">
        <v>88</v>
      </c>
      <c r="B9475" s="2">
        <v>1.5704760623962605E-2</v>
      </c>
    </row>
    <row r="9476" spans="1:2" x14ac:dyDescent="0.25">
      <c r="A9476" s="28" t="s">
        <v>80</v>
      </c>
      <c r="B9476" s="2">
        <v>7.3127076938128005E-2</v>
      </c>
    </row>
    <row r="9477" spans="1:2" x14ac:dyDescent="0.25">
      <c r="A9477" s="28" t="s">
        <v>84</v>
      </c>
      <c r="B9477" s="2">
        <v>2.2263359293072846</v>
      </c>
    </row>
    <row r="9478" spans="1:2" x14ac:dyDescent="0.25">
      <c r="A9478" s="28" t="s">
        <v>85</v>
      </c>
      <c r="B9478" s="2">
        <v>2.592403821071561</v>
      </c>
    </row>
    <row r="9479" spans="1:2" x14ac:dyDescent="0.25">
      <c r="A9479" s="28" t="s">
        <v>82</v>
      </c>
      <c r="B9479" s="2">
        <v>0.35196792844680891</v>
      </c>
    </row>
    <row r="9480" spans="1:2" x14ac:dyDescent="0.25">
      <c r="A9480" s="6" t="s">
        <v>240</v>
      </c>
      <c r="B9480" s="2">
        <v>1.7915074193162102</v>
      </c>
    </row>
    <row r="9481" spans="1:2" x14ac:dyDescent="0.25">
      <c r="A9481" s="28" t="s">
        <v>79</v>
      </c>
      <c r="B9481" s="2">
        <v>2.9489441823371277E-4</v>
      </c>
    </row>
    <row r="9482" spans="1:2" x14ac:dyDescent="0.25">
      <c r="A9482" s="28" t="s">
        <v>31</v>
      </c>
      <c r="B9482" s="2">
        <v>1.2666920256915324E-2</v>
      </c>
    </row>
    <row r="9483" spans="1:2" x14ac:dyDescent="0.25">
      <c r="A9483" s="28" t="s">
        <v>29</v>
      </c>
      <c r="B9483" s="2">
        <v>6.3885372744308347E-2</v>
      </c>
    </row>
    <row r="9484" spans="1:2" x14ac:dyDescent="0.25">
      <c r="A9484" s="28" t="s">
        <v>30</v>
      </c>
      <c r="B9484" s="2">
        <v>0.44888617777958478</v>
      </c>
    </row>
    <row r="9485" spans="1:2" x14ac:dyDescent="0.25">
      <c r="A9485" s="28" t="s">
        <v>88</v>
      </c>
      <c r="B9485" s="2">
        <v>4.7413220146454146E-2</v>
      </c>
    </row>
    <row r="9486" spans="1:2" x14ac:dyDescent="0.25">
      <c r="A9486" s="28" t="s">
        <v>80</v>
      </c>
      <c r="B9486" s="2">
        <v>1.8302788435008245E-2</v>
      </c>
    </row>
    <row r="9487" spans="1:2" x14ac:dyDescent="0.25">
      <c r="A9487" s="28" t="s">
        <v>84</v>
      </c>
      <c r="B9487" s="2">
        <v>0.27669871693726655</v>
      </c>
    </row>
    <row r="9488" spans="1:2" x14ac:dyDescent="0.25">
      <c r="A9488" s="28" t="s">
        <v>85</v>
      </c>
      <c r="B9488" s="2">
        <v>0.69754942829820044</v>
      </c>
    </row>
    <row r="9489" spans="1:2" x14ac:dyDescent="0.25">
      <c r="A9489" s="28" t="s">
        <v>82</v>
      </c>
      <c r="B9489" s="2">
        <v>0.22580990030023873</v>
      </c>
    </row>
    <row r="9490" spans="1:2" x14ac:dyDescent="0.25">
      <c r="A9490" s="6" t="s">
        <v>242</v>
      </c>
      <c r="B9490" s="2">
        <v>74.564343482774177</v>
      </c>
    </row>
    <row r="9491" spans="1:2" x14ac:dyDescent="0.25">
      <c r="A9491" s="28" t="s">
        <v>79</v>
      </c>
      <c r="B9491" s="2">
        <v>4.8857021879221012</v>
      </c>
    </row>
    <row r="9492" spans="1:2" x14ac:dyDescent="0.25">
      <c r="A9492" s="28" t="s">
        <v>86</v>
      </c>
      <c r="B9492" s="2">
        <v>0.25999345116453276</v>
      </c>
    </row>
    <row r="9493" spans="1:2" x14ac:dyDescent="0.25">
      <c r="A9493" s="28" t="s">
        <v>31</v>
      </c>
      <c r="B9493" s="2">
        <v>2.6741078558804321</v>
      </c>
    </row>
    <row r="9494" spans="1:2" x14ac:dyDescent="0.25">
      <c r="A9494" s="28" t="s">
        <v>29</v>
      </c>
      <c r="B9494" s="2">
        <v>8.7333768416506281</v>
      </c>
    </row>
    <row r="9495" spans="1:2" x14ac:dyDescent="0.25">
      <c r="A9495" s="28" t="s">
        <v>30</v>
      </c>
      <c r="B9495" s="2">
        <v>5.2914464016517933</v>
      </c>
    </row>
    <row r="9496" spans="1:2" x14ac:dyDescent="0.25">
      <c r="A9496" s="28" t="s">
        <v>88</v>
      </c>
      <c r="B9496" s="2">
        <v>7.3852222637287701</v>
      </c>
    </row>
    <row r="9497" spans="1:2" x14ac:dyDescent="0.25">
      <c r="A9497" s="28" t="s">
        <v>80</v>
      </c>
      <c r="B9497" s="2">
        <v>3.3585572560222769</v>
      </c>
    </row>
    <row r="9498" spans="1:2" x14ac:dyDescent="0.25">
      <c r="A9498" s="28" t="s">
        <v>84</v>
      </c>
      <c r="B9498" s="2">
        <v>12.228607151081418</v>
      </c>
    </row>
    <row r="9499" spans="1:2" x14ac:dyDescent="0.25">
      <c r="A9499" s="28" t="s">
        <v>85</v>
      </c>
      <c r="B9499" s="2">
        <v>24.562217999800616</v>
      </c>
    </row>
    <row r="9500" spans="1:2" x14ac:dyDescent="0.25">
      <c r="A9500" s="28" t="s">
        <v>82</v>
      </c>
      <c r="B9500" s="2">
        <v>5.185112073871613</v>
      </c>
    </row>
    <row r="9501" spans="1:2" x14ac:dyDescent="0.25">
      <c r="A9501" s="6" t="s">
        <v>53</v>
      </c>
      <c r="B9501" s="2">
        <v>9.454015816981574</v>
      </c>
    </row>
    <row r="9502" spans="1:2" x14ac:dyDescent="0.25">
      <c r="A9502" s="28" t="s">
        <v>79</v>
      </c>
      <c r="B9502" s="2">
        <v>0.22188664480299641</v>
      </c>
    </row>
    <row r="9503" spans="1:2" x14ac:dyDescent="0.25">
      <c r="A9503" s="28" t="s">
        <v>86</v>
      </c>
      <c r="B9503" s="2">
        <v>1.3318825220026345E-4</v>
      </c>
    </row>
    <row r="9504" spans="1:2" x14ac:dyDescent="0.25">
      <c r="A9504" s="28" t="s">
        <v>31</v>
      </c>
      <c r="B9504" s="2">
        <v>0.15667410589558606</v>
      </c>
    </row>
    <row r="9505" spans="1:2" x14ac:dyDescent="0.25">
      <c r="A9505" s="28" t="s">
        <v>29</v>
      </c>
      <c r="B9505" s="2">
        <v>0.21163982141015222</v>
      </c>
    </row>
    <row r="9506" spans="1:2" x14ac:dyDescent="0.25">
      <c r="A9506" s="28" t="s">
        <v>30</v>
      </c>
      <c r="B9506" s="2">
        <v>8.4986479649813762E-2</v>
      </c>
    </row>
    <row r="9507" spans="1:2" x14ac:dyDescent="0.25">
      <c r="A9507" s="28" t="s">
        <v>80</v>
      </c>
      <c r="B9507" s="2">
        <v>0.18616299607677284</v>
      </c>
    </row>
    <row r="9508" spans="1:2" x14ac:dyDescent="0.25">
      <c r="A9508" s="28" t="s">
        <v>84</v>
      </c>
      <c r="B9508" s="2">
        <v>1.4714347799750775</v>
      </c>
    </row>
    <row r="9509" spans="1:2" x14ac:dyDescent="0.25">
      <c r="A9509" s="28" t="s">
        <v>85</v>
      </c>
      <c r="B9509" s="2">
        <v>1.8589416857004972</v>
      </c>
    </row>
    <row r="9510" spans="1:2" x14ac:dyDescent="0.25">
      <c r="A9510" s="28" t="s">
        <v>82</v>
      </c>
      <c r="B9510" s="2">
        <v>5.2621561152184766</v>
      </c>
    </row>
    <row r="9511" spans="1:2" x14ac:dyDescent="0.25">
      <c r="A9511" s="6" t="s">
        <v>231</v>
      </c>
      <c r="B9511" s="2">
        <v>49.454628101762268</v>
      </c>
    </row>
    <row r="9512" spans="1:2" x14ac:dyDescent="0.25">
      <c r="A9512" s="28" t="s">
        <v>79</v>
      </c>
      <c r="B9512" s="2">
        <v>1.8286418051182826E-3</v>
      </c>
    </row>
    <row r="9513" spans="1:2" x14ac:dyDescent="0.25">
      <c r="A9513" s="28" t="s">
        <v>86</v>
      </c>
      <c r="B9513" s="2">
        <v>4.0570974762097912E-3</v>
      </c>
    </row>
    <row r="9514" spans="1:2" x14ac:dyDescent="0.25">
      <c r="A9514" s="28" t="s">
        <v>31</v>
      </c>
      <c r="B9514" s="2">
        <v>3.4902792814162558</v>
      </c>
    </row>
    <row r="9515" spans="1:2" x14ac:dyDescent="0.25">
      <c r="A9515" s="28" t="s">
        <v>29</v>
      </c>
      <c r="B9515" s="2">
        <v>7.9902699450610672</v>
      </c>
    </row>
    <row r="9516" spans="1:2" x14ac:dyDescent="0.25">
      <c r="A9516" s="28" t="s">
        <v>30</v>
      </c>
      <c r="B9516" s="2">
        <v>9.1423251258647529</v>
      </c>
    </row>
    <row r="9517" spans="1:2" x14ac:dyDescent="0.25">
      <c r="A9517" s="28" t="s">
        <v>88</v>
      </c>
      <c r="B9517" s="2">
        <v>4.2412123821152683</v>
      </c>
    </row>
    <row r="9518" spans="1:2" x14ac:dyDescent="0.25">
      <c r="A9518" s="28" t="s">
        <v>80</v>
      </c>
      <c r="B9518" s="2">
        <v>0.12217126046433426</v>
      </c>
    </row>
    <row r="9519" spans="1:2" x14ac:dyDescent="0.25">
      <c r="A9519" s="28" t="s">
        <v>84</v>
      </c>
      <c r="B9519" s="2">
        <v>11.609994998172501</v>
      </c>
    </row>
    <row r="9520" spans="1:2" x14ac:dyDescent="0.25">
      <c r="A9520" s="28" t="s">
        <v>85</v>
      </c>
      <c r="B9520" s="2">
        <v>5.8764484411343574</v>
      </c>
    </row>
    <row r="9521" spans="1:2" x14ac:dyDescent="0.25">
      <c r="A9521" s="28" t="s">
        <v>82</v>
      </c>
      <c r="B9521" s="2">
        <v>6.976040928252405</v>
      </c>
    </row>
    <row r="9522" spans="1:2" x14ac:dyDescent="0.25">
      <c r="A9522" s="6" t="s">
        <v>19</v>
      </c>
      <c r="B9522" s="2">
        <v>6.2087488130498878</v>
      </c>
    </row>
    <row r="9523" spans="1:2" x14ac:dyDescent="0.25">
      <c r="A9523" s="28" t="s">
        <v>79</v>
      </c>
      <c r="B9523" s="2">
        <v>0.17773312458553439</v>
      </c>
    </row>
    <row r="9524" spans="1:2" x14ac:dyDescent="0.25">
      <c r="A9524" s="28" t="s">
        <v>86</v>
      </c>
      <c r="B9524" s="2">
        <v>1.2954298066713839E-2</v>
      </c>
    </row>
    <row r="9525" spans="1:2" x14ac:dyDescent="0.25">
      <c r="A9525" s="28" t="s">
        <v>31</v>
      </c>
      <c r="B9525" s="2">
        <v>5.4183179417926226E-2</v>
      </c>
    </row>
    <row r="9526" spans="1:2" x14ac:dyDescent="0.25">
      <c r="A9526" s="28" t="s">
        <v>29</v>
      </c>
      <c r="B9526" s="2">
        <v>5.4411786058998421</v>
      </c>
    </row>
    <row r="9527" spans="1:2" x14ac:dyDescent="0.25">
      <c r="A9527" s="28" t="s">
        <v>30</v>
      </c>
      <c r="B9527" s="2">
        <v>5.1087292104216198E-2</v>
      </c>
    </row>
    <row r="9528" spans="1:2" x14ac:dyDescent="0.25">
      <c r="A9528" s="28" t="s">
        <v>88</v>
      </c>
      <c r="B9528" s="2">
        <v>4.860900096509016E-2</v>
      </c>
    </row>
    <row r="9529" spans="1:2" x14ac:dyDescent="0.25">
      <c r="A9529" s="28" t="s">
        <v>80</v>
      </c>
      <c r="B9529" s="2">
        <v>5.420813865210811E-3</v>
      </c>
    </row>
    <row r="9530" spans="1:2" x14ac:dyDescent="0.25">
      <c r="A9530" s="28" t="s">
        <v>84</v>
      </c>
      <c r="B9530" s="2">
        <v>3.9396427091053753E-3</v>
      </c>
    </row>
    <row r="9531" spans="1:2" x14ac:dyDescent="0.25">
      <c r="A9531" s="28" t="s">
        <v>85</v>
      </c>
      <c r="B9531" s="2">
        <v>0.31711102610050723</v>
      </c>
    </row>
    <row r="9532" spans="1:2" x14ac:dyDescent="0.25">
      <c r="A9532" s="28" t="s">
        <v>82</v>
      </c>
      <c r="B9532" s="2">
        <v>9.653182933574124E-2</v>
      </c>
    </row>
    <row r="9533" spans="1:2" x14ac:dyDescent="0.25">
      <c r="A9533" s="6" t="s">
        <v>244</v>
      </c>
      <c r="B9533" s="2">
        <v>5.9201454862808225</v>
      </c>
    </row>
    <row r="9534" spans="1:2" x14ac:dyDescent="0.25">
      <c r="A9534" s="28" t="s">
        <v>79</v>
      </c>
      <c r="B9534" s="2">
        <v>2.2405821149200825E-4</v>
      </c>
    </row>
    <row r="9535" spans="1:2" x14ac:dyDescent="0.25">
      <c r="A9535" s="28" t="s">
        <v>86</v>
      </c>
      <c r="B9535" s="2">
        <v>1.8744716052135753E-4</v>
      </c>
    </row>
    <row r="9536" spans="1:2" x14ac:dyDescent="0.25">
      <c r="A9536" s="28" t="s">
        <v>31</v>
      </c>
      <c r="B9536" s="2">
        <v>0.11250884037383568</v>
      </c>
    </row>
    <row r="9537" spans="1:2" x14ac:dyDescent="0.25">
      <c r="A9537" s="28" t="s">
        <v>29</v>
      </c>
      <c r="B9537" s="2">
        <v>0.24265427443163298</v>
      </c>
    </row>
    <row r="9538" spans="1:2" x14ac:dyDescent="0.25">
      <c r="A9538" s="28" t="s">
        <v>30</v>
      </c>
      <c r="B9538" s="2">
        <v>3.7515059459663283E-2</v>
      </c>
    </row>
    <row r="9539" spans="1:2" x14ac:dyDescent="0.25">
      <c r="A9539" s="28" t="s">
        <v>88</v>
      </c>
      <c r="B9539" s="2">
        <v>0.27051856110164546</v>
      </c>
    </row>
    <row r="9540" spans="1:2" x14ac:dyDescent="0.25">
      <c r="A9540" s="28" t="s">
        <v>84</v>
      </c>
      <c r="B9540" s="2">
        <v>1.552730721408965</v>
      </c>
    </row>
    <row r="9541" spans="1:2" x14ac:dyDescent="0.25">
      <c r="A9541" s="28" t="s">
        <v>85</v>
      </c>
      <c r="B9541" s="2">
        <v>2.3738671745172213</v>
      </c>
    </row>
    <row r="9542" spans="1:2" x14ac:dyDescent="0.25">
      <c r="A9542" s="28" t="s">
        <v>82</v>
      </c>
      <c r="B9542" s="2">
        <v>1.3299393496158458</v>
      </c>
    </row>
    <row r="9543" spans="1:2" x14ac:dyDescent="0.25">
      <c r="A9543" s="6" t="s">
        <v>52</v>
      </c>
      <c r="B9543" s="2">
        <v>11.053404923691332</v>
      </c>
    </row>
    <row r="9544" spans="1:2" x14ac:dyDescent="0.25">
      <c r="A9544" s="28" t="s">
        <v>79</v>
      </c>
      <c r="B9544" s="2">
        <v>1.0644071688148007E-2</v>
      </c>
    </row>
    <row r="9545" spans="1:2" x14ac:dyDescent="0.25">
      <c r="A9545" s="28" t="s">
        <v>86</v>
      </c>
      <c r="B9545" s="2">
        <v>1.0581313617296279E-2</v>
      </c>
    </row>
    <row r="9546" spans="1:2" x14ac:dyDescent="0.25">
      <c r="A9546" s="28" t="s">
        <v>31</v>
      </c>
      <c r="B9546" s="2">
        <v>5.7460919132724123E-2</v>
      </c>
    </row>
    <row r="9547" spans="1:2" x14ac:dyDescent="0.25">
      <c r="A9547" s="28" t="s">
        <v>29</v>
      </c>
      <c r="B9547" s="2">
        <v>0.4250123717323227</v>
      </c>
    </row>
    <row r="9548" spans="1:2" x14ac:dyDescent="0.25">
      <c r="A9548" s="28" t="s">
        <v>30</v>
      </c>
      <c r="B9548" s="2">
        <v>1.5051882034522155</v>
      </c>
    </row>
    <row r="9549" spans="1:2" x14ac:dyDescent="0.25">
      <c r="A9549" s="28" t="s">
        <v>88</v>
      </c>
      <c r="B9549" s="2">
        <v>0.10381211749768864</v>
      </c>
    </row>
    <row r="9550" spans="1:2" x14ac:dyDescent="0.25">
      <c r="A9550" s="28" t="s">
        <v>80</v>
      </c>
      <c r="B9550" s="2">
        <v>2.5961556287363061E-2</v>
      </c>
    </row>
    <row r="9551" spans="1:2" x14ac:dyDescent="0.25">
      <c r="A9551" s="28" t="s">
        <v>84</v>
      </c>
      <c r="B9551" s="2">
        <v>7.1831560936186548E-2</v>
      </c>
    </row>
    <row r="9552" spans="1:2" x14ac:dyDescent="0.25">
      <c r="A9552" s="28" t="s">
        <v>85</v>
      </c>
      <c r="B9552" s="2">
        <v>6.6737177891631898</v>
      </c>
    </row>
    <row r="9553" spans="1:2" x14ac:dyDescent="0.25">
      <c r="A9553" s="28" t="s">
        <v>82</v>
      </c>
      <c r="B9553" s="2">
        <v>2.1691950201841967</v>
      </c>
    </row>
    <row r="9554" spans="1:2" x14ac:dyDescent="0.25">
      <c r="A9554" s="6" t="s">
        <v>246</v>
      </c>
      <c r="B9554" s="2">
        <v>18.913102288570158</v>
      </c>
    </row>
    <row r="9555" spans="1:2" x14ac:dyDescent="0.25">
      <c r="A9555" s="28" t="s">
        <v>79</v>
      </c>
      <c r="B9555" s="2">
        <v>9.6166582339132042E-2</v>
      </c>
    </row>
    <row r="9556" spans="1:2" x14ac:dyDescent="0.25">
      <c r="A9556" s="28" t="s">
        <v>31</v>
      </c>
      <c r="B9556" s="2">
        <v>0.44812564738697014</v>
      </c>
    </row>
    <row r="9557" spans="1:2" x14ac:dyDescent="0.25">
      <c r="A9557" s="28" t="s">
        <v>29</v>
      </c>
      <c r="B9557" s="2">
        <v>2.2172535616309617</v>
      </c>
    </row>
    <row r="9558" spans="1:2" x14ac:dyDescent="0.25">
      <c r="A9558" s="28" t="s">
        <v>30</v>
      </c>
      <c r="B9558" s="2">
        <v>0.74483347699613212</v>
      </c>
    </row>
    <row r="9559" spans="1:2" x14ac:dyDescent="0.25">
      <c r="A9559" s="28" t="s">
        <v>88</v>
      </c>
      <c r="B9559" s="2">
        <v>2.2000504472067846</v>
      </c>
    </row>
    <row r="9560" spans="1:2" x14ac:dyDescent="0.25">
      <c r="A9560" s="28" t="s">
        <v>80</v>
      </c>
      <c r="B9560" s="2">
        <v>0.50569856678328906</v>
      </c>
    </row>
    <row r="9561" spans="1:2" x14ac:dyDescent="0.25">
      <c r="A9561" s="28" t="s">
        <v>84</v>
      </c>
      <c r="B9561" s="2">
        <v>0.85987359686944997</v>
      </c>
    </row>
    <row r="9562" spans="1:2" x14ac:dyDescent="0.25">
      <c r="A9562" s="28" t="s">
        <v>85</v>
      </c>
      <c r="B9562" s="2">
        <v>10.600652017224128</v>
      </c>
    </row>
    <row r="9563" spans="1:2" x14ac:dyDescent="0.25">
      <c r="A9563" s="28" t="s">
        <v>82</v>
      </c>
      <c r="B9563" s="2">
        <v>1.2404483921333085</v>
      </c>
    </row>
    <row r="9564" spans="1:2" x14ac:dyDescent="0.25">
      <c r="A9564" s="6" t="s">
        <v>248</v>
      </c>
      <c r="B9564" s="2">
        <v>8.151600261728241</v>
      </c>
    </row>
    <row r="9565" spans="1:2" x14ac:dyDescent="0.25">
      <c r="A9565" s="28" t="s">
        <v>79</v>
      </c>
      <c r="B9565" s="2">
        <v>2.3711153782946477E-2</v>
      </c>
    </row>
    <row r="9566" spans="1:2" x14ac:dyDescent="0.25">
      <c r="A9566" s="28" t="s">
        <v>86</v>
      </c>
      <c r="B9566" s="2">
        <v>6.4127553292758739E-3</v>
      </c>
    </row>
    <row r="9567" spans="1:2" x14ac:dyDescent="0.25">
      <c r="A9567" s="28" t="s">
        <v>31</v>
      </c>
      <c r="B9567" s="2">
        <v>0.17660221795446304</v>
      </c>
    </row>
    <row r="9568" spans="1:2" x14ac:dyDescent="0.25">
      <c r="A9568" s="28" t="s">
        <v>29</v>
      </c>
      <c r="B9568" s="2">
        <v>0.3211466012758577</v>
      </c>
    </row>
    <row r="9569" spans="1:2" x14ac:dyDescent="0.25">
      <c r="A9569" s="28" t="s">
        <v>30</v>
      </c>
      <c r="B9569" s="2">
        <v>0.2980616575915036</v>
      </c>
    </row>
    <row r="9570" spans="1:2" x14ac:dyDescent="0.25">
      <c r="A9570" s="28" t="s">
        <v>88</v>
      </c>
      <c r="B9570" s="2">
        <v>0.41333425901451659</v>
      </c>
    </row>
    <row r="9571" spans="1:2" x14ac:dyDescent="0.25">
      <c r="A9571" s="28" t="s">
        <v>80</v>
      </c>
      <c r="B9571" s="2">
        <v>0.85648041514963691</v>
      </c>
    </row>
    <row r="9572" spans="1:2" x14ac:dyDescent="0.25">
      <c r="A9572" s="28" t="s">
        <v>84</v>
      </c>
      <c r="B9572" s="2">
        <v>0.47576423714514288</v>
      </c>
    </row>
    <row r="9573" spans="1:2" x14ac:dyDescent="0.25">
      <c r="A9573" s="28" t="s">
        <v>85</v>
      </c>
      <c r="B9573" s="2">
        <v>5.06320740582317</v>
      </c>
    </row>
    <row r="9574" spans="1:2" x14ac:dyDescent="0.25">
      <c r="A9574" s="28" t="s">
        <v>82</v>
      </c>
      <c r="B9574" s="2">
        <v>0.51687955866172797</v>
      </c>
    </row>
    <row r="9575" spans="1:2" x14ac:dyDescent="0.25">
      <c r="A9575" s="6" t="s">
        <v>21</v>
      </c>
      <c r="B9575" s="2">
        <v>16.051524400536618</v>
      </c>
    </row>
    <row r="9576" spans="1:2" x14ac:dyDescent="0.25">
      <c r="A9576" s="28" t="s">
        <v>79</v>
      </c>
      <c r="B9576" s="2">
        <v>0.11146775948248168</v>
      </c>
    </row>
    <row r="9577" spans="1:2" x14ac:dyDescent="0.25">
      <c r="A9577" s="28" t="s">
        <v>86</v>
      </c>
      <c r="B9577" s="2">
        <v>1.7375385386242188E-2</v>
      </c>
    </row>
    <row r="9578" spans="1:2" x14ac:dyDescent="0.25">
      <c r="A9578" s="28" t="s">
        <v>31</v>
      </c>
      <c r="B9578" s="2">
        <v>0.49220108663800083</v>
      </c>
    </row>
    <row r="9579" spans="1:2" x14ac:dyDescent="0.25">
      <c r="A9579" s="28" t="s">
        <v>29</v>
      </c>
      <c r="B9579" s="2">
        <v>0.49711555872116769</v>
      </c>
    </row>
    <row r="9580" spans="1:2" x14ac:dyDescent="0.25">
      <c r="A9580" s="28" t="s">
        <v>30</v>
      </c>
      <c r="B9580" s="2">
        <v>1.1149194098302424</v>
      </c>
    </row>
    <row r="9581" spans="1:2" x14ac:dyDescent="0.25">
      <c r="A9581" s="28" t="s">
        <v>88</v>
      </c>
      <c r="B9581" s="2">
        <v>2.3554941545956956</v>
      </c>
    </row>
    <row r="9582" spans="1:2" x14ac:dyDescent="0.25">
      <c r="A9582" s="28" t="s">
        <v>80</v>
      </c>
      <c r="B9582" s="2">
        <v>1.3553627222825142</v>
      </c>
    </row>
    <row r="9583" spans="1:2" x14ac:dyDescent="0.25">
      <c r="A9583" s="28" t="s">
        <v>84</v>
      </c>
      <c r="B9583" s="2">
        <v>3.6919559498537984</v>
      </c>
    </row>
    <row r="9584" spans="1:2" x14ac:dyDescent="0.25">
      <c r="A9584" s="28" t="s">
        <v>85</v>
      </c>
      <c r="B9584" s="2">
        <v>3.0186918051623497</v>
      </c>
    </row>
    <row r="9585" spans="1:2" x14ac:dyDescent="0.25">
      <c r="A9585" s="28" t="s">
        <v>82</v>
      </c>
      <c r="B9585" s="2">
        <v>3.3969405685841272</v>
      </c>
    </row>
    <row r="9586" spans="1:2" x14ac:dyDescent="0.25">
      <c r="A9586" s="6" t="s">
        <v>22</v>
      </c>
      <c r="B9586" s="2">
        <v>1.1144657506112512</v>
      </c>
    </row>
    <row r="9587" spans="1:2" x14ac:dyDescent="0.25">
      <c r="A9587" s="28" t="s">
        <v>86</v>
      </c>
      <c r="B9587" s="2">
        <v>5.5759462543412738E-3</v>
      </c>
    </row>
    <row r="9588" spans="1:2" x14ac:dyDescent="0.25">
      <c r="A9588" s="28" t="s">
        <v>31</v>
      </c>
      <c r="B9588" s="2">
        <v>3.6147087864104315E-3</v>
      </c>
    </row>
    <row r="9589" spans="1:2" x14ac:dyDescent="0.25">
      <c r="A9589" s="28" t="s">
        <v>29</v>
      </c>
      <c r="B9589" s="2">
        <v>0.10868977254942518</v>
      </c>
    </row>
    <row r="9590" spans="1:2" x14ac:dyDescent="0.25">
      <c r="A9590" s="28" t="s">
        <v>30</v>
      </c>
      <c r="B9590" s="2">
        <v>2.716487864348395E-2</v>
      </c>
    </row>
    <row r="9591" spans="1:2" x14ac:dyDescent="0.25">
      <c r="A9591" s="28" t="s">
        <v>88</v>
      </c>
      <c r="B9591" s="2">
        <v>0.13257703520127853</v>
      </c>
    </row>
    <row r="9592" spans="1:2" x14ac:dyDescent="0.25">
      <c r="A9592" s="28" t="s">
        <v>80</v>
      </c>
      <c r="B9592" s="2">
        <v>3.6887003309513961E-3</v>
      </c>
    </row>
    <row r="9593" spans="1:2" x14ac:dyDescent="0.25">
      <c r="A9593" s="28" t="s">
        <v>84</v>
      </c>
      <c r="B9593" s="2">
        <v>7.592993389976585E-3</v>
      </c>
    </row>
    <row r="9594" spans="1:2" x14ac:dyDescent="0.25">
      <c r="A9594" s="28" t="s">
        <v>85</v>
      </c>
      <c r="B9594" s="2">
        <v>0.82121430393347317</v>
      </c>
    </row>
    <row r="9595" spans="1:2" x14ac:dyDescent="0.25">
      <c r="A9595" s="28" t="s">
        <v>82</v>
      </c>
      <c r="B9595" s="2">
        <v>4.3474115219107245E-3</v>
      </c>
    </row>
    <row r="9596" spans="1:2" x14ac:dyDescent="0.25">
      <c r="A9596" s="6" t="s">
        <v>25</v>
      </c>
      <c r="B9596" s="2">
        <v>30.179391047093521</v>
      </c>
    </row>
    <row r="9597" spans="1:2" x14ac:dyDescent="0.25">
      <c r="A9597" s="28" t="s">
        <v>79</v>
      </c>
      <c r="B9597" s="2">
        <v>0.14044980760186698</v>
      </c>
    </row>
    <row r="9598" spans="1:2" x14ac:dyDescent="0.25">
      <c r="A9598" s="28" t="s">
        <v>86</v>
      </c>
      <c r="B9598" s="2">
        <v>1.5740666251284829E-3</v>
      </c>
    </row>
    <row r="9599" spans="1:2" x14ac:dyDescent="0.25">
      <c r="A9599" s="28" t="s">
        <v>31</v>
      </c>
      <c r="B9599" s="2">
        <v>4.9748418695433019</v>
      </c>
    </row>
    <row r="9600" spans="1:2" x14ac:dyDescent="0.25">
      <c r="A9600" s="28" t="s">
        <v>29</v>
      </c>
      <c r="B9600" s="2">
        <v>3.0640567758280479</v>
      </c>
    </row>
    <row r="9601" spans="1:2" x14ac:dyDescent="0.25">
      <c r="A9601" s="28" t="s">
        <v>30</v>
      </c>
      <c r="B9601" s="2">
        <v>6.1575048719958403</v>
      </c>
    </row>
    <row r="9602" spans="1:2" x14ac:dyDescent="0.25">
      <c r="A9602" s="28" t="s">
        <v>88</v>
      </c>
      <c r="B9602" s="2">
        <v>7.8710241742081903</v>
      </c>
    </row>
    <row r="9603" spans="1:2" x14ac:dyDescent="0.25">
      <c r="A9603" s="28" t="s">
        <v>80</v>
      </c>
      <c r="B9603" s="2">
        <v>2.9075501228911716E-2</v>
      </c>
    </row>
    <row r="9604" spans="1:2" x14ac:dyDescent="0.25">
      <c r="A9604" s="28" t="s">
        <v>84</v>
      </c>
      <c r="B9604" s="2">
        <v>1.4235177562886792</v>
      </c>
    </row>
    <row r="9605" spans="1:2" x14ac:dyDescent="0.25">
      <c r="A9605" s="28" t="s">
        <v>85</v>
      </c>
      <c r="B9605" s="2">
        <v>5.2431392766110774</v>
      </c>
    </row>
    <row r="9606" spans="1:2" x14ac:dyDescent="0.25">
      <c r="A9606" s="28" t="s">
        <v>82</v>
      </c>
      <c r="B9606" s="2">
        <v>1.2742069471624751</v>
      </c>
    </row>
    <row r="9607" spans="1:2" x14ac:dyDescent="0.25">
      <c r="A9607" s="6" t="s">
        <v>23</v>
      </c>
      <c r="B9607" s="2">
        <v>4.2528364476832099</v>
      </c>
    </row>
    <row r="9608" spans="1:2" x14ac:dyDescent="0.25">
      <c r="A9608" s="28" t="s">
        <v>79</v>
      </c>
      <c r="B9608" s="2">
        <v>2.3516662891890167E-2</v>
      </c>
    </row>
    <row r="9609" spans="1:2" x14ac:dyDescent="0.25">
      <c r="A9609" s="28" t="s">
        <v>86</v>
      </c>
      <c r="B9609" s="2">
        <v>7.7274082635394202E-3</v>
      </c>
    </row>
    <row r="9610" spans="1:2" x14ac:dyDescent="0.25">
      <c r="A9610" s="28" t="s">
        <v>31</v>
      </c>
      <c r="B9610" s="2">
        <v>1.9212110181904329E-2</v>
      </c>
    </row>
    <row r="9611" spans="1:2" x14ac:dyDescent="0.25">
      <c r="A9611" s="28" t="s">
        <v>29</v>
      </c>
      <c r="B9611" s="2">
        <v>0.15807540685387889</v>
      </c>
    </row>
    <row r="9612" spans="1:2" x14ac:dyDescent="0.25">
      <c r="A9612" s="28" t="s">
        <v>30</v>
      </c>
      <c r="B9612" s="2">
        <v>0.1655926916170852</v>
      </c>
    </row>
    <row r="9613" spans="1:2" x14ac:dyDescent="0.25">
      <c r="A9613" s="28" t="s">
        <v>88</v>
      </c>
      <c r="B9613" s="2">
        <v>1.6973016778009973E-2</v>
      </c>
    </row>
    <row r="9614" spans="1:2" x14ac:dyDescent="0.25">
      <c r="A9614" s="28" t="s">
        <v>80</v>
      </c>
      <c r="B9614" s="2">
        <v>0.33020458305259043</v>
      </c>
    </row>
    <row r="9615" spans="1:2" x14ac:dyDescent="0.25">
      <c r="A9615" s="28" t="s">
        <v>84</v>
      </c>
      <c r="B9615" s="2">
        <v>1.7841705137304578</v>
      </c>
    </row>
    <row r="9616" spans="1:2" x14ac:dyDescent="0.25">
      <c r="A9616" s="28" t="s">
        <v>85</v>
      </c>
      <c r="B9616" s="2">
        <v>1.5214172976481763</v>
      </c>
    </row>
    <row r="9617" spans="1:2" x14ac:dyDescent="0.25">
      <c r="A9617" s="28" t="s">
        <v>82</v>
      </c>
      <c r="B9617" s="2">
        <v>0.22594675666567765</v>
      </c>
    </row>
    <row r="9618" spans="1:2" x14ac:dyDescent="0.25">
      <c r="A9618" s="6" t="s">
        <v>250</v>
      </c>
      <c r="B9618" s="2">
        <v>12.896806573854448</v>
      </c>
    </row>
    <row r="9619" spans="1:2" x14ac:dyDescent="0.25">
      <c r="A9619" s="28" t="s">
        <v>79</v>
      </c>
      <c r="B9619" s="2">
        <v>7.3965660300093161E-2</v>
      </c>
    </row>
    <row r="9620" spans="1:2" x14ac:dyDescent="0.25">
      <c r="A9620" s="28" t="s">
        <v>86</v>
      </c>
      <c r="B9620" s="2">
        <v>1.2735301904039369E-3</v>
      </c>
    </row>
    <row r="9621" spans="1:2" x14ac:dyDescent="0.25">
      <c r="A9621" s="28" t="s">
        <v>31</v>
      </c>
      <c r="B9621" s="2">
        <v>0.14680968073805187</v>
      </c>
    </row>
    <row r="9622" spans="1:2" x14ac:dyDescent="0.25">
      <c r="A9622" s="28" t="s">
        <v>29</v>
      </c>
      <c r="B9622" s="2">
        <v>0.77460651070643527</v>
      </c>
    </row>
    <row r="9623" spans="1:2" x14ac:dyDescent="0.25">
      <c r="A9623" s="28" t="s">
        <v>30</v>
      </c>
      <c r="B9623" s="2">
        <v>0.70679950375130596</v>
      </c>
    </row>
    <row r="9624" spans="1:2" x14ac:dyDescent="0.25">
      <c r="A9624" s="28" t="s">
        <v>88</v>
      </c>
      <c r="B9624" s="2">
        <v>0.49899793093672085</v>
      </c>
    </row>
    <row r="9625" spans="1:2" x14ac:dyDescent="0.25">
      <c r="A9625" s="28" t="s">
        <v>80</v>
      </c>
      <c r="B9625" s="2">
        <v>0.91744821256306774</v>
      </c>
    </row>
    <row r="9626" spans="1:2" x14ac:dyDescent="0.25">
      <c r="A9626" s="28" t="s">
        <v>84</v>
      </c>
      <c r="B9626" s="2">
        <v>5.5219495902167628</v>
      </c>
    </row>
    <row r="9627" spans="1:2" x14ac:dyDescent="0.25">
      <c r="A9627" s="28" t="s">
        <v>85</v>
      </c>
      <c r="B9627" s="2">
        <v>3.473065697019984</v>
      </c>
    </row>
    <row r="9628" spans="1:2" x14ac:dyDescent="0.25">
      <c r="A9628" s="28" t="s">
        <v>82</v>
      </c>
      <c r="B9628" s="2">
        <v>0.78189025743162366</v>
      </c>
    </row>
    <row r="9629" spans="1:2" x14ac:dyDescent="0.25">
      <c r="A9629" s="6" t="s">
        <v>252</v>
      </c>
      <c r="B9629" s="2">
        <v>7.5418640376163903</v>
      </c>
    </row>
    <row r="9630" spans="1:2" x14ac:dyDescent="0.25">
      <c r="A9630" s="28" t="s">
        <v>79</v>
      </c>
      <c r="B9630" s="2">
        <v>4.7659703633667949E-2</v>
      </c>
    </row>
    <row r="9631" spans="1:2" x14ac:dyDescent="0.25">
      <c r="A9631" s="28" t="s">
        <v>86</v>
      </c>
      <c r="B9631" s="2">
        <v>2.1521256368121109E-2</v>
      </c>
    </row>
    <row r="9632" spans="1:2" x14ac:dyDescent="0.25">
      <c r="A9632" s="28" t="s">
        <v>31</v>
      </c>
      <c r="B9632" s="2">
        <v>0.39339962570013337</v>
      </c>
    </row>
    <row r="9633" spans="1:2" x14ac:dyDescent="0.25">
      <c r="A9633" s="28" t="s">
        <v>29</v>
      </c>
      <c r="B9633" s="2">
        <v>1.0319488104528118</v>
      </c>
    </row>
    <row r="9634" spans="1:2" x14ac:dyDescent="0.25">
      <c r="A9634" s="28" t="s">
        <v>30</v>
      </c>
      <c r="B9634" s="2">
        <v>1.010222887031097</v>
      </c>
    </row>
    <row r="9635" spans="1:2" x14ac:dyDescent="0.25">
      <c r="A9635" s="28" t="s">
        <v>88</v>
      </c>
      <c r="B9635" s="2">
        <v>1.6753192297418298</v>
      </c>
    </row>
    <row r="9636" spans="1:2" x14ac:dyDescent="0.25">
      <c r="A9636" s="28" t="s">
        <v>80</v>
      </c>
      <c r="B9636" s="2">
        <v>0.25897087786932033</v>
      </c>
    </row>
    <row r="9637" spans="1:2" x14ac:dyDescent="0.25">
      <c r="A9637" s="28" t="s">
        <v>84</v>
      </c>
      <c r="B9637" s="2">
        <v>0.34690508621229671</v>
      </c>
    </row>
    <row r="9638" spans="1:2" x14ac:dyDescent="0.25">
      <c r="A9638" s="28" t="s">
        <v>85</v>
      </c>
      <c r="B9638" s="2">
        <v>1.7172612398364073</v>
      </c>
    </row>
    <row r="9639" spans="1:2" x14ac:dyDescent="0.25">
      <c r="A9639" s="28" t="s">
        <v>82</v>
      </c>
      <c r="B9639" s="2">
        <v>1.0386553207707057</v>
      </c>
    </row>
    <row r="9640" spans="1:2" x14ac:dyDescent="0.25">
      <c r="A9640" s="6" t="s">
        <v>230</v>
      </c>
      <c r="B9640" s="2">
        <v>11.402099810976711</v>
      </c>
    </row>
    <row r="9641" spans="1:2" x14ac:dyDescent="0.25">
      <c r="A9641" s="28" t="s">
        <v>79</v>
      </c>
      <c r="B9641" s="2">
        <v>0.10523370317400481</v>
      </c>
    </row>
    <row r="9642" spans="1:2" x14ac:dyDescent="0.25">
      <c r="A9642" s="28" t="s">
        <v>86</v>
      </c>
      <c r="B9642" s="2">
        <v>6.4267745228039422E-2</v>
      </c>
    </row>
    <row r="9643" spans="1:2" x14ac:dyDescent="0.25">
      <c r="A9643" s="28" t="s">
        <v>31</v>
      </c>
      <c r="B9643" s="2">
        <v>0.64486259817293512</v>
      </c>
    </row>
    <row r="9644" spans="1:2" x14ac:dyDescent="0.25">
      <c r="A9644" s="28" t="s">
        <v>29</v>
      </c>
      <c r="B9644" s="2">
        <v>2.0677917351306658</v>
      </c>
    </row>
    <row r="9645" spans="1:2" x14ac:dyDescent="0.25">
      <c r="A9645" s="28" t="s">
        <v>30</v>
      </c>
      <c r="B9645" s="2">
        <v>1.6554736147924072</v>
      </c>
    </row>
    <row r="9646" spans="1:2" x14ac:dyDescent="0.25">
      <c r="A9646" s="28" t="s">
        <v>88</v>
      </c>
      <c r="B9646" s="2">
        <v>1.4706028443606756</v>
      </c>
    </row>
    <row r="9647" spans="1:2" x14ac:dyDescent="0.25">
      <c r="A9647" s="28" t="s">
        <v>80</v>
      </c>
      <c r="B9647" s="2">
        <v>0.21475674553155705</v>
      </c>
    </row>
    <row r="9648" spans="1:2" x14ac:dyDescent="0.25">
      <c r="A9648" s="28" t="s">
        <v>84</v>
      </c>
      <c r="B9648" s="2">
        <v>0.68928152049900548</v>
      </c>
    </row>
    <row r="9649" spans="1:2" x14ac:dyDescent="0.25">
      <c r="A9649" s="28" t="s">
        <v>85</v>
      </c>
      <c r="B9649" s="2">
        <v>2.5563283961578649</v>
      </c>
    </row>
    <row r="9650" spans="1:2" x14ac:dyDescent="0.25">
      <c r="A9650" s="28" t="s">
        <v>82</v>
      </c>
      <c r="B9650" s="2">
        <v>1.9335009079295569</v>
      </c>
    </row>
    <row r="9651" spans="1:2" x14ac:dyDescent="0.25">
      <c r="A9651" s="6" t="s">
        <v>93</v>
      </c>
      <c r="B9651" s="2">
        <v>274.68849156717704</v>
      </c>
    </row>
    <row r="9652" spans="1:2" x14ac:dyDescent="0.25">
      <c r="A9652" s="28" t="s">
        <v>79</v>
      </c>
      <c r="B9652" s="2">
        <v>5.9206238157065707</v>
      </c>
    </row>
    <row r="9653" spans="1:2" x14ac:dyDescent="0.25">
      <c r="A9653" s="28" t="s">
        <v>86</v>
      </c>
      <c r="B9653" s="2">
        <v>0.44209398461744487</v>
      </c>
    </row>
    <row r="9654" spans="1:2" x14ac:dyDescent="0.25">
      <c r="A9654" s="28" t="s">
        <v>31</v>
      </c>
      <c r="B9654" s="2">
        <v>13.865262714728512</v>
      </c>
    </row>
    <row r="9655" spans="1:2" x14ac:dyDescent="0.25">
      <c r="A9655" s="28" t="s">
        <v>29</v>
      </c>
      <c r="B9655" s="2">
        <v>33.689415108873916</v>
      </c>
    </row>
    <row r="9656" spans="1:2" x14ac:dyDescent="0.25">
      <c r="A9656" s="28" t="s">
        <v>30</v>
      </c>
      <c r="B9656" s="2">
        <v>28.543451656124507</v>
      </c>
    </row>
    <row r="9657" spans="1:2" x14ac:dyDescent="0.25">
      <c r="A9657" s="28" t="s">
        <v>88</v>
      </c>
      <c r="B9657" s="2">
        <v>28.746865398222582</v>
      </c>
    </row>
    <row r="9658" spans="1:2" x14ac:dyDescent="0.25">
      <c r="A9658" s="28" t="s">
        <v>80</v>
      </c>
      <c r="B9658" s="2">
        <v>8.261390072880932</v>
      </c>
    </row>
    <row r="9659" spans="1:2" x14ac:dyDescent="0.25">
      <c r="A9659" s="28" t="s">
        <v>84</v>
      </c>
      <c r="B9659" s="2">
        <v>44.242584744733378</v>
      </c>
    </row>
    <row r="9660" spans="1:2" x14ac:dyDescent="0.25">
      <c r="A9660" s="28" t="s">
        <v>85</v>
      </c>
      <c r="B9660" s="2">
        <v>78.967234805202779</v>
      </c>
    </row>
    <row r="9661" spans="1:2" x14ac:dyDescent="0.25">
      <c r="A9661" s="28" t="s">
        <v>82</v>
      </c>
      <c r="B9661" s="2">
        <v>32.009569266086437</v>
      </c>
    </row>
    <row r="9662" spans="1:2" x14ac:dyDescent="0.25">
      <c r="A9662" s="3" t="s">
        <v>80</v>
      </c>
      <c r="B9662" s="2">
        <v>814.93612045899397</v>
      </c>
    </row>
    <row r="9663" spans="1:2" x14ac:dyDescent="0.25">
      <c r="A9663" s="6" t="s">
        <v>229</v>
      </c>
      <c r="B9663" s="2">
        <v>19.770125585867476</v>
      </c>
    </row>
    <row r="9664" spans="1:2" x14ac:dyDescent="0.25">
      <c r="A9664" s="28" t="s">
        <v>79</v>
      </c>
      <c r="B9664" s="2">
        <v>5.0288276701541144E-2</v>
      </c>
    </row>
    <row r="9665" spans="1:2" x14ac:dyDescent="0.25">
      <c r="A9665" s="28" t="s">
        <v>86</v>
      </c>
      <c r="B9665" s="2">
        <v>0.11389298214699381</v>
      </c>
    </row>
    <row r="9666" spans="1:2" x14ac:dyDescent="0.25">
      <c r="A9666" s="28" t="s">
        <v>87</v>
      </c>
      <c r="B9666" s="2">
        <v>0.50430483364785339</v>
      </c>
    </row>
    <row r="9667" spans="1:2" x14ac:dyDescent="0.25">
      <c r="A9667" s="28" t="s">
        <v>31</v>
      </c>
      <c r="B9667" s="2">
        <v>0.28833139888843329</v>
      </c>
    </row>
    <row r="9668" spans="1:2" x14ac:dyDescent="0.25">
      <c r="A9668" s="28" t="s">
        <v>29</v>
      </c>
      <c r="B9668" s="2">
        <v>0.19263863311160476</v>
      </c>
    </row>
    <row r="9669" spans="1:2" x14ac:dyDescent="0.25">
      <c r="A9669" s="28" t="s">
        <v>30</v>
      </c>
      <c r="B9669" s="2">
        <v>0.259834347366251</v>
      </c>
    </row>
    <row r="9670" spans="1:2" x14ac:dyDescent="0.25">
      <c r="A9670" s="28" t="s">
        <v>88</v>
      </c>
      <c r="B9670" s="2">
        <v>1.6396144731017248</v>
      </c>
    </row>
    <row r="9671" spans="1:2" x14ac:dyDescent="0.25">
      <c r="A9671" s="28" t="s">
        <v>84</v>
      </c>
      <c r="B9671" s="2">
        <v>7.70564367487761</v>
      </c>
    </row>
    <row r="9672" spans="1:2" x14ac:dyDescent="0.25">
      <c r="A9672" s="28" t="s">
        <v>85</v>
      </c>
      <c r="B9672" s="2">
        <v>7.9040780047635861</v>
      </c>
    </row>
    <row r="9673" spans="1:2" x14ac:dyDescent="0.25">
      <c r="A9673" s="28" t="s">
        <v>82</v>
      </c>
      <c r="B9673" s="2">
        <v>1.1114989612618753</v>
      </c>
    </row>
    <row r="9674" spans="1:2" x14ac:dyDescent="0.25">
      <c r="A9674" s="6" t="s">
        <v>240</v>
      </c>
      <c r="B9674" s="2">
        <v>0.62546266407612139</v>
      </c>
    </row>
    <row r="9675" spans="1:2" x14ac:dyDescent="0.25">
      <c r="A9675" s="28" t="s">
        <v>87</v>
      </c>
      <c r="B9675" s="2">
        <v>2.0366702597270435E-2</v>
      </c>
    </row>
    <row r="9676" spans="1:2" x14ac:dyDescent="0.25">
      <c r="A9676" s="28" t="s">
        <v>31</v>
      </c>
      <c r="B9676" s="2">
        <v>5.8319502478836417E-2</v>
      </c>
    </row>
    <row r="9677" spans="1:2" x14ac:dyDescent="0.25">
      <c r="A9677" s="28" t="s">
        <v>29</v>
      </c>
      <c r="B9677" s="2">
        <v>4.7610032298325937E-2</v>
      </c>
    </row>
    <row r="9678" spans="1:2" x14ac:dyDescent="0.25">
      <c r="A9678" s="28" t="s">
        <v>30</v>
      </c>
      <c r="B9678" s="2">
        <v>1.1396724835819001E-2</v>
      </c>
    </row>
    <row r="9679" spans="1:2" x14ac:dyDescent="0.25">
      <c r="A9679" s="28" t="s">
        <v>88</v>
      </c>
      <c r="B9679" s="2">
        <v>1.1527969100231272E-2</v>
      </c>
    </row>
    <row r="9680" spans="1:2" x14ac:dyDescent="0.25">
      <c r="A9680" s="28" t="s">
        <v>84</v>
      </c>
      <c r="B9680" s="2">
        <v>3.1865619389604583E-2</v>
      </c>
    </row>
    <row r="9681" spans="1:2" x14ac:dyDescent="0.25">
      <c r="A9681" s="28" t="s">
        <v>85</v>
      </c>
      <c r="B9681" s="2">
        <v>0.27502854950659383</v>
      </c>
    </row>
    <row r="9682" spans="1:2" x14ac:dyDescent="0.25">
      <c r="A9682" s="28" t="s">
        <v>82</v>
      </c>
      <c r="B9682" s="2">
        <v>0.16934756386944</v>
      </c>
    </row>
    <row r="9683" spans="1:2" x14ac:dyDescent="0.25">
      <c r="A9683" s="6" t="s">
        <v>242</v>
      </c>
      <c r="B9683" s="2">
        <v>57.210015414948337</v>
      </c>
    </row>
    <row r="9684" spans="1:2" x14ac:dyDescent="0.25">
      <c r="A9684" s="28" t="s">
        <v>79</v>
      </c>
      <c r="B9684" s="2">
        <v>2.0174204656435046</v>
      </c>
    </row>
    <row r="9685" spans="1:2" x14ac:dyDescent="0.25">
      <c r="A9685" s="28" t="s">
        <v>86</v>
      </c>
      <c r="B9685" s="2">
        <v>1.5525074788589452</v>
      </c>
    </row>
    <row r="9686" spans="1:2" x14ac:dyDescent="0.25">
      <c r="A9686" s="28" t="s">
        <v>87</v>
      </c>
      <c r="B9686" s="2">
        <v>1.8140633498642367</v>
      </c>
    </row>
    <row r="9687" spans="1:2" x14ac:dyDescent="0.25">
      <c r="A9687" s="28" t="s">
        <v>31</v>
      </c>
      <c r="B9687" s="2">
        <v>1.4584914802344768</v>
      </c>
    </row>
    <row r="9688" spans="1:2" x14ac:dyDescent="0.25">
      <c r="A9688" s="28" t="s">
        <v>29</v>
      </c>
      <c r="B9688" s="2">
        <v>0.85491926903236615</v>
      </c>
    </row>
    <row r="9689" spans="1:2" x14ac:dyDescent="0.25">
      <c r="A9689" s="28" t="s">
        <v>30</v>
      </c>
      <c r="B9689" s="2">
        <v>1.5087745912676287</v>
      </c>
    </row>
    <row r="9690" spans="1:2" x14ac:dyDescent="0.25">
      <c r="A9690" s="28" t="s">
        <v>88</v>
      </c>
      <c r="B9690" s="2">
        <v>12.521643599960614</v>
      </c>
    </row>
    <row r="9691" spans="1:2" x14ac:dyDescent="0.25">
      <c r="A9691" s="28" t="s">
        <v>84</v>
      </c>
      <c r="B9691" s="2">
        <v>5.6769856783354875</v>
      </c>
    </row>
    <row r="9692" spans="1:2" x14ac:dyDescent="0.25">
      <c r="A9692" s="28" t="s">
        <v>85</v>
      </c>
      <c r="B9692" s="2">
        <v>23.359378595745625</v>
      </c>
    </row>
    <row r="9693" spans="1:2" x14ac:dyDescent="0.25">
      <c r="A9693" s="28" t="s">
        <v>82</v>
      </c>
      <c r="B9693" s="2">
        <v>6.4458309060054448</v>
      </c>
    </row>
    <row r="9694" spans="1:2" x14ac:dyDescent="0.25">
      <c r="A9694" s="6" t="s">
        <v>244</v>
      </c>
      <c r="B9694" s="2">
        <v>20.240883503623394</v>
      </c>
    </row>
    <row r="9695" spans="1:2" x14ac:dyDescent="0.25">
      <c r="A9695" s="28" t="s">
        <v>79</v>
      </c>
      <c r="B9695" s="2">
        <v>4.8709594109787348E-2</v>
      </c>
    </row>
    <row r="9696" spans="1:2" x14ac:dyDescent="0.25">
      <c r="A9696" s="28" t="s">
        <v>86</v>
      </c>
      <c r="B9696" s="2">
        <v>0.27004649572569517</v>
      </c>
    </row>
    <row r="9697" spans="1:2" x14ac:dyDescent="0.25">
      <c r="A9697" s="28" t="s">
        <v>87</v>
      </c>
      <c r="B9697" s="2">
        <v>0.51630842363405804</v>
      </c>
    </row>
    <row r="9698" spans="1:2" x14ac:dyDescent="0.25">
      <c r="A9698" s="28" t="s">
        <v>31</v>
      </c>
      <c r="B9698" s="2">
        <v>0.65077686531184575</v>
      </c>
    </row>
    <row r="9699" spans="1:2" x14ac:dyDescent="0.25">
      <c r="A9699" s="28" t="s">
        <v>29</v>
      </c>
      <c r="B9699" s="2">
        <v>0.11538508406200869</v>
      </c>
    </row>
    <row r="9700" spans="1:2" x14ac:dyDescent="0.25">
      <c r="A9700" s="28" t="s">
        <v>30</v>
      </c>
      <c r="B9700" s="2">
        <v>0.13879870848280054</v>
      </c>
    </row>
    <row r="9701" spans="1:2" x14ac:dyDescent="0.25">
      <c r="A9701" s="28" t="s">
        <v>88</v>
      </c>
      <c r="B9701" s="2">
        <v>2.952392831332264</v>
      </c>
    </row>
    <row r="9702" spans="1:2" x14ac:dyDescent="0.25">
      <c r="A9702" s="28" t="s">
        <v>84</v>
      </c>
      <c r="B9702" s="2">
        <v>2.0089028332715588</v>
      </c>
    </row>
    <row r="9703" spans="1:2" x14ac:dyDescent="0.25">
      <c r="A9703" s="28" t="s">
        <v>85</v>
      </c>
      <c r="B9703" s="2">
        <v>10.992801992292542</v>
      </c>
    </row>
    <row r="9704" spans="1:2" x14ac:dyDescent="0.25">
      <c r="A9704" s="28" t="s">
        <v>82</v>
      </c>
      <c r="B9704" s="2">
        <v>2.5467606754008338</v>
      </c>
    </row>
    <row r="9705" spans="1:2" x14ac:dyDescent="0.25">
      <c r="A9705" s="6" t="s">
        <v>246</v>
      </c>
      <c r="B9705" s="2">
        <v>11.986865967250393</v>
      </c>
    </row>
    <row r="9706" spans="1:2" x14ac:dyDescent="0.25">
      <c r="A9706" s="28" t="s">
        <v>79</v>
      </c>
      <c r="B9706" s="2">
        <v>0.10666854005887344</v>
      </c>
    </row>
    <row r="9707" spans="1:2" x14ac:dyDescent="0.25">
      <c r="A9707" s="28" t="s">
        <v>86</v>
      </c>
      <c r="B9707" s="2">
        <v>0.11348591489140325</v>
      </c>
    </row>
    <row r="9708" spans="1:2" x14ac:dyDescent="0.25">
      <c r="A9708" s="28" t="s">
        <v>87</v>
      </c>
      <c r="B9708" s="2">
        <v>0.14651277635024901</v>
      </c>
    </row>
    <row r="9709" spans="1:2" x14ac:dyDescent="0.25">
      <c r="A9709" s="28" t="s">
        <v>31</v>
      </c>
      <c r="B9709" s="2">
        <v>0.2452810412935062</v>
      </c>
    </row>
    <row r="9710" spans="1:2" x14ac:dyDescent="0.25">
      <c r="A9710" s="28" t="s">
        <v>29</v>
      </c>
      <c r="B9710" s="2">
        <v>0.17478359672059499</v>
      </c>
    </row>
    <row r="9711" spans="1:2" x14ac:dyDescent="0.25">
      <c r="A9711" s="28" t="s">
        <v>30</v>
      </c>
      <c r="B9711" s="2">
        <v>0.37863489731042899</v>
      </c>
    </row>
    <row r="9712" spans="1:2" x14ac:dyDescent="0.25">
      <c r="A9712" s="28" t="s">
        <v>88</v>
      </c>
      <c r="B9712" s="2">
        <v>2.3035668899904582</v>
      </c>
    </row>
    <row r="9713" spans="1:2" x14ac:dyDescent="0.25">
      <c r="A9713" s="28" t="s">
        <v>84</v>
      </c>
      <c r="B9713" s="2">
        <v>2.1400034649267567</v>
      </c>
    </row>
    <row r="9714" spans="1:2" x14ac:dyDescent="0.25">
      <c r="A9714" s="28" t="s">
        <v>85</v>
      </c>
      <c r="B9714" s="2">
        <v>4.7236732775881913</v>
      </c>
    </row>
    <row r="9715" spans="1:2" x14ac:dyDescent="0.25">
      <c r="A9715" s="28" t="s">
        <v>82</v>
      </c>
      <c r="B9715" s="2">
        <v>1.65425556811993</v>
      </c>
    </row>
    <row r="9716" spans="1:2" x14ac:dyDescent="0.25">
      <c r="A9716" s="6" t="s">
        <v>248</v>
      </c>
      <c r="B9716" s="2">
        <v>29.64250505288663</v>
      </c>
    </row>
    <row r="9717" spans="1:2" x14ac:dyDescent="0.25">
      <c r="A9717" s="28" t="s">
        <v>79</v>
      </c>
      <c r="B9717" s="2">
        <v>0.73109914135710008</v>
      </c>
    </row>
    <row r="9718" spans="1:2" x14ac:dyDescent="0.25">
      <c r="A9718" s="28" t="s">
        <v>86</v>
      </c>
      <c r="B9718" s="2">
        <v>0.77810623890458663</v>
      </c>
    </row>
    <row r="9719" spans="1:2" x14ac:dyDescent="0.25">
      <c r="A9719" s="28" t="s">
        <v>87</v>
      </c>
      <c r="B9719" s="2">
        <v>1.0319290399147034</v>
      </c>
    </row>
    <row r="9720" spans="1:2" x14ac:dyDescent="0.25">
      <c r="A9720" s="28" t="s">
        <v>31</v>
      </c>
      <c r="B9720" s="2">
        <v>1.2521312519024146</v>
      </c>
    </row>
    <row r="9721" spans="1:2" x14ac:dyDescent="0.25">
      <c r="A9721" s="28" t="s">
        <v>29</v>
      </c>
      <c r="B9721" s="2">
        <v>0.48297564876018872</v>
      </c>
    </row>
    <row r="9722" spans="1:2" x14ac:dyDescent="0.25">
      <c r="A9722" s="28" t="s">
        <v>30</v>
      </c>
      <c r="B9722" s="2">
        <v>0.86044133843794013</v>
      </c>
    </row>
    <row r="9723" spans="1:2" x14ac:dyDescent="0.25">
      <c r="A9723" s="28" t="s">
        <v>88</v>
      </c>
      <c r="B9723" s="2">
        <v>6.5396903979143968</v>
      </c>
    </row>
    <row r="9724" spans="1:2" x14ac:dyDescent="0.25">
      <c r="A9724" s="28" t="s">
        <v>84</v>
      </c>
      <c r="B9724" s="2">
        <v>2.2944998691203318</v>
      </c>
    </row>
    <row r="9725" spans="1:2" x14ac:dyDescent="0.25">
      <c r="A9725" s="28" t="s">
        <v>85</v>
      </c>
      <c r="B9725" s="2">
        <v>13.203124199587569</v>
      </c>
    </row>
    <row r="9726" spans="1:2" x14ac:dyDescent="0.25">
      <c r="A9726" s="28" t="s">
        <v>82</v>
      </c>
      <c r="B9726" s="2">
        <v>2.4685079269874008</v>
      </c>
    </row>
    <row r="9727" spans="1:2" x14ac:dyDescent="0.25">
      <c r="A9727" s="6" t="s">
        <v>20</v>
      </c>
      <c r="B9727" s="2">
        <v>8.6407553717293766</v>
      </c>
    </row>
    <row r="9728" spans="1:2" x14ac:dyDescent="0.25">
      <c r="A9728" s="28" t="s">
        <v>79</v>
      </c>
      <c r="B9728" s="2">
        <v>0.15097080033825402</v>
      </c>
    </row>
    <row r="9729" spans="1:2" x14ac:dyDescent="0.25">
      <c r="A9729" s="28" t="s">
        <v>86</v>
      </c>
      <c r="B9729" s="2">
        <v>0.93983588050043687</v>
      </c>
    </row>
    <row r="9730" spans="1:2" x14ac:dyDescent="0.25">
      <c r="A9730" s="28" t="s">
        <v>87</v>
      </c>
      <c r="B9730" s="2">
        <v>0.1140645285030237</v>
      </c>
    </row>
    <row r="9731" spans="1:2" x14ac:dyDescent="0.25">
      <c r="A9731" s="28" t="s">
        <v>31</v>
      </c>
      <c r="B9731" s="2">
        <v>0.43719666691145864</v>
      </c>
    </row>
    <row r="9732" spans="1:2" x14ac:dyDescent="0.25">
      <c r="A9732" s="28" t="s">
        <v>29</v>
      </c>
      <c r="B9732" s="2">
        <v>0.22728922249082625</v>
      </c>
    </row>
    <row r="9733" spans="1:2" x14ac:dyDescent="0.25">
      <c r="A9733" s="28" t="s">
        <v>30</v>
      </c>
      <c r="B9733" s="2">
        <v>0.35047749221422053</v>
      </c>
    </row>
    <row r="9734" spans="1:2" x14ac:dyDescent="0.25">
      <c r="A9734" s="28" t="s">
        <v>88</v>
      </c>
      <c r="B9734" s="2">
        <v>1.2865614280180038</v>
      </c>
    </row>
    <row r="9735" spans="1:2" x14ac:dyDescent="0.25">
      <c r="A9735" s="28" t="s">
        <v>84</v>
      </c>
      <c r="B9735" s="2">
        <v>0.17856854365386809</v>
      </c>
    </row>
    <row r="9736" spans="1:2" x14ac:dyDescent="0.25">
      <c r="A9736" s="28" t="s">
        <v>85</v>
      </c>
      <c r="B9736" s="2">
        <v>4.2052735816312774</v>
      </c>
    </row>
    <row r="9737" spans="1:2" x14ac:dyDescent="0.25">
      <c r="A9737" s="28" t="s">
        <v>82</v>
      </c>
      <c r="B9737" s="2">
        <v>0.75051722746800675</v>
      </c>
    </row>
    <row r="9738" spans="1:2" x14ac:dyDescent="0.25">
      <c r="A9738" s="6" t="s">
        <v>21</v>
      </c>
      <c r="B9738" s="2">
        <v>11.891280642391523</v>
      </c>
    </row>
    <row r="9739" spans="1:2" x14ac:dyDescent="0.25">
      <c r="A9739" s="28" t="s">
        <v>79</v>
      </c>
      <c r="B9739" s="2">
        <v>2.1333069861129792E-2</v>
      </c>
    </row>
    <row r="9740" spans="1:2" x14ac:dyDescent="0.25">
      <c r="A9740" s="28" t="s">
        <v>86</v>
      </c>
      <c r="B9740" s="2">
        <v>0.12302193018341796</v>
      </c>
    </row>
    <row r="9741" spans="1:2" x14ac:dyDescent="0.25">
      <c r="A9741" s="28" t="s">
        <v>31</v>
      </c>
      <c r="B9741" s="2">
        <v>2.4506170234405857E-2</v>
      </c>
    </row>
    <row r="9742" spans="1:2" x14ac:dyDescent="0.25">
      <c r="A9742" s="28" t="s">
        <v>29</v>
      </c>
      <c r="B9742" s="2">
        <v>2.4373254135504351E-2</v>
      </c>
    </row>
    <row r="9743" spans="1:2" x14ac:dyDescent="0.25">
      <c r="A9743" s="28" t="s">
        <v>30</v>
      </c>
      <c r="B9743" s="2">
        <v>3.7976253160077361E-4</v>
      </c>
    </row>
    <row r="9744" spans="1:2" x14ac:dyDescent="0.25">
      <c r="A9744" s="28" t="s">
        <v>88</v>
      </c>
      <c r="B9744" s="2">
        <v>0.33193919080425349</v>
      </c>
    </row>
    <row r="9745" spans="1:2" x14ac:dyDescent="0.25">
      <c r="A9745" s="28" t="s">
        <v>84</v>
      </c>
      <c r="B9745" s="2">
        <v>6.0647950765955345</v>
      </c>
    </row>
    <row r="9746" spans="1:2" x14ac:dyDescent="0.25">
      <c r="A9746" s="28" t="s">
        <v>85</v>
      </c>
      <c r="B9746" s="2">
        <v>4.0372637697687956</v>
      </c>
    </row>
    <row r="9747" spans="1:2" x14ac:dyDescent="0.25">
      <c r="A9747" s="28" t="s">
        <v>82</v>
      </c>
      <c r="B9747" s="2">
        <v>1.2636684182768805</v>
      </c>
    </row>
    <row r="9748" spans="1:2" x14ac:dyDescent="0.25">
      <c r="A9748" s="6" t="s">
        <v>22</v>
      </c>
      <c r="B9748" s="2">
        <v>3.0962069740065274</v>
      </c>
    </row>
    <row r="9749" spans="1:2" x14ac:dyDescent="0.25">
      <c r="A9749" s="28" t="s">
        <v>79</v>
      </c>
      <c r="B9749" s="2">
        <v>7.2319670733206845E-2</v>
      </c>
    </row>
    <row r="9750" spans="1:2" x14ac:dyDescent="0.25">
      <c r="A9750" s="28" t="s">
        <v>86</v>
      </c>
      <c r="B9750" s="2">
        <v>5.7394197203147541E-2</v>
      </c>
    </row>
    <row r="9751" spans="1:2" x14ac:dyDescent="0.25">
      <c r="A9751" s="28" t="s">
        <v>87</v>
      </c>
      <c r="B9751" s="2">
        <v>7.8472675489657945E-2</v>
      </c>
    </row>
    <row r="9752" spans="1:2" x14ac:dyDescent="0.25">
      <c r="A9752" s="28" t="s">
        <v>31</v>
      </c>
      <c r="B9752" s="2">
        <v>0.10886453906576339</v>
      </c>
    </row>
    <row r="9753" spans="1:2" x14ac:dyDescent="0.25">
      <c r="A9753" s="28" t="s">
        <v>29</v>
      </c>
      <c r="B9753" s="2">
        <v>9.3287627209790544E-2</v>
      </c>
    </row>
    <row r="9754" spans="1:2" x14ac:dyDescent="0.25">
      <c r="A9754" s="28" t="s">
        <v>30</v>
      </c>
      <c r="B9754" s="2">
        <v>9.0080530741623865E-2</v>
      </c>
    </row>
    <row r="9755" spans="1:2" x14ac:dyDescent="0.25">
      <c r="A9755" s="28" t="s">
        <v>88</v>
      </c>
      <c r="B9755" s="2">
        <v>0.68443581849538138</v>
      </c>
    </row>
    <row r="9756" spans="1:2" x14ac:dyDescent="0.25">
      <c r="A9756" s="28" t="s">
        <v>84</v>
      </c>
      <c r="B9756" s="2">
        <v>0.29621199911698576</v>
      </c>
    </row>
    <row r="9757" spans="1:2" x14ac:dyDescent="0.25">
      <c r="A9757" s="28" t="s">
        <v>85</v>
      </c>
      <c r="B9757" s="2">
        <v>1.32639767642706</v>
      </c>
    </row>
    <row r="9758" spans="1:2" x14ac:dyDescent="0.25">
      <c r="A9758" s="28" t="s">
        <v>82</v>
      </c>
      <c r="B9758" s="2">
        <v>0.28874223952390998</v>
      </c>
    </row>
    <row r="9759" spans="1:2" x14ac:dyDescent="0.25">
      <c r="A9759" s="6" t="s">
        <v>25</v>
      </c>
      <c r="B9759" s="2">
        <v>39.740484494193794</v>
      </c>
    </row>
    <row r="9760" spans="1:2" x14ac:dyDescent="0.25">
      <c r="A9760" s="28" t="s">
        <v>79</v>
      </c>
      <c r="B9760" s="2">
        <v>4.3991176949473836</v>
      </c>
    </row>
    <row r="9761" spans="1:2" x14ac:dyDescent="0.25">
      <c r="A9761" s="28" t="s">
        <v>86</v>
      </c>
      <c r="B9761" s="2">
        <v>1.4615064263105948</v>
      </c>
    </row>
    <row r="9762" spans="1:2" x14ac:dyDescent="0.25">
      <c r="A9762" s="28" t="s">
        <v>87</v>
      </c>
      <c r="B9762" s="2">
        <v>2.5458126223149857E-2</v>
      </c>
    </row>
    <row r="9763" spans="1:2" x14ac:dyDescent="0.25">
      <c r="A9763" s="28" t="s">
        <v>31</v>
      </c>
      <c r="B9763" s="2">
        <v>2.2116958962873929</v>
      </c>
    </row>
    <row r="9764" spans="1:2" x14ac:dyDescent="0.25">
      <c r="A9764" s="28" t="s">
        <v>29</v>
      </c>
      <c r="B9764" s="2">
        <v>1.2649182904703098</v>
      </c>
    </row>
    <row r="9765" spans="1:2" x14ac:dyDescent="0.25">
      <c r="A9765" s="28" t="s">
        <v>30</v>
      </c>
      <c r="B9765" s="2">
        <v>4.0887175206745194</v>
      </c>
    </row>
    <row r="9766" spans="1:2" x14ac:dyDescent="0.25">
      <c r="A9766" s="28" t="s">
        <v>88</v>
      </c>
      <c r="B9766" s="2">
        <v>4.1525402098683966</v>
      </c>
    </row>
    <row r="9767" spans="1:2" x14ac:dyDescent="0.25">
      <c r="A9767" s="28" t="s">
        <v>84</v>
      </c>
      <c r="B9767" s="2">
        <v>0.13736181687787163</v>
      </c>
    </row>
    <row r="9768" spans="1:2" x14ac:dyDescent="0.25">
      <c r="A9768" s="28" t="s">
        <v>85</v>
      </c>
      <c r="B9768" s="2">
        <v>17.694592555233015</v>
      </c>
    </row>
    <row r="9769" spans="1:2" x14ac:dyDescent="0.25">
      <c r="A9769" s="28" t="s">
        <v>82</v>
      </c>
      <c r="B9769" s="2">
        <v>4.3045759573011635</v>
      </c>
    </row>
    <row r="9770" spans="1:2" x14ac:dyDescent="0.25">
      <c r="A9770" s="6" t="s">
        <v>23</v>
      </c>
      <c r="B9770" s="2">
        <v>1.2745491635824522</v>
      </c>
    </row>
    <row r="9771" spans="1:2" x14ac:dyDescent="0.25">
      <c r="A9771" s="28" t="s">
        <v>79</v>
      </c>
      <c r="B9771" s="2">
        <v>1.0806685759828181E-2</v>
      </c>
    </row>
    <row r="9772" spans="1:2" x14ac:dyDescent="0.25">
      <c r="A9772" s="28" t="s">
        <v>86</v>
      </c>
      <c r="B9772" s="2">
        <v>4.8233925351863355E-2</v>
      </c>
    </row>
    <row r="9773" spans="1:2" x14ac:dyDescent="0.25">
      <c r="A9773" s="28" t="s">
        <v>87</v>
      </c>
      <c r="B9773" s="2">
        <v>1.480275019172171E-2</v>
      </c>
    </row>
    <row r="9774" spans="1:2" x14ac:dyDescent="0.25">
      <c r="A9774" s="28" t="s">
        <v>31</v>
      </c>
      <c r="B9774" s="2">
        <v>1.4559317084216603E-2</v>
      </c>
    </row>
    <row r="9775" spans="1:2" x14ac:dyDescent="0.25">
      <c r="A9775" s="28" t="s">
        <v>29</v>
      </c>
      <c r="B9775" s="2">
        <v>1.4088636890228151E-2</v>
      </c>
    </row>
    <row r="9776" spans="1:2" x14ac:dyDescent="0.25">
      <c r="A9776" s="28" t="s">
        <v>30</v>
      </c>
      <c r="B9776" s="2">
        <v>1.4928553511928845E-2</v>
      </c>
    </row>
    <row r="9777" spans="1:2" x14ac:dyDescent="0.25">
      <c r="A9777" s="28" t="s">
        <v>88</v>
      </c>
      <c r="B9777" s="2">
        <v>0.15869292227004489</v>
      </c>
    </row>
    <row r="9778" spans="1:2" x14ac:dyDescent="0.25">
      <c r="A9778" s="28" t="s">
        <v>84</v>
      </c>
      <c r="B9778" s="2">
        <v>2.8926263483681727E-2</v>
      </c>
    </row>
    <row r="9779" spans="1:2" x14ac:dyDescent="0.25">
      <c r="A9779" s="28" t="s">
        <v>85</v>
      </c>
      <c r="B9779" s="2">
        <v>0.8781138693125613</v>
      </c>
    </row>
    <row r="9780" spans="1:2" x14ac:dyDescent="0.25">
      <c r="A9780" s="28" t="s">
        <v>82</v>
      </c>
      <c r="B9780" s="2">
        <v>9.1396239726377476E-2</v>
      </c>
    </row>
    <row r="9781" spans="1:2" x14ac:dyDescent="0.25">
      <c r="A9781" s="6" t="s">
        <v>250</v>
      </c>
      <c r="B9781" s="2">
        <v>82.224524781925737</v>
      </c>
    </row>
    <row r="9782" spans="1:2" x14ac:dyDescent="0.25">
      <c r="A9782" s="28" t="s">
        <v>79</v>
      </c>
      <c r="B9782" s="2">
        <v>1.0209707141187223</v>
      </c>
    </row>
    <row r="9783" spans="1:2" x14ac:dyDescent="0.25">
      <c r="A9783" s="28" t="s">
        <v>86</v>
      </c>
      <c r="B9783" s="2">
        <v>0.80338869097111587</v>
      </c>
    </row>
    <row r="9784" spans="1:2" x14ac:dyDescent="0.25">
      <c r="A9784" s="28" t="s">
        <v>87</v>
      </c>
      <c r="B9784" s="2">
        <v>0.40833813718390372</v>
      </c>
    </row>
    <row r="9785" spans="1:2" x14ac:dyDescent="0.25">
      <c r="A9785" s="28" t="s">
        <v>31</v>
      </c>
      <c r="B9785" s="2">
        <v>3.2986189043204743</v>
      </c>
    </row>
    <row r="9786" spans="1:2" x14ac:dyDescent="0.25">
      <c r="A9786" s="28" t="s">
        <v>29</v>
      </c>
      <c r="B9786" s="2">
        <v>1.8668582646129626</v>
      </c>
    </row>
    <row r="9787" spans="1:2" x14ac:dyDescent="0.25">
      <c r="A9787" s="28" t="s">
        <v>30</v>
      </c>
      <c r="B9787" s="2">
        <v>0.95561562670117306</v>
      </c>
    </row>
    <row r="9788" spans="1:2" x14ac:dyDescent="0.25">
      <c r="A9788" s="28" t="s">
        <v>88</v>
      </c>
      <c r="B9788" s="2">
        <v>20.754058871175246</v>
      </c>
    </row>
    <row r="9789" spans="1:2" x14ac:dyDescent="0.25">
      <c r="A9789" s="28" t="s">
        <v>84</v>
      </c>
      <c r="B9789" s="2">
        <v>27.832480721706752</v>
      </c>
    </row>
    <row r="9790" spans="1:2" x14ac:dyDescent="0.25">
      <c r="A9790" s="28" t="s">
        <v>85</v>
      </c>
      <c r="B9790" s="2">
        <v>17.782778082113634</v>
      </c>
    </row>
    <row r="9791" spans="1:2" x14ac:dyDescent="0.25">
      <c r="A9791" s="28" t="s">
        <v>82</v>
      </c>
      <c r="B9791" s="2">
        <v>7.501416769021759</v>
      </c>
    </row>
    <row r="9792" spans="1:2" x14ac:dyDescent="0.25">
      <c r="A9792" s="6" t="s">
        <v>252</v>
      </c>
      <c r="B9792" s="2">
        <v>103.72503052854974</v>
      </c>
    </row>
    <row r="9793" spans="1:2" x14ac:dyDescent="0.25">
      <c r="A9793" s="28" t="s">
        <v>79</v>
      </c>
      <c r="B9793" s="2">
        <v>1.6015120350656511</v>
      </c>
    </row>
    <row r="9794" spans="1:2" x14ac:dyDescent="0.25">
      <c r="A9794" s="28" t="s">
        <v>86</v>
      </c>
      <c r="B9794" s="2">
        <v>0.28737257933380722</v>
      </c>
    </row>
    <row r="9795" spans="1:2" x14ac:dyDescent="0.25">
      <c r="A9795" s="28" t="s">
        <v>87</v>
      </c>
      <c r="B9795" s="2">
        <v>0.65970991545830837</v>
      </c>
    </row>
    <row r="9796" spans="1:2" x14ac:dyDescent="0.25">
      <c r="A9796" s="28" t="s">
        <v>31</v>
      </c>
      <c r="B9796" s="2">
        <v>2.1222158684175381</v>
      </c>
    </row>
    <row r="9797" spans="1:2" x14ac:dyDescent="0.25">
      <c r="A9797" s="28" t="s">
        <v>29</v>
      </c>
      <c r="B9797" s="2">
        <v>8.5707454858458902</v>
      </c>
    </row>
    <row r="9798" spans="1:2" x14ac:dyDescent="0.25">
      <c r="A9798" s="28" t="s">
        <v>30</v>
      </c>
      <c r="B9798" s="2">
        <v>1.9135532451009518</v>
      </c>
    </row>
    <row r="9799" spans="1:2" x14ac:dyDescent="0.25">
      <c r="A9799" s="28" t="s">
        <v>88</v>
      </c>
      <c r="B9799" s="2">
        <v>40.490834229699686</v>
      </c>
    </row>
    <row r="9800" spans="1:2" x14ac:dyDescent="0.25">
      <c r="A9800" s="28" t="s">
        <v>84</v>
      </c>
      <c r="B9800" s="2">
        <v>18.454521787700102</v>
      </c>
    </row>
    <row r="9801" spans="1:2" x14ac:dyDescent="0.25">
      <c r="A9801" s="28" t="s">
        <v>85</v>
      </c>
      <c r="B9801" s="2">
        <v>15.922152309319623</v>
      </c>
    </row>
    <row r="9802" spans="1:2" x14ac:dyDescent="0.25">
      <c r="A9802" s="28" t="s">
        <v>82</v>
      </c>
      <c r="B9802" s="2">
        <v>13.702413072608181</v>
      </c>
    </row>
    <row r="9803" spans="1:2" x14ac:dyDescent="0.25">
      <c r="A9803" s="6" t="s">
        <v>230</v>
      </c>
      <c r="B9803" s="2">
        <v>17.399370084465499</v>
      </c>
    </row>
    <row r="9804" spans="1:2" x14ac:dyDescent="0.25">
      <c r="A9804" s="28" t="s">
        <v>79</v>
      </c>
      <c r="B9804" s="2">
        <v>0.18297667898523476</v>
      </c>
    </row>
    <row r="9805" spans="1:2" x14ac:dyDescent="0.25">
      <c r="A9805" s="28" t="s">
        <v>86</v>
      </c>
      <c r="B9805" s="2">
        <v>6.8971202630597306E-2</v>
      </c>
    </row>
    <row r="9806" spans="1:2" x14ac:dyDescent="0.25">
      <c r="A9806" s="28" t="s">
        <v>87</v>
      </c>
      <c r="B9806" s="2">
        <v>0.26926490607419273</v>
      </c>
    </row>
    <row r="9807" spans="1:2" x14ac:dyDescent="0.25">
      <c r="A9807" s="28" t="s">
        <v>31</v>
      </c>
      <c r="B9807" s="2">
        <v>0.92529518040241987</v>
      </c>
    </row>
    <row r="9808" spans="1:2" x14ac:dyDescent="0.25">
      <c r="A9808" s="28" t="s">
        <v>29</v>
      </c>
      <c r="B9808" s="2">
        <v>0.82126683096957631</v>
      </c>
    </row>
    <row r="9809" spans="1:2" x14ac:dyDescent="0.25">
      <c r="A9809" s="28" t="s">
        <v>30</v>
      </c>
      <c r="B9809" s="2">
        <v>0.54952492288537913</v>
      </c>
    </row>
    <row r="9810" spans="1:2" x14ac:dyDescent="0.25">
      <c r="A9810" s="28" t="s">
        <v>88</v>
      </c>
      <c r="B9810" s="2">
        <v>3.7889739617719775</v>
      </c>
    </row>
    <row r="9811" spans="1:2" x14ac:dyDescent="0.25">
      <c r="A9811" s="28" t="s">
        <v>84</v>
      </c>
      <c r="B9811" s="2">
        <v>3.5531349491171911</v>
      </c>
    </row>
    <row r="9812" spans="1:2" x14ac:dyDescent="0.25">
      <c r="A9812" s="28" t="s">
        <v>85</v>
      </c>
      <c r="B9812" s="2">
        <v>3.8481139788063947</v>
      </c>
    </row>
    <row r="9813" spans="1:2" x14ac:dyDescent="0.25">
      <c r="A9813" s="28" t="s">
        <v>82</v>
      </c>
      <c r="B9813" s="2">
        <v>3.3918474728225325</v>
      </c>
    </row>
    <row r="9814" spans="1:2" x14ac:dyDescent="0.25">
      <c r="A9814" s="6" t="s">
        <v>93</v>
      </c>
      <c r="B9814" s="2">
        <v>407.46806022949698</v>
      </c>
    </row>
    <row r="9815" spans="1:2" x14ac:dyDescent="0.25">
      <c r="A9815" s="28" t="s">
        <v>79</v>
      </c>
      <c r="B9815" s="2">
        <v>10.414193367680218</v>
      </c>
    </row>
    <row r="9816" spans="1:2" x14ac:dyDescent="0.25">
      <c r="A9816" s="28" t="s">
        <v>86</v>
      </c>
      <c r="B9816" s="2">
        <v>6.617763943012605</v>
      </c>
    </row>
    <row r="9817" spans="1:2" x14ac:dyDescent="0.25">
      <c r="A9817" s="28" t="s">
        <v>87</v>
      </c>
      <c r="B9817" s="2">
        <v>5.6035961651323287</v>
      </c>
    </row>
    <row r="9818" spans="1:2" x14ac:dyDescent="0.25">
      <c r="A9818" s="28" t="s">
        <v>31</v>
      </c>
      <c r="B9818" s="2">
        <v>13.096284082833181</v>
      </c>
    </row>
    <row r="9819" spans="1:2" x14ac:dyDescent="0.25">
      <c r="A9819" s="28" t="s">
        <v>29</v>
      </c>
      <c r="B9819" s="2">
        <v>14.751139876610177</v>
      </c>
    </row>
    <row r="9820" spans="1:2" x14ac:dyDescent="0.25">
      <c r="A9820" s="28" t="s">
        <v>30</v>
      </c>
      <c r="B9820" s="2">
        <v>11.121158262062265</v>
      </c>
    </row>
    <row r="9821" spans="1:2" x14ac:dyDescent="0.25">
      <c r="A9821" s="28" t="s">
        <v>88</v>
      </c>
      <c r="B9821" s="2">
        <v>97.61647279350268</v>
      </c>
    </row>
    <row r="9822" spans="1:2" x14ac:dyDescent="0.25">
      <c r="A9822" s="28" t="s">
        <v>84</v>
      </c>
      <c r="B9822" s="2">
        <v>76.403902298173335</v>
      </c>
    </row>
    <row r="9823" spans="1:2" x14ac:dyDescent="0.25">
      <c r="A9823" s="28" t="s">
        <v>85</v>
      </c>
      <c r="B9823" s="2">
        <v>126.15277044209647</v>
      </c>
    </row>
    <row r="9824" spans="1:2" x14ac:dyDescent="0.25">
      <c r="A9824" s="28" t="s">
        <v>82</v>
      </c>
      <c r="B9824" s="2">
        <v>45.690778998393739</v>
      </c>
    </row>
    <row r="9825" spans="1:2" x14ac:dyDescent="0.25">
      <c r="A9825" s="3" t="s">
        <v>84</v>
      </c>
      <c r="B9825" s="2">
        <v>4025.3606407373118</v>
      </c>
    </row>
    <row r="9826" spans="1:2" x14ac:dyDescent="0.25">
      <c r="A9826" s="6" t="s">
        <v>229</v>
      </c>
      <c r="B9826" s="2">
        <v>12.810646215983871</v>
      </c>
    </row>
    <row r="9827" spans="1:2" x14ac:dyDescent="0.25">
      <c r="A9827" s="28" t="s">
        <v>79</v>
      </c>
      <c r="B9827" s="2">
        <v>0.26665638296032657</v>
      </c>
    </row>
    <row r="9828" spans="1:2" x14ac:dyDescent="0.25">
      <c r="A9828" s="28" t="s">
        <v>86</v>
      </c>
      <c r="B9828" s="2">
        <v>0.13400512213616783</v>
      </c>
    </row>
    <row r="9829" spans="1:2" x14ac:dyDescent="0.25">
      <c r="A9829" s="28" t="s">
        <v>87</v>
      </c>
      <c r="B9829" s="2">
        <v>0.87999566304533294</v>
      </c>
    </row>
    <row r="9830" spans="1:2" x14ac:dyDescent="0.25">
      <c r="A9830" s="28" t="s">
        <v>31</v>
      </c>
      <c r="B9830" s="2">
        <v>0.26373328881585567</v>
      </c>
    </row>
    <row r="9831" spans="1:2" x14ac:dyDescent="0.25">
      <c r="A9831" s="28" t="s">
        <v>29</v>
      </c>
      <c r="B9831" s="2">
        <v>8.1502036778825115E-2</v>
      </c>
    </row>
    <row r="9832" spans="1:2" x14ac:dyDescent="0.25">
      <c r="A9832" s="28" t="s">
        <v>30</v>
      </c>
      <c r="B9832" s="2">
        <v>0.22424591944719355</v>
      </c>
    </row>
    <row r="9833" spans="1:2" x14ac:dyDescent="0.25">
      <c r="A9833" s="28" t="s">
        <v>88</v>
      </c>
      <c r="B9833" s="2">
        <v>1.2005342359878586</v>
      </c>
    </row>
    <row r="9834" spans="1:2" x14ac:dyDescent="0.25">
      <c r="A9834" s="28" t="s">
        <v>80</v>
      </c>
      <c r="B9834" s="2">
        <v>0.35861452903507712</v>
      </c>
    </row>
    <row r="9835" spans="1:2" x14ac:dyDescent="0.25">
      <c r="A9835" s="28" t="s">
        <v>85</v>
      </c>
      <c r="B9835" s="2">
        <v>5.31516395357081</v>
      </c>
    </row>
    <row r="9836" spans="1:2" x14ac:dyDescent="0.25">
      <c r="A9836" s="28" t="s">
        <v>82</v>
      </c>
      <c r="B9836" s="2">
        <v>4.0861950842064232</v>
      </c>
    </row>
    <row r="9837" spans="1:2" x14ac:dyDescent="0.25">
      <c r="A9837" s="6" t="s">
        <v>240</v>
      </c>
      <c r="B9837" s="2">
        <v>5.0921548238231384</v>
      </c>
    </row>
    <row r="9838" spans="1:2" x14ac:dyDescent="0.25">
      <c r="A9838" s="28" t="s">
        <v>79</v>
      </c>
      <c r="B9838" s="2">
        <v>2.8607471796746062E-3</v>
      </c>
    </row>
    <row r="9839" spans="1:2" x14ac:dyDescent="0.25">
      <c r="A9839" s="28" t="s">
        <v>87</v>
      </c>
      <c r="B9839" s="2">
        <v>1.2140330412216696</v>
      </c>
    </row>
    <row r="9840" spans="1:2" x14ac:dyDescent="0.25">
      <c r="A9840" s="28" t="s">
        <v>31</v>
      </c>
      <c r="B9840" s="2">
        <v>8.1891150117255812E-2</v>
      </c>
    </row>
    <row r="9841" spans="1:2" x14ac:dyDescent="0.25">
      <c r="A9841" s="28" t="s">
        <v>29</v>
      </c>
      <c r="B9841" s="2">
        <v>0.24290531767490123</v>
      </c>
    </row>
    <row r="9842" spans="1:2" x14ac:dyDescent="0.25">
      <c r="A9842" s="28" t="s">
        <v>30</v>
      </c>
      <c r="B9842" s="2">
        <v>0.19083541760553069</v>
      </c>
    </row>
    <row r="9843" spans="1:2" x14ac:dyDescent="0.25">
      <c r="A9843" s="28" t="s">
        <v>88</v>
      </c>
      <c r="B9843" s="2">
        <v>0.32785914862943571</v>
      </c>
    </row>
    <row r="9844" spans="1:2" x14ac:dyDescent="0.25">
      <c r="A9844" s="28" t="s">
        <v>80</v>
      </c>
      <c r="B9844" s="2">
        <v>0.11852569864097007</v>
      </c>
    </row>
    <row r="9845" spans="1:2" x14ac:dyDescent="0.25">
      <c r="A9845" s="28" t="s">
        <v>85</v>
      </c>
      <c r="B9845" s="2">
        <v>1.9096284060496622</v>
      </c>
    </row>
    <row r="9846" spans="1:2" x14ac:dyDescent="0.25">
      <c r="A9846" s="28" t="s">
        <v>82</v>
      </c>
      <c r="B9846" s="2">
        <v>1.0036158967040394</v>
      </c>
    </row>
    <row r="9847" spans="1:2" x14ac:dyDescent="0.25">
      <c r="A9847" s="6" t="s">
        <v>242</v>
      </c>
      <c r="B9847" s="2">
        <v>216.3944630698129</v>
      </c>
    </row>
    <row r="9848" spans="1:2" x14ac:dyDescent="0.25">
      <c r="A9848" s="28" t="s">
        <v>79</v>
      </c>
      <c r="B9848" s="2">
        <v>6.5623939455391884</v>
      </c>
    </row>
    <row r="9849" spans="1:2" x14ac:dyDescent="0.25">
      <c r="A9849" s="28" t="s">
        <v>86</v>
      </c>
      <c r="B9849" s="2">
        <v>2.5672479174302971</v>
      </c>
    </row>
    <row r="9850" spans="1:2" x14ac:dyDescent="0.25">
      <c r="A9850" s="28" t="s">
        <v>87</v>
      </c>
      <c r="B9850" s="2">
        <v>5.4560239276104472</v>
      </c>
    </row>
    <row r="9851" spans="1:2" x14ac:dyDescent="0.25">
      <c r="A9851" s="28" t="s">
        <v>31</v>
      </c>
      <c r="B9851" s="2">
        <v>6.5045050352378677</v>
      </c>
    </row>
    <row r="9852" spans="1:2" x14ac:dyDescent="0.25">
      <c r="A9852" s="28" t="s">
        <v>29</v>
      </c>
      <c r="B9852" s="2">
        <v>2.3913137802080819</v>
      </c>
    </row>
    <row r="9853" spans="1:2" x14ac:dyDescent="0.25">
      <c r="A9853" s="28" t="s">
        <v>30</v>
      </c>
      <c r="B9853" s="2">
        <v>3.2978918011414851</v>
      </c>
    </row>
    <row r="9854" spans="1:2" x14ac:dyDescent="0.25">
      <c r="A9854" s="28" t="s">
        <v>88</v>
      </c>
      <c r="B9854" s="2">
        <v>43.148602342889802</v>
      </c>
    </row>
    <row r="9855" spans="1:2" x14ac:dyDescent="0.25">
      <c r="A9855" s="28" t="s">
        <v>80</v>
      </c>
      <c r="B9855" s="2">
        <v>23.217834491436893</v>
      </c>
    </row>
    <row r="9856" spans="1:2" x14ac:dyDescent="0.25">
      <c r="A9856" s="28" t="s">
        <v>85</v>
      </c>
      <c r="B9856" s="2">
        <v>67.224755643613662</v>
      </c>
    </row>
    <row r="9857" spans="1:2" x14ac:dyDescent="0.25">
      <c r="A9857" s="28" t="s">
        <v>82</v>
      </c>
      <c r="B9857" s="2">
        <v>56.023894184705163</v>
      </c>
    </row>
    <row r="9858" spans="1:2" x14ac:dyDescent="0.25">
      <c r="A9858" s="6" t="s">
        <v>53</v>
      </c>
      <c r="B9858" s="2">
        <v>2.2944450641066965</v>
      </c>
    </row>
    <row r="9859" spans="1:2" x14ac:dyDescent="0.25">
      <c r="A9859" s="28" t="s">
        <v>79</v>
      </c>
      <c r="B9859" s="2">
        <v>2.0687669073263235E-4</v>
      </c>
    </row>
    <row r="9860" spans="1:2" x14ac:dyDescent="0.25">
      <c r="A9860" s="28" t="s">
        <v>86</v>
      </c>
      <c r="B9860" s="2">
        <v>9.8035233462792575E-5</v>
      </c>
    </row>
    <row r="9861" spans="1:2" x14ac:dyDescent="0.25">
      <c r="A9861" s="28" t="s">
        <v>87</v>
      </c>
      <c r="B9861" s="2">
        <v>2.9759186360099514E-3</v>
      </c>
    </row>
    <row r="9862" spans="1:2" x14ac:dyDescent="0.25">
      <c r="A9862" s="28" t="s">
        <v>31</v>
      </c>
      <c r="B9862" s="2">
        <v>2.4891326441283399E-3</v>
      </c>
    </row>
    <row r="9863" spans="1:2" x14ac:dyDescent="0.25">
      <c r="A9863" s="28" t="s">
        <v>29</v>
      </c>
      <c r="B9863" s="2">
        <v>1.7807496228793319E-4</v>
      </c>
    </row>
    <row r="9864" spans="1:2" x14ac:dyDescent="0.25">
      <c r="A9864" s="28" t="s">
        <v>30</v>
      </c>
      <c r="B9864" s="2">
        <v>3.7650581934393543E-5</v>
      </c>
    </row>
    <row r="9865" spans="1:2" x14ac:dyDescent="0.25">
      <c r="A9865" s="28" t="s">
        <v>80</v>
      </c>
      <c r="B9865" s="2">
        <v>8.3992064026900737E-2</v>
      </c>
    </row>
    <row r="9866" spans="1:2" x14ac:dyDescent="0.25">
      <c r="A9866" s="28" t="s">
        <v>85</v>
      </c>
      <c r="B9866" s="2">
        <v>1.0559226840602527</v>
      </c>
    </row>
    <row r="9867" spans="1:2" x14ac:dyDescent="0.25">
      <c r="A9867" s="28" t="s">
        <v>82</v>
      </c>
      <c r="B9867" s="2">
        <v>1.1485446272709869</v>
      </c>
    </row>
    <row r="9868" spans="1:2" x14ac:dyDescent="0.25">
      <c r="A9868" s="6" t="s">
        <v>19</v>
      </c>
      <c r="B9868" s="2">
        <v>1.9462245071086144</v>
      </c>
    </row>
    <row r="9869" spans="1:2" x14ac:dyDescent="0.25">
      <c r="A9869" s="28" t="s">
        <v>79</v>
      </c>
      <c r="B9869" s="2">
        <v>0.41188081015305888</v>
      </c>
    </row>
    <row r="9870" spans="1:2" x14ac:dyDescent="0.25">
      <c r="A9870" s="28" t="s">
        <v>86</v>
      </c>
      <c r="B9870" s="2">
        <v>3.2902718590648833E-2</v>
      </c>
    </row>
    <row r="9871" spans="1:2" x14ac:dyDescent="0.25">
      <c r="A9871" s="28" t="s">
        <v>87</v>
      </c>
      <c r="B9871" s="2">
        <v>1.1450956181985531E-2</v>
      </c>
    </row>
    <row r="9872" spans="1:2" x14ac:dyDescent="0.25">
      <c r="A9872" s="28" t="s">
        <v>31</v>
      </c>
      <c r="B9872" s="2">
        <v>3.9157642671114087E-2</v>
      </c>
    </row>
    <row r="9873" spans="1:2" x14ac:dyDescent="0.25">
      <c r="A9873" s="28" t="s">
        <v>29</v>
      </c>
      <c r="B9873" s="2">
        <v>8.495844056835597E-2</v>
      </c>
    </row>
    <row r="9874" spans="1:2" x14ac:dyDescent="0.25">
      <c r="A9874" s="28" t="s">
        <v>30</v>
      </c>
      <c r="B9874" s="2">
        <v>7.2915624297549109E-2</v>
      </c>
    </row>
    <row r="9875" spans="1:2" x14ac:dyDescent="0.25">
      <c r="A9875" s="28" t="s">
        <v>88</v>
      </c>
      <c r="B9875" s="2">
        <v>0.17443880492884967</v>
      </c>
    </row>
    <row r="9876" spans="1:2" x14ac:dyDescent="0.25">
      <c r="A9876" s="28" t="s">
        <v>80</v>
      </c>
      <c r="B9876" s="2">
        <v>5.2563179895153078E-2</v>
      </c>
    </row>
    <row r="9877" spans="1:2" x14ac:dyDescent="0.25">
      <c r="A9877" s="28" t="s">
        <v>85</v>
      </c>
      <c r="B9877" s="2">
        <v>0.90163509161614197</v>
      </c>
    </row>
    <row r="9878" spans="1:2" x14ac:dyDescent="0.25">
      <c r="A9878" s="28" t="s">
        <v>82</v>
      </c>
      <c r="B9878" s="2">
        <v>0.16432123820575706</v>
      </c>
    </row>
    <row r="9879" spans="1:2" x14ac:dyDescent="0.25">
      <c r="A9879" s="6" t="s">
        <v>244</v>
      </c>
      <c r="B9879" s="2">
        <v>34.098067392791734</v>
      </c>
    </row>
    <row r="9880" spans="1:2" x14ac:dyDescent="0.25">
      <c r="A9880" s="28" t="s">
        <v>79</v>
      </c>
      <c r="B9880" s="2">
        <v>0.49699314962419411</v>
      </c>
    </row>
    <row r="9881" spans="1:2" x14ac:dyDescent="0.25">
      <c r="A9881" s="28" t="s">
        <v>86</v>
      </c>
      <c r="B9881" s="2">
        <v>0.22248468404461985</v>
      </c>
    </row>
    <row r="9882" spans="1:2" x14ac:dyDescent="0.25">
      <c r="A9882" s="28" t="s">
        <v>87</v>
      </c>
      <c r="B9882" s="2">
        <v>1.7299406340998984</v>
      </c>
    </row>
    <row r="9883" spans="1:2" x14ac:dyDescent="0.25">
      <c r="A9883" s="28" t="s">
        <v>31</v>
      </c>
      <c r="B9883" s="2">
        <v>0.66833713379388882</v>
      </c>
    </row>
    <row r="9884" spans="1:2" x14ac:dyDescent="0.25">
      <c r="A9884" s="28" t="s">
        <v>29</v>
      </c>
      <c r="B9884" s="2">
        <v>0.44042484420474187</v>
      </c>
    </row>
    <row r="9885" spans="1:2" x14ac:dyDescent="0.25">
      <c r="A9885" s="28" t="s">
        <v>30</v>
      </c>
      <c r="B9885" s="2">
        <v>0.24654065472046796</v>
      </c>
    </row>
    <row r="9886" spans="1:2" x14ac:dyDescent="0.25">
      <c r="A9886" s="28" t="s">
        <v>88</v>
      </c>
      <c r="B9886" s="2">
        <v>5.7265159431263202</v>
      </c>
    </row>
    <row r="9887" spans="1:2" x14ac:dyDescent="0.25">
      <c r="A9887" s="28" t="s">
        <v>80</v>
      </c>
      <c r="B9887" s="2">
        <v>2.3840215103360669E-2</v>
      </c>
    </row>
    <row r="9888" spans="1:2" x14ac:dyDescent="0.25">
      <c r="A9888" s="28" t="s">
        <v>85</v>
      </c>
      <c r="B9888" s="2">
        <v>9.5666032694110115</v>
      </c>
    </row>
    <row r="9889" spans="1:2" x14ac:dyDescent="0.25">
      <c r="A9889" s="28" t="s">
        <v>82</v>
      </c>
      <c r="B9889" s="2">
        <v>14.976386864663233</v>
      </c>
    </row>
    <row r="9890" spans="1:2" x14ac:dyDescent="0.25">
      <c r="A9890" s="6" t="s">
        <v>246</v>
      </c>
      <c r="B9890" s="2">
        <v>64.098946320609215</v>
      </c>
    </row>
    <row r="9891" spans="1:2" x14ac:dyDescent="0.25">
      <c r="A9891" s="28" t="s">
        <v>79</v>
      </c>
      <c r="B9891" s="2">
        <v>1.6093954056106383</v>
      </c>
    </row>
    <row r="9892" spans="1:2" x14ac:dyDescent="0.25">
      <c r="A9892" s="28" t="s">
        <v>86</v>
      </c>
      <c r="B9892" s="2">
        <v>0.62198235486453324</v>
      </c>
    </row>
    <row r="9893" spans="1:2" x14ac:dyDescent="0.25">
      <c r="A9893" s="28" t="s">
        <v>87</v>
      </c>
      <c r="B9893" s="2">
        <v>2.1500313428835605</v>
      </c>
    </row>
    <row r="9894" spans="1:2" x14ac:dyDescent="0.25">
      <c r="A9894" s="28" t="s">
        <v>31</v>
      </c>
      <c r="B9894" s="2">
        <v>0.55156078200506475</v>
      </c>
    </row>
    <row r="9895" spans="1:2" x14ac:dyDescent="0.25">
      <c r="A9895" s="28" t="s">
        <v>29</v>
      </c>
      <c r="B9895" s="2">
        <v>0.35766607214403823</v>
      </c>
    </row>
    <row r="9896" spans="1:2" x14ac:dyDescent="0.25">
      <c r="A9896" s="28" t="s">
        <v>30</v>
      </c>
      <c r="B9896" s="2">
        <v>0.7409596665151913</v>
      </c>
    </row>
    <row r="9897" spans="1:2" x14ac:dyDescent="0.25">
      <c r="A9897" s="28" t="s">
        <v>88</v>
      </c>
      <c r="B9897" s="2">
        <v>4.3238691023726883</v>
      </c>
    </row>
    <row r="9898" spans="1:2" x14ac:dyDescent="0.25">
      <c r="A9898" s="28" t="s">
        <v>80</v>
      </c>
      <c r="B9898" s="2">
        <v>5.2707020922719234</v>
      </c>
    </row>
    <row r="9899" spans="1:2" x14ac:dyDescent="0.25">
      <c r="A9899" s="28" t="s">
        <v>85</v>
      </c>
      <c r="B9899" s="2">
        <v>27.855851011300096</v>
      </c>
    </row>
    <row r="9900" spans="1:2" x14ac:dyDescent="0.25">
      <c r="A9900" s="28" t="s">
        <v>82</v>
      </c>
      <c r="B9900" s="2">
        <v>20.616928490641488</v>
      </c>
    </row>
    <row r="9901" spans="1:2" x14ac:dyDescent="0.25">
      <c r="A9901" s="6" t="s">
        <v>248</v>
      </c>
      <c r="B9901" s="2">
        <v>801.6249060529974</v>
      </c>
    </row>
    <row r="9902" spans="1:2" x14ac:dyDescent="0.25">
      <c r="A9902" s="28" t="s">
        <v>79</v>
      </c>
      <c r="B9902" s="2">
        <v>19.876225402231146</v>
      </c>
    </row>
    <row r="9903" spans="1:2" x14ac:dyDescent="0.25">
      <c r="A9903" s="28" t="s">
        <v>86</v>
      </c>
      <c r="B9903" s="2">
        <v>6.5972182853536205</v>
      </c>
    </row>
    <row r="9904" spans="1:2" x14ac:dyDescent="0.25">
      <c r="A9904" s="28" t="s">
        <v>87</v>
      </c>
      <c r="B9904" s="2">
        <v>25.899991366716598</v>
      </c>
    </row>
    <row r="9905" spans="1:2" x14ac:dyDescent="0.25">
      <c r="A9905" s="28" t="s">
        <v>31</v>
      </c>
      <c r="B9905" s="2">
        <v>32.80472565858711</v>
      </c>
    </row>
    <row r="9906" spans="1:2" x14ac:dyDescent="0.25">
      <c r="A9906" s="28" t="s">
        <v>29</v>
      </c>
      <c r="B9906" s="2">
        <v>12.290092162919986</v>
      </c>
    </row>
    <row r="9907" spans="1:2" x14ac:dyDescent="0.25">
      <c r="A9907" s="28" t="s">
        <v>30</v>
      </c>
      <c r="B9907" s="2">
        <v>32.74633269479925</v>
      </c>
    </row>
    <row r="9908" spans="1:2" x14ac:dyDescent="0.25">
      <c r="A9908" s="28" t="s">
        <v>88</v>
      </c>
      <c r="B9908" s="2">
        <v>231.42045914510908</v>
      </c>
    </row>
    <row r="9909" spans="1:2" x14ac:dyDescent="0.25">
      <c r="A9909" s="28" t="s">
        <v>80</v>
      </c>
      <c r="B9909" s="2">
        <v>42.808805800856923</v>
      </c>
    </row>
    <row r="9910" spans="1:2" x14ac:dyDescent="0.25">
      <c r="A9910" s="28" t="s">
        <v>85</v>
      </c>
      <c r="B9910" s="2">
        <v>200.77232190742379</v>
      </c>
    </row>
    <row r="9911" spans="1:2" x14ac:dyDescent="0.25">
      <c r="A9911" s="28" t="s">
        <v>82</v>
      </c>
      <c r="B9911" s="2">
        <v>196.4087336289999</v>
      </c>
    </row>
    <row r="9912" spans="1:2" x14ac:dyDescent="0.25">
      <c r="A9912" s="6" t="s">
        <v>20</v>
      </c>
      <c r="B9912" s="2">
        <v>41.618448843105071</v>
      </c>
    </row>
    <row r="9913" spans="1:2" x14ac:dyDescent="0.25">
      <c r="A9913" s="28" t="s">
        <v>79</v>
      </c>
      <c r="B9913" s="2">
        <v>1.6194384065887375</v>
      </c>
    </row>
    <row r="9914" spans="1:2" x14ac:dyDescent="0.25">
      <c r="A9914" s="28" t="s">
        <v>86</v>
      </c>
      <c r="B9914" s="2">
        <v>0.62917822851560601</v>
      </c>
    </row>
    <row r="9915" spans="1:2" x14ac:dyDescent="0.25">
      <c r="A9915" s="28" t="s">
        <v>87</v>
      </c>
      <c r="B9915" s="2">
        <v>3.275911705257069</v>
      </c>
    </row>
    <row r="9916" spans="1:2" x14ac:dyDescent="0.25">
      <c r="A9916" s="28" t="s">
        <v>31</v>
      </c>
      <c r="B9916" s="2">
        <v>0.43353749323173463</v>
      </c>
    </row>
    <row r="9917" spans="1:2" x14ac:dyDescent="0.25">
      <c r="A9917" s="28" t="s">
        <v>29</v>
      </c>
      <c r="B9917" s="2">
        <v>0.53979202680703553</v>
      </c>
    </row>
    <row r="9918" spans="1:2" x14ac:dyDescent="0.25">
      <c r="A9918" s="28" t="s">
        <v>30</v>
      </c>
      <c r="B9918" s="2">
        <v>0.59449917844645128</v>
      </c>
    </row>
    <row r="9919" spans="1:2" x14ac:dyDescent="0.25">
      <c r="A9919" s="28" t="s">
        <v>88</v>
      </c>
      <c r="B9919" s="2">
        <v>9.7154166349156661</v>
      </c>
    </row>
    <row r="9920" spans="1:2" x14ac:dyDescent="0.25">
      <c r="A9920" s="28" t="s">
        <v>80</v>
      </c>
      <c r="B9920" s="2">
        <v>1.2451686384089273</v>
      </c>
    </row>
    <row r="9921" spans="1:2" x14ac:dyDescent="0.25">
      <c r="A9921" s="28" t="s">
        <v>85</v>
      </c>
      <c r="B9921" s="2">
        <v>15.023339767888682</v>
      </c>
    </row>
    <row r="9922" spans="1:2" x14ac:dyDescent="0.25">
      <c r="A9922" s="28" t="s">
        <v>82</v>
      </c>
      <c r="B9922" s="2">
        <v>8.5421667630451612</v>
      </c>
    </row>
    <row r="9923" spans="1:2" x14ac:dyDescent="0.25">
      <c r="A9923" s="6" t="s">
        <v>21</v>
      </c>
      <c r="B9923" s="2">
        <v>37.850373570887307</v>
      </c>
    </row>
    <row r="9924" spans="1:2" x14ac:dyDescent="0.25">
      <c r="A9924" s="28" t="s">
        <v>79</v>
      </c>
      <c r="B9924" s="2">
        <v>0.55216916133638994</v>
      </c>
    </row>
    <row r="9925" spans="1:2" x14ac:dyDescent="0.25">
      <c r="A9925" s="28" t="s">
        <v>86</v>
      </c>
      <c r="B9925" s="2">
        <v>0.27720769343656226</v>
      </c>
    </row>
    <row r="9926" spans="1:2" x14ac:dyDescent="0.25">
      <c r="A9926" s="28" t="s">
        <v>87</v>
      </c>
      <c r="B9926" s="2">
        <v>0.59450732822336472</v>
      </c>
    </row>
    <row r="9927" spans="1:2" x14ac:dyDescent="0.25">
      <c r="A9927" s="28" t="s">
        <v>31</v>
      </c>
      <c r="B9927" s="2">
        <v>0.51549246580662877</v>
      </c>
    </row>
    <row r="9928" spans="1:2" x14ac:dyDescent="0.25">
      <c r="A9928" s="28" t="s">
        <v>29</v>
      </c>
      <c r="B9928" s="2">
        <v>0.19114352432630796</v>
      </c>
    </row>
    <row r="9929" spans="1:2" x14ac:dyDescent="0.25">
      <c r="A9929" s="28" t="s">
        <v>30</v>
      </c>
      <c r="B9929" s="2">
        <v>0.77576674234988618</v>
      </c>
    </row>
    <row r="9930" spans="1:2" x14ac:dyDescent="0.25">
      <c r="A9930" s="28" t="s">
        <v>88</v>
      </c>
      <c r="B9930" s="2">
        <v>2.6029496363174354</v>
      </c>
    </row>
    <row r="9931" spans="1:2" x14ac:dyDescent="0.25">
      <c r="A9931" s="28" t="s">
        <v>80</v>
      </c>
      <c r="B9931" s="2">
        <v>6.5996120774970288</v>
      </c>
    </row>
    <row r="9932" spans="1:2" x14ac:dyDescent="0.25">
      <c r="A9932" s="28" t="s">
        <v>85</v>
      </c>
      <c r="B9932" s="2">
        <v>10.792681010730046</v>
      </c>
    </row>
    <row r="9933" spans="1:2" x14ac:dyDescent="0.25">
      <c r="A9933" s="28" t="s">
        <v>82</v>
      </c>
      <c r="B9933" s="2">
        <v>14.948843930863658</v>
      </c>
    </row>
    <row r="9934" spans="1:2" x14ac:dyDescent="0.25">
      <c r="A9934" s="6" t="s">
        <v>22</v>
      </c>
      <c r="B9934" s="2">
        <v>37.964020914339947</v>
      </c>
    </row>
    <row r="9935" spans="1:2" x14ac:dyDescent="0.25">
      <c r="A9935" s="28" t="s">
        <v>79</v>
      </c>
      <c r="B9935" s="2">
        <v>0.96221165142794052</v>
      </c>
    </row>
    <row r="9936" spans="1:2" x14ac:dyDescent="0.25">
      <c r="A9936" s="28" t="s">
        <v>86</v>
      </c>
      <c r="B9936" s="2">
        <v>0.53809229347151055</v>
      </c>
    </row>
    <row r="9937" spans="1:2" x14ac:dyDescent="0.25">
      <c r="A9937" s="28" t="s">
        <v>87</v>
      </c>
      <c r="B9937" s="2">
        <v>1.5097679036356983</v>
      </c>
    </row>
    <row r="9938" spans="1:2" x14ac:dyDescent="0.25">
      <c r="A9938" s="28" t="s">
        <v>31</v>
      </c>
      <c r="B9938" s="2">
        <v>1.201301374835938</v>
      </c>
    </row>
    <row r="9939" spans="1:2" x14ac:dyDescent="0.25">
      <c r="A9939" s="28" t="s">
        <v>29</v>
      </c>
      <c r="B9939" s="2">
        <v>0.79853108292616382</v>
      </c>
    </row>
    <row r="9940" spans="1:2" x14ac:dyDescent="0.25">
      <c r="A9940" s="28" t="s">
        <v>30</v>
      </c>
      <c r="B9940" s="2">
        <v>0.95611447066048993</v>
      </c>
    </row>
    <row r="9941" spans="1:2" x14ac:dyDescent="0.25">
      <c r="A9941" s="28" t="s">
        <v>88</v>
      </c>
      <c r="B9941" s="2">
        <v>7.4691418453737848</v>
      </c>
    </row>
    <row r="9942" spans="1:2" x14ac:dyDescent="0.25">
      <c r="A9942" s="28" t="s">
        <v>80</v>
      </c>
      <c r="B9942" s="2">
        <v>1.915132687477257</v>
      </c>
    </row>
    <row r="9943" spans="1:2" x14ac:dyDescent="0.25">
      <c r="A9943" s="28" t="s">
        <v>85</v>
      </c>
      <c r="B9943" s="2">
        <v>12.938509750785302</v>
      </c>
    </row>
    <row r="9944" spans="1:2" x14ac:dyDescent="0.25">
      <c r="A9944" s="28" t="s">
        <v>82</v>
      </c>
      <c r="B9944" s="2">
        <v>9.6752178537458651</v>
      </c>
    </row>
    <row r="9945" spans="1:2" x14ac:dyDescent="0.25">
      <c r="A9945" s="6" t="s">
        <v>25</v>
      </c>
      <c r="B9945" s="2">
        <v>79.285934648244279</v>
      </c>
    </row>
    <row r="9946" spans="1:2" x14ac:dyDescent="0.25">
      <c r="A9946" s="28" t="s">
        <v>79</v>
      </c>
      <c r="B9946" s="2">
        <v>3.3222193244797453</v>
      </c>
    </row>
    <row r="9947" spans="1:2" x14ac:dyDescent="0.25">
      <c r="A9947" s="28" t="s">
        <v>86</v>
      </c>
      <c r="B9947" s="2">
        <v>0.69995584978498371</v>
      </c>
    </row>
    <row r="9948" spans="1:2" x14ac:dyDescent="0.25">
      <c r="A9948" s="28" t="s">
        <v>87</v>
      </c>
      <c r="B9948" s="2">
        <v>2.3896693161559823</v>
      </c>
    </row>
    <row r="9949" spans="1:2" x14ac:dyDescent="0.25">
      <c r="A9949" s="28" t="s">
        <v>31</v>
      </c>
      <c r="B9949" s="2">
        <v>0.94132745474724622</v>
      </c>
    </row>
    <row r="9950" spans="1:2" x14ac:dyDescent="0.25">
      <c r="A9950" s="28" t="s">
        <v>29</v>
      </c>
      <c r="B9950" s="2">
        <v>0.28045173555962438</v>
      </c>
    </row>
    <row r="9951" spans="1:2" x14ac:dyDescent="0.25">
      <c r="A9951" s="28" t="s">
        <v>30</v>
      </c>
      <c r="B9951" s="2">
        <v>0.89435937157653445</v>
      </c>
    </row>
    <row r="9952" spans="1:2" x14ac:dyDescent="0.25">
      <c r="A9952" s="28" t="s">
        <v>88</v>
      </c>
      <c r="B9952" s="2">
        <v>3.0061107596712979</v>
      </c>
    </row>
    <row r="9953" spans="1:2" x14ac:dyDescent="0.25">
      <c r="A9953" s="28" t="s">
        <v>80</v>
      </c>
      <c r="B9953" s="2">
        <v>4.5668090563865524</v>
      </c>
    </row>
    <row r="9954" spans="1:2" x14ac:dyDescent="0.25">
      <c r="A9954" s="28" t="s">
        <v>85</v>
      </c>
      <c r="B9954" s="2">
        <v>49.159552900010098</v>
      </c>
    </row>
    <row r="9955" spans="1:2" x14ac:dyDescent="0.25">
      <c r="A9955" s="28" t="s">
        <v>82</v>
      </c>
      <c r="B9955" s="2">
        <v>14.025478879872205</v>
      </c>
    </row>
    <row r="9956" spans="1:2" x14ac:dyDescent="0.25">
      <c r="A9956" s="6" t="s">
        <v>23</v>
      </c>
      <c r="B9956" s="2">
        <v>17.526717618752077</v>
      </c>
    </row>
    <row r="9957" spans="1:2" x14ac:dyDescent="0.25">
      <c r="A9957" s="28" t="s">
        <v>79</v>
      </c>
      <c r="B9957" s="2">
        <v>0.23771689402221655</v>
      </c>
    </row>
    <row r="9958" spans="1:2" x14ac:dyDescent="0.25">
      <c r="A9958" s="28" t="s">
        <v>86</v>
      </c>
      <c r="B9958" s="2">
        <v>0.2135401452484412</v>
      </c>
    </row>
    <row r="9959" spans="1:2" x14ac:dyDescent="0.25">
      <c r="A9959" s="28" t="s">
        <v>87</v>
      </c>
      <c r="B9959" s="2">
        <v>0.44961135873604841</v>
      </c>
    </row>
    <row r="9960" spans="1:2" x14ac:dyDescent="0.25">
      <c r="A9960" s="28" t="s">
        <v>31</v>
      </c>
      <c r="B9960" s="2">
        <v>0.53081910485857275</v>
      </c>
    </row>
    <row r="9961" spans="1:2" x14ac:dyDescent="0.25">
      <c r="A9961" s="28" t="s">
        <v>29</v>
      </c>
      <c r="B9961" s="2">
        <v>0.28224614180920382</v>
      </c>
    </row>
    <row r="9962" spans="1:2" x14ac:dyDescent="0.25">
      <c r="A9962" s="28" t="s">
        <v>30</v>
      </c>
      <c r="B9962" s="2">
        <v>0.28121877114542754</v>
      </c>
    </row>
    <row r="9963" spans="1:2" x14ac:dyDescent="0.25">
      <c r="A9963" s="28" t="s">
        <v>88</v>
      </c>
      <c r="B9963" s="2">
        <v>5.345083743347983</v>
      </c>
    </row>
    <row r="9964" spans="1:2" x14ac:dyDescent="0.25">
      <c r="A9964" s="28" t="s">
        <v>80</v>
      </c>
      <c r="B9964" s="2">
        <v>0.77571642440019994</v>
      </c>
    </row>
    <row r="9965" spans="1:2" x14ac:dyDescent="0.25">
      <c r="A9965" s="28" t="s">
        <v>85</v>
      </c>
      <c r="B9965" s="2">
        <v>5.0450611016346594</v>
      </c>
    </row>
    <row r="9966" spans="1:2" x14ac:dyDescent="0.25">
      <c r="A9966" s="28" t="s">
        <v>82</v>
      </c>
      <c r="B9966" s="2">
        <v>4.3657039335493222</v>
      </c>
    </row>
    <row r="9967" spans="1:2" x14ac:dyDescent="0.25">
      <c r="A9967" s="6" t="s">
        <v>250</v>
      </c>
      <c r="B9967" s="2">
        <v>459.18506301039173</v>
      </c>
    </row>
    <row r="9968" spans="1:2" x14ac:dyDescent="0.25">
      <c r="A9968" s="28" t="s">
        <v>79</v>
      </c>
      <c r="B9968" s="2">
        <v>7.665852370036002</v>
      </c>
    </row>
    <row r="9969" spans="1:2" x14ac:dyDescent="0.25">
      <c r="A9969" s="28" t="s">
        <v>86</v>
      </c>
      <c r="B9969" s="2">
        <v>6.5312993887088551</v>
      </c>
    </row>
    <row r="9970" spans="1:2" x14ac:dyDescent="0.25">
      <c r="A9970" s="28" t="s">
        <v>87</v>
      </c>
      <c r="B9970" s="2">
        <v>20.356822377582347</v>
      </c>
    </row>
    <row r="9971" spans="1:2" x14ac:dyDescent="0.25">
      <c r="A9971" s="28" t="s">
        <v>31</v>
      </c>
      <c r="B9971" s="2">
        <v>22.050701071248181</v>
      </c>
    </row>
    <row r="9972" spans="1:2" x14ac:dyDescent="0.25">
      <c r="A9972" s="28" t="s">
        <v>29</v>
      </c>
      <c r="B9972" s="2">
        <v>9.9024738531841621</v>
      </c>
    </row>
    <row r="9973" spans="1:2" x14ac:dyDescent="0.25">
      <c r="A9973" s="28" t="s">
        <v>30</v>
      </c>
      <c r="B9973" s="2">
        <v>9.6528510115636443</v>
      </c>
    </row>
    <row r="9974" spans="1:2" x14ac:dyDescent="0.25">
      <c r="A9974" s="28" t="s">
        <v>88</v>
      </c>
      <c r="B9974" s="2">
        <v>127.00465228743658</v>
      </c>
    </row>
    <row r="9975" spans="1:2" x14ac:dyDescent="0.25">
      <c r="A9975" s="28" t="s">
        <v>80</v>
      </c>
      <c r="B9975" s="2">
        <v>14.723494175497247</v>
      </c>
    </row>
    <row r="9976" spans="1:2" x14ac:dyDescent="0.25">
      <c r="A9976" s="28" t="s">
        <v>85</v>
      </c>
      <c r="B9976" s="2">
        <v>127.44417578773168</v>
      </c>
    </row>
    <row r="9977" spans="1:2" x14ac:dyDescent="0.25">
      <c r="A9977" s="28" t="s">
        <v>82</v>
      </c>
      <c r="B9977" s="2">
        <v>113.85274068740303</v>
      </c>
    </row>
    <row r="9978" spans="1:2" x14ac:dyDescent="0.25">
      <c r="A9978" s="6" t="s">
        <v>252</v>
      </c>
      <c r="B9978" s="2">
        <v>120.05234345263486</v>
      </c>
    </row>
    <row r="9979" spans="1:2" x14ac:dyDescent="0.25">
      <c r="A9979" s="28" t="s">
        <v>79</v>
      </c>
      <c r="B9979" s="2">
        <v>2.5774511565261347</v>
      </c>
    </row>
    <row r="9980" spans="1:2" x14ac:dyDescent="0.25">
      <c r="A9980" s="28" t="s">
        <v>86</v>
      </c>
      <c r="B9980" s="2">
        <v>1.536383823281039</v>
      </c>
    </row>
    <row r="9981" spans="1:2" x14ac:dyDescent="0.25">
      <c r="A9981" s="28" t="s">
        <v>87</v>
      </c>
      <c r="B9981" s="2">
        <v>2.7920446481172241</v>
      </c>
    </row>
    <row r="9982" spans="1:2" x14ac:dyDescent="0.25">
      <c r="A9982" s="28" t="s">
        <v>31</v>
      </c>
      <c r="B9982" s="2">
        <v>3.1537254406700015</v>
      </c>
    </row>
    <row r="9983" spans="1:2" x14ac:dyDescent="0.25">
      <c r="A9983" s="28" t="s">
        <v>29</v>
      </c>
      <c r="B9983" s="2">
        <v>9.5858274322932324</v>
      </c>
    </row>
    <row r="9984" spans="1:2" x14ac:dyDescent="0.25">
      <c r="A9984" s="28" t="s">
        <v>30</v>
      </c>
      <c r="B9984" s="2">
        <v>2.01130647028757</v>
      </c>
    </row>
    <row r="9985" spans="1:2" x14ac:dyDescent="0.25">
      <c r="A9985" s="28" t="s">
        <v>88</v>
      </c>
      <c r="B9985" s="2">
        <v>27.875823014903158</v>
      </c>
    </row>
    <row r="9986" spans="1:2" x14ac:dyDescent="0.25">
      <c r="A9986" s="28" t="s">
        <v>80</v>
      </c>
      <c r="B9986" s="2">
        <v>6.4290696274254424</v>
      </c>
    </row>
    <row r="9987" spans="1:2" x14ac:dyDescent="0.25">
      <c r="A9987" s="28" t="s">
        <v>85</v>
      </c>
      <c r="B9987" s="2">
        <v>28.616200085343252</v>
      </c>
    </row>
    <row r="9988" spans="1:2" x14ac:dyDescent="0.25">
      <c r="A9988" s="28" t="s">
        <v>82</v>
      </c>
      <c r="B9988" s="2">
        <v>35.474511753787795</v>
      </c>
    </row>
    <row r="9989" spans="1:2" x14ac:dyDescent="0.25">
      <c r="A9989" s="6" t="s">
        <v>230</v>
      </c>
      <c r="B9989" s="2">
        <v>80.837564863066888</v>
      </c>
    </row>
    <row r="9990" spans="1:2" x14ac:dyDescent="0.25">
      <c r="A9990" s="28" t="s">
        <v>79</v>
      </c>
      <c r="B9990" s="2">
        <v>0.66720895329850805</v>
      </c>
    </row>
    <row r="9991" spans="1:2" x14ac:dyDescent="0.25">
      <c r="A9991" s="28" t="s">
        <v>86</v>
      </c>
      <c r="B9991" s="2">
        <v>0.54005904096723789</v>
      </c>
    </row>
    <row r="9992" spans="1:2" x14ac:dyDescent="0.25">
      <c r="A9992" s="28" t="s">
        <v>87</v>
      </c>
      <c r="B9992" s="2">
        <v>2.2825793844781201</v>
      </c>
    </row>
    <row r="9993" spans="1:2" x14ac:dyDescent="0.25">
      <c r="A9993" s="28" t="s">
        <v>31</v>
      </c>
      <c r="B9993" s="2">
        <v>4.4116532203257455</v>
      </c>
    </row>
    <row r="9994" spans="1:2" x14ac:dyDescent="0.25">
      <c r="A9994" s="28" t="s">
        <v>29</v>
      </c>
      <c r="B9994" s="2">
        <v>4.3101998502989094</v>
      </c>
    </row>
    <row r="9995" spans="1:2" x14ac:dyDescent="0.25">
      <c r="A9995" s="28" t="s">
        <v>30</v>
      </c>
      <c r="B9995" s="2">
        <v>4.0010348718960262</v>
      </c>
    </row>
    <row r="9996" spans="1:2" x14ac:dyDescent="0.25">
      <c r="A9996" s="28" t="s">
        <v>88</v>
      </c>
      <c r="B9996" s="2">
        <v>18.375718619824614</v>
      </c>
    </row>
    <row r="9997" spans="1:2" x14ac:dyDescent="0.25">
      <c r="A9997" s="28" t="s">
        <v>80</v>
      </c>
      <c r="B9997" s="2">
        <v>1.2727775141361235</v>
      </c>
    </row>
    <row r="9998" spans="1:2" x14ac:dyDescent="0.25">
      <c r="A9998" s="28" t="s">
        <v>85</v>
      </c>
      <c r="B9998" s="2">
        <v>18.442871284525001</v>
      </c>
    </row>
    <row r="9999" spans="1:2" x14ac:dyDescent="0.25">
      <c r="A9999" s="28" t="s">
        <v>82</v>
      </c>
      <c r="B9999" s="2">
        <v>26.533462123316603</v>
      </c>
    </row>
    <row r="10000" spans="1:2" x14ac:dyDescent="0.25">
      <c r="A10000" s="6" t="s">
        <v>93</v>
      </c>
      <c r="B10000" s="2">
        <v>2012.6803203686559</v>
      </c>
    </row>
    <row r="10001" spans="1:2" x14ac:dyDescent="0.25">
      <c r="A10001" s="28" t="s">
        <v>79</v>
      </c>
      <c r="B10001" s="2">
        <v>46.830880637704631</v>
      </c>
    </row>
    <row r="10002" spans="1:2" x14ac:dyDescent="0.25">
      <c r="A10002" s="28" t="s">
        <v>86</v>
      </c>
      <c r="B10002" s="2">
        <v>21.141655581067585</v>
      </c>
    </row>
    <row r="10003" spans="1:2" x14ac:dyDescent="0.25">
      <c r="A10003" s="28" t="s">
        <v>87</v>
      </c>
      <c r="B10003" s="2">
        <v>70.995356872581368</v>
      </c>
    </row>
    <row r="10004" spans="1:2" x14ac:dyDescent="0.25">
      <c r="A10004" s="28" t="s">
        <v>31</v>
      </c>
      <c r="B10004" s="2">
        <v>74.154957449596338</v>
      </c>
    </row>
    <row r="10005" spans="1:2" x14ac:dyDescent="0.25">
      <c r="A10005" s="28" t="s">
        <v>29</v>
      </c>
      <c r="B10005" s="2">
        <v>41.779706376665857</v>
      </c>
    </row>
    <row r="10006" spans="1:2" x14ac:dyDescent="0.25">
      <c r="A10006" s="28" t="s">
        <v>30</v>
      </c>
      <c r="B10006" s="2">
        <v>56.686910317034638</v>
      </c>
    </row>
    <row r="10007" spans="1:2" x14ac:dyDescent="0.25">
      <c r="A10007" s="28" t="s">
        <v>88</v>
      </c>
      <c r="B10007" s="2">
        <v>487.71717526483462</v>
      </c>
    </row>
    <row r="10008" spans="1:2" x14ac:dyDescent="0.25">
      <c r="A10008" s="28" t="s">
        <v>80</v>
      </c>
      <c r="B10008" s="2">
        <v>109.46265827249599</v>
      </c>
    </row>
    <row r="10009" spans="1:2" x14ac:dyDescent="0.25">
      <c r="A10009" s="28" t="s">
        <v>85</v>
      </c>
      <c r="B10009" s="2">
        <v>582.06427365569436</v>
      </c>
    </row>
    <row r="10010" spans="1:2" x14ac:dyDescent="0.25">
      <c r="A10010" s="28" t="s">
        <v>82</v>
      </c>
      <c r="B10010" s="2">
        <v>521.84674594098055</v>
      </c>
    </row>
    <row r="10011" spans="1:2" x14ac:dyDescent="0.25">
      <c r="A10011" s="3" t="s">
        <v>86</v>
      </c>
      <c r="B10011" s="2">
        <v>198.41352481117241</v>
      </c>
    </row>
    <row r="10012" spans="1:2" x14ac:dyDescent="0.25">
      <c r="A10012" s="6" t="s">
        <v>229</v>
      </c>
      <c r="B10012" s="2">
        <v>3.6509599768307135</v>
      </c>
    </row>
    <row r="10013" spans="1:2" x14ac:dyDescent="0.25">
      <c r="A10013" s="28" t="s">
        <v>79</v>
      </c>
      <c r="B10013" s="2">
        <v>2.0686825738875981E-3</v>
      </c>
    </row>
    <row r="10014" spans="1:2" x14ac:dyDescent="0.25">
      <c r="A10014" s="28" t="s">
        <v>87</v>
      </c>
      <c r="B10014" s="2">
        <v>0.25473314028812771</v>
      </c>
    </row>
    <row r="10015" spans="1:2" x14ac:dyDescent="0.25">
      <c r="A10015" s="28" t="s">
        <v>31</v>
      </c>
      <c r="B10015" s="2">
        <v>0.15733194411123705</v>
      </c>
    </row>
    <row r="10016" spans="1:2" x14ac:dyDescent="0.25">
      <c r="A10016" s="28" t="s">
        <v>29</v>
      </c>
      <c r="B10016" s="2">
        <v>5.4258547725882469E-2</v>
      </c>
    </row>
    <row r="10017" spans="1:2" x14ac:dyDescent="0.25">
      <c r="A10017" s="28" t="s">
        <v>30</v>
      </c>
      <c r="B10017" s="2">
        <v>0.16371668710440165</v>
      </c>
    </row>
    <row r="10018" spans="1:2" x14ac:dyDescent="0.25">
      <c r="A10018" s="28" t="s">
        <v>88</v>
      </c>
      <c r="B10018" s="2">
        <v>0.14127497949604506</v>
      </c>
    </row>
    <row r="10019" spans="1:2" x14ac:dyDescent="0.25">
      <c r="A10019" s="28" t="s">
        <v>80</v>
      </c>
      <c r="B10019" s="2">
        <v>9.5658548581265615E-2</v>
      </c>
    </row>
    <row r="10020" spans="1:2" x14ac:dyDescent="0.25">
      <c r="A10020" s="28" t="s">
        <v>84</v>
      </c>
      <c r="B10020" s="2">
        <v>0.83235907974803591</v>
      </c>
    </row>
    <row r="10021" spans="1:2" x14ac:dyDescent="0.25">
      <c r="A10021" s="28" t="s">
        <v>85</v>
      </c>
      <c r="B10021" s="2">
        <v>0.96177430157191568</v>
      </c>
    </row>
    <row r="10022" spans="1:2" x14ac:dyDescent="0.25">
      <c r="A10022" s="28" t="s">
        <v>82</v>
      </c>
      <c r="B10022" s="2">
        <v>0.98778406562991472</v>
      </c>
    </row>
    <row r="10023" spans="1:2" x14ac:dyDescent="0.25">
      <c r="A10023" s="6" t="s">
        <v>240</v>
      </c>
      <c r="B10023" s="2">
        <v>6.5603902301820158E-2</v>
      </c>
    </row>
    <row r="10024" spans="1:2" x14ac:dyDescent="0.25">
      <c r="A10024" s="28" t="s">
        <v>87</v>
      </c>
      <c r="B10024" s="2">
        <v>3.2085076549398142E-2</v>
      </c>
    </row>
    <row r="10025" spans="1:2" x14ac:dyDescent="0.25">
      <c r="A10025" s="28" t="s">
        <v>31</v>
      </c>
      <c r="B10025" s="2">
        <v>9.9795793499178557E-3</v>
      </c>
    </row>
    <row r="10026" spans="1:2" x14ac:dyDescent="0.25">
      <c r="A10026" s="28" t="s">
        <v>29</v>
      </c>
      <c r="B10026" s="2">
        <v>2.0972211237966559E-3</v>
      </c>
    </row>
    <row r="10027" spans="1:2" x14ac:dyDescent="0.25">
      <c r="A10027" s="28" t="s">
        <v>88</v>
      </c>
      <c r="B10027" s="2">
        <v>2.8673132526175506E-4</v>
      </c>
    </row>
    <row r="10028" spans="1:2" x14ac:dyDescent="0.25">
      <c r="A10028" s="28" t="s">
        <v>84</v>
      </c>
      <c r="B10028" s="2">
        <v>6.8203217160104951E-4</v>
      </c>
    </row>
    <row r="10029" spans="1:2" x14ac:dyDescent="0.25">
      <c r="A10029" s="28" t="s">
        <v>85</v>
      </c>
      <c r="B10029" s="2">
        <v>1.9732575724738317E-2</v>
      </c>
    </row>
    <row r="10030" spans="1:2" x14ac:dyDescent="0.25">
      <c r="A10030" s="28" t="s">
        <v>82</v>
      </c>
      <c r="B10030" s="2">
        <v>7.406860571063799E-4</v>
      </c>
    </row>
    <row r="10031" spans="1:2" x14ac:dyDescent="0.25">
      <c r="A10031" s="6" t="s">
        <v>242</v>
      </c>
      <c r="B10031" s="2">
        <v>6.7766619024065795</v>
      </c>
    </row>
    <row r="10032" spans="1:2" x14ac:dyDescent="0.25">
      <c r="A10032" s="28" t="s">
        <v>79</v>
      </c>
      <c r="B10032" s="2">
        <v>0.28748329222267444</v>
      </c>
    </row>
    <row r="10033" spans="1:2" x14ac:dyDescent="0.25">
      <c r="A10033" s="28" t="s">
        <v>87</v>
      </c>
      <c r="B10033" s="2">
        <v>8.782702263407334E-3</v>
      </c>
    </row>
    <row r="10034" spans="1:2" x14ac:dyDescent="0.25">
      <c r="A10034" s="28" t="s">
        <v>31</v>
      </c>
      <c r="B10034" s="2">
        <v>0.15944743280590953</v>
      </c>
    </row>
    <row r="10035" spans="1:2" x14ac:dyDescent="0.25">
      <c r="A10035" s="28" t="s">
        <v>29</v>
      </c>
      <c r="B10035" s="2">
        <v>3.1720096241390362E-2</v>
      </c>
    </row>
    <row r="10036" spans="1:2" x14ac:dyDescent="0.25">
      <c r="A10036" s="28" t="s">
        <v>30</v>
      </c>
      <c r="B10036" s="2">
        <v>1.1416993966312886E-2</v>
      </c>
    </row>
    <row r="10037" spans="1:2" x14ac:dyDescent="0.25">
      <c r="A10037" s="28" t="s">
        <v>88</v>
      </c>
      <c r="B10037" s="2">
        <v>1.053682359874454</v>
      </c>
    </row>
    <row r="10038" spans="1:2" x14ac:dyDescent="0.25">
      <c r="A10038" s="28" t="s">
        <v>80</v>
      </c>
      <c r="B10038" s="2">
        <v>0.57918740824223647</v>
      </c>
    </row>
    <row r="10039" spans="1:2" x14ac:dyDescent="0.25">
      <c r="A10039" s="28" t="s">
        <v>84</v>
      </c>
      <c r="B10039" s="2">
        <v>0.46614510233919909</v>
      </c>
    </row>
    <row r="10040" spans="1:2" x14ac:dyDescent="0.25">
      <c r="A10040" s="28" t="s">
        <v>85</v>
      </c>
      <c r="B10040" s="2">
        <v>3.5927494051806632</v>
      </c>
    </row>
    <row r="10041" spans="1:2" x14ac:dyDescent="0.25">
      <c r="A10041" s="28" t="s">
        <v>82</v>
      </c>
      <c r="B10041" s="2">
        <v>0.58604710927033243</v>
      </c>
    </row>
    <row r="10042" spans="1:2" x14ac:dyDescent="0.25">
      <c r="A10042" s="6" t="s">
        <v>53</v>
      </c>
      <c r="B10042" s="2">
        <v>5.0107250055562691</v>
      </c>
    </row>
    <row r="10043" spans="1:2" x14ac:dyDescent="0.25">
      <c r="A10043" s="28" t="s">
        <v>79</v>
      </c>
      <c r="B10043" s="2">
        <v>3.4787923362175462E-2</v>
      </c>
    </row>
    <row r="10044" spans="1:2" x14ac:dyDescent="0.25">
      <c r="A10044" s="28" t="s">
        <v>87</v>
      </c>
      <c r="B10044" s="2">
        <v>1.3794251909450275E-3</v>
      </c>
    </row>
    <row r="10045" spans="1:2" x14ac:dyDescent="0.25">
      <c r="A10045" s="28" t="s">
        <v>31</v>
      </c>
      <c r="B10045" s="2">
        <v>7.3992593037198295E-2</v>
      </c>
    </row>
    <row r="10046" spans="1:2" x14ac:dyDescent="0.25">
      <c r="A10046" s="28" t="s">
        <v>29</v>
      </c>
      <c r="B10046" s="2">
        <v>2.1840262733353481E-2</v>
      </c>
    </row>
    <row r="10047" spans="1:2" x14ac:dyDescent="0.25">
      <c r="A10047" s="28" t="s">
        <v>30</v>
      </c>
      <c r="B10047" s="2">
        <v>1.4336785394398087E-3</v>
      </c>
    </row>
    <row r="10048" spans="1:2" x14ac:dyDescent="0.25">
      <c r="A10048" s="28" t="s">
        <v>80</v>
      </c>
      <c r="B10048" s="2">
        <v>2.2039123583824956</v>
      </c>
    </row>
    <row r="10049" spans="1:2" x14ac:dyDescent="0.25">
      <c r="A10049" s="28" t="s">
        <v>84</v>
      </c>
      <c r="B10049" s="2">
        <v>0.84351149343637333</v>
      </c>
    </row>
    <row r="10050" spans="1:2" x14ac:dyDescent="0.25">
      <c r="A10050" s="28" t="s">
        <v>85</v>
      </c>
      <c r="B10050" s="2">
        <v>1.2441159557578039</v>
      </c>
    </row>
    <row r="10051" spans="1:2" x14ac:dyDescent="0.25">
      <c r="A10051" s="28" t="s">
        <v>82</v>
      </c>
      <c r="B10051" s="2">
        <v>0.58575131511648404</v>
      </c>
    </row>
    <row r="10052" spans="1:2" x14ac:dyDescent="0.25">
      <c r="A10052" s="6" t="s">
        <v>19</v>
      </c>
      <c r="B10052" s="2">
        <v>0.49129312790180268</v>
      </c>
    </row>
    <row r="10053" spans="1:2" x14ac:dyDescent="0.25">
      <c r="A10053" s="28" t="s">
        <v>79</v>
      </c>
      <c r="B10053" s="2">
        <v>3.894948234658515E-2</v>
      </c>
    </row>
    <row r="10054" spans="1:2" x14ac:dyDescent="0.25">
      <c r="A10054" s="28" t="s">
        <v>87</v>
      </c>
      <c r="B10054" s="2">
        <v>4.1581569025461219E-4</v>
      </c>
    </row>
    <row r="10055" spans="1:2" x14ac:dyDescent="0.25">
      <c r="A10055" s="28" t="s">
        <v>31</v>
      </c>
      <c r="B10055" s="2">
        <v>1.3996347337432954E-2</v>
      </c>
    </row>
    <row r="10056" spans="1:2" x14ac:dyDescent="0.25">
      <c r="A10056" s="28" t="s">
        <v>29</v>
      </c>
      <c r="B10056" s="2">
        <v>9.6187134859974811E-3</v>
      </c>
    </row>
    <row r="10057" spans="1:2" x14ac:dyDescent="0.25">
      <c r="A10057" s="28" t="s">
        <v>30</v>
      </c>
      <c r="B10057" s="2">
        <v>8.6445231084756602E-3</v>
      </c>
    </row>
    <row r="10058" spans="1:2" x14ac:dyDescent="0.25">
      <c r="A10058" s="28" t="s">
        <v>88</v>
      </c>
      <c r="B10058" s="2">
        <v>2.5944107932631515E-2</v>
      </c>
    </row>
    <row r="10059" spans="1:2" x14ac:dyDescent="0.25">
      <c r="A10059" s="28" t="s">
        <v>80</v>
      </c>
      <c r="B10059" s="2">
        <v>4.4803266094278829E-3</v>
      </c>
    </row>
    <row r="10060" spans="1:2" x14ac:dyDescent="0.25">
      <c r="A10060" s="28" t="s">
        <v>84</v>
      </c>
      <c r="B10060" s="2">
        <v>2.957554977070442E-2</v>
      </c>
    </row>
    <row r="10061" spans="1:2" x14ac:dyDescent="0.25">
      <c r="A10061" s="28" t="s">
        <v>85</v>
      </c>
      <c r="B10061" s="2">
        <v>0.34540077671301822</v>
      </c>
    </row>
    <row r="10062" spans="1:2" x14ac:dyDescent="0.25">
      <c r="A10062" s="28" t="s">
        <v>82</v>
      </c>
      <c r="B10062" s="2">
        <v>1.426748490727481E-2</v>
      </c>
    </row>
    <row r="10063" spans="1:2" x14ac:dyDescent="0.25">
      <c r="A10063" s="6" t="s">
        <v>244</v>
      </c>
      <c r="B10063" s="2">
        <v>3.7154923210440183</v>
      </c>
    </row>
    <row r="10064" spans="1:2" x14ac:dyDescent="0.25">
      <c r="A10064" s="28" t="s">
        <v>79</v>
      </c>
      <c r="B10064" s="2">
        <v>9.6887860804532721E-3</v>
      </c>
    </row>
    <row r="10065" spans="1:2" x14ac:dyDescent="0.25">
      <c r="A10065" s="28" t="s">
        <v>87</v>
      </c>
      <c r="B10065" s="2">
        <v>3.4423103623493864E-2</v>
      </c>
    </row>
    <row r="10066" spans="1:2" x14ac:dyDescent="0.25">
      <c r="A10066" s="28" t="s">
        <v>31</v>
      </c>
      <c r="B10066" s="2">
        <v>7.1322586418878051E-2</v>
      </c>
    </row>
    <row r="10067" spans="1:2" x14ac:dyDescent="0.25">
      <c r="A10067" s="28" t="s">
        <v>29</v>
      </c>
      <c r="B10067" s="2">
        <v>0.18208625704761666</v>
      </c>
    </row>
    <row r="10068" spans="1:2" x14ac:dyDescent="0.25">
      <c r="A10068" s="28" t="s">
        <v>30</v>
      </c>
      <c r="B10068" s="2">
        <v>2.8071967551196633E-2</v>
      </c>
    </row>
    <row r="10069" spans="1:2" x14ac:dyDescent="0.25">
      <c r="A10069" s="28" t="s">
        <v>88</v>
      </c>
      <c r="B10069" s="2">
        <v>0.19387000905125854</v>
      </c>
    </row>
    <row r="10070" spans="1:2" x14ac:dyDescent="0.25">
      <c r="A10070" s="28" t="s">
        <v>80</v>
      </c>
      <c r="B10070" s="2">
        <v>2.525827167896517E-3</v>
      </c>
    </row>
    <row r="10071" spans="1:2" x14ac:dyDescent="0.25">
      <c r="A10071" s="28" t="s">
        <v>84</v>
      </c>
      <c r="B10071" s="2">
        <v>0.35439010410844785</v>
      </c>
    </row>
    <row r="10072" spans="1:2" x14ac:dyDescent="0.25">
      <c r="A10072" s="28" t="s">
        <v>85</v>
      </c>
      <c r="B10072" s="2">
        <v>2.4482257403844465</v>
      </c>
    </row>
    <row r="10073" spans="1:2" x14ac:dyDescent="0.25">
      <c r="A10073" s="28" t="s">
        <v>82</v>
      </c>
      <c r="B10073" s="2">
        <v>0.39088793961033003</v>
      </c>
    </row>
    <row r="10074" spans="1:2" x14ac:dyDescent="0.25">
      <c r="A10074" s="6" t="s">
        <v>246</v>
      </c>
      <c r="B10074" s="2">
        <v>6.6311501181860253</v>
      </c>
    </row>
    <row r="10075" spans="1:2" x14ac:dyDescent="0.25">
      <c r="A10075" s="28" t="s">
        <v>79</v>
      </c>
      <c r="B10075" s="2">
        <v>0.11956972741204173</v>
      </c>
    </row>
    <row r="10076" spans="1:2" x14ac:dyDescent="0.25">
      <c r="A10076" s="28" t="s">
        <v>87</v>
      </c>
      <c r="B10076" s="2">
        <v>1.1594967700303441E-2</v>
      </c>
    </row>
    <row r="10077" spans="1:2" x14ac:dyDescent="0.25">
      <c r="A10077" s="28" t="s">
        <v>31</v>
      </c>
      <c r="B10077" s="2">
        <v>0.15762903922780744</v>
      </c>
    </row>
    <row r="10078" spans="1:2" x14ac:dyDescent="0.25">
      <c r="A10078" s="28" t="s">
        <v>29</v>
      </c>
      <c r="B10078" s="2">
        <v>7.0143454482603576E-2</v>
      </c>
    </row>
    <row r="10079" spans="1:2" x14ac:dyDescent="0.25">
      <c r="A10079" s="28" t="s">
        <v>30</v>
      </c>
      <c r="B10079" s="2">
        <v>5.5070043525343816E-2</v>
      </c>
    </row>
    <row r="10080" spans="1:2" x14ac:dyDescent="0.25">
      <c r="A10080" s="28" t="s">
        <v>88</v>
      </c>
      <c r="B10080" s="2">
        <v>0.87137725666950916</v>
      </c>
    </row>
    <row r="10081" spans="1:2" x14ac:dyDescent="0.25">
      <c r="A10081" s="28" t="s">
        <v>80</v>
      </c>
      <c r="B10081" s="2">
        <v>0.24363385475700056</v>
      </c>
    </row>
    <row r="10082" spans="1:2" x14ac:dyDescent="0.25">
      <c r="A10082" s="28" t="s">
        <v>84</v>
      </c>
      <c r="B10082" s="2">
        <v>1.505093522311483</v>
      </c>
    </row>
    <row r="10083" spans="1:2" x14ac:dyDescent="0.25">
      <c r="A10083" s="28" t="s">
        <v>85</v>
      </c>
      <c r="B10083" s="2">
        <v>2.6130850321238759</v>
      </c>
    </row>
    <row r="10084" spans="1:2" x14ac:dyDescent="0.25">
      <c r="A10084" s="28" t="s">
        <v>82</v>
      </c>
      <c r="B10084" s="2">
        <v>0.98395321997605667</v>
      </c>
    </row>
    <row r="10085" spans="1:2" x14ac:dyDescent="0.25">
      <c r="A10085" s="6" t="s">
        <v>248</v>
      </c>
      <c r="B10085" s="2">
        <v>6.1554824230266627</v>
      </c>
    </row>
    <row r="10086" spans="1:2" x14ac:dyDescent="0.25">
      <c r="A10086" s="28" t="s">
        <v>79</v>
      </c>
      <c r="B10086" s="2">
        <v>2.3443422159187283E-2</v>
      </c>
    </row>
    <row r="10087" spans="1:2" x14ac:dyDescent="0.25">
      <c r="A10087" s="28" t="s">
        <v>87</v>
      </c>
      <c r="B10087" s="2">
        <v>2.3071816386434341E-2</v>
      </c>
    </row>
    <row r="10088" spans="1:2" x14ac:dyDescent="0.25">
      <c r="A10088" s="28" t="s">
        <v>31</v>
      </c>
      <c r="B10088" s="2">
        <v>0.15961793653630305</v>
      </c>
    </row>
    <row r="10089" spans="1:2" x14ac:dyDescent="0.25">
      <c r="A10089" s="28" t="s">
        <v>29</v>
      </c>
      <c r="B10089" s="2">
        <v>6.5128597459146342E-2</v>
      </c>
    </row>
    <row r="10090" spans="1:2" x14ac:dyDescent="0.25">
      <c r="A10090" s="28" t="s">
        <v>30</v>
      </c>
      <c r="B10090" s="2">
        <v>0.26200634687731894</v>
      </c>
    </row>
    <row r="10091" spans="1:2" x14ac:dyDescent="0.25">
      <c r="A10091" s="28" t="s">
        <v>88</v>
      </c>
      <c r="B10091" s="2">
        <v>0.47701461404239709</v>
      </c>
    </row>
    <row r="10092" spans="1:2" x14ac:dyDescent="0.25">
      <c r="A10092" s="28" t="s">
        <v>80</v>
      </c>
      <c r="B10092" s="2">
        <v>0.10911770736005656</v>
      </c>
    </row>
    <row r="10093" spans="1:2" x14ac:dyDescent="0.25">
      <c r="A10093" s="28" t="s">
        <v>84</v>
      </c>
      <c r="B10093" s="2">
        <v>0.16324704011011668</v>
      </c>
    </row>
    <row r="10094" spans="1:2" x14ac:dyDescent="0.25">
      <c r="A10094" s="28" t="s">
        <v>85</v>
      </c>
      <c r="B10094" s="2">
        <v>4.2411098157419911</v>
      </c>
    </row>
    <row r="10095" spans="1:2" x14ac:dyDescent="0.25">
      <c r="A10095" s="28" t="s">
        <v>82</v>
      </c>
      <c r="B10095" s="2">
        <v>0.63172512635371203</v>
      </c>
    </row>
    <row r="10096" spans="1:2" x14ac:dyDescent="0.25">
      <c r="A10096" s="6" t="s">
        <v>20</v>
      </c>
      <c r="B10096" s="2">
        <v>5.5139109411058822</v>
      </c>
    </row>
    <row r="10097" spans="1:2" x14ac:dyDescent="0.25">
      <c r="A10097" s="28" t="s">
        <v>79</v>
      </c>
      <c r="B10097" s="2">
        <v>8.0937493765465773E-2</v>
      </c>
    </row>
    <row r="10098" spans="1:2" x14ac:dyDescent="0.25">
      <c r="A10098" s="28" t="s">
        <v>87</v>
      </c>
      <c r="B10098" s="2">
        <v>4.7924822735361791E-2</v>
      </c>
    </row>
    <row r="10099" spans="1:2" x14ac:dyDescent="0.25">
      <c r="A10099" s="28" t="s">
        <v>31</v>
      </c>
      <c r="B10099" s="2">
        <v>0.19711164933318603</v>
      </c>
    </row>
    <row r="10100" spans="1:2" x14ac:dyDescent="0.25">
      <c r="A10100" s="28" t="s">
        <v>29</v>
      </c>
      <c r="B10100" s="2">
        <v>0.16578086106832726</v>
      </c>
    </row>
    <row r="10101" spans="1:2" x14ac:dyDescent="0.25">
      <c r="A10101" s="28" t="s">
        <v>30</v>
      </c>
      <c r="B10101" s="2">
        <v>0.15583306026098986</v>
      </c>
    </row>
    <row r="10102" spans="1:2" x14ac:dyDescent="0.25">
      <c r="A10102" s="28" t="s">
        <v>88</v>
      </c>
      <c r="B10102" s="2">
        <v>2.2009727408220177</v>
      </c>
    </row>
    <row r="10103" spans="1:2" x14ac:dyDescent="0.25">
      <c r="A10103" s="28" t="s">
        <v>80</v>
      </c>
      <c r="B10103" s="2">
        <v>1.9581702655031483E-2</v>
      </c>
    </row>
    <row r="10104" spans="1:2" x14ac:dyDescent="0.25">
      <c r="A10104" s="28" t="s">
        <v>84</v>
      </c>
      <c r="B10104" s="2">
        <v>0.15407209516572171</v>
      </c>
    </row>
    <row r="10105" spans="1:2" x14ac:dyDescent="0.25">
      <c r="A10105" s="28" t="s">
        <v>85</v>
      </c>
      <c r="B10105" s="2">
        <v>1.3946951387794764</v>
      </c>
    </row>
    <row r="10106" spans="1:2" x14ac:dyDescent="0.25">
      <c r="A10106" s="28" t="s">
        <v>82</v>
      </c>
      <c r="B10106" s="2">
        <v>1.0970013765203042</v>
      </c>
    </row>
    <row r="10107" spans="1:2" x14ac:dyDescent="0.25">
      <c r="A10107" s="6" t="s">
        <v>21</v>
      </c>
      <c r="B10107" s="2">
        <v>25.237349148576676</v>
      </c>
    </row>
    <row r="10108" spans="1:2" x14ac:dyDescent="0.25">
      <c r="A10108" s="28" t="s">
        <v>79</v>
      </c>
      <c r="B10108" s="2">
        <v>8.8642879381855347E-2</v>
      </c>
    </row>
    <row r="10109" spans="1:2" x14ac:dyDescent="0.25">
      <c r="A10109" s="28" t="s">
        <v>87</v>
      </c>
      <c r="B10109" s="2">
        <v>9.5540763561403844E-3</v>
      </c>
    </row>
    <row r="10110" spans="1:2" x14ac:dyDescent="0.25">
      <c r="A10110" s="28" t="s">
        <v>31</v>
      </c>
      <c r="B10110" s="2">
        <v>5.3849719057015119E-2</v>
      </c>
    </row>
    <row r="10111" spans="1:2" x14ac:dyDescent="0.25">
      <c r="A10111" s="28" t="s">
        <v>29</v>
      </c>
      <c r="B10111" s="2">
        <v>1.0470162074773137E-2</v>
      </c>
    </row>
    <row r="10112" spans="1:2" x14ac:dyDescent="0.25">
      <c r="A10112" s="28" t="s">
        <v>30</v>
      </c>
      <c r="B10112" s="2">
        <v>6.2028502152782937E-3</v>
      </c>
    </row>
    <row r="10113" spans="1:2" x14ac:dyDescent="0.25">
      <c r="A10113" s="28" t="s">
        <v>88</v>
      </c>
      <c r="B10113" s="2">
        <v>2.8428354651341881</v>
      </c>
    </row>
    <row r="10114" spans="1:2" x14ac:dyDescent="0.25">
      <c r="A10114" s="28" t="s">
        <v>80</v>
      </c>
      <c r="B10114" s="2">
        <v>10.383301407549554</v>
      </c>
    </row>
    <row r="10115" spans="1:2" x14ac:dyDescent="0.25">
      <c r="A10115" s="28" t="s">
        <v>84</v>
      </c>
      <c r="B10115" s="2">
        <v>1.7481395939553939</v>
      </c>
    </row>
    <row r="10116" spans="1:2" x14ac:dyDescent="0.25">
      <c r="A10116" s="28" t="s">
        <v>85</v>
      </c>
      <c r="B10116" s="2">
        <v>3.4033768400579274</v>
      </c>
    </row>
    <row r="10117" spans="1:2" x14ac:dyDescent="0.25">
      <c r="A10117" s="28" t="s">
        <v>82</v>
      </c>
      <c r="B10117" s="2">
        <v>6.6909761547945514</v>
      </c>
    </row>
    <row r="10118" spans="1:2" x14ac:dyDescent="0.25">
      <c r="A10118" s="6" t="s">
        <v>22</v>
      </c>
      <c r="B10118" s="2">
        <v>0.43017570347878958</v>
      </c>
    </row>
    <row r="10119" spans="1:2" x14ac:dyDescent="0.25">
      <c r="A10119" s="28" t="s">
        <v>79</v>
      </c>
      <c r="B10119" s="2">
        <v>1.0343119455145168E-2</v>
      </c>
    </row>
    <row r="10120" spans="1:2" x14ac:dyDescent="0.25">
      <c r="A10120" s="28" t="s">
        <v>31</v>
      </c>
      <c r="B10120" s="2">
        <v>1.2618877852030195E-2</v>
      </c>
    </row>
    <row r="10121" spans="1:2" x14ac:dyDescent="0.25">
      <c r="A10121" s="28" t="s">
        <v>29</v>
      </c>
      <c r="B10121" s="2">
        <v>6.9737545132114989E-3</v>
      </c>
    </row>
    <row r="10122" spans="1:2" x14ac:dyDescent="0.25">
      <c r="A10122" s="28" t="s">
        <v>30</v>
      </c>
      <c r="B10122" s="2">
        <v>7.9307898187722017E-3</v>
      </c>
    </row>
    <row r="10123" spans="1:2" x14ac:dyDescent="0.25">
      <c r="A10123" s="28" t="s">
        <v>88</v>
      </c>
      <c r="B10123" s="2">
        <v>2.0917065724110381E-2</v>
      </c>
    </row>
    <row r="10124" spans="1:2" x14ac:dyDescent="0.25">
      <c r="A10124" s="28" t="s">
        <v>80</v>
      </c>
      <c r="B10124" s="2">
        <v>2.9578759601480334E-2</v>
      </c>
    </row>
    <row r="10125" spans="1:2" x14ac:dyDescent="0.25">
      <c r="A10125" s="28" t="s">
        <v>84</v>
      </c>
      <c r="B10125" s="2">
        <v>5.6476613462316068E-3</v>
      </c>
    </row>
    <row r="10126" spans="1:2" x14ac:dyDescent="0.25">
      <c r="A10126" s="28" t="s">
        <v>85</v>
      </c>
      <c r="B10126" s="2">
        <v>0.31654639388601935</v>
      </c>
    </row>
    <row r="10127" spans="1:2" x14ac:dyDescent="0.25">
      <c r="A10127" s="28" t="s">
        <v>82</v>
      </c>
      <c r="B10127" s="2">
        <v>1.9619281281788834E-2</v>
      </c>
    </row>
    <row r="10128" spans="1:2" x14ac:dyDescent="0.25">
      <c r="A10128" s="6" t="s">
        <v>25</v>
      </c>
      <c r="B10128" s="2">
        <v>2.4119212177421963</v>
      </c>
    </row>
    <row r="10129" spans="1:2" x14ac:dyDescent="0.25">
      <c r="A10129" s="28" t="s">
        <v>79</v>
      </c>
      <c r="B10129" s="2">
        <v>3.7138580908240307E-2</v>
      </c>
    </row>
    <row r="10130" spans="1:2" x14ac:dyDescent="0.25">
      <c r="A10130" s="28" t="s">
        <v>87</v>
      </c>
      <c r="B10130" s="2">
        <v>1.0345444254191666E-2</v>
      </c>
    </row>
    <row r="10131" spans="1:2" x14ac:dyDescent="0.25">
      <c r="A10131" s="28" t="s">
        <v>31</v>
      </c>
      <c r="B10131" s="2">
        <v>6.929830940203395E-2</v>
      </c>
    </row>
    <row r="10132" spans="1:2" x14ac:dyDescent="0.25">
      <c r="A10132" s="28" t="s">
        <v>29</v>
      </c>
      <c r="B10132" s="2">
        <v>3.2294620959329015E-2</v>
      </c>
    </row>
    <row r="10133" spans="1:2" x14ac:dyDescent="0.25">
      <c r="A10133" s="28" t="s">
        <v>30</v>
      </c>
      <c r="B10133" s="2">
        <v>3.8959453772957037E-2</v>
      </c>
    </row>
    <row r="10134" spans="1:2" x14ac:dyDescent="0.25">
      <c r="A10134" s="28" t="s">
        <v>88</v>
      </c>
      <c r="B10134" s="2">
        <v>0.15471351830446828</v>
      </c>
    </row>
    <row r="10135" spans="1:2" x14ac:dyDescent="0.25">
      <c r="A10135" s="28" t="s">
        <v>80</v>
      </c>
      <c r="B10135" s="2">
        <v>4.1332489102870622E-2</v>
      </c>
    </row>
    <row r="10136" spans="1:2" x14ac:dyDescent="0.25">
      <c r="A10136" s="28" t="s">
        <v>84</v>
      </c>
      <c r="B10136" s="2">
        <v>7.4630758114134485E-2</v>
      </c>
    </row>
    <row r="10137" spans="1:2" x14ac:dyDescent="0.25">
      <c r="A10137" s="28" t="s">
        <v>85</v>
      </c>
      <c r="B10137" s="2">
        <v>1.8556960658612667</v>
      </c>
    </row>
    <row r="10138" spans="1:2" x14ac:dyDescent="0.25">
      <c r="A10138" s="28" t="s">
        <v>82</v>
      </c>
      <c r="B10138" s="2">
        <v>9.7511977062704272E-2</v>
      </c>
    </row>
    <row r="10139" spans="1:2" x14ac:dyDescent="0.25">
      <c r="A10139" s="6" t="s">
        <v>23</v>
      </c>
      <c r="B10139" s="2">
        <v>1.2671900570894101</v>
      </c>
    </row>
    <row r="10140" spans="1:2" x14ac:dyDescent="0.25">
      <c r="A10140" s="28" t="s">
        <v>79</v>
      </c>
      <c r="B10140" s="2">
        <v>1.5117601562331946E-2</v>
      </c>
    </row>
    <row r="10141" spans="1:2" x14ac:dyDescent="0.25">
      <c r="A10141" s="28" t="s">
        <v>31</v>
      </c>
      <c r="B10141" s="2">
        <v>1.509582459765E-2</v>
      </c>
    </row>
    <row r="10142" spans="1:2" x14ac:dyDescent="0.25">
      <c r="A10142" s="28" t="s">
        <v>29</v>
      </c>
      <c r="B10142" s="2">
        <v>1.8861511850808511E-2</v>
      </c>
    </row>
    <row r="10143" spans="1:2" x14ac:dyDescent="0.25">
      <c r="A10143" s="28" t="s">
        <v>88</v>
      </c>
      <c r="B10143" s="2">
        <v>3.3796002981399786E-2</v>
      </c>
    </row>
    <row r="10144" spans="1:2" x14ac:dyDescent="0.25">
      <c r="A10144" s="28" t="s">
        <v>80</v>
      </c>
      <c r="B10144" s="2">
        <v>0.10882230131069455</v>
      </c>
    </row>
    <row r="10145" spans="1:2" x14ac:dyDescent="0.25">
      <c r="A10145" s="28" t="s">
        <v>84</v>
      </c>
      <c r="B10145" s="2">
        <v>0.26803594336690179</v>
      </c>
    </row>
    <row r="10146" spans="1:2" x14ac:dyDescent="0.25">
      <c r="A10146" s="28" t="s">
        <v>85</v>
      </c>
      <c r="B10146" s="2">
        <v>0.71125269965438986</v>
      </c>
    </row>
    <row r="10147" spans="1:2" x14ac:dyDescent="0.25">
      <c r="A10147" s="28" t="s">
        <v>82</v>
      </c>
      <c r="B10147" s="2">
        <v>9.6208171765233691E-2</v>
      </c>
    </row>
    <row r="10148" spans="1:2" x14ac:dyDescent="0.25">
      <c r="A10148" s="6" t="s">
        <v>250</v>
      </c>
      <c r="B10148" s="2">
        <v>20.605379258284344</v>
      </c>
    </row>
    <row r="10149" spans="1:2" x14ac:dyDescent="0.25">
      <c r="A10149" s="28" t="s">
        <v>79</v>
      </c>
      <c r="B10149" s="2">
        <v>4.4579060579205305E-2</v>
      </c>
    </row>
    <row r="10150" spans="1:2" x14ac:dyDescent="0.25">
      <c r="A10150" s="28" t="s">
        <v>87</v>
      </c>
      <c r="B10150" s="2">
        <v>6.8073660954959828E-2</v>
      </c>
    </row>
    <row r="10151" spans="1:2" x14ac:dyDescent="0.25">
      <c r="A10151" s="28" t="s">
        <v>31</v>
      </c>
      <c r="B10151" s="2">
        <v>0.17303905917872586</v>
      </c>
    </row>
    <row r="10152" spans="1:2" x14ac:dyDescent="0.25">
      <c r="A10152" s="28" t="s">
        <v>29</v>
      </c>
      <c r="B10152" s="2">
        <v>0.31870881663903894</v>
      </c>
    </row>
    <row r="10153" spans="1:2" x14ac:dyDescent="0.25">
      <c r="A10153" s="28" t="s">
        <v>30</v>
      </c>
      <c r="B10153" s="2">
        <v>0.1497871590843087</v>
      </c>
    </row>
    <row r="10154" spans="1:2" x14ac:dyDescent="0.25">
      <c r="A10154" s="28" t="s">
        <v>88</v>
      </c>
      <c r="B10154" s="2">
        <v>1.503687453352764</v>
      </c>
    </row>
    <row r="10155" spans="1:2" x14ac:dyDescent="0.25">
      <c r="A10155" s="28" t="s">
        <v>80</v>
      </c>
      <c r="B10155" s="2">
        <v>0.32445629771733853</v>
      </c>
    </row>
    <row r="10156" spans="1:2" x14ac:dyDescent="0.25">
      <c r="A10156" s="28" t="s">
        <v>84</v>
      </c>
      <c r="B10156" s="2">
        <v>12.755833228923308</v>
      </c>
    </row>
    <row r="10157" spans="1:2" x14ac:dyDescent="0.25">
      <c r="A10157" s="28" t="s">
        <v>85</v>
      </c>
      <c r="B10157" s="2">
        <v>2.6312011081219544</v>
      </c>
    </row>
    <row r="10158" spans="1:2" x14ac:dyDescent="0.25">
      <c r="A10158" s="28" t="s">
        <v>82</v>
      </c>
      <c r="B10158" s="2">
        <v>2.6360134137327424</v>
      </c>
    </row>
    <row r="10159" spans="1:2" x14ac:dyDescent="0.25">
      <c r="A10159" s="6" t="s">
        <v>252</v>
      </c>
      <c r="B10159" s="2">
        <v>6.0359353860065887</v>
      </c>
    </row>
    <row r="10160" spans="1:2" x14ac:dyDescent="0.25">
      <c r="A10160" s="28" t="s">
        <v>79</v>
      </c>
      <c r="B10160" s="2">
        <v>4.5313861348579156E-2</v>
      </c>
    </row>
    <row r="10161" spans="1:2" x14ac:dyDescent="0.25">
      <c r="A10161" s="28" t="s">
        <v>87</v>
      </c>
      <c r="B10161" s="2">
        <v>7.482960059452981E-2</v>
      </c>
    </row>
    <row r="10162" spans="1:2" x14ac:dyDescent="0.25">
      <c r="A10162" s="28" t="s">
        <v>31</v>
      </c>
      <c r="B10162" s="2">
        <v>0.19247230635671109</v>
      </c>
    </row>
    <row r="10163" spans="1:2" x14ac:dyDescent="0.25">
      <c r="A10163" s="28" t="s">
        <v>29</v>
      </c>
      <c r="B10163" s="2">
        <v>0.54352971611629786</v>
      </c>
    </row>
    <row r="10164" spans="1:2" x14ac:dyDescent="0.25">
      <c r="A10164" s="28" t="s">
        <v>30</v>
      </c>
      <c r="B10164" s="2">
        <v>0.10799372771224808</v>
      </c>
    </row>
    <row r="10165" spans="1:2" x14ac:dyDescent="0.25">
      <c r="A10165" s="28" t="s">
        <v>88</v>
      </c>
      <c r="B10165" s="2">
        <v>1.1348666028187318</v>
      </c>
    </row>
    <row r="10166" spans="1:2" x14ac:dyDescent="0.25">
      <c r="A10166" s="28" t="s">
        <v>80</v>
      </c>
      <c r="B10166" s="2">
        <v>0.12278219426457657</v>
      </c>
    </row>
    <row r="10167" spans="1:2" x14ac:dyDescent="0.25">
      <c r="A10167" s="28" t="s">
        <v>84</v>
      </c>
      <c r="B10167" s="2">
        <v>1.8997399339052512</v>
      </c>
    </row>
    <row r="10168" spans="1:2" x14ac:dyDescent="0.25">
      <c r="A10168" s="28" t="s">
        <v>85</v>
      </c>
      <c r="B10168" s="2">
        <v>1.1543161657719605</v>
      </c>
    </row>
    <row r="10169" spans="1:2" x14ac:dyDescent="0.25">
      <c r="A10169" s="28" t="s">
        <v>82</v>
      </c>
      <c r="B10169" s="2">
        <v>0.7600912771177033</v>
      </c>
    </row>
    <row r="10170" spans="1:2" x14ac:dyDescent="0.25">
      <c r="A10170" s="6" t="s">
        <v>230</v>
      </c>
      <c r="B10170" s="2">
        <v>5.2075319160483948</v>
      </c>
    </row>
    <row r="10171" spans="1:2" x14ac:dyDescent="0.25">
      <c r="A10171" s="28" t="s">
        <v>79</v>
      </c>
      <c r="B10171" s="2">
        <v>3.513485985628053E-2</v>
      </c>
    </row>
    <row r="10172" spans="1:2" x14ac:dyDescent="0.25">
      <c r="A10172" s="28" t="s">
        <v>87</v>
      </c>
      <c r="B10172" s="2">
        <v>6.2916877606917582E-2</v>
      </c>
    </row>
    <row r="10173" spans="1:2" x14ac:dyDescent="0.25">
      <c r="A10173" s="28" t="s">
        <v>31</v>
      </c>
      <c r="B10173" s="2">
        <v>0.61419649356371386</v>
      </c>
    </row>
    <row r="10174" spans="1:2" x14ac:dyDescent="0.25">
      <c r="A10174" s="28" t="s">
        <v>29</v>
      </c>
      <c r="B10174" s="2">
        <v>0.37011559743333572</v>
      </c>
    </row>
    <row r="10175" spans="1:2" x14ac:dyDescent="0.25">
      <c r="A10175" s="28" t="s">
        <v>30</v>
      </c>
      <c r="B10175" s="2">
        <v>0.14251357807327381</v>
      </c>
    </row>
    <row r="10176" spans="1:2" x14ac:dyDescent="0.25">
      <c r="A10176" s="28" t="s">
        <v>88</v>
      </c>
      <c r="B10176" s="2">
        <v>1.1311692940692089</v>
      </c>
    </row>
    <row r="10177" spans="1:2" x14ac:dyDescent="0.25">
      <c r="A10177" s="28" t="s">
        <v>80</v>
      </c>
      <c r="B10177" s="2">
        <v>4.7488658891935036E-2</v>
      </c>
    </row>
    <row r="10178" spans="1:2" x14ac:dyDescent="0.25">
      <c r="A10178" s="28" t="s">
        <v>84</v>
      </c>
      <c r="B10178" s="2">
        <v>0.97468876997142562</v>
      </c>
    </row>
    <row r="10179" spans="1:2" x14ac:dyDescent="0.25">
      <c r="A10179" s="28" t="s">
        <v>85</v>
      </c>
      <c r="B10179" s="2">
        <v>1.0452096274612042</v>
      </c>
    </row>
    <row r="10180" spans="1:2" x14ac:dyDescent="0.25">
      <c r="A10180" s="28" t="s">
        <v>82</v>
      </c>
      <c r="B10180" s="2">
        <v>0.78409815912109937</v>
      </c>
    </row>
    <row r="10181" spans="1:2" x14ac:dyDescent="0.25">
      <c r="A10181" s="6" t="s">
        <v>93</v>
      </c>
      <c r="B10181" s="2">
        <v>99.206762405586161</v>
      </c>
    </row>
    <row r="10182" spans="1:2" x14ac:dyDescent="0.25">
      <c r="A10182" s="28" t="s">
        <v>79</v>
      </c>
      <c r="B10182" s="2">
        <v>0.87319877301410853</v>
      </c>
    </row>
    <row r="10183" spans="1:2" x14ac:dyDescent="0.25">
      <c r="A10183" s="28" t="s">
        <v>87</v>
      </c>
      <c r="B10183" s="2">
        <v>0.64013053019446542</v>
      </c>
    </row>
    <row r="10184" spans="1:2" x14ac:dyDescent="0.25">
      <c r="A10184" s="28" t="s">
        <v>31</v>
      </c>
      <c r="B10184" s="2">
        <v>2.1309996981657502</v>
      </c>
    </row>
    <row r="10185" spans="1:2" x14ac:dyDescent="0.25">
      <c r="A10185" s="28" t="s">
        <v>29</v>
      </c>
      <c r="B10185" s="2">
        <v>1.9036281909549091</v>
      </c>
    </row>
    <row r="10186" spans="1:2" x14ac:dyDescent="0.25">
      <c r="A10186" s="28" t="s">
        <v>30</v>
      </c>
      <c r="B10186" s="2">
        <v>1.1395808596103174</v>
      </c>
    </row>
    <row r="10187" spans="1:2" x14ac:dyDescent="0.25">
      <c r="A10187" s="28" t="s">
        <v>88</v>
      </c>
      <c r="B10187" s="2">
        <v>11.786408201598446</v>
      </c>
    </row>
    <row r="10188" spans="1:2" x14ac:dyDescent="0.25">
      <c r="A10188" s="28" t="s">
        <v>80</v>
      </c>
      <c r="B10188" s="2">
        <v>14.315859842193861</v>
      </c>
    </row>
    <row r="10189" spans="1:2" x14ac:dyDescent="0.25">
      <c r="A10189" s="28" t="s">
        <v>84</v>
      </c>
      <c r="B10189" s="2">
        <v>22.075791908744328</v>
      </c>
    </row>
    <row r="10190" spans="1:2" x14ac:dyDescent="0.25">
      <c r="A10190" s="28" t="s">
        <v>85</v>
      </c>
      <c r="B10190" s="2">
        <v>27.978487642792651</v>
      </c>
    </row>
    <row r="10191" spans="1:2" x14ac:dyDescent="0.25">
      <c r="A10191" s="28" t="s">
        <v>82</v>
      </c>
      <c r="B10191" s="2">
        <v>16.362676758317338</v>
      </c>
    </row>
    <row r="10192" spans="1:2" x14ac:dyDescent="0.25">
      <c r="A10192" s="3" t="s">
        <v>85</v>
      </c>
      <c r="B10192" s="2">
        <v>3889.6853820009655</v>
      </c>
    </row>
    <row r="10193" spans="1:2" x14ac:dyDescent="0.25">
      <c r="A10193" s="6" t="s">
        <v>229</v>
      </c>
      <c r="B10193" s="2">
        <v>84.805791968389826</v>
      </c>
    </row>
    <row r="10194" spans="1:2" x14ac:dyDescent="0.25">
      <c r="A10194" s="28" t="s">
        <v>79</v>
      </c>
      <c r="B10194" s="2">
        <v>5.2383106016710963</v>
      </c>
    </row>
    <row r="10195" spans="1:2" x14ac:dyDescent="0.25">
      <c r="A10195" s="28" t="s">
        <v>86</v>
      </c>
      <c r="B10195" s="2">
        <v>0.92423387032977278</v>
      </c>
    </row>
    <row r="10196" spans="1:2" x14ac:dyDescent="0.25">
      <c r="A10196" s="28" t="s">
        <v>87</v>
      </c>
      <c r="B10196" s="2">
        <v>6.906987931108282</v>
      </c>
    </row>
    <row r="10197" spans="1:2" x14ac:dyDescent="0.25">
      <c r="A10197" s="28" t="s">
        <v>31</v>
      </c>
      <c r="B10197" s="2">
        <v>4.2218555506830153</v>
      </c>
    </row>
    <row r="10198" spans="1:2" x14ac:dyDescent="0.25">
      <c r="A10198" s="28" t="s">
        <v>29</v>
      </c>
      <c r="B10198" s="2">
        <v>1.8438557979427279</v>
      </c>
    </row>
    <row r="10199" spans="1:2" x14ac:dyDescent="0.25">
      <c r="A10199" s="28" t="s">
        <v>30</v>
      </c>
      <c r="B10199" s="2">
        <v>2.2768537108949944</v>
      </c>
    </row>
    <row r="10200" spans="1:2" x14ac:dyDescent="0.25">
      <c r="A10200" s="28" t="s">
        <v>88</v>
      </c>
      <c r="B10200" s="2">
        <v>15.195421537990688</v>
      </c>
    </row>
    <row r="10201" spans="1:2" x14ac:dyDescent="0.25">
      <c r="A10201" s="28" t="s">
        <v>80</v>
      </c>
      <c r="B10201" s="2">
        <v>6.1306726019778939</v>
      </c>
    </row>
    <row r="10202" spans="1:2" x14ac:dyDescent="0.25">
      <c r="A10202" s="28" t="s">
        <v>84</v>
      </c>
      <c r="B10202" s="2">
        <v>30.628498598968957</v>
      </c>
    </row>
    <row r="10203" spans="1:2" x14ac:dyDescent="0.25">
      <c r="A10203" s="28" t="s">
        <v>82</v>
      </c>
      <c r="B10203" s="2">
        <v>11.439101766822406</v>
      </c>
    </row>
    <row r="10204" spans="1:2" x14ac:dyDescent="0.25">
      <c r="A10204" s="6" t="s">
        <v>240</v>
      </c>
      <c r="B10204" s="2">
        <v>7.6783063309496011</v>
      </c>
    </row>
    <row r="10205" spans="1:2" x14ac:dyDescent="0.25">
      <c r="A10205" s="28" t="s">
        <v>79</v>
      </c>
      <c r="B10205" s="2">
        <v>8.3136203225468511E-2</v>
      </c>
    </row>
    <row r="10206" spans="1:2" x14ac:dyDescent="0.25">
      <c r="A10206" s="28" t="s">
        <v>87</v>
      </c>
      <c r="B10206" s="2">
        <v>2.0236531023350817</v>
      </c>
    </row>
    <row r="10207" spans="1:2" x14ac:dyDescent="0.25">
      <c r="A10207" s="28" t="s">
        <v>31</v>
      </c>
      <c r="B10207" s="2">
        <v>0.37066362371404626</v>
      </c>
    </row>
    <row r="10208" spans="1:2" x14ac:dyDescent="0.25">
      <c r="A10208" s="28" t="s">
        <v>29</v>
      </c>
      <c r="B10208" s="2">
        <v>0.54844222618580352</v>
      </c>
    </row>
    <row r="10209" spans="1:2" x14ac:dyDescent="0.25">
      <c r="A10209" s="28" t="s">
        <v>30</v>
      </c>
      <c r="B10209" s="2">
        <v>0.4187886578780568</v>
      </c>
    </row>
    <row r="10210" spans="1:2" x14ac:dyDescent="0.25">
      <c r="A10210" s="28" t="s">
        <v>88</v>
      </c>
      <c r="B10210" s="2">
        <v>0.65950343929759914</v>
      </c>
    </row>
    <row r="10211" spans="1:2" x14ac:dyDescent="0.25">
      <c r="A10211" s="28" t="s">
        <v>80</v>
      </c>
      <c r="B10211" s="2">
        <v>0.26752205467851181</v>
      </c>
    </row>
    <row r="10212" spans="1:2" x14ac:dyDescent="0.25">
      <c r="A10212" s="28" t="s">
        <v>84</v>
      </c>
      <c r="B10212" s="2">
        <v>0.9839149967488996</v>
      </c>
    </row>
    <row r="10213" spans="1:2" x14ac:dyDescent="0.25">
      <c r="A10213" s="28" t="s">
        <v>82</v>
      </c>
      <c r="B10213" s="2">
        <v>2.3226820268861337</v>
      </c>
    </row>
    <row r="10214" spans="1:2" x14ac:dyDescent="0.25">
      <c r="A10214" s="6" t="s">
        <v>242</v>
      </c>
      <c r="B10214" s="2">
        <v>187.55265792371324</v>
      </c>
    </row>
    <row r="10215" spans="1:2" x14ac:dyDescent="0.25">
      <c r="A10215" s="28" t="s">
        <v>79</v>
      </c>
      <c r="B10215" s="2">
        <v>8.6581274814444864</v>
      </c>
    </row>
    <row r="10216" spans="1:2" x14ac:dyDescent="0.25">
      <c r="A10216" s="28" t="s">
        <v>86</v>
      </c>
      <c r="B10216" s="2">
        <v>1.4430599426224102</v>
      </c>
    </row>
    <row r="10217" spans="1:2" x14ac:dyDescent="0.25">
      <c r="A10217" s="28" t="s">
        <v>87</v>
      </c>
      <c r="B10217" s="2">
        <v>3.7408455831752336</v>
      </c>
    </row>
    <row r="10218" spans="1:2" x14ac:dyDescent="0.25">
      <c r="A10218" s="28" t="s">
        <v>31</v>
      </c>
      <c r="B10218" s="2">
        <v>7.1846302282417103</v>
      </c>
    </row>
    <row r="10219" spans="1:2" x14ac:dyDescent="0.25">
      <c r="A10219" s="28" t="s">
        <v>29</v>
      </c>
      <c r="B10219" s="2">
        <v>1.9435148113682608</v>
      </c>
    </row>
    <row r="10220" spans="1:2" x14ac:dyDescent="0.25">
      <c r="A10220" s="28" t="s">
        <v>30</v>
      </c>
      <c r="B10220" s="2">
        <v>3.9961231541787008</v>
      </c>
    </row>
    <row r="10221" spans="1:2" x14ac:dyDescent="0.25">
      <c r="A10221" s="28" t="s">
        <v>88</v>
      </c>
      <c r="B10221" s="2">
        <v>33.240653087709205</v>
      </c>
    </row>
    <row r="10222" spans="1:2" x14ac:dyDescent="0.25">
      <c r="A10222" s="28" t="s">
        <v>80</v>
      </c>
      <c r="B10222" s="2">
        <v>12.08571561674826</v>
      </c>
    </row>
    <row r="10223" spans="1:2" x14ac:dyDescent="0.25">
      <c r="A10223" s="28" t="s">
        <v>84</v>
      </c>
      <c r="B10223" s="2">
        <v>80.439672439567005</v>
      </c>
    </row>
    <row r="10224" spans="1:2" x14ac:dyDescent="0.25">
      <c r="A10224" s="28" t="s">
        <v>82</v>
      </c>
      <c r="B10224" s="2">
        <v>34.820315578657976</v>
      </c>
    </row>
    <row r="10225" spans="1:2" x14ac:dyDescent="0.25">
      <c r="A10225" s="6" t="s">
        <v>53</v>
      </c>
      <c r="B10225" s="2">
        <v>5.4234759416440586</v>
      </c>
    </row>
    <row r="10226" spans="1:2" x14ac:dyDescent="0.25">
      <c r="A10226" s="28" t="s">
        <v>79</v>
      </c>
      <c r="B10226" s="2">
        <v>0.33613158304643004</v>
      </c>
    </row>
    <row r="10227" spans="1:2" x14ac:dyDescent="0.25">
      <c r="A10227" s="28" t="s">
        <v>86</v>
      </c>
      <c r="B10227" s="2">
        <v>1.1733298582343321E-2</v>
      </c>
    </row>
    <row r="10228" spans="1:2" x14ac:dyDescent="0.25">
      <c r="A10228" s="28" t="s">
        <v>87</v>
      </c>
      <c r="B10228" s="2">
        <v>0.64887478730040438</v>
      </c>
    </row>
    <row r="10229" spans="1:2" x14ac:dyDescent="0.25">
      <c r="A10229" s="28" t="s">
        <v>31</v>
      </c>
      <c r="B10229" s="2">
        <v>0.15971071127793732</v>
      </c>
    </row>
    <row r="10230" spans="1:2" x14ac:dyDescent="0.25">
      <c r="A10230" s="28" t="s">
        <v>29</v>
      </c>
      <c r="B10230" s="2">
        <v>0.16619834194974462</v>
      </c>
    </row>
    <row r="10231" spans="1:2" x14ac:dyDescent="0.25">
      <c r="A10231" s="28" t="s">
        <v>30</v>
      </c>
      <c r="B10231" s="2">
        <v>3.4638755620802611E-2</v>
      </c>
    </row>
    <row r="10232" spans="1:2" x14ac:dyDescent="0.25">
      <c r="A10232" s="28" t="s">
        <v>80</v>
      </c>
      <c r="B10232" s="2">
        <v>5.4123200894315895E-2</v>
      </c>
    </row>
    <row r="10233" spans="1:2" x14ac:dyDescent="0.25">
      <c r="A10233" s="28" t="s">
        <v>84</v>
      </c>
      <c r="B10233" s="2">
        <v>3.2422782204729379</v>
      </c>
    </row>
    <row r="10234" spans="1:2" x14ac:dyDescent="0.25">
      <c r="A10234" s="28" t="s">
        <v>82</v>
      </c>
      <c r="B10234" s="2">
        <v>0.76978704249914243</v>
      </c>
    </row>
    <row r="10235" spans="1:2" x14ac:dyDescent="0.25">
      <c r="A10235" s="6" t="s">
        <v>231</v>
      </c>
      <c r="B10235" s="2">
        <v>202.04231862561059</v>
      </c>
    </row>
    <row r="10236" spans="1:2" x14ac:dyDescent="0.25">
      <c r="A10236" s="28" t="s">
        <v>79</v>
      </c>
      <c r="B10236" s="2">
        <v>1.1583810252281179</v>
      </c>
    </row>
    <row r="10237" spans="1:2" x14ac:dyDescent="0.25">
      <c r="A10237" s="28" t="s">
        <v>86</v>
      </c>
      <c r="B10237" s="2">
        <v>1.2194849630990394</v>
      </c>
    </row>
    <row r="10238" spans="1:2" x14ac:dyDescent="0.25">
      <c r="A10238" s="28" t="s">
        <v>31</v>
      </c>
      <c r="B10238" s="2">
        <v>11.031368680334117</v>
      </c>
    </row>
    <row r="10239" spans="1:2" x14ac:dyDescent="0.25">
      <c r="A10239" s="28" t="s">
        <v>29</v>
      </c>
      <c r="B10239" s="2">
        <v>0.33957246575435324</v>
      </c>
    </row>
    <row r="10240" spans="1:2" x14ac:dyDescent="0.25">
      <c r="A10240" s="28" t="s">
        <v>30</v>
      </c>
      <c r="B10240" s="2">
        <v>10.986357739322608</v>
      </c>
    </row>
    <row r="10241" spans="1:2" x14ac:dyDescent="0.25">
      <c r="A10241" s="28" t="s">
        <v>88</v>
      </c>
      <c r="B10241" s="2">
        <v>42.348653534820443</v>
      </c>
    </row>
    <row r="10242" spans="1:2" x14ac:dyDescent="0.25">
      <c r="A10242" s="28" t="s">
        <v>80</v>
      </c>
      <c r="B10242" s="2">
        <v>37.875308822281113</v>
      </c>
    </row>
    <row r="10243" spans="1:2" x14ac:dyDescent="0.25">
      <c r="A10243" s="28" t="s">
        <v>84</v>
      </c>
      <c r="B10243" s="2">
        <v>69.313410275076691</v>
      </c>
    </row>
    <row r="10244" spans="1:2" x14ac:dyDescent="0.25">
      <c r="A10244" s="28" t="s">
        <v>82</v>
      </c>
      <c r="B10244" s="2">
        <v>27.769781119694091</v>
      </c>
    </row>
    <row r="10245" spans="1:2" x14ac:dyDescent="0.25">
      <c r="A10245" s="6" t="s">
        <v>19</v>
      </c>
      <c r="B10245" s="2">
        <v>7.3832357201186056</v>
      </c>
    </row>
    <row r="10246" spans="1:2" x14ac:dyDescent="0.25">
      <c r="A10246" s="28" t="s">
        <v>79</v>
      </c>
      <c r="B10246" s="2">
        <v>2.3615195268372196</v>
      </c>
    </row>
    <row r="10247" spans="1:2" x14ac:dyDescent="0.25">
      <c r="A10247" s="28" t="s">
        <v>86</v>
      </c>
      <c r="B10247" s="2">
        <v>0.64361755635038398</v>
      </c>
    </row>
    <row r="10248" spans="1:2" x14ac:dyDescent="0.25">
      <c r="A10248" s="28" t="s">
        <v>87</v>
      </c>
      <c r="B10248" s="2">
        <v>2.6221606101502246E-2</v>
      </c>
    </row>
    <row r="10249" spans="1:2" x14ac:dyDescent="0.25">
      <c r="A10249" s="28" t="s">
        <v>31</v>
      </c>
      <c r="B10249" s="2">
        <v>0.22501005866742588</v>
      </c>
    </row>
    <row r="10250" spans="1:2" x14ac:dyDescent="0.25">
      <c r="A10250" s="28" t="s">
        <v>29</v>
      </c>
      <c r="B10250" s="2">
        <v>0.55052659664926717</v>
      </c>
    </row>
    <row r="10251" spans="1:2" x14ac:dyDescent="0.25">
      <c r="A10251" s="28" t="s">
        <v>30</v>
      </c>
      <c r="B10251" s="2">
        <v>2.3129800633150879</v>
      </c>
    </row>
    <row r="10252" spans="1:2" x14ac:dyDescent="0.25">
      <c r="A10252" s="28" t="s">
        <v>88</v>
      </c>
      <c r="B10252" s="2">
        <v>0.24483827557892909</v>
      </c>
    </row>
    <row r="10253" spans="1:2" x14ac:dyDescent="0.25">
      <c r="A10253" s="28" t="s">
        <v>80</v>
      </c>
      <c r="B10253" s="2">
        <v>0.15429126087257047</v>
      </c>
    </row>
    <row r="10254" spans="1:2" x14ac:dyDescent="0.25">
      <c r="A10254" s="28" t="s">
        <v>84</v>
      </c>
      <c r="B10254" s="2">
        <v>0.11691537736685588</v>
      </c>
    </row>
    <row r="10255" spans="1:2" x14ac:dyDescent="0.25">
      <c r="A10255" s="28" t="s">
        <v>82</v>
      </c>
      <c r="B10255" s="2">
        <v>0.74731539837936345</v>
      </c>
    </row>
    <row r="10256" spans="1:2" x14ac:dyDescent="0.25">
      <c r="A10256" s="6" t="s">
        <v>244</v>
      </c>
      <c r="B10256" s="2">
        <v>101.11161822084742</v>
      </c>
    </row>
    <row r="10257" spans="1:2" x14ac:dyDescent="0.25">
      <c r="A10257" s="28" t="s">
        <v>79</v>
      </c>
      <c r="B10257" s="2">
        <v>4.0537120080962152</v>
      </c>
    </row>
    <row r="10258" spans="1:2" x14ac:dyDescent="0.25">
      <c r="A10258" s="28" t="s">
        <v>86</v>
      </c>
      <c r="B10258" s="2">
        <v>1.907280820321311</v>
      </c>
    </row>
    <row r="10259" spans="1:2" x14ac:dyDescent="0.25">
      <c r="A10259" s="28" t="s">
        <v>87</v>
      </c>
      <c r="B10259" s="2">
        <v>8.3441815676924893</v>
      </c>
    </row>
    <row r="10260" spans="1:2" x14ac:dyDescent="0.25">
      <c r="A10260" s="28" t="s">
        <v>31</v>
      </c>
      <c r="B10260" s="2">
        <v>4.5991027302798013</v>
      </c>
    </row>
    <row r="10261" spans="1:2" x14ac:dyDescent="0.25">
      <c r="A10261" s="28" t="s">
        <v>29</v>
      </c>
      <c r="B10261" s="2">
        <v>3.5631366161644502</v>
      </c>
    </row>
    <row r="10262" spans="1:2" x14ac:dyDescent="0.25">
      <c r="A10262" s="28" t="s">
        <v>30</v>
      </c>
      <c r="B10262" s="2">
        <v>2.1326240006307673</v>
      </c>
    </row>
    <row r="10263" spans="1:2" x14ac:dyDescent="0.25">
      <c r="A10263" s="28" t="s">
        <v>88</v>
      </c>
      <c r="B10263" s="2">
        <v>19.592930270507171</v>
      </c>
    </row>
    <row r="10264" spans="1:2" x14ac:dyDescent="0.25">
      <c r="A10264" s="28" t="s">
        <v>80</v>
      </c>
      <c r="B10264" s="2">
        <v>5.4392168546477819</v>
      </c>
    </row>
    <row r="10265" spans="1:2" x14ac:dyDescent="0.25">
      <c r="A10265" s="28" t="s">
        <v>84</v>
      </c>
      <c r="B10265" s="2">
        <v>24.39753718781153</v>
      </c>
    </row>
    <row r="10266" spans="1:2" x14ac:dyDescent="0.25">
      <c r="A10266" s="28" t="s">
        <v>82</v>
      </c>
      <c r="B10266" s="2">
        <v>27.081896164695902</v>
      </c>
    </row>
    <row r="10267" spans="1:2" x14ac:dyDescent="0.25">
      <c r="A10267" s="6" t="s">
        <v>52</v>
      </c>
      <c r="B10267" s="2">
        <v>14.523934840130099</v>
      </c>
    </row>
    <row r="10268" spans="1:2" x14ac:dyDescent="0.25">
      <c r="A10268" s="28" t="s">
        <v>79</v>
      </c>
      <c r="B10268" s="2">
        <v>0.36480106441682253</v>
      </c>
    </row>
    <row r="10269" spans="1:2" x14ac:dyDescent="0.25">
      <c r="A10269" s="28" t="s">
        <v>86</v>
      </c>
      <c r="B10269" s="2">
        <v>0.61513347757445003</v>
      </c>
    </row>
    <row r="10270" spans="1:2" x14ac:dyDescent="0.25">
      <c r="A10270" s="28" t="s">
        <v>87</v>
      </c>
      <c r="B10270" s="2">
        <v>0.27169621624853202</v>
      </c>
    </row>
    <row r="10271" spans="1:2" x14ac:dyDescent="0.25">
      <c r="A10271" s="28" t="s">
        <v>31</v>
      </c>
      <c r="B10271" s="2">
        <v>0.19343766521639777</v>
      </c>
    </row>
    <row r="10272" spans="1:2" x14ac:dyDescent="0.25">
      <c r="A10272" s="28" t="s">
        <v>29</v>
      </c>
      <c r="B10272" s="2">
        <v>1.1450812386655001E-2</v>
      </c>
    </row>
    <row r="10273" spans="1:2" x14ac:dyDescent="0.25">
      <c r="A10273" s="28" t="s">
        <v>30</v>
      </c>
      <c r="B10273" s="2">
        <v>6.7090448935936797E-2</v>
      </c>
    </row>
    <row r="10274" spans="1:2" x14ac:dyDescent="0.25">
      <c r="A10274" s="28" t="s">
        <v>88</v>
      </c>
      <c r="B10274" s="2">
        <v>0.81745697810047335</v>
      </c>
    </row>
    <row r="10275" spans="1:2" x14ac:dyDescent="0.25">
      <c r="A10275" s="28" t="s">
        <v>80</v>
      </c>
      <c r="B10275" s="2">
        <v>0.32431432159381618</v>
      </c>
    </row>
    <row r="10276" spans="1:2" x14ac:dyDescent="0.25">
      <c r="A10276" s="28" t="s">
        <v>84</v>
      </c>
      <c r="B10276" s="2">
        <v>4.7322055038463908</v>
      </c>
    </row>
    <row r="10277" spans="1:2" x14ac:dyDescent="0.25">
      <c r="A10277" s="28" t="s">
        <v>82</v>
      </c>
      <c r="B10277" s="2">
        <v>7.1263483518106252</v>
      </c>
    </row>
    <row r="10278" spans="1:2" x14ac:dyDescent="0.25">
      <c r="A10278" s="6" t="s">
        <v>246</v>
      </c>
      <c r="B10278" s="2">
        <v>32.534477347973443</v>
      </c>
    </row>
    <row r="10279" spans="1:2" x14ac:dyDescent="0.25">
      <c r="A10279" s="28" t="s">
        <v>79</v>
      </c>
      <c r="B10279" s="2">
        <v>0.68483744033131244</v>
      </c>
    </row>
    <row r="10280" spans="1:2" x14ac:dyDescent="0.25">
      <c r="A10280" s="28" t="s">
        <v>86</v>
      </c>
      <c r="B10280" s="2">
        <v>0.31108491518882603</v>
      </c>
    </row>
    <row r="10281" spans="1:2" x14ac:dyDescent="0.25">
      <c r="A10281" s="28" t="s">
        <v>87</v>
      </c>
      <c r="B10281" s="2">
        <v>3.3938619076072349</v>
      </c>
    </row>
    <row r="10282" spans="1:2" x14ac:dyDescent="0.25">
      <c r="A10282" s="28" t="s">
        <v>31</v>
      </c>
      <c r="B10282" s="2">
        <v>0.49601359223317687</v>
      </c>
    </row>
    <row r="10283" spans="1:2" x14ac:dyDescent="0.25">
      <c r="A10283" s="28" t="s">
        <v>29</v>
      </c>
      <c r="B10283" s="2">
        <v>0.94528168429971793</v>
      </c>
    </row>
    <row r="10284" spans="1:2" x14ac:dyDescent="0.25">
      <c r="A10284" s="28" t="s">
        <v>30</v>
      </c>
      <c r="B10284" s="2">
        <v>2.9084689396985874</v>
      </c>
    </row>
    <row r="10285" spans="1:2" x14ac:dyDescent="0.25">
      <c r="A10285" s="28" t="s">
        <v>88</v>
      </c>
      <c r="B10285" s="2">
        <v>5.9140665293697632</v>
      </c>
    </row>
    <row r="10286" spans="1:2" x14ac:dyDescent="0.25">
      <c r="A10286" s="28" t="s">
        <v>80</v>
      </c>
      <c r="B10286" s="2">
        <v>2.0724227172314804</v>
      </c>
    </row>
    <row r="10287" spans="1:2" x14ac:dyDescent="0.25">
      <c r="A10287" s="28" t="s">
        <v>84</v>
      </c>
      <c r="B10287" s="2">
        <v>8.797091402599392</v>
      </c>
    </row>
    <row r="10288" spans="1:2" x14ac:dyDescent="0.25">
      <c r="A10288" s="28" t="s">
        <v>82</v>
      </c>
      <c r="B10288" s="2">
        <v>7.0113482194139527</v>
      </c>
    </row>
    <row r="10289" spans="1:2" x14ac:dyDescent="0.25">
      <c r="A10289" s="6" t="s">
        <v>248</v>
      </c>
      <c r="B10289" s="2">
        <v>559.09491192239466</v>
      </c>
    </row>
    <row r="10290" spans="1:2" x14ac:dyDescent="0.25">
      <c r="A10290" s="28" t="s">
        <v>79</v>
      </c>
      <c r="B10290" s="2">
        <v>5.7789184861789646</v>
      </c>
    </row>
    <row r="10291" spans="1:2" x14ac:dyDescent="0.25">
      <c r="A10291" s="28" t="s">
        <v>86</v>
      </c>
      <c r="B10291" s="2">
        <v>2.8588550116607712</v>
      </c>
    </row>
    <row r="10292" spans="1:2" x14ac:dyDescent="0.25">
      <c r="A10292" s="28" t="s">
        <v>87</v>
      </c>
      <c r="B10292" s="2">
        <v>15.315829789453044</v>
      </c>
    </row>
    <row r="10293" spans="1:2" x14ac:dyDescent="0.25">
      <c r="A10293" s="28" t="s">
        <v>31</v>
      </c>
      <c r="B10293" s="2">
        <v>13.030179036774816</v>
      </c>
    </row>
    <row r="10294" spans="1:2" x14ac:dyDescent="0.25">
      <c r="A10294" s="28" t="s">
        <v>29</v>
      </c>
      <c r="B10294" s="2">
        <v>8.5811182356425473</v>
      </c>
    </row>
    <row r="10295" spans="1:2" x14ac:dyDescent="0.25">
      <c r="A10295" s="28" t="s">
        <v>30</v>
      </c>
      <c r="B10295" s="2">
        <v>17.995770099402815</v>
      </c>
    </row>
    <row r="10296" spans="1:2" x14ac:dyDescent="0.25">
      <c r="A10296" s="28" t="s">
        <v>88</v>
      </c>
      <c r="B10296" s="2">
        <v>100.22327603029252</v>
      </c>
    </row>
    <row r="10297" spans="1:2" x14ac:dyDescent="0.25">
      <c r="A10297" s="28" t="s">
        <v>80</v>
      </c>
      <c r="B10297" s="2">
        <v>16.753190970086159</v>
      </c>
    </row>
    <row r="10298" spans="1:2" x14ac:dyDescent="0.25">
      <c r="A10298" s="28" t="s">
        <v>84</v>
      </c>
      <c r="B10298" s="2">
        <v>271.77214067852844</v>
      </c>
    </row>
    <row r="10299" spans="1:2" x14ac:dyDescent="0.25">
      <c r="A10299" s="28" t="s">
        <v>82</v>
      </c>
      <c r="B10299" s="2">
        <v>106.78563358437452</v>
      </c>
    </row>
    <row r="10300" spans="1:2" x14ac:dyDescent="0.25">
      <c r="A10300" s="6" t="s">
        <v>20</v>
      </c>
      <c r="B10300" s="2">
        <v>36.643841758016833</v>
      </c>
    </row>
    <row r="10301" spans="1:2" x14ac:dyDescent="0.25">
      <c r="A10301" s="28" t="s">
        <v>79</v>
      </c>
      <c r="B10301" s="2">
        <v>9.0361633418425633</v>
      </c>
    </row>
    <row r="10302" spans="1:2" x14ac:dyDescent="0.25">
      <c r="A10302" s="28" t="s">
        <v>86</v>
      </c>
      <c r="B10302" s="2">
        <v>1.147791466402273</v>
      </c>
    </row>
    <row r="10303" spans="1:2" x14ac:dyDescent="0.25">
      <c r="A10303" s="28" t="s">
        <v>87</v>
      </c>
      <c r="B10303" s="2">
        <v>3.9693958883997595</v>
      </c>
    </row>
    <row r="10304" spans="1:2" x14ac:dyDescent="0.25">
      <c r="A10304" s="28" t="s">
        <v>31</v>
      </c>
      <c r="B10304" s="2">
        <v>3.8120591516110234</v>
      </c>
    </row>
    <row r="10305" spans="1:2" x14ac:dyDescent="0.25">
      <c r="A10305" s="28" t="s">
        <v>29</v>
      </c>
      <c r="B10305" s="2">
        <v>1.0098864852166642</v>
      </c>
    </row>
    <row r="10306" spans="1:2" x14ac:dyDescent="0.25">
      <c r="A10306" s="28" t="s">
        <v>30</v>
      </c>
      <c r="B10306" s="2">
        <v>2.5428039166295444</v>
      </c>
    </row>
    <row r="10307" spans="1:2" x14ac:dyDescent="0.25">
      <c r="A10307" s="28" t="s">
        <v>88</v>
      </c>
      <c r="B10307" s="2">
        <v>3.5607252973846544</v>
      </c>
    </row>
    <row r="10308" spans="1:2" x14ac:dyDescent="0.25">
      <c r="A10308" s="28" t="s">
        <v>80</v>
      </c>
      <c r="B10308" s="2">
        <v>1.0710756059675073</v>
      </c>
    </row>
    <row r="10309" spans="1:2" x14ac:dyDescent="0.25">
      <c r="A10309" s="28" t="s">
        <v>84</v>
      </c>
      <c r="B10309" s="2">
        <v>1.4210655422839131</v>
      </c>
    </row>
    <row r="10310" spans="1:2" x14ac:dyDescent="0.25">
      <c r="A10310" s="28" t="s">
        <v>82</v>
      </c>
      <c r="B10310" s="2">
        <v>9.072875062278932</v>
      </c>
    </row>
    <row r="10311" spans="1:2" x14ac:dyDescent="0.25">
      <c r="A10311" s="6" t="s">
        <v>21</v>
      </c>
      <c r="B10311" s="2">
        <v>124.58187061151577</v>
      </c>
    </row>
    <row r="10312" spans="1:2" x14ac:dyDescent="0.25">
      <c r="A10312" s="28" t="s">
        <v>79</v>
      </c>
      <c r="B10312" s="2">
        <v>3.7314432718899329</v>
      </c>
    </row>
    <row r="10313" spans="1:2" x14ac:dyDescent="0.25">
      <c r="A10313" s="28" t="s">
        <v>86</v>
      </c>
      <c r="B10313" s="2">
        <v>0.54531490644039193</v>
      </c>
    </row>
    <row r="10314" spans="1:2" x14ac:dyDescent="0.25">
      <c r="A10314" s="28" t="s">
        <v>87</v>
      </c>
      <c r="B10314" s="2">
        <v>1.6769202128942435</v>
      </c>
    </row>
    <row r="10315" spans="1:2" x14ac:dyDescent="0.25">
      <c r="A10315" s="28" t="s">
        <v>31</v>
      </c>
      <c r="B10315" s="2">
        <v>2.1625580441681529</v>
      </c>
    </row>
    <row r="10316" spans="1:2" x14ac:dyDescent="0.25">
      <c r="A10316" s="28" t="s">
        <v>29</v>
      </c>
      <c r="B10316" s="2">
        <v>0.2257271014809292</v>
      </c>
    </row>
    <row r="10317" spans="1:2" x14ac:dyDescent="0.25">
      <c r="A10317" s="28" t="s">
        <v>30</v>
      </c>
      <c r="B10317" s="2">
        <v>1.8957314970144172</v>
      </c>
    </row>
    <row r="10318" spans="1:2" x14ac:dyDescent="0.25">
      <c r="A10318" s="28" t="s">
        <v>88</v>
      </c>
      <c r="B10318" s="2">
        <v>13.199378505465969</v>
      </c>
    </row>
    <row r="10319" spans="1:2" x14ac:dyDescent="0.25">
      <c r="A10319" s="28" t="s">
        <v>80</v>
      </c>
      <c r="B10319" s="2">
        <v>3.3687492491311639</v>
      </c>
    </row>
    <row r="10320" spans="1:2" x14ac:dyDescent="0.25">
      <c r="A10320" s="28" t="s">
        <v>84</v>
      </c>
      <c r="B10320" s="2">
        <v>44.381966619132399</v>
      </c>
    </row>
    <row r="10321" spans="1:2" x14ac:dyDescent="0.25">
      <c r="A10321" s="28" t="s">
        <v>82</v>
      </c>
      <c r="B10321" s="2">
        <v>53.39408120389816</v>
      </c>
    </row>
    <row r="10322" spans="1:2" x14ac:dyDescent="0.25">
      <c r="A10322" s="6" t="s">
        <v>22</v>
      </c>
      <c r="B10322" s="2">
        <v>9.9536616744445379</v>
      </c>
    </row>
    <row r="10323" spans="1:2" x14ac:dyDescent="0.25">
      <c r="A10323" s="28" t="s">
        <v>79</v>
      </c>
      <c r="B10323" s="2">
        <v>0.21988452721713767</v>
      </c>
    </row>
    <row r="10324" spans="1:2" x14ac:dyDescent="0.25">
      <c r="A10324" s="28" t="s">
        <v>86</v>
      </c>
      <c r="B10324" s="2">
        <v>0.11830137341881775</v>
      </c>
    </row>
    <row r="10325" spans="1:2" x14ac:dyDescent="0.25">
      <c r="A10325" s="28" t="s">
        <v>87</v>
      </c>
      <c r="B10325" s="2">
        <v>0.73133696946543758</v>
      </c>
    </row>
    <row r="10326" spans="1:2" x14ac:dyDescent="0.25">
      <c r="A10326" s="28" t="s">
        <v>31</v>
      </c>
      <c r="B10326" s="2">
        <v>0.50888286954519013</v>
      </c>
    </row>
    <row r="10327" spans="1:2" x14ac:dyDescent="0.25">
      <c r="A10327" s="28" t="s">
        <v>29</v>
      </c>
      <c r="B10327" s="2">
        <v>0.26153364123671202</v>
      </c>
    </row>
    <row r="10328" spans="1:2" x14ac:dyDescent="0.25">
      <c r="A10328" s="28" t="s">
        <v>30</v>
      </c>
      <c r="B10328" s="2">
        <v>0.62172719819622801</v>
      </c>
    </row>
    <row r="10329" spans="1:2" x14ac:dyDescent="0.25">
      <c r="A10329" s="28" t="s">
        <v>88</v>
      </c>
      <c r="B10329" s="2">
        <v>1.6110490768481367</v>
      </c>
    </row>
    <row r="10330" spans="1:2" x14ac:dyDescent="0.25">
      <c r="A10330" s="28" t="s">
        <v>80</v>
      </c>
      <c r="B10330" s="2">
        <v>0.30083559037554275</v>
      </c>
    </row>
    <row r="10331" spans="1:2" x14ac:dyDescent="0.25">
      <c r="A10331" s="28" t="s">
        <v>84</v>
      </c>
      <c r="B10331" s="2">
        <v>2.5107523379657688</v>
      </c>
    </row>
    <row r="10332" spans="1:2" x14ac:dyDescent="0.25">
      <c r="A10332" s="28" t="s">
        <v>82</v>
      </c>
      <c r="B10332" s="2">
        <v>3.0693580901755673</v>
      </c>
    </row>
    <row r="10333" spans="1:2" x14ac:dyDescent="0.25">
      <c r="A10333" s="6" t="s">
        <v>25</v>
      </c>
      <c r="B10333" s="2">
        <v>37.136616972123022</v>
      </c>
    </row>
    <row r="10334" spans="1:2" x14ac:dyDescent="0.25">
      <c r="A10334" s="28" t="s">
        <v>79</v>
      </c>
      <c r="B10334" s="2">
        <v>2.2673920878633473</v>
      </c>
    </row>
    <row r="10335" spans="1:2" x14ac:dyDescent="0.25">
      <c r="A10335" s="28" t="s">
        <v>86</v>
      </c>
      <c r="B10335" s="2">
        <v>0.29333696078490634</v>
      </c>
    </row>
    <row r="10336" spans="1:2" x14ac:dyDescent="0.25">
      <c r="A10336" s="28" t="s">
        <v>87</v>
      </c>
      <c r="B10336" s="2">
        <v>1.9282147289526483</v>
      </c>
    </row>
    <row r="10337" spans="1:2" x14ac:dyDescent="0.25">
      <c r="A10337" s="28" t="s">
        <v>31</v>
      </c>
      <c r="B10337" s="2">
        <v>1.4812514633485281</v>
      </c>
    </row>
    <row r="10338" spans="1:2" x14ac:dyDescent="0.25">
      <c r="A10338" s="28" t="s">
        <v>29</v>
      </c>
      <c r="B10338" s="2">
        <v>1.7922065700101111</v>
      </c>
    </row>
    <row r="10339" spans="1:2" x14ac:dyDescent="0.25">
      <c r="A10339" s="28" t="s">
        <v>30</v>
      </c>
      <c r="B10339" s="2">
        <v>4.4312449171671622</v>
      </c>
    </row>
    <row r="10340" spans="1:2" x14ac:dyDescent="0.25">
      <c r="A10340" s="28" t="s">
        <v>88</v>
      </c>
      <c r="B10340" s="2">
        <v>8.2512430057598607</v>
      </c>
    </row>
    <row r="10341" spans="1:2" x14ac:dyDescent="0.25">
      <c r="A10341" s="28" t="s">
        <v>80</v>
      </c>
      <c r="B10341" s="2">
        <v>1.3107150010940223</v>
      </c>
    </row>
    <row r="10342" spans="1:2" x14ac:dyDescent="0.25">
      <c r="A10342" s="28" t="s">
        <v>84</v>
      </c>
      <c r="B10342" s="2">
        <v>6.2001381073887432</v>
      </c>
    </row>
    <row r="10343" spans="1:2" x14ac:dyDescent="0.25">
      <c r="A10343" s="28" t="s">
        <v>82</v>
      </c>
      <c r="B10343" s="2">
        <v>9.1808741297536987</v>
      </c>
    </row>
    <row r="10344" spans="1:2" x14ac:dyDescent="0.25">
      <c r="A10344" s="6" t="s">
        <v>23</v>
      </c>
      <c r="B10344" s="2">
        <v>12.207513411574308</v>
      </c>
    </row>
    <row r="10345" spans="1:2" x14ac:dyDescent="0.25">
      <c r="A10345" s="28" t="s">
        <v>79</v>
      </c>
      <c r="B10345" s="2">
        <v>0.48495132403471158</v>
      </c>
    </row>
    <row r="10346" spans="1:2" x14ac:dyDescent="0.25">
      <c r="A10346" s="28" t="s">
        <v>86</v>
      </c>
      <c r="B10346" s="2">
        <v>0.1427080133980882</v>
      </c>
    </row>
    <row r="10347" spans="1:2" x14ac:dyDescent="0.25">
      <c r="A10347" s="28" t="s">
        <v>87</v>
      </c>
      <c r="B10347" s="2">
        <v>0.98091579345517932</v>
      </c>
    </row>
    <row r="10348" spans="1:2" x14ac:dyDescent="0.25">
      <c r="A10348" s="28" t="s">
        <v>31</v>
      </c>
      <c r="B10348" s="2">
        <v>0.5438178052688365</v>
      </c>
    </row>
    <row r="10349" spans="1:2" x14ac:dyDescent="0.25">
      <c r="A10349" s="28" t="s">
        <v>29</v>
      </c>
      <c r="B10349" s="2">
        <v>0.15080669591383397</v>
      </c>
    </row>
    <row r="10350" spans="1:2" x14ac:dyDescent="0.25">
      <c r="A10350" s="28" t="s">
        <v>30</v>
      </c>
      <c r="B10350" s="2">
        <v>0.48177075101491151</v>
      </c>
    </row>
    <row r="10351" spans="1:2" x14ac:dyDescent="0.25">
      <c r="A10351" s="28" t="s">
        <v>88</v>
      </c>
      <c r="B10351" s="2">
        <v>1.6130806367693773</v>
      </c>
    </row>
    <row r="10352" spans="1:2" x14ac:dyDescent="0.25">
      <c r="A10352" s="28" t="s">
        <v>80</v>
      </c>
      <c r="B10352" s="2">
        <v>0.82059244434281153</v>
      </c>
    </row>
    <row r="10353" spans="1:2" x14ac:dyDescent="0.25">
      <c r="A10353" s="28" t="s">
        <v>84</v>
      </c>
      <c r="B10353" s="2">
        <v>4.4394728180203931</v>
      </c>
    </row>
    <row r="10354" spans="1:2" x14ac:dyDescent="0.25">
      <c r="A10354" s="28" t="s">
        <v>82</v>
      </c>
      <c r="B10354" s="2">
        <v>2.5493971293561639</v>
      </c>
    </row>
    <row r="10355" spans="1:2" x14ac:dyDescent="0.25">
      <c r="A10355" s="6" t="s">
        <v>250</v>
      </c>
      <c r="B10355" s="2">
        <v>254.35107321170386</v>
      </c>
    </row>
    <row r="10356" spans="1:2" x14ac:dyDescent="0.25">
      <c r="A10356" s="28" t="s">
        <v>79</v>
      </c>
      <c r="B10356" s="2">
        <v>3.7877161416154457</v>
      </c>
    </row>
    <row r="10357" spans="1:2" x14ac:dyDescent="0.25">
      <c r="A10357" s="28" t="s">
        <v>86</v>
      </c>
      <c r="B10357" s="2">
        <v>2.1472259731176639</v>
      </c>
    </row>
    <row r="10358" spans="1:2" x14ac:dyDescent="0.25">
      <c r="A10358" s="28" t="s">
        <v>87</v>
      </c>
      <c r="B10358" s="2">
        <v>9.512617835292799</v>
      </c>
    </row>
    <row r="10359" spans="1:2" x14ac:dyDescent="0.25">
      <c r="A10359" s="28" t="s">
        <v>31</v>
      </c>
      <c r="B10359" s="2">
        <v>11.436321091122977</v>
      </c>
    </row>
    <row r="10360" spans="1:2" x14ac:dyDescent="0.25">
      <c r="A10360" s="28" t="s">
        <v>29</v>
      </c>
      <c r="B10360" s="2">
        <v>7.0490918616386917</v>
      </c>
    </row>
    <row r="10361" spans="1:2" x14ac:dyDescent="0.25">
      <c r="A10361" s="28" t="s">
        <v>30</v>
      </c>
      <c r="B10361" s="2">
        <v>10.632207530334727</v>
      </c>
    </row>
    <row r="10362" spans="1:2" x14ac:dyDescent="0.25">
      <c r="A10362" s="28" t="s">
        <v>88</v>
      </c>
      <c r="B10362" s="2">
        <v>72.03440080802504</v>
      </c>
    </row>
    <row r="10363" spans="1:2" x14ac:dyDescent="0.25">
      <c r="A10363" s="28" t="s">
        <v>80</v>
      </c>
      <c r="B10363" s="2">
        <v>11.700082350094508</v>
      </c>
    </row>
    <row r="10364" spans="1:2" x14ac:dyDescent="0.25">
      <c r="A10364" s="28" t="s">
        <v>84</v>
      </c>
      <c r="B10364" s="2">
        <v>72.319937344379667</v>
      </c>
    </row>
    <row r="10365" spans="1:2" x14ac:dyDescent="0.25">
      <c r="A10365" s="28" t="s">
        <v>82</v>
      </c>
      <c r="B10365" s="2">
        <v>53.731472276082357</v>
      </c>
    </row>
    <row r="10366" spans="1:2" x14ac:dyDescent="0.25">
      <c r="A10366" s="6" t="s">
        <v>252</v>
      </c>
      <c r="B10366" s="2">
        <v>171.18845633308322</v>
      </c>
    </row>
    <row r="10367" spans="1:2" x14ac:dyDescent="0.25">
      <c r="A10367" s="28" t="s">
        <v>79</v>
      </c>
      <c r="B10367" s="2">
        <v>4.8318627259523383</v>
      </c>
    </row>
    <row r="10368" spans="1:2" x14ac:dyDescent="0.25">
      <c r="A10368" s="28" t="s">
        <v>86</v>
      </c>
      <c r="B10368" s="2">
        <v>1.2132071005149787</v>
      </c>
    </row>
    <row r="10369" spans="1:2" x14ac:dyDescent="0.25">
      <c r="A10369" s="28" t="s">
        <v>87</v>
      </c>
      <c r="B10369" s="2">
        <v>8.2613890216489398</v>
      </c>
    </row>
    <row r="10370" spans="1:2" x14ac:dyDescent="0.25">
      <c r="A10370" s="28" t="s">
        <v>31</v>
      </c>
      <c r="B10370" s="2">
        <v>9.7380867174859489</v>
      </c>
    </row>
    <row r="10371" spans="1:2" x14ac:dyDescent="0.25">
      <c r="A10371" s="28" t="s">
        <v>29</v>
      </c>
      <c r="B10371" s="2">
        <v>16.88801581312585</v>
      </c>
    </row>
    <row r="10372" spans="1:2" x14ac:dyDescent="0.25">
      <c r="A10372" s="28" t="s">
        <v>30</v>
      </c>
      <c r="B10372" s="2">
        <v>7.8493513344433561</v>
      </c>
    </row>
    <row r="10373" spans="1:2" x14ac:dyDescent="0.25">
      <c r="A10373" s="28" t="s">
        <v>88</v>
      </c>
      <c r="B10373" s="2">
        <v>35.676104983631987</v>
      </c>
    </row>
    <row r="10374" spans="1:2" x14ac:dyDescent="0.25">
      <c r="A10374" s="28" t="s">
        <v>80</v>
      </c>
      <c r="B10374" s="2">
        <v>10.286928909489028</v>
      </c>
    </row>
    <row r="10375" spans="1:2" x14ac:dyDescent="0.25">
      <c r="A10375" s="28" t="s">
        <v>84</v>
      </c>
      <c r="B10375" s="2">
        <v>34.158512470412958</v>
      </c>
    </row>
    <row r="10376" spans="1:2" x14ac:dyDescent="0.25">
      <c r="A10376" s="28" t="s">
        <v>82</v>
      </c>
      <c r="B10376" s="2">
        <v>42.284997256377871</v>
      </c>
    </row>
    <row r="10377" spans="1:2" x14ac:dyDescent="0.25">
      <c r="A10377" s="6" t="s">
        <v>230</v>
      </c>
      <c r="B10377" s="2">
        <v>96.628928186250221</v>
      </c>
    </row>
    <row r="10378" spans="1:2" x14ac:dyDescent="0.25">
      <c r="A10378" s="28" t="s">
        <v>79</v>
      </c>
      <c r="B10378" s="2">
        <v>2.4981476079616169</v>
      </c>
    </row>
    <row r="10379" spans="1:2" x14ac:dyDescent="0.25">
      <c r="A10379" s="28" t="s">
        <v>86</v>
      </c>
      <c r="B10379" s="2">
        <v>0.87361824334841831</v>
      </c>
    </row>
    <row r="10380" spans="1:2" x14ac:dyDescent="0.25">
      <c r="A10380" s="28" t="s">
        <v>87</v>
      </c>
      <c r="B10380" s="2">
        <v>4.9351115474547109</v>
      </c>
    </row>
    <row r="10381" spans="1:2" x14ac:dyDescent="0.25">
      <c r="A10381" s="28" t="s">
        <v>31</v>
      </c>
      <c r="B10381" s="2">
        <v>9.1876387383002882</v>
      </c>
    </row>
    <row r="10382" spans="1:2" x14ac:dyDescent="0.25">
      <c r="A10382" s="28" t="s">
        <v>29</v>
      </c>
      <c r="B10382" s="2">
        <v>8.9795965094432582</v>
      </c>
    </row>
    <row r="10383" spans="1:2" x14ac:dyDescent="0.25">
      <c r="A10383" s="28" t="s">
        <v>30</v>
      </c>
      <c r="B10383" s="2">
        <v>7.7528596749297005</v>
      </c>
    </row>
    <row r="10384" spans="1:2" x14ac:dyDescent="0.25">
      <c r="A10384" s="28" t="s">
        <v>88</v>
      </c>
      <c r="B10384" s="2">
        <v>19.278207349697979</v>
      </c>
    </row>
    <row r="10385" spans="1:2" x14ac:dyDescent="0.25">
      <c r="A10385" s="28" t="s">
        <v>80</v>
      </c>
      <c r="B10385" s="2">
        <v>3.7021897823658318</v>
      </c>
    </row>
    <row r="10386" spans="1:2" x14ac:dyDescent="0.25">
      <c r="A10386" s="28" t="s">
        <v>84</v>
      </c>
      <c r="B10386" s="2">
        <v>11.579627795594813</v>
      </c>
    </row>
    <row r="10387" spans="1:2" x14ac:dyDescent="0.25">
      <c r="A10387" s="28" t="s">
        <v>82</v>
      </c>
      <c r="B10387" s="2">
        <v>27.841930937153606</v>
      </c>
    </row>
    <row r="10388" spans="1:2" x14ac:dyDescent="0.25">
      <c r="A10388" s="6" t="s">
        <v>93</v>
      </c>
      <c r="B10388" s="2">
        <v>1944.8426910004835</v>
      </c>
    </row>
    <row r="10389" spans="1:2" x14ac:dyDescent="0.25">
      <c r="A10389" s="28" t="s">
        <v>79</v>
      </c>
      <c r="B10389" s="2">
        <v>55.575436448853232</v>
      </c>
    </row>
    <row r="10390" spans="1:2" x14ac:dyDescent="0.25">
      <c r="A10390" s="28" t="s">
        <v>86</v>
      </c>
      <c r="B10390" s="2">
        <v>16.415987893154846</v>
      </c>
    </row>
    <row r="10391" spans="1:2" x14ac:dyDescent="0.25">
      <c r="A10391" s="28" t="s">
        <v>87</v>
      </c>
      <c r="B10391" s="2">
        <v>72.668054488585526</v>
      </c>
    </row>
    <row r="10392" spans="1:2" x14ac:dyDescent="0.25">
      <c r="A10392" s="28" t="s">
        <v>31</v>
      </c>
      <c r="B10392" s="2">
        <v>80.382587758273388</v>
      </c>
    </row>
    <row r="10393" spans="1:2" x14ac:dyDescent="0.25">
      <c r="A10393" s="28" t="s">
        <v>29</v>
      </c>
      <c r="B10393" s="2">
        <v>54.849962266409577</v>
      </c>
    </row>
    <row r="10394" spans="1:2" x14ac:dyDescent="0.25">
      <c r="A10394" s="28" t="s">
        <v>30</v>
      </c>
      <c r="B10394" s="2">
        <v>79.337392389608397</v>
      </c>
    </row>
    <row r="10395" spans="1:2" x14ac:dyDescent="0.25">
      <c r="A10395" s="28" t="s">
        <v>88</v>
      </c>
      <c r="B10395" s="2">
        <v>373.46098934724984</v>
      </c>
    </row>
    <row r="10396" spans="1:2" x14ac:dyDescent="0.25">
      <c r="A10396" s="28" t="s">
        <v>80</v>
      </c>
      <c r="B10396" s="2">
        <v>113.71794735387232</v>
      </c>
    </row>
    <row r="10397" spans="1:2" x14ac:dyDescent="0.25">
      <c r="A10397" s="28" t="s">
        <v>84</v>
      </c>
      <c r="B10397" s="2">
        <v>671.43513771616574</v>
      </c>
    </row>
    <row r="10398" spans="1:2" x14ac:dyDescent="0.25">
      <c r="A10398" s="28" t="s">
        <v>82</v>
      </c>
      <c r="B10398" s="2">
        <v>426.99919533831047</v>
      </c>
    </row>
    <row r="10399" spans="1:2" x14ac:dyDescent="0.25">
      <c r="A10399" s="3" t="s">
        <v>178</v>
      </c>
      <c r="B10399" s="2">
        <v>26122.119749680245</v>
      </c>
    </row>
    <row r="10400" spans="1:2" x14ac:dyDescent="0.25">
      <c r="A10400" s="6" t="s">
        <v>229</v>
      </c>
      <c r="B10400" s="2">
        <v>338.40583945692879</v>
      </c>
    </row>
    <row r="10401" spans="1:2" x14ac:dyDescent="0.25">
      <c r="A10401" s="28" t="s">
        <v>79</v>
      </c>
      <c r="B10401" s="2">
        <v>6.734335155079382</v>
      </c>
    </row>
    <row r="10402" spans="1:2" x14ac:dyDescent="0.25">
      <c r="A10402" s="28" t="s">
        <v>86</v>
      </c>
      <c r="B10402" s="2">
        <v>1.9395658969031748</v>
      </c>
    </row>
    <row r="10403" spans="1:2" x14ac:dyDescent="0.25">
      <c r="A10403" s="28" t="s">
        <v>87</v>
      </c>
      <c r="B10403" s="2">
        <v>16.405874537155906</v>
      </c>
    </row>
    <row r="10404" spans="1:2" x14ac:dyDescent="0.25">
      <c r="A10404" s="28" t="s">
        <v>31</v>
      </c>
      <c r="B10404" s="2">
        <v>16.087886063081989</v>
      </c>
    </row>
    <row r="10405" spans="1:2" x14ac:dyDescent="0.25">
      <c r="A10405" s="28" t="s">
        <v>29</v>
      </c>
      <c r="B10405" s="2">
        <v>9.0478004128495542</v>
      </c>
    </row>
    <row r="10406" spans="1:2" x14ac:dyDescent="0.25">
      <c r="A10406" s="28" t="s">
        <v>30</v>
      </c>
      <c r="B10406" s="2">
        <v>10.337252136433097</v>
      </c>
    </row>
    <row r="10407" spans="1:2" x14ac:dyDescent="0.25">
      <c r="A10407" s="28" t="s">
        <v>88</v>
      </c>
      <c r="B10407" s="2">
        <v>34.502710224015317</v>
      </c>
    </row>
    <row r="10408" spans="1:2" x14ac:dyDescent="0.25">
      <c r="A10408" s="28" t="s">
        <v>80</v>
      </c>
      <c r="B10408" s="2">
        <v>9.5393382537899782</v>
      </c>
    </row>
    <row r="10409" spans="1:2" x14ac:dyDescent="0.25">
      <c r="A10409" s="28" t="s">
        <v>84</v>
      </c>
      <c r="B10409" s="2">
        <v>113.01255954770708</v>
      </c>
    </row>
    <row r="10410" spans="1:2" x14ac:dyDescent="0.25">
      <c r="A10410" s="28" t="s">
        <v>85</v>
      </c>
      <c r="B10410" s="2">
        <v>61.725154639712436</v>
      </c>
    </row>
    <row r="10411" spans="1:2" x14ac:dyDescent="0.25">
      <c r="A10411" s="28" t="s">
        <v>82</v>
      </c>
      <c r="B10411" s="2">
        <v>59.073362590200851</v>
      </c>
    </row>
    <row r="10412" spans="1:2" x14ac:dyDescent="0.25">
      <c r="A10412" s="6" t="s">
        <v>240</v>
      </c>
      <c r="B10412" s="2">
        <v>71.225232503171043</v>
      </c>
    </row>
    <row r="10413" spans="1:2" x14ac:dyDescent="0.25">
      <c r="A10413" s="28" t="s">
        <v>79</v>
      </c>
      <c r="B10413" s="2">
        <v>0.25246153227042289</v>
      </c>
    </row>
    <row r="10414" spans="1:2" x14ac:dyDescent="0.25">
      <c r="A10414" s="28" t="s">
        <v>87</v>
      </c>
      <c r="B10414" s="2">
        <v>12.310846928775003</v>
      </c>
    </row>
    <row r="10415" spans="1:2" x14ac:dyDescent="0.25">
      <c r="A10415" s="28" t="s">
        <v>31</v>
      </c>
      <c r="B10415" s="2">
        <v>3.2534827879828447</v>
      </c>
    </row>
    <row r="10416" spans="1:2" x14ac:dyDescent="0.25">
      <c r="A10416" s="28" t="s">
        <v>29</v>
      </c>
      <c r="B10416" s="2">
        <v>5.5875915542811878</v>
      </c>
    </row>
    <row r="10417" spans="1:2" x14ac:dyDescent="0.25">
      <c r="A10417" s="28" t="s">
        <v>30</v>
      </c>
      <c r="B10417" s="2">
        <v>4.2664037876065715</v>
      </c>
    </row>
    <row r="10418" spans="1:2" x14ac:dyDescent="0.25">
      <c r="A10418" s="28" t="s">
        <v>88</v>
      </c>
      <c r="B10418" s="2">
        <v>3.1385607728043148</v>
      </c>
    </row>
    <row r="10419" spans="1:2" x14ac:dyDescent="0.25">
      <c r="A10419" s="28" t="s">
        <v>80</v>
      </c>
      <c r="B10419" s="2">
        <v>1.6151323840495773</v>
      </c>
    </row>
    <row r="10420" spans="1:2" x14ac:dyDescent="0.25">
      <c r="A10420" s="28" t="s">
        <v>84</v>
      </c>
      <c r="B10420" s="2">
        <v>7.1662243334077891</v>
      </c>
    </row>
    <row r="10421" spans="1:2" x14ac:dyDescent="0.25">
      <c r="A10421" s="28" t="s">
        <v>85</v>
      </c>
      <c r="B10421" s="2">
        <v>20.785079269717148</v>
      </c>
    </row>
    <row r="10422" spans="1:2" x14ac:dyDescent="0.25">
      <c r="A10422" s="28" t="s">
        <v>82</v>
      </c>
      <c r="B10422" s="2">
        <v>12.849449152276179</v>
      </c>
    </row>
    <row r="10423" spans="1:2" x14ac:dyDescent="0.25">
      <c r="A10423" s="6" t="s">
        <v>242</v>
      </c>
      <c r="B10423" s="2">
        <v>1570.8596014950856</v>
      </c>
    </row>
    <row r="10424" spans="1:2" x14ac:dyDescent="0.25">
      <c r="A10424" s="28" t="s">
        <v>79</v>
      </c>
      <c r="B10424" s="2">
        <v>50.372453846859322</v>
      </c>
    </row>
    <row r="10425" spans="1:2" x14ac:dyDescent="0.25">
      <c r="A10425" s="28" t="s">
        <v>86</v>
      </c>
      <c r="B10425" s="2">
        <v>14.87660821831513</v>
      </c>
    </row>
    <row r="10426" spans="1:2" x14ac:dyDescent="0.25">
      <c r="A10426" s="28" t="s">
        <v>87</v>
      </c>
      <c r="B10426" s="2">
        <v>39.374227081658212</v>
      </c>
    </row>
    <row r="10427" spans="1:2" x14ac:dyDescent="0.25">
      <c r="A10427" s="28" t="s">
        <v>31</v>
      </c>
      <c r="B10427" s="2">
        <v>107.50879779280817</v>
      </c>
    </row>
    <row r="10428" spans="1:2" x14ac:dyDescent="0.25">
      <c r="A10428" s="28" t="s">
        <v>29</v>
      </c>
      <c r="B10428" s="2">
        <v>58.323990230552816</v>
      </c>
    </row>
    <row r="10429" spans="1:2" x14ac:dyDescent="0.25">
      <c r="A10429" s="28" t="s">
        <v>30</v>
      </c>
      <c r="B10429" s="2">
        <v>83.330837965245124</v>
      </c>
    </row>
    <row r="10430" spans="1:2" x14ac:dyDescent="0.25">
      <c r="A10430" s="28" t="s">
        <v>88</v>
      </c>
      <c r="B10430" s="2">
        <v>247.23259604444598</v>
      </c>
    </row>
    <row r="10431" spans="1:2" x14ac:dyDescent="0.25">
      <c r="A10431" s="28" t="s">
        <v>80</v>
      </c>
      <c r="B10431" s="2">
        <v>70.324227287930952</v>
      </c>
    </row>
    <row r="10432" spans="1:2" x14ac:dyDescent="0.25">
      <c r="A10432" s="28" t="s">
        <v>84</v>
      </c>
      <c r="B10432" s="2">
        <v>266.3447684054733</v>
      </c>
    </row>
    <row r="10433" spans="1:2" x14ac:dyDescent="0.25">
      <c r="A10433" s="28" t="s">
        <v>85</v>
      </c>
      <c r="B10433" s="2">
        <v>327.69313518031061</v>
      </c>
    </row>
    <row r="10434" spans="1:2" x14ac:dyDescent="0.25">
      <c r="A10434" s="28" t="s">
        <v>82</v>
      </c>
      <c r="B10434" s="2">
        <v>305.47795944148601</v>
      </c>
    </row>
    <row r="10435" spans="1:2" x14ac:dyDescent="0.25">
      <c r="A10435" s="6" t="s">
        <v>53</v>
      </c>
      <c r="B10435" s="2">
        <v>73.030837551294098</v>
      </c>
    </row>
    <row r="10436" spans="1:2" x14ac:dyDescent="0.25">
      <c r="A10436" s="28" t="s">
        <v>79</v>
      </c>
      <c r="B10436" s="2">
        <v>2.1410284411200848</v>
      </c>
    </row>
    <row r="10437" spans="1:2" x14ac:dyDescent="0.25">
      <c r="A10437" s="28" t="s">
        <v>86</v>
      </c>
      <c r="B10437" s="2">
        <v>0.20526242550170265</v>
      </c>
    </row>
    <row r="10438" spans="1:2" x14ac:dyDescent="0.25">
      <c r="A10438" s="28" t="s">
        <v>87</v>
      </c>
      <c r="B10438" s="2">
        <v>1.2697203689360026</v>
      </c>
    </row>
    <row r="10439" spans="1:2" x14ac:dyDescent="0.25">
      <c r="A10439" s="28" t="s">
        <v>31</v>
      </c>
      <c r="B10439" s="2">
        <v>0.69502825457284179</v>
      </c>
    </row>
    <row r="10440" spans="1:2" x14ac:dyDescent="0.25">
      <c r="A10440" s="28" t="s">
        <v>29</v>
      </c>
      <c r="B10440" s="2">
        <v>0.57926717660202665</v>
      </c>
    </row>
    <row r="10441" spans="1:2" x14ac:dyDescent="0.25">
      <c r="A10441" s="28" t="s">
        <v>30</v>
      </c>
      <c r="B10441" s="2">
        <v>0.36447713780115443</v>
      </c>
    </row>
    <row r="10442" spans="1:2" x14ac:dyDescent="0.25">
      <c r="A10442" s="28" t="s">
        <v>80</v>
      </c>
      <c r="B10442" s="2">
        <v>18.644266289905445</v>
      </c>
    </row>
    <row r="10443" spans="1:2" x14ac:dyDescent="0.25">
      <c r="A10443" s="28" t="s">
        <v>84</v>
      </c>
      <c r="B10443" s="2">
        <v>13.952240066303935</v>
      </c>
    </row>
    <row r="10444" spans="1:2" x14ac:dyDescent="0.25">
      <c r="A10444" s="28" t="s">
        <v>85</v>
      </c>
      <c r="B10444" s="2">
        <v>18.185172868411861</v>
      </c>
    </row>
    <row r="10445" spans="1:2" x14ac:dyDescent="0.25">
      <c r="A10445" s="28" t="s">
        <v>82</v>
      </c>
      <c r="B10445" s="2">
        <v>16.99437452213904</v>
      </c>
    </row>
    <row r="10446" spans="1:2" x14ac:dyDescent="0.25">
      <c r="A10446" s="6" t="s">
        <v>231</v>
      </c>
      <c r="B10446" s="2">
        <v>891.24144632772652</v>
      </c>
    </row>
    <row r="10447" spans="1:2" x14ac:dyDescent="0.25">
      <c r="A10447" s="28" t="s">
        <v>79</v>
      </c>
      <c r="B10447" s="2">
        <v>7.2027724013566283</v>
      </c>
    </row>
    <row r="10448" spans="1:2" x14ac:dyDescent="0.25">
      <c r="A10448" s="28" t="s">
        <v>86</v>
      </c>
      <c r="B10448" s="2">
        <v>11.828192866436071</v>
      </c>
    </row>
    <row r="10449" spans="1:2" x14ac:dyDescent="0.25">
      <c r="A10449" s="28" t="s">
        <v>31</v>
      </c>
      <c r="B10449" s="2">
        <v>30.014270945301263</v>
      </c>
    </row>
    <row r="10450" spans="1:2" x14ac:dyDescent="0.25">
      <c r="A10450" s="28" t="s">
        <v>29</v>
      </c>
      <c r="B10450" s="2">
        <v>14.501666926861969</v>
      </c>
    </row>
    <row r="10451" spans="1:2" x14ac:dyDescent="0.25">
      <c r="A10451" s="28" t="s">
        <v>30</v>
      </c>
      <c r="B10451" s="2">
        <v>27.514700615027394</v>
      </c>
    </row>
    <row r="10452" spans="1:2" x14ac:dyDescent="0.25">
      <c r="A10452" s="28" t="s">
        <v>88</v>
      </c>
      <c r="B10452" s="2">
        <v>203.31420342530191</v>
      </c>
    </row>
    <row r="10453" spans="1:2" x14ac:dyDescent="0.25">
      <c r="A10453" s="28" t="s">
        <v>80</v>
      </c>
      <c r="B10453" s="2">
        <v>126.80719028028548</v>
      </c>
    </row>
    <row r="10454" spans="1:2" x14ac:dyDescent="0.25">
      <c r="A10454" s="28" t="s">
        <v>84</v>
      </c>
      <c r="B10454" s="2">
        <v>168.09762891848567</v>
      </c>
    </row>
    <row r="10455" spans="1:2" x14ac:dyDescent="0.25">
      <c r="A10455" s="28" t="s">
        <v>85</v>
      </c>
      <c r="B10455" s="2">
        <v>112.60063972828524</v>
      </c>
    </row>
    <row r="10456" spans="1:2" x14ac:dyDescent="0.25">
      <c r="A10456" s="28" t="s">
        <v>82</v>
      </c>
      <c r="B10456" s="2">
        <v>189.36018022038479</v>
      </c>
    </row>
    <row r="10457" spans="1:2" x14ac:dyDescent="0.25">
      <c r="A10457" s="6" t="s">
        <v>19</v>
      </c>
      <c r="B10457" s="2">
        <v>30.714521166878232</v>
      </c>
    </row>
    <row r="10458" spans="1:2" x14ac:dyDescent="0.25">
      <c r="A10458" s="28" t="s">
        <v>79</v>
      </c>
      <c r="B10458" s="2">
        <v>4.425537631190215</v>
      </c>
    </row>
    <row r="10459" spans="1:2" x14ac:dyDescent="0.25">
      <c r="A10459" s="28" t="s">
        <v>86</v>
      </c>
      <c r="B10459" s="2">
        <v>0.74862161236721492</v>
      </c>
    </row>
    <row r="10460" spans="1:2" x14ac:dyDescent="0.25">
      <c r="A10460" s="28" t="s">
        <v>87</v>
      </c>
      <c r="B10460" s="2">
        <v>6.2509338443565265E-2</v>
      </c>
    </row>
    <row r="10461" spans="1:2" x14ac:dyDescent="0.25">
      <c r="A10461" s="28" t="s">
        <v>31</v>
      </c>
      <c r="B10461" s="2">
        <v>1.1413615756796403</v>
      </c>
    </row>
    <row r="10462" spans="1:2" x14ac:dyDescent="0.25">
      <c r="A10462" s="28" t="s">
        <v>29</v>
      </c>
      <c r="B10462" s="2">
        <v>7.2840976191406277</v>
      </c>
    </row>
    <row r="10463" spans="1:2" x14ac:dyDescent="0.25">
      <c r="A10463" s="28" t="s">
        <v>30</v>
      </c>
      <c r="B10463" s="2">
        <v>5.5760540233510572</v>
      </c>
    </row>
    <row r="10464" spans="1:2" x14ac:dyDescent="0.25">
      <c r="A10464" s="28" t="s">
        <v>88</v>
      </c>
      <c r="B10464" s="2">
        <v>3.0661724212245796</v>
      </c>
    </row>
    <row r="10465" spans="1:2" x14ac:dyDescent="0.25">
      <c r="A10465" s="28" t="s">
        <v>80</v>
      </c>
      <c r="B10465" s="2">
        <v>0.38587002505202583</v>
      </c>
    </row>
    <row r="10466" spans="1:2" x14ac:dyDescent="0.25">
      <c r="A10466" s="28" t="s">
        <v>84</v>
      </c>
      <c r="B10466" s="2">
        <v>0.26749093181413475</v>
      </c>
    </row>
    <row r="10467" spans="1:2" x14ac:dyDescent="0.25">
      <c r="A10467" s="28" t="s">
        <v>85</v>
      </c>
      <c r="B10467" s="2">
        <v>4.2645621958704556</v>
      </c>
    </row>
    <row r="10468" spans="1:2" x14ac:dyDescent="0.25">
      <c r="A10468" s="28" t="s">
        <v>82</v>
      </c>
      <c r="B10468" s="2">
        <v>3.492243792744719</v>
      </c>
    </row>
    <row r="10469" spans="1:2" x14ac:dyDescent="0.25">
      <c r="A10469" s="6" t="s">
        <v>244</v>
      </c>
      <c r="B10469" s="2">
        <v>541.77411490004999</v>
      </c>
    </row>
    <row r="10470" spans="1:2" x14ac:dyDescent="0.25">
      <c r="A10470" s="28" t="s">
        <v>79</v>
      </c>
      <c r="B10470" s="2">
        <v>8.2885599728636059</v>
      </c>
    </row>
    <row r="10471" spans="1:2" x14ac:dyDescent="0.25">
      <c r="A10471" s="28" t="s">
        <v>86</v>
      </c>
      <c r="B10471" s="2">
        <v>5.4606443993188662</v>
      </c>
    </row>
    <row r="10472" spans="1:2" x14ac:dyDescent="0.25">
      <c r="A10472" s="28" t="s">
        <v>87</v>
      </c>
      <c r="B10472" s="2">
        <v>33.852469218743288</v>
      </c>
    </row>
    <row r="10473" spans="1:2" x14ac:dyDescent="0.25">
      <c r="A10473" s="28" t="s">
        <v>31</v>
      </c>
      <c r="B10473" s="2">
        <v>43.07531728444809</v>
      </c>
    </row>
    <row r="10474" spans="1:2" x14ac:dyDescent="0.25">
      <c r="A10474" s="28" t="s">
        <v>29</v>
      </c>
      <c r="B10474" s="2">
        <v>29.579408562390228</v>
      </c>
    </row>
    <row r="10475" spans="1:2" x14ac:dyDescent="0.25">
      <c r="A10475" s="28" t="s">
        <v>30</v>
      </c>
      <c r="B10475" s="2">
        <v>29.798060723782175</v>
      </c>
    </row>
    <row r="10476" spans="1:2" x14ac:dyDescent="0.25">
      <c r="A10476" s="28" t="s">
        <v>88</v>
      </c>
      <c r="B10476" s="2">
        <v>76.452145950685221</v>
      </c>
    </row>
    <row r="10477" spans="1:2" x14ac:dyDescent="0.25">
      <c r="A10477" s="28" t="s">
        <v>80</v>
      </c>
      <c r="B10477" s="2">
        <v>13.853667928968715</v>
      </c>
    </row>
    <row r="10478" spans="1:2" x14ac:dyDescent="0.25">
      <c r="A10478" s="28" t="s">
        <v>84</v>
      </c>
      <c r="B10478" s="2">
        <v>69.221728851672395</v>
      </c>
    </row>
    <row r="10479" spans="1:2" x14ac:dyDescent="0.25">
      <c r="A10479" s="28" t="s">
        <v>85</v>
      </c>
      <c r="B10479" s="2">
        <v>112.60946879562478</v>
      </c>
    </row>
    <row r="10480" spans="1:2" x14ac:dyDescent="0.25">
      <c r="A10480" s="28" t="s">
        <v>82</v>
      </c>
      <c r="B10480" s="2">
        <v>119.58264321155265</v>
      </c>
    </row>
    <row r="10481" spans="1:2" x14ac:dyDescent="0.25">
      <c r="A10481" s="6" t="s">
        <v>52</v>
      </c>
      <c r="B10481" s="2">
        <v>102.07257304823928</v>
      </c>
    </row>
    <row r="10482" spans="1:2" x14ac:dyDescent="0.25">
      <c r="A10482" s="28" t="s">
        <v>79</v>
      </c>
      <c r="B10482" s="2">
        <v>0.61471623094730321</v>
      </c>
    </row>
    <row r="10483" spans="1:2" x14ac:dyDescent="0.25">
      <c r="A10483" s="28" t="s">
        <v>86</v>
      </c>
      <c r="B10483" s="2">
        <v>0.67302084372763882</v>
      </c>
    </row>
    <row r="10484" spans="1:2" x14ac:dyDescent="0.25">
      <c r="A10484" s="28" t="s">
        <v>87</v>
      </c>
      <c r="B10484" s="2">
        <v>1.0821123489517712</v>
      </c>
    </row>
    <row r="10485" spans="1:2" x14ac:dyDescent="0.25">
      <c r="A10485" s="28" t="s">
        <v>31</v>
      </c>
      <c r="B10485" s="2">
        <v>5.7567873368452362</v>
      </c>
    </row>
    <row r="10486" spans="1:2" x14ac:dyDescent="0.25">
      <c r="A10486" s="28" t="s">
        <v>29</v>
      </c>
      <c r="B10486" s="2">
        <v>1.9900804843084854</v>
      </c>
    </row>
    <row r="10487" spans="1:2" x14ac:dyDescent="0.25">
      <c r="A10487" s="28" t="s">
        <v>30</v>
      </c>
      <c r="B10487" s="2">
        <v>3.3903436967869625</v>
      </c>
    </row>
    <row r="10488" spans="1:2" x14ac:dyDescent="0.25">
      <c r="A10488" s="28" t="s">
        <v>88</v>
      </c>
      <c r="B10488" s="2">
        <v>11.746985850414326</v>
      </c>
    </row>
    <row r="10489" spans="1:2" x14ac:dyDescent="0.25">
      <c r="A10489" s="28" t="s">
        <v>80</v>
      </c>
      <c r="B10489" s="2">
        <v>6.3873913091508561</v>
      </c>
    </row>
    <row r="10490" spans="1:2" x14ac:dyDescent="0.25">
      <c r="A10490" s="28" t="s">
        <v>84</v>
      </c>
      <c r="B10490" s="2">
        <v>5.5750544027920892</v>
      </c>
    </row>
    <row r="10491" spans="1:2" x14ac:dyDescent="0.25">
      <c r="A10491" s="28" t="s">
        <v>85</v>
      </c>
      <c r="B10491" s="2">
        <v>27.861914803416781</v>
      </c>
    </row>
    <row r="10492" spans="1:2" x14ac:dyDescent="0.25">
      <c r="A10492" s="28" t="s">
        <v>82</v>
      </c>
      <c r="B10492" s="2">
        <v>36.994165740897827</v>
      </c>
    </row>
    <row r="10493" spans="1:2" x14ac:dyDescent="0.25">
      <c r="A10493" s="6" t="s">
        <v>246</v>
      </c>
      <c r="B10493" s="2">
        <v>298.54806046649674</v>
      </c>
    </row>
    <row r="10494" spans="1:2" x14ac:dyDescent="0.25">
      <c r="A10494" s="28" t="s">
        <v>79</v>
      </c>
      <c r="B10494" s="2">
        <v>4.7861046014133137</v>
      </c>
    </row>
    <row r="10495" spans="1:2" x14ac:dyDescent="0.25">
      <c r="A10495" s="28" t="s">
        <v>86</v>
      </c>
      <c r="B10495" s="2">
        <v>1.8870229410821</v>
      </c>
    </row>
    <row r="10496" spans="1:2" x14ac:dyDescent="0.25">
      <c r="A10496" s="28" t="s">
        <v>87</v>
      </c>
      <c r="B10496" s="2">
        <v>8.7402688869205623</v>
      </c>
    </row>
    <row r="10497" spans="1:2" x14ac:dyDescent="0.25">
      <c r="A10497" s="28" t="s">
        <v>31</v>
      </c>
      <c r="B10497" s="2">
        <v>16.084640386971913</v>
      </c>
    </row>
    <row r="10498" spans="1:2" x14ac:dyDescent="0.25">
      <c r="A10498" s="28" t="s">
        <v>29</v>
      </c>
      <c r="B10498" s="2">
        <v>13.141620502324091</v>
      </c>
    </row>
    <row r="10499" spans="1:2" x14ac:dyDescent="0.25">
      <c r="A10499" s="28" t="s">
        <v>30</v>
      </c>
      <c r="B10499" s="2">
        <v>16.000508924454699</v>
      </c>
    </row>
    <row r="10500" spans="1:2" x14ac:dyDescent="0.25">
      <c r="A10500" s="28" t="s">
        <v>88</v>
      </c>
      <c r="B10500" s="2">
        <v>36.6966134261558</v>
      </c>
    </row>
    <row r="10501" spans="1:2" x14ac:dyDescent="0.25">
      <c r="A10501" s="28" t="s">
        <v>80</v>
      </c>
      <c r="B10501" s="2">
        <v>15.620438452350468</v>
      </c>
    </row>
    <row r="10502" spans="1:2" x14ac:dyDescent="0.25">
      <c r="A10502" s="28" t="s">
        <v>84</v>
      </c>
      <c r="B10502" s="2">
        <v>34.629990980648209</v>
      </c>
    </row>
    <row r="10503" spans="1:2" x14ac:dyDescent="0.25">
      <c r="A10503" s="28" t="s">
        <v>85</v>
      </c>
      <c r="B10503" s="2">
        <v>97.510249149554568</v>
      </c>
    </row>
    <row r="10504" spans="1:2" x14ac:dyDescent="0.25">
      <c r="A10504" s="28" t="s">
        <v>82</v>
      </c>
      <c r="B10504" s="2">
        <v>53.450602214621007</v>
      </c>
    </row>
    <row r="10505" spans="1:2" x14ac:dyDescent="0.25">
      <c r="A10505" s="6" t="s">
        <v>248</v>
      </c>
      <c r="B10505" s="2">
        <v>3491.2083494190574</v>
      </c>
    </row>
    <row r="10506" spans="1:2" x14ac:dyDescent="0.25">
      <c r="A10506" s="28" t="s">
        <v>79</v>
      </c>
      <c r="B10506" s="2">
        <v>64.733493604664957</v>
      </c>
    </row>
    <row r="10507" spans="1:2" x14ac:dyDescent="0.25">
      <c r="A10507" s="28" t="s">
        <v>86</v>
      </c>
      <c r="B10507" s="2">
        <v>31.276158587060753</v>
      </c>
    </row>
    <row r="10508" spans="1:2" x14ac:dyDescent="0.25">
      <c r="A10508" s="28" t="s">
        <v>87</v>
      </c>
      <c r="B10508" s="2">
        <v>115.53336545027645</v>
      </c>
    </row>
    <row r="10509" spans="1:2" x14ac:dyDescent="0.25">
      <c r="A10509" s="28" t="s">
        <v>31</v>
      </c>
      <c r="B10509" s="2">
        <v>181.49486100034534</v>
      </c>
    </row>
    <row r="10510" spans="1:2" x14ac:dyDescent="0.25">
      <c r="A10510" s="28" t="s">
        <v>29</v>
      </c>
      <c r="B10510" s="2">
        <v>98.912440828716683</v>
      </c>
    </row>
    <row r="10511" spans="1:2" x14ac:dyDescent="0.25">
      <c r="A10511" s="28" t="s">
        <v>30</v>
      </c>
      <c r="B10511" s="2">
        <v>164.59132800746684</v>
      </c>
    </row>
    <row r="10512" spans="1:2" x14ac:dyDescent="0.25">
      <c r="A10512" s="28" t="s">
        <v>88</v>
      </c>
      <c r="B10512" s="2">
        <v>642.14073317854002</v>
      </c>
    </row>
    <row r="10513" spans="1:2" x14ac:dyDescent="0.25">
      <c r="A10513" s="28" t="s">
        <v>80</v>
      </c>
      <c r="B10513" s="2">
        <v>114.64869761791127</v>
      </c>
    </row>
    <row r="10514" spans="1:2" x14ac:dyDescent="0.25">
      <c r="A10514" s="28" t="s">
        <v>84</v>
      </c>
      <c r="B10514" s="2">
        <v>744.81855698298432</v>
      </c>
    </row>
    <row r="10515" spans="1:2" x14ac:dyDescent="0.25">
      <c r="A10515" s="28" t="s">
        <v>85</v>
      </c>
      <c r="B10515" s="2">
        <v>723.42868134402738</v>
      </c>
    </row>
    <row r="10516" spans="1:2" x14ac:dyDescent="0.25">
      <c r="A10516" s="28" t="s">
        <v>82</v>
      </c>
      <c r="B10516" s="2">
        <v>609.63003281706347</v>
      </c>
    </row>
    <row r="10517" spans="1:2" x14ac:dyDescent="0.25">
      <c r="A10517" s="6" t="s">
        <v>20</v>
      </c>
      <c r="B10517" s="2">
        <v>832.57079737203708</v>
      </c>
    </row>
    <row r="10518" spans="1:2" x14ac:dyDescent="0.25">
      <c r="A10518" s="28" t="s">
        <v>79</v>
      </c>
      <c r="B10518" s="2">
        <v>23.675698107806504</v>
      </c>
    </row>
    <row r="10519" spans="1:2" x14ac:dyDescent="0.25">
      <c r="A10519" s="28" t="s">
        <v>86</v>
      </c>
      <c r="B10519" s="2">
        <v>13.879461146219009</v>
      </c>
    </row>
    <row r="10520" spans="1:2" x14ac:dyDescent="0.25">
      <c r="A10520" s="28" t="s">
        <v>87</v>
      </c>
      <c r="B10520" s="2">
        <v>48.456327221614671</v>
      </c>
    </row>
    <row r="10521" spans="1:2" x14ac:dyDescent="0.25">
      <c r="A10521" s="28" t="s">
        <v>31</v>
      </c>
      <c r="B10521" s="2">
        <v>61.645156701416667</v>
      </c>
    </row>
    <row r="10522" spans="1:2" x14ac:dyDescent="0.25">
      <c r="A10522" s="28" t="s">
        <v>29</v>
      </c>
      <c r="B10522" s="2">
        <v>29.98792495240712</v>
      </c>
    </row>
    <row r="10523" spans="1:2" x14ac:dyDescent="0.25">
      <c r="A10523" s="28" t="s">
        <v>30</v>
      </c>
      <c r="B10523" s="2">
        <v>50.835652293840788</v>
      </c>
    </row>
    <row r="10524" spans="1:2" x14ac:dyDescent="0.25">
      <c r="A10524" s="28" t="s">
        <v>88</v>
      </c>
      <c r="B10524" s="2">
        <v>192.52206715242951</v>
      </c>
    </row>
    <row r="10525" spans="1:2" x14ac:dyDescent="0.25">
      <c r="A10525" s="28" t="s">
        <v>80</v>
      </c>
      <c r="B10525" s="2">
        <v>9.3269978935739246</v>
      </c>
    </row>
    <row r="10526" spans="1:2" x14ac:dyDescent="0.25">
      <c r="A10526" s="28" t="s">
        <v>84</v>
      </c>
      <c r="B10526" s="2">
        <v>110.37802198006374</v>
      </c>
    </row>
    <row r="10527" spans="1:2" x14ac:dyDescent="0.25">
      <c r="A10527" s="28" t="s">
        <v>85</v>
      </c>
      <c r="B10527" s="2">
        <v>145.68436682386798</v>
      </c>
    </row>
    <row r="10528" spans="1:2" x14ac:dyDescent="0.25">
      <c r="A10528" s="28" t="s">
        <v>82</v>
      </c>
      <c r="B10528" s="2">
        <v>146.17912309879716</v>
      </c>
    </row>
    <row r="10529" spans="1:2" x14ac:dyDescent="0.25">
      <c r="A10529" s="6" t="s">
        <v>21</v>
      </c>
      <c r="B10529" s="2">
        <v>541.70311435439703</v>
      </c>
    </row>
    <row r="10530" spans="1:2" x14ac:dyDescent="0.25">
      <c r="A10530" s="28" t="s">
        <v>79</v>
      </c>
      <c r="B10530" s="2">
        <v>6.2190054570162996</v>
      </c>
    </row>
    <row r="10531" spans="1:2" x14ac:dyDescent="0.25">
      <c r="A10531" s="28" t="s">
        <v>86</v>
      </c>
      <c r="B10531" s="2">
        <v>3.8516722153549865</v>
      </c>
    </row>
    <row r="10532" spans="1:2" x14ac:dyDescent="0.25">
      <c r="A10532" s="28" t="s">
        <v>87</v>
      </c>
      <c r="B10532" s="2">
        <v>3.7021340154170206</v>
      </c>
    </row>
    <row r="10533" spans="1:2" x14ac:dyDescent="0.25">
      <c r="A10533" s="28" t="s">
        <v>31</v>
      </c>
      <c r="B10533" s="2">
        <v>15.510319404542415</v>
      </c>
    </row>
    <row r="10534" spans="1:2" x14ac:dyDescent="0.25">
      <c r="A10534" s="28" t="s">
        <v>29</v>
      </c>
      <c r="B10534" s="2">
        <v>7.1227575968100227</v>
      </c>
    </row>
    <row r="10535" spans="1:2" x14ac:dyDescent="0.25">
      <c r="A10535" s="28" t="s">
        <v>30</v>
      </c>
      <c r="B10535" s="2">
        <v>19.361889903223293</v>
      </c>
    </row>
    <row r="10536" spans="1:2" x14ac:dyDescent="0.25">
      <c r="A10536" s="28" t="s">
        <v>88</v>
      </c>
      <c r="B10536" s="2">
        <v>61.896173914261851</v>
      </c>
    </row>
    <row r="10537" spans="1:2" x14ac:dyDescent="0.25">
      <c r="A10537" s="28" t="s">
        <v>80</v>
      </c>
      <c r="B10537" s="2">
        <v>96.744926715168518</v>
      </c>
    </row>
    <row r="10538" spans="1:2" x14ac:dyDescent="0.25">
      <c r="A10538" s="28" t="s">
        <v>84</v>
      </c>
      <c r="B10538" s="2">
        <v>102.20633447349694</v>
      </c>
    </row>
    <row r="10539" spans="1:2" x14ac:dyDescent="0.25">
      <c r="A10539" s="28" t="s">
        <v>85</v>
      </c>
      <c r="B10539" s="2">
        <v>89.50750424696993</v>
      </c>
    </row>
    <row r="10540" spans="1:2" x14ac:dyDescent="0.25">
      <c r="A10540" s="28" t="s">
        <v>82</v>
      </c>
      <c r="B10540" s="2">
        <v>135.58039641213571</v>
      </c>
    </row>
    <row r="10541" spans="1:2" x14ac:dyDescent="0.25">
      <c r="A10541" s="6" t="s">
        <v>22</v>
      </c>
      <c r="B10541" s="2">
        <v>116.33093605641139</v>
      </c>
    </row>
    <row r="10542" spans="1:2" x14ac:dyDescent="0.25">
      <c r="A10542" s="28" t="s">
        <v>79</v>
      </c>
      <c r="B10542" s="2">
        <v>2.1290488823205869</v>
      </c>
    </row>
    <row r="10543" spans="1:2" x14ac:dyDescent="0.25">
      <c r="A10543" s="28" t="s">
        <v>86</v>
      </c>
      <c r="B10543" s="2">
        <v>1.5033538196785785</v>
      </c>
    </row>
    <row r="10544" spans="1:2" x14ac:dyDescent="0.25">
      <c r="A10544" s="28" t="s">
        <v>87</v>
      </c>
      <c r="B10544" s="2">
        <v>4.3149833141677201</v>
      </c>
    </row>
    <row r="10545" spans="1:2" x14ac:dyDescent="0.25">
      <c r="A10545" s="28" t="s">
        <v>31</v>
      </c>
      <c r="B10545" s="2">
        <v>8.5908812691074914</v>
      </c>
    </row>
    <row r="10546" spans="1:2" x14ac:dyDescent="0.25">
      <c r="A10546" s="28" t="s">
        <v>29</v>
      </c>
      <c r="B10546" s="2">
        <v>5.342199509900575</v>
      </c>
    </row>
    <row r="10547" spans="1:2" x14ac:dyDescent="0.25">
      <c r="A10547" s="28" t="s">
        <v>30</v>
      </c>
      <c r="B10547" s="2">
        <v>7.2432381186519184</v>
      </c>
    </row>
    <row r="10548" spans="1:2" x14ac:dyDescent="0.25">
      <c r="A10548" s="28" t="s">
        <v>88</v>
      </c>
      <c r="B10548" s="2">
        <v>18.034755144908427</v>
      </c>
    </row>
    <row r="10549" spans="1:2" x14ac:dyDescent="0.25">
      <c r="A10549" s="28" t="s">
        <v>80</v>
      </c>
      <c r="B10549" s="2">
        <v>3.0717515200109671</v>
      </c>
    </row>
    <row r="10550" spans="1:2" x14ac:dyDescent="0.25">
      <c r="A10550" s="28" t="s">
        <v>84</v>
      </c>
      <c r="B10550" s="2">
        <v>10.607942650283157</v>
      </c>
    </row>
    <row r="10551" spans="1:2" x14ac:dyDescent="0.25">
      <c r="A10551" s="28" t="s">
        <v>85</v>
      </c>
      <c r="B10551" s="2">
        <v>30.951022561243249</v>
      </c>
    </row>
    <row r="10552" spans="1:2" x14ac:dyDescent="0.25">
      <c r="A10552" s="28" t="s">
        <v>82</v>
      </c>
      <c r="B10552" s="2">
        <v>24.541759266138712</v>
      </c>
    </row>
    <row r="10553" spans="1:2" x14ac:dyDescent="0.25">
      <c r="A10553" s="6" t="s">
        <v>25</v>
      </c>
      <c r="B10553" s="2">
        <v>450.8023598467239</v>
      </c>
    </row>
    <row r="10554" spans="1:2" x14ac:dyDescent="0.25">
      <c r="A10554" s="28" t="s">
        <v>79</v>
      </c>
      <c r="B10554" s="2">
        <v>20.08051193523325</v>
      </c>
    </row>
    <row r="10555" spans="1:2" x14ac:dyDescent="0.25">
      <c r="A10555" s="28" t="s">
        <v>86</v>
      </c>
      <c r="B10555" s="2">
        <v>4.2103845612832078</v>
      </c>
    </row>
    <row r="10556" spans="1:2" x14ac:dyDescent="0.25">
      <c r="A10556" s="28" t="s">
        <v>87</v>
      </c>
      <c r="B10556" s="2">
        <v>5.8214434594588722</v>
      </c>
    </row>
    <row r="10557" spans="1:2" x14ac:dyDescent="0.25">
      <c r="A10557" s="28" t="s">
        <v>31</v>
      </c>
      <c r="B10557" s="2">
        <v>24.008213263249129</v>
      </c>
    </row>
    <row r="10558" spans="1:2" x14ac:dyDescent="0.25">
      <c r="A10558" s="28" t="s">
        <v>29</v>
      </c>
      <c r="B10558" s="2">
        <v>17.297228221186359</v>
      </c>
    </row>
    <row r="10559" spans="1:2" x14ac:dyDescent="0.25">
      <c r="A10559" s="28" t="s">
        <v>30</v>
      </c>
      <c r="B10559" s="2">
        <v>31.577676403386103</v>
      </c>
    </row>
    <row r="10560" spans="1:2" x14ac:dyDescent="0.25">
      <c r="A10560" s="28" t="s">
        <v>88</v>
      </c>
      <c r="B10560" s="2">
        <v>65.040945570973037</v>
      </c>
    </row>
    <row r="10561" spans="1:2" x14ac:dyDescent="0.25">
      <c r="A10561" s="28" t="s">
        <v>80</v>
      </c>
      <c r="B10561" s="2">
        <v>12.921176954946203</v>
      </c>
    </row>
    <row r="10562" spans="1:2" x14ac:dyDescent="0.25">
      <c r="A10562" s="28" t="s">
        <v>84</v>
      </c>
      <c r="B10562" s="2">
        <v>23.434337731948219</v>
      </c>
    </row>
    <row r="10563" spans="1:2" x14ac:dyDescent="0.25">
      <c r="A10563" s="28" t="s">
        <v>85</v>
      </c>
      <c r="B10563" s="2">
        <v>156.36250657185514</v>
      </c>
    </row>
    <row r="10564" spans="1:2" x14ac:dyDescent="0.25">
      <c r="A10564" s="28" t="s">
        <v>82</v>
      </c>
      <c r="B10564" s="2">
        <v>90.047935173204365</v>
      </c>
    </row>
    <row r="10565" spans="1:2" x14ac:dyDescent="0.25">
      <c r="A10565" s="6" t="s">
        <v>23</v>
      </c>
      <c r="B10565" s="2">
        <v>186.91131658839248</v>
      </c>
    </row>
    <row r="10566" spans="1:2" x14ac:dyDescent="0.25">
      <c r="A10566" s="28" t="s">
        <v>79</v>
      </c>
      <c r="B10566" s="2">
        <v>2.540495143478267</v>
      </c>
    </row>
    <row r="10567" spans="1:2" x14ac:dyDescent="0.25">
      <c r="A10567" s="28" t="s">
        <v>86</v>
      </c>
      <c r="B10567" s="2">
        <v>1.7351172916175985</v>
      </c>
    </row>
    <row r="10568" spans="1:2" x14ac:dyDescent="0.25">
      <c r="A10568" s="28" t="s">
        <v>87</v>
      </c>
      <c r="B10568" s="2">
        <v>5.6371050812169194</v>
      </c>
    </row>
    <row r="10569" spans="1:2" x14ac:dyDescent="0.25">
      <c r="A10569" s="28" t="s">
        <v>31</v>
      </c>
      <c r="B10569" s="2">
        <v>15.000726856019647</v>
      </c>
    </row>
    <row r="10570" spans="1:2" x14ac:dyDescent="0.25">
      <c r="A10570" s="28" t="s">
        <v>29</v>
      </c>
      <c r="B10570" s="2">
        <v>7.7156050970319265</v>
      </c>
    </row>
    <row r="10571" spans="1:2" x14ac:dyDescent="0.25">
      <c r="A10571" s="28" t="s">
        <v>30</v>
      </c>
      <c r="B10571" s="2">
        <v>11.554617807966816</v>
      </c>
    </row>
    <row r="10572" spans="1:2" x14ac:dyDescent="0.25">
      <c r="A10572" s="28" t="s">
        <v>88</v>
      </c>
      <c r="B10572" s="2">
        <v>25.053912331591967</v>
      </c>
    </row>
    <row r="10573" spans="1:2" x14ac:dyDescent="0.25">
      <c r="A10573" s="28" t="s">
        <v>80</v>
      </c>
      <c r="B10573" s="2">
        <v>6.6035667856502078</v>
      </c>
    </row>
    <row r="10574" spans="1:2" x14ac:dyDescent="0.25">
      <c r="A10574" s="28" t="s">
        <v>84</v>
      </c>
      <c r="B10574" s="2">
        <v>37.613037005380534</v>
      </c>
    </row>
    <row r="10575" spans="1:2" x14ac:dyDescent="0.25">
      <c r="A10575" s="28" t="s">
        <v>85</v>
      </c>
      <c r="B10575" s="2">
        <v>36.472142626004043</v>
      </c>
    </row>
    <row r="10576" spans="1:2" x14ac:dyDescent="0.25">
      <c r="A10576" s="28" t="s">
        <v>82</v>
      </c>
      <c r="B10576" s="2">
        <v>36.984990562434582</v>
      </c>
    </row>
    <row r="10577" spans="1:2" x14ac:dyDescent="0.25">
      <c r="A10577" s="6" t="s">
        <v>250</v>
      </c>
      <c r="B10577" s="2">
        <v>1520.8956473126682</v>
      </c>
    </row>
    <row r="10578" spans="1:2" x14ac:dyDescent="0.25">
      <c r="A10578" s="28" t="s">
        <v>79</v>
      </c>
      <c r="B10578" s="2">
        <v>18.196696900549341</v>
      </c>
    </row>
    <row r="10579" spans="1:2" x14ac:dyDescent="0.25">
      <c r="A10579" s="28" t="s">
        <v>86</v>
      </c>
      <c r="B10579" s="2">
        <v>13.559379482477011</v>
      </c>
    </row>
    <row r="10580" spans="1:2" x14ac:dyDescent="0.25">
      <c r="A10580" s="28" t="s">
        <v>87</v>
      </c>
      <c r="B10580" s="2">
        <v>49.001464811480574</v>
      </c>
    </row>
    <row r="10581" spans="1:2" x14ac:dyDescent="0.25">
      <c r="A10581" s="28" t="s">
        <v>31</v>
      </c>
      <c r="B10581" s="2">
        <v>86.691798024815768</v>
      </c>
    </row>
    <row r="10582" spans="1:2" x14ac:dyDescent="0.25">
      <c r="A10582" s="28" t="s">
        <v>29</v>
      </c>
      <c r="B10582" s="2">
        <v>48.138794274824576</v>
      </c>
    </row>
    <row r="10583" spans="1:2" x14ac:dyDescent="0.25">
      <c r="A10583" s="28" t="s">
        <v>30</v>
      </c>
      <c r="B10583" s="2">
        <v>73.420706942541514</v>
      </c>
    </row>
    <row r="10584" spans="1:2" x14ac:dyDescent="0.25">
      <c r="A10584" s="28" t="s">
        <v>88</v>
      </c>
      <c r="B10584" s="2">
        <v>300.49831084878718</v>
      </c>
    </row>
    <row r="10585" spans="1:2" x14ac:dyDescent="0.25">
      <c r="A10585" s="28" t="s">
        <v>80</v>
      </c>
      <c r="B10585" s="2">
        <v>63.448390577714974</v>
      </c>
    </row>
    <row r="10586" spans="1:2" x14ac:dyDescent="0.25">
      <c r="A10586" s="28" t="s">
        <v>84</v>
      </c>
      <c r="B10586" s="2">
        <v>312.86253919039717</v>
      </c>
    </row>
    <row r="10587" spans="1:2" x14ac:dyDescent="0.25">
      <c r="A10587" s="28" t="s">
        <v>85</v>
      </c>
      <c r="B10587" s="2">
        <v>258.30661988214342</v>
      </c>
    </row>
    <row r="10588" spans="1:2" x14ac:dyDescent="0.25">
      <c r="A10588" s="28" t="s">
        <v>82</v>
      </c>
      <c r="B10588" s="2">
        <v>296.77094637693642</v>
      </c>
    </row>
    <row r="10589" spans="1:2" x14ac:dyDescent="0.25">
      <c r="A10589" s="6" t="s">
        <v>252</v>
      </c>
      <c r="B10589" s="2">
        <v>1512.9333732243454</v>
      </c>
    </row>
    <row r="10590" spans="1:2" x14ac:dyDescent="0.25">
      <c r="A10590" s="28" t="s">
        <v>79</v>
      </c>
      <c r="B10590" s="2">
        <v>32.391248212531593</v>
      </c>
    </row>
    <row r="10591" spans="1:2" x14ac:dyDescent="0.25">
      <c r="A10591" s="28" t="s">
        <v>86</v>
      </c>
      <c r="B10591" s="2">
        <v>10.277342722232708</v>
      </c>
    </row>
    <row r="10592" spans="1:2" x14ac:dyDescent="0.25">
      <c r="A10592" s="28" t="s">
        <v>87</v>
      </c>
      <c r="B10592" s="2">
        <v>61.522514964821546</v>
      </c>
    </row>
    <row r="10593" spans="1:2" x14ac:dyDescent="0.25">
      <c r="A10593" s="28" t="s">
        <v>31</v>
      </c>
      <c r="B10593" s="2">
        <v>89.396767159193587</v>
      </c>
    </row>
    <row r="10594" spans="1:2" x14ac:dyDescent="0.25">
      <c r="A10594" s="28" t="s">
        <v>29</v>
      </c>
      <c r="B10594" s="2">
        <v>164.37665433903317</v>
      </c>
    </row>
    <row r="10595" spans="1:2" x14ac:dyDescent="0.25">
      <c r="A10595" s="28" t="s">
        <v>30</v>
      </c>
      <c r="B10595" s="2">
        <v>64.495560851732407</v>
      </c>
    </row>
    <row r="10596" spans="1:2" x14ac:dyDescent="0.25">
      <c r="A10596" s="28" t="s">
        <v>88</v>
      </c>
      <c r="B10596" s="2">
        <v>279.9694590978645</v>
      </c>
    </row>
    <row r="10597" spans="1:2" x14ac:dyDescent="0.25">
      <c r="A10597" s="28" t="s">
        <v>80</v>
      </c>
      <c r="B10597" s="2">
        <v>60.722815484407093</v>
      </c>
    </row>
    <row r="10598" spans="1:2" x14ac:dyDescent="0.25">
      <c r="A10598" s="28" t="s">
        <v>84</v>
      </c>
      <c r="B10598" s="2">
        <v>171.40716519810007</v>
      </c>
    </row>
    <row r="10599" spans="1:2" x14ac:dyDescent="0.25">
      <c r="A10599" s="28" t="s">
        <v>85</v>
      </c>
      <c r="B10599" s="2">
        <v>270.01097876217506</v>
      </c>
    </row>
    <row r="10600" spans="1:2" x14ac:dyDescent="0.25">
      <c r="A10600" s="28" t="s">
        <v>82</v>
      </c>
      <c r="B10600" s="2">
        <v>308.36286643225355</v>
      </c>
    </row>
    <row r="10601" spans="1:2" x14ac:dyDescent="0.25">
      <c r="A10601" s="6" t="s">
        <v>230</v>
      </c>
      <c r="B10601" s="2">
        <v>489.83175375022483</v>
      </c>
    </row>
    <row r="10602" spans="1:2" x14ac:dyDescent="0.25">
      <c r="A10602" s="28" t="s">
        <v>79</v>
      </c>
      <c r="B10602" s="2">
        <v>10.794012987387166</v>
      </c>
    </row>
    <row r="10603" spans="1:2" x14ac:dyDescent="0.25">
      <c r="A10603" s="28" t="s">
        <v>86</v>
      </c>
      <c r="B10603" s="2">
        <v>3.9692010934938358</v>
      </c>
    </row>
    <row r="10604" spans="1:2" x14ac:dyDescent="0.25">
      <c r="A10604" s="28" t="s">
        <v>87</v>
      </c>
      <c r="B10604" s="2">
        <v>16.520761855128267</v>
      </c>
    </row>
    <row r="10605" spans="1:2" x14ac:dyDescent="0.25">
      <c r="A10605" s="28" t="s">
        <v>31</v>
      </c>
      <c r="B10605" s="2">
        <v>41.025932188958599</v>
      </c>
    </row>
    <row r="10606" spans="1:2" x14ac:dyDescent="0.25">
      <c r="A10606" s="28" t="s">
        <v>29</v>
      </c>
      <c r="B10606" s="2">
        <v>37.156807702691523</v>
      </c>
    </row>
    <row r="10607" spans="1:2" x14ac:dyDescent="0.25">
      <c r="A10607" s="28" t="s">
        <v>30</v>
      </c>
      <c r="B10607" s="2">
        <v>32.236683258161463</v>
      </c>
    </row>
    <row r="10608" spans="1:2" x14ac:dyDescent="0.25">
      <c r="A10608" s="28" t="s">
        <v>88</v>
      </c>
      <c r="B10608" s="2">
        <v>93.048086703880799</v>
      </c>
    </row>
    <row r="10609" spans="1:2" x14ac:dyDescent="0.25">
      <c r="A10609" s="28" t="s">
        <v>80</v>
      </c>
      <c r="B10609" s="2">
        <v>15.061121545681754</v>
      </c>
    </row>
    <row r="10610" spans="1:2" x14ac:dyDescent="0.25">
      <c r="A10610" s="28" t="s">
        <v>84</v>
      </c>
      <c r="B10610" s="2">
        <v>38.209843238027076</v>
      </c>
    </row>
    <row r="10611" spans="1:2" x14ac:dyDescent="0.25">
      <c r="A10611" s="28" t="s">
        <v>85</v>
      </c>
      <c r="B10611" s="2">
        <v>86.113372145512969</v>
      </c>
    </row>
    <row r="10612" spans="1:2" x14ac:dyDescent="0.25">
      <c r="A10612" s="28" t="s">
        <v>82</v>
      </c>
      <c r="B10612" s="2">
        <v>115.69593103130134</v>
      </c>
    </row>
    <row r="10613" spans="1:2" x14ac:dyDescent="0.25">
      <c r="A10613" s="6" t="s">
        <v>93</v>
      </c>
      <c r="B10613" s="2">
        <v>13061.059874840126</v>
      </c>
    </row>
    <row r="10614" spans="1:2" x14ac:dyDescent="0.25">
      <c r="A10614" s="28" t="s">
        <v>79</v>
      </c>
      <c r="B10614" s="2">
        <v>265.57818104408824</v>
      </c>
    </row>
    <row r="10615" spans="1:2" x14ac:dyDescent="0.25">
      <c r="A10615" s="28" t="s">
        <v>86</v>
      </c>
      <c r="B10615" s="2">
        <v>121.88101012306957</v>
      </c>
    </row>
    <row r="10616" spans="1:2" x14ac:dyDescent="0.25">
      <c r="A10616" s="28" t="s">
        <v>87</v>
      </c>
      <c r="B10616" s="2">
        <v>423.60812888316633</v>
      </c>
    </row>
    <row r="10617" spans="1:2" x14ac:dyDescent="0.25">
      <c r="A10617" s="28" t="s">
        <v>31</v>
      </c>
      <c r="B10617" s="2">
        <v>746.98222829534063</v>
      </c>
    </row>
    <row r="10618" spans="1:2" x14ac:dyDescent="0.25">
      <c r="A10618" s="28" t="s">
        <v>29</v>
      </c>
      <c r="B10618" s="2">
        <v>556.08593599191295</v>
      </c>
    </row>
    <row r="10619" spans="1:2" x14ac:dyDescent="0.25">
      <c r="A10619" s="28" t="s">
        <v>30</v>
      </c>
      <c r="B10619" s="2">
        <v>635.89599259745933</v>
      </c>
    </row>
    <row r="10620" spans="1:2" x14ac:dyDescent="0.25">
      <c r="A10620" s="28" t="s">
        <v>88</v>
      </c>
      <c r="B10620" s="2">
        <v>2294.3544320582846</v>
      </c>
    </row>
    <row r="10621" spans="1:2" x14ac:dyDescent="0.25">
      <c r="A10621" s="28" t="s">
        <v>80</v>
      </c>
      <c r="B10621" s="2">
        <v>645.72696730654832</v>
      </c>
    </row>
    <row r="10622" spans="1:2" x14ac:dyDescent="0.25">
      <c r="A10622" s="28" t="s">
        <v>84</v>
      </c>
      <c r="B10622" s="2">
        <v>2229.8054648889856</v>
      </c>
    </row>
    <row r="10623" spans="1:2" x14ac:dyDescent="0.25">
      <c r="A10623" s="28" t="s">
        <v>85</v>
      </c>
      <c r="B10623" s="2">
        <v>2580.0725715947033</v>
      </c>
    </row>
    <row r="10624" spans="1:2" x14ac:dyDescent="0.25">
      <c r="A10624" s="28" t="s">
        <v>82</v>
      </c>
      <c r="B10624" s="2">
        <v>2561.0689620565681</v>
      </c>
    </row>
    <row r="10625" spans="1:2" x14ac:dyDescent="0.25">
      <c r="A10625" s="3" t="s">
        <v>225</v>
      </c>
      <c r="B10625" s="2">
        <v>680.14164788484902</v>
      </c>
    </row>
    <row r="10626" spans="1:2" x14ac:dyDescent="0.25">
      <c r="A10626" s="6" t="s">
        <v>229</v>
      </c>
      <c r="B10626" s="2">
        <v>3.6868830500917347</v>
      </c>
    </row>
    <row r="10627" spans="1:2" x14ac:dyDescent="0.25">
      <c r="A10627" s="28" t="s">
        <v>79</v>
      </c>
      <c r="B10627" s="2">
        <v>3.2705217053010771E-2</v>
      </c>
    </row>
    <row r="10628" spans="1:2" x14ac:dyDescent="0.25">
      <c r="A10628" s="28" t="s">
        <v>86</v>
      </c>
      <c r="B10628" s="2">
        <v>7.2726586437434444E-3</v>
      </c>
    </row>
    <row r="10629" spans="1:2" x14ac:dyDescent="0.25">
      <c r="A10629" s="28" t="s">
        <v>87</v>
      </c>
      <c r="B10629" s="2">
        <v>0.19526269982447697</v>
      </c>
    </row>
    <row r="10630" spans="1:2" x14ac:dyDescent="0.25">
      <c r="A10630" s="28" t="s">
        <v>31</v>
      </c>
      <c r="B10630" s="2">
        <v>0.63735452757709365</v>
      </c>
    </row>
    <row r="10631" spans="1:2" x14ac:dyDescent="0.25">
      <c r="A10631" s="28" t="s">
        <v>29</v>
      </c>
      <c r="B10631" s="2">
        <v>0.36550085048023773</v>
      </c>
    </row>
    <row r="10632" spans="1:2" x14ac:dyDescent="0.25">
      <c r="A10632" s="28" t="s">
        <v>30</v>
      </c>
      <c r="B10632" s="2">
        <v>1.3955116690455438</v>
      </c>
    </row>
    <row r="10633" spans="1:2" x14ac:dyDescent="0.25">
      <c r="A10633" s="28" t="s">
        <v>88</v>
      </c>
      <c r="B10633" s="2">
        <v>6.4091899745612788E-2</v>
      </c>
    </row>
    <row r="10634" spans="1:2" x14ac:dyDescent="0.25">
      <c r="A10634" s="28" t="s">
        <v>80</v>
      </c>
      <c r="B10634" s="2">
        <v>2.1741161141988881E-2</v>
      </c>
    </row>
    <row r="10635" spans="1:2" x14ac:dyDescent="0.25">
      <c r="A10635" s="28" t="s">
        <v>84</v>
      </c>
      <c r="B10635" s="2">
        <v>0.10663236794276763</v>
      </c>
    </row>
    <row r="10636" spans="1:2" x14ac:dyDescent="0.25">
      <c r="A10636" s="28" t="s">
        <v>85</v>
      </c>
      <c r="B10636" s="2">
        <v>0.33611725466304465</v>
      </c>
    </row>
    <row r="10637" spans="1:2" x14ac:dyDescent="0.25">
      <c r="A10637" s="28" t="s">
        <v>82</v>
      </c>
      <c r="B10637" s="2">
        <v>0.52469274397421417</v>
      </c>
    </row>
    <row r="10638" spans="1:2" x14ac:dyDescent="0.25">
      <c r="A10638" s="6" t="s">
        <v>240</v>
      </c>
      <c r="B10638" s="2">
        <v>3.4604825605472866</v>
      </c>
    </row>
    <row r="10639" spans="1:2" x14ac:dyDescent="0.25">
      <c r="A10639" s="28" t="s">
        <v>79</v>
      </c>
      <c r="B10639" s="2">
        <v>6.3161225978046378E-3</v>
      </c>
    </row>
    <row r="10640" spans="1:2" x14ac:dyDescent="0.25">
      <c r="A10640" s="28" t="s">
        <v>87</v>
      </c>
      <c r="B10640" s="2">
        <v>0.14484777381596411</v>
      </c>
    </row>
    <row r="10641" spans="1:2" x14ac:dyDescent="0.25">
      <c r="A10641" s="28" t="s">
        <v>31</v>
      </c>
      <c r="B10641" s="2">
        <v>6.0724293291059578E-2</v>
      </c>
    </row>
    <row r="10642" spans="1:2" x14ac:dyDescent="0.25">
      <c r="A10642" s="28" t="s">
        <v>29</v>
      </c>
      <c r="B10642" s="2">
        <v>0.18369011419825826</v>
      </c>
    </row>
    <row r="10643" spans="1:2" x14ac:dyDescent="0.25">
      <c r="A10643" s="28" t="s">
        <v>30</v>
      </c>
      <c r="B10643" s="2">
        <v>0.2410463601249444</v>
      </c>
    </row>
    <row r="10644" spans="1:2" x14ac:dyDescent="0.25">
      <c r="A10644" s="28" t="s">
        <v>88</v>
      </c>
      <c r="B10644" s="2">
        <v>6.3214553175393595E-2</v>
      </c>
    </row>
    <row r="10645" spans="1:2" x14ac:dyDescent="0.25">
      <c r="A10645" s="28" t="s">
        <v>80</v>
      </c>
      <c r="B10645" s="2">
        <v>7.7540478170700991E-3</v>
      </c>
    </row>
    <row r="10646" spans="1:2" x14ac:dyDescent="0.25">
      <c r="A10646" s="28" t="s">
        <v>84</v>
      </c>
      <c r="B10646" s="2">
        <v>0.11534625526906192</v>
      </c>
    </row>
    <row r="10647" spans="1:2" x14ac:dyDescent="0.25">
      <c r="A10647" s="28" t="s">
        <v>85</v>
      </c>
      <c r="B10647" s="2">
        <v>0.79718881177040701</v>
      </c>
    </row>
    <row r="10648" spans="1:2" x14ac:dyDescent="0.25">
      <c r="A10648" s="28" t="s">
        <v>82</v>
      </c>
      <c r="B10648" s="2">
        <v>1.8403542284873229</v>
      </c>
    </row>
    <row r="10649" spans="1:2" x14ac:dyDescent="0.25">
      <c r="A10649" s="6" t="s">
        <v>242</v>
      </c>
      <c r="B10649" s="2">
        <v>38.507513298608458</v>
      </c>
    </row>
    <row r="10650" spans="1:2" x14ac:dyDescent="0.25">
      <c r="A10650" s="28" t="s">
        <v>79</v>
      </c>
      <c r="B10650" s="2">
        <v>0.84395957248733822</v>
      </c>
    </row>
    <row r="10651" spans="1:2" x14ac:dyDescent="0.25">
      <c r="A10651" s="28" t="s">
        <v>86</v>
      </c>
      <c r="B10651" s="2">
        <v>0.354853736385217</v>
      </c>
    </row>
    <row r="10652" spans="1:2" x14ac:dyDescent="0.25">
      <c r="A10652" s="28" t="s">
        <v>87</v>
      </c>
      <c r="B10652" s="2">
        <v>1.4437426512278959</v>
      </c>
    </row>
    <row r="10653" spans="1:2" x14ac:dyDescent="0.25">
      <c r="A10653" s="28" t="s">
        <v>31</v>
      </c>
      <c r="B10653" s="2">
        <v>6.7437012980539546</v>
      </c>
    </row>
    <row r="10654" spans="1:2" x14ac:dyDescent="0.25">
      <c r="A10654" s="28" t="s">
        <v>29</v>
      </c>
      <c r="B10654" s="2">
        <v>1.5439375074093036</v>
      </c>
    </row>
    <row r="10655" spans="1:2" x14ac:dyDescent="0.25">
      <c r="A10655" s="28" t="s">
        <v>30</v>
      </c>
      <c r="B10655" s="2">
        <v>6.3776643202234755</v>
      </c>
    </row>
    <row r="10656" spans="1:2" x14ac:dyDescent="0.25">
      <c r="A10656" s="28" t="s">
        <v>88</v>
      </c>
      <c r="B10656" s="2">
        <v>3.8037422933961245</v>
      </c>
    </row>
    <row r="10657" spans="1:2" x14ac:dyDescent="0.25">
      <c r="A10657" s="28" t="s">
        <v>80</v>
      </c>
      <c r="B10657" s="2">
        <v>0.62736945186795878</v>
      </c>
    </row>
    <row r="10658" spans="1:2" x14ac:dyDescent="0.25">
      <c r="A10658" s="28" t="s">
        <v>84</v>
      </c>
      <c r="B10658" s="2">
        <v>2.1245870238616327</v>
      </c>
    </row>
    <row r="10659" spans="1:2" x14ac:dyDescent="0.25">
      <c r="A10659" s="28" t="s">
        <v>85</v>
      </c>
      <c r="B10659" s="2">
        <v>5.9529160554869733</v>
      </c>
    </row>
    <row r="10660" spans="1:2" x14ac:dyDescent="0.25">
      <c r="A10660" s="28" t="s">
        <v>82</v>
      </c>
      <c r="B10660" s="2">
        <v>8.691039388208587</v>
      </c>
    </row>
    <row r="10661" spans="1:2" x14ac:dyDescent="0.25">
      <c r="A10661" s="6" t="s">
        <v>19</v>
      </c>
      <c r="B10661" s="2">
        <v>6.6244571064508539E-2</v>
      </c>
    </row>
    <row r="10662" spans="1:2" x14ac:dyDescent="0.25">
      <c r="A10662" s="28" t="s">
        <v>79</v>
      </c>
      <c r="B10662" s="2">
        <v>1.808125112359197E-2</v>
      </c>
    </row>
    <row r="10663" spans="1:2" x14ac:dyDescent="0.25">
      <c r="A10663" s="28" t="s">
        <v>86</v>
      </c>
      <c r="B10663" s="2">
        <v>5.8712220231773508E-4</v>
      </c>
    </row>
    <row r="10664" spans="1:2" x14ac:dyDescent="0.25">
      <c r="A10664" s="28" t="s">
        <v>87</v>
      </c>
      <c r="B10664" s="2">
        <v>2.7265174243318004E-4</v>
      </c>
    </row>
    <row r="10665" spans="1:2" x14ac:dyDescent="0.25">
      <c r="A10665" s="28" t="s">
        <v>31</v>
      </c>
      <c r="B10665" s="2">
        <v>7.0739059306253174E-3</v>
      </c>
    </row>
    <row r="10666" spans="1:2" x14ac:dyDescent="0.25">
      <c r="A10666" s="28" t="s">
        <v>29</v>
      </c>
      <c r="B10666" s="2">
        <v>1.9958830966726039E-3</v>
      </c>
    </row>
    <row r="10667" spans="1:2" x14ac:dyDescent="0.25">
      <c r="A10667" s="28" t="s">
        <v>30</v>
      </c>
      <c r="B10667" s="2">
        <v>1.5031410070468465E-2</v>
      </c>
    </row>
    <row r="10668" spans="1:2" x14ac:dyDescent="0.25">
      <c r="A10668" s="28" t="s">
        <v>88</v>
      </c>
      <c r="B10668" s="2">
        <v>4.1276094805828018E-3</v>
      </c>
    </row>
    <row r="10669" spans="1:2" x14ac:dyDescent="0.25">
      <c r="A10669" s="28" t="s">
        <v>80</v>
      </c>
      <c r="B10669" s="2">
        <v>6.4749482476908178E-4</v>
      </c>
    </row>
    <row r="10670" spans="1:2" x14ac:dyDescent="0.25">
      <c r="A10670" s="28" t="s">
        <v>84</v>
      </c>
      <c r="B10670" s="2">
        <v>2.6507300975217953E-4</v>
      </c>
    </row>
    <row r="10671" spans="1:2" x14ac:dyDescent="0.25">
      <c r="A10671" s="28" t="s">
        <v>85</v>
      </c>
      <c r="B10671" s="2">
        <v>7.766464801383933E-3</v>
      </c>
    </row>
    <row r="10672" spans="1:2" x14ac:dyDescent="0.25">
      <c r="A10672" s="28" t="s">
        <v>82</v>
      </c>
      <c r="B10672" s="2">
        <v>1.0395704781911267E-2</v>
      </c>
    </row>
    <row r="10673" spans="1:2" x14ac:dyDescent="0.25">
      <c r="A10673" s="6" t="s">
        <v>244</v>
      </c>
      <c r="B10673" s="2">
        <v>19.173787516600264</v>
      </c>
    </row>
    <row r="10674" spans="1:2" x14ac:dyDescent="0.25">
      <c r="A10674" s="28" t="s">
        <v>79</v>
      </c>
      <c r="B10674" s="2">
        <v>0.15850889473980448</v>
      </c>
    </row>
    <row r="10675" spans="1:2" x14ac:dyDescent="0.25">
      <c r="A10675" s="28" t="s">
        <v>86</v>
      </c>
      <c r="B10675" s="2">
        <v>0.12350264862538775</v>
      </c>
    </row>
    <row r="10676" spans="1:2" x14ac:dyDescent="0.25">
      <c r="A10676" s="28" t="s">
        <v>87</v>
      </c>
      <c r="B10676" s="2">
        <v>0.9616268136459809</v>
      </c>
    </row>
    <row r="10677" spans="1:2" x14ac:dyDescent="0.25">
      <c r="A10677" s="28" t="s">
        <v>31</v>
      </c>
      <c r="B10677" s="2">
        <v>3.7920872974406237</v>
      </c>
    </row>
    <row r="10678" spans="1:2" x14ac:dyDescent="0.25">
      <c r="A10678" s="28" t="s">
        <v>29</v>
      </c>
      <c r="B10678" s="2">
        <v>1.3671934395887753</v>
      </c>
    </row>
    <row r="10679" spans="1:2" x14ac:dyDescent="0.25">
      <c r="A10679" s="28" t="s">
        <v>30</v>
      </c>
      <c r="B10679" s="2">
        <v>3.303475074126129</v>
      </c>
    </row>
    <row r="10680" spans="1:2" x14ac:dyDescent="0.25">
      <c r="A10680" s="28" t="s">
        <v>88</v>
      </c>
      <c r="B10680" s="2">
        <v>3.2250951595327622</v>
      </c>
    </row>
    <row r="10681" spans="1:2" x14ac:dyDescent="0.25">
      <c r="A10681" s="28" t="s">
        <v>80</v>
      </c>
      <c r="B10681" s="2">
        <v>3.7168555568633084E-2</v>
      </c>
    </row>
    <row r="10682" spans="1:2" x14ac:dyDescent="0.25">
      <c r="A10682" s="28" t="s">
        <v>84</v>
      </c>
      <c r="B10682" s="2">
        <v>0.52127874693556231</v>
      </c>
    </row>
    <row r="10683" spans="1:2" x14ac:dyDescent="0.25">
      <c r="A10683" s="28" t="s">
        <v>85</v>
      </c>
      <c r="B10683" s="2">
        <v>1.8080302407657454</v>
      </c>
    </row>
    <row r="10684" spans="1:2" x14ac:dyDescent="0.25">
      <c r="A10684" s="28" t="s">
        <v>82</v>
      </c>
      <c r="B10684" s="2">
        <v>3.8758206456308617</v>
      </c>
    </row>
    <row r="10685" spans="1:2" x14ac:dyDescent="0.25">
      <c r="A10685" s="6" t="s">
        <v>246</v>
      </c>
      <c r="B10685" s="2">
        <v>7.1159343938201109</v>
      </c>
    </row>
    <row r="10686" spans="1:2" x14ac:dyDescent="0.25">
      <c r="A10686" s="28" t="s">
        <v>79</v>
      </c>
      <c r="B10686" s="2">
        <v>9.8413262733806448E-2</v>
      </c>
    </row>
    <row r="10687" spans="1:2" x14ac:dyDescent="0.25">
      <c r="A10687" s="28" t="s">
        <v>86</v>
      </c>
      <c r="B10687" s="2">
        <v>3.3493073640614206E-2</v>
      </c>
    </row>
    <row r="10688" spans="1:2" x14ac:dyDescent="0.25">
      <c r="A10688" s="28" t="s">
        <v>87</v>
      </c>
      <c r="B10688" s="2">
        <v>0.10871352817369635</v>
      </c>
    </row>
    <row r="10689" spans="1:2" x14ac:dyDescent="0.25">
      <c r="A10689" s="28" t="s">
        <v>31</v>
      </c>
      <c r="B10689" s="2">
        <v>1.5956791842987008</v>
      </c>
    </row>
    <row r="10690" spans="1:2" x14ac:dyDescent="0.25">
      <c r="A10690" s="28" t="s">
        <v>29</v>
      </c>
      <c r="B10690" s="2">
        <v>0.40226228338748332</v>
      </c>
    </row>
    <row r="10691" spans="1:2" x14ac:dyDescent="0.25">
      <c r="A10691" s="28" t="s">
        <v>30</v>
      </c>
      <c r="B10691" s="2">
        <v>1.7523505214934803</v>
      </c>
    </row>
    <row r="10692" spans="1:2" x14ac:dyDescent="0.25">
      <c r="A10692" s="28" t="s">
        <v>88</v>
      </c>
      <c r="B10692" s="2">
        <v>0.45442862495193143</v>
      </c>
    </row>
    <row r="10693" spans="1:2" x14ac:dyDescent="0.25">
      <c r="A10693" s="28" t="s">
        <v>80</v>
      </c>
      <c r="B10693" s="2">
        <v>0.22753298498004365</v>
      </c>
    </row>
    <row r="10694" spans="1:2" x14ac:dyDescent="0.25">
      <c r="A10694" s="28" t="s">
        <v>84</v>
      </c>
      <c r="B10694" s="2">
        <v>0.25983572887922723</v>
      </c>
    </row>
    <row r="10695" spans="1:2" x14ac:dyDescent="0.25">
      <c r="A10695" s="28" t="s">
        <v>85</v>
      </c>
      <c r="B10695" s="2">
        <v>1.2492642742508657</v>
      </c>
    </row>
    <row r="10696" spans="1:2" x14ac:dyDescent="0.25">
      <c r="A10696" s="28" t="s">
        <v>82</v>
      </c>
      <c r="B10696" s="2">
        <v>0.93396092703026223</v>
      </c>
    </row>
    <row r="10697" spans="1:2" x14ac:dyDescent="0.25">
      <c r="A10697" s="6" t="s">
        <v>248</v>
      </c>
      <c r="B10697" s="2">
        <v>105.44681693865049</v>
      </c>
    </row>
    <row r="10698" spans="1:2" x14ac:dyDescent="0.25">
      <c r="A10698" s="28" t="s">
        <v>79</v>
      </c>
      <c r="B10698" s="2">
        <v>3.2234666131711878</v>
      </c>
    </row>
    <row r="10699" spans="1:2" x14ac:dyDescent="0.25">
      <c r="A10699" s="28" t="s">
        <v>86</v>
      </c>
      <c r="B10699" s="2">
        <v>1.1386447787009908</v>
      </c>
    </row>
    <row r="10700" spans="1:2" x14ac:dyDescent="0.25">
      <c r="A10700" s="28" t="s">
        <v>87</v>
      </c>
      <c r="B10700" s="2">
        <v>6.6522798580727009</v>
      </c>
    </row>
    <row r="10701" spans="1:2" x14ac:dyDescent="0.25">
      <c r="A10701" s="28" t="s">
        <v>31</v>
      </c>
      <c r="B10701" s="2">
        <v>13.117424247433181</v>
      </c>
    </row>
    <row r="10702" spans="1:2" x14ac:dyDescent="0.25">
      <c r="A10702" s="28" t="s">
        <v>29</v>
      </c>
      <c r="B10702" s="2">
        <v>4.5153145940381743</v>
      </c>
    </row>
    <row r="10703" spans="1:2" x14ac:dyDescent="0.25">
      <c r="A10703" s="28" t="s">
        <v>30</v>
      </c>
      <c r="B10703" s="2">
        <v>11.72670890970063</v>
      </c>
    </row>
    <row r="10704" spans="1:2" x14ac:dyDescent="0.25">
      <c r="A10704" s="28" t="s">
        <v>88</v>
      </c>
      <c r="B10704" s="2">
        <v>11.733336069310145</v>
      </c>
    </row>
    <row r="10705" spans="1:2" x14ac:dyDescent="0.25">
      <c r="A10705" s="28" t="s">
        <v>80</v>
      </c>
      <c r="B10705" s="2">
        <v>3.7312632470708955</v>
      </c>
    </row>
    <row r="10706" spans="1:2" x14ac:dyDescent="0.25">
      <c r="A10706" s="28" t="s">
        <v>84</v>
      </c>
      <c r="B10706" s="2">
        <v>12.786596246308964</v>
      </c>
    </row>
    <row r="10707" spans="1:2" x14ac:dyDescent="0.25">
      <c r="A10707" s="28" t="s">
        <v>85</v>
      </c>
      <c r="B10707" s="2">
        <v>23.720501170849484</v>
      </c>
    </row>
    <row r="10708" spans="1:2" x14ac:dyDescent="0.25">
      <c r="A10708" s="28" t="s">
        <v>82</v>
      </c>
      <c r="B10708" s="2">
        <v>13.101281203994136</v>
      </c>
    </row>
    <row r="10709" spans="1:2" x14ac:dyDescent="0.25">
      <c r="A10709" s="6" t="s">
        <v>20</v>
      </c>
      <c r="B10709" s="2">
        <v>18.495025903142757</v>
      </c>
    </row>
    <row r="10710" spans="1:2" x14ac:dyDescent="0.25">
      <c r="A10710" s="28" t="s">
        <v>79</v>
      </c>
      <c r="B10710" s="2">
        <v>0.55810038389511751</v>
      </c>
    </row>
    <row r="10711" spans="1:2" x14ac:dyDescent="0.25">
      <c r="A10711" s="28" t="s">
        <v>86</v>
      </c>
      <c r="B10711" s="2">
        <v>0.14232818687865703</v>
      </c>
    </row>
    <row r="10712" spans="1:2" x14ac:dyDescent="0.25">
      <c r="A10712" s="28" t="s">
        <v>87</v>
      </c>
      <c r="B10712" s="2">
        <v>0.96271461781945011</v>
      </c>
    </row>
    <row r="10713" spans="1:2" x14ac:dyDescent="0.25">
      <c r="A10713" s="28" t="s">
        <v>31</v>
      </c>
      <c r="B10713" s="2">
        <v>3.736694688510386</v>
      </c>
    </row>
    <row r="10714" spans="1:2" x14ac:dyDescent="0.25">
      <c r="A10714" s="28" t="s">
        <v>29</v>
      </c>
      <c r="B10714" s="2">
        <v>0.99647439169895546</v>
      </c>
    </row>
    <row r="10715" spans="1:2" x14ac:dyDescent="0.25">
      <c r="A10715" s="28" t="s">
        <v>30</v>
      </c>
      <c r="B10715" s="2">
        <v>3.2503244089373919</v>
      </c>
    </row>
    <row r="10716" spans="1:2" x14ac:dyDescent="0.25">
      <c r="A10716" s="28" t="s">
        <v>88</v>
      </c>
      <c r="B10716" s="2">
        <v>1.7228204907478095</v>
      </c>
    </row>
    <row r="10717" spans="1:2" x14ac:dyDescent="0.25">
      <c r="A10717" s="28" t="s">
        <v>80</v>
      </c>
      <c r="B10717" s="2">
        <v>0.40497098836135215</v>
      </c>
    </row>
    <row r="10718" spans="1:2" x14ac:dyDescent="0.25">
      <c r="A10718" s="28" t="s">
        <v>84</v>
      </c>
      <c r="B10718" s="2">
        <v>1.0929111764594055</v>
      </c>
    </row>
    <row r="10719" spans="1:2" x14ac:dyDescent="0.25">
      <c r="A10719" s="28" t="s">
        <v>85</v>
      </c>
      <c r="B10719" s="2">
        <v>3.1712855443320977</v>
      </c>
    </row>
    <row r="10720" spans="1:2" x14ac:dyDescent="0.25">
      <c r="A10720" s="28" t="s">
        <v>82</v>
      </c>
      <c r="B10720" s="2">
        <v>2.4564010255021338</v>
      </c>
    </row>
    <row r="10721" spans="1:2" x14ac:dyDescent="0.25">
      <c r="A10721" s="6" t="s">
        <v>21</v>
      </c>
      <c r="B10721" s="2">
        <v>10.155110889250992</v>
      </c>
    </row>
    <row r="10722" spans="1:2" x14ac:dyDescent="0.25">
      <c r="A10722" s="28" t="s">
        <v>79</v>
      </c>
      <c r="B10722" s="2">
        <v>2.91248126885537E-2</v>
      </c>
    </row>
    <row r="10723" spans="1:2" x14ac:dyDescent="0.25">
      <c r="A10723" s="28" t="s">
        <v>86</v>
      </c>
      <c r="B10723" s="2">
        <v>1.0168023692990698E-2</v>
      </c>
    </row>
    <row r="10724" spans="1:2" x14ac:dyDescent="0.25">
      <c r="A10724" s="28" t="s">
        <v>87</v>
      </c>
      <c r="B10724" s="2">
        <v>9.446222224156936E-2</v>
      </c>
    </row>
    <row r="10725" spans="1:2" x14ac:dyDescent="0.25">
      <c r="A10725" s="28" t="s">
        <v>31</v>
      </c>
      <c r="B10725" s="2">
        <v>1.2088483161291557</v>
      </c>
    </row>
    <row r="10726" spans="1:2" x14ac:dyDescent="0.25">
      <c r="A10726" s="28" t="s">
        <v>29</v>
      </c>
      <c r="B10726" s="2">
        <v>0.1992120310192072</v>
      </c>
    </row>
    <row r="10727" spans="1:2" x14ac:dyDescent="0.25">
      <c r="A10727" s="28" t="s">
        <v>30</v>
      </c>
      <c r="B10727" s="2">
        <v>1.5677062698327076</v>
      </c>
    </row>
    <row r="10728" spans="1:2" x14ac:dyDescent="0.25">
      <c r="A10728" s="28" t="s">
        <v>88</v>
      </c>
      <c r="B10728" s="2">
        <v>0.40821427679966593</v>
      </c>
    </row>
    <row r="10729" spans="1:2" x14ac:dyDescent="0.25">
      <c r="A10729" s="28" t="s">
        <v>80</v>
      </c>
      <c r="B10729" s="2">
        <v>0.12295105780452258</v>
      </c>
    </row>
    <row r="10730" spans="1:2" x14ac:dyDescent="0.25">
      <c r="A10730" s="28" t="s">
        <v>84</v>
      </c>
      <c r="B10730" s="2">
        <v>0.46861090384355786</v>
      </c>
    </row>
    <row r="10731" spans="1:2" x14ac:dyDescent="0.25">
      <c r="A10731" s="28" t="s">
        <v>85</v>
      </c>
      <c r="B10731" s="2">
        <v>0.4322334246668938</v>
      </c>
    </row>
    <row r="10732" spans="1:2" x14ac:dyDescent="0.25">
      <c r="A10732" s="28" t="s">
        <v>82</v>
      </c>
      <c r="B10732" s="2">
        <v>5.6135795505321679</v>
      </c>
    </row>
    <row r="10733" spans="1:2" x14ac:dyDescent="0.25">
      <c r="A10733" s="6" t="s">
        <v>22</v>
      </c>
      <c r="B10733" s="2">
        <v>5.4904248939323956</v>
      </c>
    </row>
    <row r="10734" spans="1:2" x14ac:dyDescent="0.25">
      <c r="A10734" s="28" t="s">
        <v>79</v>
      </c>
      <c r="B10734" s="2">
        <v>6.6854920729333231E-2</v>
      </c>
    </row>
    <row r="10735" spans="1:2" x14ac:dyDescent="0.25">
      <c r="A10735" s="28" t="s">
        <v>86</v>
      </c>
      <c r="B10735" s="2">
        <v>3.7193317341687647E-2</v>
      </c>
    </row>
    <row r="10736" spans="1:2" x14ac:dyDescent="0.25">
      <c r="A10736" s="28" t="s">
        <v>87</v>
      </c>
      <c r="B10736" s="2">
        <v>0.21914253394125299</v>
      </c>
    </row>
    <row r="10737" spans="1:2" x14ac:dyDescent="0.25">
      <c r="A10737" s="28" t="s">
        <v>31</v>
      </c>
      <c r="B10737" s="2">
        <v>1.2500829501269146</v>
      </c>
    </row>
    <row r="10738" spans="1:2" x14ac:dyDescent="0.25">
      <c r="A10738" s="28" t="s">
        <v>29</v>
      </c>
      <c r="B10738" s="2">
        <v>0.31587269800513967</v>
      </c>
    </row>
    <row r="10739" spans="1:2" x14ac:dyDescent="0.25">
      <c r="A10739" s="28" t="s">
        <v>30</v>
      </c>
      <c r="B10739" s="2">
        <v>1.0209966085341946</v>
      </c>
    </row>
    <row r="10740" spans="1:2" x14ac:dyDescent="0.25">
      <c r="A10740" s="28" t="s">
        <v>88</v>
      </c>
      <c r="B10740" s="2">
        <v>0.66865561941064433</v>
      </c>
    </row>
    <row r="10741" spans="1:2" x14ac:dyDescent="0.25">
      <c r="A10741" s="28" t="s">
        <v>80</v>
      </c>
      <c r="B10741" s="2">
        <v>6.6399352260152769E-2</v>
      </c>
    </row>
    <row r="10742" spans="1:2" x14ac:dyDescent="0.25">
      <c r="A10742" s="28" t="s">
        <v>84</v>
      </c>
      <c r="B10742" s="2">
        <v>0.19685273401370901</v>
      </c>
    </row>
    <row r="10743" spans="1:2" x14ac:dyDescent="0.25">
      <c r="A10743" s="28" t="s">
        <v>85</v>
      </c>
      <c r="B10743" s="2">
        <v>0.79474214562948298</v>
      </c>
    </row>
    <row r="10744" spans="1:2" x14ac:dyDescent="0.25">
      <c r="A10744" s="28" t="s">
        <v>82</v>
      </c>
      <c r="B10744" s="2">
        <v>0.85363201393988408</v>
      </c>
    </row>
    <row r="10745" spans="1:2" x14ac:dyDescent="0.25">
      <c r="A10745" s="6" t="s">
        <v>25</v>
      </c>
      <c r="B10745" s="2">
        <v>7.2973491574593758</v>
      </c>
    </row>
    <row r="10746" spans="1:2" x14ac:dyDescent="0.25">
      <c r="A10746" s="28" t="s">
        <v>79</v>
      </c>
      <c r="B10746" s="2">
        <v>3.9819769009178198E-2</v>
      </c>
    </row>
    <row r="10747" spans="1:2" x14ac:dyDescent="0.25">
      <c r="A10747" s="28" t="s">
        <v>86</v>
      </c>
      <c r="B10747" s="2">
        <v>8.6269374290402046E-2</v>
      </c>
    </row>
    <row r="10748" spans="1:2" x14ac:dyDescent="0.25">
      <c r="A10748" s="28" t="s">
        <v>87</v>
      </c>
      <c r="B10748" s="2">
        <v>3.9134759565859788E-2</v>
      </c>
    </row>
    <row r="10749" spans="1:2" x14ac:dyDescent="0.25">
      <c r="A10749" s="28" t="s">
        <v>31</v>
      </c>
      <c r="B10749" s="2">
        <v>0.5672727688533109</v>
      </c>
    </row>
    <row r="10750" spans="1:2" x14ac:dyDescent="0.25">
      <c r="A10750" s="28" t="s">
        <v>29</v>
      </c>
      <c r="B10750" s="2">
        <v>3.6032121774665082E-2</v>
      </c>
    </row>
    <row r="10751" spans="1:2" x14ac:dyDescent="0.25">
      <c r="A10751" s="28" t="s">
        <v>30</v>
      </c>
      <c r="B10751" s="2">
        <v>2.6253985420252151</v>
      </c>
    </row>
    <row r="10752" spans="1:2" x14ac:dyDescent="0.25">
      <c r="A10752" s="28" t="s">
        <v>88</v>
      </c>
      <c r="B10752" s="2">
        <v>0.72736731196999993</v>
      </c>
    </row>
    <row r="10753" spans="1:2" x14ac:dyDescent="0.25">
      <c r="A10753" s="28" t="s">
        <v>80</v>
      </c>
      <c r="B10753" s="2">
        <v>4.3639647282619548E-3</v>
      </c>
    </row>
    <row r="10754" spans="1:2" x14ac:dyDescent="0.25">
      <c r="A10754" s="28" t="s">
        <v>84</v>
      </c>
      <c r="B10754" s="2">
        <v>1.3443874903434922E-2</v>
      </c>
    </row>
    <row r="10755" spans="1:2" x14ac:dyDescent="0.25">
      <c r="A10755" s="28" t="s">
        <v>85</v>
      </c>
      <c r="B10755" s="2">
        <v>2.6204973340714623</v>
      </c>
    </row>
    <row r="10756" spans="1:2" x14ac:dyDescent="0.25">
      <c r="A10756" s="28" t="s">
        <v>82</v>
      </c>
      <c r="B10756" s="2">
        <v>0.53774933626758492</v>
      </c>
    </row>
    <row r="10757" spans="1:2" x14ac:dyDescent="0.25">
      <c r="A10757" s="6" t="s">
        <v>23</v>
      </c>
      <c r="B10757" s="2">
        <v>6.3663037769845072</v>
      </c>
    </row>
    <row r="10758" spans="1:2" x14ac:dyDescent="0.25">
      <c r="A10758" s="28" t="s">
        <v>79</v>
      </c>
      <c r="B10758" s="2">
        <v>7.4950164057556723E-2</v>
      </c>
    </row>
    <row r="10759" spans="1:2" x14ac:dyDescent="0.25">
      <c r="A10759" s="28" t="s">
        <v>86</v>
      </c>
      <c r="B10759" s="2">
        <v>5.838476752563744E-2</v>
      </c>
    </row>
    <row r="10760" spans="1:2" x14ac:dyDescent="0.25">
      <c r="A10760" s="28" t="s">
        <v>87</v>
      </c>
      <c r="B10760" s="2">
        <v>0.22063441296500014</v>
      </c>
    </row>
    <row r="10761" spans="1:2" x14ac:dyDescent="0.25">
      <c r="A10761" s="28" t="s">
        <v>31</v>
      </c>
      <c r="B10761" s="2">
        <v>1.8775591364453099</v>
      </c>
    </row>
    <row r="10762" spans="1:2" x14ac:dyDescent="0.25">
      <c r="A10762" s="28" t="s">
        <v>29</v>
      </c>
      <c r="B10762" s="2">
        <v>0.21832491471527227</v>
      </c>
    </row>
    <row r="10763" spans="1:2" x14ac:dyDescent="0.25">
      <c r="A10763" s="28" t="s">
        <v>30</v>
      </c>
      <c r="B10763" s="2">
        <v>1.2632045582587321</v>
      </c>
    </row>
    <row r="10764" spans="1:2" x14ac:dyDescent="0.25">
      <c r="A10764" s="28" t="s">
        <v>88</v>
      </c>
      <c r="B10764" s="2">
        <v>0.33339230292063882</v>
      </c>
    </row>
    <row r="10765" spans="1:2" x14ac:dyDescent="0.25">
      <c r="A10765" s="28" t="s">
        <v>80</v>
      </c>
      <c r="B10765" s="2">
        <v>0.14425269702238314</v>
      </c>
    </row>
    <row r="10766" spans="1:2" x14ac:dyDescent="0.25">
      <c r="A10766" s="28" t="s">
        <v>84</v>
      </c>
      <c r="B10766" s="2">
        <v>0.47473299083979598</v>
      </c>
    </row>
    <row r="10767" spans="1:2" x14ac:dyDescent="0.25">
      <c r="A10767" s="28" t="s">
        <v>85</v>
      </c>
      <c r="B10767" s="2">
        <v>0.8917783433353369</v>
      </c>
    </row>
    <row r="10768" spans="1:2" x14ac:dyDescent="0.25">
      <c r="A10768" s="28" t="s">
        <v>82</v>
      </c>
      <c r="B10768" s="2">
        <v>0.80908948889884458</v>
      </c>
    </row>
    <row r="10769" spans="1:2" x14ac:dyDescent="0.25">
      <c r="A10769" s="6" t="s">
        <v>250</v>
      </c>
      <c r="B10769" s="2">
        <v>62.318004801517958</v>
      </c>
    </row>
    <row r="10770" spans="1:2" x14ac:dyDescent="0.25">
      <c r="A10770" s="28" t="s">
        <v>79</v>
      </c>
      <c r="B10770" s="2">
        <v>0.59457555702857379</v>
      </c>
    </row>
    <row r="10771" spans="1:2" x14ac:dyDescent="0.25">
      <c r="A10771" s="28" t="s">
        <v>86</v>
      </c>
      <c r="B10771" s="2">
        <v>0.23764490781545791</v>
      </c>
    </row>
    <row r="10772" spans="1:2" x14ac:dyDescent="0.25">
      <c r="A10772" s="28" t="s">
        <v>87</v>
      </c>
      <c r="B10772" s="2">
        <v>4.3199206417064993</v>
      </c>
    </row>
    <row r="10773" spans="1:2" x14ac:dyDescent="0.25">
      <c r="A10773" s="28" t="s">
        <v>31</v>
      </c>
      <c r="B10773" s="2">
        <v>10.305583613998818</v>
      </c>
    </row>
    <row r="10774" spans="1:2" x14ac:dyDescent="0.25">
      <c r="A10774" s="28" t="s">
        <v>29</v>
      </c>
      <c r="B10774" s="2">
        <v>2.5501011187928224</v>
      </c>
    </row>
    <row r="10775" spans="1:2" x14ac:dyDescent="0.25">
      <c r="A10775" s="28" t="s">
        <v>30</v>
      </c>
      <c r="B10775" s="2">
        <v>11.688975714161522</v>
      </c>
    </row>
    <row r="10776" spans="1:2" x14ac:dyDescent="0.25">
      <c r="A10776" s="28" t="s">
        <v>88</v>
      </c>
      <c r="B10776" s="2">
        <v>6.3093411068805363</v>
      </c>
    </row>
    <row r="10777" spans="1:2" x14ac:dyDescent="0.25">
      <c r="A10777" s="28" t="s">
        <v>80</v>
      </c>
      <c r="B10777" s="2">
        <v>0.79121264410142367</v>
      </c>
    </row>
    <row r="10778" spans="1:2" x14ac:dyDescent="0.25">
      <c r="A10778" s="28" t="s">
        <v>84</v>
      </c>
      <c r="B10778" s="2">
        <v>5.0749598289689883</v>
      </c>
    </row>
    <row r="10779" spans="1:2" x14ac:dyDescent="0.25">
      <c r="A10779" s="28" t="s">
        <v>85</v>
      </c>
      <c r="B10779" s="2">
        <v>9.4789538822713357</v>
      </c>
    </row>
    <row r="10780" spans="1:2" x14ac:dyDescent="0.25">
      <c r="A10780" s="28" t="s">
        <v>82</v>
      </c>
      <c r="B10780" s="2">
        <v>10.966735785791988</v>
      </c>
    </row>
    <row r="10781" spans="1:2" x14ac:dyDescent="0.25">
      <c r="A10781" s="6" t="s">
        <v>252</v>
      </c>
      <c r="B10781" s="2">
        <v>44.9178350816495</v>
      </c>
    </row>
    <row r="10782" spans="1:2" x14ac:dyDescent="0.25">
      <c r="A10782" s="28" t="s">
        <v>79</v>
      </c>
      <c r="B10782" s="2">
        <v>1.0256453304668303</v>
      </c>
    </row>
    <row r="10783" spans="1:2" x14ac:dyDescent="0.25">
      <c r="A10783" s="28" t="s">
        <v>86</v>
      </c>
      <c r="B10783" s="2">
        <v>0.23471917311888327</v>
      </c>
    </row>
    <row r="10784" spans="1:2" x14ac:dyDescent="0.25">
      <c r="A10784" s="28" t="s">
        <v>87</v>
      </c>
      <c r="B10784" s="2">
        <v>1.8907270735492674</v>
      </c>
    </row>
    <row r="10785" spans="1:2" x14ac:dyDescent="0.25">
      <c r="A10785" s="28" t="s">
        <v>31</v>
      </c>
      <c r="B10785" s="2">
        <v>4.4381701568764864</v>
      </c>
    </row>
    <row r="10786" spans="1:2" x14ac:dyDescent="0.25">
      <c r="A10786" s="28" t="s">
        <v>29</v>
      </c>
      <c r="B10786" s="2">
        <v>6.1148576757712529</v>
      </c>
    </row>
    <row r="10787" spans="1:2" x14ac:dyDescent="0.25">
      <c r="A10787" s="28" t="s">
        <v>30</v>
      </c>
      <c r="B10787" s="2">
        <v>4.1850220563880436</v>
      </c>
    </row>
    <row r="10788" spans="1:2" x14ac:dyDescent="0.25">
      <c r="A10788" s="28" t="s">
        <v>88</v>
      </c>
      <c r="B10788" s="2">
        <v>7.2878851337589587</v>
      </c>
    </row>
    <row r="10789" spans="1:2" x14ac:dyDescent="0.25">
      <c r="A10789" s="28" t="s">
        <v>80</v>
      </c>
      <c r="B10789" s="2">
        <v>0.71407874998164966</v>
      </c>
    </row>
    <row r="10790" spans="1:2" x14ac:dyDescent="0.25">
      <c r="A10790" s="28" t="s">
        <v>84</v>
      </c>
      <c r="B10790" s="2">
        <v>2.8968583003204036</v>
      </c>
    </row>
    <row r="10791" spans="1:2" x14ac:dyDescent="0.25">
      <c r="A10791" s="28" t="s">
        <v>85</v>
      </c>
      <c r="B10791" s="2">
        <v>8.3661392482850268</v>
      </c>
    </row>
    <row r="10792" spans="1:2" x14ac:dyDescent="0.25">
      <c r="A10792" s="28" t="s">
        <v>82</v>
      </c>
      <c r="B10792" s="2">
        <v>7.763732183132702</v>
      </c>
    </row>
    <row r="10793" spans="1:2" x14ac:dyDescent="0.25">
      <c r="A10793" s="6" t="s">
        <v>230</v>
      </c>
      <c r="B10793" s="2">
        <v>7.573107109104086</v>
      </c>
    </row>
    <row r="10794" spans="1:2" x14ac:dyDescent="0.25">
      <c r="A10794" s="28" t="s">
        <v>79</v>
      </c>
      <c r="B10794" s="2">
        <v>0.19926580693694571</v>
      </c>
    </row>
    <row r="10795" spans="1:2" x14ac:dyDescent="0.25">
      <c r="A10795" s="28" t="s">
        <v>86</v>
      </c>
      <c r="B10795" s="2">
        <v>3.1671441793797078E-2</v>
      </c>
    </row>
    <row r="10796" spans="1:2" x14ac:dyDescent="0.25">
      <c r="A10796" s="28" t="s">
        <v>87</v>
      </c>
      <c r="B10796" s="2">
        <v>0.33197043009781713</v>
      </c>
    </row>
    <row r="10797" spans="1:2" x14ac:dyDescent="0.25">
      <c r="A10797" s="28" t="s">
        <v>31</v>
      </c>
      <c r="B10797" s="2">
        <v>0.8241946411779959</v>
      </c>
    </row>
    <row r="10798" spans="1:2" x14ac:dyDescent="0.25">
      <c r="A10798" s="28" t="s">
        <v>29</v>
      </c>
      <c r="B10798" s="2">
        <v>0.43713294199289821</v>
      </c>
    </row>
    <row r="10799" spans="1:2" x14ac:dyDescent="0.25">
      <c r="A10799" s="28" t="s">
        <v>30</v>
      </c>
      <c r="B10799" s="2">
        <v>1.4145548959775471</v>
      </c>
    </row>
    <row r="10800" spans="1:2" x14ac:dyDescent="0.25">
      <c r="A10800" s="28" t="s">
        <v>88</v>
      </c>
      <c r="B10800" s="2">
        <v>1.5869374794255522</v>
      </c>
    </row>
    <row r="10801" spans="1:2" x14ac:dyDescent="0.25">
      <c r="A10801" s="28" t="s">
        <v>80</v>
      </c>
      <c r="B10801" s="2">
        <v>9.0001280393979421E-2</v>
      </c>
    </row>
    <row r="10802" spans="1:2" x14ac:dyDescent="0.25">
      <c r="A10802" s="28" t="s">
        <v>84</v>
      </c>
      <c r="B10802" s="2">
        <v>0.15370550437291708</v>
      </c>
    </row>
    <row r="10803" spans="1:2" x14ac:dyDescent="0.25">
      <c r="A10803" s="28" t="s">
        <v>85</v>
      </c>
      <c r="B10803" s="2">
        <v>1.2989417991837664</v>
      </c>
    </row>
    <row r="10804" spans="1:2" x14ac:dyDescent="0.25">
      <c r="A10804" s="28" t="s">
        <v>82</v>
      </c>
      <c r="B10804" s="2">
        <v>1.2047308877508693</v>
      </c>
    </row>
    <row r="10805" spans="1:2" x14ac:dyDescent="0.25">
      <c r="A10805" s="6" t="s">
        <v>93</v>
      </c>
      <c r="B10805" s="2">
        <v>340.07082394242445</v>
      </c>
    </row>
    <row r="10806" spans="1:2" x14ac:dyDescent="0.25">
      <c r="A10806" s="28" t="s">
        <v>79</v>
      </c>
      <c r="B10806" s="2">
        <v>6.9697876787186335</v>
      </c>
    </row>
    <row r="10807" spans="1:2" x14ac:dyDescent="0.25">
      <c r="A10807" s="28" t="s">
        <v>86</v>
      </c>
      <c r="B10807" s="2">
        <v>2.4967332106557838</v>
      </c>
    </row>
    <row r="10808" spans="1:2" x14ac:dyDescent="0.25">
      <c r="A10808" s="28" t="s">
        <v>87</v>
      </c>
      <c r="B10808" s="2">
        <v>17.585452668389866</v>
      </c>
    </row>
    <row r="10809" spans="1:2" x14ac:dyDescent="0.25">
      <c r="A10809" s="28" t="s">
        <v>31</v>
      </c>
      <c r="B10809" s="2">
        <v>50.162451026143621</v>
      </c>
    </row>
    <row r="10810" spans="1:2" x14ac:dyDescent="0.25">
      <c r="A10810" s="28" t="s">
        <v>29</v>
      </c>
      <c r="B10810" s="2">
        <v>19.247902565969117</v>
      </c>
    </row>
    <row r="10811" spans="1:2" x14ac:dyDescent="0.25">
      <c r="A10811" s="28" t="s">
        <v>30</v>
      </c>
      <c r="B10811" s="2">
        <v>51.827971318900026</v>
      </c>
    </row>
    <row r="10812" spans="1:2" x14ac:dyDescent="0.25">
      <c r="A10812" s="28" t="s">
        <v>88</v>
      </c>
      <c r="B10812" s="2">
        <v>38.392649931506355</v>
      </c>
    </row>
    <row r="10813" spans="1:2" x14ac:dyDescent="0.25">
      <c r="A10813" s="28" t="s">
        <v>80</v>
      </c>
      <c r="B10813" s="2">
        <v>6.991707677925084</v>
      </c>
    </row>
    <row r="10814" spans="1:2" x14ac:dyDescent="0.25">
      <c r="A10814" s="28" t="s">
        <v>84</v>
      </c>
      <c r="B10814" s="2">
        <v>26.286616755929181</v>
      </c>
    </row>
    <row r="10815" spans="1:2" x14ac:dyDescent="0.25">
      <c r="A10815" s="28" t="s">
        <v>85</v>
      </c>
      <c r="B10815" s="2">
        <v>60.926355994363306</v>
      </c>
    </row>
    <row r="10816" spans="1:2" x14ac:dyDescent="0.25">
      <c r="A10816" s="28" t="s">
        <v>82</v>
      </c>
      <c r="B10816" s="2">
        <v>59.183195113923468</v>
      </c>
    </row>
    <row r="10817" spans="1:2" x14ac:dyDescent="0.25">
      <c r="A10817" s="3" t="s">
        <v>226</v>
      </c>
      <c r="B10817" s="2">
        <v>230.19316488605705</v>
      </c>
    </row>
    <row r="10818" spans="1:2" x14ac:dyDescent="0.25">
      <c r="A10818" s="6" t="s">
        <v>229</v>
      </c>
      <c r="B10818" s="2">
        <v>1.9946674838224741</v>
      </c>
    </row>
    <row r="10819" spans="1:2" x14ac:dyDescent="0.25">
      <c r="A10819" s="28" t="s">
        <v>79</v>
      </c>
      <c r="B10819" s="2">
        <v>1.7404851234021393E-5</v>
      </c>
    </row>
    <row r="10820" spans="1:2" x14ac:dyDescent="0.25">
      <c r="A10820" s="28" t="s">
        <v>86</v>
      </c>
      <c r="B10820" s="2">
        <v>6.9989801544634016E-6</v>
      </c>
    </row>
    <row r="10821" spans="1:2" x14ac:dyDescent="0.25">
      <c r="A10821" s="28" t="s">
        <v>87</v>
      </c>
      <c r="B10821" s="2">
        <v>0.57752788046334491</v>
      </c>
    </row>
    <row r="10822" spans="1:2" x14ac:dyDescent="0.25">
      <c r="A10822" s="28" t="s">
        <v>31</v>
      </c>
      <c r="B10822" s="2">
        <v>0.12126643781306774</v>
      </c>
    </row>
    <row r="10823" spans="1:2" x14ac:dyDescent="0.25">
      <c r="A10823" s="28" t="s">
        <v>29</v>
      </c>
      <c r="B10823" s="2">
        <v>0.32146433060930418</v>
      </c>
    </row>
    <row r="10824" spans="1:2" x14ac:dyDescent="0.25">
      <c r="A10824" s="28" t="s">
        <v>30</v>
      </c>
      <c r="B10824" s="2">
        <v>0.49051468527938097</v>
      </c>
    </row>
    <row r="10825" spans="1:2" x14ac:dyDescent="0.25">
      <c r="A10825" s="28" t="s">
        <v>88</v>
      </c>
      <c r="B10825" s="2">
        <v>1.9968904445413285E-2</v>
      </c>
    </row>
    <row r="10826" spans="1:2" x14ac:dyDescent="0.25">
      <c r="A10826" s="28" t="s">
        <v>80</v>
      </c>
      <c r="B10826" s="2">
        <v>4.5851715644194815E-3</v>
      </c>
    </row>
    <row r="10827" spans="1:2" x14ac:dyDescent="0.25">
      <c r="A10827" s="28" t="s">
        <v>84</v>
      </c>
      <c r="B10827" s="2">
        <v>2.8203415668699869E-2</v>
      </c>
    </row>
    <row r="10828" spans="1:2" x14ac:dyDescent="0.25">
      <c r="A10828" s="28" t="s">
        <v>85</v>
      </c>
      <c r="B10828" s="2">
        <v>0.31870806260760276</v>
      </c>
    </row>
    <row r="10829" spans="1:2" x14ac:dyDescent="0.25">
      <c r="A10829" s="28" t="s">
        <v>82</v>
      </c>
      <c r="B10829" s="2">
        <v>0.11240419153985247</v>
      </c>
    </row>
    <row r="10830" spans="1:2" x14ac:dyDescent="0.25">
      <c r="A10830" s="6" t="s">
        <v>240</v>
      </c>
      <c r="B10830" s="2">
        <v>1.5988706074867074</v>
      </c>
    </row>
    <row r="10831" spans="1:2" x14ac:dyDescent="0.25">
      <c r="A10831" s="28" t="s">
        <v>79</v>
      </c>
      <c r="B10831" s="2">
        <v>2.3845395229256604E-3</v>
      </c>
    </row>
    <row r="10832" spans="1:2" x14ac:dyDescent="0.25">
      <c r="A10832" s="28" t="s">
        <v>87</v>
      </c>
      <c r="B10832" s="2">
        <v>0.44625097341875947</v>
      </c>
    </row>
    <row r="10833" spans="1:2" x14ac:dyDescent="0.25">
      <c r="A10833" s="28" t="s">
        <v>31</v>
      </c>
      <c r="B10833" s="2">
        <v>0.10977925775078974</v>
      </c>
    </row>
    <row r="10834" spans="1:2" x14ac:dyDescent="0.25">
      <c r="A10834" s="28" t="s">
        <v>29</v>
      </c>
      <c r="B10834" s="2">
        <v>0.20735095528529329</v>
      </c>
    </row>
    <row r="10835" spans="1:2" x14ac:dyDescent="0.25">
      <c r="A10835" s="28" t="s">
        <v>30</v>
      </c>
      <c r="B10835" s="2">
        <v>0.1933810797555017</v>
      </c>
    </row>
    <row r="10836" spans="1:2" x14ac:dyDescent="0.25">
      <c r="A10836" s="28" t="s">
        <v>88</v>
      </c>
      <c r="B10836" s="2">
        <v>3.6596939963994039E-2</v>
      </c>
    </row>
    <row r="10837" spans="1:2" x14ac:dyDescent="0.25">
      <c r="A10837" s="28" t="s">
        <v>80</v>
      </c>
      <c r="B10837" s="2">
        <v>2.8244384589915742E-3</v>
      </c>
    </row>
    <row r="10838" spans="1:2" x14ac:dyDescent="0.25">
      <c r="A10838" s="28" t="s">
        <v>84</v>
      </c>
      <c r="B10838" s="2">
        <v>2.6906269453917886E-2</v>
      </c>
    </row>
    <row r="10839" spans="1:2" x14ac:dyDescent="0.25">
      <c r="A10839" s="28" t="s">
        <v>85</v>
      </c>
      <c r="B10839" s="2">
        <v>0.50582442440879516</v>
      </c>
    </row>
    <row r="10840" spans="1:2" x14ac:dyDescent="0.25">
      <c r="A10840" s="28" t="s">
        <v>82</v>
      </c>
      <c r="B10840" s="2">
        <v>6.7571729467738789E-2</v>
      </c>
    </row>
    <row r="10841" spans="1:2" x14ac:dyDescent="0.25">
      <c r="A10841" s="6" t="s">
        <v>242</v>
      </c>
      <c r="B10841" s="2">
        <v>15.852631062373987</v>
      </c>
    </row>
    <row r="10842" spans="1:2" x14ac:dyDescent="0.25">
      <c r="A10842" s="28" t="s">
        <v>79</v>
      </c>
      <c r="B10842" s="2">
        <v>0.13766751352376025</v>
      </c>
    </row>
    <row r="10843" spans="1:2" x14ac:dyDescent="0.25">
      <c r="A10843" s="28" t="s">
        <v>86</v>
      </c>
      <c r="B10843" s="2">
        <v>9.3187928646526488E-2</v>
      </c>
    </row>
    <row r="10844" spans="1:2" x14ac:dyDescent="0.25">
      <c r="A10844" s="28" t="s">
        <v>87</v>
      </c>
      <c r="B10844" s="2">
        <v>1.7651182064067443</v>
      </c>
    </row>
    <row r="10845" spans="1:2" x14ac:dyDescent="0.25">
      <c r="A10845" s="28" t="s">
        <v>31</v>
      </c>
      <c r="B10845" s="2">
        <v>2.0122521374527409</v>
      </c>
    </row>
    <row r="10846" spans="1:2" x14ac:dyDescent="0.25">
      <c r="A10846" s="28" t="s">
        <v>29</v>
      </c>
      <c r="B10846" s="2">
        <v>2.2251902960978334</v>
      </c>
    </row>
    <row r="10847" spans="1:2" x14ac:dyDescent="0.25">
      <c r="A10847" s="28" t="s">
        <v>30</v>
      </c>
      <c r="B10847" s="2">
        <v>4.9909411077208787</v>
      </c>
    </row>
    <row r="10848" spans="1:2" x14ac:dyDescent="0.25">
      <c r="A10848" s="28" t="s">
        <v>88</v>
      </c>
      <c r="B10848" s="2">
        <v>0.27718377427031948</v>
      </c>
    </row>
    <row r="10849" spans="1:2" x14ac:dyDescent="0.25">
      <c r="A10849" s="28" t="s">
        <v>80</v>
      </c>
      <c r="B10849" s="2">
        <v>0.16305111440322789</v>
      </c>
    </row>
    <row r="10850" spans="1:2" x14ac:dyDescent="0.25">
      <c r="A10850" s="28" t="s">
        <v>84</v>
      </c>
      <c r="B10850" s="2">
        <v>0.47703462697486809</v>
      </c>
    </row>
    <row r="10851" spans="1:2" x14ac:dyDescent="0.25">
      <c r="A10851" s="28" t="s">
        <v>85</v>
      </c>
      <c r="B10851" s="2">
        <v>3.0931723234588007</v>
      </c>
    </row>
    <row r="10852" spans="1:2" x14ac:dyDescent="0.25">
      <c r="A10852" s="28" t="s">
        <v>82</v>
      </c>
      <c r="B10852" s="2">
        <v>0.61783203341828608</v>
      </c>
    </row>
    <row r="10853" spans="1:2" x14ac:dyDescent="0.25">
      <c r="A10853" s="6" t="s">
        <v>53</v>
      </c>
      <c r="B10853" s="2">
        <v>0.26537454415867828</v>
      </c>
    </row>
    <row r="10854" spans="1:2" x14ac:dyDescent="0.25">
      <c r="A10854" s="28" t="s">
        <v>79</v>
      </c>
      <c r="B10854" s="2">
        <v>2.5384995970471647E-4</v>
      </c>
    </row>
    <row r="10855" spans="1:2" x14ac:dyDescent="0.25">
      <c r="A10855" s="28" t="s">
        <v>86</v>
      </c>
      <c r="B10855" s="2">
        <v>6.4643603998759547E-5</v>
      </c>
    </row>
    <row r="10856" spans="1:2" x14ac:dyDescent="0.25">
      <c r="A10856" s="28" t="s">
        <v>87</v>
      </c>
      <c r="B10856" s="2">
        <v>7.4696868844553984E-3</v>
      </c>
    </row>
    <row r="10857" spans="1:2" x14ac:dyDescent="0.25">
      <c r="A10857" s="28" t="s">
        <v>31</v>
      </c>
      <c r="B10857" s="2">
        <v>9.7815961493776128E-3</v>
      </c>
    </row>
    <row r="10858" spans="1:2" x14ac:dyDescent="0.25">
      <c r="A10858" s="28" t="s">
        <v>29</v>
      </c>
      <c r="B10858" s="2">
        <v>2.1985316421584938E-2</v>
      </c>
    </row>
    <row r="10859" spans="1:2" x14ac:dyDescent="0.25">
      <c r="A10859" s="28" t="s">
        <v>30</v>
      </c>
      <c r="B10859" s="2">
        <v>0.16087076906418032</v>
      </c>
    </row>
    <row r="10860" spans="1:2" x14ac:dyDescent="0.25">
      <c r="A10860" s="28" t="s">
        <v>80</v>
      </c>
      <c r="B10860" s="2">
        <v>1.3580531923907757E-3</v>
      </c>
    </row>
    <row r="10861" spans="1:2" x14ac:dyDescent="0.25">
      <c r="A10861" s="28" t="s">
        <v>84</v>
      </c>
      <c r="B10861" s="2">
        <v>1.5487861511026067E-3</v>
      </c>
    </row>
    <row r="10862" spans="1:2" x14ac:dyDescent="0.25">
      <c r="A10862" s="28" t="s">
        <v>85</v>
      </c>
      <c r="B10862" s="2">
        <v>5.8609621823988899E-2</v>
      </c>
    </row>
    <row r="10863" spans="1:2" x14ac:dyDescent="0.25">
      <c r="A10863" s="28" t="s">
        <v>82</v>
      </c>
      <c r="B10863" s="2">
        <v>3.4322209078942356E-3</v>
      </c>
    </row>
    <row r="10864" spans="1:2" x14ac:dyDescent="0.25">
      <c r="A10864" s="6" t="s">
        <v>19</v>
      </c>
      <c r="B10864" s="2">
        <v>0.83147182431682176</v>
      </c>
    </row>
    <row r="10865" spans="1:2" x14ac:dyDescent="0.25">
      <c r="A10865" s="28" t="s">
        <v>79</v>
      </c>
      <c r="B10865" s="2">
        <v>2.7733422056712684E-2</v>
      </c>
    </row>
    <row r="10866" spans="1:2" x14ac:dyDescent="0.25">
      <c r="A10866" s="28" t="s">
        <v>86</v>
      </c>
      <c r="B10866" s="2">
        <v>1.2046836220795405E-3</v>
      </c>
    </row>
    <row r="10867" spans="1:2" x14ac:dyDescent="0.25">
      <c r="A10867" s="28" t="s">
        <v>87</v>
      </c>
      <c r="B10867" s="2">
        <v>1.8868155740014336E-3</v>
      </c>
    </row>
    <row r="10868" spans="1:2" x14ac:dyDescent="0.25">
      <c r="A10868" s="28" t="s">
        <v>31</v>
      </c>
      <c r="B10868" s="2">
        <v>6.7869208342384128E-3</v>
      </c>
    </row>
    <row r="10869" spans="1:2" x14ac:dyDescent="0.25">
      <c r="A10869" s="28" t="s">
        <v>29</v>
      </c>
      <c r="B10869" s="2">
        <v>5.5579468664365576E-2</v>
      </c>
    </row>
    <row r="10870" spans="1:2" x14ac:dyDescent="0.25">
      <c r="A10870" s="28" t="s">
        <v>30</v>
      </c>
      <c r="B10870" s="2">
        <v>0.67639407848507671</v>
      </c>
    </row>
    <row r="10871" spans="1:2" x14ac:dyDescent="0.25">
      <c r="A10871" s="28" t="s">
        <v>88</v>
      </c>
      <c r="B10871" s="2">
        <v>7.0659864216766196E-3</v>
      </c>
    </row>
    <row r="10872" spans="1:2" x14ac:dyDescent="0.25">
      <c r="A10872" s="28" t="s">
        <v>80</v>
      </c>
      <c r="B10872" s="2">
        <v>1.0862002846941917E-3</v>
      </c>
    </row>
    <row r="10873" spans="1:2" x14ac:dyDescent="0.25">
      <c r="A10873" s="28" t="s">
        <v>84</v>
      </c>
      <c r="B10873" s="2">
        <v>1.1822092205603923E-3</v>
      </c>
    </row>
    <row r="10874" spans="1:2" x14ac:dyDescent="0.25">
      <c r="A10874" s="28" t="s">
        <v>85</v>
      </c>
      <c r="B10874" s="2">
        <v>4.4542333647053588E-2</v>
      </c>
    </row>
    <row r="10875" spans="1:2" x14ac:dyDescent="0.25">
      <c r="A10875" s="28" t="s">
        <v>82</v>
      </c>
      <c r="B10875" s="2">
        <v>8.0097055063625428E-3</v>
      </c>
    </row>
    <row r="10876" spans="1:2" x14ac:dyDescent="0.25">
      <c r="A10876" s="6" t="s">
        <v>244</v>
      </c>
      <c r="B10876" s="2">
        <v>11.870374201951</v>
      </c>
    </row>
    <row r="10877" spans="1:2" x14ac:dyDescent="0.25">
      <c r="A10877" s="28" t="s">
        <v>79</v>
      </c>
      <c r="B10877" s="2">
        <v>9.2195912936517289E-3</v>
      </c>
    </row>
    <row r="10878" spans="1:2" x14ac:dyDescent="0.25">
      <c r="A10878" s="28" t="s">
        <v>86</v>
      </c>
      <c r="B10878" s="2">
        <v>2.3252309962432275E-2</v>
      </c>
    </row>
    <row r="10879" spans="1:2" x14ac:dyDescent="0.25">
      <c r="A10879" s="28" t="s">
        <v>87</v>
      </c>
      <c r="B10879" s="2">
        <v>1.1463749897708435</v>
      </c>
    </row>
    <row r="10880" spans="1:2" x14ac:dyDescent="0.25">
      <c r="A10880" s="28" t="s">
        <v>31</v>
      </c>
      <c r="B10880" s="2">
        <v>1.2882130255068731</v>
      </c>
    </row>
    <row r="10881" spans="1:2" x14ac:dyDescent="0.25">
      <c r="A10881" s="28" t="s">
        <v>29</v>
      </c>
      <c r="B10881" s="2">
        <v>1.9709300240924443</v>
      </c>
    </row>
    <row r="10882" spans="1:2" x14ac:dyDescent="0.25">
      <c r="A10882" s="28" t="s">
        <v>30</v>
      </c>
      <c r="B10882" s="2">
        <v>4.203621816286943</v>
      </c>
    </row>
    <row r="10883" spans="1:2" x14ac:dyDescent="0.25">
      <c r="A10883" s="28" t="s">
        <v>88</v>
      </c>
      <c r="B10883" s="2">
        <v>0.37712623377338722</v>
      </c>
    </row>
    <row r="10884" spans="1:2" x14ac:dyDescent="0.25">
      <c r="A10884" s="28" t="s">
        <v>80</v>
      </c>
      <c r="B10884" s="2">
        <v>8.0848766217880028E-4</v>
      </c>
    </row>
    <row r="10885" spans="1:2" x14ac:dyDescent="0.25">
      <c r="A10885" s="28" t="s">
        <v>84</v>
      </c>
      <c r="B10885" s="2">
        <v>8.5737641044724713E-2</v>
      </c>
    </row>
    <row r="10886" spans="1:2" x14ac:dyDescent="0.25">
      <c r="A10886" s="28" t="s">
        <v>85</v>
      </c>
      <c r="B10886" s="2">
        <v>2.2546847603536695</v>
      </c>
    </row>
    <row r="10887" spans="1:2" x14ac:dyDescent="0.25">
      <c r="A10887" s="28" t="s">
        <v>82</v>
      </c>
      <c r="B10887" s="2">
        <v>0.51040532220385204</v>
      </c>
    </row>
    <row r="10888" spans="1:2" x14ac:dyDescent="0.25">
      <c r="A10888" s="6" t="s">
        <v>246</v>
      </c>
      <c r="B10888" s="2">
        <v>3.1914279801216279</v>
      </c>
    </row>
    <row r="10889" spans="1:2" x14ac:dyDescent="0.25">
      <c r="A10889" s="28" t="s">
        <v>79</v>
      </c>
      <c r="B10889" s="2">
        <v>1.9176529452453361E-2</v>
      </c>
    </row>
    <row r="10890" spans="1:2" x14ac:dyDescent="0.25">
      <c r="A10890" s="28" t="s">
        <v>86</v>
      </c>
      <c r="B10890" s="2">
        <v>2.5728116593634116E-2</v>
      </c>
    </row>
    <row r="10891" spans="1:2" x14ac:dyDescent="0.25">
      <c r="A10891" s="28" t="s">
        <v>87</v>
      </c>
      <c r="B10891" s="2">
        <v>9.3445449702190472E-2</v>
      </c>
    </row>
    <row r="10892" spans="1:2" x14ac:dyDescent="0.25">
      <c r="A10892" s="28" t="s">
        <v>31</v>
      </c>
      <c r="B10892" s="2">
        <v>0.16405698381433176</v>
      </c>
    </row>
    <row r="10893" spans="1:2" x14ac:dyDescent="0.25">
      <c r="A10893" s="28" t="s">
        <v>29</v>
      </c>
      <c r="B10893" s="2">
        <v>0.57563881818162288</v>
      </c>
    </row>
    <row r="10894" spans="1:2" x14ac:dyDescent="0.25">
      <c r="A10894" s="28" t="s">
        <v>30</v>
      </c>
      <c r="B10894" s="2">
        <v>1.6347251231524591</v>
      </c>
    </row>
    <row r="10895" spans="1:2" x14ac:dyDescent="0.25">
      <c r="A10895" s="28" t="s">
        <v>88</v>
      </c>
      <c r="B10895" s="2">
        <v>4.6036171644068556E-2</v>
      </c>
    </row>
    <row r="10896" spans="1:2" x14ac:dyDescent="0.25">
      <c r="A10896" s="28" t="s">
        <v>80</v>
      </c>
      <c r="B10896" s="2">
        <v>8.9896840645020515E-2</v>
      </c>
    </row>
    <row r="10897" spans="1:2" x14ac:dyDescent="0.25">
      <c r="A10897" s="28" t="s">
        <v>84</v>
      </c>
      <c r="B10897" s="2">
        <v>4.5986195835456878E-2</v>
      </c>
    </row>
    <row r="10898" spans="1:2" x14ac:dyDescent="0.25">
      <c r="A10898" s="28" t="s">
        <v>85</v>
      </c>
      <c r="B10898" s="2">
        <v>0.36996244504183567</v>
      </c>
    </row>
    <row r="10899" spans="1:2" x14ac:dyDescent="0.25">
      <c r="A10899" s="28" t="s">
        <v>82</v>
      </c>
      <c r="B10899" s="2">
        <v>0.12677530605855419</v>
      </c>
    </row>
    <row r="10900" spans="1:2" x14ac:dyDescent="0.25">
      <c r="A10900" s="6" t="s">
        <v>248</v>
      </c>
      <c r="B10900" s="2">
        <v>24.523033760019814</v>
      </c>
    </row>
    <row r="10901" spans="1:2" x14ac:dyDescent="0.25">
      <c r="A10901" s="28" t="s">
        <v>79</v>
      </c>
      <c r="B10901" s="2">
        <v>0.13086752135679203</v>
      </c>
    </row>
    <row r="10902" spans="1:2" x14ac:dyDescent="0.25">
      <c r="A10902" s="28" t="s">
        <v>86</v>
      </c>
      <c r="B10902" s="2">
        <v>0.29760077743196012</v>
      </c>
    </row>
    <row r="10903" spans="1:2" x14ac:dyDescent="0.25">
      <c r="A10903" s="28" t="s">
        <v>87</v>
      </c>
      <c r="B10903" s="2">
        <v>2.5471046746658672</v>
      </c>
    </row>
    <row r="10904" spans="1:2" x14ac:dyDescent="0.25">
      <c r="A10904" s="28" t="s">
        <v>31</v>
      </c>
      <c r="B10904" s="2">
        <v>3.4905415783105984</v>
      </c>
    </row>
    <row r="10905" spans="1:2" x14ac:dyDescent="0.25">
      <c r="A10905" s="28" t="s">
        <v>29</v>
      </c>
      <c r="B10905" s="2">
        <v>3.8748691625192704</v>
      </c>
    </row>
    <row r="10906" spans="1:2" x14ac:dyDescent="0.25">
      <c r="A10906" s="28" t="s">
        <v>30</v>
      </c>
      <c r="B10906" s="2">
        <v>5.3184430068307549</v>
      </c>
    </row>
    <row r="10907" spans="1:2" x14ac:dyDescent="0.25">
      <c r="A10907" s="28" t="s">
        <v>88</v>
      </c>
      <c r="B10907" s="2">
        <v>2.1036876358501297</v>
      </c>
    </row>
    <row r="10908" spans="1:2" x14ac:dyDescent="0.25">
      <c r="A10908" s="28" t="s">
        <v>80</v>
      </c>
      <c r="B10908" s="2">
        <v>0.24747025494026356</v>
      </c>
    </row>
    <row r="10909" spans="1:2" x14ac:dyDescent="0.25">
      <c r="A10909" s="28" t="s">
        <v>84</v>
      </c>
      <c r="B10909" s="2">
        <v>0.688485564194526</v>
      </c>
    </row>
    <row r="10910" spans="1:2" x14ac:dyDescent="0.25">
      <c r="A10910" s="28" t="s">
        <v>85</v>
      </c>
      <c r="B10910" s="2">
        <v>3.4404014413461477</v>
      </c>
    </row>
    <row r="10911" spans="1:2" x14ac:dyDescent="0.25">
      <c r="A10911" s="28" t="s">
        <v>82</v>
      </c>
      <c r="B10911" s="2">
        <v>2.3835621425735045</v>
      </c>
    </row>
    <row r="10912" spans="1:2" x14ac:dyDescent="0.25">
      <c r="A10912" s="6" t="s">
        <v>20</v>
      </c>
      <c r="B10912" s="2">
        <v>11.231933788637116</v>
      </c>
    </row>
    <row r="10913" spans="1:2" x14ac:dyDescent="0.25">
      <c r="A10913" s="28" t="s">
        <v>79</v>
      </c>
      <c r="B10913" s="2">
        <v>4.5591424594134962E-2</v>
      </c>
    </row>
    <row r="10914" spans="1:2" x14ac:dyDescent="0.25">
      <c r="A10914" s="28" t="s">
        <v>86</v>
      </c>
      <c r="B10914" s="2">
        <v>7.3279030556596569E-2</v>
      </c>
    </row>
    <row r="10915" spans="1:2" x14ac:dyDescent="0.25">
      <c r="A10915" s="28" t="s">
        <v>87</v>
      </c>
      <c r="B10915" s="2">
        <v>1.4107762473575112</v>
      </c>
    </row>
    <row r="10916" spans="1:2" x14ac:dyDescent="0.25">
      <c r="A10916" s="28" t="s">
        <v>31</v>
      </c>
      <c r="B10916" s="2">
        <v>1.9107742648427377</v>
      </c>
    </row>
    <row r="10917" spans="1:2" x14ac:dyDescent="0.25">
      <c r="A10917" s="28" t="s">
        <v>29</v>
      </c>
      <c r="B10917" s="2">
        <v>1.002505375644781</v>
      </c>
    </row>
    <row r="10918" spans="1:2" x14ac:dyDescent="0.25">
      <c r="A10918" s="28" t="s">
        <v>30</v>
      </c>
      <c r="B10918" s="2">
        <v>3.0649483217381053</v>
      </c>
    </row>
    <row r="10919" spans="1:2" x14ac:dyDescent="0.25">
      <c r="A10919" s="28" t="s">
        <v>88</v>
      </c>
      <c r="B10919" s="2">
        <v>0.22477532337699946</v>
      </c>
    </row>
    <row r="10920" spans="1:2" x14ac:dyDescent="0.25">
      <c r="A10920" s="28" t="s">
        <v>80</v>
      </c>
      <c r="B10920" s="2">
        <v>4.6349111298258167E-2</v>
      </c>
    </row>
    <row r="10921" spans="1:2" x14ac:dyDescent="0.25">
      <c r="A10921" s="28" t="s">
        <v>84</v>
      </c>
      <c r="B10921" s="2">
        <v>0.11744692369622627</v>
      </c>
    </row>
    <row r="10922" spans="1:2" x14ac:dyDescent="0.25">
      <c r="A10922" s="28" t="s">
        <v>85</v>
      </c>
      <c r="B10922" s="2">
        <v>2.2799882892241512</v>
      </c>
    </row>
    <row r="10923" spans="1:2" x14ac:dyDescent="0.25">
      <c r="A10923" s="28" t="s">
        <v>82</v>
      </c>
      <c r="B10923" s="2">
        <v>1.0554994763076151</v>
      </c>
    </row>
    <row r="10924" spans="1:2" x14ac:dyDescent="0.25">
      <c r="A10924" s="6" t="s">
        <v>21</v>
      </c>
      <c r="B10924" s="2">
        <v>4.9316557667784782</v>
      </c>
    </row>
    <row r="10925" spans="1:2" x14ac:dyDescent="0.25">
      <c r="A10925" s="28" t="s">
        <v>87</v>
      </c>
      <c r="B10925" s="2">
        <v>5.4854115019344174E-2</v>
      </c>
    </row>
    <row r="10926" spans="1:2" x14ac:dyDescent="0.25">
      <c r="A10926" s="28" t="s">
        <v>31</v>
      </c>
      <c r="B10926" s="2">
        <v>0.46122509703406867</v>
      </c>
    </row>
    <row r="10927" spans="1:2" x14ac:dyDescent="0.25">
      <c r="A10927" s="28" t="s">
        <v>29</v>
      </c>
      <c r="B10927" s="2">
        <v>0.21678252390357425</v>
      </c>
    </row>
    <row r="10928" spans="1:2" x14ac:dyDescent="0.25">
      <c r="A10928" s="28" t="s">
        <v>30</v>
      </c>
      <c r="B10928" s="2">
        <v>1.7275978739638476</v>
      </c>
    </row>
    <row r="10929" spans="1:2" x14ac:dyDescent="0.25">
      <c r="A10929" s="28" t="s">
        <v>88</v>
      </c>
      <c r="B10929" s="2">
        <v>0.82153862128853594</v>
      </c>
    </row>
    <row r="10930" spans="1:2" x14ac:dyDescent="0.25">
      <c r="A10930" s="28" t="s">
        <v>80</v>
      </c>
      <c r="B10930" s="2">
        <v>6.9935552577592222E-2</v>
      </c>
    </row>
    <row r="10931" spans="1:2" x14ac:dyDescent="0.25">
      <c r="A10931" s="28" t="s">
        <v>84</v>
      </c>
      <c r="B10931" s="2">
        <v>1.1256112536387286</v>
      </c>
    </row>
    <row r="10932" spans="1:2" x14ac:dyDescent="0.25">
      <c r="A10932" s="28" t="s">
        <v>85</v>
      </c>
      <c r="B10932" s="2">
        <v>0.31261377309378968</v>
      </c>
    </row>
    <row r="10933" spans="1:2" x14ac:dyDescent="0.25">
      <c r="A10933" s="28" t="s">
        <v>82</v>
      </c>
      <c r="B10933" s="2">
        <v>0.1414969562589978</v>
      </c>
    </row>
    <row r="10934" spans="1:2" x14ac:dyDescent="0.25">
      <c r="A10934" s="6" t="s">
        <v>22</v>
      </c>
      <c r="B10934" s="2">
        <v>2.6935607064710756</v>
      </c>
    </row>
    <row r="10935" spans="1:2" x14ac:dyDescent="0.25">
      <c r="A10935" s="28" t="s">
        <v>79</v>
      </c>
      <c r="B10935" s="2">
        <v>1.0761373006943475E-2</v>
      </c>
    </row>
    <row r="10936" spans="1:2" x14ac:dyDescent="0.25">
      <c r="A10936" s="28" t="s">
        <v>86</v>
      </c>
      <c r="B10936" s="2">
        <v>2.9911082781932725E-2</v>
      </c>
    </row>
    <row r="10937" spans="1:2" x14ac:dyDescent="0.25">
      <c r="A10937" s="28" t="s">
        <v>87</v>
      </c>
      <c r="B10937" s="2">
        <v>0.22544562831962064</v>
      </c>
    </row>
    <row r="10938" spans="1:2" x14ac:dyDescent="0.25">
      <c r="A10938" s="28" t="s">
        <v>31</v>
      </c>
      <c r="B10938" s="2">
        <v>0.22635748178786141</v>
      </c>
    </row>
    <row r="10939" spans="1:2" x14ac:dyDescent="0.25">
      <c r="A10939" s="28" t="s">
        <v>29</v>
      </c>
      <c r="B10939" s="2">
        <v>0.55950294963186753</v>
      </c>
    </row>
    <row r="10940" spans="1:2" x14ac:dyDescent="0.25">
      <c r="A10940" s="28" t="s">
        <v>30</v>
      </c>
      <c r="B10940" s="2">
        <v>0.81810337988132387</v>
      </c>
    </row>
    <row r="10941" spans="1:2" x14ac:dyDescent="0.25">
      <c r="A10941" s="28" t="s">
        <v>88</v>
      </c>
      <c r="B10941" s="2">
        <v>7.6612732907152092E-2</v>
      </c>
    </row>
    <row r="10942" spans="1:2" x14ac:dyDescent="0.25">
      <c r="A10942" s="28" t="s">
        <v>80</v>
      </c>
      <c r="B10942" s="2">
        <v>7.03376260971454E-3</v>
      </c>
    </row>
    <row r="10943" spans="1:2" x14ac:dyDescent="0.25">
      <c r="A10943" s="28" t="s">
        <v>84</v>
      </c>
      <c r="B10943" s="2">
        <v>3.7564268168236117E-2</v>
      </c>
    </row>
    <row r="10944" spans="1:2" x14ac:dyDescent="0.25">
      <c r="A10944" s="28" t="s">
        <v>85</v>
      </c>
      <c r="B10944" s="2">
        <v>0.39529425205092589</v>
      </c>
    </row>
    <row r="10945" spans="1:2" x14ac:dyDescent="0.25">
      <c r="A10945" s="28" t="s">
        <v>82</v>
      </c>
      <c r="B10945" s="2">
        <v>0.30697379532549701</v>
      </c>
    </row>
    <row r="10946" spans="1:2" x14ac:dyDescent="0.25">
      <c r="A10946" s="6" t="s">
        <v>25</v>
      </c>
      <c r="B10946" s="2">
        <v>2.6220716467170564</v>
      </c>
    </row>
    <row r="10947" spans="1:2" x14ac:dyDescent="0.25">
      <c r="A10947" s="28" t="s">
        <v>79</v>
      </c>
      <c r="B10947" s="2">
        <v>6.3263192203924182E-3</v>
      </c>
    </row>
    <row r="10948" spans="1:2" x14ac:dyDescent="0.25">
      <c r="A10948" s="28" t="s">
        <v>86</v>
      </c>
      <c r="B10948" s="2">
        <v>7.3116040374643755E-3</v>
      </c>
    </row>
    <row r="10949" spans="1:2" x14ac:dyDescent="0.25">
      <c r="A10949" s="28" t="s">
        <v>87</v>
      </c>
      <c r="B10949" s="2">
        <v>4.2329326820874986E-2</v>
      </c>
    </row>
    <row r="10950" spans="1:2" x14ac:dyDescent="0.25">
      <c r="A10950" s="28" t="s">
        <v>31</v>
      </c>
      <c r="B10950" s="2">
        <v>0.13032893718838617</v>
      </c>
    </row>
    <row r="10951" spans="1:2" x14ac:dyDescent="0.25">
      <c r="A10951" s="28" t="s">
        <v>29</v>
      </c>
      <c r="B10951" s="2">
        <v>0.76956532749462658</v>
      </c>
    </row>
    <row r="10952" spans="1:2" x14ac:dyDescent="0.25">
      <c r="A10952" s="28" t="s">
        <v>30</v>
      </c>
      <c r="B10952" s="2">
        <v>0.98624220866390033</v>
      </c>
    </row>
    <row r="10953" spans="1:2" x14ac:dyDescent="0.25">
      <c r="A10953" s="28" t="s">
        <v>88</v>
      </c>
      <c r="B10953" s="2">
        <v>4.5856838264035311E-2</v>
      </c>
    </row>
    <row r="10954" spans="1:2" x14ac:dyDescent="0.25">
      <c r="A10954" s="28" t="s">
        <v>80</v>
      </c>
      <c r="B10954" s="2">
        <v>1.1893448341249571E-2</v>
      </c>
    </row>
    <row r="10955" spans="1:2" x14ac:dyDescent="0.25">
      <c r="A10955" s="28" t="s">
        <v>84</v>
      </c>
      <c r="B10955" s="2">
        <v>5.8574598926520232E-3</v>
      </c>
    </row>
    <row r="10956" spans="1:2" x14ac:dyDescent="0.25">
      <c r="A10956" s="28" t="s">
        <v>85</v>
      </c>
      <c r="B10956" s="2">
        <v>0.38798485578881337</v>
      </c>
    </row>
    <row r="10957" spans="1:2" x14ac:dyDescent="0.25">
      <c r="A10957" s="28" t="s">
        <v>82</v>
      </c>
      <c r="B10957" s="2">
        <v>0.22837532100466104</v>
      </c>
    </row>
    <row r="10958" spans="1:2" x14ac:dyDescent="0.25">
      <c r="A10958" s="6" t="s">
        <v>23</v>
      </c>
      <c r="B10958" s="2">
        <v>3.9813997368237959</v>
      </c>
    </row>
    <row r="10959" spans="1:2" x14ac:dyDescent="0.25">
      <c r="A10959" s="28" t="s">
        <v>79</v>
      </c>
      <c r="B10959" s="2">
        <v>5.4888351379138219E-3</v>
      </c>
    </row>
    <row r="10960" spans="1:2" x14ac:dyDescent="0.25">
      <c r="A10960" s="28" t="s">
        <v>86</v>
      </c>
      <c r="B10960" s="2">
        <v>4.3527964385742378E-2</v>
      </c>
    </row>
    <row r="10961" spans="1:2" x14ac:dyDescent="0.25">
      <c r="A10961" s="28" t="s">
        <v>87</v>
      </c>
      <c r="B10961" s="2">
        <v>0.7047734887742183</v>
      </c>
    </row>
    <row r="10962" spans="1:2" x14ac:dyDescent="0.25">
      <c r="A10962" s="28" t="s">
        <v>31</v>
      </c>
      <c r="B10962" s="2">
        <v>0.41269128663635796</v>
      </c>
    </row>
    <row r="10963" spans="1:2" x14ac:dyDescent="0.25">
      <c r="A10963" s="28" t="s">
        <v>29</v>
      </c>
      <c r="B10963" s="2">
        <v>0.6684748231979083</v>
      </c>
    </row>
    <row r="10964" spans="1:2" x14ac:dyDescent="0.25">
      <c r="A10964" s="28" t="s">
        <v>30</v>
      </c>
      <c r="B10964" s="2">
        <v>1.1390003782173919</v>
      </c>
    </row>
    <row r="10965" spans="1:2" x14ac:dyDescent="0.25">
      <c r="A10965" s="28" t="s">
        <v>88</v>
      </c>
      <c r="B10965" s="2">
        <v>2.9272680236862896E-2</v>
      </c>
    </row>
    <row r="10966" spans="1:2" x14ac:dyDescent="0.25">
      <c r="A10966" s="28" t="s">
        <v>80</v>
      </c>
      <c r="B10966" s="2">
        <v>3.1022140252798466E-2</v>
      </c>
    </row>
    <row r="10967" spans="1:2" x14ac:dyDescent="0.25">
      <c r="A10967" s="28" t="s">
        <v>84</v>
      </c>
      <c r="B10967" s="2">
        <v>1.7862511329197528E-2</v>
      </c>
    </row>
    <row r="10968" spans="1:2" x14ac:dyDescent="0.25">
      <c r="A10968" s="28" t="s">
        <v>85</v>
      </c>
      <c r="B10968" s="2">
        <v>0.80537896447211466</v>
      </c>
    </row>
    <row r="10969" spans="1:2" x14ac:dyDescent="0.25">
      <c r="A10969" s="28" t="s">
        <v>82</v>
      </c>
      <c r="B10969" s="2">
        <v>0.12390666418328965</v>
      </c>
    </row>
    <row r="10970" spans="1:2" x14ac:dyDescent="0.25">
      <c r="A10970" s="6" t="s">
        <v>250</v>
      </c>
      <c r="B10970" s="2">
        <v>14.795273237608892</v>
      </c>
    </row>
    <row r="10971" spans="1:2" x14ac:dyDescent="0.25">
      <c r="A10971" s="28" t="s">
        <v>79</v>
      </c>
      <c r="B10971" s="2">
        <v>4.1239356873541751E-2</v>
      </c>
    </row>
    <row r="10972" spans="1:2" x14ac:dyDescent="0.25">
      <c r="A10972" s="28" t="s">
        <v>86</v>
      </c>
      <c r="B10972" s="2">
        <v>4.1649682699933056E-2</v>
      </c>
    </row>
    <row r="10973" spans="1:2" x14ac:dyDescent="0.25">
      <c r="A10973" s="28" t="s">
        <v>87</v>
      </c>
      <c r="B10973" s="2">
        <v>1.5429747064932724</v>
      </c>
    </row>
    <row r="10974" spans="1:2" x14ac:dyDescent="0.25">
      <c r="A10974" s="28" t="s">
        <v>31</v>
      </c>
      <c r="B10974" s="2">
        <v>1.7477091875392554</v>
      </c>
    </row>
    <row r="10975" spans="1:2" x14ac:dyDescent="0.25">
      <c r="A10975" s="28" t="s">
        <v>29</v>
      </c>
      <c r="B10975" s="2">
        <v>3.2957875328218997</v>
      </c>
    </row>
    <row r="10976" spans="1:2" x14ac:dyDescent="0.25">
      <c r="A10976" s="28" t="s">
        <v>30</v>
      </c>
      <c r="B10976" s="2">
        <v>4.0778944834767472</v>
      </c>
    </row>
    <row r="10977" spans="1:2" x14ac:dyDescent="0.25">
      <c r="A10977" s="28" t="s">
        <v>88</v>
      </c>
      <c r="B10977" s="2">
        <v>0.6429052954134209</v>
      </c>
    </row>
    <row r="10978" spans="1:2" x14ac:dyDescent="0.25">
      <c r="A10978" s="28" t="s">
        <v>80</v>
      </c>
      <c r="B10978" s="2">
        <v>3.9225140459041956E-2</v>
      </c>
    </row>
    <row r="10979" spans="1:2" x14ac:dyDescent="0.25">
      <c r="A10979" s="28" t="s">
        <v>84</v>
      </c>
      <c r="B10979" s="2">
        <v>0.24011081867213205</v>
      </c>
    </row>
    <row r="10980" spans="1:2" x14ac:dyDescent="0.25">
      <c r="A10980" s="28" t="s">
        <v>85</v>
      </c>
      <c r="B10980" s="2">
        <v>1.8067995079411516</v>
      </c>
    </row>
    <row r="10981" spans="1:2" x14ac:dyDescent="0.25">
      <c r="A10981" s="28" t="s">
        <v>82</v>
      </c>
      <c r="B10981" s="2">
        <v>1.3189775252184959</v>
      </c>
    </row>
    <row r="10982" spans="1:2" x14ac:dyDescent="0.25">
      <c r="A10982" s="6" t="s">
        <v>252</v>
      </c>
      <c r="B10982" s="2">
        <v>8.8698413942648848</v>
      </c>
    </row>
    <row r="10983" spans="1:2" x14ac:dyDescent="0.25">
      <c r="A10983" s="28" t="s">
        <v>79</v>
      </c>
      <c r="B10983" s="2">
        <v>3.0515845921458663E-2</v>
      </c>
    </row>
    <row r="10984" spans="1:2" x14ac:dyDescent="0.25">
      <c r="A10984" s="28" t="s">
        <v>86</v>
      </c>
      <c r="B10984" s="2">
        <v>1.1315655434894989E-2</v>
      </c>
    </row>
    <row r="10985" spans="1:2" x14ac:dyDescent="0.25">
      <c r="A10985" s="28" t="s">
        <v>87</v>
      </c>
      <c r="B10985" s="2">
        <v>0.66055586483724271</v>
      </c>
    </row>
    <row r="10986" spans="1:2" x14ac:dyDescent="0.25">
      <c r="A10986" s="28" t="s">
        <v>31</v>
      </c>
      <c r="B10986" s="2">
        <v>0.5548797509987472</v>
      </c>
    </row>
    <row r="10987" spans="1:2" x14ac:dyDescent="0.25">
      <c r="A10987" s="28" t="s">
        <v>29</v>
      </c>
      <c r="B10987" s="2">
        <v>1.6464408175104315</v>
      </c>
    </row>
    <row r="10988" spans="1:2" x14ac:dyDescent="0.25">
      <c r="A10988" s="28" t="s">
        <v>30</v>
      </c>
      <c r="B10988" s="2">
        <v>1.9144006188422413</v>
      </c>
    </row>
    <row r="10989" spans="1:2" x14ac:dyDescent="0.25">
      <c r="A10989" s="28" t="s">
        <v>88</v>
      </c>
      <c r="B10989" s="2">
        <v>0.75038383694175803</v>
      </c>
    </row>
    <row r="10990" spans="1:2" x14ac:dyDescent="0.25">
      <c r="A10990" s="28" t="s">
        <v>80</v>
      </c>
      <c r="B10990" s="2">
        <v>8.7339810170245072E-2</v>
      </c>
    </row>
    <row r="10991" spans="1:2" x14ac:dyDescent="0.25">
      <c r="A10991" s="28" t="s">
        <v>84</v>
      </c>
      <c r="B10991" s="2">
        <v>9.730068119413493E-2</v>
      </c>
    </row>
    <row r="10992" spans="1:2" x14ac:dyDescent="0.25">
      <c r="A10992" s="28" t="s">
        <v>85</v>
      </c>
      <c r="B10992" s="2">
        <v>1.7633390108152851</v>
      </c>
    </row>
    <row r="10993" spans="1:2" x14ac:dyDescent="0.25">
      <c r="A10993" s="28" t="s">
        <v>82</v>
      </c>
      <c r="B10993" s="2">
        <v>1.3533695015984466</v>
      </c>
    </row>
    <row r="10994" spans="1:2" x14ac:dyDescent="0.25">
      <c r="A10994" s="6" t="s">
        <v>230</v>
      </c>
      <c r="B10994" s="2">
        <v>5.8429947014760781</v>
      </c>
    </row>
    <row r="10995" spans="1:2" x14ac:dyDescent="0.25">
      <c r="A10995" s="28" t="s">
        <v>79</v>
      </c>
      <c r="B10995" s="2">
        <v>3.0417444608329781E-2</v>
      </c>
    </row>
    <row r="10996" spans="1:2" x14ac:dyDescent="0.25">
      <c r="A10996" s="28" t="s">
        <v>86</v>
      </c>
      <c r="B10996" s="2">
        <v>2.1724744526687614E-2</v>
      </c>
    </row>
    <row r="10997" spans="1:2" x14ac:dyDescent="0.25">
      <c r="A10997" s="28" t="s">
        <v>87</v>
      </c>
      <c r="B10997" s="2">
        <v>0.43527218997257983</v>
      </c>
    </row>
    <row r="10998" spans="1:2" x14ac:dyDescent="0.25">
      <c r="A10998" s="28" t="s">
        <v>31</v>
      </c>
      <c r="B10998" s="2">
        <v>0.31161431168568471</v>
      </c>
    </row>
    <row r="10999" spans="1:2" x14ac:dyDescent="0.25">
      <c r="A10999" s="28" t="s">
        <v>29</v>
      </c>
      <c r="B10999" s="2">
        <v>0.83377020215632847</v>
      </c>
    </row>
    <row r="11000" spans="1:2" x14ac:dyDescent="0.25">
      <c r="A11000" s="28" t="s">
        <v>30</v>
      </c>
      <c r="B11000" s="2">
        <v>1.4324631657893674</v>
      </c>
    </row>
    <row r="11001" spans="1:2" x14ac:dyDescent="0.25">
      <c r="A11001" s="28" t="s">
        <v>88</v>
      </c>
      <c r="B11001" s="2">
        <v>1.1135153359630667</v>
      </c>
    </row>
    <row r="11002" spans="1:2" x14ac:dyDescent="0.25">
      <c r="A11002" s="28" t="s">
        <v>80</v>
      </c>
      <c r="B11002" s="2">
        <v>2.5157561575083191E-2</v>
      </c>
    </row>
    <row r="11003" spans="1:2" x14ac:dyDescent="0.25">
      <c r="A11003" s="28" t="s">
        <v>84</v>
      </c>
      <c r="B11003" s="2">
        <v>4.1004668350994686E-2</v>
      </c>
    </row>
    <row r="11004" spans="1:2" x14ac:dyDescent="0.25">
      <c r="A11004" s="28" t="s">
        <v>85</v>
      </c>
      <c r="B11004" s="2">
        <v>1.0741491825080827</v>
      </c>
    </row>
    <row r="11005" spans="1:2" x14ac:dyDescent="0.25">
      <c r="A11005" s="28" t="s">
        <v>82</v>
      </c>
      <c r="B11005" s="2">
        <v>0.52390589433987234</v>
      </c>
    </row>
    <row r="11006" spans="1:2" x14ac:dyDescent="0.25">
      <c r="A11006" s="6" t="s">
        <v>93</v>
      </c>
      <c r="B11006" s="2">
        <v>115.0965824430285</v>
      </c>
    </row>
    <row r="11007" spans="1:2" x14ac:dyDescent="0.25">
      <c r="A11007" s="28" t="s">
        <v>79</v>
      </c>
      <c r="B11007" s="2">
        <v>0.49766097137994936</v>
      </c>
    </row>
    <row r="11008" spans="1:2" x14ac:dyDescent="0.25">
      <c r="A11008" s="28" t="s">
        <v>86</v>
      </c>
      <c r="B11008" s="2">
        <v>0.66976522326403753</v>
      </c>
    </row>
    <row r="11009" spans="1:2" x14ac:dyDescent="0.25">
      <c r="A11009" s="28" t="s">
        <v>87</v>
      </c>
      <c r="B11009" s="2">
        <v>11.662160244480869</v>
      </c>
    </row>
    <row r="11010" spans="1:2" x14ac:dyDescent="0.25">
      <c r="A11010" s="28" t="s">
        <v>31</v>
      </c>
      <c r="B11010" s="2">
        <v>12.958258255345116</v>
      </c>
    </row>
    <row r="11011" spans="1:2" x14ac:dyDescent="0.25">
      <c r="A11011" s="28" t="s">
        <v>29</v>
      </c>
      <c r="B11011" s="2">
        <v>18.245837924233136</v>
      </c>
    </row>
    <row r="11012" spans="1:2" x14ac:dyDescent="0.25">
      <c r="A11012" s="28" t="s">
        <v>30</v>
      </c>
      <c r="B11012" s="2">
        <v>32.829542097148106</v>
      </c>
    </row>
    <row r="11013" spans="1:2" x14ac:dyDescent="0.25">
      <c r="A11013" s="28" t="s">
        <v>88</v>
      </c>
      <c r="B11013" s="2">
        <v>6.5725263107608196</v>
      </c>
    </row>
    <row r="11014" spans="1:2" x14ac:dyDescent="0.25">
      <c r="A11014" s="28" t="s">
        <v>80</v>
      </c>
      <c r="B11014" s="2">
        <v>0.82903708843516999</v>
      </c>
    </row>
    <row r="11015" spans="1:2" x14ac:dyDescent="0.25">
      <c r="A11015" s="28" t="s">
        <v>84</v>
      </c>
      <c r="B11015" s="2">
        <v>3.0378432934861586</v>
      </c>
    </row>
    <row r="11016" spans="1:2" x14ac:dyDescent="0.25">
      <c r="A11016" s="28" t="s">
        <v>85</v>
      </c>
      <c r="B11016" s="2">
        <v>18.911453248582209</v>
      </c>
    </row>
    <row r="11017" spans="1:2" x14ac:dyDescent="0.25">
      <c r="A11017" s="28" t="s">
        <v>82</v>
      </c>
      <c r="B11017" s="2">
        <v>8.8824977859129195</v>
      </c>
    </row>
    <row r="11018" spans="1:2" x14ac:dyDescent="0.25">
      <c r="A11018" s="3" t="s">
        <v>221</v>
      </c>
      <c r="B11018" s="2">
        <v>469.6967906944372</v>
      </c>
    </row>
    <row r="11019" spans="1:2" x14ac:dyDescent="0.25">
      <c r="A11019" s="6" t="s">
        <v>229</v>
      </c>
      <c r="B11019" s="2">
        <v>7.3063159589039079</v>
      </c>
    </row>
    <row r="11020" spans="1:2" x14ac:dyDescent="0.25">
      <c r="A11020" s="28" t="s">
        <v>79</v>
      </c>
      <c r="B11020" s="2">
        <v>0.17172137775638111</v>
      </c>
    </row>
    <row r="11021" spans="1:2" x14ac:dyDescent="0.25">
      <c r="A11021" s="28" t="s">
        <v>86</v>
      </c>
      <c r="B11021" s="2">
        <v>1.2265864026388785E-2</v>
      </c>
    </row>
    <row r="11022" spans="1:2" x14ac:dyDescent="0.25">
      <c r="A11022" s="28" t="s">
        <v>87</v>
      </c>
      <c r="B11022" s="2">
        <v>0.43475788487820971</v>
      </c>
    </row>
    <row r="11023" spans="1:2" x14ac:dyDescent="0.25">
      <c r="A11023" s="28" t="s">
        <v>31</v>
      </c>
      <c r="B11023" s="2">
        <v>3.3178439738825229</v>
      </c>
    </row>
    <row r="11024" spans="1:2" x14ac:dyDescent="0.25">
      <c r="A11024" s="28" t="s">
        <v>29</v>
      </c>
      <c r="B11024" s="2">
        <v>0.8698297422930672</v>
      </c>
    </row>
    <row r="11025" spans="1:2" x14ac:dyDescent="0.25">
      <c r="A11025" s="28" t="s">
        <v>30</v>
      </c>
      <c r="B11025" s="2">
        <v>0.85401908285285133</v>
      </c>
    </row>
    <row r="11026" spans="1:2" x14ac:dyDescent="0.25">
      <c r="A11026" s="28" t="s">
        <v>88</v>
      </c>
      <c r="B11026" s="2">
        <v>0.21732611035062446</v>
      </c>
    </row>
    <row r="11027" spans="1:2" x14ac:dyDescent="0.25">
      <c r="A11027" s="28" t="s">
        <v>80</v>
      </c>
      <c r="B11027" s="2">
        <v>1.6150538193387555E-2</v>
      </c>
    </row>
    <row r="11028" spans="1:2" x14ac:dyDescent="0.25">
      <c r="A11028" s="28" t="s">
        <v>84</v>
      </c>
      <c r="B11028" s="2">
        <v>0.30740026032482459</v>
      </c>
    </row>
    <row r="11029" spans="1:2" x14ac:dyDescent="0.25">
      <c r="A11029" s="28" t="s">
        <v>85</v>
      </c>
      <c r="B11029" s="2">
        <v>0.48217088290211724</v>
      </c>
    </row>
    <row r="11030" spans="1:2" x14ac:dyDescent="0.25">
      <c r="A11030" s="28" t="s">
        <v>82</v>
      </c>
      <c r="B11030" s="2">
        <v>0.62283024144353383</v>
      </c>
    </row>
    <row r="11031" spans="1:2" x14ac:dyDescent="0.25">
      <c r="A11031" s="6" t="s">
        <v>240</v>
      </c>
      <c r="B11031" s="2">
        <v>4.1933552899445266</v>
      </c>
    </row>
    <row r="11032" spans="1:2" x14ac:dyDescent="0.25">
      <c r="A11032" s="28" t="s">
        <v>79</v>
      </c>
      <c r="B11032" s="2">
        <v>2.3769752731908324E-2</v>
      </c>
    </row>
    <row r="11033" spans="1:2" x14ac:dyDescent="0.25">
      <c r="A11033" s="28" t="s">
        <v>87</v>
      </c>
      <c r="B11033" s="2">
        <v>0.8789106392387338</v>
      </c>
    </row>
    <row r="11034" spans="1:2" x14ac:dyDescent="0.25">
      <c r="A11034" s="28" t="s">
        <v>31</v>
      </c>
      <c r="B11034" s="2">
        <v>0.30157502261155217</v>
      </c>
    </row>
    <row r="11035" spans="1:2" x14ac:dyDescent="0.25">
      <c r="A11035" s="28" t="s">
        <v>29</v>
      </c>
      <c r="B11035" s="2">
        <v>0.35949027342606216</v>
      </c>
    </row>
    <row r="11036" spans="1:2" x14ac:dyDescent="0.25">
      <c r="A11036" s="28" t="s">
        <v>30</v>
      </c>
      <c r="B11036" s="2">
        <v>0.2382353654386016</v>
      </c>
    </row>
    <row r="11037" spans="1:2" x14ac:dyDescent="0.25">
      <c r="A11037" s="28" t="s">
        <v>88</v>
      </c>
      <c r="B11037" s="2">
        <v>0.154459566290678</v>
      </c>
    </row>
    <row r="11038" spans="1:2" x14ac:dyDescent="0.25">
      <c r="A11038" s="28" t="s">
        <v>80</v>
      </c>
      <c r="B11038" s="2">
        <v>4.3480698627987049E-2</v>
      </c>
    </row>
    <row r="11039" spans="1:2" x14ac:dyDescent="0.25">
      <c r="A11039" s="28" t="s">
        <v>84</v>
      </c>
      <c r="B11039" s="2">
        <v>0.2761131429888728</v>
      </c>
    </row>
    <row r="11040" spans="1:2" x14ac:dyDescent="0.25">
      <c r="A11040" s="28" t="s">
        <v>85</v>
      </c>
      <c r="B11040" s="2">
        <v>1.4013722917189728</v>
      </c>
    </row>
    <row r="11041" spans="1:2" x14ac:dyDescent="0.25">
      <c r="A11041" s="28" t="s">
        <v>82</v>
      </c>
      <c r="B11041" s="2">
        <v>0.51594853687115827</v>
      </c>
    </row>
    <row r="11042" spans="1:2" x14ac:dyDescent="0.25">
      <c r="A11042" s="6" t="s">
        <v>242</v>
      </c>
      <c r="B11042" s="2">
        <v>25.931653989206549</v>
      </c>
    </row>
    <row r="11043" spans="1:2" x14ac:dyDescent="0.25">
      <c r="A11043" s="28" t="s">
        <v>79</v>
      </c>
      <c r="B11043" s="2">
        <v>0.99988967395875361</v>
      </c>
    </row>
    <row r="11044" spans="1:2" x14ac:dyDescent="0.25">
      <c r="A11044" s="28" t="s">
        <v>86</v>
      </c>
      <c r="B11044" s="2">
        <v>0.34814186019598986</v>
      </c>
    </row>
    <row r="11045" spans="1:2" x14ac:dyDescent="0.25">
      <c r="A11045" s="28" t="s">
        <v>87</v>
      </c>
      <c r="B11045" s="2">
        <v>0.57770922896599375</v>
      </c>
    </row>
    <row r="11046" spans="1:2" x14ac:dyDescent="0.25">
      <c r="A11046" s="28" t="s">
        <v>31</v>
      </c>
      <c r="B11046" s="2">
        <v>6.6426646667802682</v>
      </c>
    </row>
    <row r="11047" spans="1:2" x14ac:dyDescent="0.25">
      <c r="A11047" s="28" t="s">
        <v>29</v>
      </c>
      <c r="B11047" s="2">
        <v>1.0110706425029212</v>
      </c>
    </row>
    <row r="11048" spans="1:2" x14ac:dyDescent="0.25">
      <c r="A11048" s="28" t="s">
        <v>30</v>
      </c>
      <c r="B11048" s="2">
        <v>2.1967066077191872</v>
      </c>
    </row>
    <row r="11049" spans="1:2" x14ac:dyDescent="0.25">
      <c r="A11049" s="28" t="s">
        <v>88</v>
      </c>
      <c r="B11049" s="2">
        <v>1.9103028322105211</v>
      </c>
    </row>
    <row r="11050" spans="1:2" x14ac:dyDescent="0.25">
      <c r="A11050" s="28" t="s">
        <v>80</v>
      </c>
      <c r="B11050" s="2">
        <v>0.4771511148652684</v>
      </c>
    </row>
    <row r="11051" spans="1:2" x14ac:dyDescent="0.25">
      <c r="A11051" s="28" t="s">
        <v>84</v>
      </c>
      <c r="B11051" s="2">
        <v>1.5419555287300994</v>
      </c>
    </row>
    <row r="11052" spans="1:2" x14ac:dyDescent="0.25">
      <c r="A11052" s="28" t="s">
        <v>85</v>
      </c>
      <c r="B11052" s="2">
        <v>5.3138607351207785</v>
      </c>
    </row>
    <row r="11053" spans="1:2" x14ac:dyDescent="0.25">
      <c r="A11053" s="28" t="s">
        <v>82</v>
      </c>
      <c r="B11053" s="2">
        <v>4.9122010981567676</v>
      </c>
    </row>
    <row r="11054" spans="1:2" x14ac:dyDescent="0.25">
      <c r="A11054" s="6" t="s">
        <v>19</v>
      </c>
      <c r="B11054" s="2">
        <v>0.39866698297438274</v>
      </c>
    </row>
    <row r="11055" spans="1:2" x14ac:dyDescent="0.25">
      <c r="A11055" s="28" t="s">
        <v>79</v>
      </c>
      <c r="B11055" s="2">
        <v>0.17242798312072513</v>
      </c>
    </row>
    <row r="11056" spans="1:2" x14ac:dyDescent="0.25">
      <c r="A11056" s="28" t="s">
        <v>86</v>
      </c>
      <c r="B11056" s="2">
        <v>2.8013653417436079E-3</v>
      </c>
    </row>
    <row r="11057" spans="1:2" x14ac:dyDescent="0.25">
      <c r="A11057" s="28" t="s">
        <v>87</v>
      </c>
      <c r="B11057" s="2">
        <v>6.6203727369577457E-4</v>
      </c>
    </row>
    <row r="11058" spans="1:2" x14ac:dyDescent="0.25">
      <c r="A11058" s="28" t="s">
        <v>31</v>
      </c>
      <c r="B11058" s="2">
        <v>0.11395630678809988</v>
      </c>
    </row>
    <row r="11059" spans="1:2" x14ac:dyDescent="0.25">
      <c r="A11059" s="28" t="s">
        <v>29</v>
      </c>
      <c r="B11059" s="2">
        <v>1.401576448898177E-2</v>
      </c>
    </row>
    <row r="11060" spans="1:2" x14ac:dyDescent="0.25">
      <c r="A11060" s="28" t="s">
        <v>30</v>
      </c>
      <c r="B11060" s="2">
        <v>7.1996477228705022E-3</v>
      </c>
    </row>
    <row r="11061" spans="1:2" x14ac:dyDescent="0.25">
      <c r="A11061" s="28" t="s">
        <v>88</v>
      </c>
      <c r="B11061" s="2">
        <v>6.4864119047390745E-3</v>
      </c>
    </row>
    <row r="11062" spans="1:2" x14ac:dyDescent="0.25">
      <c r="A11062" s="28" t="s">
        <v>80</v>
      </c>
      <c r="B11062" s="2">
        <v>8.8206799197731549E-3</v>
      </c>
    </row>
    <row r="11063" spans="1:2" x14ac:dyDescent="0.25">
      <c r="A11063" s="28" t="s">
        <v>84</v>
      </c>
      <c r="B11063" s="2">
        <v>1.2585735261871551E-3</v>
      </c>
    </row>
    <row r="11064" spans="1:2" x14ac:dyDescent="0.25">
      <c r="A11064" s="28" t="s">
        <v>85</v>
      </c>
      <c r="B11064" s="2">
        <v>6.0635739567848006E-2</v>
      </c>
    </row>
    <row r="11065" spans="1:2" x14ac:dyDescent="0.25">
      <c r="A11065" s="28" t="s">
        <v>82</v>
      </c>
      <c r="B11065" s="2">
        <v>1.0402473319718678E-2</v>
      </c>
    </row>
    <row r="11066" spans="1:2" x14ac:dyDescent="0.25">
      <c r="A11066" s="6" t="s">
        <v>244</v>
      </c>
      <c r="B11066" s="2">
        <v>17.114741542403191</v>
      </c>
    </row>
    <row r="11067" spans="1:2" x14ac:dyDescent="0.25">
      <c r="A11067" s="28" t="s">
        <v>79</v>
      </c>
      <c r="B11067" s="2">
        <v>0.53043934275956051</v>
      </c>
    </row>
    <row r="11068" spans="1:2" x14ac:dyDescent="0.25">
      <c r="A11068" s="28" t="s">
        <v>86</v>
      </c>
      <c r="B11068" s="2">
        <v>0.21723939936455089</v>
      </c>
    </row>
    <row r="11069" spans="1:2" x14ac:dyDescent="0.25">
      <c r="A11069" s="28" t="s">
        <v>87</v>
      </c>
      <c r="B11069" s="2">
        <v>1.0884372488494323</v>
      </c>
    </row>
    <row r="11070" spans="1:2" x14ac:dyDescent="0.25">
      <c r="A11070" s="28" t="s">
        <v>31</v>
      </c>
      <c r="B11070" s="2">
        <v>4.9683801388722317</v>
      </c>
    </row>
    <row r="11071" spans="1:2" x14ac:dyDescent="0.25">
      <c r="A11071" s="28" t="s">
        <v>29</v>
      </c>
      <c r="B11071" s="2">
        <v>0.99655078056514002</v>
      </c>
    </row>
    <row r="11072" spans="1:2" x14ac:dyDescent="0.25">
      <c r="A11072" s="28" t="s">
        <v>30</v>
      </c>
      <c r="B11072" s="2">
        <v>1.2840764316387927</v>
      </c>
    </row>
    <row r="11073" spans="1:2" x14ac:dyDescent="0.25">
      <c r="A11073" s="28" t="s">
        <v>88</v>
      </c>
      <c r="B11073" s="2">
        <v>1.2650117467863371</v>
      </c>
    </row>
    <row r="11074" spans="1:2" x14ac:dyDescent="0.25">
      <c r="A11074" s="28" t="s">
        <v>80</v>
      </c>
      <c r="B11074" s="2">
        <v>3.1326403282768721E-2</v>
      </c>
    </row>
    <row r="11075" spans="1:2" x14ac:dyDescent="0.25">
      <c r="A11075" s="28" t="s">
        <v>84</v>
      </c>
      <c r="B11075" s="2">
        <v>0.95714264307178554</v>
      </c>
    </row>
    <row r="11076" spans="1:2" x14ac:dyDescent="0.25">
      <c r="A11076" s="28" t="s">
        <v>85</v>
      </c>
      <c r="B11076" s="2">
        <v>3.6820901001593027</v>
      </c>
    </row>
    <row r="11077" spans="1:2" x14ac:dyDescent="0.25">
      <c r="A11077" s="28" t="s">
        <v>82</v>
      </c>
      <c r="B11077" s="2">
        <v>2.0940473070532915</v>
      </c>
    </row>
    <row r="11078" spans="1:2" x14ac:dyDescent="0.25">
      <c r="A11078" s="6" t="s">
        <v>246</v>
      </c>
      <c r="B11078" s="2">
        <v>4.2793440701945515</v>
      </c>
    </row>
    <row r="11079" spans="1:2" x14ac:dyDescent="0.25">
      <c r="A11079" s="28" t="s">
        <v>79</v>
      </c>
      <c r="B11079" s="2">
        <v>7.415003787819395E-2</v>
      </c>
    </row>
    <row r="11080" spans="1:2" x14ac:dyDescent="0.25">
      <c r="A11080" s="28" t="s">
        <v>86</v>
      </c>
      <c r="B11080" s="2">
        <v>3.5857333265797521E-2</v>
      </c>
    </row>
    <row r="11081" spans="1:2" x14ac:dyDescent="0.25">
      <c r="A11081" s="28" t="s">
        <v>87</v>
      </c>
      <c r="B11081" s="2">
        <v>4.2314379252202897E-2</v>
      </c>
    </row>
    <row r="11082" spans="1:2" x14ac:dyDescent="0.25">
      <c r="A11082" s="28" t="s">
        <v>31</v>
      </c>
      <c r="B11082" s="2">
        <v>1.6033509351660968</v>
      </c>
    </row>
    <row r="11083" spans="1:2" x14ac:dyDescent="0.25">
      <c r="A11083" s="28" t="s">
        <v>29</v>
      </c>
      <c r="B11083" s="2">
        <v>0.24049149231945843</v>
      </c>
    </row>
    <row r="11084" spans="1:2" x14ac:dyDescent="0.25">
      <c r="A11084" s="28" t="s">
        <v>30</v>
      </c>
      <c r="B11084" s="2">
        <v>0.2859842215011198</v>
      </c>
    </row>
    <row r="11085" spans="1:2" x14ac:dyDescent="0.25">
      <c r="A11085" s="28" t="s">
        <v>88</v>
      </c>
      <c r="B11085" s="2">
        <v>0.28699538774406441</v>
      </c>
    </row>
    <row r="11086" spans="1:2" x14ac:dyDescent="0.25">
      <c r="A11086" s="28" t="s">
        <v>80</v>
      </c>
      <c r="B11086" s="2">
        <v>0.14761059910000759</v>
      </c>
    </row>
    <row r="11087" spans="1:2" x14ac:dyDescent="0.25">
      <c r="A11087" s="28" t="s">
        <v>84</v>
      </c>
      <c r="B11087" s="2">
        <v>8.0870233393732227E-2</v>
      </c>
    </row>
    <row r="11088" spans="1:2" x14ac:dyDescent="0.25">
      <c r="A11088" s="28" t="s">
        <v>85</v>
      </c>
      <c r="B11088" s="2">
        <v>1.1949479430977619</v>
      </c>
    </row>
    <row r="11089" spans="1:2" x14ac:dyDescent="0.25">
      <c r="A11089" s="28" t="s">
        <v>82</v>
      </c>
      <c r="B11089" s="2">
        <v>0.28677150747611579</v>
      </c>
    </row>
    <row r="11090" spans="1:2" x14ac:dyDescent="0.25">
      <c r="A11090" s="6" t="s">
        <v>248</v>
      </c>
      <c r="B11090" s="2">
        <v>30.678766843472523</v>
      </c>
    </row>
    <row r="11091" spans="1:2" x14ac:dyDescent="0.25">
      <c r="A11091" s="28" t="s">
        <v>79</v>
      </c>
      <c r="B11091" s="2">
        <v>1.2090392874782039</v>
      </c>
    </row>
    <row r="11092" spans="1:2" x14ac:dyDescent="0.25">
      <c r="A11092" s="28" t="s">
        <v>86</v>
      </c>
      <c r="B11092" s="2">
        <v>0.30149214636393934</v>
      </c>
    </row>
    <row r="11093" spans="1:2" x14ac:dyDescent="0.25">
      <c r="A11093" s="28" t="s">
        <v>87</v>
      </c>
      <c r="B11093" s="2">
        <v>0.91431957199033176</v>
      </c>
    </row>
    <row r="11094" spans="1:2" x14ac:dyDescent="0.25">
      <c r="A11094" s="28" t="s">
        <v>31</v>
      </c>
      <c r="B11094" s="2">
        <v>6.2801966869868373</v>
      </c>
    </row>
    <row r="11095" spans="1:2" x14ac:dyDescent="0.25">
      <c r="A11095" s="28" t="s">
        <v>29</v>
      </c>
      <c r="B11095" s="2">
        <v>1.3064832601279959</v>
      </c>
    </row>
    <row r="11096" spans="1:2" x14ac:dyDescent="0.25">
      <c r="A11096" s="28" t="s">
        <v>30</v>
      </c>
      <c r="B11096" s="2">
        <v>2.5803844225601069</v>
      </c>
    </row>
    <row r="11097" spans="1:2" x14ac:dyDescent="0.25">
      <c r="A11097" s="28" t="s">
        <v>88</v>
      </c>
      <c r="B11097" s="2">
        <v>2.2698673490731749</v>
      </c>
    </row>
    <row r="11098" spans="1:2" x14ac:dyDescent="0.25">
      <c r="A11098" s="28" t="s">
        <v>80</v>
      </c>
      <c r="B11098" s="2">
        <v>1.0333368462977262</v>
      </c>
    </row>
    <row r="11099" spans="1:2" x14ac:dyDescent="0.25">
      <c r="A11099" s="28" t="s">
        <v>84</v>
      </c>
      <c r="B11099" s="2">
        <v>1.7521139104653265</v>
      </c>
    </row>
    <row r="11100" spans="1:2" x14ac:dyDescent="0.25">
      <c r="A11100" s="28" t="s">
        <v>85</v>
      </c>
      <c r="B11100" s="2">
        <v>8.874880760273026</v>
      </c>
    </row>
    <row r="11101" spans="1:2" x14ac:dyDescent="0.25">
      <c r="A11101" s="28" t="s">
        <v>82</v>
      </c>
      <c r="B11101" s="2">
        <v>4.1566526018558587</v>
      </c>
    </row>
    <row r="11102" spans="1:2" x14ac:dyDescent="0.25">
      <c r="A11102" s="6" t="s">
        <v>20</v>
      </c>
      <c r="B11102" s="2">
        <v>28.048235406798355</v>
      </c>
    </row>
    <row r="11103" spans="1:2" x14ac:dyDescent="0.25">
      <c r="A11103" s="28" t="s">
        <v>79</v>
      </c>
      <c r="B11103" s="2">
        <v>0.22448269494053194</v>
      </c>
    </row>
    <row r="11104" spans="1:2" x14ac:dyDescent="0.25">
      <c r="A11104" s="28" t="s">
        <v>86</v>
      </c>
      <c r="B11104" s="2">
        <v>0.28122250905192048</v>
      </c>
    </row>
    <row r="11105" spans="1:2" x14ac:dyDescent="0.25">
      <c r="A11105" s="28" t="s">
        <v>87</v>
      </c>
      <c r="B11105" s="2">
        <v>0.95115567614462548</v>
      </c>
    </row>
    <row r="11106" spans="1:2" x14ac:dyDescent="0.25">
      <c r="A11106" s="28" t="s">
        <v>31</v>
      </c>
      <c r="B11106" s="2">
        <v>12.947560391480055</v>
      </c>
    </row>
    <row r="11107" spans="1:2" x14ac:dyDescent="0.25">
      <c r="A11107" s="28" t="s">
        <v>29</v>
      </c>
      <c r="B11107" s="2">
        <v>1.0700424610682631</v>
      </c>
    </row>
    <row r="11108" spans="1:2" x14ac:dyDescent="0.25">
      <c r="A11108" s="28" t="s">
        <v>30</v>
      </c>
      <c r="B11108" s="2">
        <v>3.8592232733853127</v>
      </c>
    </row>
    <row r="11109" spans="1:2" x14ac:dyDescent="0.25">
      <c r="A11109" s="28" t="s">
        <v>88</v>
      </c>
      <c r="B11109" s="2">
        <v>0.56866076357150264</v>
      </c>
    </row>
    <row r="11110" spans="1:2" x14ac:dyDescent="0.25">
      <c r="A11110" s="28" t="s">
        <v>80</v>
      </c>
      <c r="B11110" s="2">
        <v>0.33452699445685807</v>
      </c>
    </row>
    <row r="11111" spans="1:2" x14ac:dyDescent="0.25">
      <c r="A11111" s="28" t="s">
        <v>84</v>
      </c>
      <c r="B11111" s="2">
        <v>1.2010175290751233</v>
      </c>
    </row>
    <row r="11112" spans="1:2" x14ac:dyDescent="0.25">
      <c r="A11112" s="28" t="s">
        <v>85</v>
      </c>
      <c r="B11112" s="2">
        <v>4.1839882928322325</v>
      </c>
    </row>
    <row r="11113" spans="1:2" x14ac:dyDescent="0.25">
      <c r="A11113" s="28" t="s">
        <v>82</v>
      </c>
      <c r="B11113" s="2">
        <v>2.4263548207919254</v>
      </c>
    </row>
    <row r="11114" spans="1:2" x14ac:dyDescent="0.25">
      <c r="A11114" s="6" t="s">
        <v>21</v>
      </c>
      <c r="B11114" s="2">
        <v>6.3619989632411542</v>
      </c>
    </row>
    <row r="11115" spans="1:2" x14ac:dyDescent="0.25">
      <c r="A11115" s="28" t="s">
        <v>79</v>
      </c>
      <c r="B11115" s="2">
        <v>1.9393751801472858E-2</v>
      </c>
    </row>
    <row r="11116" spans="1:2" x14ac:dyDescent="0.25">
      <c r="A11116" s="28" t="s">
        <v>86</v>
      </c>
      <c r="B11116" s="2">
        <v>4.4153998483193744E-3</v>
      </c>
    </row>
    <row r="11117" spans="1:2" x14ac:dyDescent="0.25">
      <c r="A11117" s="28" t="s">
        <v>87</v>
      </c>
      <c r="B11117" s="2">
        <v>1.7220429535937099E-2</v>
      </c>
    </row>
    <row r="11118" spans="1:2" x14ac:dyDescent="0.25">
      <c r="A11118" s="28" t="s">
        <v>31</v>
      </c>
      <c r="B11118" s="2">
        <v>1.022260524852753</v>
      </c>
    </row>
    <row r="11119" spans="1:2" x14ac:dyDescent="0.25">
      <c r="A11119" s="28" t="s">
        <v>29</v>
      </c>
      <c r="B11119" s="2">
        <v>7.411567652413803E-2</v>
      </c>
    </row>
    <row r="11120" spans="1:2" x14ac:dyDescent="0.25">
      <c r="A11120" s="28" t="s">
        <v>30</v>
      </c>
      <c r="B11120" s="2">
        <v>0.12616693000101981</v>
      </c>
    </row>
    <row r="11121" spans="1:2" x14ac:dyDescent="0.25">
      <c r="A11121" s="28" t="s">
        <v>88</v>
      </c>
      <c r="B11121" s="2">
        <v>0.25270625100336791</v>
      </c>
    </row>
    <row r="11122" spans="1:2" x14ac:dyDescent="0.25">
      <c r="A11122" s="28" t="s">
        <v>80</v>
      </c>
      <c r="B11122" s="2">
        <v>0.12282865445974687</v>
      </c>
    </row>
    <row r="11123" spans="1:2" x14ac:dyDescent="0.25">
      <c r="A11123" s="28" t="s">
        <v>84</v>
      </c>
      <c r="B11123" s="2">
        <v>2.4202248596950602</v>
      </c>
    </row>
    <row r="11124" spans="1:2" x14ac:dyDescent="0.25">
      <c r="A11124" s="28" t="s">
        <v>85</v>
      </c>
      <c r="B11124" s="2">
        <v>0.5280855946201185</v>
      </c>
    </row>
    <row r="11125" spans="1:2" x14ac:dyDescent="0.25">
      <c r="A11125" s="28" t="s">
        <v>82</v>
      </c>
      <c r="B11125" s="2">
        <v>1.7745808908992207</v>
      </c>
    </row>
    <row r="11126" spans="1:2" x14ac:dyDescent="0.25">
      <c r="A11126" s="6" t="s">
        <v>22</v>
      </c>
      <c r="B11126" s="2">
        <v>3.4514214374601324</v>
      </c>
    </row>
    <row r="11127" spans="1:2" x14ac:dyDescent="0.25">
      <c r="A11127" s="28" t="s">
        <v>79</v>
      </c>
      <c r="B11127" s="2">
        <v>8.2656438203000074E-2</v>
      </c>
    </row>
    <row r="11128" spans="1:2" x14ac:dyDescent="0.25">
      <c r="A11128" s="28" t="s">
        <v>86</v>
      </c>
      <c r="B11128" s="2">
        <v>1.6735628738809745E-2</v>
      </c>
    </row>
    <row r="11129" spans="1:2" x14ac:dyDescent="0.25">
      <c r="A11129" s="28" t="s">
        <v>87</v>
      </c>
      <c r="B11129" s="2">
        <v>0.15654446041690864</v>
      </c>
    </row>
    <row r="11130" spans="1:2" x14ac:dyDescent="0.25">
      <c r="A11130" s="28" t="s">
        <v>31</v>
      </c>
      <c r="B11130" s="2">
        <v>1.2136205727609803</v>
      </c>
    </row>
    <row r="11131" spans="1:2" x14ac:dyDescent="0.25">
      <c r="A11131" s="28" t="s">
        <v>29</v>
      </c>
      <c r="B11131" s="2">
        <v>0.17322011212046864</v>
      </c>
    </row>
    <row r="11132" spans="1:2" x14ac:dyDescent="0.25">
      <c r="A11132" s="28" t="s">
        <v>30</v>
      </c>
      <c r="B11132" s="2">
        <v>0.22154675007014887</v>
      </c>
    </row>
    <row r="11133" spans="1:2" x14ac:dyDescent="0.25">
      <c r="A11133" s="28" t="s">
        <v>88</v>
      </c>
      <c r="B11133" s="2">
        <v>0.25224699366957565</v>
      </c>
    </row>
    <row r="11134" spans="1:2" x14ac:dyDescent="0.25">
      <c r="A11134" s="28" t="s">
        <v>80</v>
      </c>
      <c r="B11134" s="2">
        <v>3.2035364134064034E-2</v>
      </c>
    </row>
    <row r="11135" spans="1:2" x14ac:dyDescent="0.25">
      <c r="A11135" s="28" t="s">
        <v>84</v>
      </c>
      <c r="B11135" s="2">
        <v>7.6791470470281023E-2</v>
      </c>
    </row>
    <row r="11136" spans="1:2" x14ac:dyDescent="0.25">
      <c r="A11136" s="28" t="s">
        <v>85</v>
      </c>
      <c r="B11136" s="2">
        <v>0.99244445398697878</v>
      </c>
    </row>
    <row r="11137" spans="1:2" x14ac:dyDescent="0.25">
      <c r="A11137" s="28" t="s">
        <v>82</v>
      </c>
      <c r="B11137" s="2">
        <v>0.23357919288891663</v>
      </c>
    </row>
    <row r="11138" spans="1:2" x14ac:dyDescent="0.25">
      <c r="A11138" s="6" t="s">
        <v>25</v>
      </c>
      <c r="B11138" s="2">
        <v>3.8426843327313187</v>
      </c>
    </row>
    <row r="11139" spans="1:2" x14ac:dyDescent="0.25">
      <c r="A11139" s="28" t="s">
        <v>79</v>
      </c>
      <c r="B11139" s="2">
        <v>8.1772871464753955E-2</v>
      </c>
    </row>
    <row r="11140" spans="1:2" x14ac:dyDescent="0.25">
      <c r="A11140" s="28" t="s">
        <v>86</v>
      </c>
      <c r="B11140" s="2">
        <v>4.7949820764270562E-3</v>
      </c>
    </row>
    <row r="11141" spans="1:2" x14ac:dyDescent="0.25">
      <c r="A11141" s="28" t="s">
        <v>87</v>
      </c>
      <c r="B11141" s="2">
        <v>3.1301262546520346E-2</v>
      </c>
    </row>
    <row r="11142" spans="1:2" x14ac:dyDescent="0.25">
      <c r="A11142" s="28" t="s">
        <v>31</v>
      </c>
      <c r="B11142" s="2">
        <v>0.50796927038452366</v>
      </c>
    </row>
    <row r="11143" spans="1:2" x14ac:dyDescent="0.25">
      <c r="A11143" s="28" t="s">
        <v>29</v>
      </c>
      <c r="B11143" s="2">
        <v>8.8528574107651456E-2</v>
      </c>
    </row>
    <row r="11144" spans="1:2" x14ac:dyDescent="0.25">
      <c r="A11144" s="28" t="s">
        <v>30</v>
      </c>
      <c r="B11144" s="2">
        <v>0.19357977825965791</v>
      </c>
    </row>
    <row r="11145" spans="1:2" x14ac:dyDescent="0.25">
      <c r="A11145" s="28" t="s">
        <v>88</v>
      </c>
      <c r="B11145" s="2">
        <v>1.4975501119162411</v>
      </c>
    </row>
    <row r="11146" spans="1:2" x14ac:dyDescent="0.25">
      <c r="A11146" s="28" t="s">
        <v>80</v>
      </c>
      <c r="B11146" s="2">
        <v>1.3810040121030005E-2</v>
      </c>
    </row>
    <row r="11147" spans="1:2" x14ac:dyDescent="0.25">
      <c r="A11147" s="28" t="s">
        <v>84</v>
      </c>
      <c r="B11147" s="2">
        <v>3.6154301870100596E-2</v>
      </c>
    </row>
    <row r="11148" spans="1:2" x14ac:dyDescent="0.25">
      <c r="A11148" s="28" t="s">
        <v>85</v>
      </c>
      <c r="B11148" s="2">
        <v>1.1311322395094163</v>
      </c>
    </row>
    <row r="11149" spans="1:2" x14ac:dyDescent="0.25">
      <c r="A11149" s="28" t="s">
        <v>82</v>
      </c>
      <c r="B11149" s="2">
        <v>0.25609090047499639</v>
      </c>
    </row>
    <row r="11150" spans="1:2" x14ac:dyDescent="0.25">
      <c r="A11150" s="6" t="s">
        <v>23</v>
      </c>
      <c r="B11150" s="2">
        <v>4.8439998545582359</v>
      </c>
    </row>
    <row r="11151" spans="1:2" x14ac:dyDescent="0.25">
      <c r="A11151" s="28" t="s">
        <v>79</v>
      </c>
      <c r="B11151" s="2">
        <v>9.1807733450359058E-2</v>
      </c>
    </row>
    <row r="11152" spans="1:2" x14ac:dyDescent="0.25">
      <c r="A11152" s="28" t="s">
        <v>86</v>
      </c>
      <c r="B11152" s="2">
        <v>2.1672461771632994E-2</v>
      </c>
    </row>
    <row r="11153" spans="1:2" x14ac:dyDescent="0.25">
      <c r="A11153" s="28" t="s">
        <v>87</v>
      </c>
      <c r="B11153" s="2">
        <v>7.7719305534136404E-2</v>
      </c>
    </row>
    <row r="11154" spans="1:2" x14ac:dyDescent="0.25">
      <c r="A11154" s="28" t="s">
        <v>31</v>
      </c>
      <c r="B11154" s="2">
        <v>1.7944664916241764</v>
      </c>
    </row>
    <row r="11155" spans="1:2" x14ac:dyDescent="0.25">
      <c r="A11155" s="28" t="s">
        <v>29</v>
      </c>
      <c r="B11155" s="2">
        <v>0.19343146321269297</v>
      </c>
    </row>
    <row r="11156" spans="1:2" x14ac:dyDescent="0.25">
      <c r="A11156" s="28" t="s">
        <v>30</v>
      </c>
      <c r="B11156" s="2">
        <v>0.30804869252913075</v>
      </c>
    </row>
    <row r="11157" spans="1:2" x14ac:dyDescent="0.25">
      <c r="A11157" s="28" t="s">
        <v>88</v>
      </c>
      <c r="B11157" s="2">
        <v>0.31305258306550282</v>
      </c>
    </row>
    <row r="11158" spans="1:2" x14ac:dyDescent="0.25">
      <c r="A11158" s="28" t="s">
        <v>80</v>
      </c>
      <c r="B11158" s="2">
        <v>6.5455368411954151E-2</v>
      </c>
    </row>
    <row r="11159" spans="1:2" x14ac:dyDescent="0.25">
      <c r="A11159" s="28" t="s">
        <v>84</v>
      </c>
      <c r="B11159" s="2">
        <v>0.44210508277196059</v>
      </c>
    </row>
    <row r="11160" spans="1:2" x14ac:dyDescent="0.25">
      <c r="A11160" s="28" t="s">
        <v>85</v>
      </c>
      <c r="B11160" s="2">
        <v>1.1500416128040203</v>
      </c>
    </row>
    <row r="11161" spans="1:2" x14ac:dyDescent="0.25">
      <c r="A11161" s="28" t="s">
        <v>82</v>
      </c>
      <c r="B11161" s="2">
        <v>0.38619905938266857</v>
      </c>
    </row>
    <row r="11162" spans="1:2" x14ac:dyDescent="0.25">
      <c r="A11162" s="6" t="s">
        <v>250</v>
      </c>
      <c r="B11162" s="2">
        <v>24.93985816683772</v>
      </c>
    </row>
    <row r="11163" spans="1:2" x14ac:dyDescent="0.25">
      <c r="A11163" s="28" t="s">
        <v>79</v>
      </c>
      <c r="B11163" s="2">
        <v>0.52985401704195167</v>
      </c>
    </row>
    <row r="11164" spans="1:2" x14ac:dyDescent="0.25">
      <c r="A11164" s="28" t="s">
        <v>86</v>
      </c>
      <c r="B11164" s="2">
        <v>0.13946382326428536</v>
      </c>
    </row>
    <row r="11165" spans="1:2" x14ac:dyDescent="0.25">
      <c r="A11165" s="28" t="s">
        <v>87</v>
      </c>
      <c r="B11165" s="2">
        <v>0.73928573071194315</v>
      </c>
    </row>
    <row r="11166" spans="1:2" x14ac:dyDescent="0.25">
      <c r="A11166" s="28" t="s">
        <v>31</v>
      </c>
      <c r="B11166" s="2">
        <v>6.3606754462522463</v>
      </c>
    </row>
    <row r="11167" spans="1:2" x14ac:dyDescent="0.25">
      <c r="A11167" s="28" t="s">
        <v>29</v>
      </c>
      <c r="B11167" s="2">
        <v>1.818515201120964</v>
      </c>
    </row>
    <row r="11168" spans="1:2" x14ac:dyDescent="0.25">
      <c r="A11168" s="28" t="s">
        <v>30</v>
      </c>
      <c r="B11168" s="2">
        <v>3.3386571229574411</v>
      </c>
    </row>
    <row r="11169" spans="1:2" x14ac:dyDescent="0.25">
      <c r="A11169" s="28" t="s">
        <v>88</v>
      </c>
      <c r="B11169" s="2">
        <v>1.8301131043687653</v>
      </c>
    </row>
    <row r="11170" spans="1:2" x14ac:dyDescent="0.25">
      <c r="A11170" s="28" t="s">
        <v>80</v>
      </c>
      <c r="B11170" s="2">
        <v>0.26237254066525345</v>
      </c>
    </row>
    <row r="11171" spans="1:2" x14ac:dyDescent="0.25">
      <c r="A11171" s="28" t="s">
        <v>84</v>
      </c>
      <c r="B11171" s="2">
        <v>1.8985543403479999</v>
      </c>
    </row>
    <row r="11172" spans="1:2" x14ac:dyDescent="0.25">
      <c r="A11172" s="28" t="s">
        <v>85</v>
      </c>
      <c r="B11172" s="2">
        <v>4.8276507599834861</v>
      </c>
    </row>
    <row r="11173" spans="1:2" x14ac:dyDescent="0.25">
      <c r="A11173" s="28" t="s">
        <v>82</v>
      </c>
      <c r="B11173" s="2">
        <v>3.1947160801233809</v>
      </c>
    </row>
    <row r="11174" spans="1:2" x14ac:dyDescent="0.25">
      <c r="A11174" s="6" t="s">
        <v>252</v>
      </c>
      <c r="B11174" s="2">
        <v>63.25337237923101</v>
      </c>
    </row>
    <row r="11175" spans="1:2" x14ac:dyDescent="0.25">
      <c r="A11175" s="28" t="s">
        <v>79</v>
      </c>
      <c r="B11175" s="2">
        <v>2.2671421560420071</v>
      </c>
    </row>
    <row r="11176" spans="1:2" x14ac:dyDescent="0.25">
      <c r="A11176" s="28" t="s">
        <v>86</v>
      </c>
      <c r="B11176" s="2">
        <v>0.36432074135742809</v>
      </c>
    </row>
    <row r="11177" spans="1:2" x14ac:dyDescent="0.25">
      <c r="A11177" s="28" t="s">
        <v>87</v>
      </c>
      <c r="B11177" s="2">
        <v>2.4289183381609258</v>
      </c>
    </row>
    <row r="11178" spans="1:2" x14ac:dyDescent="0.25">
      <c r="A11178" s="28" t="s">
        <v>31</v>
      </c>
      <c r="B11178" s="2">
        <v>10.263329757159271</v>
      </c>
    </row>
    <row r="11179" spans="1:2" x14ac:dyDescent="0.25">
      <c r="A11179" s="28" t="s">
        <v>29</v>
      </c>
      <c r="B11179" s="2">
        <v>7.2675016837903339</v>
      </c>
    </row>
    <row r="11180" spans="1:2" x14ac:dyDescent="0.25">
      <c r="A11180" s="28" t="s">
        <v>30</v>
      </c>
      <c r="B11180" s="2">
        <v>2.2487149877058576</v>
      </c>
    </row>
    <row r="11181" spans="1:2" x14ac:dyDescent="0.25">
      <c r="A11181" s="28" t="s">
        <v>88</v>
      </c>
      <c r="B11181" s="2">
        <v>6.057098432803544</v>
      </c>
    </row>
    <row r="11182" spans="1:2" x14ac:dyDescent="0.25">
      <c r="A11182" s="28" t="s">
        <v>80</v>
      </c>
      <c r="B11182" s="2">
        <v>2.7582402536039745</v>
      </c>
    </row>
    <row r="11183" spans="1:2" x14ac:dyDescent="0.25">
      <c r="A11183" s="28" t="s">
        <v>84</v>
      </c>
      <c r="B11183" s="2">
        <v>5.460449207816386</v>
      </c>
    </row>
    <row r="11184" spans="1:2" x14ac:dyDescent="0.25">
      <c r="A11184" s="28" t="s">
        <v>85</v>
      </c>
      <c r="B11184" s="2">
        <v>13.345855372337196</v>
      </c>
    </row>
    <row r="11185" spans="1:2" x14ac:dyDescent="0.25">
      <c r="A11185" s="28" t="s">
        <v>82</v>
      </c>
      <c r="B11185" s="2">
        <v>10.791801448454079</v>
      </c>
    </row>
    <row r="11186" spans="1:2" x14ac:dyDescent="0.25">
      <c r="A11186" s="6" t="s">
        <v>230</v>
      </c>
      <c r="B11186" s="2">
        <v>10.203980129261048</v>
      </c>
    </row>
    <row r="11187" spans="1:2" x14ac:dyDescent="0.25">
      <c r="A11187" s="28" t="s">
        <v>79</v>
      </c>
      <c r="B11187" s="2">
        <v>0.71126573593862064</v>
      </c>
    </row>
    <row r="11188" spans="1:2" x14ac:dyDescent="0.25">
      <c r="A11188" s="28" t="s">
        <v>86</v>
      </c>
      <c r="B11188" s="2">
        <v>8.9071111190567209E-2</v>
      </c>
    </row>
    <row r="11189" spans="1:2" x14ac:dyDescent="0.25">
      <c r="A11189" s="28" t="s">
        <v>87</v>
      </c>
      <c r="B11189" s="2">
        <v>0.30681560801412061</v>
      </c>
    </row>
    <row r="11190" spans="1:2" x14ac:dyDescent="0.25">
      <c r="A11190" s="28" t="s">
        <v>31</v>
      </c>
      <c r="B11190" s="2">
        <v>1.9172314005268041</v>
      </c>
    </row>
    <row r="11191" spans="1:2" x14ac:dyDescent="0.25">
      <c r="A11191" s="28" t="s">
        <v>29</v>
      </c>
      <c r="B11191" s="2">
        <v>1.0295611858614253</v>
      </c>
    </row>
    <row r="11192" spans="1:2" x14ac:dyDescent="0.25">
      <c r="A11192" s="28" t="s">
        <v>30</v>
      </c>
      <c r="B11192" s="2">
        <v>0.42661526181003573</v>
      </c>
    </row>
    <row r="11193" spans="1:2" x14ac:dyDescent="0.25">
      <c r="A11193" s="28" t="s">
        <v>88</v>
      </c>
      <c r="B11193" s="2">
        <v>0.95419904513679987</v>
      </c>
    </row>
    <row r="11194" spans="1:2" x14ac:dyDescent="0.25">
      <c r="A11194" s="28" t="s">
        <v>80</v>
      </c>
      <c r="B11194" s="2">
        <v>0.74986051819701716</v>
      </c>
    </row>
    <row r="11195" spans="1:2" x14ac:dyDescent="0.25">
      <c r="A11195" s="28" t="s">
        <v>84</v>
      </c>
      <c r="B11195" s="2">
        <v>0.52647344314421851</v>
      </c>
    </row>
    <row r="11196" spans="1:2" x14ac:dyDescent="0.25">
      <c r="A11196" s="28" t="s">
        <v>85</v>
      </c>
      <c r="B11196" s="2">
        <v>2.0767050590743117</v>
      </c>
    </row>
    <row r="11197" spans="1:2" x14ac:dyDescent="0.25">
      <c r="A11197" s="28" t="s">
        <v>82</v>
      </c>
      <c r="B11197" s="2">
        <v>1.4161817603671265</v>
      </c>
    </row>
    <row r="11198" spans="1:2" x14ac:dyDescent="0.25">
      <c r="A11198" s="6" t="s">
        <v>93</v>
      </c>
      <c r="B11198" s="2">
        <v>234.84839534721857</v>
      </c>
    </row>
    <row r="11199" spans="1:2" x14ac:dyDescent="0.25">
      <c r="A11199" s="28" t="s">
        <v>79</v>
      </c>
      <c r="B11199" s="2">
        <v>7.1898128545664246</v>
      </c>
    </row>
    <row r="11200" spans="1:2" x14ac:dyDescent="0.25">
      <c r="A11200" s="28" t="s">
        <v>86</v>
      </c>
      <c r="B11200" s="2">
        <v>1.8394946258578004</v>
      </c>
    </row>
    <row r="11201" spans="1:2" x14ac:dyDescent="0.25">
      <c r="A11201" s="28" t="s">
        <v>87</v>
      </c>
      <c r="B11201" s="2">
        <v>8.6460718015137186</v>
      </c>
    </row>
    <row r="11202" spans="1:2" x14ac:dyDescent="0.25">
      <c r="A11202" s="28" t="s">
        <v>31</v>
      </c>
      <c r="B11202" s="2">
        <v>59.255081586128412</v>
      </c>
    </row>
    <row r="11203" spans="1:2" x14ac:dyDescent="0.25">
      <c r="A11203" s="28" t="s">
        <v>29</v>
      </c>
      <c r="B11203" s="2">
        <v>16.512848313529567</v>
      </c>
    </row>
    <row r="11204" spans="1:2" x14ac:dyDescent="0.25">
      <c r="A11204" s="28" t="s">
        <v>30</v>
      </c>
      <c r="B11204" s="2">
        <v>18.169158576152135</v>
      </c>
    </row>
    <row r="11205" spans="1:2" x14ac:dyDescent="0.25">
      <c r="A11205" s="28" t="s">
        <v>88</v>
      </c>
      <c r="B11205" s="2">
        <v>17.836076689895435</v>
      </c>
    </row>
    <row r="11206" spans="1:2" x14ac:dyDescent="0.25">
      <c r="A11206" s="28" t="s">
        <v>80</v>
      </c>
      <c r="B11206" s="2">
        <v>6.0970066143368173</v>
      </c>
    </row>
    <row r="11207" spans="1:2" x14ac:dyDescent="0.25">
      <c r="A11207" s="28" t="s">
        <v>84</v>
      </c>
      <c r="B11207" s="2">
        <v>16.978624527691959</v>
      </c>
    </row>
    <row r="11208" spans="1:2" x14ac:dyDescent="0.25">
      <c r="A11208" s="28" t="s">
        <v>85</v>
      </c>
      <c r="B11208" s="2">
        <v>49.245861837987569</v>
      </c>
    </row>
    <row r="11209" spans="1:2" x14ac:dyDescent="0.25">
      <c r="A11209" s="28" t="s">
        <v>82</v>
      </c>
      <c r="B11209" s="2">
        <v>33.078357919558762</v>
      </c>
    </row>
    <row r="11210" spans="1:2" x14ac:dyDescent="0.25">
      <c r="A11210" s="3" t="s">
        <v>227</v>
      </c>
      <c r="B11210" s="2">
        <v>908.52695892351517</v>
      </c>
    </row>
    <row r="11211" spans="1:2" x14ac:dyDescent="0.25">
      <c r="A11211" s="6" t="s">
        <v>229</v>
      </c>
      <c r="B11211" s="2">
        <v>2.7721321278597202</v>
      </c>
    </row>
    <row r="11212" spans="1:2" x14ac:dyDescent="0.25">
      <c r="A11212" s="28" t="s">
        <v>79</v>
      </c>
      <c r="B11212" s="2">
        <v>2.1163164774303071E-3</v>
      </c>
    </row>
    <row r="11213" spans="1:2" x14ac:dyDescent="0.25">
      <c r="A11213" s="28" t="s">
        <v>86</v>
      </c>
      <c r="B11213" s="2">
        <v>9.4343158570297514E-3</v>
      </c>
    </row>
    <row r="11214" spans="1:2" x14ac:dyDescent="0.25">
      <c r="A11214" s="28" t="s">
        <v>87</v>
      </c>
      <c r="B11214" s="2">
        <v>3.7654322883086296E-2</v>
      </c>
    </row>
    <row r="11215" spans="1:2" x14ac:dyDescent="0.25">
      <c r="A11215" s="28" t="s">
        <v>31</v>
      </c>
      <c r="B11215" s="2">
        <v>0.63915948734578276</v>
      </c>
    </row>
    <row r="11216" spans="1:2" x14ac:dyDescent="0.25">
      <c r="A11216" s="28" t="s">
        <v>29</v>
      </c>
      <c r="B11216" s="2">
        <v>0.99720731827537901</v>
      </c>
    </row>
    <row r="11217" spans="1:2" x14ac:dyDescent="0.25">
      <c r="A11217" s="28" t="s">
        <v>30</v>
      </c>
      <c r="B11217" s="2">
        <v>0.11348365927566342</v>
      </c>
    </row>
    <row r="11218" spans="1:2" x14ac:dyDescent="0.25">
      <c r="A11218" s="28" t="s">
        <v>88</v>
      </c>
      <c r="B11218" s="2">
        <v>0.13319986590196803</v>
      </c>
    </row>
    <row r="11219" spans="1:2" x14ac:dyDescent="0.25">
      <c r="A11219" s="28" t="s">
        <v>80</v>
      </c>
      <c r="B11219" s="2">
        <v>2.1670618915141548E-2</v>
      </c>
    </row>
    <row r="11220" spans="1:2" x14ac:dyDescent="0.25">
      <c r="A11220" s="28" t="s">
        <v>84</v>
      </c>
      <c r="B11220" s="2">
        <v>0.47653555650724871</v>
      </c>
    </row>
    <row r="11221" spans="1:2" x14ac:dyDescent="0.25">
      <c r="A11221" s="28" t="s">
        <v>85</v>
      </c>
      <c r="B11221" s="2">
        <v>0.16795454622446554</v>
      </c>
    </row>
    <row r="11222" spans="1:2" x14ac:dyDescent="0.25">
      <c r="A11222" s="28" t="s">
        <v>82</v>
      </c>
      <c r="B11222" s="2">
        <v>0.17371612019652491</v>
      </c>
    </row>
    <row r="11223" spans="1:2" x14ac:dyDescent="0.25">
      <c r="A11223" s="6" t="s">
        <v>240</v>
      </c>
      <c r="B11223" s="2">
        <v>2.1211497906084484</v>
      </c>
    </row>
    <row r="11224" spans="1:2" x14ac:dyDescent="0.25">
      <c r="A11224" s="28" t="s">
        <v>79</v>
      </c>
      <c r="B11224" s="2">
        <v>7.8031454096748661E-3</v>
      </c>
    </row>
    <row r="11225" spans="1:2" x14ac:dyDescent="0.25">
      <c r="A11225" s="28" t="s">
        <v>87</v>
      </c>
      <c r="B11225" s="2">
        <v>0.63000757035802424</v>
      </c>
    </row>
    <row r="11226" spans="1:2" x14ac:dyDescent="0.25">
      <c r="A11226" s="28" t="s">
        <v>31</v>
      </c>
      <c r="B11226" s="2">
        <v>0.19165134986129789</v>
      </c>
    </row>
    <row r="11227" spans="1:2" x14ac:dyDescent="0.25">
      <c r="A11227" s="28" t="s">
        <v>29</v>
      </c>
      <c r="B11227" s="2">
        <v>0.31117287655264436</v>
      </c>
    </row>
    <row r="11228" spans="1:2" x14ac:dyDescent="0.25">
      <c r="A11228" s="28" t="s">
        <v>30</v>
      </c>
      <c r="B11228" s="2">
        <v>5.0918758609486643E-2</v>
      </c>
    </row>
    <row r="11229" spans="1:2" x14ac:dyDescent="0.25">
      <c r="A11229" s="28" t="s">
        <v>88</v>
      </c>
      <c r="B11229" s="2">
        <v>6.6457549525155965E-2</v>
      </c>
    </row>
    <row r="11230" spans="1:2" x14ac:dyDescent="0.25">
      <c r="A11230" s="28" t="s">
        <v>80</v>
      </c>
      <c r="B11230" s="2">
        <v>9.7888070866106996E-3</v>
      </c>
    </row>
    <row r="11231" spans="1:2" x14ac:dyDescent="0.25">
      <c r="A11231" s="28" t="s">
        <v>84</v>
      </c>
      <c r="B11231" s="2">
        <v>4.5812798483514716E-2</v>
      </c>
    </row>
    <row r="11232" spans="1:2" x14ac:dyDescent="0.25">
      <c r="A11232" s="28" t="s">
        <v>85</v>
      </c>
      <c r="B11232" s="2">
        <v>0.57244121036094298</v>
      </c>
    </row>
    <row r="11233" spans="1:2" x14ac:dyDescent="0.25">
      <c r="A11233" s="28" t="s">
        <v>82</v>
      </c>
      <c r="B11233" s="2">
        <v>0.23509572436109569</v>
      </c>
    </row>
    <row r="11234" spans="1:2" x14ac:dyDescent="0.25">
      <c r="A11234" s="6" t="s">
        <v>242</v>
      </c>
      <c r="B11234" s="2">
        <v>50.187517164518475</v>
      </c>
    </row>
    <row r="11235" spans="1:2" x14ac:dyDescent="0.25">
      <c r="A11235" s="28" t="s">
        <v>79</v>
      </c>
      <c r="B11235" s="2">
        <v>1.1344946004171172</v>
      </c>
    </row>
    <row r="11236" spans="1:2" x14ac:dyDescent="0.25">
      <c r="A11236" s="28" t="s">
        <v>86</v>
      </c>
      <c r="B11236" s="2">
        <v>0.71802460083172159</v>
      </c>
    </row>
    <row r="11237" spans="1:2" x14ac:dyDescent="0.25">
      <c r="A11237" s="28" t="s">
        <v>87</v>
      </c>
      <c r="B11237" s="2">
        <v>1.3244815344172052</v>
      </c>
    </row>
    <row r="11238" spans="1:2" x14ac:dyDescent="0.25">
      <c r="A11238" s="28" t="s">
        <v>31</v>
      </c>
      <c r="B11238" s="2">
        <v>6.8449741896062184</v>
      </c>
    </row>
    <row r="11239" spans="1:2" x14ac:dyDescent="0.25">
      <c r="A11239" s="28" t="s">
        <v>29</v>
      </c>
      <c r="B11239" s="2">
        <v>6.6088301275658692</v>
      </c>
    </row>
    <row r="11240" spans="1:2" x14ac:dyDescent="0.25">
      <c r="A11240" s="28" t="s">
        <v>30</v>
      </c>
      <c r="B11240" s="2">
        <v>3.3286495780214582</v>
      </c>
    </row>
    <row r="11241" spans="1:2" x14ac:dyDescent="0.25">
      <c r="A11241" s="28" t="s">
        <v>88</v>
      </c>
      <c r="B11241" s="2">
        <v>10.760165258308987</v>
      </c>
    </row>
    <row r="11242" spans="1:2" x14ac:dyDescent="0.25">
      <c r="A11242" s="28" t="s">
        <v>80</v>
      </c>
      <c r="B11242" s="2">
        <v>0.59073590081075522</v>
      </c>
    </row>
    <row r="11243" spans="1:2" x14ac:dyDescent="0.25">
      <c r="A11243" s="28" t="s">
        <v>84</v>
      </c>
      <c r="B11243" s="2">
        <v>3.2783295224963727</v>
      </c>
    </row>
    <row r="11244" spans="1:2" x14ac:dyDescent="0.25">
      <c r="A11244" s="28" t="s">
        <v>85</v>
      </c>
      <c r="B11244" s="2">
        <v>6.548187910398676</v>
      </c>
    </row>
    <row r="11245" spans="1:2" x14ac:dyDescent="0.25">
      <c r="A11245" s="28" t="s">
        <v>82</v>
      </c>
      <c r="B11245" s="2">
        <v>9.0506439416440969</v>
      </c>
    </row>
    <row r="11246" spans="1:2" x14ac:dyDescent="0.25">
      <c r="A11246" s="6" t="s">
        <v>231</v>
      </c>
      <c r="B11246" s="2">
        <v>2.3053261165343537</v>
      </c>
    </row>
    <row r="11247" spans="1:2" x14ac:dyDescent="0.25">
      <c r="A11247" s="28" t="s">
        <v>79</v>
      </c>
      <c r="B11247" s="2">
        <v>7.2778639404610693E-5</v>
      </c>
    </row>
    <row r="11248" spans="1:2" x14ac:dyDescent="0.25">
      <c r="A11248" s="28" t="s">
        <v>86</v>
      </c>
      <c r="B11248" s="2">
        <v>1.6144532479241944E-4</v>
      </c>
    </row>
    <row r="11249" spans="1:2" x14ac:dyDescent="0.25">
      <c r="A11249" s="28" t="s">
        <v>31</v>
      </c>
      <c r="B11249" s="2">
        <v>0.13284795674962141</v>
      </c>
    </row>
    <row r="11250" spans="1:2" x14ac:dyDescent="0.25">
      <c r="A11250" s="28" t="s">
        <v>29</v>
      </c>
      <c r="B11250" s="2">
        <v>0.77047037443973676</v>
      </c>
    </row>
    <row r="11251" spans="1:2" x14ac:dyDescent="0.25">
      <c r="A11251" s="28" t="s">
        <v>30</v>
      </c>
      <c r="B11251" s="2">
        <v>5.3214336191748199E-4</v>
      </c>
    </row>
    <row r="11252" spans="1:2" x14ac:dyDescent="0.25">
      <c r="A11252" s="28" t="s">
        <v>88</v>
      </c>
      <c r="B11252" s="2">
        <v>0.54776481033558044</v>
      </c>
    </row>
    <row r="11253" spans="1:2" x14ac:dyDescent="0.25">
      <c r="A11253" s="28" t="s">
        <v>80</v>
      </c>
      <c r="B11253" s="2">
        <v>2.049929042872677E-3</v>
      </c>
    </row>
    <row r="11254" spans="1:2" x14ac:dyDescent="0.25">
      <c r="A11254" s="28" t="s">
        <v>84</v>
      </c>
      <c r="B11254" s="2">
        <v>2.3761903667439341E-3</v>
      </c>
    </row>
    <row r="11255" spans="1:2" x14ac:dyDescent="0.25">
      <c r="A11255" s="28" t="s">
        <v>85</v>
      </c>
      <c r="B11255" s="2">
        <v>0.30945371907074415</v>
      </c>
    </row>
    <row r="11256" spans="1:2" x14ac:dyDescent="0.25">
      <c r="A11256" s="28" t="s">
        <v>82</v>
      </c>
      <c r="B11256" s="2">
        <v>0.53959676920293997</v>
      </c>
    </row>
    <row r="11257" spans="1:2" x14ac:dyDescent="0.25">
      <c r="A11257" s="6" t="s">
        <v>19</v>
      </c>
      <c r="B11257" s="2">
        <v>4.1403361250809616E-2</v>
      </c>
    </row>
    <row r="11258" spans="1:2" x14ac:dyDescent="0.25">
      <c r="A11258" s="28" t="s">
        <v>79</v>
      </c>
      <c r="B11258" s="2">
        <v>1.2857291699212854E-2</v>
      </c>
    </row>
    <row r="11259" spans="1:2" x14ac:dyDescent="0.25">
      <c r="A11259" s="28" t="s">
        <v>86</v>
      </c>
      <c r="B11259" s="2">
        <v>1.191122837132987E-3</v>
      </c>
    </row>
    <row r="11260" spans="1:2" x14ac:dyDescent="0.25">
      <c r="A11260" s="28" t="s">
        <v>87</v>
      </c>
      <c r="B11260" s="2">
        <v>9.1870524545684557E-5</v>
      </c>
    </row>
    <row r="11261" spans="1:2" x14ac:dyDescent="0.25">
      <c r="A11261" s="28" t="s">
        <v>31</v>
      </c>
      <c r="B11261" s="2">
        <v>9.4192697839748426E-3</v>
      </c>
    </row>
    <row r="11262" spans="1:2" x14ac:dyDescent="0.25">
      <c r="A11262" s="28" t="s">
        <v>29</v>
      </c>
      <c r="B11262" s="2">
        <v>4.5064522245536146E-3</v>
      </c>
    </row>
    <row r="11263" spans="1:2" x14ac:dyDescent="0.25">
      <c r="A11263" s="28" t="s">
        <v>30</v>
      </c>
      <c r="B11263" s="2">
        <v>1.571810758887132E-3</v>
      </c>
    </row>
    <row r="11264" spans="1:2" x14ac:dyDescent="0.25">
      <c r="A11264" s="28" t="s">
        <v>88</v>
      </c>
      <c r="B11264" s="2">
        <v>2.7178746729717112E-3</v>
      </c>
    </row>
    <row r="11265" spans="1:2" x14ac:dyDescent="0.25">
      <c r="A11265" s="28" t="s">
        <v>80</v>
      </c>
      <c r="B11265" s="2">
        <v>1.0912796598958252E-3</v>
      </c>
    </row>
    <row r="11266" spans="1:2" x14ac:dyDescent="0.25">
      <c r="A11266" s="28" t="s">
        <v>84</v>
      </c>
      <c r="B11266" s="2">
        <v>6.6429918109554256E-4</v>
      </c>
    </row>
    <row r="11267" spans="1:2" x14ac:dyDescent="0.25">
      <c r="A11267" s="28" t="s">
        <v>85</v>
      </c>
      <c r="B11267" s="2">
        <v>4.8176447601486275E-3</v>
      </c>
    </row>
    <row r="11268" spans="1:2" x14ac:dyDescent="0.25">
      <c r="A11268" s="28" t="s">
        <v>82</v>
      </c>
      <c r="B11268" s="2">
        <v>2.4744451483908005E-3</v>
      </c>
    </row>
    <row r="11269" spans="1:2" x14ac:dyDescent="0.25">
      <c r="A11269" s="6" t="s">
        <v>244</v>
      </c>
      <c r="B11269" s="2">
        <v>19.082709153535145</v>
      </c>
    </row>
    <row r="11270" spans="1:2" x14ac:dyDescent="0.25">
      <c r="A11270" s="28" t="s">
        <v>79</v>
      </c>
      <c r="B11270" s="2">
        <v>0.24362005568797582</v>
      </c>
    </row>
    <row r="11271" spans="1:2" x14ac:dyDescent="0.25">
      <c r="A11271" s="28" t="s">
        <v>86</v>
      </c>
      <c r="B11271" s="2">
        <v>0.43465608249312815</v>
      </c>
    </row>
    <row r="11272" spans="1:2" x14ac:dyDescent="0.25">
      <c r="A11272" s="28" t="s">
        <v>87</v>
      </c>
      <c r="B11272" s="2">
        <v>0.35980555275506898</v>
      </c>
    </row>
    <row r="11273" spans="1:2" x14ac:dyDescent="0.25">
      <c r="A11273" s="28" t="s">
        <v>31</v>
      </c>
      <c r="B11273" s="2">
        <v>2.9026942891108867</v>
      </c>
    </row>
    <row r="11274" spans="1:2" x14ac:dyDescent="0.25">
      <c r="A11274" s="28" t="s">
        <v>29</v>
      </c>
      <c r="B11274" s="2">
        <v>5.6614031837800782</v>
      </c>
    </row>
    <row r="11275" spans="1:2" x14ac:dyDescent="0.25">
      <c r="A11275" s="28" t="s">
        <v>30</v>
      </c>
      <c r="B11275" s="2">
        <v>1.0456062785488358</v>
      </c>
    </row>
    <row r="11276" spans="1:2" x14ac:dyDescent="0.25">
      <c r="A11276" s="28" t="s">
        <v>88</v>
      </c>
      <c r="B11276" s="2">
        <v>2.1501390103729499</v>
      </c>
    </row>
    <row r="11277" spans="1:2" x14ac:dyDescent="0.25">
      <c r="A11277" s="28" t="s">
        <v>80</v>
      </c>
      <c r="B11277" s="2">
        <v>0.17243728057043156</v>
      </c>
    </row>
    <row r="11278" spans="1:2" x14ac:dyDescent="0.25">
      <c r="A11278" s="28" t="s">
        <v>84</v>
      </c>
      <c r="B11278" s="2">
        <v>0.73106113025203756</v>
      </c>
    </row>
    <row r="11279" spans="1:2" x14ac:dyDescent="0.25">
      <c r="A11279" s="28" t="s">
        <v>85</v>
      </c>
      <c r="B11279" s="2">
        <v>3.0590239431054371</v>
      </c>
    </row>
    <row r="11280" spans="1:2" x14ac:dyDescent="0.25">
      <c r="A11280" s="28" t="s">
        <v>82</v>
      </c>
      <c r="B11280" s="2">
        <v>2.3222623468583157</v>
      </c>
    </row>
    <row r="11281" spans="1:2" x14ac:dyDescent="0.25">
      <c r="A11281" s="6" t="s">
        <v>52</v>
      </c>
      <c r="B11281" s="2">
        <v>2.2213796104476984</v>
      </c>
    </row>
    <row r="11282" spans="1:2" x14ac:dyDescent="0.25">
      <c r="A11282" s="28" t="s">
        <v>79</v>
      </c>
      <c r="B11282" s="2">
        <v>4.6199904189765599E-2</v>
      </c>
    </row>
    <row r="11283" spans="1:2" x14ac:dyDescent="0.25">
      <c r="A11283" s="28" t="s">
        <v>86</v>
      </c>
      <c r="B11283" s="2">
        <v>9.3257997455558159E-3</v>
      </c>
    </row>
    <row r="11284" spans="1:2" x14ac:dyDescent="0.25">
      <c r="A11284" s="28" t="s">
        <v>87</v>
      </c>
      <c r="B11284" s="2">
        <v>9.820043472692809E-2</v>
      </c>
    </row>
    <row r="11285" spans="1:2" x14ac:dyDescent="0.25">
      <c r="A11285" s="28" t="s">
        <v>31</v>
      </c>
      <c r="B11285" s="2">
        <v>1.6869373100732842E-2</v>
      </c>
    </row>
    <row r="11286" spans="1:2" x14ac:dyDescent="0.25">
      <c r="A11286" s="28" t="s">
        <v>29</v>
      </c>
      <c r="B11286" s="2">
        <v>1.4646185414604667</v>
      </c>
    </row>
    <row r="11287" spans="1:2" x14ac:dyDescent="0.25">
      <c r="A11287" s="28" t="s">
        <v>30</v>
      </c>
      <c r="B11287" s="2">
        <v>1.2157709173849915E-2</v>
      </c>
    </row>
    <row r="11288" spans="1:2" x14ac:dyDescent="0.25">
      <c r="A11288" s="28" t="s">
        <v>88</v>
      </c>
      <c r="B11288" s="2">
        <v>3.9476362636733667E-2</v>
      </c>
    </row>
    <row r="11289" spans="1:2" x14ac:dyDescent="0.25">
      <c r="A11289" s="28" t="s">
        <v>80</v>
      </c>
      <c r="B11289" s="2">
        <v>6.010679083572755E-2</v>
      </c>
    </row>
    <row r="11290" spans="1:2" x14ac:dyDescent="0.25">
      <c r="A11290" s="28" t="s">
        <v>84</v>
      </c>
      <c r="B11290" s="2">
        <v>4.9954545657478609E-2</v>
      </c>
    </row>
    <row r="11291" spans="1:2" x14ac:dyDescent="0.25">
      <c r="A11291" s="28" t="s">
        <v>85</v>
      </c>
      <c r="B11291" s="2">
        <v>0.32260237494328536</v>
      </c>
    </row>
    <row r="11292" spans="1:2" x14ac:dyDescent="0.25">
      <c r="A11292" s="28" t="s">
        <v>82</v>
      </c>
      <c r="B11292" s="2">
        <v>0.10186777397717434</v>
      </c>
    </row>
    <row r="11293" spans="1:2" x14ac:dyDescent="0.25">
      <c r="A11293" s="6" t="s">
        <v>246</v>
      </c>
      <c r="B11293" s="2">
        <v>6.4407665537851315</v>
      </c>
    </row>
    <row r="11294" spans="1:2" x14ac:dyDescent="0.25">
      <c r="A11294" s="28" t="s">
        <v>79</v>
      </c>
      <c r="B11294" s="2">
        <v>6.8864490296814962E-2</v>
      </c>
    </row>
    <row r="11295" spans="1:2" x14ac:dyDescent="0.25">
      <c r="A11295" s="28" t="s">
        <v>86</v>
      </c>
      <c r="B11295" s="2">
        <v>2.4820769129407356E-2</v>
      </c>
    </row>
    <row r="11296" spans="1:2" x14ac:dyDescent="0.25">
      <c r="A11296" s="28" t="s">
        <v>87</v>
      </c>
      <c r="B11296" s="2">
        <v>6.1548644523577396E-2</v>
      </c>
    </row>
    <row r="11297" spans="1:2" x14ac:dyDescent="0.25">
      <c r="A11297" s="28" t="s">
        <v>31</v>
      </c>
      <c r="B11297" s="2">
        <v>0.75746250877882737</v>
      </c>
    </row>
    <row r="11298" spans="1:2" x14ac:dyDescent="0.25">
      <c r="A11298" s="28" t="s">
        <v>29</v>
      </c>
      <c r="B11298" s="2">
        <v>1.1982888040808681</v>
      </c>
    </row>
    <row r="11299" spans="1:2" x14ac:dyDescent="0.25">
      <c r="A11299" s="28" t="s">
        <v>30</v>
      </c>
      <c r="B11299" s="2">
        <v>0.27924912371850924</v>
      </c>
    </row>
    <row r="11300" spans="1:2" x14ac:dyDescent="0.25">
      <c r="A11300" s="28" t="s">
        <v>88</v>
      </c>
      <c r="B11300" s="2">
        <v>0.55331796038891634</v>
      </c>
    </row>
    <row r="11301" spans="1:2" x14ac:dyDescent="0.25">
      <c r="A11301" s="28" t="s">
        <v>80</v>
      </c>
      <c r="B11301" s="2">
        <v>0.61526920622640857</v>
      </c>
    </row>
    <row r="11302" spans="1:2" x14ac:dyDescent="0.25">
      <c r="A11302" s="28" t="s">
        <v>84</v>
      </c>
      <c r="B11302" s="2">
        <v>0.29081962457210542</v>
      </c>
    </row>
    <row r="11303" spans="1:2" x14ac:dyDescent="0.25">
      <c r="A11303" s="28" t="s">
        <v>85</v>
      </c>
      <c r="B11303" s="2">
        <v>1.9757515497455347</v>
      </c>
    </row>
    <row r="11304" spans="1:2" x14ac:dyDescent="0.25">
      <c r="A11304" s="28" t="s">
        <v>82</v>
      </c>
      <c r="B11304" s="2">
        <v>0.61537387232416185</v>
      </c>
    </row>
    <row r="11305" spans="1:2" x14ac:dyDescent="0.25">
      <c r="A11305" s="6" t="s">
        <v>248</v>
      </c>
      <c r="B11305" s="2">
        <v>90.236329287850452</v>
      </c>
    </row>
    <row r="11306" spans="1:2" x14ac:dyDescent="0.25">
      <c r="A11306" s="28" t="s">
        <v>79</v>
      </c>
      <c r="B11306" s="2">
        <v>1.1916468926366512</v>
      </c>
    </row>
    <row r="11307" spans="1:2" x14ac:dyDescent="0.25">
      <c r="A11307" s="28" t="s">
        <v>86</v>
      </c>
      <c r="B11307" s="2">
        <v>1.7028799985245398</v>
      </c>
    </row>
    <row r="11308" spans="1:2" x14ac:dyDescent="0.25">
      <c r="A11308" s="28" t="s">
        <v>87</v>
      </c>
      <c r="B11308" s="2">
        <v>2.7739227454062743</v>
      </c>
    </row>
    <row r="11309" spans="1:2" x14ac:dyDescent="0.25">
      <c r="A11309" s="28" t="s">
        <v>31</v>
      </c>
      <c r="B11309" s="2">
        <v>8.2336939632152681</v>
      </c>
    </row>
    <row r="11310" spans="1:2" x14ac:dyDescent="0.25">
      <c r="A11310" s="28" t="s">
        <v>29</v>
      </c>
      <c r="B11310" s="2">
        <v>10.745635282904827</v>
      </c>
    </row>
    <row r="11311" spans="1:2" x14ac:dyDescent="0.25">
      <c r="A11311" s="28" t="s">
        <v>30</v>
      </c>
      <c r="B11311" s="2">
        <v>4.7698138314593521</v>
      </c>
    </row>
    <row r="11312" spans="1:2" x14ac:dyDescent="0.25">
      <c r="A11312" s="28" t="s">
        <v>88</v>
      </c>
      <c r="B11312" s="2">
        <v>15.956413544473007</v>
      </c>
    </row>
    <row r="11313" spans="1:2" x14ac:dyDescent="0.25">
      <c r="A11313" s="28" t="s">
        <v>80</v>
      </c>
      <c r="B11313" s="2">
        <v>3.1375604600712204</v>
      </c>
    </row>
    <row r="11314" spans="1:2" x14ac:dyDescent="0.25">
      <c r="A11314" s="28" t="s">
        <v>84</v>
      </c>
      <c r="B11314" s="2">
        <v>9.3352523946917785</v>
      </c>
    </row>
    <row r="11315" spans="1:2" x14ac:dyDescent="0.25">
      <c r="A11315" s="28" t="s">
        <v>85</v>
      </c>
      <c r="B11315" s="2">
        <v>17.704749304619007</v>
      </c>
    </row>
    <row r="11316" spans="1:2" x14ac:dyDescent="0.25">
      <c r="A11316" s="28" t="s">
        <v>82</v>
      </c>
      <c r="B11316" s="2">
        <v>14.684760869848528</v>
      </c>
    </row>
    <row r="11317" spans="1:2" x14ac:dyDescent="0.25">
      <c r="A11317" s="6" t="s">
        <v>20</v>
      </c>
      <c r="B11317" s="2">
        <v>35.052644006382259</v>
      </c>
    </row>
    <row r="11318" spans="1:2" x14ac:dyDescent="0.25">
      <c r="A11318" s="28" t="s">
        <v>79</v>
      </c>
      <c r="B11318" s="2">
        <v>0.68236735888522826</v>
      </c>
    </row>
    <row r="11319" spans="1:2" x14ac:dyDescent="0.25">
      <c r="A11319" s="28" t="s">
        <v>86</v>
      </c>
      <c r="B11319" s="2">
        <v>0.88241304795457931</v>
      </c>
    </row>
    <row r="11320" spans="1:2" x14ac:dyDescent="0.25">
      <c r="A11320" s="28" t="s">
        <v>87</v>
      </c>
      <c r="B11320" s="2">
        <v>3.3074624717674448</v>
      </c>
    </row>
    <row r="11321" spans="1:2" x14ac:dyDescent="0.25">
      <c r="A11321" s="28" t="s">
        <v>31</v>
      </c>
      <c r="B11321" s="2">
        <v>3.747273533394281</v>
      </c>
    </row>
    <row r="11322" spans="1:2" x14ac:dyDescent="0.25">
      <c r="A11322" s="28" t="s">
        <v>29</v>
      </c>
      <c r="B11322" s="2">
        <v>3.3804562427476248</v>
      </c>
    </row>
    <row r="11323" spans="1:2" x14ac:dyDescent="0.25">
      <c r="A11323" s="28" t="s">
        <v>30</v>
      </c>
      <c r="B11323" s="2">
        <v>1.7793195230502838</v>
      </c>
    </row>
    <row r="11324" spans="1:2" x14ac:dyDescent="0.25">
      <c r="A11324" s="28" t="s">
        <v>88</v>
      </c>
      <c r="B11324" s="2">
        <v>4.6134369905025681</v>
      </c>
    </row>
    <row r="11325" spans="1:2" x14ac:dyDescent="0.25">
      <c r="A11325" s="28" t="s">
        <v>80</v>
      </c>
      <c r="B11325" s="2">
        <v>0.40289222476258069</v>
      </c>
    </row>
    <row r="11326" spans="1:2" x14ac:dyDescent="0.25">
      <c r="A11326" s="28" t="s">
        <v>84</v>
      </c>
      <c r="B11326" s="2">
        <v>6.7215193783286429</v>
      </c>
    </row>
    <row r="11327" spans="1:2" x14ac:dyDescent="0.25">
      <c r="A11327" s="28" t="s">
        <v>85</v>
      </c>
      <c r="B11327" s="2">
        <v>5.2308199127638684</v>
      </c>
    </row>
    <row r="11328" spans="1:2" x14ac:dyDescent="0.25">
      <c r="A11328" s="28" t="s">
        <v>82</v>
      </c>
      <c r="B11328" s="2">
        <v>4.304683322225153</v>
      </c>
    </row>
    <row r="11329" spans="1:2" x14ac:dyDescent="0.25">
      <c r="A11329" s="6" t="s">
        <v>21</v>
      </c>
      <c r="B11329" s="2">
        <v>14.595731908325515</v>
      </c>
    </row>
    <row r="11330" spans="1:2" x14ac:dyDescent="0.25">
      <c r="A11330" s="28" t="s">
        <v>79</v>
      </c>
      <c r="B11330" s="2">
        <v>2.4928433708863988E-2</v>
      </c>
    </row>
    <row r="11331" spans="1:2" x14ac:dyDescent="0.25">
      <c r="A11331" s="28" t="s">
        <v>86</v>
      </c>
      <c r="B11331" s="2">
        <v>5.8728983975762601E-2</v>
      </c>
    </row>
    <row r="11332" spans="1:2" x14ac:dyDescent="0.25">
      <c r="A11332" s="28" t="s">
        <v>87</v>
      </c>
      <c r="B11332" s="2">
        <v>2.4309918169102312E-2</v>
      </c>
    </row>
    <row r="11333" spans="1:2" x14ac:dyDescent="0.25">
      <c r="A11333" s="28" t="s">
        <v>31</v>
      </c>
      <c r="B11333" s="2">
        <v>0.95516006171190537</v>
      </c>
    </row>
    <row r="11334" spans="1:2" x14ac:dyDescent="0.25">
      <c r="A11334" s="28" t="s">
        <v>29</v>
      </c>
      <c r="B11334" s="2">
        <v>0.7266222784690245</v>
      </c>
    </row>
    <row r="11335" spans="1:2" x14ac:dyDescent="0.25">
      <c r="A11335" s="28" t="s">
        <v>30</v>
      </c>
      <c r="B11335" s="2">
        <v>0.54373755024242842</v>
      </c>
    </row>
    <row r="11336" spans="1:2" x14ac:dyDescent="0.25">
      <c r="A11336" s="28" t="s">
        <v>88</v>
      </c>
      <c r="B11336" s="2">
        <v>1.0839829889066028</v>
      </c>
    </row>
    <row r="11337" spans="1:2" x14ac:dyDescent="0.25">
      <c r="A11337" s="28" t="s">
        <v>80</v>
      </c>
      <c r="B11337" s="2">
        <v>5.1394297938742133</v>
      </c>
    </row>
    <row r="11338" spans="1:2" x14ac:dyDescent="0.25">
      <c r="A11338" s="28" t="s">
        <v>84</v>
      </c>
      <c r="B11338" s="2">
        <v>1.8685053503110043</v>
      </c>
    </row>
    <row r="11339" spans="1:2" x14ac:dyDescent="0.25">
      <c r="A11339" s="28" t="s">
        <v>85</v>
      </c>
      <c r="B11339" s="2">
        <v>1.2710187118033593</v>
      </c>
    </row>
    <row r="11340" spans="1:2" x14ac:dyDescent="0.25">
      <c r="A11340" s="28" t="s">
        <v>82</v>
      </c>
      <c r="B11340" s="2">
        <v>2.8993078371532484</v>
      </c>
    </row>
    <row r="11341" spans="1:2" x14ac:dyDescent="0.25">
      <c r="A11341" s="6" t="s">
        <v>22</v>
      </c>
      <c r="B11341" s="2">
        <v>2.0326746367066133</v>
      </c>
    </row>
    <row r="11342" spans="1:2" x14ac:dyDescent="0.25">
      <c r="A11342" s="28" t="s">
        <v>79</v>
      </c>
      <c r="B11342" s="2">
        <v>3.4257836723974679E-2</v>
      </c>
    </row>
    <row r="11343" spans="1:2" x14ac:dyDescent="0.25">
      <c r="A11343" s="28" t="s">
        <v>86</v>
      </c>
      <c r="B11343" s="2">
        <v>3.4488745807660044E-2</v>
      </c>
    </row>
    <row r="11344" spans="1:2" x14ac:dyDescent="0.25">
      <c r="A11344" s="28" t="s">
        <v>87</v>
      </c>
      <c r="B11344" s="2">
        <v>4.7283411278446097E-2</v>
      </c>
    </row>
    <row r="11345" spans="1:2" x14ac:dyDescent="0.25">
      <c r="A11345" s="28" t="s">
        <v>31</v>
      </c>
      <c r="B11345" s="2">
        <v>0.24674420662714489</v>
      </c>
    </row>
    <row r="11346" spans="1:2" x14ac:dyDescent="0.25">
      <c r="A11346" s="28" t="s">
        <v>29</v>
      </c>
      <c r="B11346" s="2">
        <v>0.63837503752091429</v>
      </c>
    </row>
    <row r="11347" spans="1:2" x14ac:dyDescent="0.25">
      <c r="A11347" s="28" t="s">
        <v>30</v>
      </c>
      <c r="B11347" s="2">
        <v>0.11304684433805796</v>
      </c>
    </row>
    <row r="11348" spans="1:2" x14ac:dyDescent="0.25">
      <c r="A11348" s="28" t="s">
        <v>88</v>
      </c>
      <c r="B11348" s="2">
        <v>0.23761710239132161</v>
      </c>
    </row>
    <row r="11349" spans="1:2" x14ac:dyDescent="0.25">
      <c r="A11349" s="28" t="s">
        <v>80</v>
      </c>
      <c r="B11349" s="2">
        <v>2.6712900044665741E-2</v>
      </c>
    </row>
    <row r="11350" spans="1:2" x14ac:dyDescent="0.25">
      <c r="A11350" s="28" t="s">
        <v>84</v>
      </c>
      <c r="B11350" s="2">
        <v>9.2483771144711471E-2</v>
      </c>
    </row>
    <row r="11351" spans="1:2" x14ac:dyDescent="0.25">
      <c r="A11351" s="28" t="s">
        <v>85</v>
      </c>
      <c r="B11351" s="2">
        <v>0.28076043660144073</v>
      </c>
    </row>
    <row r="11352" spans="1:2" x14ac:dyDescent="0.25">
      <c r="A11352" s="28" t="s">
        <v>82</v>
      </c>
      <c r="B11352" s="2">
        <v>0.28090434422827587</v>
      </c>
    </row>
    <row r="11353" spans="1:2" x14ac:dyDescent="0.25">
      <c r="A11353" s="6" t="s">
        <v>25</v>
      </c>
      <c r="B11353" s="2">
        <v>8.6854637903678675</v>
      </c>
    </row>
    <row r="11354" spans="1:2" x14ac:dyDescent="0.25">
      <c r="A11354" s="28" t="s">
        <v>79</v>
      </c>
      <c r="B11354" s="2">
        <v>6.8096987629883338E-2</v>
      </c>
    </row>
    <row r="11355" spans="1:2" x14ac:dyDescent="0.25">
      <c r="A11355" s="28" t="s">
        <v>86</v>
      </c>
      <c r="B11355" s="2">
        <v>0.13461648426522457</v>
      </c>
    </row>
    <row r="11356" spans="1:2" x14ac:dyDescent="0.25">
      <c r="A11356" s="28" t="s">
        <v>87</v>
      </c>
      <c r="B11356" s="2">
        <v>6.1975741502489357E-2</v>
      </c>
    </row>
    <row r="11357" spans="1:2" x14ac:dyDescent="0.25">
      <c r="A11357" s="28" t="s">
        <v>31</v>
      </c>
      <c r="B11357" s="2">
        <v>1.6039390507210998</v>
      </c>
    </row>
    <row r="11358" spans="1:2" x14ac:dyDescent="0.25">
      <c r="A11358" s="28" t="s">
        <v>29</v>
      </c>
      <c r="B11358" s="2">
        <v>2.992993687716877</v>
      </c>
    </row>
    <row r="11359" spans="1:2" x14ac:dyDescent="0.25">
      <c r="A11359" s="28" t="s">
        <v>30</v>
      </c>
      <c r="B11359" s="2">
        <v>0.35600877625277044</v>
      </c>
    </row>
    <row r="11360" spans="1:2" x14ac:dyDescent="0.25">
      <c r="A11360" s="28" t="s">
        <v>88</v>
      </c>
      <c r="B11360" s="2">
        <v>2.0064984775587242</v>
      </c>
    </row>
    <row r="11361" spans="1:2" x14ac:dyDescent="0.25">
      <c r="A11361" s="28" t="s">
        <v>80</v>
      </c>
      <c r="B11361" s="2">
        <v>3.4537524174207621E-2</v>
      </c>
    </row>
    <row r="11362" spans="1:2" x14ac:dyDescent="0.25">
      <c r="A11362" s="28" t="s">
        <v>84</v>
      </c>
      <c r="B11362" s="2">
        <v>3.5436355356568E-2</v>
      </c>
    </row>
    <row r="11363" spans="1:2" x14ac:dyDescent="0.25">
      <c r="A11363" s="28" t="s">
        <v>85</v>
      </c>
      <c r="B11363" s="2">
        <v>0.85737921394448591</v>
      </c>
    </row>
    <row r="11364" spans="1:2" x14ac:dyDescent="0.25">
      <c r="A11364" s="28" t="s">
        <v>82</v>
      </c>
      <c r="B11364" s="2">
        <v>0.53398149124553729</v>
      </c>
    </row>
    <row r="11365" spans="1:2" x14ac:dyDescent="0.25">
      <c r="A11365" s="6" t="s">
        <v>23</v>
      </c>
      <c r="B11365" s="2">
        <v>8.456610105394784</v>
      </c>
    </row>
    <row r="11366" spans="1:2" x14ac:dyDescent="0.25">
      <c r="A11366" s="28" t="s">
        <v>79</v>
      </c>
      <c r="B11366" s="2">
        <v>7.3546228737387226E-2</v>
      </c>
    </row>
    <row r="11367" spans="1:2" x14ac:dyDescent="0.25">
      <c r="A11367" s="28" t="s">
        <v>86</v>
      </c>
      <c r="B11367" s="2">
        <v>0.1894900156132919</v>
      </c>
    </row>
    <row r="11368" spans="1:2" x14ac:dyDescent="0.25">
      <c r="A11368" s="28" t="s">
        <v>87</v>
      </c>
      <c r="B11368" s="2">
        <v>0.15635962516683199</v>
      </c>
    </row>
    <row r="11369" spans="1:2" x14ac:dyDescent="0.25">
      <c r="A11369" s="28" t="s">
        <v>31</v>
      </c>
      <c r="B11369" s="2">
        <v>0.92029670199833824</v>
      </c>
    </row>
    <row r="11370" spans="1:2" x14ac:dyDescent="0.25">
      <c r="A11370" s="28" t="s">
        <v>29</v>
      </c>
      <c r="B11370" s="2">
        <v>2.103576025279791</v>
      </c>
    </row>
    <row r="11371" spans="1:2" x14ac:dyDescent="0.25">
      <c r="A11371" s="28" t="s">
        <v>30</v>
      </c>
      <c r="B11371" s="2">
        <v>0.45996379118437825</v>
      </c>
    </row>
    <row r="11372" spans="1:2" x14ac:dyDescent="0.25">
      <c r="A11372" s="28" t="s">
        <v>88</v>
      </c>
      <c r="B11372" s="2">
        <v>0.73184105148882139</v>
      </c>
    </row>
    <row r="11373" spans="1:2" x14ac:dyDescent="0.25">
      <c r="A11373" s="28" t="s">
        <v>80</v>
      </c>
      <c r="B11373" s="2">
        <v>0.24536324188140482</v>
      </c>
    </row>
    <row r="11374" spans="1:2" x14ac:dyDescent="0.25">
      <c r="A11374" s="28" t="s">
        <v>84</v>
      </c>
      <c r="B11374" s="2">
        <v>1.3862735104148471</v>
      </c>
    </row>
    <row r="11375" spans="1:2" x14ac:dyDescent="0.25">
      <c r="A11375" s="28" t="s">
        <v>85</v>
      </c>
      <c r="B11375" s="2">
        <v>1.1201441256235729</v>
      </c>
    </row>
    <row r="11376" spans="1:2" x14ac:dyDescent="0.25">
      <c r="A11376" s="28" t="s">
        <v>82</v>
      </c>
      <c r="B11376" s="2">
        <v>1.0697557880061197</v>
      </c>
    </row>
    <row r="11377" spans="1:2" x14ac:dyDescent="0.25">
      <c r="A11377" s="6" t="s">
        <v>250</v>
      </c>
      <c r="B11377" s="2">
        <v>28.525343753947276</v>
      </c>
    </row>
    <row r="11378" spans="1:2" x14ac:dyDescent="0.25">
      <c r="A11378" s="28" t="s">
        <v>79</v>
      </c>
      <c r="B11378" s="2">
        <v>0.17481104748393389</v>
      </c>
    </row>
    <row r="11379" spans="1:2" x14ac:dyDescent="0.25">
      <c r="A11379" s="28" t="s">
        <v>86</v>
      </c>
      <c r="B11379" s="2">
        <v>1.4853154799057346</v>
      </c>
    </row>
    <row r="11380" spans="1:2" x14ac:dyDescent="0.25">
      <c r="A11380" s="28" t="s">
        <v>87</v>
      </c>
      <c r="B11380" s="2">
        <v>0.8449865483186163</v>
      </c>
    </row>
    <row r="11381" spans="1:2" x14ac:dyDescent="0.25">
      <c r="A11381" s="28" t="s">
        <v>31</v>
      </c>
      <c r="B11381" s="2">
        <v>2.1342349100565783</v>
      </c>
    </row>
    <row r="11382" spans="1:2" x14ac:dyDescent="0.25">
      <c r="A11382" s="28" t="s">
        <v>29</v>
      </c>
      <c r="B11382" s="2">
        <v>5.1553256437199835</v>
      </c>
    </row>
    <row r="11383" spans="1:2" x14ac:dyDescent="0.25">
      <c r="A11383" s="28" t="s">
        <v>30</v>
      </c>
      <c r="B11383" s="2">
        <v>1.972557636465964</v>
      </c>
    </row>
    <row r="11384" spans="1:2" x14ac:dyDescent="0.25">
      <c r="A11384" s="28" t="s">
        <v>88</v>
      </c>
      <c r="B11384" s="2">
        <v>3.6262130969205861</v>
      </c>
    </row>
    <row r="11385" spans="1:2" x14ac:dyDescent="0.25">
      <c r="A11385" s="28" t="s">
        <v>80</v>
      </c>
      <c r="B11385" s="2">
        <v>2.5537545069843133</v>
      </c>
    </row>
    <row r="11386" spans="1:2" x14ac:dyDescent="0.25">
      <c r="A11386" s="28" t="s">
        <v>84</v>
      </c>
      <c r="B11386" s="2">
        <v>1.6060246710057124</v>
      </c>
    </row>
    <row r="11387" spans="1:2" x14ac:dyDescent="0.25">
      <c r="A11387" s="28" t="s">
        <v>85</v>
      </c>
      <c r="B11387" s="2">
        <v>4.4601245657623725</v>
      </c>
    </row>
    <row r="11388" spans="1:2" x14ac:dyDescent="0.25">
      <c r="A11388" s="28" t="s">
        <v>82</v>
      </c>
      <c r="B11388" s="2">
        <v>4.5119956473234808</v>
      </c>
    </row>
    <row r="11389" spans="1:2" x14ac:dyDescent="0.25">
      <c r="A11389" s="6" t="s">
        <v>252</v>
      </c>
      <c r="B11389" s="2">
        <v>165.32812417753453</v>
      </c>
    </row>
    <row r="11390" spans="1:2" x14ac:dyDescent="0.25">
      <c r="A11390" s="28" t="s">
        <v>79</v>
      </c>
      <c r="B11390" s="2">
        <v>2.5375699891504198</v>
      </c>
    </row>
    <row r="11391" spans="1:2" x14ac:dyDescent="0.25">
      <c r="A11391" s="28" t="s">
        <v>86</v>
      </c>
      <c r="B11391" s="2">
        <v>1.0541070283135852</v>
      </c>
    </row>
    <row r="11392" spans="1:2" x14ac:dyDescent="0.25">
      <c r="A11392" s="28" t="s">
        <v>87</v>
      </c>
      <c r="B11392" s="2">
        <v>9.592134138125175</v>
      </c>
    </row>
    <row r="11393" spans="1:2" x14ac:dyDescent="0.25">
      <c r="A11393" s="28" t="s">
        <v>31</v>
      </c>
      <c r="B11393" s="2">
        <v>11.664601851888341</v>
      </c>
    </row>
    <row r="11394" spans="1:2" x14ac:dyDescent="0.25">
      <c r="A11394" s="28" t="s">
        <v>29</v>
      </c>
      <c r="B11394" s="2">
        <v>28.201313503583627</v>
      </c>
    </row>
    <row r="11395" spans="1:2" x14ac:dyDescent="0.25">
      <c r="A11395" s="28" t="s">
        <v>30</v>
      </c>
      <c r="B11395" s="2">
        <v>7.5214123533473893</v>
      </c>
    </row>
    <row r="11396" spans="1:2" x14ac:dyDescent="0.25">
      <c r="A11396" s="28" t="s">
        <v>88</v>
      </c>
      <c r="B11396" s="2">
        <v>33.143540360974939</v>
      </c>
    </row>
    <row r="11397" spans="1:2" x14ac:dyDescent="0.25">
      <c r="A11397" s="28" t="s">
        <v>80</v>
      </c>
      <c r="B11397" s="2">
        <v>5.9591570626811601</v>
      </c>
    </row>
    <row r="11398" spans="1:2" x14ac:dyDescent="0.25">
      <c r="A11398" s="28" t="s">
        <v>84</v>
      </c>
      <c r="B11398" s="2">
        <v>10.481659395676484</v>
      </c>
    </row>
    <row r="11399" spans="1:2" x14ac:dyDescent="0.25">
      <c r="A11399" s="28" t="s">
        <v>85</v>
      </c>
      <c r="B11399" s="2">
        <v>27.799689565387272</v>
      </c>
    </row>
    <row r="11400" spans="1:2" x14ac:dyDescent="0.25">
      <c r="A11400" s="28" t="s">
        <v>82</v>
      </c>
      <c r="B11400" s="2">
        <v>27.37293892840615</v>
      </c>
    </row>
    <row r="11401" spans="1:2" x14ac:dyDescent="0.25">
      <c r="A11401" s="6" t="s">
        <v>230</v>
      </c>
      <c r="B11401" s="2">
        <v>16.178173916708435</v>
      </c>
    </row>
    <row r="11402" spans="1:2" x14ac:dyDescent="0.25">
      <c r="A11402" s="28" t="s">
        <v>79</v>
      </c>
      <c r="B11402" s="2">
        <v>0.33435459943379942</v>
      </c>
    </row>
    <row r="11403" spans="1:2" x14ac:dyDescent="0.25">
      <c r="A11403" s="28" t="s">
        <v>86</v>
      </c>
      <c r="B11403" s="2">
        <v>0.40351564966260312</v>
      </c>
    </row>
    <row r="11404" spans="1:2" x14ac:dyDescent="0.25">
      <c r="A11404" s="28" t="s">
        <v>87</v>
      </c>
      <c r="B11404" s="2">
        <v>0.3709818055001004</v>
      </c>
    </row>
    <row r="11405" spans="1:2" x14ac:dyDescent="0.25">
      <c r="A11405" s="28" t="s">
        <v>31</v>
      </c>
      <c r="B11405" s="2">
        <v>1.6015214417459196</v>
      </c>
    </row>
    <row r="11406" spans="1:2" x14ac:dyDescent="0.25">
      <c r="A11406" s="28" t="s">
        <v>29</v>
      </c>
      <c r="B11406" s="2">
        <v>1.8662845347816288</v>
      </c>
    </row>
    <row r="11407" spans="1:2" x14ac:dyDescent="0.25">
      <c r="A11407" s="28" t="s">
        <v>30</v>
      </c>
      <c r="B11407" s="2">
        <v>0.84877646472141366</v>
      </c>
    </row>
    <row r="11408" spans="1:2" x14ac:dyDescent="0.25">
      <c r="A11408" s="28" t="s">
        <v>88</v>
      </c>
      <c r="B11408" s="2">
        <v>3.2166064843009408</v>
      </c>
    </row>
    <row r="11409" spans="1:2" x14ac:dyDescent="0.25">
      <c r="A11409" s="28" t="s">
        <v>80</v>
      </c>
      <c r="B11409" s="2">
        <v>0.66237642314501322</v>
      </c>
    </row>
    <row r="11410" spans="1:2" x14ac:dyDescent="0.25">
      <c r="A11410" s="28" t="s">
        <v>84</v>
      </c>
      <c r="B11410" s="2">
        <v>0.60884471491257364</v>
      </c>
    </row>
    <row r="11411" spans="1:2" x14ac:dyDescent="0.25">
      <c r="A11411" s="28" t="s">
        <v>85</v>
      </c>
      <c r="B11411" s="2">
        <v>3.1957084200189909</v>
      </c>
    </row>
    <row r="11412" spans="1:2" x14ac:dyDescent="0.25">
      <c r="A11412" s="28" t="s">
        <v>82</v>
      </c>
      <c r="B11412" s="2">
        <v>3.0692033784854509</v>
      </c>
    </row>
    <row r="11413" spans="1:2" x14ac:dyDescent="0.25">
      <c r="A11413" s="6" t="s">
        <v>93</v>
      </c>
      <c r="B11413" s="2">
        <v>454.26347946175753</v>
      </c>
    </row>
    <row r="11414" spans="1:2" x14ac:dyDescent="0.25">
      <c r="A11414" s="28" t="s">
        <v>79</v>
      </c>
      <c r="B11414" s="2">
        <v>6.6376079572075382</v>
      </c>
    </row>
    <row r="11415" spans="1:2" x14ac:dyDescent="0.25">
      <c r="A11415" s="28" t="s">
        <v>86</v>
      </c>
      <c r="B11415" s="2">
        <v>7.1431695702417501</v>
      </c>
    </row>
    <row r="11416" spans="1:2" x14ac:dyDescent="0.25">
      <c r="A11416" s="28" t="s">
        <v>87</v>
      </c>
      <c r="B11416" s="2">
        <v>19.691206335422915</v>
      </c>
    </row>
    <row r="11417" spans="1:2" x14ac:dyDescent="0.25">
      <c r="A11417" s="28" t="s">
        <v>31</v>
      </c>
      <c r="B11417" s="2">
        <v>42.602544145696221</v>
      </c>
    </row>
    <row r="11418" spans="1:2" x14ac:dyDescent="0.25">
      <c r="A11418" s="28" t="s">
        <v>29</v>
      </c>
      <c r="B11418" s="2">
        <v>72.827079915103894</v>
      </c>
    </row>
    <row r="11419" spans="1:2" x14ac:dyDescent="0.25">
      <c r="A11419" s="28" t="s">
        <v>30</v>
      </c>
      <c r="B11419" s="2">
        <v>23.196805832530647</v>
      </c>
    </row>
    <row r="11420" spans="1:2" x14ac:dyDescent="0.25">
      <c r="A11420" s="28" t="s">
        <v>88</v>
      </c>
      <c r="B11420" s="2">
        <v>78.869388789660775</v>
      </c>
    </row>
    <row r="11421" spans="1:2" x14ac:dyDescent="0.25">
      <c r="A11421" s="28" t="s">
        <v>80</v>
      </c>
      <c r="B11421" s="2">
        <v>19.634933950766623</v>
      </c>
    </row>
    <row r="11422" spans="1:2" x14ac:dyDescent="0.25">
      <c r="A11422" s="28" t="s">
        <v>84</v>
      </c>
      <c r="B11422" s="2">
        <v>37.011553209358922</v>
      </c>
    </row>
    <row r="11423" spans="1:2" x14ac:dyDescent="0.25">
      <c r="A11423" s="28" t="s">
        <v>85</v>
      </c>
      <c r="B11423" s="2">
        <v>74.880627155133595</v>
      </c>
    </row>
    <row r="11424" spans="1:2" x14ac:dyDescent="0.25">
      <c r="A11424" s="28" t="s">
        <v>82</v>
      </c>
      <c r="B11424" s="2">
        <v>71.768562600634638</v>
      </c>
    </row>
    <row r="11425" spans="1:2" x14ac:dyDescent="0.25">
      <c r="A11425" s="3" t="s">
        <v>220</v>
      </c>
      <c r="B11425" s="2">
        <v>746.80501773401375</v>
      </c>
    </row>
    <row r="11426" spans="1:2" x14ac:dyDescent="0.25">
      <c r="A11426" s="6" t="s">
        <v>229</v>
      </c>
      <c r="B11426" s="2">
        <v>8.0530816369724274</v>
      </c>
    </row>
    <row r="11427" spans="1:2" x14ac:dyDescent="0.25">
      <c r="A11427" s="28" t="s">
        <v>79</v>
      </c>
      <c r="B11427" s="2">
        <v>3.1849441790072847E-2</v>
      </c>
    </row>
    <row r="11428" spans="1:2" x14ac:dyDescent="0.25">
      <c r="A11428" s="28" t="s">
        <v>86</v>
      </c>
      <c r="B11428" s="2">
        <v>5.947494949026131E-2</v>
      </c>
    </row>
    <row r="11429" spans="1:2" x14ac:dyDescent="0.25">
      <c r="A11429" s="28" t="s">
        <v>87</v>
      </c>
      <c r="B11429" s="2">
        <v>1.1482031929484247</v>
      </c>
    </row>
    <row r="11430" spans="1:2" x14ac:dyDescent="0.25">
      <c r="A11430" s="28" t="s">
        <v>31</v>
      </c>
      <c r="B11430" s="2">
        <v>2.0137837436085002</v>
      </c>
    </row>
    <row r="11431" spans="1:2" x14ac:dyDescent="0.25">
      <c r="A11431" s="28" t="s">
        <v>29</v>
      </c>
      <c r="B11431" s="2">
        <v>1.2228923476549554</v>
      </c>
    </row>
    <row r="11432" spans="1:2" x14ac:dyDescent="0.25">
      <c r="A11432" s="28" t="s">
        <v>30</v>
      </c>
      <c r="B11432" s="2">
        <v>1.1108286764686486</v>
      </c>
    </row>
    <row r="11433" spans="1:2" x14ac:dyDescent="0.25">
      <c r="A11433" s="28" t="s">
        <v>88</v>
      </c>
      <c r="B11433" s="2">
        <v>0.45232372997021664</v>
      </c>
    </row>
    <row r="11434" spans="1:2" x14ac:dyDescent="0.25">
      <c r="A11434" s="28" t="s">
        <v>80</v>
      </c>
      <c r="B11434" s="2">
        <v>3.0341477961741237E-2</v>
      </c>
    </row>
    <row r="11435" spans="1:2" x14ac:dyDescent="0.25">
      <c r="A11435" s="28" t="s">
        <v>84</v>
      </c>
      <c r="B11435" s="2">
        <v>0.31195940140717138</v>
      </c>
    </row>
    <row r="11436" spans="1:2" x14ac:dyDescent="0.25">
      <c r="A11436" s="28" t="s">
        <v>85</v>
      </c>
      <c r="B11436" s="2">
        <v>0.68582079831519205</v>
      </c>
    </row>
    <row r="11437" spans="1:2" x14ac:dyDescent="0.25">
      <c r="A11437" s="28" t="s">
        <v>82</v>
      </c>
      <c r="B11437" s="2">
        <v>0.9856038773572432</v>
      </c>
    </row>
    <row r="11438" spans="1:2" x14ac:dyDescent="0.25">
      <c r="A11438" s="6" t="s">
        <v>240</v>
      </c>
      <c r="B11438" s="2">
        <v>2.7370797364454194</v>
      </c>
    </row>
    <row r="11439" spans="1:2" x14ac:dyDescent="0.25">
      <c r="A11439" s="28" t="s">
        <v>79</v>
      </c>
      <c r="B11439" s="2">
        <v>8.4231166431043727E-4</v>
      </c>
    </row>
    <row r="11440" spans="1:2" x14ac:dyDescent="0.25">
      <c r="A11440" s="28" t="s">
        <v>87</v>
      </c>
      <c r="B11440" s="2">
        <v>0.51016447485492944</v>
      </c>
    </row>
    <row r="11441" spans="1:2" x14ac:dyDescent="0.25">
      <c r="A11441" s="28" t="s">
        <v>31</v>
      </c>
      <c r="B11441" s="2">
        <v>0.22658431564694795</v>
      </c>
    </row>
    <row r="11442" spans="1:2" x14ac:dyDescent="0.25">
      <c r="A11442" s="28" t="s">
        <v>29</v>
      </c>
      <c r="B11442" s="2">
        <v>0.60641978554511511</v>
      </c>
    </row>
    <row r="11443" spans="1:2" x14ac:dyDescent="0.25">
      <c r="A11443" s="28" t="s">
        <v>30</v>
      </c>
      <c r="B11443" s="2">
        <v>6.8228452259435274E-2</v>
      </c>
    </row>
    <row r="11444" spans="1:2" x14ac:dyDescent="0.25">
      <c r="A11444" s="28" t="s">
        <v>88</v>
      </c>
      <c r="B11444" s="2">
        <v>2.6735175228504791E-2</v>
      </c>
    </row>
    <row r="11445" spans="1:2" x14ac:dyDescent="0.25">
      <c r="A11445" s="28" t="s">
        <v>80</v>
      </c>
      <c r="B11445" s="2">
        <v>0.13225046451372369</v>
      </c>
    </row>
    <row r="11446" spans="1:2" x14ac:dyDescent="0.25">
      <c r="A11446" s="28" t="s">
        <v>84</v>
      </c>
      <c r="B11446" s="2">
        <v>0.12026456843686396</v>
      </c>
    </row>
    <row r="11447" spans="1:2" x14ac:dyDescent="0.25">
      <c r="A11447" s="28" t="s">
        <v>85</v>
      </c>
      <c r="B11447" s="2">
        <v>0.84566237916124765</v>
      </c>
    </row>
    <row r="11448" spans="1:2" x14ac:dyDescent="0.25">
      <c r="A11448" s="28" t="s">
        <v>82</v>
      </c>
      <c r="B11448" s="2">
        <v>0.19992780913434119</v>
      </c>
    </row>
    <row r="11449" spans="1:2" x14ac:dyDescent="0.25">
      <c r="A11449" s="6" t="s">
        <v>242</v>
      </c>
      <c r="B11449" s="2">
        <v>67.062752282872481</v>
      </c>
    </row>
    <row r="11450" spans="1:2" x14ac:dyDescent="0.25">
      <c r="A11450" s="28" t="s">
        <v>79</v>
      </c>
      <c r="B11450" s="2">
        <v>1.2710448944191703</v>
      </c>
    </row>
    <row r="11451" spans="1:2" x14ac:dyDescent="0.25">
      <c r="A11451" s="28" t="s">
        <v>86</v>
      </c>
      <c r="B11451" s="2">
        <v>0.81448155986692294</v>
      </c>
    </row>
    <row r="11452" spans="1:2" x14ac:dyDescent="0.25">
      <c r="A11452" s="28" t="s">
        <v>87</v>
      </c>
      <c r="B11452" s="2">
        <v>2.2409084443691443</v>
      </c>
    </row>
    <row r="11453" spans="1:2" x14ac:dyDescent="0.25">
      <c r="A11453" s="28" t="s">
        <v>31</v>
      </c>
      <c r="B11453" s="2">
        <v>14.79490807878962</v>
      </c>
    </row>
    <row r="11454" spans="1:2" x14ac:dyDescent="0.25">
      <c r="A11454" s="28" t="s">
        <v>29</v>
      </c>
      <c r="B11454" s="2">
        <v>7.2841140694138931</v>
      </c>
    </row>
    <row r="11455" spans="1:2" x14ac:dyDescent="0.25">
      <c r="A11455" s="28" t="s">
        <v>30</v>
      </c>
      <c r="B11455" s="2">
        <v>7.4850731855071722</v>
      </c>
    </row>
    <row r="11456" spans="1:2" x14ac:dyDescent="0.25">
      <c r="A11456" s="28" t="s">
        <v>88</v>
      </c>
      <c r="B11456" s="2">
        <v>7.5688731715429283</v>
      </c>
    </row>
    <row r="11457" spans="1:2" x14ac:dyDescent="0.25">
      <c r="A11457" s="28" t="s">
        <v>80</v>
      </c>
      <c r="B11457" s="2">
        <v>1.0874453823969892</v>
      </c>
    </row>
    <row r="11458" spans="1:2" x14ac:dyDescent="0.25">
      <c r="A11458" s="28" t="s">
        <v>84</v>
      </c>
      <c r="B11458" s="2">
        <v>4.5759668446159862</v>
      </c>
    </row>
    <row r="11459" spans="1:2" x14ac:dyDescent="0.25">
      <c r="A11459" s="28" t="s">
        <v>85</v>
      </c>
      <c r="B11459" s="2">
        <v>9.7650330410803239</v>
      </c>
    </row>
    <row r="11460" spans="1:2" x14ac:dyDescent="0.25">
      <c r="A11460" s="28" t="s">
        <v>82</v>
      </c>
      <c r="B11460" s="2">
        <v>10.17490361087034</v>
      </c>
    </row>
    <row r="11461" spans="1:2" x14ac:dyDescent="0.25">
      <c r="A11461" s="6" t="s">
        <v>19</v>
      </c>
      <c r="B11461" s="2">
        <v>0.38502793308103433</v>
      </c>
    </row>
    <row r="11462" spans="1:2" x14ac:dyDescent="0.25">
      <c r="A11462" s="28" t="s">
        <v>79</v>
      </c>
      <c r="B11462" s="2">
        <v>6.791751095506765E-2</v>
      </c>
    </row>
    <row r="11463" spans="1:2" x14ac:dyDescent="0.25">
      <c r="A11463" s="28" t="s">
        <v>86</v>
      </c>
      <c r="B11463" s="2">
        <v>6.4851859931435501E-3</v>
      </c>
    </row>
    <row r="11464" spans="1:2" x14ac:dyDescent="0.25">
      <c r="A11464" s="28" t="s">
        <v>87</v>
      </c>
      <c r="B11464" s="2">
        <v>6.7542474473256998E-4</v>
      </c>
    </row>
    <row r="11465" spans="1:2" x14ac:dyDescent="0.25">
      <c r="A11465" s="28" t="s">
        <v>31</v>
      </c>
      <c r="B11465" s="2">
        <v>0.18652997530182819</v>
      </c>
    </row>
    <row r="11466" spans="1:2" x14ac:dyDescent="0.25">
      <c r="A11466" s="28" t="s">
        <v>29</v>
      </c>
      <c r="B11466" s="2">
        <v>1.0612441005410653E-2</v>
      </c>
    </row>
    <row r="11467" spans="1:2" x14ac:dyDescent="0.25">
      <c r="A11467" s="28" t="s">
        <v>30</v>
      </c>
      <c r="B11467" s="2">
        <v>2.2529683256919369E-2</v>
      </c>
    </row>
    <row r="11468" spans="1:2" x14ac:dyDescent="0.25">
      <c r="A11468" s="28" t="s">
        <v>88</v>
      </c>
      <c r="B11468" s="2">
        <v>1.3464393439548483E-2</v>
      </c>
    </row>
    <row r="11469" spans="1:2" x14ac:dyDescent="0.25">
      <c r="A11469" s="28" t="s">
        <v>80</v>
      </c>
      <c r="B11469" s="2">
        <v>2.4436658846540239E-3</v>
      </c>
    </row>
    <row r="11470" spans="1:2" x14ac:dyDescent="0.25">
      <c r="A11470" s="28" t="s">
        <v>84</v>
      </c>
      <c r="B11470" s="2">
        <v>1.2263682851570944E-3</v>
      </c>
    </row>
    <row r="11471" spans="1:2" x14ac:dyDescent="0.25">
      <c r="A11471" s="28" t="s">
        <v>85</v>
      </c>
      <c r="B11471" s="2">
        <v>6.3311170755917287E-2</v>
      </c>
    </row>
    <row r="11472" spans="1:2" x14ac:dyDescent="0.25">
      <c r="A11472" s="28" t="s">
        <v>82</v>
      </c>
      <c r="B11472" s="2">
        <v>9.8321134586555215E-3</v>
      </c>
    </row>
    <row r="11473" spans="1:2" x14ac:dyDescent="0.25">
      <c r="A11473" s="6" t="s">
        <v>244</v>
      </c>
      <c r="B11473" s="2">
        <v>30.174003024490467</v>
      </c>
    </row>
    <row r="11474" spans="1:2" x14ac:dyDescent="0.25">
      <c r="A11474" s="28" t="s">
        <v>79</v>
      </c>
      <c r="B11474" s="2">
        <v>0.19392271897393956</v>
      </c>
    </row>
    <row r="11475" spans="1:2" x14ac:dyDescent="0.25">
      <c r="A11475" s="28" t="s">
        <v>86</v>
      </c>
      <c r="B11475" s="2">
        <v>0.22248925019159593</v>
      </c>
    </row>
    <row r="11476" spans="1:2" x14ac:dyDescent="0.25">
      <c r="A11476" s="28" t="s">
        <v>87</v>
      </c>
      <c r="B11476" s="2">
        <v>1.4513231834753839</v>
      </c>
    </row>
    <row r="11477" spans="1:2" x14ac:dyDescent="0.25">
      <c r="A11477" s="28" t="s">
        <v>31</v>
      </c>
      <c r="B11477" s="2">
        <v>10.798352978312066</v>
      </c>
    </row>
    <row r="11478" spans="1:2" x14ac:dyDescent="0.25">
      <c r="A11478" s="28" t="s">
        <v>29</v>
      </c>
      <c r="B11478" s="2">
        <v>3.5739830810064883</v>
      </c>
    </row>
    <row r="11479" spans="1:2" x14ac:dyDescent="0.25">
      <c r="A11479" s="28" t="s">
        <v>30</v>
      </c>
      <c r="B11479" s="2">
        <v>3.4374176781863599</v>
      </c>
    </row>
    <row r="11480" spans="1:2" x14ac:dyDescent="0.25">
      <c r="A11480" s="28" t="s">
        <v>88</v>
      </c>
      <c r="B11480" s="2">
        <v>2.2015449095624842</v>
      </c>
    </row>
    <row r="11481" spans="1:2" x14ac:dyDescent="0.25">
      <c r="A11481" s="28" t="s">
        <v>80</v>
      </c>
      <c r="B11481" s="2">
        <v>3.5429232963694351E-2</v>
      </c>
    </row>
    <row r="11482" spans="1:2" x14ac:dyDescent="0.25">
      <c r="A11482" s="28" t="s">
        <v>84</v>
      </c>
      <c r="B11482" s="2">
        <v>0.91552024914133123</v>
      </c>
    </row>
    <row r="11483" spans="1:2" x14ac:dyDescent="0.25">
      <c r="A11483" s="28" t="s">
        <v>85</v>
      </c>
      <c r="B11483" s="2">
        <v>4.5994758194357548</v>
      </c>
    </row>
    <row r="11484" spans="1:2" x14ac:dyDescent="0.25">
      <c r="A11484" s="28" t="s">
        <v>82</v>
      </c>
      <c r="B11484" s="2">
        <v>2.7445439232413742</v>
      </c>
    </row>
    <row r="11485" spans="1:2" x14ac:dyDescent="0.25">
      <c r="A11485" s="6" t="s">
        <v>52</v>
      </c>
      <c r="B11485" s="2">
        <v>1.9737187962864247</v>
      </c>
    </row>
    <row r="11486" spans="1:2" x14ac:dyDescent="0.25">
      <c r="A11486" s="28" t="s">
        <v>79</v>
      </c>
      <c r="B11486" s="2">
        <v>6.5530796727760101E-3</v>
      </c>
    </row>
    <row r="11487" spans="1:2" x14ac:dyDescent="0.25">
      <c r="A11487" s="28" t="s">
        <v>86</v>
      </c>
      <c r="B11487" s="2">
        <v>1.4639862531051769E-2</v>
      </c>
    </row>
    <row r="11488" spans="1:2" x14ac:dyDescent="0.25">
      <c r="A11488" s="28" t="s">
        <v>87</v>
      </c>
      <c r="B11488" s="2">
        <v>0.18707189237520153</v>
      </c>
    </row>
    <row r="11489" spans="1:2" x14ac:dyDescent="0.25">
      <c r="A11489" s="28" t="s">
        <v>31</v>
      </c>
      <c r="B11489" s="2">
        <v>3.5957525590422833E-2</v>
      </c>
    </row>
    <row r="11490" spans="1:2" x14ac:dyDescent="0.25">
      <c r="A11490" s="28" t="s">
        <v>29</v>
      </c>
      <c r="B11490" s="2">
        <v>8.0688087500336431E-3</v>
      </c>
    </row>
    <row r="11491" spans="1:2" x14ac:dyDescent="0.25">
      <c r="A11491" s="28" t="s">
        <v>30</v>
      </c>
      <c r="B11491" s="2">
        <v>2.8337396358436514E-2</v>
      </c>
    </row>
    <row r="11492" spans="1:2" x14ac:dyDescent="0.25">
      <c r="A11492" s="28" t="s">
        <v>88</v>
      </c>
      <c r="B11492" s="2">
        <v>5.9581205648874709E-2</v>
      </c>
    </row>
    <row r="11493" spans="1:2" x14ac:dyDescent="0.25">
      <c r="A11493" s="28" t="s">
        <v>80</v>
      </c>
      <c r="B11493" s="2">
        <v>7.6589132339062414E-3</v>
      </c>
    </row>
    <row r="11494" spans="1:2" x14ac:dyDescent="0.25">
      <c r="A11494" s="28" t="s">
        <v>84</v>
      </c>
      <c r="B11494" s="2">
        <v>2.6829812410440679E-2</v>
      </c>
    </row>
    <row r="11495" spans="1:2" x14ac:dyDescent="0.25">
      <c r="A11495" s="28" t="s">
        <v>85</v>
      </c>
      <c r="B11495" s="2">
        <v>0.57771182947680544</v>
      </c>
    </row>
    <row r="11496" spans="1:2" x14ac:dyDescent="0.25">
      <c r="A11496" s="28" t="s">
        <v>82</v>
      </c>
      <c r="B11496" s="2">
        <v>1.0213084702384754</v>
      </c>
    </row>
    <row r="11497" spans="1:2" x14ac:dyDescent="0.25">
      <c r="A11497" s="6" t="s">
        <v>246</v>
      </c>
      <c r="B11497" s="2">
        <v>13.652419764704842</v>
      </c>
    </row>
    <row r="11498" spans="1:2" x14ac:dyDescent="0.25">
      <c r="A11498" s="28" t="s">
        <v>79</v>
      </c>
      <c r="B11498" s="2">
        <v>6.8845008289497633E-2</v>
      </c>
    </row>
    <row r="11499" spans="1:2" x14ac:dyDescent="0.25">
      <c r="A11499" s="28" t="s">
        <v>86</v>
      </c>
      <c r="B11499" s="2">
        <v>9.1235681308485292E-2</v>
      </c>
    </row>
    <row r="11500" spans="1:2" x14ac:dyDescent="0.25">
      <c r="A11500" s="28" t="s">
        <v>87</v>
      </c>
      <c r="B11500" s="2">
        <v>0.26113166101065405</v>
      </c>
    </row>
    <row r="11501" spans="1:2" x14ac:dyDescent="0.25">
      <c r="A11501" s="28" t="s">
        <v>31</v>
      </c>
      <c r="B11501" s="2">
        <v>4.3807312690021032</v>
      </c>
    </row>
    <row r="11502" spans="1:2" x14ac:dyDescent="0.25">
      <c r="A11502" s="28" t="s">
        <v>29</v>
      </c>
      <c r="B11502" s="2">
        <v>2.0084076985711441</v>
      </c>
    </row>
    <row r="11503" spans="1:2" x14ac:dyDescent="0.25">
      <c r="A11503" s="28" t="s">
        <v>30</v>
      </c>
      <c r="B11503" s="2">
        <v>1.100259890716814</v>
      </c>
    </row>
    <row r="11504" spans="1:2" x14ac:dyDescent="0.25">
      <c r="A11504" s="28" t="s">
        <v>88</v>
      </c>
      <c r="B11504" s="2">
        <v>0.59000181544719044</v>
      </c>
    </row>
    <row r="11505" spans="1:2" x14ac:dyDescent="0.25">
      <c r="A11505" s="28" t="s">
        <v>80</v>
      </c>
      <c r="B11505" s="2">
        <v>0.48942474851832324</v>
      </c>
    </row>
    <row r="11506" spans="1:2" x14ac:dyDescent="0.25">
      <c r="A11506" s="28" t="s">
        <v>84</v>
      </c>
      <c r="B11506" s="2">
        <v>0.52536954468854691</v>
      </c>
    </row>
    <row r="11507" spans="1:2" x14ac:dyDescent="0.25">
      <c r="A11507" s="28" t="s">
        <v>85</v>
      </c>
      <c r="B11507" s="2">
        <v>2.849123233631897</v>
      </c>
    </row>
    <row r="11508" spans="1:2" x14ac:dyDescent="0.25">
      <c r="A11508" s="28" t="s">
        <v>82</v>
      </c>
      <c r="B11508" s="2">
        <v>1.287889213520188</v>
      </c>
    </row>
    <row r="11509" spans="1:2" x14ac:dyDescent="0.25">
      <c r="A11509" s="6" t="s">
        <v>248</v>
      </c>
      <c r="B11509" s="2">
        <v>51.859278164511295</v>
      </c>
    </row>
    <row r="11510" spans="1:2" x14ac:dyDescent="0.25">
      <c r="A11510" s="28" t="s">
        <v>79</v>
      </c>
      <c r="B11510" s="2">
        <v>0.62264243190033974</v>
      </c>
    </row>
    <row r="11511" spans="1:2" x14ac:dyDescent="0.25">
      <c r="A11511" s="28" t="s">
        <v>86</v>
      </c>
      <c r="B11511" s="2">
        <v>0.84230518982746627</v>
      </c>
    </row>
    <row r="11512" spans="1:2" x14ac:dyDescent="0.25">
      <c r="A11512" s="28" t="s">
        <v>87</v>
      </c>
      <c r="B11512" s="2">
        <v>2.6843298076720927</v>
      </c>
    </row>
    <row r="11513" spans="1:2" x14ac:dyDescent="0.25">
      <c r="A11513" s="28" t="s">
        <v>31</v>
      </c>
      <c r="B11513" s="2">
        <v>8.1848983687026653</v>
      </c>
    </row>
    <row r="11514" spans="1:2" x14ac:dyDescent="0.25">
      <c r="A11514" s="28" t="s">
        <v>29</v>
      </c>
      <c r="B11514" s="2">
        <v>5.0950468412565817</v>
      </c>
    </row>
    <row r="11515" spans="1:2" x14ac:dyDescent="0.25">
      <c r="A11515" s="28" t="s">
        <v>30</v>
      </c>
      <c r="B11515" s="2">
        <v>5.5830848787897018</v>
      </c>
    </row>
    <row r="11516" spans="1:2" x14ac:dyDescent="0.25">
      <c r="A11516" s="28" t="s">
        <v>88</v>
      </c>
      <c r="B11516" s="2">
        <v>5.7325123443376489</v>
      </c>
    </row>
    <row r="11517" spans="1:2" x14ac:dyDescent="0.25">
      <c r="A11517" s="28" t="s">
        <v>80</v>
      </c>
      <c r="B11517" s="2">
        <v>1.338269466597211</v>
      </c>
    </row>
    <row r="11518" spans="1:2" x14ac:dyDescent="0.25">
      <c r="A11518" s="28" t="s">
        <v>84</v>
      </c>
      <c r="B11518" s="2">
        <v>4.3161571803783856</v>
      </c>
    </row>
    <row r="11519" spans="1:2" x14ac:dyDescent="0.25">
      <c r="A11519" s="28" t="s">
        <v>85</v>
      </c>
      <c r="B11519" s="2">
        <v>10.504750486799148</v>
      </c>
    </row>
    <row r="11520" spans="1:2" x14ac:dyDescent="0.25">
      <c r="A11520" s="28" t="s">
        <v>82</v>
      </c>
      <c r="B11520" s="2">
        <v>6.9552811682500524</v>
      </c>
    </row>
    <row r="11521" spans="1:2" x14ac:dyDescent="0.25">
      <c r="A11521" s="6" t="s">
        <v>20</v>
      </c>
      <c r="B11521" s="2">
        <v>21.498710989542808</v>
      </c>
    </row>
    <row r="11522" spans="1:2" x14ac:dyDescent="0.25">
      <c r="A11522" s="28" t="s">
        <v>79</v>
      </c>
      <c r="B11522" s="2">
        <v>0.22710664364384817</v>
      </c>
    </row>
    <row r="11523" spans="1:2" x14ac:dyDescent="0.25">
      <c r="A11523" s="28" t="s">
        <v>86</v>
      </c>
      <c r="B11523" s="2">
        <v>0.29917182147243726</v>
      </c>
    </row>
    <row r="11524" spans="1:2" x14ac:dyDescent="0.25">
      <c r="A11524" s="28" t="s">
        <v>87</v>
      </c>
      <c r="B11524" s="2">
        <v>1.2279791517484555</v>
      </c>
    </row>
    <row r="11525" spans="1:2" x14ac:dyDescent="0.25">
      <c r="A11525" s="28" t="s">
        <v>31</v>
      </c>
      <c r="B11525" s="2">
        <v>3.3938995219065657</v>
      </c>
    </row>
    <row r="11526" spans="1:2" x14ac:dyDescent="0.25">
      <c r="A11526" s="28" t="s">
        <v>29</v>
      </c>
      <c r="B11526" s="2">
        <v>3.74230043346429</v>
      </c>
    </row>
    <row r="11527" spans="1:2" x14ac:dyDescent="0.25">
      <c r="A11527" s="28" t="s">
        <v>30</v>
      </c>
      <c r="B11527" s="2">
        <v>2.8596047793766561</v>
      </c>
    </row>
    <row r="11528" spans="1:2" x14ac:dyDescent="0.25">
      <c r="A11528" s="28" t="s">
        <v>88</v>
      </c>
      <c r="B11528" s="2">
        <v>1.4879992922635676</v>
      </c>
    </row>
    <row r="11529" spans="1:2" x14ac:dyDescent="0.25">
      <c r="A11529" s="28" t="s">
        <v>80</v>
      </c>
      <c r="B11529" s="2">
        <v>4.9994973104295216E-2</v>
      </c>
    </row>
    <row r="11530" spans="1:2" x14ac:dyDescent="0.25">
      <c r="A11530" s="28" t="s">
        <v>84</v>
      </c>
      <c r="B11530" s="2">
        <v>2.0044121149816814</v>
      </c>
    </row>
    <row r="11531" spans="1:2" x14ac:dyDescent="0.25">
      <c r="A11531" s="28" t="s">
        <v>85</v>
      </c>
      <c r="B11531" s="2">
        <v>3.3282061307284851</v>
      </c>
    </row>
    <row r="11532" spans="1:2" x14ac:dyDescent="0.25">
      <c r="A11532" s="28" t="s">
        <v>82</v>
      </c>
      <c r="B11532" s="2">
        <v>2.8780361268525252</v>
      </c>
    </row>
    <row r="11533" spans="1:2" x14ac:dyDescent="0.25">
      <c r="A11533" s="6" t="s">
        <v>21</v>
      </c>
      <c r="B11533" s="2">
        <v>6.3702779566264507</v>
      </c>
    </row>
    <row r="11534" spans="1:2" x14ac:dyDescent="0.25">
      <c r="A11534" s="28" t="s">
        <v>79</v>
      </c>
      <c r="B11534" s="2">
        <v>5.1733768975037425E-2</v>
      </c>
    </row>
    <row r="11535" spans="1:2" x14ac:dyDescent="0.25">
      <c r="A11535" s="28" t="s">
        <v>86</v>
      </c>
      <c r="B11535" s="2">
        <v>2.2994188094864296E-2</v>
      </c>
    </row>
    <row r="11536" spans="1:2" x14ac:dyDescent="0.25">
      <c r="A11536" s="28" t="s">
        <v>87</v>
      </c>
      <c r="B11536" s="2">
        <v>3.384129542592982E-2</v>
      </c>
    </row>
    <row r="11537" spans="1:2" x14ac:dyDescent="0.25">
      <c r="A11537" s="28" t="s">
        <v>31</v>
      </c>
      <c r="B11537" s="2">
        <v>1.7189157570977733</v>
      </c>
    </row>
    <row r="11538" spans="1:2" x14ac:dyDescent="0.25">
      <c r="A11538" s="28" t="s">
        <v>29</v>
      </c>
      <c r="B11538" s="2">
        <v>0.38480792444054635</v>
      </c>
    </row>
    <row r="11539" spans="1:2" x14ac:dyDescent="0.25">
      <c r="A11539" s="28" t="s">
        <v>30</v>
      </c>
      <c r="B11539" s="2">
        <v>0.57814366201958511</v>
      </c>
    </row>
    <row r="11540" spans="1:2" x14ac:dyDescent="0.25">
      <c r="A11540" s="28" t="s">
        <v>88</v>
      </c>
      <c r="B11540" s="2">
        <v>0.4843798377021919</v>
      </c>
    </row>
    <row r="11541" spans="1:2" x14ac:dyDescent="0.25">
      <c r="A11541" s="28" t="s">
        <v>80</v>
      </c>
      <c r="B11541" s="2">
        <v>0.16922813542883644</v>
      </c>
    </row>
    <row r="11542" spans="1:2" x14ac:dyDescent="0.25">
      <c r="A11542" s="28" t="s">
        <v>84</v>
      </c>
      <c r="B11542" s="2">
        <v>1.3508138121268556</v>
      </c>
    </row>
    <row r="11543" spans="1:2" x14ac:dyDescent="0.25">
      <c r="A11543" s="28" t="s">
        <v>85</v>
      </c>
      <c r="B11543" s="2">
        <v>0.50449781533639027</v>
      </c>
    </row>
    <row r="11544" spans="1:2" x14ac:dyDescent="0.25">
      <c r="A11544" s="28" t="s">
        <v>82</v>
      </c>
      <c r="B11544" s="2">
        <v>1.0709217599784402</v>
      </c>
    </row>
    <row r="11545" spans="1:2" x14ac:dyDescent="0.25">
      <c r="A11545" s="6" t="s">
        <v>22</v>
      </c>
      <c r="B11545" s="2">
        <v>2.6750602329778594</v>
      </c>
    </row>
    <row r="11546" spans="1:2" x14ac:dyDescent="0.25">
      <c r="A11546" s="28" t="s">
        <v>79</v>
      </c>
      <c r="B11546" s="2">
        <v>2.8459711104097851E-2</v>
      </c>
    </row>
    <row r="11547" spans="1:2" x14ac:dyDescent="0.25">
      <c r="A11547" s="28" t="s">
        <v>86</v>
      </c>
      <c r="B11547" s="2">
        <v>2.1389595763291001E-2</v>
      </c>
    </row>
    <row r="11548" spans="1:2" x14ac:dyDescent="0.25">
      <c r="A11548" s="28" t="s">
        <v>87</v>
      </c>
      <c r="B11548" s="2">
        <v>6.3908077613598929E-2</v>
      </c>
    </row>
    <row r="11549" spans="1:2" x14ac:dyDescent="0.25">
      <c r="A11549" s="28" t="s">
        <v>31</v>
      </c>
      <c r="B11549" s="2">
        <v>1.2250124487896006</v>
      </c>
    </row>
    <row r="11550" spans="1:2" x14ac:dyDescent="0.25">
      <c r="A11550" s="28" t="s">
        <v>29</v>
      </c>
      <c r="B11550" s="2">
        <v>0.31321613005738141</v>
      </c>
    </row>
    <row r="11551" spans="1:2" x14ac:dyDescent="0.25">
      <c r="A11551" s="28" t="s">
        <v>30</v>
      </c>
      <c r="B11551" s="2">
        <v>0.35658760773551379</v>
      </c>
    </row>
    <row r="11552" spans="1:2" x14ac:dyDescent="0.25">
      <c r="A11552" s="28" t="s">
        <v>88</v>
      </c>
      <c r="B11552" s="2">
        <v>8.9766084778500815E-2</v>
      </c>
    </row>
    <row r="11553" spans="1:2" x14ac:dyDescent="0.25">
      <c r="A11553" s="28" t="s">
        <v>80</v>
      </c>
      <c r="B11553" s="2">
        <v>1.4958274033188746E-2</v>
      </c>
    </row>
    <row r="11554" spans="1:2" x14ac:dyDescent="0.25">
      <c r="A11554" s="28" t="s">
        <v>84</v>
      </c>
      <c r="B11554" s="2">
        <v>7.8342420995056672E-2</v>
      </c>
    </row>
    <row r="11555" spans="1:2" x14ac:dyDescent="0.25">
      <c r="A11555" s="28" t="s">
        <v>85</v>
      </c>
      <c r="B11555" s="2">
        <v>0.23528144052678204</v>
      </c>
    </row>
    <row r="11556" spans="1:2" x14ac:dyDescent="0.25">
      <c r="A11556" s="28" t="s">
        <v>82</v>
      </c>
      <c r="B11556" s="2">
        <v>0.24813844158084761</v>
      </c>
    </row>
    <row r="11557" spans="1:2" x14ac:dyDescent="0.25">
      <c r="A11557" s="6" t="s">
        <v>25</v>
      </c>
      <c r="B11557" s="2">
        <v>12.424049661133415</v>
      </c>
    </row>
    <row r="11558" spans="1:2" x14ac:dyDescent="0.25">
      <c r="A11558" s="28" t="s">
        <v>79</v>
      </c>
      <c r="B11558" s="2">
        <v>0.24357342385399502</v>
      </c>
    </row>
    <row r="11559" spans="1:2" x14ac:dyDescent="0.25">
      <c r="A11559" s="28" t="s">
        <v>86</v>
      </c>
      <c r="B11559" s="2">
        <v>0.14335205492695419</v>
      </c>
    </row>
    <row r="11560" spans="1:2" x14ac:dyDescent="0.25">
      <c r="A11560" s="28" t="s">
        <v>87</v>
      </c>
      <c r="B11560" s="2">
        <v>0.16627955323045238</v>
      </c>
    </row>
    <row r="11561" spans="1:2" x14ac:dyDescent="0.25">
      <c r="A11561" s="28" t="s">
        <v>31</v>
      </c>
      <c r="B11561" s="2">
        <v>2.2166772674007631</v>
      </c>
    </row>
    <row r="11562" spans="1:2" x14ac:dyDescent="0.25">
      <c r="A11562" s="28" t="s">
        <v>29</v>
      </c>
      <c r="B11562" s="2">
        <v>0.73589376162802578</v>
      </c>
    </row>
    <row r="11563" spans="1:2" x14ac:dyDescent="0.25">
      <c r="A11563" s="28" t="s">
        <v>30</v>
      </c>
      <c r="B11563" s="2">
        <v>1.2391551979418698</v>
      </c>
    </row>
    <row r="11564" spans="1:2" x14ac:dyDescent="0.25">
      <c r="A11564" s="28" t="s">
        <v>88</v>
      </c>
      <c r="B11564" s="2">
        <v>3.1808364047785633</v>
      </c>
    </row>
    <row r="11565" spans="1:2" x14ac:dyDescent="0.25">
      <c r="A11565" s="28" t="s">
        <v>80</v>
      </c>
      <c r="B11565" s="2">
        <v>1.4577062839980209E-2</v>
      </c>
    </row>
    <row r="11566" spans="1:2" x14ac:dyDescent="0.25">
      <c r="A11566" s="28" t="s">
        <v>84</v>
      </c>
      <c r="B11566" s="2">
        <v>0.10649841124411437</v>
      </c>
    </row>
    <row r="11567" spans="1:2" x14ac:dyDescent="0.25">
      <c r="A11567" s="28" t="s">
        <v>85</v>
      </c>
      <c r="B11567" s="2">
        <v>2.4211505938498554</v>
      </c>
    </row>
    <row r="11568" spans="1:2" x14ac:dyDescent="0.25">
      <c r="A11568" s="28" t="s">
        <v>82</v>
      </c>
      <c r="B11568" s="2">
        <v>1.9560559294388409</v>
      </c>
    </row>
    <row r="11569" spans="1:2" x14ac:dyDescent="0.25">
      <c r="A11569" s="6" t="s">
        <v>23</v>
      </c>
      <c r="B11569" s="2">
        <v>6.3751889012328622</v>
      </c>
    </row>
    <row r="11570" spans="1:2" x14ac:dyDescent="0.25">
      <c r="A11570" s="28" t="s">
        <v>79</v>
      </c>
      <c r="B11570" s="2">
        <v>5.3283404683409273E-2</v>
      </c>
    </row>
    <row r="11571" spans="1:2" x14ac:dyDescent="0.25">
      <c r="A11571" s="28" t="s">
        <v>86</v>
      </c>
      <c r="B11571" s="2">
        <v>5.4631017194254741E-2</v>
      </c>
    </row>
    <row r="11572" spans="1:2" x14ac:dyDescent="0.25">
      <c r="A11572" s="28" t="s">
        <v>87</v>
      </c>
      <c r="B11572" s="2">
        <v>0.19476749496112156</v>
      </c>
    </row>
    <row r="11573" spans="1:2" x14ac:dyDescent="0.25">
      <c r="A11573" s="28" t="s">
        <v>31</v>
      </c>
      <c r="B11573" s="2">
        <v>2.1239988627536235</v>
      </c>
    </row>
    <row r="11574" spans="1:2" x14ac:dyDescent="0.25">
      <c r="A11574" s="28" t="s">
        <v>29</v>
      </c>
      <c r="B11574" s="2">
        <v>0.70204158077666756</v>
      </c>
    </row>
    <row r="11575" spans="1:2" x14ac:dyDescent="0.25">
      <c r="A11575" s="28" t="s">
        <v>30</v>
      </c>
      <c r="B11575" s="2">
        <v>0.68347684611919368</v>
      </c>
    </row>
    <row r="11576" spans="1:2" x14ac:dyDescent="0.25">
      <c r="A11576" s="28" t="s">
        <v>88</v>
      </c>
      <c r="B11576" s="2">
        <v>0.20017045893670679</v>
      </c>
    </row>
    <row r="11577" spans="1:2" x14ac:dyDescent="0.25">
      <c r="A11577" s="28" t="s">
        <v>80</v>
      </c>
      <c r="B11577" s="2">
        <v>0.18648737703327717</v>
      </c>
    </row>
    <row r="11578" spans="1:2" x14ac:dyDescent="0.25">
      <c r="A11578" s="28" t="s">
        <v>84</v>
      </c>
      <c r="B11578" s="2">
        <v>0.77856105073450199</v>
      </c>
    </row>
    <row r="11579" spans="1:2" x14ac:dyDescent="0.25">
      <c r="A11579" s="28" t="s">
        <v>85</v>
      </c>
      <c r="B11579" s="2">
        <v>0.80432116156812028</v>
      </c>
    </row>
    <row r="11580" spans="1:2" x14ac:dyDescent="0.25">
      <c r="A11580" s="28" t="s">
        <v>82</v>
      </c>
      <c r="B11580" s="2">
        <v>0.5934496464719855</v>
      </c>
    </row>
    <row r="11581" spans="1:2" x14ac:dyDescent="0.25">
      <c r="A11581" s="6" t="s">
        <v>250</v>
      </c>
      <c r="B11581" s="2">
        <v>38.430684954585473</v>
      </c>
    </row>
    <row r="11582" spans="1:2" x14ac:dyDescent="0.25">
      <c r="A11582" s="28" t="s">
        <v>79</v>
      </c>
      <c r="B11582" s="2">
        <v>0.13415869976954364</v>
      </c>
    </row>
    <row r="11583" spans="1:2" x14ac:dyDescent="0.25">
      <c r="A11583" s="28" t="s">
        <v>86</v>
      </c>
      <c r="B11583" s="2">
        <v>0.20202298308449493</v>
      </c>
    </row>
    <row r="11584" spans="1:2" x14ac:dyDescent="0.25">
      <c r="A11584" s="28" t="s">
        <v>87</v>
      </c>
      <c r="B11584" s="2">
        <v>0.80348415363422765</v>
      </c>
    </row>
    <row r="11585" spans="1:2" x14ac:dyDescent="0.25">
      <c r="A11585" s="28" t="s">
        <v>31</v>
      </c>
      <c r="B11585" s="2">
        <v>5.7492792482780963</v>
      </c>
    </row>
    <row r="11586" spans="1:2" x14ac:dyDescent="0.25">
      <c r="A11586" s="28" t="s">
        <v>29</v>
      </c>
      <c r="B11586" s="2">
        <v>2.2740120351007613</v>
      </c>
    </row>
    <row r="11587" spans="1:2" x14ac:dyDescent="0.25">
      <c r="A11587" s="28" t="s">
        <v>30</v>
      </c>
      <c r="B11587" s="2">
        <v>2.6235386509862555</v>
      </c>
    </row>
    <row r="11588" spans="1:2" x14ac:dyDescent="0.25">
      <c r="A11588" s="28" t="s">
        <v>88</v>
      </c>
      <c r="B11588" s="2">
        <v>3.9764410838836382</v>
      </c>
    </row>
    <row r="11589" spans="1:2" x14ac:dyDescent="0.25">
      <c r="A11589" s="28" t="s">
        <v>80</v>
      </c>
      <c r="B11589" s="2">
        <v>10.776490855859674</v>
      </c>
    </row>
    <row r="11590" spans="1:2" x14ac:dyDescent="0.25">
      <c r="A11590" s="28" t="s">
        <v>84</v>
      </c>
      <c r="B11590" s="2">
        <v>2.8715053191758582</v>
      </c>
    </row>
    <row r="11591" spans="1:2" x14ac:dyDescent="0.25">
      <c r="A11591" s="28" t="s">
        <v>85</v>
      </c>
      <c r="B11591" s="2">
        <v>5.5977705801842834</v>
      </c>
    </row>
    <row r="11592" spans="1:2" x14ac:dyDescent="0.25">
      <c r="A11592" s="28" t="s">
        <v>82</v>
      </c>
      <c r="B11592" s="2">
        <v>3.4219813446286418</v>
      </c>
    </row>
    <row r="11593" spans="1:2" x14ac:dyDescent="0.25">
      <c r="A11593" s="6" t="s">
        <v>252</v>
      </c>
      <c r="B11593" s="2">
        <v>95.195026459017001</v>
      </c>
    </row>
    <row r="11594" spans="1:2" x14ac:dyDescent="0.25">
      <c r="A11594" s="28" t="s">
        <v>79</v>
      </c>
      <c r="B11594" s="2">
        <v>2.0070191099049914</v>
      </c>
    </row>
    <row r="11595" spans="1:2" x14ac:dyDescent="0.25">
      <c r="A11595" s="28" t="s">
        <v>86</v>
      </c>
      <c r="B11595" s="2">
        <v>0.51681529578829177</v>
      </c>
    </row>
    <row r="11596" spans="1:2" x14ac:dyDescent="0.25">
      <c r="A11596" s="28" t="s">
        <v>87</v>
      </c>
      <c r="B11596" s="2">
        <v>3.0440858163616702</v>
      </c>
    </row>
    <row r="11597" spans="1:2" x14ac:dyDescent="0.25">
      <c r="A11597" s="28" t="s">
        <v>31</v>
      </c>
      <c r="B11597" s="2">
        <v>10.785339032078349</v>
      </c>
    </row>
    <row r="11598" spans="1:2" x14ac:dyDescent="0.25">
      <c r="A11598" s="28" t="s">
        <v>29</v>
      </c>
      <c r="B11598" s="2">
        <v>16.60454144402668</v>
      </c>
    </row>
    <row r="11599" spans="1:2" x14ac:dyDescent="0.25">
      <c r="A11599" s="28" t="s">
        <v>30</v>
      </c>
      <c r="B11599" s="2">
        <v>7.1330207036555775</v>
      </c>
    </row>
    <row r="11600" spans="1:2" x14ac:dyDescent="0.25">
      <c r="A11600" s="28" t="s">
        <v>88</v>
      </c>
      <c r="B11600" s="2">
        <v>15.317403275367592</v>
      </c>
    </row>
    <row r="11601" spans="1:2" x14ac:dyDescent="0.25">
      <c r="A11601" s="28" t="s">
        <v>80</v>
      </c>
      <c r="B11601" s="2">
        <v>2.1209497993088497</v>
      </c>
    </row>
    <row r="11602" spans="1:2" x14ac:dyDescent="0.25">
      <c r="A11602" s="28" t="s">
        <v>84</v>
      </c>
      <c r="B11602" s="2">
        <v>6.4538056076430639</v>
      </c>
    </row>
    <row r="11603" spans="1:2" x14ac:dyDescent="0.25">
      <c r="A11603" s="28" t="s">
        <v>85</v>
      </c>
      <c r="B11603" s="2">
        <v>16.223226382397346</v>
      </c>
    </row>
    <row r="11604" spans="1:2" x14ac:dyDescent="0.25">
      <c r="A11604" s="28" t="s">
        <v>82</v>
      </c>
      <c r="B11604" s="2">
        <v>14.988819992484588</v>
      </c>
    </row>
    <row r="11605" spans="1:2" x14ac:dyDescent="0.25">
      <c r="A11605" s="6" t="s">
        <v>230</v>
      </c>
      <c r="B11605" s="2">
        <v>14.536148372526549</v>
      </c>
    </row>
    <row r="11606" spans="1:2" x14ac:dyDescent="0.25">
      <c r="A11606" s="28" t="s">
        <v>79</v>
      </c>
      <c r="B11606" s="2">
        <v>0.28520042644065791</v>
      </c>
    </row>
    <row r="11607" spans="1:2" x14ac:dyDescent="0.25">
      <c r="A11607" s="28" t="s">
        <v>86</v>
      </c>
      <c r="B11607" s="2">
        <v>0.15856838461021056</v>
      </c>
    </row>
    <row r="11608" spans="1:2" x14ac:dyDescent="0.25">
      <c r="A11608" s="28" t="s">
        <v>87</v>
      </c>
      <c r="B11608" s="2">
        <v>0.15919167181525085</v>
      </c>
    </row>
    <row r="11609" spans="1:2" x14ac:dyDescent="0.25">
      <c r="A11609" s="28" t="s">
        <v>31</v>
      </c>
      <c r="B11609" s="2">
        <v>2.3677670510852304</v>
      </c>
    </row>
    <row r="11610" spans="1:2" x14ac:dyDescent="0.25">
      <c r="A11610" s="28" t="s">
        <v>29</v>
      </c>
      <c r="B11610" s="2">
        <v>1.1840034814122395</v>
      </c>
    </row>
    <row r="11611" spans="1:2" x14ac:dyDescent="0.25">
      <c r="A11611" s="28" t="s">
        <v>30</v>
      </c>
      <c r="B11611" s="2">
        <v>1.1267850109885449</v>
      </c>
    </row>
    <row r="11612" spans="1:2" x14ac:dyDescent="0.25">
      <c r="A11612" s="28" t="s">
        <v>88</v>
      </c>
      <c r="B11612" s="2">
        <v>2.8833102441155694</v>
      </c>
    </row>
    <row r="11613" spans="1:2" x14ac:dyDescent="0.25">
      <c r="A11613" s="28" t="s">
        <v>80</v>
      </c>
      <c r="B11613" s="2">
        <v>0.49886464200040664</v>
      </c>
    </row>
    <row r="11614" spans="1:2" x14ac:dyDescent="0.25">
      <c r="A11614" s="28" t="s">
        <v>84</v>
      </c>
      <c r="B11614" s="2">
        <v>0.90398233084872304</v>
      </c>
    </row>
    <row r="11615" spans="1:2" x14ac:dyDescent="0.25">
      <c r="A11615" s="28" t="s">
        <v>85</v>
      </c>
      <c r="B11615" s="2">
        <v>2.4482964757504084</v>
      </c>
    </row>
    <row r="11616" spans="1:2" x14ac:dyDescent="0.25">
      <c r="A11616" s="28" t="s">
        <v>82</v>
      </c>
      <c r="B11616" s="2">
        <v>2.5201786534593071</v>
      </c>
    </row>
    <row r="11617" spans="1:2" x14ac:dyDescent="0.25">
      <c r="A11617" s="6" t="s">
        <v>93</v>
      </c>
      <c r="B11617" s="2">
        <v>373.40250886700682</v>
      </c>
    </row>
    <row r="11618" spans="1:2" x14ac:dyDescent="0.25">
      <c r="A11618" s="28" t="s">
        <v>79</v>
      </c>
      <c r="B11618" s="2">
        <v>5.2941525860407559</v>
      </c>
    </row>
    <row r="11619" spans="1:2" x14ac:dyDescent="0.25">
      <c r="A11619" s="28" t="s">
        <v>86</v>
      </c>
      <c r="B11619" s="2">
        <v>3.470057020143726</v>
      </c>
    </row>
    <row r="11620" spans="1:2" x14ac:dyDescent="0.25">
      <c r="A11620" s="28" t="s">
        <v>87</v>
      </c>
      <c r="B11620" s="2">
        <v>14.17734529624127</v>
      </c>
    </row>
    <row r="11621" spans="1:2" x14ac:dyDescent="0.25">
      <c r="A11621" s="28" t="s">
        <v>31</v>
      </c>
      <c r="B11621" s="2">
        <v>70.202635444344153</v>
      </c>
    </row>
    <row r="11622" spans="1:2" x14ac:dyDescent="0.25">
      <c r="A11622" s="28" t="s">
        <v>29</v>
      </c>
      <c r="B11622" s="2">
        <v>45.750361864110218</v>
      </c>
    </row>
    <row r="11623" spans="1:2" x14ac:dyDescent="0.25">
      <c r="A11623" s="28" t="s">
        <v>30</v>
      </c>
      <c r="B11623" s="2">
        <v>35.436072300366682</v>
      </c>
    </row>
    <row r="11624" spans="1:2" x14ac:dyDescent="0.25">
      <c r="A11624" s="28" t="s">
        <v>88</v>
      </c>
      <c r="B11624" s="2">
        <v>44.265343427003728</v>
      </c>
    </row>
    <row r="11625" spans="1:2" x14ac:dyDescent="0.25">
      <c r="A11625" s="28" t="s">
        <v>80</v>
      </c>
      <c r="B11625" s="2">
        <v>16.954814471678752</v>
      </c>
    </row>
    <row r="11626" spans="1:2" x14ac:dyDescent="0.25">
      <c r="A11626" s="28" t="s">
        <v>84</v>
      </c>
      <c r="B11626" s="2">
        <v>25.341215037113734</v>
      </c>
    </row>
    <row r="11627" spans="1:2" x14ac:dyDescent="0.25">
      <c r="A11627" s="28" t="s">
        <v>85</v>
      </c>
      <c r="B11627" s="2">
        <v>61.453639338997959</v>
      </c>
    </row>
    <row r="11628" spans="1:2" x14ac:dyDescent="0.25">
      <c r="A11628" s="28" t="s">
        <v>82</v>
      </c>
      <c r="B11628" s="2">
        <v>51.056872080965846</v>
      </c>
    </row>
    <row r="11629" spans="1:2" x14ac:dyDescent="0.25">
      <c r="A11629" s="3" t="s">
        <v>228</v>
      </c>
      <c r="B11629" s="2">
        <v>2379.6720454437132</v>
      </c>
    </row>
    <row r="11630" spans="1:2" x14ac:dyDescent="0.25">
      <c r="A11630" s="6" t="s">
        <v>229</v>
      </c>
      <c r="B11630" s="2">
        <v>11.431332275852519</v>
      </c>
    </row>
    <row r="11631" spans="1:2" x14ac:dyDescent="0.25">
      <c r="A11631" s="28" t="s">
        <v>79</v>
      </c>
      <c r="B11631" s="2">
        <v>5.001655791285016E-2</v>
      </c>
    </row>
    <row r="11632" spans="1:2" x14ac:dyDescent="0.25">
      <c r="A11632" s="28" t="s">
        <v>86</v>
      </c>
      <c r="B11632" s="2">
        <v>2.5574584635295411E-2</v>
      </c>
    </row>
    <row r="11633" spans="1:2" x14ac:dyDescent="0.25">
      <c r="A11633" s="28" t="s">
        <v>87</v>
      </c>
      <c r="B11633" s="2">
        <v>1.6701783237504382</v>
      </c>
    </row>
    <row r="11634" spans="1:2" x14ac:dyDescent="0.25">
      <c r="A11634" s="28" t="s">
        <v>31</v>
      </c>
      <c r="B11634" s="2">
        <v>1.0300181377182971</v>
      </c>
    </row>
    <row r="11635" spans="1:2" x14ac:dyDescent="0.25">
      <c r="A11635" s="28" t="s">
        <v>29</v>
      </c>
      <c r="B11635" s="2">
        <v>0.11514937675239341</v>
      </c>
    </row>
    <row r="11636" spans="1:2" x14ac:dyDescent="0.25">
      <c r="A11636" s="28" t="s">
        <v>30</v>
      </c>
      <c r="B11636" s="2">
        <v>0.2765279675835069</v>
      </c>
    </row>
    <row r="11637" spans="1:2" x14ac:dyDescent="0.25">
      <c r="A11637" s="28" t="s">
        <v>88</v>
      </c>
      <c r="B11637" s="2">
        <v>1.4549794452612672</v>
      </c>
    </row>
    <row r="11638" spans="1:2" x14ac:dyDescent="0.25">
      <c r="A11638" s="28" t="s">
        <v>80</v>
      </c>
      <c r="B11638" s="2">
        <v>0.46441361331106684</v>
      </c>
    </row>
    <row r="11639" spans="1:2" x14ac:dyDescent="0.25">
      <c r="A11639" s="28" t="s">
        <v>84</v>
      </c>
      <c r="B11639" s="2">
        <v>1.3303328986536711</v>
      </c>
    </row>
    <row r="11640" spans="1:2" x14ac:dyDescent="0.25">
      <c r="A11640" s="28" t="s">
        <v>85</v>
      </c>
      <c r="B11640" s="2">
        <v>3.9913695239221321</v>
      </c>
    </row>
    <row r="11641" spans="1:2" x14ac:dyDescent="0.25">
      <c r="A11641" s="28" t="s">
        <v>82</v>
      </c>
      <c r="B11641" s="2">
        <v>1.0227718463516009</v>
      </c>
    </row>
    <row r="11642" spans="1:2" x14ac:dyDescent="0.25">
      <c r="A11642" s="6" t="s">
        <v>240</v>
      </c>
      <c r="B11642" s="2">
        <v>4.6929656530935828</v>
      </c>
    </row>
    <row r="11643" spans="1:2" x14ac:dyDescent="0.25">
      <c r="A11643" s="28" t="s">
        <v>79</v>
      </c>
      <c r="B11643" s="2">
        <v>8.5990417751051901E-2</v>
      </c>
    </row>
    <row r="11644" spans="1:2" x14ac:dyDescent="0.25">
      <c r="A11644" s="28" t="s">
        <v>87</v>
      </c>
      <c r="B11644" s="2">
        <v>0.53061946284489125</v>
      </c>
    </row>
    <row r="11645" spans="1:2" x14ac:dyDescent="0.25">
      <c r="A11645" s="28" t="s">
        <v>31</v>
      </c>
      <c r="B11645" s="2">
        <v>0.2083390971025805</v>
      </c>
    </row>
    <row r="11646" spans="1:2" x14ac:dyDescent="0.25">
      <c r="A11646" s="28" t="s">
        <v>29</v>
      </c>
      <c r="B11646" s="2">
        <v>0.27867588771158747</v>
      </c>
    </row>
    <row r="11647" spans="1:2" x14ac:dyDescent="0.25">
      <c r="A11647" s="28" t="s">
        <v>30</v>
      </c>
      <c r="B11647" s="2">
        <v>0.2247795674722354</v>
      </c>
    </row>
    <row r="11648" spans="1:2" x14ac:dyDescent="0.25">
      <c r="A11648" s="28" t="s">
        <v>88</v>
      </c>
      <c r="B11648" s="2">
        <v>0.51841439344561491</v>
      </c>
    </row>
    <row r="11649" spans="1:2" x14ac:dyDescent="0.25">
      <c r="A11649" s="28" t="s">
        <v>80</v>
      </c>
      <c r="B11649" s="2">
        <v>0.14088541079207667</v>
      </c>
    </row>
    <row r="11650" spans="1:2" x14ac:dyDescent="0.25">
      <c r="A11650" s="28" t="s">
        <v>84</v>
      </c>
      <c r="B11650" s="2">
        <v>0.65843424857939215</v>
      </c>
    </row>
    <row r="11651" spans="1:2" x14ac:dyDescent="0.25">
      <c r="A11651" s="28" t="s">
        <v>85</v>
      </c>
      <c r="B11651" s="2">
        <v>1.0448192041668871</v>
      </c>
    </row>
    <row r="11652" spans="1:2" x14ac:dyDescent="0.25">
      <c r="A11652" s="28" t="s">
        <v>82</v>
      </c>
      <c r="B11652" s="2">
        <v>1.0020079632272649</v>
      </c>
    </row>
    <row r="11653" spans="1:2" x14ac:dyDescent="0.25">
      <c r="A11653" s="6" t="s">
        <v>242</v>
      </c>
      <c r="B11653" s="2">
        <v>94.343033187354337</v>
      </c>
    </row>
    <row r="11654" spans="1:2" x14ac:dyDescent="0.25">
      <c r="A11654" s="28" t="s">
        <v>79</v>
      </c>
      <c r="B11654" s="2">
        <v>2.5284682796207707</v>
      </c>
    </row>
    <row r="11655" spans="1:2" x14ac:dyDescent="0.25">
      <c r="A11655" s="28" t="s">
        <v>86</v>
      </c>
      <c r="B11655" s="2">
        <v>1.0140564140660113</v>
      </c>
    </row>
    <row r="11656" spans="1:2" x14ac:dyDescent="0.25">
      <c r="A11656" s="28" t="s">
        <v>87</v>
      </c>
      <c r="B11656" s="2">
        <v>0.25735405448619991</v>
      </c>
    </row>
    <row r="11657" spans="1:2" x14ac:dyDescent="0.25">
      <c r="A11657" s="28" t="s">
        <v>31</v>
      </c>
      <c r="B11657" s="2">
        <v>2.6127696443328956</v>
      </c>
    </row>
    <row r="11658" spans="1:2" x14ac:dyDescent="0.25">
      <c r="A11658" s="28" t="s">
        <v>29</v>
      </c>
      <c r="B11658" s="2">
        <v>0.4327237579585852</v>
      </c>
    </row>
    <row r="11659" spans="1:2" x14ac:dyDescent="0.25">
      <c r="A11659" s="28" t="s">
        <v>30</v>
      </c>
      <c r="B11659" s="2">
        <v>1.0878634119463124</v>
      </c>
    </row>
    <row r="11660" spans="1:2" x14ac:dyDescent="0.25">
      <c r="A11660" s="28" t="s">
        <v>88</v>
      </c>
      <c r="B11660" s="2">
        <v>8.2597345127285369</v>
      </c>
    </row>
    <row r="11661" spans="1:2" x14ac:dyDescent="0.25">
      <c r="A11661" s="28" t="s">
        <v>80</v>
      </c>
      <c r="B11661" s="2">
        <v>10.878828451486987</v>
      </c>
    </row>
    <row r="11662" spans="1:2" x14ac:dyDescent="0.25">
      <c r="A11662" s="28" t="s">
        <v>84</v>
      </c>
      <c r="B11662" s="2">
        <v>26.734332564233046</v>
      </c>
    </row>
    <row r="11663" spans="1:2" x14ac:dyDescent="0.25">
      <c r="A11663" s="28" t="s">
        <v>85</v>
      </c>
      <c r="B11663" s="2">
        <v>29.217099706546222</v>
      </c>
    </row>
    <row r="11664" spans="1:2" x14ac:dyDescent="0.25">
      <c r="A11664" s="28" t="s">
        <v>82</v>
      </c>
      <c r="B11664" s="2">
        <v>11.319802389948784</v>
      </c>
    </row>
    <row r="11665" spans="1:2" x14ac:dyDescent="0.25">
      <c r="A11665" s="6" t="s">
        <v>53</v>
      </c>
      <c r="B11665" s="2">
        <v>23.601264759275494</v>
      </c>
    </row>
    <row r="11666" spans="1:2" x14ac:dyDescent="0.25">
      <c r="A11666" s="28" t="s">
        <v>79</v>
      </c>
      <c r="B11666" s="2">
        <v>1.7634968120385175E-2</v>
      </c>
    </row>
    <row r="11667" spans="1:2" x14ac:dyDescent="0.25">
      <c r="A11667" s="28" t="s">
        <v>86</v>
      </c>
      <c r="B11667" s="2">
        <v>1.2709368202003398E-4</v>
      </c>
    </row>
    <row r="11668" spans="1:2" x14ac:dyDescent="0.25">
      <c r="A11668" s="28" t="s">
        <v>87</v>
      </c>
      <c r="B11668" s="2">
        <v>4.8495827499227548E-3</v>
      </c>
    </row>
    <row r="11669" spans="1:2" x14ac:dyDescent="0.25">
      <c r="A11669" s="28" t="s">
        <v>31</v>
      </c>
      <c r="B11669" s="2">
        <v>9.2401360453655251E-3</v>
      </c>
    </row>
    <row r="11670" spans="1:2" x14ac:dyDescent="0.25">
      <c r="A11670" s="28" t="s">
        <v>29</v>
      </c>
      <c r="B11670" s="2">
        <v>3.9693566561811657E-4</v>
      </c>
    </row>
    <row r="11671" spans="1:2" x14ac:dyDescent="0.25">
      <c r="A11671" s="28" t="s">
        <v>30</v>
      </c>
      <c r="B11671" s="2">
        <v>5.9957049513424052E-3</v>
      </c>
    </row>
    <row r="11672" spans="1:2" x14ac:dyDescent="0.25">
      <c r="A11672" s="28" t="s">
        <v>80</v>
      </c>
      <c r="B11672" s="2">
        <v>4.5333990540193341</v>
      </c>
    </row>
    <row r="11673" spans="1:2" x14ac:dyDescent="0.25">
      <c r="A11673" s="28" t="s">
        <v>84</v>
      </c>
      <c r="B11673" s="2">
        <v>5.4090484014009261</v>
      </c>
    </row>
    <row r="11674" spans="1:2" x14ac:dyDescent="0.25">
      <c r="A11674" s="28" t="s">
        <v>85</v>
      </c>
      <c r="B11674" s="2">
        <v>6.8426455734191176</v>
      </c>
    </row>
    <row r="11675" spans="1:2" x14ac:dyDescent="0.25">
      <c r="A11675" s="28" t="s">
        <v>82</v>
      </c>
      <c r="B11675" s="2">
        <v>6.77792730922146</v>
      </c>
    </row>
    <row r="11676" spans="1:2" x14ac:dyDescent="0.25">
      <c r="A11676" s="6" t="s">
        <v>231</v>
      </c>
      <c r="B11676" s="2">
        <v>567.63540598227951</v>
      </c>
    </row>
    <row r="11677" spans="1:2" x14ac:dyDescent="0.25">
      <c r="A11677" s="28" t="s">
        <v>79</v>
      </c>
      <c r="B11677" s="2">
        <v>5.8908279573625828</v>
      </c>
    </row>
    <row r="11678" spans="1:2" x14ac:dyDescent="0.25">
      <c r="A11678" s="28" t="s">
        <v>86</v>
      </c>
      <c r="B11678" s="2">
        <v>10.568318901349784</v>
      </c>
    </row>
    <row r="11679" spans="1:2" x14ac:dyDescent="0.25">
      <c r="A11679" s="28" t="s">
        <v>31</v>
      </c>
      <c r="B11679" s="2">
        <v>10.656815344866887</v>
      </c>
    </row>
    <row r="11680" spans="1:2" x14ac:dyDescent="0.25">
      <c r="A11680" s="28" t="s">
        <v>29</v>
      </c>
      <c r="B11680" s="2">
        <v>0.85631314222922228</v>
      </c>
    </row>
    <row r="11681" spans="1:2" x14ac:dyDescent="0.25">
      <c r="A11681" s="28" t="s">
        <v>30</v>
      </c>
      <c r="B11681" s="2">
        <v>7.3748419222883062</v>
      </c>
    </row>
    <row r="11682" spans="1:2" x14ac:dyDescent="0.25">
      <c r="A11682" s="28" t="s">
        <v>88</v>
      </c>
      <c r="B11682" s="2">
        <v>107.70421750477075</v>
      </c>
    </row>
    <row r="11683" spans="1:2" x14ac:dyDescent="0.25">
      <c r="A11683" s="28" t="s">
        <v>80</v>
      </c>
      <c r="B11683" s="2">
        <v>86.857668925613496</v>
      </c>
    </row>
    <row r="11684" spans="1:2" x14ac:dyDescent="0.25">
      <c r="A11684" s="28" t="s">
        <v>84</v>
      </c>
      <c r="B11684" s="2">
        <v>82.94428607774212</v>
      </c>
    </row>
    <row r="11685" spans="1:2" x14ac:dyDescent="0.25">
      <c r="A11685" s="28" t="s">
        <v>85</v>
      </c>
      <c r="B11685" s="2">
        <v>100.84817192092268</v>
      </c>
    </row>
    <row r="11686" spans="1:2" x14ac:dyDescent="0.25">
      <c r="A11686" s="28" t="s">
        <v>82</v>
      </c>
      <c r="B11686" s="2">
        <v>153.93394428513358</v>
      </c>
    </row>
    <row r="11687" spans="1:2" x14ac:dyDescent="0.25">
      <c r="A11687" s="6" t="s">
        <v>19</v>
      </c>
      <c r="B11687" s="2">
        <v>1.2597095151698638</v>
      </c>
    </row>
    <row r="11688" spans="1:2" x14ac:dyDescent="0.25">
      <c r="A11688" s="28" t="s">
        <v>79</v>
      </c>
      <c r="B11688" s="2">
        <v>0.43391332804027799</v>
      </c>
    </row>
    <row r="11689" spans="1:2" x14ac:dyDescent="0.25">
      <c r="A11689" s="28" t="s">
        <v>86</v>
      </c>
      <c r="B11689" s="2">
        <v>8.9715783819627679E-3</v>
      </c>
    </row>
    <row r="11690" spans="1:2" x14ac:dyDescent="0.25">
      <c r="A11690" s="28" t="s">
        <v>87</v>
      </c>
      <c r="B11690" s="2">
        <v>2.4603565290959866E-3</v>
      </c>
    </row>
    <row r="11691" spans="1:2" x14ac:dyDescent="0.25">
      <c r="A11691" s="28" t="s">
        <v>31</v>
      </c>
      <c r="B11691" s="2">
        <v>3.4506747393691146E-2</v>
      </c>
    </row>
    <row r="11692" spans="1:2" x14ac:dyDescent="0.25">
      <c r="A11692" s="28" t="s">
        <v>29</v>
      </c>
      <c r="B11692" s="2">
        <v>1.8835312060852885E-2</v>
      </c>
    </row>
    <row r="11693" spans="1:2" x14ac:dyDescent="0.25">
      <c r="A11693" s="28" t="s">
        <v>30</v>
      </c>
      <c r="B11693" s="2">
        <v>3.0543334324427622E-2</v>
      </c>
    </row>
    <row r="11694" spans="1:2" x14ac:dyDescent="0.25">
      <c r="A11694" s="28" t="s">
        <v>88</v>
      </c>
      <c r="B11694" s="2">
        <v>5.6256933840115729E-2</v>
      </c>
    </row>
    <row r="11695" spans="1:2" x14ac:dyDescent="0.25">
      <c r="A11695" s="28" t="s">
        <v>80</v>
      </c>
      <c r="B11695" s="2">
        <v>4.1583790350346171E-2</v>
      </c>
    </row>
    <row r="11696" spans="1:2" x14ac:dyDescent="0.25">
      <c r="A11696" s="28" t="s">
        <v>84</v>
      </c>
      <c r="B11696" s="2">
        <v>8.5140844637118483E-3</v>
      </c>
    </row>
    <row r="11697" spans="1:2" x14ac:dyDescent="0.25">
      <c r="A11697" s="28" t="s">
        <v>85</v>
      </c>
      <c r="B11697" s="2">
        <v>0.56086286841532917</v>
      </c>
    </row>
    <row r="11698" spans="1:2" x14ac:dyDescent="0.25">
      <c r="A11698" s="28" t="s">
        <v>82</v>
      </c>
      <c r="B11698" s="2">
        <v>6.3261181370052447E-2</v>
      </c>
    </row>
    <row r="11699" spans="1:2" x14ac:dyDescent="0.25">
      <c r="A11699" s="6" t="s">
        <v>244</v>
      </c>
      <c r="B11699" s="2">
        <v>37.201711293615418</v>
      </c>
    </row>
    <row r="11700" spans="1:2" x14ac:dyDescent="0.25">
      <c r="A11700" s="28" t="s">
        <v>79</v>
      </c>
      <c r="B11700" s="2">
        <v>0.47580624156904194</v>
      </c>
    </row>
    <row r="11701" spans="1:2" x14ac:dyDescent="0.25">
      <c r="A11701" s="28" t="s">
        <v>86</v>
      </c>
      <c r="B11701" s="2">
        <v>0.29980879379140424</v>
      </c>
    </row>
    <row r="11702" spans="1:2" x14ac:dyDescent="0.25">
      <c r="A11702" s="28" t="s">
        <v>87</v>
      </c>
      <c r="B11702" s="2">
        <v>0.87759701126997181</v>
      </c>
    </row>
    <row r="11703" spans="1:2" x14ac:dyDescent="0.25">
      <c r="A11703" s="28" t="s">
        <v>31</v>
      </c>
      <c r="B11703" s="2">
        <v>0.99460636672317504</v>
      </c>
    </row>
    <row r="11704" spans="1:2" x14ac:dyDescent="0.25">
      <c r="A11704" s="28" t="s">
        <v>29</v>
      </c>
      <c r="B11704" s="2">
        <v>0.24173249205517666</v>
      </c>
    </row>
    <row r="11705" spans="1:2" x14ac:dyDescent="0.25">
      <c r="A11705" s="28" t="s">
        <v>30</v>
      </c>
      <c r="B11705" s="2">
        <v>0.20090738101238009</v>
      </c>
    </row>
    <row r="11706" spans="1:2" x14ac:dyDescent="0.25">
      <c r="A11706" s="28" t="s">
        <v>88</v>
      </c>
      <c r="B11706" s="2">
        <v>3.0321456721065974</v>
      </c>
    </row>
    <row r="11707" spans="1:2" x14ac:dyDescent="0.25">
      <c r="A11707" s="28" t="s">
        <v>80</v>
      </c>
      <c r="B11707" s="2">
        <v>7.1468460638586793</v>
      </c>
    </row>
    <row r="11708" spans="1:2" x14ac:dyDescent="0.25">
      <c r="A11708" s="28" t="s">
        <v>84</v>
      </c>
      <c r="B11708" s="2">
        <v>6.0110378004643623</v>
      </c>
    </row>
    <row r="11709" spans="1:2" x14ac:dyDescent="0.25">
      <c r="A11709" s="28" t="s">
        <v>85</v>
      </c>
      <c r="B11709" s="2">
        <v>15.506214353956064</v>
      </c>
    </row>
    <row r="11710" spans="1:2" x14ac:dyDescent="0.25">
      <c r="A11710" s="28" t="s">
        <v>82</v>
      </c>
      <c r="B11710" s="2">
        <v>2.4150091168085623</v>
      </c>
    </row>
    <row r="11711" spans="1:2" x14ac:dyDescent="0.25">
      <c r="A11711" s="6" t="s">
        <v>52</v>
      </c>
      <c r="B11711" s="2">
        <v>51.501538768770949</v>
      </c>
    </row>
    <row r="11712" spans="1:2" x14ac:dyDescent="0.25">
      <c r="A11712" s="28" t="s">
        <v>79</v>
      </c>
      <c r="B11712" s="2">
        <v>0.12312142849189671</v>
      </c>
    </row>
    <row r="11713" spans="1:2" x14ac:dyDescent="0.25">
      <c r="A11713" s="28" t="s">
        <v>86</v>
      </c>
      <c r="B11713" s="2">
        <v>1.2468560583941704E-2</v>
      </c>
    </row>
    <row r="11714" spans="1:2" x14ac:dyDescent="0.25">
      <c r="A11714" s="28" t="s">
        <v>87</v>
      </c>
      <c r="B11714" s="2">
        <v>0.36932271041680642</v>
      </c>
    </row>
    <row r="11715" spans="1:2" x14ac:dyDescent="0.25">
      <c r="A11715" s="28" t="s">
        <v>31</v>
      </c>
      <c r="B11715" s="2">
        <v>3.2386763785491115</v>
      </c>
    </row>
    <row r="11716" spans="1:2" x14ac:dyDescent="0.25">
      <c r="A11716" s="28" t="s">
        <v>29</v>
      </c>
      <c r="B11716" s="2">
        <v>8.9752787997081085E-3</v>
      </c>
    </row>
    <row r="11717" spans="1:2" x14ac:dyDescent="0.25">
      <c r="A11717" s="28" t="s">
        <v>30</v>
      </c>
      <c r="B11717" s="2">
        <v>0.13174611926873808</v>
      </c>
    </row>
    <row r="11718" spans="1:2" x14ac:dyDescent="0.25">
      <c r="A11718" s="28" t="s">
        <v>88</v>
      </c>
      <c r="B11718" s="2">
        <v>1.6419329940490088</v>
      </c>
    </row>
    <row r="11719" spans="1:2" x14ac:dyDescent="0.25">
      <c r="A11719" s="28" t="s">
        <v>80</v>
      </c>
      <c r="B11719" s="2">
        <v>5.7144541916738083</v>
      </c>
    </row>
    <row r="11720" spans="1:2" x14ac:dyDescent="0.25">
      <c r="A11720" s="28" t="s">
        <v>84</v>
      </c>
      <c r="B11720" s="2">
        <v>0.4280626567551975</v>
      </c>
    </row>
    <row r="11721" spans="1:2" x14ac:dyDescent="0.25">
      <c r="A11721" s="28" t="s">
        <v>85</v>
      </c>
      <c r="B11721" s="2">
        <v>18.759595404694821</v>
      </c>
    </row>
    <row r="11722" spans="1:2" x14ac:dyDescent="0.25">
      <c r="A11722" s="28" t="s">
        <v>82</v>
      </c>
      <c r="B11722" s="2">
        <v>21.073183045487912</v>
      </c>
    </row>
    <row r="11723" spans="1:2" x14ac:dyDescent="0.25">
      <c r="A11723" s="6" t="s">
        <v>246</v>
      </c>
      <c r="B11723" s="2">
        <v>7.4395933883411045</v>
      </c>
    </row>
    <row r="11724" spans="1:2" x14ac:dyDescent="0.25">
      <c r="A11724" s="28" t="s">
        <v>79</v>
      </c>
      <c r="B11724" s="2">
        <v>0.25421192082748262</v>
      </c>
    </row>
    <row r="11725" spans="1:2" x14ac:dyDescent="0.25">
      <c r="A11725" s="28" t="s">
        <v>87</v>
      </c>
      <c r="B11725" s="2">
        <v>8.4703527051990135E-2</v>
      </c>
    </row>
    <row r="11726" spans="1:2" x14ac:dyDescent="0.25">
      <c r="A11726" s="28" t="s">
        <v>31</v>
      </c>
      <c r="B11726" s="2">
        <v>0.156957351973603</v>
      </c>
    </row>
    <row r="11727" spans="1:2" x14ac:dyDescent="0.25">
      <c r="A11727" s="28" t="s">
        <v>29</v>
      </c>
      <c r="B11727" s="2">
        <v>1.6746943185513678E-2</v>
      </c>
    </row>
    <row r="11728" spans="1:2" x14ac:dyDescent="0.25">
      <c r="A11728" s="28" t="s">
        <v>30</v>
      </c>
      <c r="B11728" s="2">
        <v>3.3611867180413368E-2</v>
      </c>
    </row>
    <row r="11729" spans="1:2" x14ac:dyDescent="0.25">
      <c r="A11729" s="28" t="s">
        <v>88</v>
      </c>
      <c r="B11729" s="2">
        <v>0.70037348845542724</v>
      </c>
    </row>
    <row r="11730" spans="1:2" x14ac:dyDescent="0.25">
      <c r="A11730" s="28" t="s">
        <v>80</v>
      </c>
      <c r="B11730" s="2">
        <v>1.1009172285767148</v>
      </c>
    </row>
    <row r="11731" spans="1:2" x14ac:dyDescent="0.25">
      <c r="A11731" s="28" t="s">
        <v>84</v>
      </c>
      <c r="B11731" s="2">
        <v>0.66215691637744833</v>
      </c>
    </row>
    <row r="11732" spans="1:2" x14ac:dyDescent="0.25">
      <c r="A11732" s="28" t="s">
        <v>85</v>
      </c>
      <c r="B11732" s="2">
        <v>3.5849881639236405</v>
      </c>
    </row>
    <row r="11733" spans="1:2" x14ac:dyDescent="0.25">
      <c r="A11733" s="28" t="s">
        <v>82</v>
      </c>
      <c r="B11733" s="2">
        <v>0.8449259807888716</v>
      </c>
    </row>
    <row r="11734" spans="1:2" x14ac:dyDescent="0.25">
      <c r="A11734" s="6" t="s">
        <v>248</v>
      </c>
      <c r="B11734" s="2">
        <v>41.272406522351517</v>
      </c>
    </row>
    <row r="11735" spans="1:2" x14ac:dyDescent="0.25">
      <c r="A11735" s="28" t="s">
        <v>79</v>
      </c>
      <c r="B11735" s="2">
        <v>0.29040635946640497</v>
      </c>
    </row>
    <row r="11736" spans="1:2" x14ac:dyDescent="0.25">
      <c r="A11736" s="28" t="s">
        <v>86</v>
      </c>
      <c r="B11736" s="2">
        <v>0.11908165553915664</v>
      </c>
    </row>
    <row r="11737" spans="1:2" x14ac:dyDescent="0.25">
      <c r="A11737" s="28" t="s">
        <v>87</v>
      </c>
      <c r="B11737" s="2">
        <v>0.29855739148174981</v>
      </c>
    </row>
    <row r="11738" spans="1:2" x14ac:dyDescent="0.25">
      <c r="A11738" s="28" t="s">
        <v>31</v>
      </c>
      <c r="B11738" s="2">
        <v>5.9849003203884532</v>
      </c>
    </row>
    <row r="11739" spans="1:2" x14ac:dyDescent="0.25">
      <c r="A11739" s="28" t="s">
        <v>29</v>
      </c>
      <c r="B11739" s="2">
        <v>2.1880379044522513</v>
      </c>
    </row>
    <row r="11740" spans="1:2" x14ac:dyDescent="0.25">
      <c r="A11740" s="28" t="s">
        <v>30</v>
      </c>
      <c r="B11740" s="2">
        <v>1.0773452149428548</v>
      </c>
    </row>
    <row r="11741" spans="1:2" x14ac:dyDescent="0.25">
      <c r="A11741" s="28" t="s">
        <v>88</v>
      </c>
      <c r="B11741" s="2">
        <v>3.369820597402311</v>
      </c>
    </row>
    <row r="11742" spans="1:2" x14ac:dyDescent="0.25">
      <c r="A11742" s="28" t="s">
        <v>80</v>
      </c>
      <c r="B11742" s="2">
        <v>1.844456521904255</v>
      </c>
    </row>
    <row r="11743" spans="1:2" x14ac:dyDescent="0.25">
      <c r="A11743" s="28" t="s">
        <v>84</v>
      </c>
      <c r="B11743" s="2">
        <v>4.3985053272523036</v>
      </c>
    </row>
    <row r="11744" spans="1:2" x14ac:dyDescent="0.25">
      <c r="A11744" s="28" t="s">
        <v>85</v>
      </c>
      <c r="B11744" s="2">
        <v>15.743406802521486</v>
      </c>
    </row>
    <row r="11745" spans="1:2" x14ac:dyDescent="0.25">
      <c r="A11745" s="28" t="s">
        <v>82</v>
      </c>
      <c r="B11745" s="2">
        <v>5.9578884270002881</v>
      </c>
    </row>
    <row r="11746" spans="1:2" x14ac:dyDescent="0.25">
      <c r="A11746" s="6" t="s">
        <v>20</v>
      </c>
      <c r="B11746" s="2">
        <v>5.152775984113779</v>
      </c>
    </row>
    <row r="11747" spans="1:2" x14ac:dyDescent="0.25">
      <c r="A11747" s="28" t="s">
        <v>79</v>
      </c>
      <c r="B11747" s="2">
        <v>7.229704286536956E-2</v>
      </c>
    </row>
    <row r="11748" spans="1:2" x14ac:dyDescent="0.25">
      <c r="A11748" s="28" t="s">
        <v>86</v>
      </c>
      <c r="B11748" s="2">
        <v>0.14593131379502555</v>
      </c>
    </row>
    <row r="11749" spans="1:2" x14ac:dyDescent="0.25">
      <c r="A11749" s="28" t="s">
        <v>87</v>
      </c>
      <c r="B11749" s="2">
        <v>1.7403267922320883E-2</v>
      </c>
    </row>
    <row r="11750" spans="1:2" x14ac:dyDescent="0.25">
      <c r="A11750" s="28" t="s">
        <v>31</v>
      </c>
      <c r="B11750" s="2">
        <v>0.43069115860020835</v>
      </c>
    </row>
    <row r="11751" spans="1:2" x14ac:dyDescent="0.25">
      <c r="A11751" s="28" t="s">
        <v>29</v>
      </c>
      <c r="B11751" s="2">
        <v>3.4241704368498001E-2</v>
      </c>
    </row>
    <row r="11752" spans="1:2" x14ac:dyDescent="0.25">
      <c r="A11752" s="28" t="s">
        <v>30</v>
      </c>
      <c r="B11752" s="2">
        <v>3.4831275755778809E-2</v>
      </c>
    </row>
    <row r="11753" spans="1:2" x14ac:dyDescent="0.25">
      <c r="A11753" s="28" t="s">
        <v>88</v>
      </c>
      <c r="B11753" s="2">
        <v>0.1641224228318883</v>
      </c>
    </row>
    <row r="11754" spans="1:2" x14ac:dyDescent="0.25">
      <c r="A11754" s="28" t="s">
        <v>80</v>
      </c>
      <c r="B11754" s="2">
        <v>6.381989267796627E-2</v>
      </c>
    </row>
    <row r="11755" spans="1:2" x14ac:dyDescent="0.25">
      <c r="A11755" s="28" t="s">
        <v>84</v>
      </c>
      <c r="B11755" s="2">
        <v>0.23491850155533234</v>
      </c>
    </row>
    <row r="11756" spans="1:2" x14ac:dyDescent="0.25">
      <c r="A11756" s="28" t="s">
        <v>85</v>
      </c>
      <c r="B11756" s="2">
        <v>3.3496215552384534</v>
      </c>
    </row>
    <row r="11757" spans="1:2" x14ac:dyDescent="0.25">
      <c r="A11757" s="28" t="s">
        <v>82</v>
      </c>
      <c r="B11757" s="2">
        <v>0.60489784850293771</v>
      </c>
    </row>
    <row r="11758" spans="1:2" x14ac:dyDescent="0.25">
      <c r="A11758" s="6" t="s">
        <v>21</v>
      </c>
      <c r="B11758" s="2">
        <v>40.095176822183689</v>
      </c>
    </row>
    <row r="11759" spans="1:2" x14ac:dyDescent="0.25">
      <c r="A11759" s="28" t="s">
        <v>79</v>
      </c>
      <c r="B11759" s="2">
        <v>0.36976187722328607</v>
      </c>
    </row>
    <row r="11760" spans="1:2" x14ac:dyDescent="0.25">
      <c r="A11760" s="28" t="s">
        <v>86</v>
      </c>
      <c r="B11760" s="2">
        <v>1.4259774641877141</v>
      </c>
    </row>
    <row r="11761" spans="1:2" x14ac:dyDescent="0.25">
      <c r="A11761" s="28" t="s">
        <v>87</v>
      </c>
      <c r="B11761" s="2">
        <v>3.7893857648850081E-4</v>
      </c>
    </row>
    <row r="11762" spans="1:2" x14ac:dyDescent="0.25">
      <c r="A11762" s="28" t="s">
        <v>31</v>
      </c>
      <c r="B11762" s="2">
        <v>0.50100073319253235</v>
      </c>
    </row>
    <row r="11763" spans="1:2" x14ac:dyDescent="0.25">
      <c r="A11763" s="28" t="s">
        <v>29</v>
      </c>
      <c r="B11763" s="2">
        <v>4.4074739784474841E-2</v>
      </c>
    </row>
    <row r="11764" spans="1:2" x14ac:dyDescent="0.25">
      <c r="A11764" s="28" t="s">
        <v>30</v>
      </c>
      <c r="B11764" s="2">
        <v>0.20784604666944972</v>
      </c>
    </row>
    <row r="11765" spans="1:2" x14ac:dyDescent="0.25">
      <c r="A11765" s="28" t="s">
        <v>88</v>
      </c>
      <c r="B11765" s="2">
        <v>1.6032011961387465</v>
      </c>
    </row>
    <row r="11766" spans="1:2" x14ac:dyDescent="0.25">
      <c r="A11766" s="28" t="s">
        <v>80</v>
      </c>
      <c r="B11766" s="2">
        <v>12.841171283409189</v>
      </c>
    </row>
    <row r="11767" spans="1:2" x14ac:dyDescent="0.25">
      <c r="A11767" s="28" t="s">
        <v>84</v>
      </c>
      <c r="B11767" s="2">
        <v>2.2120460950285041</v>
      </c>
    </row>
    <row r="11768" spans="1:2" x14ac:dyDescent="0.25">
      <c r="A11768" s="28" t="s">
        <v>85</v>
      </c>
      <c r="B11768" s="2">
        <v>11.343955992529738</v>
      </c>
    </row>
    <row r="11769" spans="1:2" x14ac:dyDescent="0.25">
      <c r="A11769" s="28" t="s">
        <v>82</v>
      </c>
      <c r="B11769" s="2">
        <v>9.5457624554435636</v>
      </c>
    </row>
    <row r="11770" spans="1:2" x14ac:dyDescent="0.25">
      <c r="A11770" s="6" t="s">
        <v>22</v>
      </c>
      <c r="B11770" s="2">
        <v>5.1034918239858031</v>
      </c>
    </row>
    <row r="11771" spans="1:2" x14ac:dyDescent="0.25">
      <c r="A11771" s="28" t="s">
        <v>79</v>
      </c>
      <c r="B11771" s="2">
        <v>3.9229318690080582E-2</v>
      </c>
    </row>
    <row r="11772" spans="1:2" x14ac:dyDescent="0.25">
      <c r="A11772" s="28" t="s">
        <v>86</v>
      </c>
      <c r="B11772" s="2">
        <v>9.7453421195793741E-2</v>
      </c>
    </row>
    <row r="11773" spans="1:2" x14ac:dyDescent="0.25">
      <c r="A11773" s="28" t="s">
        <v>87</v>
      </c>
      <c r="B11773" s="2">
        <v>3.9369029256369287E-2</v>
      </c>
    </row>
    <row r="11774" spans="1:2" x14ac:dyDescent="0.25">
      <c r="A11774" s="28" t="s">
        <v>31</v>
      </c>
      <c r="B11774" s="2">
        <v>0.19845311292985943</v>
      </c>
    </row>
    <row r="11775" spans="1:2" x14ac:dyDescent="0.25">
      <c r="A11775" s="28" t="s">
        <v>29</v>
      </c>
      <c r="B11775" s="2">
        <v>3.0916466616198474E-2</v>
      </c>
    </row>
    <row r="11776" spans="1:2" x14ac:dyDescent="0.25">
      <c r="A11776" s="28" t="s">
        <v>30</v>
      </c>
      <c r="B11776" s="2">
        <v>8.2005139863534637E-2</v>
      </c>
    </row>
    <row r="11777" spans="1:2" x14ac:dyDescent="0.25">
      <c r="A11777" s="28" t="s">
        <v>88</v>
      </c>
      <c r="B11777" s="2">
        <v>0.26434305062485369</v>
      </c>
    </row>
    <row r="11778" spans="1:2" x14ac:dyDescent="0.25">
      <c r="A11778" s="28" t="s">
        <v>80</v>
      </c>
      <c r="B11778" s="2">
        <v>0.13982886329016897</v>
      </c>
    </row>
    <row r="11779" spans="1:2" x14ac:dyDescent="0.25">
      <c r="A11779" s="28" t="s">
        <v>84</v>
      </c>
      <c r="B11779" s="2">
        <v>0.52678662716823121</v>
      </c>
    </row>
    <row r="11780" spans="1:2" x14ac:dyDescent="0.25">
      <c r="A11780" s="28" t="s">
        <v>85</v>
      </c>
      <c r="B11780" s="2">
        <v>3.2063603377659415</v>
      </c>
    </row>
    <row r="11781" spans="1:2" x14ac:dyDescent="0.25">
      <c r="A11781" s="28" t="s">
        <v>82</v>
      </c>
      <c r="B11781" s="2">
        <v>0.47874645658477216</v>
      </c>
    </row>
    <row r="11782" spans="1:2" x14ac:dyDescent="0.25">
      <c r="A11782" s="6" t="s">
        <v>25</v>
      </c>
      <c r="B11782" s="2">
        <v>104.40423004641633</v>
      </c>
    </row>
    <row r="11783" spans="1:2" x14ac:dyDescent="0.25">
      <c r="A11783" s="28" t="s">
        <v>79</v>
      </c>
      <c r="B11783" s="2">
        <v>3.332908637618833</v>
      </c>
    </row>
    <row r="11784" spans="1:2" x14ac:dyDescent="0.25">
      <c r="A11784" s="28" t="s">
        <v>86</v>
      </c>
      <c r="B11784" s="2">
        <v>0.65933645539563945</v>
      </c>
    </row>
    <row r="11785" spans="1:2" x14ac:dyDescent="0.25">
      <c r="A11785" s="28" t="s">
        <v>87</v>
      </c>
      <c r="B11785" s="2">
        <v>9.1319939662796862E-2</v>
      </c>
    </row>
    <row r="11786" spans="1:2" x14ac:dyDescent="0.25">
      <c r="A11786" s="28" t="s">
        <v>31</v>
      </c>
      <c r="B11786" s="2">
        <v>2.7332386464974538</v>
      </c>
    </row>
    <row r="11787" spans="1:2" x14ac:dyDescent="0.25">
      <c r="A11787" s="28" t="s">
        <v>29</v>
      </c>
      <c r="B11787" s="2">
        <v>2.2391430325153094</v>
      </c>
    </row>
    <row r="11788" spans="1:2" x14ac:dyDescent="0.25">
      <c r="A11788" s="28" t="s">
        <v>30</v>
      </c>
      <c r="B11788" s="2">
        <v>1.7623715700092859</v>
      </c>
    </row>
    <row r="11789" spans="1:2" x14ac:dyDescent="0.25">
      <c r="A11789" s="28" t="s">
        <v>88</v>
      </c>
      <c r="B11789" s="2">
        <v>11.540145144957519</v>
      </c>
    </row>
    <row r="11790" spans="1:2" x14ac:dyDescent="0.25">
      <c r="A11790" s="28" t="s">
        <v>80</v>
      </c>
      <c r="B11790" s="2">
        <v>5.8133361030004549</v>
      </c>
    </row>
    <row r="11791" spans="1:2" x14ac:dyDescent="0.25">
      <c r="A11791" s="28" t="s">
        <v>84</v>
      </c>
      <c r="B11791" s="2">
        <v>6.7518621792543358</v>
      </c>
    </row>
    <row r="11792" spans="1:2" x14ac:dyDescent="0.25">
      <c r="A11792" s="28" t="s">
        <v>85</v>
      </c>
      <c r="B11792" s="2">
        <v>39.102028301540358</v>
      </c>
    </row>
    <row r="11793" spans="1:2" x14ac:dyDescent="0.25">
      <c r="A11793" s="28" t="s">
        <v>82</v>
      </c>
      <c r="B11793" s="2">
        <v>30.378540035964331</v>
      </c>
    </row>
    <row r="11794" spans="1:2" x14ac:dyDescent="0.25">
      <c r="A11794" s="6" t="s">
        <v>23</v>
      </c>
      <c r="B11794" s="2">
        <v>8.7882042995962539</v>
      </c>
    </row>
    <row r="11795" spans="1:2" x14ac:dyDescent="0.25">
      <c r="A11795" s="28" t="s">
        <v>79</v>
      </c>
      <c r="B11795" s="2">
        <v>6.498572601215849E-2</v>
      </c>
    </row>
    <row r="11796" spans="1:2" x14ac:dyDescent="0.25">
      <c r="A11796" s="28" t="s">
        <v>86</v>
      </c>
      <c r="B11796" s="2">
        <v>0.10551525856646185</v>
      </c>
    </row>
    <row r="11797" spans="1:2" x14ac:dyDescent="0.25">
      <c r="A11797" s="28" t="s">
        <v>87</v>
      </c>
      <c r="B11797" s="2">
        <v>2.9606022028730913E-2</v>
      </c>
    </row>
    <row r="11798" spans="1:2" x14ac:dyDescent="0.25">
      <c r="A11798" s="28" t="s">
        <v>31</v>
      </c>
      <c r="B11798" s="2">
        <v>9.7245767010103082E-2</v>
      </c>
    </row>
    <row r="11799" spans="1:2" x14ac:dyDescent="0.25">
      <c r="A11799" s="28" t="s">
        <v>29</v>
      </c>
      <c r="B11799" s="2">
        <v>2.8993011701274982E-2</v>
      </c>
    </row>
    <row r="11800" spans="1:2" x14ac:dyDescent="0.25">
      <c r="A11800" s="28" t="s">
        <v>30</v>
      </c>
      <c r="B11800" s="2">
        <v>8.6247129014671187E-2</v>
      </c>
    </row>
    <row r="11801" spans="1:2" x14ac:dyDescent="0.25">
      <c r="A11801" s="28" t="s">
        <v>88</v>
      </c>
      <c r="B11801" s="2">
        <v>0.40262577700270524</v>
      </c>
    </row>
    <row r="11802" spans="1:2" x14ac:dyDescent="0.25">
      <c r="A11802" s="28" t="s">
        <v>80</v>
      </c>
      <c r="B11802" s="2">
        <v>0.55676025274701724</v>
      </c>
    </row>
    <row r="11803" spans="1:2" x14ac:dyDescent="0.25">
      <c r="A11803" s="28" t="s">
        <v>84</v>
      </c>
      <c r="B11803" s="2">
        <v>2.242825608705175</v>
      </c>
    </row>
    <row r="11804" spans="1:2" x14ac:dyDescent="0.25">
      <c r="A11804" s="28" t="s">
        <v>85</v>
      </c>
      <c r="B11804" s="2">
        <v>3.6113158230430202</v>
      </c>
    </row>
    <row r="11805" spans="1:2" x14ac:dyDescent="0.25">
      <c r="A11805" s="28" t="s">
        <v>82</v>
      </c>
      <c r="B11805" s="2">
        <v>1.5620839237649367</v>
      </c>
    </row>
    <row r="11806" spans="1:2" x14ac:dyDescent="0.25">
      <c r="A11806" s="6" t="s">
        <v>250</v>
      </c>
      <c r="B11806" s="2">
        <v>71.560503429580194</v>
      </c>
    </row>
    <row r="11807" spans="1:2" x14ac:dyDescent="0.25">
      <c r="A11807" s="28" t="s">
        <v>79</v>
      </c>
      <c r="B11807" s="2">
        <v>0.86298355267820892</v>
      </c>
    </row>
    <row r="11808" spans="1:2" x14ac:dyDescent="0.25">
      <c r="A11808" s="28" t="s">
        <v>86</v>
      </c>
      <c r="B11808" s="2">
        <v>0.24168624836549329</v>
      </c>
    </row>
    <row r="11809" spans="1:2" x14ac:dyDescent="0.25">
      <c r="A11809" s="28" t="s">
        <v>87</v>
      </c>
      <c r="B11809" s="2">
        <v>0.55967295790558758</v>
      </c>
    </row>
    <row r="11810" spans="1:2" x14ac:dyDescent="0.25">
      <c r="A11810" s="28" t="s">
        <v>31</v>
      </c>
      <c r="B11810" s="2">
        <v>5.1685890861676436</v>
      </c>
    </row>
    <row r="11811" spans="1:2" x14ac:dyDescent="0.25">
      <c r="A11811" s="28" t="s">
        <v>29</v>
      </c>
      <c r="B11811" s="2">
        <v>0.91340870674876495</v>
      </c>
    </row>
    <row r="11812" spans="1:2" x14ac:dyDescent="0.25">
      <c r="A11812" s="28" t="s">
        <v>30</v>
      </c>
      <c r="B11812" s="2">
        <v>0.89722720652203447</v>
      </c>
    </row>
    <row r="11813" spans="1:2" x14ac:dyDescent="0.25">
      <c r="A11813" s="28" t="s">
        <v>88</v>
      </c>
      <c r="B11813" s="2">
        <v>11.48120437773068</v>
      </c>
    </row>
    <row r="11814" spans="1:2" x14ac:dyDescent="0.25">
      <c r="A11814" s="28" t="s">
        <v>80</v>
      </c>
      <c r="B11814" s="2">
        <v>9.3869573814141791</v>
      </c>
    </row>
    <row r="11815" spans="1:2" x14ac:dyDescent="0.25">
      <c r="A11815" s="28" t="s">
        <v>84</v>
      </c>
      <c r="B11815" s="2">
        <v>20.088940158082107</v>
      </c>
    </row>
    <row r="11816" spans="1:2" x14ac:dyDescent="0.25">
      <c r="A11816" s="28" t="s">
        <v>85</v>
      </c>
      <c r="B11816" s="2">
        <v>11.32633608626997</v>
      </c>
    </row>
    <row r="11817" spans="1:2" x14ac:dyDescent="0.25">
      <c r="A11817" s="28" t="s">
        <v>82</v>
      </c>
      <c r="B11817" s="2">
        <v>10.633497667695536</v>
      </c>
    </row>
    <row r="11818" spans="1:2" x14ac:dyDescent="0.25">
      <c r="A11818" s="6" t="s">
        <v>252</v>
      </c>
      <c r="B11818" s="2">
        <v>71.929758532192935</v>
      </c>
    </row>
    <row r="11819" spans="1:2" x14ac:dyDescent="0.25">
      <c r="A11819" s="28" t="s">
        <v>79</v>
      </c>
      <c r="B11819" s="2">
        <v>2.0850381270581058</v>
      </c>
    </row>
    <row r="11820" spans="1:2" x14ac:dyDescent="0.25">
      <c r="A11820" s="28" t="s">
        <v>86</v>
      </c>
      <c r="B11820" s="2">
        <v>0.50100552561789713</v>
      </c>
    </row>
    <row r="11821" spans="1:2" x14ac:dyDescent="0.25">
      <c r="A11821" s="28" t="s">
        <v>87</v>
      </c>
      <c r="B11821" s="2">
        <v>3.2875836208213429</v>
      </c>
    </row>
    <row r="11822" spans="1:2" x14ac:dyDescent="0.25">
      <c r="A11822" s="28" t="s">
        <v>31</v>
      </c>
      <c r="B11822" s="2">
        <v>3.6764223258891131</v>
      </c>
    </row>
    <row r="11823" spans="1:2" x14ac:dyDescent="0.25">
      <c r="A11823" s="28" t="s">
        <v>29</v>
      </c>
      <c r="B11823" s="2">
        <v>4.773833543281536</v>
      </c>
    </row>
    <row r="11824" spans="1:2" x14ac:dyDescent="0.25">
      <c r="A11824" s="28" t="s">
        <v>30</v>
      </c>
      <c r="B11824" s="2">
        <v>2.90812796146803</v>
      </c>
    </row>
    <row r="11825" spans="1:2" x14ac:dyDescent="0.25">
      <c r="A11825" s="28" t="s">
        <v>88</v>
      </c>
      <c r="B11825" s="2">
        <v>16.203004144109034</v>
      </c>
    </row>
    <row r="11826" spans="1:2" x14ac:dyDescent="0.25">
      <c r="A11826" s="28" t="s">
        <v>80</v>
      </c>
      <c r="B11826" s="2">
        <v>2.4098933265777163</v>
      </c>
    </row>
    <row r="11827" spans="1:2" x14ac:dyDescent="0.25">
      <c r="A11827" s="28" t="s">
        <v>84</v>
      </c>
      <c r="B11827" s="2">
        <v>10.383257447823766</v>
      </c>
    </row>
    <row r="11828" spans="1:2" x14ac:dyDescent="0.25">
      <c r="A11828" s="28" t="s">
        <v>85</v>
      </c>
      <c r="B11828" s="2">
        <v>11.605696476004452</v>
      </c>
    </row>
    <row r="11829" spans="1:2" x14ac:dyDescent="0.25">
      <c r="A11829" s="28" t="s">
        <v>82</v>
      </c>
      <c r="B11829" s="2">
        <v>14.095896033541944</v>
      </c>
    </row>
    <row r="11830" spans="1:2" x14ac:dyDescent="0.25">
      <c r="A11830" s="6" t="s">
        <v>230</v>
      </c>
      <c r="B11830" s="2">
        <v>42.422920437684091</v>
      </c>
    </row>
    <row r="11831" spans="1:2" x14ac:dyDescent="0.25">
      <c r="A11831" s="28" t="s">
        <v>79</v>
      </c>
      <c r="B11831" s="2">
        <v>1.2399078010114992</v>
      </c>
    </row>
    <row r="11832" spans="1:2" x14ac:dyDescent="0.25">
      <c r="A11832" s="28" t="s">
        <v>86</v>
      </c>
      <c r="B11832" s="2">
        <v>0.30704465459094576</v>
      </c>
    </row>
    <row r="11833" spans="1:2" x14ac:dyDescent="0.25">
      <c r="A11833" s="28" t="s">
        <v>87</v>
      </c>
      <c r="B11833" s="2">
        <v>1.3708790076280399</v>
      </c>
    </row>
    <row r="11834" spans="1:2" x14ac:dyDescent="0.25">
      <c r="A11834" s="28" t="s">
        <v>31</v>
      </c>
      <c r="B11834" s="2">
        <v>3.0933109561797671</v>
      </c>
    </row>
    <row r="11835" spans="1:2" x14ac:dyDescent="0.25">
      <c r="A11835" s="28" t="s">
        <v>29</v>
      </c>
      <c r="B11835" s="2">
        <v>2.7208894806333563</v>
      </c>
    </row>
    <row r="11836" spans="1:2" x14ac:dyDescent="0.25">
      <c r="A11836" s="28" t="s">
        <v>30</v>
      </c>
      <c r="B11836" s="2">
        <v>2.271861919655783</v>
      </c>
    </row>
    <row r="11837" spans="1:2" x14ac:dyDescent="0.25">
      <c r="A11837" s="28" t="s">
        <v>88</v>
      </c>
      <c r="B11837" s="2">
        <v>10.315350586773098</v>
      </c>
    </row>
    <row r="11838" spans="1:2" x14ac:dyDescent="0.25">
      <c r="A11838" s="28" t="s">
        <v>80</v>
      </c>
      <c r="B11838" s="2">
        <v>1.4548264306467469</v>
      </c>
    </row>
    <row r="11839" spans="1:2" x14ac:dyDescent="0.25">
      <c r="A11839" s="28" t="s">
        <v>84</v>
      </c>
      <c r="B11839" s="2">
        <v>4.1978391317871679</v>
      </c>
    </row>
    <row r="11840" spans="1:2" x14ac:dyDescent="0.25">
      <c r="A11840" s="28" t="s">
        <v>85</v>
      </c>
      <c r="B11840" s="2">
        <v>6.6595354695749602</v>
      </c>
    </row>
    <row r="11841" spans="1:2" x14ac:dyDescent="0.25">
      <c r="A11841" s="28" t="s">
        <v>82</v>
      </c>
      <c r="B11841" s="2">
        <v>8.7914749992027179</v>
      </c>
    </row>
    <row r="11842" spans="1:2" x14ac:dyDescent="0.25">
      <c r="A11842" s="6" t="s">
        <v>93</v>
      </c>
      <c r="B11842" s="2">
        <v>1189.8360227218573</v>
      </c>
    </row>
    <row r="11843" spans="1:2" x14ac:dyDescent="0.25">
      <c r="A11843" s="28" t="s">
        <v>79</v>
      </c>
      <c r="B11843" s="2">
        <v>18.21750954232029</v>
      </c>
    </row>
    <row r="11844" spans="1:2" x14ac:dyDescent="0.25">
      <c r="A11844" s="28" t="s">
        <v>86</v>
      </c>
      <c r="B11844" s="2">
        <v>15.532357923744549</v>
      </c>
    </row>
    <row r="11845" spans="1:2" x14ac:dyDescent="0.25">
      <c r="A11845" s="28" t="s">
        <v>87</v>
      </c>
      <c r="B11845" s="2">
        <v>9.4918552043827429</v>
      </c>
    </row>
    <row r="11846" spans="1:2" x14ac:dyDescent="0.25">
      <c r="A11846" s="28" t="s">
        <v>31</v>
      </c>
      <c r="B11846" s="2">
        <v>40.825781311560732</v>
      </c>
    </row>
    <row r="11847" spans="1:2" x14ac:dyDescent="0.25">
      <c r="A11847" s="28" t="s">
        <v>29</v>
      </c>
      <c r="B11847" s="2">
        <v>14.943087716520321</v>
      </c>
    </row>
    <row r="11848" spans="1:2" x14ac:dyDescent="0.25">
      <c r="A11848" s="28" t="s">
        <v>30</v>
      </c>
      <c r="B11848" s="2">
        <v>18.694680739929087</v>
      </c>
    </row>
    <row r="11849" spans="1:2" x14ac:dyDescent="0.25">
      <c r="A11849" s="28" t="s">
        <v>88</v>
      </c>
      <c r="B11849" s="2">
        <v>178.71187224222814</v>
      </c>
    </row>
    <row r="11850" spans="1:2" x14ac:dyDescent="0.25">
      <c r="A11850" s="28" t="s">
        <v>80</v>
      </c>
      <c r="B11850" s="2">
        <v>151.39004678535019</v>
      </c>
    </row>
    <row r="11851" spans="1:2" x14ac:dyDescent="0.25">
      <c r="A11851" s="28" t="s">
        <v>84</v>
      </c>
      <c r="B11851" s="2">
        <v>175.2231867253268</v>
      </c>
    </row>
    <row r="11852" spans="1:2" x14ac:dyDescent="0.25">
      <c r="A11852" s="28" t="s">
        <v>85</v>
      </c>
      <c r="B11852" s="2">
        <v>286.30402356445524</v>
      </c>
    </row>
    <row r="11853" spans="1:2" x14ac:dyDescent="0.25">
      <c r="A11853" s="28" t="s">
        <v>82</v>
      </c>
      <c r="B11853" s="2">
        <v>280.50162096603907</v>
      </c>
    </row>
    <row r="11854" spans="1:2" x14ac:dyDescent="0.25">
      <c r="A11854" s="1" t="s">
        <v>13</v>
      </c>
      <c r="B11854" s="2">
        <v>67163.039383460055</v>
      </c>
    </row>
    <row r="11855" spans="1:2" x14ac:dyDescent="0.25">
      <c r="A11855" s="3" t="s">
        <v>27</v>
      </c>
      <c r="B11855" s="2">
        <v>1835.9022186571383</v>
      </c>
    </row>
    <row r="11856" spans="1:2" x14ac:dyDescent="0.25">
      <c r="A11856" s="6" t="s">
        <v>229</v>
      </c>
      <c r="B11856" s="2">
        <v>5.5209219681429591</v>
      </c>
    </row>
    <row r="11857" spans="1:2" x14ac:dyDescent="0.25">
      <c r="A11857" s="28" t="s">
        <v>79</v>
      </c>
      <c r="B11857" s="2">
        <v>7.7188337015357517E-2</v>
      </c>
    </row>
    <row r="11858" spans="1:2" x14ac:dyDescent="0.25">
      <c r="A11858" s="28" t="s">
        <v>86</v>
      </c>
      <c r="B11858" s="2">
        <v>8.7753941925427084E-2</v>
      </c>
    </row>
    <row r="11859" spans="1:2" x14ac:dyDescent="0.25">
      <c r="A11859" s="28" t="s">
        <v>87</v>
      </c>
      <c r="B11859" s="2">
        <v>0.27809551628086526</v>
      </c>
    </row>
    <row r="11860" spans="1:2" x14ac:dyDescent="0.25">
      <c r="A11860" s="28" t="s">
        <v>31</v>
      </c>
      <c r="B11860" s="2">
        <v>0.59309643905024267</v>
      </c>
    </row>
    <row r="11861" spans="1:2" x14ac:dyDescent="0.25">
      <c r="A11861" s="28" t="s">
        <v>29</v>
      </c>
      <c r="B11861" s="2">
        <v>0.53670863228281107</v>
      </c>
    </row>
    <row r="11862" spans="1:2" x14ac:dyDescent="0.25">
      <c r="A11862" s="28" t="s">
        <v>30</v>
      </c>
      <c r="B11862" s="2">
        <v>1.4976677511243366</v>
      </c>
    </row>
    <row r="11863" spans="1:2" x14ac:dyDescent="0.25">
      <c r="A11863" s="28" t="s">
        <v>88</v>
      </c>
      <c r="B11863" s="2">
        <v>0.12886233531746216</v>
      </c>
    </row>
    <row r="11864" spans="1:2" x14ac:dyDescent="0.25">
      <c r="A11864" s="28" t="s">
        <v>80</v>
      </c>
      <c r="B11864" s="2">
        <v>2.8267682806990369E-2</v>
      </c>
    </row>
    <row r="11865" spans="1:2" x14ac:dyDescent="0.25">
      <c r="A11865" s="28" t="s">
        <v>84</v>
      </c>
      <c r="B11865" s="2">
        <v>0.39264709651999641</v>
      </c>
    </row>
    <row r="11866" spans="1:2" x14ac:dyDescent="0.25">
      <c r="A11866" s="28" t="s">
        <v>85</v>
      </c>
      <c r="B11866" s="2">
        <v>1.1282459682863177</v>
      </c>
    </row>
    <row r="11867" spans="1:2" x14ac:dyDescent="0.25">
      <c r="A11867" s="28" t="s">
        <v>82</v>
      </c>
      <c r="B11867" s="2">
        <v>0.77238826753315282</v>
      </c>
    </row>
    <row r="11868" spans="1:2" x14ac:dyDescent="0.25">
      <c r="A11868" s="6" t="s">
        <v>240</v>
      </c>
      <c r="B11868" s="2">
        <v>11.790923050901585</v>
      </c>
    </row>
    <row r="11869" spans="1:2" x14ac:dyDescent="0.25">
      <c r="A11869" s="28" t="s">
        <v>79</v>
      </c>
      <c r="B11869" s="2">
        <v>4.3269658030457197E-3</v>
      </c>
    </row>
    <row r="11870" spans="1:2" x14ac:dyDescent="0.25">
      <c r="A11870" s="28" t="s">
        <v>87</v>
      </c>
      <c r="B11870" s="2">
        <v>1.8344957398739092</v>
      </c>
    </row>
    <row r="11871" spans="1:2" x14ac:dyDescent="0.25">
      <c r="A11871" s="28" t="s">
        <v>31</v>
      </c>
      <c r="B11871" s="2">
        <v>0.67706198082757818</v>
      </c>
    </row>
    <row r="11872" spans="1:2" x14ac:dyDescent="0.25">
      <c r="A11872" s="28" t="s">
        <v>29</v>
      </c>
      <c r="B11872" s="2">
        <v>1.1034182664207988</v>
      </c>
    </row>
    <row r="11873" spans="1:2" x14ac:dyDescent="0.25">
      <c r="A11873" s="28" t="s">
        <v>30</v>
      </c>
      <c r="B11873" s="2">
        <v>1.0852001421808093</v>
      </c>
    </row>
    <row r="11874" spans="1:2" x14ac:dyDescent="0.25">
      <c r="A11874" s="28" t="s">
        <v>88</v>
      </c>
      <c r="B11874" s="2">
        <v>0.18562544484708937</v>
      </c>
    </row>
    <row r="11875" spans="1:2" x14ac:dyDescent="0.25">
      <c r="A11875" s="28" t="s">
        <v>80</v>
      </c>
      <c r="B11875" s="2">
        <v>0.47861415565459459</v>
      </c>
    </row>
    <row r="11876" spans="1:2" x14ac:dyDescent="0.25">
      <c r="A11876" s="28" t="s">
        <v>84</v>
      </c>
      <c r="B11876" s="2">
        <v>1.756764274038001</v>
      </c>
    </row>
    <row r="11877" spans="1:2" x14ac:dyDescent="0.25">
      <c r="A11877" s="28" t="s">
        <v>85</v>
      </c>
      <c r="B11877" s="2">
        <v>3.3562460292174396</v>
      </c>
    </row>
    <row r="11878" spans="1:2" x14ac:dyDescent="0.25">
      <c r="A11878" s="28" t="s">
        <v>82</v>
      </c>
      <c r="B11878" s="2">
        <v>1.3091700520383209</v>
      </c>
    </row>
    <row r="11879" spans="1:2" x14ac:dyDescent="0.25">
      <c r="A11879" s="6" t="s">
        <v>242</v>
      </c>
      <c r="B11879" s="2">
        <v>138.59303011475086</v>
      </c>
    </row>
    <row r="11880" spans="1:2" x14ac:dyDescent="0.25">
      <c r="A11880" s="28" t="s">
        <v>79</v>
      </c>
      <c r="B11880" s="2">
        <v>3.5979717876546173</v>
      </c>
    </row>
    <row r="11881" spans="1:2" x14ac:dyDescent="0.25">
      <c r="A11881" s="28" t="s">
        <v>86</v>
      </c>
      <c r="B11881" s="2">
        <v>1.7985604759505363</v>
      </c>
    </row>
    <row r="11882" spans="1:2" x14ac:dyDescent="0.25">
      <c r="A11882" s="28" t="s">
        <v>87</v>
      </c>
      <c r="B11882" s="2">
        <v>6.5242311438399279</v>
      </c>
    </row>
    <row r="11883" spans="1:2" x14ac:dyDescent="0.25">
      <c r="A11883" s="28" t="s">
        <v>31</v>
      </c>
      <c r="B11883" s="2">
        <v>19.643146847622532</v>
      </c>
    </row>
    <row r="11884" spans="1:2" x14ac:dyDescent="0.25">
      <c r="A11884" s="28" t="s">
        <v>29</v>
      </c>
      <c r="B11884" s="2">
        <v>10.047280164252173</v>
      </c>
    </row>
    <row r="11885" spans="1:2" x14ac:dyDescent="0.25">
      <c r="A11885" s="28" t="s">
        <v>30</v>
      </c>
      <c r="B11885" s="2">
        <v>24.820091354245918</v>
      </c>
    </row>
    <row r="11886" spans="1:2" x14ac:dyDescent="0.25">
      <c r="A11886" s="28" t="s">
        <v>88</v>
      </c>
      <c r="B11886" s="2">
        <v>14.058893891158849</v>
      </c>
    </row>
    <row r="11887" spans="1:2" x14ac:dyDescent="0.25">
      <c r="A11887" s="28" t="s">
        <v>80</v>
      </c>
      <c r="B11887" s="2">
        <v>2.5184269734955316</v>
      </c>
    </row>
    <row r="11888" spans="1:2" x14ac:dyDescent="0.25">
      <c r="A11888" s="28" t="s">
        <v>84</v>
      </c>
      <c r="B11888" s="2">
        <v>11.881460032833308</v>
      </c>
    </row>
    <row r="11889" spans="1:2" x14ac:dyDescent="0.25">
      <c r="A11889" s="28" t="s">
        <v>85</v>
      </c>
      <c r="B11889" s="2">
        <v>18.962399188628499</v>
      </c>
    </row>
    <row r="11890" spans="1:2" x14ac:dyDescent="0.25">
      <c r="A11890" s="28" t="s">
        <v>82</v>
      </c>
      <c r="B11890" s="2">
        <v>24.740568255068982</v>
      </c>
    </row>
    <row r="11891" spans="1:2" x14ac:dyDescent="0.25">
      <c r="A11891" s="6" t="s">
        <v>19</v>
      </c>
      <c r="B11891" s="2">
        <v>2.1294331284604011</v>
      </c>
    </row>
    <row r="11892" spans="1:2" x14ac:dyDescent="0.25">
      <c r="A11892" s="28" t="s">
        <v>79</v>
      </c>
      <c r="B11892" s="2">
        <v>9.9650760893131088E-2</v>
      </c>
    </row>
    <row r="11893" spans="1:2" x14ac:dyDescent="0.25">
      <c r="A11893" s="28" t="s">
        <v>86</v>
      </c>
      <c r="B11893" s="2">
        <v>2.1605987130097889E-3</v>
      </c>
    </row>
    <row r="11894" spans="1:2" x14ac:dyDescent="0.25">
      <c r="A11894" s="28" t="s">
        <v>87</v>
      </c>
      <c r="B11894" s="2">
        <v>2.0110330102330325E-3</v>
      </c>
    </row>
    <row r="11895" spans="1:2" x14ac:dyDescent="0.25">
      <c r="A11895" s="28" t="s">
        <v>31</v>
      </c>
      <c r="B11895" s="2">
        <v>5.2194386343578821E-2</v>
      </c>
    </row>
    <row r="11896" spans="1:2" x14ac:dyDescent="0.25">
      <c r="A11896" s="28" t="s">
        <v>29</v>
      </c>
      <c r="B11896" s="2">
        <v>0.14675908566188978</v>
      </c>
    </row>
    <row r="11897" spans="1:2" x14ac:dyDescent="0.25">
      <c r="A11897" s="28" t="s">
        <v>30</v>
      </c>
      <c r="B11897" s="2">
        <v>1.0149052453797365</v>
      </c>
    </row>
    <row r="11898" spans="1:2" x14ac:dyDescent="0.25">
      <c r="A11898" s="28" t="s">
        <v>88</v>
      </c>
      <c r="B11898" s="2">
        <v>7.0911686509313489E-3</v>
      </c>
    </row>
    <row r="11899" spans="1:2" x14ac:dyDescent="0.25">
      <c r="A11899" s="28" t="s">
        <v>80</v>
      </c>
      <c r="B11899" s="2">
        <v>9.4291174926678135E-3</v>
      </c>
    </row>
    <row r="11900" spans="1:2" x14ac:dyDescent="0.25">
      <c r="A11900" s="28" t="s">
        <v>84</v>
      </c>
      <c r="B11900" s="2">
        <v>1.5656720686901939E-3</v>
      </c>
    </row>
    <row r="11901" spans="1:2" x14ac:dyDescent="0.25">
      <c r="A11901" s="28" t="s">
        <v>85</v>
      </c>
      <c r="B11901" s="2">
        <v>4.8242339654164218E-2</v>
      </c>
    </row>
    <row r="11902" spans="1:2" x14ac:dyDescent="0.25">
      <c r="A11902" s="28" t="s">
        <v>82</v>
      </c>
      <c r="B11902" s="2">
        <v>0.7454237205923685</v>
      </c>
    </row>
    <row r="11903" spans="1:2" x14ac:dyDescent="0.25">
      <c r="A11903" s="6" t="s">
        <v>244</v>
      </c>
      <c r="B11903" s="2">
        <v>32.895364393384511</v>
      </c>
    </row>
    <row r="11904" spans="1:2" x14ac:dyDescent="0.25">
      <c r="A11904" s="28" t="s">
        <v>79</v>
      </c>
      <c r="B11904" s="2">
        <v>0.12173182327828645</v>
      </c>
    </row>
    <row r="11905" spans="1:2" x14ac:dyDescent="0.25">
      <c r="A11905" s="28" t="s">
        <v>86</v>
      </c>
      <c r="B11905" s="2">
        <v>0.30502551447234599</v>
      </c>
    </row>
    <row r="11906" spans="1:2" x14ac:dyDescent="0.25">
      <c r="A11906" s="28" t="s">
        <v>87</v>
      </c>
      <c r="B11906" s="2">
        <v>3.060792268670077</v>
      </c>
    </row>
    <row r="11907" spans="1:2" x14ac:dyDescent="0.25">
      <c r="A11907" s="28" t="s">
        <v>31</v>
      </c>
      <c r="B11907" s="2">
        <v>5.4358424368857232</v>
      </c>
    </row>
    <row r="11908" spans="1:2" x14ac:dyDescent="0.25">
      <c r="A11908" s="28" t="s">
        <v>29</v>
      </c>
      <c r="B11908" s="2">
        <v>5.182256290639903</v>
      </c>
    </row>
    <row r="11909" spans="1:2" x14ac:dyDescent="0.25">
      <c r="A11909" s="28" t="s">
        <v>30</v>
      </c>
      <c r="B11909" s="2">
        <v>9.104860438683664</v>
      </c>
    </row>
    <row r="11910" spans="1:2" x14ac:dyDescent="0.25">
      <c r="A11910" s="28" t="s">
        <v>88</v>
      </c>
      <c r="B11910" s="2">
        <v>1.2021351152117807</v>
      </c>
    </row>
    <row r="11911" spans="1:2" x14ac:dyDescent="0.25">
      <c r="A11911" s="28" t="s">
        <v>80</v>
      </c>
      <c r="B11911" s="2">
        <v>8.5544109584185332E-2</v>
      </c>
    </row>
    <row r="11912" spans="1:2" x14ac:dyDescent="0.25">
      <c r="A11912" s="28" t="s">
        <v>84</v>
      </c>
      <c r="B11912" s="2">
        <v>0.99662889495550266</v>
      </c>
    </row>
    <row r="11913" spans="1:2" x14ac:dyDescent="0.25">
      <c r="A11913" s="28" t="s">
        <v>85</v>
      </c>
      <c r="B11913" s="2">
        <v>3.5718235409008581</v>
      </c>
    </row>
    <row r="11914" spans="1:2" x14ac:dyDescent="0.25">
      <c r="A11914" s="28" t="s">
        <v>82</v>
      </c>
      <c r="B11914" s="2">
        <v>3.828723960102181</v>
      </c>
    </row>
    <row r="11915" spans="1:2" x14ac:dyDescent="0.25">
      <c r="A11915" s="6" t="s">
        <v>246</v>
      </c>
      <c r="B11915" s="2">
        <v>18.098909363044026</v>
      </c>
    </row>
    <row r="11916" spans="1:2" x14ac:dyDescent="0.25">
      <c r="A11916" s="28" t="s">
        <v>79</v>
      </c>
      <c r="B11916" s="2">
        <v>0.18110487654418947</v>
      </c>
    </row>
    <row r="11917" spans="1:2" x14ac:dyDescent="0.25">
      <c r="A11917" s="28" t="s">
        <v>86</v>
      </c>
      <c r="B11917" s="2">
        <v>0.1428091866847396</v>
      </c>
    </row>
    <row r="11918" spans="1:2" x14ac:dyDescent="0.25">
      <c r="A11918" s="28" t="s">
        <v>87</v>
      </c>
      <c r="B11918" s="2">
        <v>0.83220199317571508</v>
      </c>
    </row>
    <row r="11919" spans="1:2" x14ac:dyDescent="0.25">
      <c r="A11919" s="28" t="s">
        <v>31</v>
      </c>
      <c r="B11919" s="2">
        <v>3.7699213539142513</v>
      </c>
    </row>
    <row r="11920" spans="1:2" x14ac:dyDescent="0.25">
      <c r="A11920" s="28" t="s">
        <v>29</v>
      </c>
      <c r="B11920" s="2">
        <v>2.4272635842029762</v>
      </c>
    </row>
    <row r="11921" spans="1:2" x14ac:dyDescent="0.25">
      <c r="A11921" s="28" t="s">
        <v>30</v>
      </c>
      <c r="B11921" s="2">
        <v>4.0033476292073438</v>
      </c>
    </row>
    <row r="11922" spans="1:2" x14ac:dyDescent="0.25">
      <c r="A11922" s="28" t="s">
        <v>88</v>
      </c>
      <c r="B11922" s="2">
        <v>1.1040030107606849</v>
      </c>
    </row>
    <row r="11923" spans="1:2" x14ac:dyDescent="0.25">
      <c r="A11923" s="28" t="s">
        <v>80</v>
      </c>
      <c r="B11923" s="2">
        <v>0.48521328380385526</v>
      </c>
    </row>
    <row r="11924" spans="1:2" x14ac:dyDescent="0.25">
      <c r="A11924" s="28" t="s">
        <v>84</v>
      </c>
      <c r="B11924" s="2">
        <v>1.0935683249725183</v>
      </c>
    </row>
    <row r="11925" spans="1:2" x14ac:dyDescent="0.25">
      <c r="A11925" s="28" t="s">
        <v>85</v>
      </c>
      <c r="B11925" s="2">
        <v>1.9125130335225384</v>
      </c>
    </row>
    <row r="11926" spans="1:2" x14ac:dyDescent="0.25">
      <c r="A11926" s="28" t="s">
        <v>82</v>
      </c>
      <c r="B11926" s="2">
        <v>2.1469630862552149</v>
      </c>
    </row>
    <row r="11927" spans="1:2" x14ac:dyDescent="0.25">
      <c r="A11927" s="6" t="s">
        <v>248</v>
      </c>
      <c r="B11927" s="2">
        <v>311.52145654014402</v>
      </c>
    </row>
    <row r="11928" spans="1:2" x14ac:dyDescent="0.25">
      <c r="A11928" s="28" t="s">
        <v>79</v>
      </c>
      <c r="B11928" s="2">
        <v>5.5200692314262048</v>
      </c>
    </row>
    <row r="11929" spans="1:2" x14ac:dyDescent="0.25">
      <c r="A11929" s="28" t="s">
        <v>86</v>
      </c>
      <c r="B11929" s="2">
        <v>3.9658540837527574</v>
      </c>
    </row>
    <row r="11930" spans="1:2" x14ac:dyDescent="0.25">
      <c r="A11930" s="28" t="s">
        <v>87</v>
      </c>
      <c r="B11930" s="2">
        <v>18.956713325377024</v>
      </c>
    </row>
    <row r="11931" spans="1:2" x14ac:dyDescent="0.25">
      <c r="A11931" s="28" t="s">
        <v>31</v>
      </c>
      <c r="B11931" s="2">
        <v>31.853082726671758</v>
      </c>
    </row>
    <row r="11932" spans="1:2" x14ac:dyDescent="0.25">
      <c r="A11932" s="28" t="s">
        <v>29</v>
      </c>
      <c r="B11932" s="2">
        <v>18.348942080104695</v>
      </c>
    </row>
    <row r="11933" spans="1:2" x14ac:dyDescent="0.25">
      <c r="A11933" s="28" t="s">
        <v>30</v>
      </c>
      <c r="B11933" s="2">
        <v>43.962530268384995</v>
      </c>
    </row>
    <row r="11934" spans="1:2" x14ac:dyDescent="0.25">
      <c r="A11934" s="28" t="s">
        <v>88</v>
      </c>
      <c r="B11934" s="2">
        <v>27.200260543582306</v>
      </c>
    </row>
    <row r="11935" spans="1:2" x14ac:dyDescent="0.25">
      <c r="A11935" s="28" t="s">
        <v>80</v>
      </c>
      <c r="B11935" s="2">
        <v>10.775909038272463</v>
      </c>
    </row>
    <row r="11936" spans="1:2" x14ac:dyDescent="0.25">
      <c r="A11936" s="28" t="s">
        <v>84</v>
      </c>
      <c r="B11936" s="2">
        <v>64.548515348847189</v>
      </c>
    </row>
    <row r="11937" spans="1:2" x14ac:dyDescent="0.25">
      <c r="A11937" s="28" t="s">
        <v>85</v>
      </c>
      <c r="B11937" s="2">
        <v>47.001606368552558</v>
      </c>
    </row>
    <row r="11938" spans="1:2" x14ac:dyDescent="0.25">
      <c r="A11938" s="28" t="s">
        <v>82</v>
      </c>
      <c r="B11938" s="2">
        <v>39.387973525172079</v>
      </c>
    </row>
    <row r="11939" spans="1:2" x14ac:dyDescent="0.25">
      <c r="A11939" s="6" t="s">
        <v>20</v>
      </c>
      <c r="B11939" s="2">
        <v>172.20679552636108</v>
      </c>
    </row>
    <row r="11940" spans="1:2" x14ac:dyDescent="0.25">
      <c r="A11940" s="28" t="s">
        <v>79</v>
      </c>
      <c r="B11940" s="2">
        <v>2.0571664991685896</v>
      </c>
    </row>
    <row r="11941" spans="1:2" x14ac:dyDescent="0.25">
      <c r="A11941" s="28" t="s">
        <v>86</v>
      </c>
      <c r="B11941" s="2">
        <v>3.7088879148296487</v>
      </c>
    </row>
    <row r="11942" spans="1:2" x14ac:dyDescent="0.25">
      <c r="A11942" s="28" t="s">
        <v>87</v>
      </c>
      <c r="B11942" s="2">
        <v>9.9504231617197512</v>
      </c>
    </row>
    <row r="11943" spans="1:2" x14ac:dyDescent="0.25">
      <c r="A11943" s="28" t="s">
        <v>31</v>
      </c>
      <c r="B11943" s="2">
        <v>17.248287664289684</v>
      </c>
    </row>
    <row r="11944" spans="1:2" x14ac:dyDescent="0.25">
      <c r="A11944" s="28" t="s">
        <v>29</v>
      </c>
      <c r="B11944" s="2">
        <v>10.844869019614869</v>
      </c>
    </row>
    <row r="11945" spans="1:2" x14ac:dyDescent="0.25">
      <c r="A11945" s="28" t="s">
        <v>30</v>
      </c>
      <c r="B11945" s="2">
        <v>22.555533995983232</v>
      </c>
    </row>
    <row r="11946" spans="1:2" x14ac:dyDescent="0.25">
      <c r="A11946" s="28" t="s">
        <v>88</v>
      </c>
      <c r="B11946" s="2">
        <v>20.918930325166276</v>
      </c>
    </row>
    <row r="11947" spans="1:2" x14ac:dyDescent="0.25">
      <c r="A11947" s="28" t="s">
        <v>80</v>
      </c>
      <c r="B11947" s="2">
        <v>1.6339568170849093</v>
      </c>
    </row>
    <row r="11948" spans="1:2" x14ac:dyDescent="0.25">
      <c r="A11948" s="28" t="s">
        <v>84</v>
      </c>
      <c r="B11948" s="2">
        <v>38.911194894500255</v>
      </c>
    </row>
    <row r="11949" spans="1:2" x14ac:dyDescent="0.25">
      <c r="A11949" s="28" t="s">
        <v>85</v>
      </c>
      <c r="B11949" s="2">
        <v>18.869404381799182</v>
      </c>
    </row>
    <row r="11950" spans="1:2" x14ac:dyDescent="0.25">
      <c r="A11950" s="28" t="s">
        <v>82</v>
      </c>
      <c r="B11950" s="2">
        <v>25.508140852204676</v>
      </c>
    </row>
    <row r="11951" spans="1:2" x14ac:dyDescent="0.25">
      <c r="A11951" s="6" t="s">
        <v>21</v>
      </c>
      <c r="B11951" s="2">
        <v>24.74490227058871</v>
      </c>
    </row>
    <row r="11952" spans="1:2" x14ac:dyDescent="0.25">
      <c r="A11952" s="28" t="s">
        <v>79</v>
      </c>
      <c r="B11952" s="2">
        <v>0.41517140675807446</v>
      </c>
    </row>
    <row r="11953" spans="1:2" x14ac:dyDescent="0.25">
      <c r="A11953" s="28" t="s">
        <v>86</v>
      </c>
      <c r="B11953" s="2">
        <v>0.11435179091928555</v>
      </c>
    </row>
    <row r="11954" spans="1:2" x14ac:dyDescent="0.25">
      <c r="A11954" s="28" t="s">
        <v>87</v>
      </c>
      <c r="B11954" s="2">
        <v>0.28509847522842802</v>
      </c>
    </row>
    <row r="11955" spans="1:2" x14ac:dyDescent="0.25">
      <c r="A11955" s="28" t="s">
        <v>31</v>
      </c>
      <c r="B11955" s="2">
        <v>2.9699732249988928</v>
      </c>
    </row>
    <row r="11956" spans="1:2" x14ac:dyDescent="0.25">
      <c r="A11956" s="28" t="s">
        <v>29</v>
      </c>
      <c r="B11956" s="2">
        <v>1.3213598058709257</v>
      </c>
    </row>
    <row r="11957" spans="1:2" x14ac:dyDescent="0.25">
      <c r="A11957" s="28" t="s">
        <v>30</v>
      </c>
      <c r="B11957" s="2">
        <v>5.4392957942733995</v>
      </c>
    </row>
    <row r="11958" spans="1:2" x14ac:dyDescent="0.25">
      <c r="A11958" s="28" t="s">
        <v>88</v>
      </c>
      <c r="B11958" s="2">
        <v>1.8830533383511872</v>
      </c>
    </row>
    <row r="11959" spans="1:2" x14ac:dyDescent="0.25">
      <c r="A11959" s="28" t="s">
        <v>80</v>
      </c>
      <c r="B11959" s="2">
        <v>0.75938681723683443</v>
      </c>
    </row>
    <row r="11960" spans="1:2" x14ac:dyDescent="0.25">
      <c r="A11960" s="28" t="s">
        <v>84</v>
      </c>
      <c r="B11960" s="2">
        <v>2.6351121962704771</v>
      </c>
    </row>
    <row r="11961" spans="1:2" x14ac:dyDescent="0.25">
      <c r="A11961" s="28" t="s">
        <v>85</v>
      </c>
      <c r="B11961" s="2">
        <v>1.7312230748221897</v>
      </c>
    </row>
    <row r="11962" spans="1:2" x14ac:dyDescent="0.25">
      <c r="A11962" s="28" t="s">
        <v>82</v>
      </c>
      <c r="B11962" s="2">
        <v>7.1908763458590164</v>
      </c>
    </row>
    <row r="11963" spans="1:2" x14ac:dyDescent="0.25">
      <c r="A11963" s="6" t="s">
        <v>22</v>
      </c>
      <c r="B11963" s="2">
        <v>9.1676549105536704</v>
      </c>
    </row>
    <row r="11964" spans="1:2" x14ac:dyDescent="0.25">
      <c r="A11964" s="28" t="s">
        <v>79</v>
      </c>
      <c r="B11964" s="2">
        <v>8.4004908820258642E-2</v>
      </c>
    </row>
    <row r="11965" spans="1:2" x14ac:dyDescent="0.25">
      <c r="A11965" s="28" t="s">
        <v>86</v>
      </c>
      <c r="B11965" s="2">
        <v>0.142836972529641</v>
      </c>
    </row>
    <row r="11966" spans="1:2" x14ac:dyDescent="0.25">
      <c r="A11966" s="28" t="s">
        <v>87</v>
      </c>
      <c r="B11966" s="2">
        <v>0.4405333442292711</v>
      </c>
    </row>
    <row r="11967" spans="1:2" x14ac:dyDescent="0.25">
      <c r="A11967" s="28" t="s">
        <v>31</v>
      </c>
      <c r="B11967" s="2">
        <v>1.2922815729953363</v>
      </c>
    </row>
    <row r="11968" spans="1:2" x14ac:dyDescent="0.25">
      <c r="A11968" s="28" t="s">
        <v>29</v>
      </c>
      <c r="B11968" s="2">
        <v>1.0528126936099966</v>
      </c>
    </row>
    <row r="11969" spans="1:2" x14ac:dyDescent="0.25">
      <c r="A11969" s="28" t="s">
        <v>30</v>
      </c>
      <c r="B11969" s="2">
        <v>2.1243653113638481</v>
      </c>
    </row>
    <row r="11970" spans="1:2" x14ac:dyDescent="0.25">
      <c r="A11970" s="28" t="s">
        <v>88</v>
      </c>
      <c r="B11970" s="2">
        <v>0.61851076797153393</v>
      </c>
    </row>
    <row r="11971" spans="1:2" x14ac:dyDescent="0.25">
      <c r="A11971" s="28" t="s">
        <v>80</v>
      </c>
      <c r="B11971" s="2">
        <v>0.11299306997409569</v>
      </c>
    </row>
    <row r="11972" spans="1:2" x14ac:dyDescent="0.25">
      <c r="A11972" s="28" t="s">
        <v>84</v>
      </c>
      <c r="B11972" s="2">
        <v>0.70611795250128828</v>
      </c>
    </row>
    <row r="11973" spans="1:2" x14ac:dyDescent="0.25">
      <c r="A11973" s="28" t="s">
        <v>85</v>
      </c>
      <c r="B11973" s="2">
        <v>1.0068475268316226</v>
      </c>
    </row>
    <row r="11974" spans="1:2" x14ac:dyDescent="0.25">
      <c r="A11974" s="28" t="s">
        <v>82</v>
      </c>
      <c r="B11974" s="2">
        <v>1.5863507897267783</v>
      </c>
    </row>
    <row r="11975" spans="1:2" x14ac:dyDescent="0.25">
      <c r="A11975" s="6" t="s">
        <v>25</v>
      </c>
      <c r="B11975" s="2">
        <v>9.2245748126456455</v>
      </c>
    </row>
    <row r="11976" spans="1:2" x14ac:dyDescent="0.25">
      <c r="A11976" s="28" t="s">
        <v>79</v>
      </c>
      <c r="B11976" s="2">
        <v>4.3713614499483924E-2</v>
      </c>
    </row>
    <row r="11977" spans="1:2" x14ac:dyDescent="0.25">
      <c r="A11977" s="28" t="s">
        <v>86</v>
      </c>
      <c r="B11977" s="2">
        <v>0.12149873296073796</v>
      </c>
    </row>
    <row r="11978" spans="1:2" x14ac:dyDescent="0.25">
      <c r="A11978" s="28" t="s">
        <v>87</v>
      </c>
      <c r="B11978" s="2">
        <v>0.36791627787531439</v>
      </c>
    </row>
    <row r="11979" spans="1:2" x14ac:dyDescent="0.25">
      <c r="A11979" s="28" t="s">
        <v>31</v>
      </c>
      <c r="B11979" s="2">
        <v>0.46342411283872065</v>
      </c>
    </row>
    <row r="11980" spans="1:2" x14ac:dyDescent="0.25">
      <c r="A11980" s="28" t="s">
        <v>29</v>
      </c>
      <c r="B11980" s="2">
        <v>0.56333956079332659</v>
      </c>
    </row>
    <row r="11981" spans="1:2" x14ac:dyDescent="0.25">
      <c r="A11981" s="28" t="s">
        <v>30</v>
      </c>
      <c r="B11981" s="2">
        <v>3.6635537417961692</v>
      </c>
    </row>
    <row r="11982" spans="1:2" x14ac:dyDescent="0.25">
      <c r="A11982" s="28" t="s">
        <v>88</v>
      </c>
      <c r="B11982" s="2">
        <v>0.25542694412074923</v>
      </c>
    </row>
    <row r="11983" spans="1:2" x14ac:dyDescent="0.25">
      <c r="A11983" s="28" t="s">
        <v>80</v>
      </c>
      <c r="B11983" s="2">
        <v>2.3360662726461291E-2</v>
      </c>
    </row>
    <row r="11984" spans="1:2" x14ac:dyDescent="0.25">
      <c r="A11984" s="28" t="s">
        <v>84</v>
      </c>
      <c r="B11984" s="2">
        <v>5.7894319438279863E-2</v>
      </c>
    </row>
    <row r="11985" spans="1:2" x14ac:dyDescent="0.25">
      <c r="A11985" s="28" t="s">
        <v>85</v>
      </c>
      <c r="B11985" s="2">
        <v>0.61139814212290267</v>
      </c>
    </row>
    <row r="11986" spans="1:2" x14ac:dyDescent="0.25">
      <c r="A11986" s="28" t="s">
        <v>82</v>
      </c>
      <c r="B11986" s="2">
        <v>3.0530487034734994</v>
      </c>
    </row>
    <row r="11987" spans="1:2" x14ac:dyDescent="0.25">
      <c r="A11987" s="6" t="s">
        <v>23</v>
      </c>
      <c r="B11987" s="2">
        <v>18.691646648320734</v>
      </c>
    </row>
    <row r="11988" spans="1:2" x14ac:dyDescent="0.25">
      <c r="A11988" s="28" t="s">
        <v>79</v>
      </c>
      <c r="B11988" s="2">
        <v>0.24296475976614054</v>
      </c>
    </row>
    <row r="11989" spans="1:2" x14ac:dyDescent="0.25">
      <c r="A11989" s="28" t="s">
        <v>86</v>
      </c>
      <c r="B11989" s="2">
        <v>0.21563389494051616</v>
      </c>
    </row>
    <row r="11990" spans="1:2" x14ac:dyDescent="0.25">
      <c r="A11990" s="28" t="s">
        <v>87</v>
      </c>
      <c r="B11990" s="2">
        <v>0.81063812330926199</v>
      </c>
    </row>
    <row r="11991" spans="1:2" x14ac:dyDescent="0.25">
      <c r="A11991" s="28" t="s">
        <v>31</v>
      </c>
      <c r="B11991" s="2">
        <v>3.0666945244198383</v>
      </c>
    </row>
    <row r="11992" spans="1:2" x14ac:dyDescent="0.25">
      <c r="A11992" s="28" t="s">
        <v>29</v>
      </c>
      <c r="B11992" s="2">
        <v>1.7549997148551868</v>
      </c>
    </row>
    <row r="11993" spans="1:2" x14ac:dyDescent="0.25">
      <c r="A11993" s="28" t="s">
        <v>30</v>
      </c>
      <c r="B11993" s="2">
        <v>4.6508332960713341</v>
      </c>
    </row>
    <row r="11994" spans="1:2" x14ac:dyDescent="0.25">
      <c r="A11994" s="28" t="s">
        <v>88</v>
      </c>
      <c r="B11994" s="2">
        <v>0.91977880076073981</v>
      </c>
    </row>
    <row r="11995" spans="1:2" x14ac:dyDescent="0.25">
      <c r="A11995" s="28" t="s">
        <v>80</v>
      </c>
      <c r="B11995" s="2">
        <v>0.33287003205361765</v>
      </c>
    </row>
    <row r="11996" spans="1:2" x14ac:dyDescent="0.25">
      <c r="A11996" s="28" t="s">
        <v>84</v>
      </c>
      <c r="B11996" s="2">
        <v>0.94046493406587872</v>
      </c>
    </row>
    <row r="11997" spans="1:2" x14ac:dyDescent="0.25">
      <c r="A11997" s="28" t="s">
        <v>85</v>
      </c>
      <c r="B11997" s="2">
        <v>2.4086132566021927</v>
      </c>
    </row>
    <row r="11998" spans="1:2" x14ac:dyDescent="0.25">
      <c r="A11998" s="28" t="s">
        <v>82</v>
      </c>
      <c r="B11998" s="2">
        <v>3.3481553114760265</v>
      </c>
    </row>
    <row r="11999" spans="1:2" x14ac:dyDescent="0.25">
      <c r="A11999" s="6" t="s">
        <v>250</v>
      </c>
      <c r="B11999" s="2">
        <v>64.05939061715759</v>
      </c>
    </row>
    <row r="12000" spans="1:2" x14ac:dyDescent="0.25">
      <c r="A12000" s="28" t="s">
        <v>79</v>
      </c>
      <c r="B12000" s="2">
        <v>0.52974979030194846</v>
      </c>
    </row>
    <row r="12001" spans="1:2" x14ac:dyDescent="0.25">
      <c r="A12001" s="28" t="s">
        <v>86</v>
      </c>
      <c r="B12001" s="2">
        <v>0.47770953868824445</v>
      </c>
    </row>
    <row r="12002" spans="1:2" x14ac:dyDescent="0.25">
      <c r="A12002" s="28" t="s">
        <v>87</v>
      </c>
      <c r="B12002" s="2">
        <v>3.8449229286990803</v>
      </c>
    </row>
    <row r="12003" spans="1:2" x14ac:dyDescent="0.25">
      <c r="A12003" s="28" t="s">
        <v>31</v>
      </c>
      <c r="B12003" s="2">
        <v>6.1986556150795549</v>
      </c>
    </row>
    <row r="12004" spans="1:2" x14ac:dyDescent="0.25">
      <c r="A12004" s="28" t="s">
        <v>29</v>
      </c>
      <c r="B12004" s="2">
        <v>5.6344225309492808</v>
      </c>
    </row>
    <row r="12005" spans="1:2" x14ac:dyDescent="0.25">
      <c r="A12005" s="28" t="s">
        <v>30</v>
      </c>
      <c r="B12005" s="2">
        <v>19.233932922062351</v>
      </c>
    </row>
    <row r="12006" spans="1:2" x14ac:dyDescent="0.25">
      <c r="A12006" s="28" t="s">
        <v>88</v>
      </c>
      <c r="B12006" s="2">
        <v>3.1934135293006891</v>
      </c>
    </row>
    <row r="12007" spans="1:2" x14ac:dyDescent="0.25">
      <c r="A12007" s="28" t="s">
        <v>80</v>
      </c>
      <c r="B12007" s="2">
        <v>1.0702364146404169</v>
      </c>
    </row>
    <row r="12008" spans="1:2" x14ac:dyDescent="0.25">
      <c r="A12008" s="28" t="s">
        <v>84</v>
      </c>
      <c r="B12008" s="2">
        <v>4.999462875640825</v>
      </c>
    </row>
    <row r="12009" spans="1:2" x14ac:dyDescent="0.25">
      <c r="A12009" s="28" t="s">
        <v>85</v>
      </c>
      <c r="B12009" s="2">
        <v>6.6521273004952857</v>
      </c>
    </row>
    <row r="12010" spans="1:2" x14ac:dyDescent="0.25">
      <c r="A12010" s="28" t="s">
        <v>82</v>
      </c>
      <c r="B12010" s="2">
        <v>12.224757171299911</v>
      </c>
    </row>
    <row r="12011" spans="1:2" x14ac:dyDescent="0.25">
      <c r="A12011" s="6" t="s">
        <v>252</v>
      </c>
      <c r="B12011" s="2">
        <v>76.551641158524959</v>
      </c>
    </row>
    <row r="12012" spans="1:2" x14ac:dyDescent="0.25">
      <c r="A12012" s="28" t="s">
        <v>79</v>
      </c>
      <c r="B12012" s="2">
        <v>1.3299622565817677</v>
      </c>
    </row>
    <row r="12013" spans="1:2" x14ac:dyDescent="0.25">
      <c r="A12013" s="28" t="s">
        <v>86</v>
      </c>
      <c r="B12013" s="2">
        <v>0.53344274411878423</v>
      </c>
    </row>
    <row r="12014" spans="1:2" x14ac:dyDescent="0.25">
      <c r="A12014" s="28" t="s">
        <v>87</v>
      </c>
      <c r="B12014" s="2">
        <v>4.2014274398246956</v>
      </c>
    </row>
    <row r="12015" spans="1:2" x14ac:dyDescent="0.25">
      <c r="A12015" s="28" t="s">
        <v>31</v>
      </c>
      <c r="B12015" s="2">
        <v>5.1351141291685112</v>
      </c>
    </row>
    <row r="12016" spans="1:2" x14ac:dyDescent="0.25">
      <c r="A12016" s="28" t="s">
        <v>29</v>
      </c>
      <c r="B12016" s="2">
        <v>8.207936056671576</v>
      </c>
    </row>
    <row r="12017" spans="1:2" x14ac:dyDescent="0.25">
      <c r="A12017" s="28" t="s">
        <v>30</v>
      </c>
      <c r="B12017" s="2">
        <v>7.9605513376723636</v>
      </c>
    </row>
    <row r="12018" spans="1:2" x14ac:dyDescent="0.25">
      <c r="A12018" s="28" t="s">
        <v>88</v>
      </c>
      <c r="B12018" s="2">
        <v>13.942290695363399</v>
      </c>
    </row>
    <row r="12019" spans="1:2" x14ac:dyDescent="0.25">
      <c r="A12019" s="28" t="s">
        <v>80</v>
      </c>
      <c r="B12019" s="2">
        <v>2.2977076151186107</v>
      </c>
    </row>
    <row r="12020" spans="1:2" x14ac:dyDescent="0.25">
      <c r="A12020" s="28" t="s">
        <v>84</v>
      </c>
      <c r="B12020" s="2">
        <v>7.4936183914367378</v>
      </c>
    </row>
    <row r="12021" spans="1:2" x14ac:dyDescent="0.25">
      <c r="A12021" s="28" t="s">
        <v>85</v>
      </c>
      <c r="B12021" s="2">
        <v>13.684381867988378</v>
      </c>
    </row>
    <row r="12022" spans="1:2" x14ac:dyDescent="0.25">
      <c r="A12022" s="28" t="s">
        <v>82</v>
      </c>
      <c r="B12022" s="2">
        <v>11.765208624580131</v>
      </c>
    </row>
    <row r="12023" spans="1:2" x14ac:dyDescent="0.25">
      <c r="A12023" s="6" t="s">
        <v>230</v>
      </c>
      <c r="B12023" s="2">
        <v>22.754464825588602</v>
      </c>
    </row>
    <row r="12024" spans="1:2" x14ac:dyDescent="0.25">
      <c r="A12024" s="28" t="s">
        <v>79</v>
      </c>
      <c r="B12024" s="2">
        <v>0.90512276980449535</v>
      </c>
    </row>
    <row r="12025" spans="1:2" x14ac:dyDescent="0.25">
      <c r="A12025" s="28" t="s">
        <v>86</v>
      </c>
      <c r="B12025" s="2">
        <v>0.3362879351640875</v>
      </c>
    </row>
    <row r="12026" spans="1:2" x14ac:dyDescent="0.25">
      <c r="A12026" s="28" t="s">
        <v>87</v>
      </c>
      <c r="B12026" s="2">
        <v>0.96757175836645259</v>
      </c>
    </row>
    <row r="12027" spans="1:2" x14ac:dyDescent="0.25">
      <c r="A12027" s="28" t="s">
        <v>31</v>
      </c>
      <c r="B12027" s="2">
        <v>1.7865855648699775</v>
      </c>
    </row>
    <row r="12028" spans="1:2" x14ac:dyDescent="0.25">
      <c r="A12028" s="28" t="s">
        <v>29</v>
      </c>
      <c r="B12028" s="2">
        <v>2.37400950738179</v>
      </c>
    </row>
    <row r="12029" spans="1:2" x14ac:dyDescent="0.25">
      <c r="A12029" s="28" t="s">
        <v>30</v>
      </c>
      <c r="B12029" s="2">
        <v>2.5302660387961278</v>
      </c>
    </row>
    <row r="12030" spans="1:2" x14ac:dyDescent="0.25">
      <c r="A12030" s="28" t="s">
        <v>88</v>
      </c>
      <c r="B12030" s="2">
        <v>2.2521012242636864</v>
      </c>
    </row>
    <row r="12031" spans="1:2" x14ac:dyDescent="0.25">
      <c r="A12031" s="28" t="s">
        <v>80</v>
      </c>
      <c r="B12031" s="2">
        <v>1.7653692946452204</v>
      </c>
    </row>
    <row r="12032" spans="1:2" x14ac:dyDescent="0.25">
      <c r="A12032" s="28" t="s">
        <v>84</v>
      </c>
      <c r="B12032" s="2">
        <v>1.1365387519666252</v>
      </c>
    </row>
    <row r="12033" spans="1:2" x14ac:dyDescent="0.25">
      <c r="A12033" s="28" t="s">
        <v>85</v>
      </c>
      <c r="B12033" s="2">
        <v>4.1969864203529337</v>
      </c>
    </row>
    <row r="12034" spans="1:2" x14ac:dyDescent="0.25">
      <c r="A12034" s="28" t="s">
        <v>82</v>
      </c>
      <c r="B12034" s="2">
        <v>4.5036255599772055</v>
      </c>
    </row>
    <row r="12035" spans="1:2" x14ac:dyDescent="0.25">
      <c r="A12035" s="6" t="s">
        <v>93</v>
      </c>
      <c r="B12035" s="2">
        <v>917.95110932856937</v>
      </c>
    </row>
    <row r="12036" spans="1:2" x14ac:dyDescent="0.25">
      <c r="A12036" s="28" t="s">
        <v>79</v>
      </c>
      <c r="B12036" s="2">
        <v>15.209899788315592</v>
      </c>
    </row>
    <row r="12037" spans="1:2" x14ac:dyDescent="0.25">
      <c r="A12037" s="28" t="s">
        <v>86</v>
      </c>
      <c r="B12037" s="2">
        <v>11.95281332564976</v>
      </c>
    </row>
    <row r="12038" spans="1:2" x14ac:dyDescent="0.25">
      <c r="A12038" s="28" t="s">
        <v>87</v>
      </c>
      <c r="B12038" s="2">
        <v>52.357072529480007</v>
      </c>
    </row>
    <row r="12039" spans="1:2" x14ac:dyDescent="0.25">
      <c r="A12039" s="28" t="s">
        <v>31</v>
      </c>
      <c r="B12039" s="2">
        <v>100.18536257997617</v>
      </c>
    </row>
    <row r="12040" spans="1:2" x14ac:dyDescent="0.25">
      <c r="A12040" s="28" t="s">
        <v>29</v>
      </c>
      <c r="B12040" s="2">
        <v>69.546376993312194</v>
      </c>
    </row>
    <row r="12041" spans="1:2" x14ac:dyDescent="0.25">
      <c r="A12041" s="28" t="s">
        <v>30</v>
      </c>
      <c r="B12041" s="2">
        <v>153.64693526722562</v>
      </c>
    </row>
    <row r="12042" spans="1:2" x14ac:dyDescent="0.25">
      <c r="A12042" s="28" t="s">
        <v>88</v>
      </c>
      <c r="B12042" s="2">
        <v>87.870377134827351</v>
      </c>
    </row>
    <row r="12043" spans="1:2" x14ac:dyDescent="0.25">
      <c r="A12043" s="28" t="s">
        <v>80</v>
      </c>
      <c r="B12043" s="2">
        <v>22.377285084590451</v>
      </c>
    </row>
    <row r="12044" spans="1:2" x14ac:dyDescent="0.25">
      <c r="A12044" s="28" t="s">
        <v>84</v>
      </c>
      <c r="B12044" s="2">
        <v>137.55155396005557</v>
      </c>
    </row>
    <row r="12045" spans="1:2" x14ac:dyDescent="0.25">
      <c r="A12045" s="28" t="s">
        <v>85</v>
      </c>
      <c r="B12045" s="2">
        <v>125.14205843977706</v>
      </c>
    </row>
    <row r="12046" spans="1:2" x14ac:dyDescent="0.25">
      <c r="A12046" s="28" t="s">
        <v>82</v>
      </c>
      <c r="B12046" s="2">
        <v>142.11137422535955</v>
      </c>
    </row>
    <row r="12047" spans="1:2" x14ac:dyDescent="0.25">
      <c r="A12047" s="3" t="s">
        <v>31</v>
      </c>
      <c r="B12047" s="2">
        <v>692.01455098456745</v>
      </c>
    </row>
    <row r="12048" spans="1:2" x14ac:dyDescent="0.25">
      <c r="A12048" s="6" t="s">
        <v>229</v>
      </c>
      <c r="B12048" s="2">
        <v>3.8132094636090756</v>
      </c>
    </row>
    <row r="12049" spans="1:2" x14ac:dyDescent="0.25">
      <c r="A12049" s="28" t="s">
        <v>79</v>
      </c>
      <c r="B12049" s="2">
        <v>1.3410489197267712E-2</v>
      </c>
    </row>
    <row r="12050" spans="1:2" x14ac:dyDescent="0.25">
      <c r="A12050" s="28" t="s">
        <v>86</v>
      </c>
      <c r="B12050" s="2">
        <v>6.4021489796192094E-3</v>
      </c>
    </row>
    <row r="12051" spans="1:2" x14ac:dyDescent="0.25">
      <c r="A12051" s="28" t="s">
        <v>87</v>
      </c>
      <c r="B12051" s="2">
        <v>0.27562429212235579</v>
      </c>
    </row>
    <row r="12052" spans="1:2" x14ac:dyDescent="0.25">
      <c r="A12052" s="28" t="s">
        <v>29</v>
      </c>
      <c r="B12052" s="2">
        <v>0.32113418814221351</v>
      </c>
    </row>
    <row r="12053" spans="1:2" x14ac:dyDescent="0.25">
      <c r="A12053" s="28" t="s">
        <v>30</v>
      </c>
      <c r="B12053" s="2">
        <v>0.54498417141817046</v>
      </c>
    </row>
    <row r="12054" spans="1:2" x14ac:dyDescent="0.25">
      <c r="A12054" s="28" t="s">
        <v>88</v>
      </c>
      <c r="B12054" s="2">
        <v>6.4402147667230361E-2</v>
      </c>
    </row>
    <row r="12055" spans="1:2" x14ac:dyDescent="0.25">
      <c r="A12055" s="28" t="s">
        <v>80</v>
      </c>
      <c r="B12055" s="2">
        <v>4.922903740185141E-2</v>
      </c>
    </row>
    <row r="12056" spans="1:2" x14ac:dyDescent="0.25">
      <c r="A12056" s="28" t="s">
        <v>84</v>
      </c>
      <c r="B12056" s="2">
        <v>0.48930110199214427</v>
      </c>
    </row>
    <row r="12057" spans="1:2" x14ac:dyDescent="0.25">
      <c r="A12057" s="28" t="s">
        <v>85</v>
      </c>
      <c r="B12057" s="2">
        <v>1.5475551472524285</v>
      </c>
    </row>
    <row r="12058" spans="1:2" x14ac:dyDescent="0.25">
      <c r="A12058" s="28" t="s">
        <v>82</v>
      </c>
      <c r="B12058" s="2">
        <v>0.50116673943579426</v>
      </c>
    </row>
    <row r="12059" spans="1:2" x14ac:dyDescent="0.25">
      <c r="A12059" s="6" t="s">
        <v>240</v>
      </c>
      <c r="B12059" s="2">
        <v>4.008990837954614</v>
      </c>
    </row>
    <row r="12060" spans="1:2" x14ac:dyDescent="0.25">
      <c r="A12060" s="28" t="s">
        <v>79</v>
      </c>
      <c r="B12060" s="2">
        <v>3.4186322302779494E-2</v>
      </c>
    </row>
    <row r="12061" spans="1:2" x14ac:dyDescent="0.25">
      <c r="A12061" s="28" t="s">
        <v>87</v>
      </c>
      <c r="B12061" s="2">
        <v>1.1207644880967567</v>
      </c>
    </row>
    <row r="12062" spans="1:2" x14ac:dyDescent="0.25">
      <c r="A12062" s="28" t="s">
        <v>29</v>
      </c>
      <c r="B12062" s="2">
        <v>0.3284704793595829</v>
      </c>
    </row>
    <row r="12063" spans="1:2" x14ac:dyDescent="0.25">
      <c r="A12063" s="28" t="s">
        <v>30</v>
      </c>
      <c r="B12063" s="2">
        <v>0.11618246828310849</v>
      </c>
    </row>
    <row r="12064" spans="1:2" x14ac:dyDescent="0.25">
      <c r="A12064" s="28" t="s">
        <v>88</v>
      </c>
      <c r="B12064" s="2">
        <v>0.22451739264351742</v>
      </c>
    </row>
    <row r="12065" spans="1:2" x14ac:dyDescent="0.25">
      <c r="A12065" s="28" t="s">
        <v>80</v>
      </c>
      <c r="B12065" s="2">
        <v>5.5882383267320104E-2</v>
      </c>
    </row>
    <row r="12066" spans="1:2" x14ac:dyDescent="0.25">
      <c r="A12066" s="28" t="s">
        <v>84</v>
      </c>
      <c r="B12066" s="2">
        <v>0.40550742794944478</v>
      </c>
    </row>
    <row r="12067" spans="1:2" x14ac:dyDescent="0.25">
      <c r="A12067" s="28" t="s">
        <v>85</v>
      </c>
      <c r="B12067" s="2">
        <v>1.2887780162755587</v>
      </c>
    </row>
    <row r="12068" spans="1:2" x14ac:dyDescent="0.25">
      <c r="A12068" s="28" t="s">
        <v>82</v>
      </c>
      <c r="B12068" s="2">
        <v>0.43470185977654541</v>
      </c>
    </row>
    <row r="12069" spans="1:2" x14ac:dyDescent="0.25">
      <c r="A12069" s="6" t="s">
        <v>242</v>
      </c>
      <c r="B12069" s="2">
        <v>61.074018074167171</v>
      </c>
    </row>
    <row r="12070" spans="1:2" x14ac:dyDescent="0.25">
      <c r="A12070" s="28" t="s">
        <v>79</v>
      </c>
      <c r="B12070" s="2">
        <v>1.7600900991867798</v>
      </c>
    </row>
    <row r="12071" spans="1:2" x14ac:dyDescent="0.25">
      <c r="A12071" s="28" t="s">
        <v>86</v>
      </c>
      <c r="B12071" s="2">
        <v>0.86607490926073349</v>
      </c>
    </row>
    <row r="12072" spans="1:2" x14ac:dyDescent="0.25">
      <c r="A12072" s="28" t="s">
        <v>87</v>
      </c>
      <c r="B12072" s="2">
        <v>3.5905810993670513</v>
      </c>
    </row>
    <row r="12073" spans="1:2" x14ac:dyDescent="0.25">
      <c r="A12073" s="28" t="s">
        <v>29</v>
      </c>
      <c r="B12073" s="2">
        <v>4.7770178660585811</v>
      </c>
    </row>
    <row r="12074" spans="1:2" x14ac:dyDescent="0.25">
      <c r="A12074" s="28" t="s">
        <v>30</v>
      </c>
      <c r="B12074" s="2">
        <v>6.6924928080197645</v>
      </c>
    </row>
    <row r="12075" spans="1:2" x14ac:dyDescent="0.25">
      <c r="A12075" s="28" t="s">
        <v>88</v>
      </c>
      <c r="B12075" s="2">
        <v>7.6828550443588295</v>
      </c>
    </row>
    <row r="12076" spans="1:2" x14ac:dyDescent="0.25">
      <c r="A12076" s="28" t="s">
        <v>80</v>
      </c>
      <c r="B12076" s="2">
        <v>0.98214524765937838</v>
      </c>
    </row>
    <row r="12077" spans="1:2" x14ac:dyDescent="0.25">
      <c r="A12077" s="28" t="s">
        <v>84</v>
      </c>
      <c r="B12077" s="2">
        <v>6.2591442564924309</v>
      </c>
    </row>
    <row r="12078" spans="1:2" x14ac:dyDescent="0.25">
      <c r="A12078" s="28" t="s">
        <v>85</v>
      </c>
      <c r="B12078" s="2">
        <v>14.226742619860982</v>
      </c>
    </row>
    <row r="12079" spans="1:2" x14ac:dyDescent="0.25">
      <c r="A12079" s="28" t="s">
        <v>82</v>
      </c>
      <c r="B12079" s="2">
        <v>14.23687412390264</v>
      </c>
    </row>
    <row r="12080" spans="1:2" x14ac:dyDescent="0.25">
      <c r="A12080" s="6" t="s">
        <v>19</v>
      </c>
      <c r="B12080" s="2">
        <v>6.5823666072824943E-2</v>
      </c>
    </row>
    <row r="12081" spans="1:2" x14ac:dyDescent="0.25">
      <c r="A12081" s="28" t="s">
        <v>79</v>
      </c>
      <c r="B12081" s="2">
        <v>2.3145538460930988E-2</v>
      </c>
    </row>
    <row r="12082" spans="1:2" x14ac:dyDescent="0.25">
      <c r="A12082" s="28" t="s">
        <v>86</v>
      </c>
      <c r="B12082" s="2">
        <v>3.6910347373442356E-4</v>
      </c>
    </row>
    <row r="12083" spans="1:2" x14ac:dyDescent="0.25">
      <c r="A12083" s="28" t="s">
        <v>87</v>
      </c>
      <c r="B12083" s="2">
        <v>7.7205069020065396E-5</v>
      </c>
    </row>
    <row r="12084" spans="1:2" x14ac:dyDescent="0.25">
      <c r="A12084" s="28" t="s">
        <v>29</v>
      </c>
      <c r="B12084" s="2">
        <v>1.4483657232182282E-3</v>
      </c>
    </row>
    <row r="12085" spans="1:2" x14ac:dyDescent="0.25">
      <c r="A12085" s="28" t="s">
        <v>30</v>
      </c>
      <c r="B12085" s="2">
        <v>1.7855701993774323E-3</v>
      </c>
    </row>
    <row r="12086" spans="1:2" x14ac:dyDescent="0.25">
      <c r="A12086" s="28" t="s">
        <v>88</v>
      </c>
      <c r="B12086" s="2">
        <v>1.283217777046634E-3</v>
      </c>
    </row>
    <row r="12087" spans="1:2" x14ac:dyDescent="0.25">
      <c r="A12087" s="28" t="s">
        <v>80</v>
      </c>
      <c r="B12087" s="2">
        <v>1.6266761646543636E-4</v>
      </c>
    </row>
    <row r="12088" spans="1:2" x14ac:dyDescent="0.25">
      <c r="A12088" s="28" t="s">
        <v>84</v>
      </c>
      <c r="B12088" s="2">
        <v>1.4774021198416838E-4</v>
      </c>
    </row>
    <row r="12089" spans="1:2" x14ac:dyDescent="0.25">
      <c r="A12089" s="28" t="s">
        <v>85</v>
      </c>
      <c r="B12089" s="2">
        <v>1.0091876181711496E-2</v>
      </c>
    </row>
    <row r="12090" spans="1:2" x14ac:dyDescent="0.25">
      <c r="A12090" s="28" t="s">
        <v>82</v>
      </c>
      <c r="B12090" s="2">
        <v>2.7312381359336065E-2</v>
      </c>
    </row>
    <row r="12091" spans="1:2" x14ac:dyDescent="0.25">
      <c r="A12091" s="6" t="s">
        <v>244</v>
      </c>
      <c r="B12091" s="2">
        <v>26.621462124487884</v>
      </c>
    </row>
    <row r="12092" spans="1:2" x14ac:dyDescent="0.25">
      <c r="A12092" s="28" t="s">
        <v>79</v>
      </c>
      <c r="B12092" s="2">
        <v>0.24518428077163829</v>
      </c>
    </row>
    <row r="12093" spans="1:2" x14ac:dyDescent="0.25">
      <c r="A12093" s="28" t="s">
        <v>86</v>
      </c>
      <c r="B12093" s="2">
        <v>0.18248494675558422</v>
      </c>
    </row>
    <row r="12094" spans="1:2" x14ac:dyDescent="0.25">
      <c r="A12094" s="28" t="s">
        <v>87</v>
      </c>
      <c r="B12094" s="2">
        <v>1.8884160653902087</v>
      </c>
    </row>
    <row r="12095" spans="1:2" x14ac:dyDescent="0.25">
      <c r="A12095" s="28" t="s">
        <v>29</v>
      </c>
      <c r="B12095" s="2">
        <v>2.1979084615062119</v>
      </c>
    </row>
    <row r="12096" spans="1:2" x14ac:dyDescent="0.25">
      <c r="A12096" s="28" t="s">
        <v>30</v>
      </c>
      <c r="B12096" s="2">
        <v>2.1941242690291447</v>
      </c>
    </row>
    <row r="12097" spans="1:2" x14ac:dyDescent="0.25">
      <c r="A12097" s="28" t="s">
        <v>88</v>
      </c>
      <c r="B12097" s="2">
        <v>3.6341835412098287</v>
      </c>
    </row>
    <row r="12098" spans="1:2" x14ac:dyDescent="0.25">
      <c r="A12098" s="28" t="s">
        <v>80</v>
      </c>
      <c r="B12098" s="2">
        <v>8.6678658195257663E-2</v>
      </c>
    </row>
    <row r="12099" spans="1:2" x14ac:dyDescent="0.25">
      <c r="A12099" s="28" t="s">
        <v>84</v>
      </c>
      <c r="B12099" s="2">
        <v>4.2316252702209729</v>
      </c>
    </row>
    <row r="12100" spans="1:2" x14ac:dyDescent="0.25">
      <c r="A12100" s="28" t="s">
        <v>85</v>
      </c>
      <c r="B12100" s="2">
        <v>6.093372035321007</v>
      </c>
    </row>
    <row r="12101" spans="1:2" x14ac:dyDescent="0.25">
      <c r="A12101" s="28" t="s">
        <v>82</v>
      </c>
      <c r="B12101" s="2">
        <v>5.8674845960880315</v>
      </c>
    </row>
    <row r="12102" spans="1:2" x14ac:dyDescent="0.25">
      <c r="A12102" s="6" t="s">
        <v>246</v>
      </c>
      <c r="B12102" s="2">
        <v>4.8391873177552496</v>
      </c>
    </row>
    <row r="12103" spans="1:2" x14ac:dyDescent="0.25">
      <c r="A12103" s="28" t="s">
        <v>79</v>
      </c>
      <c r="B12103" s="2">
        <v>0.12780941511845195</v>
      </c>
    </row>
    <row r="12104" spans="1:2" x14ac:dyDescent="0.25">
      <c r="A12104" s="28" t="s">
        <v>86</v>
      </c>
      <c r="B12104" s="2">
        <v>5.0511470052451928E-2</v>
      </c>
    </row>
    <row r="12105" spans="1:2" x14ac:dyDescent="0.25">
      <c r="A12105" s="28" t="s">
        <v>87</v>
      </c>
      <c r="B12105" s="2">
        <v>0.14900850095478385</v>
      </c>
    </row>
    <row r="12106" spans="1:2" x14ac:dyDescent="0.25">
      <c r="A12106" s="28" t="s">
        <v>29</v>
      </c>
      <c r="B12106" s="2">
        <v>0.54474513070501629</v>
      </c>
    </row>
    <row r="12107" spans="1:2" x14ac:dyDescent="0.25">
      <c r="A12107" s="28" t="s">
        <v>30</v>
      </c>
      <c r="B12107" s="2">
        <v>0.90499219148106735</v>
      </c>
    </row>
    <row r="12108" spans="1:2" x14ac:dyDescent="0.25">
      <c r="A12108" s="28" t="s">
        <v>88</v>
      </c>
      <c r="B12108" s="2">
        <v>0.43863701255916193</v>
      </c>
    </row>
    <row r="12109" spans="1:2" x14ac:dyDescent="0.25">
      <c r="A12109" s="28" t="s">
        <v>80</v>
      </c>
      <c r="B12109" s="2">
        <v>0.15524897936359389</v>
      </c>
    </row>
    <row r="12110" spans="1:2" x14ac:dyDescent="0.25">
      <c r="A12110" s="28" t="s">
        <v>84</v>
      </c>
      <c r="B12110" s="2">
        <v>0.39973771798834612</v>
      </c>
    </row>
    <row r="12111" spans="1:2" x14ac:dyDescent="0.25">
      <c r="A12111" s="28" t="s">
        <v>85</v>
      </c>
      <c r="B12111" s="2">
        <v>1.4149686428432937</v>
      </c>
    </row>
    <row r="12112" spans="1:2" x14ac:dyDescent="0.25">
      <c r="A12112" s="28" t="s">
        <v>82</v>
      </c>
      <c r="B12112" s="2">
        <v>0.65352825668908188</v>
      </c>
    </row>
    <row r="12113" spans="1:2" x14ac:dyDescent="0.25">
      <c r="A12113" s="6" t="s">
        <v>248</v>
      </c>
      <c r="B12113" s="2">
        <v>120.23758889854125</v>
      </c>
    </row>
    <row r="12114" spans="1:2" x14ac:dyDescent="0.25">
      <c r="A12114" s="28" t="s">
        <v>79</v>
      </c>
      <c r="B12114" s="2">
        <v>2.0936770709898784</v>
      </c>
    </row>
    <row r="12115" spans="1:2" x14ac:dyDescent="0.25">
      <c r="A12115" s="28" t="s">
        <v>86</v>
      </c>
      <c r="B12115" s="2">
        <v>1.4235004635380331</v>
      </c>
    </row>
    <row r="12116" spans="1:2" x14ac:dyDescent="0.25">
      <c r="A12116" s="28" t="s">
        <v>87</v>
      </c>
      <c r="B12116" s="2">
        <v>6.530382753063428</v>
      </c>
    </row>
    <row r="12117" spans="1:2" x14ac:dyDescent="0.25">
      <c r="A12117" s="28" t="s">
        <v>29</v>
      </c>
      <c r="B12117" s="2">
        <v>5.5706976416475769</v>
      </c>
    </row>
    <row r="12118" spans="1:2" x14ac:dyDescent="0.25">
      <c r="A12118" s="28" t="s">
        <v>30</v>
      </c>
      <c r="B12118" s="2">
        <v>8.4483486067151343</v>
      </c>
    </row>
    <row r="12119" spans="1:2" x14ac:dyDescent="0.25">
      <c r="A12119" s="28" t="s">
        <v>88</v>
      </c>
      <c r="B12119" s="2">
        <v>16.56022350023277</v>
      </c>
    </row>
    <row r="12120" spans="1:2" x14ac:dyDescent="0.25">
      <c r="A12120" s="28" t="s">
        <v>80</v>
      </c>
      <c r="B12120" s="2">
        <v>3.3122044673016844</v>
      </c>
    </row>
    <row r="12121" spans="1:2" x14ac:dyDescent="0.25">
      <c r="A12121" s="28" t="s">
        <v>84</v>
      </c>
      <c r="B12121" s="2">
        <v>22.778559908112765</v>
      </c>
    </row>
    <row r="12122" spans="1:2" x14ac:dyDescent="0.25">
      <c r="A12122" s="28" t="s">
        <v>85</v>
      </c>
      <c r="B12122" s="2">
        <v>33.381543301997937</v>
      </c>
    </row>
    <row r="12123" spans="1:2" x14ac:dyDescent="0.25">
      <c r="A12123" s="28" t="s">
        <v>82</v>
      </c>
      <c r="B12123" s="2">
        <v>20.138451184942035</v>
      </c>
    </row>
    <row r="12124" spans="1:2" x14ac:dyDescent="0.25">
      <c r="A12124" s="6" t="s">
        <v>20</v>
      </c>
      <c r="B12124" s="2">
        <v>25.712531132121352</v>
      </c>
    </row>
    <row r="12125" spans="1:2" x14ac:dyDescent="0.25">
      <c r="A12125" s="28" t="s">
        <v>79</v>
      </c>
      <c r="B12125" s="2">
        <v>1.0660768898920978</v>
      </c>
    </row>
    <row r="12126" spans="1:2" x14ac:dyDescent="0.25">
      <c r="A12126" s="28" t="s">
        <v>86</v>
      </c>
      <c r="B12126" s="2">
        <v>0.28445502529127542</v>
      </c>
    </row>
    <row r="12127" spans="1:2" x14ac:dyDescent="0.25">
      <c r="A12127" s="28" t="s">
        <v>87</v>
      </c>
      <c r="B12127" s="2">
        <v>1.5367325478677121</v>
      </c>
    </row>
    <row r="12128" spans="1:2" x14ac:dyDescent="0.25">
      <c r="A12128" s="28" t="s">
        <v>29</v>
      </c>
      <c r="B12128" s="2">
        <v>2.9430475193154235</v>
      </c>
    </row>
    <row r="12129" spans="1:2" x14ac:dyDescent="0.25">
      <c r="A12129" s="28" t="s">
        <v>30</v>
      </c>
      <c r="B12129" s="2">
        <v>5.729036695256025</v>
      </c>
    </row>
    <row r="12130" spans="1:2" x14ac:dyDescent="0.25">
      <c r="A12130" s="28" t="s">
        <v>88</v>
      </c>
      <c r="B12130" s="2">
        <v>1.120724745862729</v>
      </c>
    </row>
    <row r="12131" spans="1:2" x14ac:dyDescent="0.25">
      <c r="A12131" s="28" t="s">
        <v>80</v>
      </c>
      <c r="B12131" s="2">
        <v>0.14238503407604608</v>
      </c>
    </row>
    <row r="12132" spans="1:2" x14ac:dyDescent="0.25">
      <c r="A12132" s="28" t="s">
        <v>84</v>
      </c>
      <c r="B12132" s="2">
        <v>2.0850409752916774</v>
      </c>
    </row>
    <row r="12133" spans="1:2" x14ac:dyDescent="0.25">
      <c r="A12133" s="28" t="s">
        <v>85</v>
      </c>
      <c r="B12133" s="2">
        <v>6.6589321077148256</v>
      </c>
    </row>
    <row r="12134" spans="1:2" x14ac:dyDescent="0.25">
      <c r="A12134" s="28" t="s">
        <v>82</v>
      </c>
      <c r="B12134" s="2">
        <v>4.1460995915535408</v>
      </c>
    </row>
    <row r="12135" spans="1:2" x14ac:dyDescent="0.25">
      <c r="A12135" s="6" t="s">
        <v>21</v>
      </c>
      <c r="B12135" s="2">
        <v>5.3274624699103583</v>
      </c>
    </row>
    <row r="12136" spans="1:2" x14ac:dyDescent="0.25">
      <c r="A12136" s="28" t="s">
        <v>79</v>
      </c>
      <c r="B12136" s="2">
        <v>6.7165417152778073E-2</v>
      </c>
    </row>
    <row r="12137" spans="1:2" x14ac:dyDescent="0.25">
      <c r="A12137" s="28" t="s">
        <v>86</v>
      </c>
      <c r="B12137" s="2">
        <v>2.7618938770418194E-2</v>
      </c>
    </row>
    <row r="12138" spans="1:2" x14ac:dyDescent="0.25">
      <c r="A12138" s="28" t="s">
        <v>87</v>
      </c>
      <c r="B12138" s="2">
        <v>2.2950077702558948E-2</v>
      </c>
    </row>
    <row r="12139" spans="1:2" x14ac:dyDescent="0.25">
      <c r="A12139" s="28" t="s">
        <v>29</v>
      </c>
      <c r="B12139" s="2">
        <v>0.41312777874102624</v>
      </c>
    </row>
    <row r="12140" spans="1:2" x14ac:dyDescent="0.25">
      <c r="A12140" s="28" t="s">
        <v>30</v>
      </c>
      <c r="B12140" s="2">
        <v>0.68959206187513289</v>
      </c>
    </row>
    <row r="12141" spans="1:2" x14ac:dyDescent="0.25">
      <c r="A12141" s="28" t="s">
        <v>88</v>
      </c>
      <c r="B12141" s="2">
        <v>0.42547164761517647</v>
      </c>
    </row>
    <row r="12142" spans="1:2" x14ac:dyDescent="0.25">
      <c r="A12142" s="28" t="s">
        <v>80</v>
      </c>
      <c r="B12142" s="2">
        <v>0.31265023173154555</v>
      </c>
    </row>
    <row r="12143" spans="1:2" x14ac:dyDescent="0.25">
      <c r="A12143" s="28" t="s">
        <v>84</v>
      </c>
      <c r="B12143" s="2">
        <v>1.5622438952680315</v>
      </c>
    </row>
    <row r="12144" spans="1:2" x14ac:dyDescent="0.25">
      <c r="A12144" s="28" t="s">
        <v>85</v>
      </c>
      <c r="B12144" s="2">
        <v>0.58085099264395745</v>
      </c>
    </row>
    <row r="12145" spans="1:2" x14ac:dyDescent="0.25">
      <c r="A12145" s="28" t="s">
        <v>82</v>
      </c>
      <c r="B12145" s="2">
        <v>1.225791428409734</v>
      </c>
    </row>
    <row r="12146" spans="1:2" x14ac:dyDescent="0.25">
      <c r="A12146" s="6" t="s">
        <v>22</v>
      </c>
      <c r="B12146" s="2">
        <v>2.5876062368460477</v>
      </c>
    </row>
    <row r="12147" spans="1:2" x14ac:dyDescent="0.25">
      <c r="A12147" s="28" t="s">
        <v>79</v>
      </c>
      <c r="B12147" s="2">
        <v>4.5650074742755745E-2</v>
      </c>
    </row>
    <row r="12148" spans="1:2" x14ac:dyDescent="0.25">
      <c r="A12148" s="28" t="s">
        <v>86</v>
      </c>
      <c r="B12148" s="2">
        <v>5.2653444301366689E-2</v>
      </c>
    </row>
    <row r="12149" spans="1:2" x14ac:dyDescent="0.25">
      <c r="A12149" s="28" t="s">
        <v>87</v>
      </c>
      <c r="B12149" s="2">
        <v>0.14855399491123936</v>
      </c>
    </row>
    <row r="12150" spans="1:2" x14ac:dyDescent="0.25">
      <c r="A12150" s="28" t="s">
        <v>29</v>
      </c>
      <c r="B12150" s="2">
        <v>0.2634229222828875</v>
      </c>
    </row>
    <row r="12151" spans="1:2" x14ac:dyDescent="0.25">
      <c r="A12151" s="28" t="s">
        <v>30</v>
      </c>
      <c r="B12151" s="2">
        <v>0.36900689433252604</v>
      </c>
    </row>
    <row r="12152" spans="1:2" x14ac:dyDescent="0.25">
      <c r="A12152" s="28" t="s">
        <v>88</v>
      </c>
      <c r="B12152" s="2">
        <v>0.33242632615745255</v>
      </c>
    </row>
    <row r="12153" spans="1:2" x14ac:dyDescent="0.25">
      <c r="A12153" s="28" t="s">
        <v>80</v>
      </c>
      <c r="B12153" s="2">
        <v>5.7299089149451136E-2</v>
      </c>
    </row>
    <row r="12154" spans="1:2" x14ac:dyDescent="0.25">
      <c r="A12154" s="28" t="s">
        <v>84</v>
      </c>
      <c r="B12154" s="2">
        <v>0.23150790669545798</v>
      </c>
    </row>
    <row r="12155" spans="1:2" x14ac:dyDescent="0.25">
      <c r="A12155" s="28" t="s">
        <v>85</v>
      </c>
      <c r="B12155" s="2">
        <v>0.49914615049920441</v>
      </c>
    </row>
    <row r="12156" spans="1:2" x14ac:dyDescent="0.25">
      <c r="A12156" s="28" t="s">
        <v>82</v>
      </c>
      <c r="B12156" s="2">
        <v>0.58793943377370617</v>
      </c>
    </row>
    <row r="12157" spans="1:2" x14ac:dyDescent="0.25">
      <c r="A12157" s="6" t="s">
        <v>25</v>
      </c>
      <c r="B12157" s="2">
        <v>4.5997206384208944</v>
      </c>
    </row>
    <row r="12158" spans="1:2" x14ac:dyDescent="0.25">
      <c r="A12158" s="28" t="s">
        <v>79</v>
      </c>
      <c r="B12158" s="2">
        <v>7.9970495367593111E-2</v>
      </c>
    </row>
    <row r="12159" spans="1:2" x14ac:dyDescent="0.25">
      <c r="A12159" s="28" t="s">
        <v>86</v>
      </c>
      <c r="B12159" s="2">
        <v>7.9261097841067746E-2</v>
      </c>
    </row>
    <row r="12160" spans="1:2" x14ac:dyDescent="0.25">
      <c r="A12160" s="28" t="s">
        <v>87</v>
      </c>
      <c r="B12160" s="2">
        <v>2.5808152455275846E-2</v>
      </c>
    </row>
    <row r="12161" spans="1:2" x14ac:dyDescent="0.25">
      <c r="A12161" s="28" t="s">
        <v>29</v>
      </c>
      <c r="B12161" s="2">
        <v>0.24393638442063476</v>
      </c>
    </row>
    <row r="12162" spans="1:2" x14ac:dyDescent="0.25">
      <c r="A12162" s="28" t="s">
        <v>30</v>
      </c>
      <c r="B12162" s="2">
        <v>0.58502740531646491</v>
      </c>
    </row>
    <row r="12163" spans="1:2" x14ac:dyDescent="0.25">
      <c r="A12163" s="28" t="s">
        <v>88</v>
      </c>
      <c r="B12163" s="2">
        <v>0.92260332616073193</v>
      </c>
    </row>
    <row r="12164" spans="1:2" x14ac:dyDescent="0.25">
      <c r="A12164" s="28" t="s">
        <v>80</v>
      </c>
      <c r="B12164" s="2">
        <v>1.0884095406519849E-2</v>
      </c>
    </row>
    <row r="12165" spans="1:2" x14ac:dyDescent="0.25">
      <c r="A12165" s="28" t="s">
        <v>84</v>
      </c>
      <c r="B12165" s="2">
        <v>3.1123917130258867E-2</v>
      </c>
    </row>
    <row r="12166" spans="1:2" x14ac:dyDescent="0.25">
      <c r="A12166" s="28" t="s">
        <v>85</v>
      </c>
      <c r="B12166" s="2">
        <v>1.7389751975353649</v>
      </c>
    </row>
    <row r="12167" spans="1:2" x14ac:dyDescent="0.25">
      <c r="A12167" s="28" t="s">
        <v>82</v>
      </c>
      <c r="B12167" s="2">
        <v>0.88213056678698276</v>
      </c>
    </row>
    <row r="12168" spans="1:2" x14ac:dyDescent="0.25">
      <c r="A12168" s="6" t="s">
        <v>23</v>
      </c>
      <c r="B12168" s="2">
        <v>5.1977908160054049</v>
      </c>
    </row>
    <row r="12169" spans="1:2" x14ac:dyDescent="0.25">
      <c r="A12169" s="28" t="s">
        <v>79</v>
      </c>
      <c r="B12169" s="2">
        <v>0.10461111453157608</v>
      </c>
    </row>
    <row r="12170" spans="1:2" x14ac:dyDescent="0.25">
      <c r="A12170" s="28" t="s">
        <v>86</v>
      </c>
      <c r="B12170" s="2">
        <v>5.0678026793969398E-2</v>
      </c>
    </row>
    <row r="12171" spans="1:2" x14ac:dyDescent="0.25">
      <c r="A12171" s="28" t="s">
        <v>87</v>
      </c>
      <c r="B12171" s="2">
        <v>0.16245601372188326</v>
      </c>
    </row>
    <row r="12172" spans="1:2" x14ac:dyDescent="0.25">
      <c r="A12172" s="28" t="s">
        <v>29</v>
      </c>
      <c r="B12172" s="2">
        <v>0.3063187982896502</v>
      </c>
    </row>
    <row r="12173" spans="1:2" x14ac:dyDescent="0.25">
      <c r="A12173" s="28" t="s">
        <v>30</v>
      </c>
      <c r="B12173" s="2">
        <v>0.50487748129926235</v>
      </c>
    </row>
    <row r="12174" spans="1:2" x14ac:dyDescent="0.25">
      <c r="A12174" s="28" t="s">
        <v>88</v>
      </c>
      <c r="B12174" s="2">
        <v>0.40396858720284623</v>
      </c>
    </row>
    <row r="12175" spans="1:2" x14ac:dyDescent="0.25">
      <c r="A12175" s="28" t="s">
        <v>80</v>
      </c>
      <c r="B12175" s="2">
        <v>0.14953768240296764</v>
      </c>
    </row>
    <row r="12176" spans="1:2" x14ac:dyDescent="0.25">
      <c r="A12176" s="28" t="s">
        <v>84</v>
      </c>
      <c r="B12176" s="2">
        <v>0.59291015386458301</v>
      </c>
    </row>
    <row r="12177" spans="1:2" x14ac:dyDescent="0.25">
      <c r="A12177" s="28" t="s">
        <v>85</v>
      </c>
      <c r="B12177" s="2">
        <v>1.1295541953681043</v>
      </c>
    </row>
    <row r="12178" spans="1:2" x14ac:dyDescent="0.25">
      <c r="A12178" s="28" t="s">
        <v>82</v>
      </c>
      <c r="B12178" s="2">
        <v>1.7928787625305624</v>
      </c>
    </row>
    <row r="12179" spans="1:2" x14ac:dyDescent="0.25">
      <c r="A12179" s="6" t="s">
        <v>250</v>
      </c>
      <c r="B12179" s="2">
        <v>26.299978453204496</v>
      </c>
    </row>
    <row r="12180" spans="1:2" x14ac:dyDescent="0.25">
      <c r="A12180" s="28" t="s">
        <v>79</v>
      </c>
      <c r="B12180" s="2">
        <v>0.37446533982533275</v>
      </c>
    </row>
    <row r="12181" spans="1:2" x14ac:dyDescent="0.25">
      <c r="A12181" s="28" t="s">
        <v>86</v>
      </c>
      <c r="B12181" s="2">
        <v>0.13412886573175842</v>
      </c>
    </row>
    <row r="12182" spans="1:2" x14ac:dyDescent="0.25">
      <c r="A12182" s="28" t="s">
        <v>87</v>
      </c>
      <c r="B12182" s="2">
        <v>0.63409347638737168</v>
      </c>
    </row>
    <row r="12183" spans="1:2" x14ac:dyDescent="0.25">
      <c r="A12183" s="28" t="s">
        <v>29</v>
      </c>
      <c r="B12183" s="2">
        <v>1.0138091071696693</v>
      </c>
    </row>
    <row r="12184" spans="1:2" x14ac:dyDescent="0.25">
      <c r="A12184" s="28" t="s">
        <v>30</v>
      </c>
      <c r="B12184" s="2">
        <v>3.1123016329308051</v>
      </c>
    </row>
    <row r="12185" spans="1:2" x14ac:dyDescent="0.25">
      <c r="A12185" s="28" t="s">
        <v>88</v>
      </c>
      <c r="B12185" s="2">
        <v>4.2162470317809033</v>
      </c>
    </row>
    <row r="12186" spans="1:2" x14ac:dyDescent="0.25">
      <c r="A12186" s="28" t="s">
        <v>80</v>
      </c>
      <c r="B12186" s="2">
        <v>0.28058069616537418</v>
      </c>
    </row>
    <row r="12187" spans="1:2" x14ac:dyDescent="0.25">
      <c r="A12187" s="28" t="s">
        <v>84</v>
      </c>
      <c r="B12187" s="2">
        <v>3.325737816351547</v>
      </c>
    </row>
    <row r="12188" spans="1:2" x14ac:dyDescent="0.25">
      <c r="A12188" s="28" t="s">
        <v>85</v>
      </c>
      <c r="B12188" s="2">
        <v>5.0006670893316558</v>
      </c>
    </row>
    <row r="12189" spans="1:2" x14ac:dyDescent="0.25">
      <c r="A12189" s="28" t="s">
        <v>82</v>
      </c>
      <c r="B12189" s="2">
        <v>8.2079473975300772</v>
      </c>
    </row>
    <row r="12190" spans="1:2" x14ac:dyDescent="0.25">
      <c r="A12190" s="6" t="s">
        <v>252</v>
      </c>
      <c r="B12190" s="2">
        <v>42.413396278306713</v>
      </c>
    </row>
    <row r="12191" spans="1:2" x14ac:dyDescent="0.25">
      <c r="A12191" s="28" t="s">
        <v>79</v>
      </c>
      <c r="B12191" s="2">
        <v>1.1995871005562886</v>
      </c>
    </row>
    <row r="12192" spans="1:2" x14ac:dyDescent="0.25">
      <c r="A12192" s="28" t="s">
        <v>86</v>
      </c>
      <c r="B12192" s="2">
        <v>0.31930603350043207</v>
      </c>
    </row>
    <row r="12193" spans="1:2" x14ac:dyDescent="0.25">
      <c r="A12193" s="28" t="s">
        <v>87</v>
      </c>
      <c r="B12193" s="2">
        <v>2.6427160439495121</v>
      </c>
    </row>
    <row r="12194" spans="1:2" x14ac:dyDescent="0.25">
      <c r="A12194" s="28" t="s">
        <v>29</v>
      </c>
      <c r="B12194" s="2">
        <v>6.408371326107952</v>
      </c>
    </row>
    <row r="12195" spans="1:2" x14ac:dyDescent="0.25">
      <c r="A12195" s="28" t="s">
        <v>30</v>
      </c>
      <c r="B12195" s="2">
        <v>2.580670670679404</v>
      </c>
    </row>
    <row r="12196" spans="1:2" x14ac:dyDescent="0.25">
      <c r="A12196" s="28" t="s">
        <v>88</v>
      </c>
      <c r="B12196" s="2">
        <v>5.0244611820836687</v>
      </c>
    </row>
    <row r="12197" spans="1:2" x14ac:dyDescent="0.25">
      <c r="A12197" s="28" t="s">
        <v>80</v>
      </c>
      <c r="B12197" s="2">
        <v>0.95528887522082873</v>
      </c>
    </row>
    <row r="12198" spans="1:2" x14ac:dyDescent="0.25">
      <c r="A12198" s="28" t="s">
        <v>84</v>
      </c>
      <c r="B12198" s="2">
        <v>4.8792695750297703</v>
      </c>
    </row>
    <row r="12199" spans="1:2" x14ac:dyDescent="0.25">
      <c r="A12199" s="28" t="s">
        <v>85</v>
      </c>
      <c r="B12199" s="2">
        <v>11.360948285470624</v>
      </c>
    </row>
    <row r="12200" spans="1:2" x14ac:dyDescent="0.25">
      <c r="A12200" s="28" t="s">
        <v>82</v>
      </c>
      <c r="B12200" s="2">
        <v>7.0427771857082346</v>
      </c>
    </row>
    <row r="12201" spans="1:2" x14ac:dyDescent="0.25">
      <c r="A12201" s="6" t="s">
        <v>230</v>
      </c>
      <c r="B12201" s="2">
        <v>13.208509084880413</v>
      </c>
    </row>
    <row r="12202" spans="1:2" x14ac:dyDescent="0.25">
      <c r="A12202" s="28" t="s">
        <v>79</v>
      </c>
      <c r="B12202" s="2">
        <v>0.85707435657613695</v>
      </c>
    </row>
    <row r="12203" spans="1:2" x14ac:dyDescent="0.25">
      <c r="A12203" s="28" t="s">
        <v>86</v>
      </c>
      <c r="B12203" s="2">
        <v>0.2023588168107654</v>
      </c>
    </row>
    <row r="12204" spans="1:2" x14ac:dyDescent="0.25">
      <c r="A12204" s="28" t="s">
        <v>87</v>
      </c>
      <c r="B12204" s="2">
        <v>0.36084359430348312</v>
      </c>
    </row>
    <row r="12205" spans="1:2" x14ac:dyDescent="0.25">
      <c r="A12205" s="28" t="s">
        <v>29</v>
      </c>
      <c r="B12205" s="2">
        <v>0.99927906217791262</v>
      </c>
    </row>
    <row r="12206" spans="1:2" x14ac:dyDescent="0.25">
      <c r="A12206" s="28" t="s">
        <v>30</v>
      </c>
      <c r="B12206" s="2">
        <v>0.84670746616505044</v>
      </c>
    </row>
    <row r="12207" spans="1:2" x14ac:dyDescent="0.25">
      <c r="A12207" s="28" t="s">
        <v>88</v>
      </c>
      <c r="B12207" s="2">
        <v>3.241805670753406</v>
      </c>
    </row>
    <row r="12208" spans="1:2" x14ac:dyDescent="0.25">
      <c r="A12208" s="28" t="s">
        <v>80</v>
      </c>
      <c r="B12208" s="2">
        <v>0.38535747647045993</v>
      </c>
    </row>
    <row r="12209" spans="1:2" x14ac:dyDescent="0.25">
      <c r="A12209" s="28" t="s">
        <v>84</v>
      </c>
      <c r="B12209" s="2">
        <v>0.5637786213977769</v>
      </c>
    </row>
    <row r="12210" spans="1:2" x14ac:dyDescent="0.25">
      <c r="A12210" s="28" t="s">
        <v>85</v>
      </c>
      <c r="B12210" s="2">
        <v>2.9244962308081148</v>
      </c>
    </row>
    <row r="12211" spans="1:2" x14ac:dyDescent="0.25">
      <c r="A12211" s="28" t="s">
        <v>82</v>
      </c>
      <c r="B12211" s="2">
        <v>2.8268077894173054</v>
      </c>
    </row>
    <row r="12212" spans="1:2" x14ac:dyDescent="0.25">
      <c r="A12212" s="6" t="s">
        <v>93</v>
      </c>
      <c r="B12212" s="2">
        <v>346.00727549228378</v>
      </c>
    </row>
    <row r="12213" spans="1:2" x14ac:dyDescent="0.25">
      <c r="A12213" s="28" t="s">
        <v>79</v>
      </c>
      <c r="B12213" s="2">
        <v>8.0921040046722847</v>
      </c>
    </row>
    <row r="12214" spans="1:2" x14ac:dyDescent="0.25">
      <c r="A12214" s="28" t="s">
        <v>86</v>
      </c>
      <c r="B12214" s="2">
        <v>3.6798032911012095</v>
      </c>
    </row>
    <row r="12215" spans="1:2" x14ac:dyDescent="0.25">
      <c r="A12215" s="28" t="s">
        <v>87</v>
      </c>
      <c r="B12215" s="2">
        <v>19.08900830536264</v>
      </c>
    </row>
    <row r="12216" spans="1:2" x14ac:dyDescent="0.25">
      <c r="A12216" s="28" t="s">
        <v>29</v>
      </c>
      <c r="B12216" s="2">
        <v>26.332735031647559</v>
      </c>
    </row>
    <row r="12217" spans="1:2" x14ac:dyDescent="0.25">
      <c r="A12217" s="28" t="s">
        <v>30</v>
      </c>
      <c r="B12217" s="2">
        <v>33.32013039300044</v>
      </c>
    </row>
    <row r="12218" spans="1:2" x14ac:dyDescent="0.25">
      <c r="A12218" s="28" t="s">
        <v>88</v>
      </c>
      <c r="B12218" s="2">
        <v>44.293810374065302</v>
      </c>
    </row>
    <row r="12219" spans="1:2" x14ac:dyDescent="0.25">
      <c r="A12219" s="28" t="s">
        <v>80</v>
      </c>
      <c r="B12219" s="2">
        <v>6.9355346214287446</v>
      </c>
    </row>
    <row r="12220" spans="1:2" x14ac:dyDescent="0.25">
      <c r="A12220" s="28" t="s">
        <v>84</v>
      </c>
      <c r="B12220" s="2">
        <v>47.835636283997204</v>
      </c>
    </row>
    <row r="12221" spans="1:2" x14ac:dyDescent="0.25">
      <c r="A12221" s="28" t="s">
        <v>85</v>
      </c>
      <c r="B12221" s="2">
        <v>87.856621889104773</v>
      </c>
    </row>
    <row r="12222" spans="1:2" x14ac:dyDescent="0.25">
      <c r="A12222" s="28" t="s">
        <v>82</v>
      </c>
      <c r="B12222" s="2">
        <v>68.571891297903619</v>
      </c>
    </row>
    <row r="12223" spans="1:2" x14ac:dyDescent="0.25">
      <c r="A12223" s="3" t="s">
        <v>29</v>
      </c>
      <c r="B12223" s="2">
        <v>807.92714951678431</v>
      </c>
    </row>
    <row r="12224" spans="1:2" x14ac:dyDescent="0.25">
      <c r="A12224" s="6" t="s">
        <v>229</v>
      </c>
      <c r="B12224" s="2">
        <v>4.2912667371683728</v>
      </c>
    </row>
    <row r="12225" spans="1:2" x14ac:dyDescent="0.25">
      <c r="A12225" s="28" t="s">
        <v>79</v>
      </c>
      <c r="B12225" s="2">
        <v>2.092775859895501E-3</v>
      </c>
    </row>
    <row r="12226" spans="1:2" x14ac:dyDescent="0.25">
      <c r="A12226" s="28" t="s">
        <v>86</v>
      </c>
      <c r="B12226" s="2">
        <v>6.2348957703267311E-3</v>
      </c>
    </row>
    <row r="12227" spans="1:2" x14ac:dyDescent="0.25">
      <c r="A12227" s="28" t="s">
        <v>87</v>
      </c>
      <c r="B12227" s="2">
        <v>0.75053753812262269</v>
      </c>
    </row>
    <row r="12228" spans="1:2" x14ac:dyDescent="0.25">
      <c r="A12228" s="28" t="s">
        <v>31</v>
      </c>
      <c r="B12228" s="2">
        <v>0.41746435279644706</v>
      </c>
    </row>
    <row r="12229" spans="1:2" x14ac:dyDescent="0.25">
      <c r="A12229" s="28" t="s">
        <v>30</v>
      </c>
      <c r="B12229" s="2">
        <v>0.30070105530595859</v>
      </c>
    </row>
    <row r="12230" spans="1:2" x14ac:dyDescent="0.25">
      <c r="A12230" s="28" t="s">
        <v>88</v>
      </c>
      <c r="B12230" s="2">
        <v>8.5992693419727095E-2</v>
      </c>
    </row>
    <row r="12231" spans="1:2" x14ac:dyDescent="0.25">
      <c r="A12231" s="28" t="s">
        <v>80</v>
      </c>
      <c r="B12231" s="2">
        <v>7.0379109072309905E-3</v>
      </c>
    </row>
    <row r="12232" spans="1:2" x14ac:dyDescent="0.25">
      <c r="A12232" s="28" t="s">
        <v>84</v>
      </c>
      <c r="B12232" s="2">
        <v>1.7668038955297587</v>
      </c>
    </row>
    <row r="12233" spans="1:2" x14ac:dyDescent="0.25">
      <c r="A12233" s="28" t="s">
        <v>85</v>
      </c>
      <c r="B12233" s="2">
        <v>0.39559140807576265</v>
      </c>
    </row>
    <row r="12234" spans="1:2" x14ac:dyDescent="0.25">
      <c r="A12234" s="28" t="s">
        <v>82</v>
      </c>
      <c r="B12234" s="2">
        <v>0.55881021138064346</v>
      </c>
    </row>
    <row r="12235" spans="1:2" x14ac:dyDescent="0.25">
      <c r="A12235" s="6" t="s">
        <v>240</v>
      </c>
      <c r="B12235" s="2">
        <v>3.6447023412243751</v>
      </c>
    </row>
    <row r="12236" spans="1:2" x14ac:dyDescent="0.25">
      <c r="A12236" s="28" t="s">
        <v>79</v>
      </c>
      <c r="B12236" s="2">
        <v>2.0628540078200409E-3</v>
      </c>
    </row>
    <row r="12237" spans="1:2" x14ac:dyDescent="0.25">
      <c r="A12237" s="28" t="s">
        <v>87</v>
      </c>
      <c r="B12237" s="2">
        <v>0.53639572048485928</v>
      </c>
    </row>
    <row r="12238" spans="1:2" x14ac:dyDescent="0.25">
      <c r="A12238" s="28" t="s">
        <v>31</v>
      </c>
      <c r="B12238" s="2">
        <v>0.11356919184733039</v>
      </c>
    </row>
    <row r="12239" spans="1:2" x14ac:dyDescent="0.25">
      <c r="A12239" s="28" t="s">
        <v>30</v>
      </c>
      <c r="B12239" s="2">
        <v>0.16094887619387679</v>
      </c>
    </row>
    <row r="12240" spans="1:2" x14ac:dyDescent="0.25">
      <c r="A12240" s="28" t="s">
        <v>88</v>
      </c>
      <c r="B12240" s="2">
        <v>2.524881639106228E-2</v>
      </c>
    </row>
    <row r="12241" spans="1:2" x14ac:dyDescent="0.25">
      <c r="A12241" s="28" t="s">
        <v>80</v>
      </c>
      <c r="B12241" s="2">
        <v>3.9352795005851593E-2</v>
      </c>
    </row>
    <row r="12242" spans="1:2" x14ac:dyDescent="0.25">
      <c r="A12242" s="28" t="s">
        <v>84</v>
      </c>
      <c r="B12242" s="2">
        <v>0.31552051510092599</v>
      </c>
    </row>
    <row r="12243" spans="1:2" x14ac:dyDescent="0.25">
      <c r="A12243" s="28" t="s">
        <v>85</v>
      </c>
      <c r="B12243" s="2">
        <v>1.2830965545637363</v>
      </c>
    </row>
    <row r="12244" spans="1:2" x14ac:dyDescent="0.25">
      <c r="A12244" s="28" t="s">
        <v>82</v>
      </c>
      <c r="B12244" s="2">
        <v>1.1685070176289125</v>
      </c>
    </row>
    <row r="12245" spans="1:2" x14ac:dyDescent="0.25">
      <c r="A12245" s="6" t="s">
        <v>242</v>
      </c>
      <c r="B12245" s="2">
        <v>82.034419062783385</v>
      </c>
    </row>
    <row r="12246" spans="1:2" x14ac:dyDescent="0.25">
      <c r="A12246" s="28" t="s">
        <v>79</v>
      </c>
      <c r="B12246" s="2">
        <v>1.1562077935545421</v>
      </c>
    </row>
    <row r="12247" spans="1:2" x14ac:dyDescent="0.25">
      <c r="A12247" s="28" t="s">
        <v>86</v>
      </c>
      <c r="B12247" s="2">
        <v>0.50738446272047444</v>
      </c>
    </row>
    <row r="12248" spans="1:2" x14ac:dyDescent="0.25">
      <c r="A12248" s="28" t="s">
        <v>87</v>
      </c>
      <c r="B12248" s="2">
        <v>2.8752264600499338</v>
      </c>
    </row>
    <row r="12249" spans="1:2" x14ac:dyDescent="0.25">
      <c r="A12249" s="28" t="s">
        <v>31</v>
      </c>
      <c r="B12249" s="2">
        <v>9.5590385369531852</v>
      </c>
    </row>
    <row r="12250" spans="1:2" x14ac:dyDescent="0.25">
      <c r="A12250" s="28" t="s">
        <v>30</v>
      </c>
      <c r="B12250" s="2">
        <v>4.3931091437468828</v>
      </c>
    </row>
    <row r="12251" spans="1:2" x14ac:dyDescent="0.25">
      <c r="A12251" s="28" t="s">
        <v>88</v>
      </c>
      <c r="B12251" s="2">
        <v>32.948002541803604</v>
      </c>
    </row>
    <row r="12252" spans="1:2" x14ac:dyDescent="0.25">
      <c r="A12252" s="28" t="s">
        <v>80</v>
      </c>
      <c r="B12252" s="2">
        <v>1.0696609974115878</v>
      </c>
    </row>
    <row r="12253" spans="1:2" x14ac:dyDescent="0.25">
      <c r="A12253" s="28" t="s">
        <v>84</v>
      </c>
      <c r="B12253" s="2">
        <v>3.8251967010896051</v>
      </c>
    </row>
    <row r="12254" spans="1:2" x14ac:dyDescent="0.25">
      <c r="A12254" s="28" t="s">
        <v>85</v>
      </c>
      <c r="B12254" s="2">
        <v>6.8304216126267319</v>
      </c>
    </row>
    <row r="12255" spans="1:2" x14ac:dyDescent="0.25">
      <c r="A12255" s="28" t="s">
        <v>82</v>
      </c>
      <c r="B12255" s="2">
        <v>18.870170812826846</v>
      </c>
    </row>
    <row r="12256" spans="1:2" x14ac:dyDescent="0.25">
      <c r="A12256" s="6" t="s">
        <v>231</v>
      </c>
      <c r="B12256" s="2">
        <v>0.10388106892960229</v>
      </c>
    </row>
    <row r="12257" spans="1:2" x14ac:dyDescent="0.25">
      <c r="A12257" s="28" t="s">
        <v>79</v>
      </c>
      <c r="B12257" s="2">
        <v>4.236558388887092E-5</v>
      </c>
    </row>
    <row r="12258" spans="1:2" x14ac:dyDescent="0.25">
      <c r="A12258" s="28" t="s">
        <v>86</v>
      </c>
      <c r="B12258" s="2">
        <v>9.3394117471494562E-5</v>
      </c>
    </row>
    <row r="12259" spans="1:2" x14ac:dyDescent="0.25">
      <c r="A12259" s="28" t="s">
        <v>31</v>
      </c>
      <c r="B12259" s="2">
        <v>2.6544780783154379E-2</v>
      </c>
    </row>
    <row r="12260" spans="1:2" x14ac:dyDescent="0.25">
      <c r="A12260" s="28" t="s">
        <v>30</v>
      </c>
      <c r="B12260" s="2">
        <v>2.5584866880902984E-4</v>
      </c>
    </row>
    <row r="12261" spans="1:2" x14ac:dyDescent="0.25">
      <c r="A12261" s="28" t="s">
        <v>88</v>
      </c>
      <c r="B12261" s="2">
        <v>2.244846048963499E-3</v>
      </c>
    </row>
    <row r="12262" spans="1:2" x14ac:dyDescent="0.25">
      <c r="A12262" s="28" t="s">
        <v>80</v>
      </c>
      <c r="B12262" s="2">
        <v>1.2647635340764256E-3</v>
      </c>
    </row>
    <row r="12263" spans="1:2" x14ac:dyDescent="0.25">
      <c r="A12263" s="28" t="s">
        <v>84</v>
      </c>
      <c r="B12263" s="2">
        <v>1.4207631205195859E-3</v>
      </c>
    </row>
    <row r="12264" spans="1:2" x14ac:dyDescent="0.25">
      <c r="A12264" s="28" t="s">
        <v>85</v>
      </c>
      <c r="B12264" s="2">
        <v>1.877037604202075E-2</v>
      </c>
    </row>
    <row r="12265" spans="1:2" x14ac:dyDescent="0.25">
      <c r="A12265" s="28" t="s">
        <v>82</v>
      </c>
      <c r="B12265" s="2">
        <v>5.3243931030698258E-2</v>
      </c>
    </row>
    <row r="12266" spans="1:2" x14ac:dyDescent="0.25">
      <c r="A12266" s="6" t="s">
        <v>19</v>
      </c>
      <c r="B12266" s="2">
        <v>0.26022190599438572</v>
      </c>
    </row>
    <row r="12267" spans="1:2" x14ac:dyDescent="0.25">
      <c r="A12267" s="28" t="s">
        <v>79</v>
      </c>
      <c r="B12267" s="2">
        <v>3.9816454495594213E-2</v>
      </c>
    </row>
    <row r="12268" spans="1:2" x14ac:dyDescent="0.25">
      <c r="A12268" s="28" t="s">
        <v>86</v>
      </c>
      <c r="B12268" s="2">
        <v>1.0681001139999972E-3</v>
      </c>
    </row>
    <row r="12269" spans="1:2" x14ac:dyDescent="0.25">
      <c r="A12269" s="28" t="s">
        <v>87</v>
      </c>
      <c r="B12269" s="2">
        <v>1.3742436356794278E-3</v>
      </c>
    </row>
    <row r="12270" spans="1:2" x14ac:dyDescent="0.25">
      <c r="A12270" s="28" t="s">
        <v>31</v>
      </c>
      <c r="B12270" s="2">
        <v>7.9341287704141721E-3</v>
      </c>
    </row>
    <row r="12271" spans="1:2" x14ac:dyDescent="0.25">
      <c r="A12271" s="28" t="s">
        <v>30</v>
      </c>
      <c r="B12271" s="2">
        <v>1.0053784408209299E-2</v>
      </c>
    </row>
    <row r="12272" spans="1:2" x14ac:dyDescent="0.25">
      <c r="A12272" s="28" t="s">
        <v>88</v>
      </c>
      <c r="B12272" s="2">
        <v>2.9509192383120951E-3</v>
      </c>
    </row>
    <row r="12273" spans="1:2" x14ac:dyDescent="0.25">
      <c r="A12273" s="28" t="s">
        <v>80</v>
      </c>
      <c r="B12273" s="2">
        <v>3.6475777377660574E-3</v>
      </c>
    </row>
    <row r="12274" spans="1:2" x14ac:dyDescent="0.25">
      <c r="A12274" s="28" t="s">
        <v>84</v>
      </c>
      <c r="B12274" s="2">
        <v>8.0290849749836495E-4</v>
      </c>
    </row>
    <row r="12275" spans="1:2" x14ac:dyDescent="0.25">
      <c r="A12275" s="28" t="s">
        <v>85</v>
      </c>
      <c r="B12275" s="2">
        <v>2.3390231880911563E-2</v>
      </c>
    </row>
    <row r="12276" spans="1:2" x14ac:dyDescent="0.25">
      <c r="A12276" s="28" t="s">
        <v>82</v>
      </c>
      <c r="B12276" s="2">
        <v>0.16918355721600054</v>
      </c>
    </row>
    <row r="12277" spans="1:2" x14ac:dyDescent="0.25">
      <c r="A12277" s="6" t="s">
        <v>244</v>
      </c>
      <c r="B12277" s="2">
        <v>18.737169720137469</v>
      </c>
    </row>
    <row r="12278" spans="1:2" x14ac:dyDescent="0.25">
      <c r="A12278" s="28" t="s">
        <v>79</v>
      </c>
      <c r="B12278" s="2">
        <v>3.5054370720946464E-2</v>
      </c>
    </row>
    <row r="12279" spans="1:2" x14ac:dyDescent="0.25">
      <c r="A12279" s="28" t="s">
        <v>86</v>
      </c>
      <c r="B12279" s="2">
        <v>0.18881872419139983</v>
      </c>
    </row>
    <row r="12280" spans="1:2" x14ac:dyDescent="0.25">
      <c r="A12280" s="28" t="s">
        <v>87</v>
      </c>
      <c r="B12280" s="2">
        <v>4.0916670383205735</v>
      </c>
    </row>
    <row r="12281" spans="1:2" x14ac:dyDescent="0.25">
      <c r="A12281" s="28" t="s">
        <v>31</v>
      </c>
      <c r="B12281" s="2">
        <v>1.771694591261642</v>
      </c>
    </row>
    <row r="12282" spans="1:2" x14ac:dyDescent="0.25">
      <c r="A12282" s="28" t="s">
        <v>30</v>
      </c>
      <c r="B12282" s="2">
        <v>1.2503936215450868</v>
      </c>
    </row>
    <row r="12283" spans="1:2" x14ac:dyDescent="0.25">
      <c r="A12283" s="28" t="s">
        <v>88</v>
      </c>
      <c r="B12283" s="2">
        <v>1.884270519364778</v>
      </c>
    </row>
    <row r="12284" spans="1:2" x14ac:dyDescent="0.25">
      <c r="A12284" s="28" t="s">
        <v>80</v>
      </c>
      <c r="B12284" s="2">
        <v>5.2869436418930181E-2</v>
      </c>
    </row>
    <row r="12285" spans="1:2" x14ac:dyDescent="0.25">
      <c r="A12285" s="28" t="s">
        <v>84</v>
      </c>
      <c r="B12285" s="2">
        <v>1.5241798831824946</v>
      </c>
    </row>
    <row r="12286" spans="1:2" x14ac:dyDescent="0.25">
      <c r="A12286" s="28" t="s">
        <v>85</v>
      </c>
      <c r="B12286" s="2">
        <v>3.1557846296058716</v>
      </c>
    </row>
    <row r="12287" spans="1:2" x14ac:dyDescent="0.25">
      <c r="A12287" s="28" t="s">
        <v>82</v>
      </c>
      <c r="B12287" s="2">
        <v>4.7824369055257456</v>
      </c>
    </row>
    <row r="12288" spans="1:2" x14ac:dyDescent="0.25">
      <c r="A12288" s="6" t="s">
        <v>52</v>
      </c>
      <c r="B12288" s="2">
        <v>0.15479892828569747</v>
      </c>
    </row>
    <row r="12289" spans="1:2" x14ac:dyDescent="0.25">
      <c r="A12289" s="28" t="s">
        <v>79</v>
      </c>
      <c r="B12289" s="2">
        <v>4.8369559121272572E-4</v>
      </c>
    </row>
    <row r="12290" spans="1:2" x14ac:dyDescent="0.25">
      <c r="A12290" s="28" t="s">
        <v>86</v>
      </c>
      <c r="B12290" s="2">
        <v>5.7540632339466748E-4</v>
      </c>
    </row>
    <row r="12291" spans="1:2" x14ac:dyDescent="0.25">
      <c r="A12291" s="28" t="s">
        <v>87</v>
      </c>
      <c r="B12291" s="2">
        <v>2.8143229400866773E-2</v>
      </c>
    </row>
    <row r="12292" spans="1:2" x14ac:dyDescent="0.25">
      <c r="A12292" s="28" t="s">
        <v>31</v>
      </c>
      <c r="B12292" s="2">
        <v>3.4228207264261653E-3</v>
      </c>
    </row>
    <row r="12293" spans="1:2" x14ac:dyDescent="0.25">
      <c r="A12293" s="28" t="s">
        <v>30</v>
      </c>
      <c r="B12293" s="2">
        <v>5.3894331225269503E-3</v>
      </c>
    </row>
    <row r="12294" spans="1:2" x14ac:dyDescent="0.25">
      <c r="A12294" s="28" t="s">
        <v>88</v>
      </c>
      <c r="B12294" s="2">
        <v>1.082831534284814E-2</v>
      </c>
    </row>
    <row r="12295" spans="1:2" x14ac:dyDescent="0.25">
      <c r="A12295" s="28" t="s">
        <v>80</v>
      </c>
      <c r="B12295" s="2">
        <v>4.7151306655312462E-4</v>
      </c>
    </row>
    <row r="12296" spans="1:2" x14ac:dyDescent="0.25">
      <c r="A12296" s="28" t="s">
        <v>84</v>
      </c>
      <c r="B12296" s="2">
        <v>2.7106455133008786E-3</v>
      </c>
    </row>
    <row r="12297" spans="1:2" x14ac:dyDescent="0.25">
      <c r="A12297" s="28" t="s">
        <v>85</v>
      </c>
      <c r="B12297" s="2">
        <v>9.334614590298182E-2</v>
      </c>
    </row>
    <row r="12298" spans="1:2" x14ac:dyDescent="0.25">
      <c r="A12298" s="28" t="s">
        <v>82</v>
      </c>
      <c r="B12298" s="2">
        <v>9.4277232955862194E-3</v>
      </c>
    </row>
    <row r="12299" spans="1:2" x14ac:dyDescent="0.25">
      <c r="A12299" s="6" t="s">
        <v>246</v>
      </c>
      <c r="B12299" s="2">
        <v>5.2349526149096111</v>
      </c>
    </row>
    <row r="12300" spans="1:2" x14ac:dyDescent="0.25">
      <c r="A12300" s="28" t="s">
        <v>79</v>
      </c>
      <c r="B12300" s="2">
        <v>0.1367429107849982</v>
      </c>
    </row>
    <row r="12301" spans="1:2" x14ac:dyDescent="0.25">
      <c r="A12301" s="28" t="s">
        <v>86</v>
      </c>
      <c r="B12301" s="2">
        <v>5.6602635846148108E-2</v>
      </c>
    </row>
    <row r="12302" spans="1:2" x14ac:dyDescent="0.25">
      <c r="A12302" s="28" t="s">
        <v>87</v>
      </c>
      <c r="B12302" s="2">
        <v>0.26036012270685421</v>
      </c>
    </row>
    <row r="12303" spans="1:2" x14ac:dyDescent="0.25">
      <c r="A12303" s="28" t="s">
        <v>31</v>
      </c>
      <c r="B12303" s="2">
        <v>0.47306495444204849</v>
      </c>
    </row>
    <row r="12304" spans="1:2" x14ac:dyDescent="0.25">
      <c r="A12304" s="28" t="s">
        <v>30</v>
      </c>
      <c r="B12304" s="2">
        <v>0.5022991286747337</v>
      </c>
    </row>
    <row r="12305" spans="1:2" x14ac:dyDescent="0.25">
      <c r="A12305" s="28" t="s">
        <v>88</v>
      </c>
      <c r="B12305" s="2">
        <v>0.54591345283644399</v>
      </c>
    </row>
    <row r="12306" spans="1:2" x14ac:dyDescent="0.25">
      <c r="A12306" s="28" t="s">
        <v>80</v>
      </c>
      <c r="B12306" s="2">
        <v>0.32576501836612776</v>
      </c>
    </row>
    <row r="12307" spans="1:2" x14ac:dyDescent="0.25">
      <c r="A12307" s="28" t="s">
        <v>84</v>
      </c>
      <c r="B12307" s="2">
        <v>0.61830270724468517</v>
      </c>
    </row>
    <row r="12308" spans="1:2" x14ac:dyDescent="0.25">
      <c r="A12308" s="28" t="s">
        <v>85</v>
      </c>
      <c r="B12308" s="2">
        <v>1.3175975170091614</v>
      </c>
    </row>
    <row r="12309" spans="1:2" x14ac:dyDescent="0.25">
      <c r="A12309" s="28" t="s">
        <v>82</v>
      </c>
      <c r="B12309" s="2">
        <v>0.99830416699841096</v>
      </c>
    </row>
    <row r="12310" spans="1:2" x14ac:dyDescent="0.25">
      <c r="A12310" s="6" t="s">
        <v>248</v>
      </c>
      <c r="B12310" s="2">
        <v>100.09959151219931</v>
      </c>
    </row>
    <row r="12311" spans="1:2" x14ac:dyDescent="0.25">
      <c r="A12311" s="28" t="s">
        <v>79</v>
      </c>
      <c r="B12311" s="2">
        <v>1.9234991277376001</v>
      </c>
    </row>
    <row r="12312" spans="1:2" x14ac:dyDescent="0.25">
      <c r="A12312" s="28" t="s">
        <v>86</v>
      </c>
      <c r="B12312" s="2">
        <v>2.0047955757470057</v>
      </c>
    </row>
    <row r="12313" spans="1:2" x14ac:dyDescent="0.25">
      <c r="A12313" s="28" t="s">
        <v>87</v>
      </c>
      <c r="B12313" s="2">
        <v>8.2249696690580301</v>
      </c>
    </row>
    <row r="12314" spans="1:2" x14ac:dyDescent="0.25">
      <c r="A12314" s="28" t="s">
        <v>31</v>
      </c>
      <c r="B12314" s="2">
        <v>6.3258511884828037</v>
      </c>
    </row>
    <row r="12315" spans="1:2" x14ac:dyDescent="0.25">
      <c r="A12315" s="28" t="s">
        <v>30</v>
      </c>
      <c r="B12315" s="2">
        <v>5.4823589290484795</v>
      </c>
    </row>
    <row r="12316" spans="1:2" x14ac:dyDescent="0.25">
      <c r="A12316" s="28" t="s">
        <v>88</v>
      </c>
      <c r="B12316" s="2">
        <v>14.529716380380981</v>
      </c>
    </row>
    <row r="12317" spans="1:2" x14ac:dyDescent="0.25">
      <c r="A12317" s="28" t="s">
        <v>80</v>
      </c>
      <c r="B12317" s="2">
        <v>3.7129593915591479</v>
      </c>
    </row>
    <row r="12318" spans="1:2" x14ac:dyDescent="0.25">
      <c r="A12318" s="28" t="s">
        <v>84</v>
      </c>
      <c r="B12318" s="2">
        <v>15.50086448415801</v>
      </c>
    </row>
    <row r="12319" spans="1:2" x14ac:dyDescent="0.25">
      <c r="A12319" s="28" t="s">
        <v>85</v>
      </c>
      <c r="B12319" s="2">
        <v>19.886984893288616</v>
      </c>
    </row>
    <row r="12320" spans="1:2" x14ac:dyDescent="0.25">
      <c r="A12320" s="28" t="s">
        <v>82</v>
      </c>
      <c r="B12320" s="2">
        <v>22.507591872738647</v>
      </c>
    </row>
    <row r="12321" spans="1:2" x14ac:dyDescent="0.25">
      <c r="A12321" s="6" t="s">
        <v>20</v>
      </c>
      <c r="B12321" s="2">
        <v>16.348145236915954</v>
      </c>
    </row>
    <row r="12322" spans="1:2" x14ac:dyDescent="0.25">
      <c r="A12322" s="28" t="s">
        <v>79</v>
      </c>
      <c r="B12322" s="2">
        <v>0.62429936140602493</v>
      </c>
    </row>
    <row r="12323" spans="1:2" x14ac:dyDescent="0.25">
      <c r="A12323" s="28" t="s">
        <v>86</v>
      </c>
      <c r="B12323" s="2">
        <v>0.33454373397384268</v>
      </c>
    </row>
    <row r="12324" spans="1:2" x14ac:dyDescent="0.25">
      <c r="A12324" s="28" t="s">
        <v>87</v>
      </c>
      <c r="B12324" s="2">
        <v>2.1676809062106188</v>
      </c>
    </row>
    <row r="12325" spans="1:2" x14ac:dyDescent="0.25">
      <c r="A12325" s="28" t="s">
        <v>31</v>
      </c>
      <c r="B12325" s="2">
        <v>1.9600293729743985</v>
      </c>
    </row>
    <row r="12326" spans="1:2" x14ac:dyDescent="0.25">
      <c r="A12326" s="28" t="s">
        <v>30</v>
      </c>
      <c r="B12326" s="2">
        <v>1.0082931408858866</v>
      </c>
    </row>
    <row r="12327" spans="1:2" x14ac:dyDescent="0.25">
      <c r="A12327" s="28" t="s">
        <v>88</v>
      </c>
      <c r="B12327" s="2">
        <v>1.5241648126419094</v>
      </c>
    </row>
    <row r="12328" spans="1:2" x14ac:dyDescent="0.25">
      <c r="A12328" s="28" t="s">
        <v>80</v>
      </c>
      <c r="B12328" s="2">
        <v>0.31419123660503506</v>
      </c>
    </row>
    <row r="12329" spans="1:2" x14ac:dyDescent="0.25">
      <c r="A12329" s="28" t="s">
        <v>84</v>
      </c>
      <c r="B12329" s="2">
        <v>1.6553436087078195</v>
      </c>
    </row>
    <row r="12330" spans="1:2" x14ac:dyDescent="0.25">
      <c r="A12330" s="28" t="s">
        <v>85</v>
      </c>
      <c r="B12330" s="2">
        <v>2.5354850576520138</v>
      </c>
    </row>
    <row r="12331" spans="1:2" x14ac:dyDescent="0.25">
      <c r="A12331" s="28" t="s">
        <v>82</v>
      </c>
      <c r="B12331" s="2">
        <v>4.2241140058584028</v>
      </c>
    </row>
    <row r="12332" spans="1:2" x14ac:dyDescent="0.25">
      <c r="A12332" s="6" t="s">
        <v>21</v>
      </c>
      <c r="B12332" s="2">
        <v>3.6066725721438795</v>
      </c>
    </row>
    <row r="12333" spans="1:2" x14ac:dyDescent="0.25">
      <c r="A12333" s="28" t="s">
        <v>79</v>
      </c>
      <c r="B12333" s="2">
        <v>1.8856373293473495E-2</v>
      </c>
    </row>
    <row r="12334" spans="1:2" x14ac:dyDescent="0.25">
      <c r="A12334" s="28" t="s">
        <v>86</v>
      </c>
      <c r="B12334" s="2">
        <v>6.7913769462221744E-3</v>
      </c>
    </row>
    <row r="12335" spans="1:2" x14ac:dyDescent="0.25">
      <c r="A12335" s="28" t="s">
        <v>87</v>
      </c>
      <c r="B12335" s="2">
        <v>0.19343906941590061</v>
      </c>
    </row>
    <row r="12336" spans="1:2" x14ac:dyDescent="0.25">
      <c r="A12336" s="28" t="s">
        <v>31</v>
      </c>
      <c r="B12336" s="2">
        <v>0.19955070561311464</v>
      </c>
    </row>
    <row r="12337" spans="1:2" x14ac:dyDescent="0.25">
      <c r="A12337" s="28" t="s">
        <v>30</v>
      </c>
      <c r="B12337" s="2">
        <v>0.3586536720348561</v>
      </c>
    </row>
    <row r="12338" spans="1:2" x14ac:dyDescent="0.25">
      <c r="A12338" s="28" t="s">
        <v>88</v>
      </c>
      <c r="B12338" s="2">
        <v>0.38844141980247066</v>
      </c>
    </row>
    <row r="12339" spans="1:2" x14ac:dyDescent="0.25">
      <c r="A12339" s="28" t="s">
        <v>80</v>
      </c>
      <c r="B12339" s="2">
        <v>0.31424991038334915</v>
      </c>
    </row>
    <row r="12340" spans="1:2" x14ac:dyDescent="0.25">
      <c r="A12340" s="28" t="s">
        <v>84</v>
      </c>
      <c r="B12340" s="2">
        <v>0.494829627667625</v>
      </c>
    </row>
    <row r="12341" spans="1:2" x14ac:dyDescent="0.25">
      <c r="A12341" s="28" t="s">
        <v>85</v>
      </c>
      <c r="B12341" s="2">
        <v>0.41593372949874619</v>
      </c>
    </row>
    <row r="12342" spans="1:2" x14ac:dyDescent="0.25">
      <c r="A12342" s="28" t="s">
        <v>82</v>
      </c>
      <c r="B12342" s="2">
        <v>1.2159266874881214</v>
      </c>
    </row>
    <row r="12343" spans="1:2" x14ac:dyDescent="0.25">
      <c r="A12343" s="6" t="s">
        <v>22</v>
      </c>
      <c r="B12343" s="2">
        <v>1.192468755676247</v>
      </c>
    </row>
    <row r="12344" spans="1:2" x14ac:dyDescent="0.25">
      <c r="A12344" s="28" t="s">
        <v>79</v>
      </c>
      <c r="B12344" s="2">
        <v>1.8424249258720903E-2</v>
      </c>
    </row>
    <row r="12345" spans="1:2" x14ac:dyDescent="0.25">
      <c r="A12345" s="28" t="s">
        <v>86</v>
      </c>
      <c r="B12345" s="2">
        <v>1.2188827512041105E-2</v>
      </c>
    </row>
    <row r="12346" spans="1:2" x14ac:dyDescent="0.25">
      <c r="A12346" s="28" t="s">
        <v>87</v>
      </c>
      <c r="B12346" s="2">
        <v>0.1704971001825451</v>
      </c>
    </row>
    <row r="12347" spans="1:2" x14ac:dyDescent="0.25">
      <c r="A12347" s="28" t="s">
        <v>31</v>
      </c>
      <c r="B12347" s="2">
        <v>0.10658829253393748</v>
      </c>
    </row>
    <row r="12348" spans="1:2" x14ac:dyDescent="0.25">
      <c r="A12348" s="28" t="s">
        <v>30</v>
      </c>
      <c r="B12348" s="2">
        <v>8.2689426301801983E-2</v>
      </c>
    </row>
    <row r="12349" spans="1:2" x14ac:dyDescent="0.25">
      <c r="A12349" s="28" t="s">
        <v>88</v>
      </c>
      <c r="B12349" s="2">
        <v>9.0148930198118579E-2</v>
      </c>
    </row>
    <row r="12350" spans="1:2" x14ac:dyDescent="0.25">
      <c r="A12350" s="28" t="s">
        <v>80</v>
      </c>
      <c r="B12350" s="2">
        <v>2.7123631339251043E-2</v>
      </c>
    </row>
    <row r="12351" spans="1:2" x14ac:dyDescent="0.25">
      <c r="A12351" s="28" t="s">
        <v>84</v>
      </c>
      <c r="B12351" s="2">
        <v>5.8256627340048876E-2</v>
      </c>
    </row>
    <row r="12352" spans="1:2" x14ac:dyDescent="0.25">
      <c r="A12352" s="28" t="s">
        <v>85</v>
      </c>
      <c r="B12352" s="2">
        <v>0.16207903071304117</v>
      </c>
    </row>
    <row r="12353" spans="1:2" x14ac:dyDescent="0.25">
      <c r="A12353" s="28" t="s">
        <v>82</v>
      </c>
      <c r="B12353" s="2">
        <v>0.46447264029674074</v>
      </c>
    </row>
    <row r="12354" spans="1:2" x14ac:dyDescent="0.25">
      <c r="A12354" s="6" t="s">
        <v>25</v>
      </c>
      <c r="B12354" s="2">
        <v>3.8828419624387291</v>
      </c>
    </row>
    <row r="12355" spans="1:2" x14ac:dyDescent="0.25">
      <c r="A12355" s="28" t="s">
        <v>79</v>
      </c>
      <c r="B12355" s="2">
        <v>6.0684691138875538E-3</v>
      </c>
    </row>
    <row r="12356" spans="1:2" x14ac:dyDescent="0.25">
      <c r="A12356" s="28" t="s">
        <v>86</v>
      </c>
      <c r="B12356" s="2">
        <v>1.2931582701808393E-2</v>
      </c>
    </row>
    <row r="12357" spans="1:2" x14ac:dyDescent="0.25">
      <c r="A12357" s="28" t="s">
        <v>87</v>
      </c>
      <c r="B12357" s="2">
        <v>0.21769008502264742</v>
      </c>
    </row>
    <row r="12358" spans="1:2" x14ac:dyDescent="0.25">
      <c r="A12358" s="28" t="s">
        <v>31</v>
      </c>
      <c r="B12358" s="2">
        <v>0.66809503340110077</v>
      </c>
    </row>
    <row r="12359" spans="1:2" x14ac:dyDescent="0.25">
      <c r="A12359" s="28" t="s">
        <v>30</v>
      </c>
      <c r="B12359" s="2">
        <v>0.10494099112225155</v>
      </c>
    </row>
    <row r="12360" spans="1:2" x14ac:dyDescent="0.25">
      <c r="A12360" s="28" t="s">
        <v>88</v>
      </c>
      <c r="B12360" s="2">
        <v>0.76390399081558436</v>
      </c>
    </row>
    <row r="12361" spans="1:2" x14ac:dyDescent="0.25">
      <c r="A12361" s="28" t="s">
        <v>80</v>
      </c>
      <c r="B12361" s="2">
        <v>8.2202448408411188E-3</v>
      </c>
    </row>
    <row r="12362" spans="1:2" x14ac:dyDescent="0.25">
      <c r="A12362" s="28" t="s">
        <v>84</v>
      </c>
      <c r="B12362" s="2">
        <v>3.0710470656080922E-3</v>
      </c>
    </row>
    <row r="12363" spans="1:2" x14ac:dyDescent="0.25">
      <c r="A12363" s="28" t="s">
        <v>85</v>
      </c>
      <c r="B12363" s="2">
        <v>0.96870791718414284</v>
      </c>
    </row>
    <row r="12364" spans="1:2" x14ac:dyDescent="0.25">
      <c r="A12364" s="28" t="s">
        <v>82</v>
      </c>
      <c r="B12364" s="2">
        <v>1.1292126011708574</v>
      </c>
    </row>
    <row r="12365" spans="1:2" x14ac:dyDescent="0.25">
      <c r="A12365" s="6" t="s">
        <v>23</v>
      </c>
      <c r="B12365" s="2">
        <v>13.76912208077497</v>
      </c>
    </row>
    <row r="12366" spans="1:2" x14ac:dyDescent="0.25">
      <c r="A12366" s="28" t="s">
        <v>79</v>
      </c>
      <c r="B12366" s="2">
        <v>0.23243502500143265</v>
      </c>
    </row>
    <row r="12367" spans="1:2" x14ac:dyDescent="0.25">
      <c r="A12367" s="28" t="s">
        <v>86</v>
      </c>
      <c r="B12367" s="2">
        <v>0.18877366591417372</v>
      </c>
    </row>
    <row r="12368" spans="1:2" x14ac:dyDescent="0.25">
      <c r="A12368" s="28" t="s">
        <v>87</v>
      </c>
      <c r="B12368" s="2">
        <v>1.123617648276142</v>
      </c>
    </row>
    <row r="12369" spans="1:2" x14ac:dyDescent="0.25">
      <c r="A12369" s="28" t="s">
        <v>31</v>
      </c>
      <c r="B12369" s="2">
        <v>1.6116955249197153</v>
      </c>
    </row>
    <row r="12370" spans="1:2" x14ac:dyDescent="0.25">
      <c r="A12370" s="28" t="s">
        <v>30</v>
      </c>
      <c r="B12370" s="2">
        <v>1.1897327724441329</v>
      </c>
    </row>
    <row r="12371" spans="1:2" x14ac:dyDescent="0.25">
      <c r="A12371" s="28" t="s">
        <v>88</v>
      </c>
      <c r="B12371" s="2">
        <v>0.93094985882348646</v>
      </c>
    </row>
    <row r="12372" spans="1:2" x14ac:dyDescent="0.25">
      <c r="A12372" s="28" t="s">
        <v>80</v>
      </c>
      <c r="B12372" s="2">
        <v>0.59453247040346446</v>
      </c>
    </row>
    <row r="12373" spans="1:2" x14ac:dyDescent="0.25">
      <c r="A12373" s="28" t="s">
        <v>84</v>
      </c>
      <c r="B12373" s="2">
        <v>2.2970386574528212</v>
      </c>
    </row>
    <row r="12374" spans="1:2" x14ac:dyDescent="0.25">
      <c r="A12374" s="28" t="s">
        <v>85</v>
      </c>
      <c r="B12374" s="2">
        <v>2.8236788933197143</v>
      </c>
    </row>
    <row r="12375" spans="1:2" x14ac:dyDescent="0.25">
      <c r="A12375" s="28" t="s">
        <v>82</v>
      </c>
      <c r="B12375" s="2">
        <v>2.776667564219887</v>
      </c>
    </row>
    <row r="12376" spans="1:2" x14ac:dyDescent="0.25">
      <c r="A12376" s="6" t="s">
        <v>250</v>
      </c>
      <c r="B12376" s="2">
        <v>21.009384275367267</v>
      </c>
    </row>
    <row r="12377" spans="1:2" x14ac:dyDescent="0.25">
      <c r="A12377" s="28" t="s">
        <v>79</v>
      </c>
      <c r="B12377" s="2">
        <v>0.1251434689211029</v>
      </c>
    </row>
    <row r="12378" spans="1:2" x14ac:dyDescent="0.25">
      <c r="A12378" s="28" t="s">
        <v>86</v>
      </c>
      <c r="B12378" s="2">
        <v>9.7467633547225097E-2</v>
      </c>
    </row>
    <row r="12379" spans="1:2" x14ac:dyDescent="0.25">
      <c r="A12379" s="28" t="s">
        <v>87</v>
      </c>
      <c r="B12379" s="2">
        <v>1.7574802283069515</v>
      </c>
    </row>
    <row r="12380" spans="1:2" x14ac:dyDescent="0.25">
      <c r="A12380" s="28" t="s">
        <v>31</v>
      </c>
      <c r="B12380" s="2">
        <v>1.6973061938685567</v>
      </c>
    </row>
    <row r="12381" spans="1:2" x14ac:dyDescent="0.25">
      <c r="A12381" s="28" t="s">
        <v>30</v>
      </c>
      <c r="B12381" s="2">
        <v>1.7224942328706523</v>
      </c>
    </row>
    <row r="12382" spans="1:2" x14ac:dyDescent="0.25">
      <c r="A12382" s="28" t="s">
        <v>88</v>
      </c>
      <c r="B12382" s="2">
        <v>1.5416265559903519</v>
      </c>
    </row>
    <row r="12383" spans="1:2" x14ac:dyDescent="0.25">
      <c r="A12383" s="28" t="s">
        <v>80</v>
      </c>
      <c r="B12383" s="2">
        <v>0.23919421583247508</v>
      </c>
    </row>
    <row r="12384" spans="1:2" x14ac:dyDescent="0.25">
      <c r="A12384" s="28" t="s">
        <v>84</v>
      </c>
      <c r="B12384" s="2">
        <v>2.4848101800235649</v>
      </c>
    </row>
    <row r="12385" spans="1:2" x14ac:dyDescent="0.25">
      <c r="A12385" s="28" t="s">
        <v>85</v>
      </c>
      <c r="B12385" s="2">
        <v>2.4899291592957655</v>
      </c>
    </row>
    <row r="12386" spans="1:2" x14ac:dyDescent="0.25">
      <c r="A12386" s="28" t="s">
        <v>82</v>
      </c>
      <c r="B12386" s="2">
        <v>8.8539324067106211</v>
      </c>
    </row>
    <row r="12387" spans="1:2" x14ac:dyDescent="0.25">
      <c r="A12387" s="6" t="s">
        <v>252</v>
      </c>
      <c r="B12387" s="2">
        <v>123.73094607996853</v>
      </c>
    </row>
    <row r="12388" spans="1:2" x14ac:dyDescent="0.25">
      <c r="A12388" s="28" t="s">
        <v>79</v>
      </c>
      <c r="B12388" s="2">
        <v>4.5308442809468792</v>
      </c>
    </row>
    <row r="12389" spans="1:2" x14ac:dyDescent="0.25">
      <c r="A12389" s="28" t="s">
        <v>86</v>
      </c>
      <c r="B12389" s="2">
        <v>1.5369987706319803</v>
      </c>
    </row>
    <row r="12390" spans="1:2" x14ac:dyDescent="0.25">
      <c r="A12390" s="28" t="s">
        <v>87</v>
      </c>
      <c r="B12390" s="2">
        <v>7.6016938191557522</v>
      </c>
    </row>
    <row r="12391" spans="1:2" x14ac:dyDescent="0.25">
      <c r="A12391" s="28" t="s">
        <v>31</v>
      </c>
      <c r="B12391" s="2">
        <v>7.2650767070320335</v>
      </c>
    </row>
    <row r="12392" spans="1:2" x14ac:dyDescent="0.25">
      <c r="A12392" s="28" t="s">
        <v>30</v>
      </c>
      <c r="B12392" s="2">
        <v>6.2474588645017999</v>
      </c>
    </row>
    <row r="12393" spans="1:2" x14ac:dyDescent="0.25">
      <c r="A12393" s="28" t="s">
        <v>88</v>
      </c>
      <c r="B12393" s="2">
        <v>18.955604630735355</v>
      </c>
    </row>
    <row r="12394" spans="1:2" x14ac:dyDescent="0.25">
      <c r="A12394" s="28" t="s">
        <v>80</v>
      </c>
      <c r="B12394" s="2">
        <v>8.4886467787121909</v>
      </c>
    </row>
    <row r="12395" spans="1:2" x14ac:dyDescent="0.25">
      <c r="A12395" s="28" t="s">
        <v>84</v>
      </c>
      <c r="B12395" s="2">
        <v>19.264117119646905</v>
      </c>
    </row>
    <row r="12396" spans="1:2" x14ac:dyDescent="0.25">
      <c r="A12396" s="28" t="s">
        <v>85</v>
      </c>
      <c r="B12396" s="2">
        <v>21.27710454367055</v>
      </c>
    </row>
    <row r="12397" spans="1:2" x14ac:dyDescent="0.25">
      <c r="A12397" s="28" t="s">
        <v>82</v>
      </c>
      <c r="B12397" s="2">
        <v>28.563400564935087</v>
      </c>
    </row>
    <row r="12398" spans="1:2" x14ac:dyDescent="0.25">
      <c r="A12398" s="6" t="s">
        <v>230</v>
      </c>
      <c r="B12398" s="2">
        <v>5.8629899034743316</v>
      </c>
    </row>
    <row r="12399" spans="1:2" x14ac:dyDescent="0.25">
      <c r="A12399" s="28" t="s">
        <v>79</v>
      </c>
      <c r="B12399" s="2">
        <v>0.17094882531259972</v>
      </c>
    </row>
    <row r="12400" spans="1:2" x14ac:dyDescent="0.25">
      <c r="A12400" s="28" t="s">
        <v>86</v>
      </c>
      <c r="B12400" s="2">
        <v>7.2435342075928708E-2</v>
      </c>
    </row>
    <row r="12401" spans="1:2" x14ac:dyDescent="0.25">
      <c r="A12401" s="28" t="s">
        <v>87</v>
      </c>
      <c r="B12401" s="2">
        <v>0.41024597739814606</v>
      </c>
    </row>
    <row r="12402" spans="1:2" x14ac:dyDescent="0.25">
      <c r="A12402" s="28" t="s">
        <v>31</v>
      </c>
      <c r="B12402" s="2">
        <v>0.42626969217289612</v>
      </c>
    </row>
    <row r="12403" spans="1:2" x14ac:dyDescent="0.25">
      <c r="A12403" s="28" t="s">
        <v>30</v>
      </c>
      <c r="B12403" s="2">
        <v>0.4409483158532288</v>
      </c>
    </row>
    <row r="12404" spans="1:2" x14ac:dyDescent="0.25">
      <c r="A12404" s="28" t="s">
        <v>88</v>
      </c>
      <c r="B12404" s="2">
        <v>0.95846871521403343</v>
      </c>
    </row>
    <row r="12405" spans="1:2" x14ac:dyDescent="0.25">
      <c r="A12405" s="28" t="s">
        <v>80</v>
      </c>
      <c r="B12405" s="2">
        <v>0.26199839435711686</v>
      </c>
    </row>
    <row r="12406" spans="1:2" x14ac:dyDescent="0.25">
      <c r="A12406" s="28" t="s">
        <v>84</v>
      </c>
      <c r="B12406" s="2">
        <v>0.17478428773422147</v>
      </c>
    </row>
    <row r="12407" spans="1:2" x14ac:dyDescent="0.25">
      <c r="A12407" s="28" t="s">
        <v>85</v>
      </c>
      <c r="B12407" s="2">
        <v>1.2700054561603991</v>
      </c>
    </row>
    <row r="12408" spans="1:2" x14ac:dyDescent="0.25">
      <c r="A12408" s="28" t="s">
        <v>82</v>
      </c>
      <c r="B12408" s="2">
        <v>1.6768848971957615</v>
      </c>
    </row>
    <row r="12409" spans="1:2" x14ac:dyDescent="0.25">
      <c r="A12409" s="6" t="s">
        <v>93</v>
      </c>
      <c r="B12409" s="2">
        <v>403.96357475839216</v>
      </c>
    </row>
    <row r="12410" spans="1:2" x14ac:dyDescent="0.25">
      <c r="A12410" s="28" t="s">
        <v>79</v>
      </c>
      <c r="B12410" s="2">
        <v>9.0230224015906195</v>
      </c>
    </row>
    <row r="12411" spans="1:2" x14ac:dyDescent="0.25">
      <c r="A12411" s="28" t="s">
        <v>86</v>
      </c>
      <c r="B12411" s="2">
        <v>5.0277041281334425</v>
      </c>
    </row>
    <row r="12412" spans="1:2" x14ac:dyDescent="0.25">
      <c r="A12412" s="28" t="s">
        <v>87</v>
      </c>
      <c r="B12412" s="2">
        <v>30.411018855748122</v>
      </c>
    </row>
    <row r="12413" spans="1:2" x14ac:dyDescent="0.25">
      <c r="A12413" s="28" t="s">
        <v>31</v>
      </c>
      <c r="B12413" s="2">
        <v>32.633196068579203</v>
      </c>
    </row>
    <row r="12414" spans="1:2" x14ac:dyDescent="0.25">
      <c r="A12414" s="28" t="s">
        <v>30</v>
      </c>
      <c r="B12414" s="2">
        <v>23.260721236729175</v>
      </c>
    </row>
    <row r="12415" spans="1:2" x14ac:dyDescent="0.25">
      <c r="A12415" s="28" t="s">
        <v>88</v>
      </c>
      <c r="B12415" s="2">
        <v>75.188477399048026</v>
      </c>
    </row>
    <row r="12416" spans="1:2" x14ac:dyDescent="0.25">
      <c r="A12416" s="28" t="s">
        <v>80</v>
      </c>
      <c r="B12416" s="2">
        <v>15.461186286480995</v>
      </c>
    </row>
    <row r="12417" spans="1:2" x14ac:dyDescent="0.25">
      <c r="A12417" s="28" t="s">
        <v>84</v>
      </c>
      <c r="B12417" s="2">
        <v>49.988053659075412</v>
      </c>
    </row>
    <row r="12418" spans="1:2" x14ac:dyDescent="0.25">
      <c r="A12418" s="28" t="s">
        <v>85</v>
      </c>
      <c r="B12418" s="2">
        <v>64.94790715649016</v>
      </c>
    </row>
    <row r="12419" spans="1:2" x14ac:dyDescent="0.25">
      <c r="A12419" s="28" t="s">
        <v>82</v>
      </c>
      <c r="B12419" s="2">
        <v>98.022287566516979</v>
      </c>
    </row>
    <row r="12420" spans="1:2" x14ac:dyDescent="0.25">
      <c r="A12420" s="3" t="s">
        <v>30</v>
      </c>
      <c r="B12420" s="2">
        <v>591.27552886397802</v>
      </c>
    </row>
    <row r="12421" spans="1:2" x14ac:dyDescent="0.25">
      <c r="A12421" s="6" t="s">
        <v>229</v>
      </c>
      <c r="B12421" s="2">
        <v>3.8259142338844412</v>
      </c>
    </row>
    <row r="12422" spans="1:2" x14ac:dyDescent="0.25">
      <c r="A12422" s="28" t="s">
        <v>79</v>
      </c>
      <c r="B12422" s="2">
        <v>1.3224566281201224E-3</v>
      </c>
    </row>
    <row r="12423" spans="1:2" x14ac:dyDescent="0.25">
      <c r="A12423" s="28" t="s">
        <v>86</v>
      </c>
      <c r="B12423" s="2">
        <v>2.1055506403684199E-2</v>
      </c>
    </row>
    <row r="12424" spans="1:2" x14ac:dyDescent="0.25">
      <c r="A12424" s="28" t="s">
        <v>87</v>
      </c>
      <c r="B12424" s="2">
        <v>0.43276332946270474</v>
      </c>
    </row>
    <row r="12425" spans="1:2" x14ac:dyDescent="0.25">
      <c r="A12425" s="28" t="s">
        <v>31</v>
      </c>
      <c r="B12425" s="2">
        <v>0.52443201512179682</v>
      </c>
    </row>
    <row r="12426" spans="1:2" x14ac:dyDescent="0.25">
      <c r="A12426" s="28" t="s">
        <v>29</v>
      </c>
      <c r="B12426" s="2">
        <v>0.16832430174653418</v>
      </c>
    </row>
    <row r="12427" spans="1:2" x14ac:dyDescent="0.25">
      <c r="A12427" s="28" t="s">
        <v>88</v>
      </c>
      <c r="B12427" s="2">
        <v>9.4809297723162059E-2</v>
      </c>
    </row>
    <row r="12428" spans="1:2" x14ac:dyDescent="0.25">
      <c r="A12428" s="28" t="s">
        <v>80</v>
      </c>
      <c r="B12428" s="2">
        <v>1.1132227987213071E-2</v>
      </c>
    </row>
    <row r="12429" spans="1:2" x14ac:dyDescent="0.25">
      <c r="A12429" s="28" t="s">
        <v>84</v>
      </c>
      <c r="B12429" s="2">
        <v>0.32920995479957127</v>
      </c>
    </row>
    <row r="12430" spans="1:2" x14ac:dyDescent="0.25">
      <c r="A12430" s="28" t="s">
        <v>85</v>
      </c>
      <c r="B12430" s="2">
        <v>1.9655863119900068</v>
      </c>
    </row>
    <row r="12431" spans="1:2" x14ac:dyDescent="0.25">
      <c r="A12431" s="28" t="s">
        <v>82</v>
      </c>
      <c r="B12431" s="2">
        <v>0.27727883202164805</v>
      </c>
    </row>
    <row r="12432" spans="1:2" x14ac:dyDescent="0.25">
      <c r="A12432" s="6" t="s">
        <v>240</v>
      </c>
      <c r="B12432" s="2">
        <v>2.1063513829909182</v>
      </c>
    </row>
    <row r="12433" spans="1:2" x14ac:dyDescent="0.25">
      <c r="A12433" s="28" t="s">
        <v>79</v>
      </c>
      <c r="B12433" s="2">
        <v>2.7892012007287707E-3</v>
      </c>
    </row>
    <row r="12434" spans="1:2" x14ac:dyDescent="0.25">
      <c r="A12434" s="28" t="s">
        <v>87</v>
      </c>
      <c r="B12434" s="2">
        <v>0.41374436434824224</v>
      </c>
    </row>
    <row r="12435" spans="1:2" x14ac:dyDescent="0.25">
      <c r="A12435" s="28" t="s">
        <v>31</v>
      </c>
      <c r="B12435" s="2">
        <v>0.11093502141933807</v>
      </c>
    </row>
    <row r="12436" spans="1:2" x14ac:dyDescent="0.25">
      <c r="A12436" s="28" t="s">
        <v>29</v>
      </c>
      <c r="B12436" s="2">
        <v>9.7648971638973306E-2</v>
      </c>
    </row>
    <row r="12437" spans="1:2" x14ac:dyDescent="0.25">
      <c r="A12437" s="28" t="s">
        <v>88</v>
      </c>
      <c r="B12437" s="2">
        <v>2.311657819571666E-2</v>
      </c>
    </row>
    <row r="12438" spans="1:2" x14ac:dyDescent="0.25">
      <c r="A12438" s="28" t="s">
        <v>80</v>
      </c>
      <c r="B12438" s="2">
        <v>1.9204528552923483E-2</v>
      </c>
    </row>
    <row r="12439" spans="1:2" x14ac:dyDescent="0.25">
      <c r="A12439" s="28" t="s">
        <v>84</v>
      </c>
      <c r="B12439" s="2">
        <v>3.5939062480333107E-2</v>
      </c>
    </row>
    <row r="12440" spans="1:2" x14ac:dyDescent="0.25">
      <c r="A12440" s="28" t="s">
        <v>85</v>
      </c>
      <c r="B12440" s="2">
        <v>0.95198114259827493</v>
      </c>
    </row>
    <row r="12441" spans="1:2" x14ac:dyDescent="0.25">
      <c r="A12441" s="28" t="s">
        <v>82</v>
      </c>
      <c r="B12441" s="2">
        <v>0.45099251255638745</v>
      </c>
    </row>
    <row r="12442" spans="1:2" x14ac:dyDescent="0.25">
      <c r="A12442" s="6" t="s">
        <v>242</v>
      </c>
      <c r="B12442" s="2">
        <v>28.181379893846547</v>
      </c>
    </row>
    <row r="12443" spans="1:2" x14ac:dyDescent="0.25">
      <c r="A12443" s="28" t="s">
        <v>79</v>
      </c>
      <c r="B12443" s="2">
        <v>0.55101229859520573</v>
      </c>
    </row>
    <row r="12444" spans="1:2" x14ac:dyDescent="0.25">
      <c r="A12444" s="28" t="s">
        <v>86</v>
      </c>
      <c r="B12444" s="2">
        <v>0.17150301021643755</v>
      </c>
    </row>
    <row r="12445" spans="1:2" x14ac:dyDescent="0.25">
      <c r="A12445" s="28" t="s">
        <v>87</v>
      </c>
      <c r="B12445" s="2">
        <v>3.7096095568342453</v>
      </c>
    </row>
    <row r="12446" spans="1:2" x14ac:dyDescent="0.25">
      <c r="A12446" s="28" t="s">
        <v>31</v>
      </c>
      <c r="B12446" s="2">
        <v>3.7523869005526738</v>
      </c>
    </row>
    <row r="12447" spans="1:2" x14ac:dyDescent="0.25">
      <c r="A12447" s="28" t="s">
        <v>29</v>
      </c>
      <c r="B12447" s="2">
        <v>2.2675996919314834</v>
      </c>
    </row>
    <row r="12448" spans="1:2" x14ac:dyDescent="0.25">
      <c r="A12448" s="28" t="s">
        <v>88</v>
      </c>
      <c r="B12448" s="2">
        <v>3.0275426917173331</v>
      </c>
    </row>
    <row r="12449" spans="1:2" x14ac:dyDescent="0.25">
      <c r="A12449" s="28" t="s">
        <v>80</v>
      </c>
      <c r="B12449" s="2">
        <v>0.59554316435046672</v>
      </c>
    </row>
    <row r="12450" spans="1:2" x14ac:dyDescent="0.25">
      <c r="A12450" s="28" t="s">
        <v>84</v>
      </c>
      <c r="B12450" s="2">
        <v>1.5062949622888646</v>
      </c>
    </row>
    <row r="12451" spans="1:2" x14ac:dyDescent="0.25">
      <c r="A12451" s="28" t="s">
        <v>85</v>
      </c>
      <c r="B12451" s="2">
        <v>8.1501534895311227</v>
      </c>
    </row>
    <row r="12452" spans="1:2" x14ac:dyDescent="0.25">
      <c r="A12452" s="28" t="s">
        <v>82</v>
      </c>
      <c r="B12452" s="2">
        <v>4.4497341278287159</v>
      </c>
    </row>
    <row r="12453" spans="1:2" x14ac:dyDescent="0.25">
      <c r="A12453" s="6" t="s">
        <v>53</v>
      </c>
      <c r="B12453" s="2">
        <v>0.69570365584630567</v>
      </c>
    </row>
    <row r="12454" spans="1:2" x14ac:dyDescent="0.25">
      <c r="A12454" s="28" t="s">
        <v>79</v>
      </c>
      <c r="B12454" s="2">
        <v>9.3453883311217447E-4</v>
      </c>
    </row>
    <row r="12455" spans="1:2" x14ac:dyDescent="0.25">
      <c r="A12455" s="28" t="s">
        <v>86</v>
      </c>
      <c r="B12455" s="2">
        <v>7.9711664437060207E-4</v>
      </c>
    </row>
    <row r="12456" spans="1:2" x14ac:dyDescent="0.25">
      <c r="A12456" s="28" t="s">
        <v>87</v>
      </c>
      <c r="B12456" s="2">
        <v>4.8355790146615001E-2</v>
      </c>
    </row>
    <row r="12457" spans="1:2" x14ac:dyDescent="0.25">
      <c r="A12457" s="28" t="s">
        <v>31</v>
      </c>
      <c r="B12457" s="2">
        <v>2.124501326083484E-3</v>
      </c>
    </row>
    <row r="12458" spans="1:2" x14ac:dyDescent="0.25">
      <c r="A12458" s="28" t="s">
        <v>29</v>
      </c>
      <c r="B12458" s="2">
        <v>5.8247907617167707E-2</v>
      </c>
    </row>
    <row r="12459" spans="1:2" x14ac:dyDescent="0.25">
      <c r="A12459" s="28" t="s">
        <v>80</v>
      </c>
      <c r="B12459" s="2">
        <v>8.4291064686169113E-3</v>
      </c>
    </row>
    <row r="12460" spans="1:2" x14ac:dyDescent="0.25">
      <c r="A12460" s="28" t="s">
        <v>84</v>
      </c>
      <c r="B12460" s="2">
        <v>7.8494368111481222E-3</v>
      </c>
    </row>
    <row r="12461" spans="1:2" x14ac:dyDescent="0.25">
      <c r="A12461" s="28" t="s">
        <v>85</v>
      </c>
      <c r="B12461" s="2">
        <v>0.54711880402871038</v>
      </c>
    </row>
    <row r="12462" spans="1:2" x14ac:dyDescent="0.25">
      <c r="A12462" s="28" t="s">
        <v>82</v>
      </c>
      <c r="B12462" s="2">
        <v>2.184645397048119E-2</v>
      </c>
    </row>
    <row r="12463" spans="1:2" x14ac:dyDescent="0.25">
      <c r="A12463" s="6" t="s">
        <v>19</v>
      </c>
      <c r="B12463" s="2">
        <v>0.86064648270412858</v>
      </c>
    </row>
    <row r="12464" spans="1:2" x14ac:dyDescent="0.25">
      <c r="A12464" s="28" t="s">
        <v>79</v>
      </c>
      <c r="B12464" s="2">
        <v>8.5816800557819012E-2</v>
      </c>
    </row>
    <row r="12465" spans="1:2" x14ac:dyDescent="0.25">
      <c r="A12465" s="28" t="s">
        <v>86</v>
      </c>
      <c r="B12465" s="2">
        <v>8.9468648794615666E-3</v>
      </c>
    </row>
    <row r="12466" spans="1:2" x14ac:dyDescent="0.25">
      <c r="A12466" s="28" t="s">
        <v>87</v>
      </c>
      <c r="B12466" s="2">
        <v>6.8095183925994344E-3</v>
      </c>
    </row>
    <row r="12467" spans="1:2" x14ac:dyDescent="0.25">
      <c r="A12467" s="28" t="s">
        <v>31</v>
      </c>
      <c r="B12467" s="2">
        <v>7.5299650370122359E-2</v>
      </c>
    </row>
    <row r="12468" spans="1:2" x14ac:dyDescent="0.25">
      <c r="A12468" s="28" t="s">
        <v>29</v>
      </c>
      <c r="B12468" s="2">
        <v>4.675551709100717E-2</v>
      </c>
    </row>
    <row r="12469" spans="1:2" x14ac:dyDescent="0.25">
      <c r="A12469" s="28" t="s">
        <v>88</v>
      </c>
      <c r="B12469" s="2">
        <v>2.1043689305126099E-2</v>
      </c>
    </row>
    <row r="12470" spans="1:2" x14ac:dyDescent="0.25">
      <c r="A12470" s="28" t="s">
        <v>80</v>
      </c>
      <c r="B12470" s="2">
        <v>1.999332783194413E-2</v>
      </c>
    </row>
    <row r="12471" spans="1:2" x14ac:dyDescent="0.25">
      <c r="A12471" s="28" t="s">
        <v>84</v>
      </c>
      <c r="B12471" s="2">
        <v>6.9177574924072956E-3</v>
      </c>
    </row>
    <row r="12472" spans="1:2" x14ac:dyDescent="0.25">
      <c r="A12472" s="28" t="s">
        <v>85</v>
      </c>
      <c r="B12472" s="2">
        <v>0.4827215579683124</v>
      </c>
    </row>
    <row r="12473" spans="1:2" x14ac:dyDescent="0.25">
      <c r="A12473" s="28" t="s">
        <v>82</v>
      </c>
      <c r="B12473" s="2">
        <v>0.10634179881532911</v>
      </c>
    </row>
    <row r="12474" spans="1:2" x14ac:dyDescent="0.25">
      <c r="A12474" s="6" t="s">
        <v>244</v>
      </c>
      <c r="B12474" s="2">
        <v>9.0632678018663793</v>
      </c>
    </row>
    <row r="12475" spans="1:2" x14ac:dyDescent="0.25">
      <c r="A12475" s="28" t="s">
        <v>79</v>
      </c>
      <c r="B12475" s="2">
        <v>0.10179166329683961</v>
      </c>
    </row>
    <row r="12476" spans="1:2" x14ac:dyDescent="0.25">
      <c r="A12476" s="28" t="s">
        <v>86</v>
      </c>
      <c r="B12476" s="2">
        <v>6.2645173167532625E-2</v>
      </c>
    </row>
    <row r="12477" spans="1:2" x14ac:dyDescent="0.25">
      <c r="A12477" s="28" t="s">
        <v>87</v>
      </c>
      <c r="B12477" s="2">
        <v>1.0825038085070562</v>
      </c>
    </row>
    <row r="12478" spans="1:2" x14ac:dyDescent="0.25">
      <c r="A12478" s="28" t="s">
        <v>31</v>
      </c>
      <c r="B12478" s="2">
        <v>0.97544250073557215</v>
      </c>
    </row>
    <row r="12479" spans="1:2" x14ac:dyDescent="0.25">
      <c r="A12479" s="28" t="s">
        <v>29</v>
      </c>
      <c r="B12479" s="2">
        <v>1.0263606641108376</v>
      </c>
    </row>
    <row r="12480" spans="1:2" x14ac:dyDescent="0.25">
      <c r="A12480" s="28" t="s">
        <v>88</v>
      </c>
      <c r="B12480" s="2">
        <v>0.86645540046991343</v>
      </c>
    </row>
    <row r="12481" spans="1:2" x14ac:dyDescent="0.25">
      <c r="A12481" s="28" t="s">
        <v>80</v>
      </c>
      <c r="B12481" s="2">
        <v>1.7996398105854527E-2</v>
      </c>
    </row>
    <row r="12482" spans="1:2" x14ac:dyDescent="0.25">
      <c r="A12482" s="28" t="s">
        <v>84</v>
      </c>
      <c r="B12482" s="2">
        <v>0.1868055267708939</v>
      </c>
    </row>
    <row r="12483" spans="1:2" x14ac:dyDescent="0.25">
      <c r="A12483" s="28" t="s">
        <v>85</v>
      </c>
      <c r="B12483" s="2">
        <v>3.1034225621796518</v>
      </c>
    </row>
    <row r="12484" spans="1:2" x14ac:dyDescent="0.25">
      <c r="A12484" s="28" t="s">
        <v>82</v>
      </c>
      <c r="B12484" s="2">
        <v>1.6398441045222276</v>
      </c>
    </row>
    <row r="12485" spans="1:2" x14ac:dyDescent="0.25">
      <c r="A12485" s="6" t="s">
        <v>52</v>
      </c>
      <c r="B12485" s="2">
        <v>3.8155118673302721E-2</v>
      </c>
    </row>
    <row r="12486" spans="1:2" x14ac:dyDescent="0.25">
      <c r="A12486" s="28" t="s">
        <v>79</v>
      </c>
      <c r="B12486" s="2">
        <v>6.044533256844834E-5</v>
      </c>
    </row>
    <row r="12487" spans="1:2" x14ac:dyDescent="0.25">
      <c r="A12487" s="28" t="s">
        <v>86</v>
      </c>
      <c r="B12487" s="2">
        <v>1.9394296825043475E-4</v>
      </c>
    </row>
    <row r="12488" spans="1:2" x14ac:dyDescent="0.25">
      <c r="A12488" s="28" t="s">
        <v>87</v>
      </c>
      <c r="B12488" s="2">
        <v>1.1499648665931794E-2</v>
      </c>
    </row>
    <row r="12489" spans="1:2" x14ac:dyDescent="0.25">
      <c r="A12489" s="28" t="s">
        <v>31</v>
      </c>
      <c r="B12489" s="2">
        <v>4.0028887869548199E-4</v>
      </c>
    </row>
    <row r="12490" spans="1:2" x14ac:dyDescent="0.25">
      <c r="A12490" s="28" t="s">
        <v>29</v>
      </c>
      <c r="B12490" s="2">
        <v>1.8080652990523801E-4</v>
      </c>
    </row>
    <row r="12491" spans="1:2" x14ac:dyDescent="0.25">
      <c r="A12491" s="28" t="s">
        <v>88</v>
      </c>
      <c r="B12491" s="2">
        <v>9.9002149106094907E-4</v>
      </c>
    </row>
    <row r="12492" spans="1:2" x14ac:dyDescent="0.25">
      <c r="A12492" s="28" t="s">
        <v>80</v>
      </c>
      <c r="B12492" s="2">
        <v>3.8918283524325495E-4</v>
      </c>
    </row>
    <row r="12493" spans="1:2" x14ac:dyDescent="0.25">
      <c r="A12493" s="28" t="s">
        <v>84</v>
      </c>
      <c r="B12493" s="2">
        <v>3.2373091155705768E-3</v>
      </c>
    </row>
    <row r="12494" spans="1:2" x14ac:dyDescent="0.25">
      <c r="A12494" s="28" t="s">
        <v>85</v>
      </c>
      <c r="B12494" s="2">
        <v>1.8906003678770388E-2</v>
      </c>
    </row>
    <row r="12495" spans="1:2" x14ac:dyDescent="0.25">
      <c r="A12495" s="28" t="s">
        <v>82</v>
      </c>
      <c r="B12495" s="2">
        <v>2.2974691773061549E-3</v>
      </c>
    </row>
    <row r="12496" spans="1:2" x14ac:dyDescent="0.25">
      <c r="A12496" s="6" t="s">
        <v>246</v>
      </c>
      <c r="B12496" s="2">
        <v>7.4129901928436013</v>
      </c>
    </row>
    <row r="12497" spans="1:2" x14ac:dyDescent="0.25">
      <c r="A12497" s="28" t="s">
        <v>79</v>
      </c>
      <c r="B12497" s="2">
        <v>0.10447916738606391</v>
      </c>
    </row>
    <row r="12498" spans="1:2" x14ac:dyDescent="0.25">
      <c r="A12498" s="28" t="s">
        <v>86</v>
      </c>
      <c r="B12498" s="2">
        <v>7.4166954375794555E-2</v>
      </c>
    </row>
    <row r="12499" spans="1:2" x14ac:dyDescent="0.25">
      <c r="A12499" s="28" t="s">
        <v>87</v>
      </c>
      <c r="B12499" s="2">
        <v>0.19098362048228507</v>
      </c>
    </row>
    <row r="12500" spans="1:2" x14ac:dyDescent="0.25">
      <c r="A12500" s="28" t="s">
        <v>31</v>
      </c>
      <c r="B12500" s="2">
        <v>0.80785092636419742</v>
      </c>
    </row>
    <row r="12501" spans="1:2" x14ac:dyDescent="0.25">
      <c r="A12501" s="28" t="s">
        <v>29</v>
      </c>
      <c r="B12501" s="2">
        <v>0.9273671491263229</v>
      </c>
    </row>
    <row r="12502" spans="1:2" x14ac:dyDescent="0.25">
      <c r="A12502" s="28" t="s">
        <v>88</v>
      </c>
      <c r="B12502" s="2">
        <v>0.98033124079836342</v>
      </c>
    </row>
    <row r="12503" spans="1:2" x14ac:dyDescent="0.25">
      <c r="A12503" s="28" t="s">
        <v>80</v>
      </c>
      <c r="B12503" s="2">
        <v>0.13559792703936641</v>
      </c>
    </row>
    <row r="12504" spans="1:2" x14ac:dyDescent="0.25">
      <c r="A12504" s="28" t="s">
        <v>84</v>
      </c>
      <c r="B12504" s="2">
        <v>0.13495070415614194</v>
      </c>
    </row>
    <row r="12505" spans="1:2" x14ac:dyDescent="0.25">
      <c r="A12505" s="28" t="s">
        <v>85</v>
      </c>
      <c r="B12505" s="2">
        <v>3.1516835856163739</v>
      </c>
    </row>
    <row r="12506" spans="1:2" x14ac:dyDescent="0.25">
      <c r="A12506" s="28" t="s">
        <v>82</v>
      </c>
      <c r="B12506" s="2">
        <v>0.90557891749869268</v>
      </c>
    </row>
    <row r="12507" spans="1:2" x14ac:dyDescent="0.25">
      <c r="A12507" s="6" t="s">
        <v>248</v>
      </c>
      <c r="B12507" s="2">
        <v>84.396094286196032</v>
      </c>
    </row>
    <row r="12508" spans="1:2" x14ac:dyDescent="0.25">
      <c r="A12508" s="28" t="s">
        <v>79</v>
      </c>
      <c r="B12508" s="2">
        <v>1.2387644266752618</v>
      </c>
    </row>
    <row r="12509" spans="1:2" x14ac:dyDescent="0.25">
      <c r="A12509" s="28" t="s">
        <v>86</v>
      </c>
      <c r="B12509" s="2">
        <v>1.8197647809897066</v>
      </c>
    </row>
    <row r="12510" spans="1:2" x14ac:dyDescent="0.25">
      <c r="A12510" s="28" t="s">
        <v>87</v>
      </c>
      <c r="B12510" s="2">
        <v>9.6862910469253105</v>
      </c>
    </row>
    <row r="12511" spans="1:2" x14ac:dyDescent="0.25">
      <c r="A12511" s="28" t="s">
        <v>31</v>
      </c>
      <c r="B12511" s="2">
        <v>12.189314339655491</v>
      </c>
    </row>
    <row r="12512" spans="1:2" x14ac:dyDescent="0.25">
      <c r="A12512" s="28" t="s">
        <v>29</v>
      </c>
      <c r="B12512" s="2">
        <v>7.8162866892595488</v>
      </c>
    </row>
    <row r="12513" spans="1:2" x14ac:dyDescent="0.25">
      <c r="A12513" s="28" t="s">
        <v>88</v>
      </c>
      <c r="B12513" s="2">
        <v>8.1850827844185066</v>
      </c>
    </row>
    <row r="12514" spans="1:2" x14ac:dyDescent="0.25">
      <c r="A12514" s="28" t="s">
        <v>80</v>
      </c>
      <c r="B12514" s="2">
        <v>2.5506944879633586</v>
      </c>
    </row>
    <row r="12515" spans="1:2" x14ac:dyDescent="0.25">
      <c r="A12515" s="28" t="s">
        <v>84</v>
      </c>
      <c r="B12515" s="2">
        <v>10.262553962277458</v>
      </c>
    </row>
    <row r="12516" spans="1:2" x14ac:dyDescent="0.25">
      <c r="A12516" s="28" t="s">
        <v>85</v>
      </c>
      <c r="B12516" s="2">
        <v>18.832109657484324</v>
      </c>
    </row>
    <row r="12517" spans="1:2" x14ac:dyDescent="0.25">
      <c r="A12517" s="28" t="s">
        <v>82</v>
      </c>
      <c r="B12517" s="2">
        <v>11.815232110547052</v>
      </c>
    </row>
    <row r="12518" spans="1:2" x14ac:dyDescent="0.25">
      <c r="A12518" s="6" t="s">
        <v>20</v>
      </c>
      <c r="B12518" s="2">
        <v>39.04287816116387</v>
      </c>
    </row>
    <row r="12519" spans="1:2" x14ac:dyDescent="0.25">
      <c r="A12519" s="28" t="s">
        <v>79</v>
      </c>
      <c r="B12519" s="2">
        <v>0.42028400788424525</v>
      </c>
    </row>
    <row r="12520" spans="1:2" x14ac:dyDescent="0.25">
      <c r="A12520" s="28" t="s">
        <v>86</v>
      </c>
      <c r="B12520" s="2">
        <v>0.62192661746530675</v>
      </c>
    </row>
    <row r="12521" spans="1:2" x14ac:dyDescent="0.25">
      <c r="A12521" s="28" t="s">
        <v>87</v>
      </c>
      <c r="B12521" s="2">
        <v>5.3626967757658806</v>
      </c>
    </row>
    <row r="12522" spans="1:2" x14ac:dyDescent="0.25">
      <c r="A12522" s="28" t="s">
        <v>31</v>
      </c>
      <c r="B12522" s="2">
        <v>8.1054806224836131</v>
      </c>
    </row>
    <row r="12523" spans="1:2" x14ac:dyDescent="0.25">
      <c r="A12523" s="28" t="s">
        <v>29</v>
      </c>
      <c r="B12523" s="2">
        <v>2.8715758107882494</v>
      </c>
    </row>
    <row r="12524" spans="1:2" x14ac:dyDescent="0.25">
      <c r="A12524" s="28" t="s">
        <v>88</v>
      </c>
      <c r="B12524" s="2">
        <v>3.213059728147158</v>
      </c>
    </row>
    <row r="12525" spans="1:2" x14ac:dyDescent="0.25">
      <c r="A12525" s="28" t="s">
        <v>80</v>
      </c>
      <c r="B12525" s="2">
        <v>0.58345394851455001</v>
      </c>
    </row>
    <row r="12526" spans="1:2" x14ac:dyDescent="0.25">
      <c r="A12526" s="28" t="s">
        <v>84</v>
      </c>
      <c r="B12526" s="2">
        <v>9.1046486102834301</v>
      </c>
    </row>
    <row r="12527" spans="1:2" x14ac:dyDescent="0.25">
      <c r="A12527" s="28" t="s">
        <v>85</v>
      </c>
      <c r="B12527" s="2">
        <v>4.688936793131087</v>
      </c>
    </row>
    <row r="12528" spans="1:2" x14ac:dyDescent="0.25">
      <c r="A12528" s="28" t="s">
        <v>82</v>
      </c>
      <c r="B12528" s="2">
        <v>4.0708152467003522</v>
      </c>
    </row>
    <row r="12529" spans="1:2" x14ac:dyDescent="0.25">
      <c r="A12529" s="6" t="s">
        <v>21</v>
      </c>
      <c r="B12529" s="2">
        <v>4.9540345789984066</v>
      </c>
    </row>
    <row r="12530" spans="1:2" x14ac:dyDescent="0.25">
      <c r="A12530" s="28" t="s">
        <v>79</v>
      </c>
      <c r="B12530" s="2">
        <v>3.8979285265468053E-2</v>
      </c>
    </row>
    <row r="12531" spans="1:2" x14ac:dyDescent="0.25">
      <c r="A12531" s="28" t="s">
        <v>86</v>
      </c>
      <c r="B12531" s="2">
        <v>4.2360133161377595E-3</v>
      </c>
    </row>
    <row r="12532" spans="1:2" x14ac:dyDescent="0.25">
      <c r="A12532" s="28" t="s">
        <v>87</v>
      </c>
      <c r="B12532" s="2">
        <v>0.12518923276429847</v>
      </c>
    </row>
    <row r="12533" spans="1:2" x14ac:dyDescent="0.25">
      <c r="A12533" s="28" t="s">
        <v>31</v>
      </c>
      <c r="B12533" s="2">
        <v>1.012161409982627</v>
      </c>
    </row>
    <row r="12534" spans="1:2" x14ac:dyDescent="0.25">
      <c r="A12534" s="28" t="s">
        <v>29</v>
      </c>
      <c r="B12534" s="2">
        <v>0.2321585475194394</v>
      </c>
    </row>
    <row r="12535" spans="1:2" x14ac:dyDescent="0.25">
      <c r="A12535" s="28" t="s">
        <v>88</v>
      </c>
      <c r="B12535" s="2">
        <v>0.34118933493063497</v>
      </c>
    </row>
    <row r="12536" spans="1:2" x14ac:dyDescent="0.25">
      <c r="A12536" s="28" t="s">
        <v>80</v>
      </c>
      <c r="B12536" s="2">
        <v>0.1785517439564355</v>
      </c>
    </row>
    <row r="12537" spans="1:2" x14ac:dyDescent="0.25">
      <c r="A12537" s="28" t="s">
        <v>84</v>
      </c>
      <c r="B12537" s="2">
        <v>0.73400645688110633</v>
      </c>
    </row>
    <row r="12538" spans="1:2" x14ac:dyDescent="0.25">
      <c r="A12538" s="28" t="s">
        <v>85</v>
      </c>
      <c r="B12538" s="2">
        <v>1.5775202526205436</v>
      </c>
    </row>
    <row r="12539" spans="1:2" x14ac:dyDescent="0.25">
      <c r="A12539" s="28" t="s">
        <v>82</v>
      </c>
      <c r="B12539" s="2">
        <v>0.7100423017617159</v>
      </c>
    </row>
    <row r="12540" spans="1:2" x14ac:dyDescent="0.25">
      <c r="A12540" s="6" t="s">
        <v>22</v>
      </c>
      <c r="B12540" s="2">
        <v>3.6495820433123227</v>
      </c>
    </row>
    <row r="12541" spans="1:2" x14ac:dyDescent="0.25">
      <c r="A12541" s="28" t="s">
        <v>79</v>
      </c>
      <c r="B12541" s="2">
        <v>5.780451183183765E-2</v>
      </c>
    </row>
    <row r="12542" spans="1:2" x14ac:dyDescent="0.25">
      <c r="A12542" s="28" t="s">
        <v>86</v>
      </c>
      <c r="B12542" s="2">
        <v>6.2491919903416564E-2</v>
      </c>
    </row>
    <row r="12543" spans="1:2" x14ac:dyDescent="0.25">
      <c r="A12543" s="28" t="s">
        <v>87</v>
      </c>
      <c r="B12543" s="2">
        <v>0.27485759876009402</v>
      </c>
    </row>
    <row r="12544" spans="1:2" x14ac:dyDescent="0.25">
      <c r="A12544" s="28" t="s">
        <v>31</v>
      </c>
      <c r="B12544" s="2">
        <v>0.49902211251014555</v>
      </c>
    </row>
    <row r="12545" spans="1:2" x14ac:dyDescent="0.25">
      <c r="A12545" s="28" t="s">
        <v>29</v>
      </c>
      <c r="B12545" s="2">
        <v>0.34674814029028189</v>
      </c>
    </row>
    <row r="12546" spans="1:2" x14ac:dyDescent="0.25">
      <c r="A12546" s="28" t="s">
        <v>88</v>
      </c>
      <c r="B12546" s="2">
        <v>0.34554129351949586</v>
      </c>
    </row>
    <row r="12547" spans="1:2" x14ac:dyDescent="0.25">
      <c r="A12547" s="28" t="s">
        <v>80</v>
      </c>
      <c r="B12547" s="2">
        <v>6.4536206702559121E-2</v>
      </c>
    </row>
    <row r="12548" spans="1:2" x14ac:dyDescent="0.25">
      <c r="A12548" s="28" t="s">
        <v>84</v>
      </c>
      <c r="B12548" s="2">
        <v>0.50942663683599643</v>
      </c>
    </row>
    <row r="12549" spans="1:2" x14ac:dyDescent="0.25">
      <c r="A12549" s="28" t="s">
        <v>85</v>
      </c>
      <c r="B12549" s="2">
        <v>0.83797638282614462</v>
      </c>
    </row>
    <row r="12550" spans="1:2" x14ac:dyDescent="0.25">
      <c r="A12550" s="28" t="s">
        <v>82</v>
      </c>
      <c r="B12550" s="2">
        <v>0.65117724013235045</v>
      </c>
    </row>
    <row r="12551" spans="1:2" x14ac:dyDescent="0.25">
      <c r="A12551" s="6" t="s">
        <v>25</v>
      </c>
      <c r="B12551" s="2">
        <v>4.2486250114172703</v>
      </c>
    </row>
    <row r="12552" spans="1:2" x14ac:dyDescent="0.25">
      <c r="A12552" s="28" t="s">
        <v>79</v>
      </c>
      <c r="B12552" s="2">
        <v>2.2193231231718982E-2</v>
      </c>
    </row>
    <row r="12553" spans="1:2" x14ac:dyDescent="0.25">
      <c r="A12553" s="28" t="s">
        <v>86</v>
      </c>
      <c r="B12553" s="2">
        <v>2.9050731351547045E-3</v>
      </c>
    </row>
    <row r="12554" spans="1:2" x14ac:dyDescent="0.25">
      <c r="A12554" s="28" t="s">
        <v>87</v>
      </c>
      <c r="B12554" s="2">
        <v>0.10776213878998199</v>
      </c>
    </row>
    <row r="12555" spans="1:2" x14ac:dyDescent="0.25">
      <c r="A12555" s="28" t="s">
        <v>31</v>
      </c>
      <c r="B12555" s="2">
        <v>0.13039982925588137</v>
      </c>
    </row>
    <row r="12556" spans="1:2" x14ac:dyDescent="0.25">
      <c r="A12556" s="28" t="s">
        <v>29</v>
      </c>
      <c r="B12556" s="2">
        <v>8.6705554578884389E-2</v>
      </c>
    </row>
    <row r="12557" spans="1:2" x14ac:dyDescent="0.25">
      <c r="A12557" s="28" t="s">
        <v>88</v>
      </c>
      <c r="B12557" s="2">
        <v>0.13191710655372627</v>
      </c>
    </row>
    <row r="12558" spans="1:2" x14ac:dyDescent="0.25">
      <c r="A12558" s="28" t="s">
        <v>80</v>
      </c>
      <c r="B12558" s="2">
        <v>1.9467470300697547E-2</v>
      </c>
    </row>
    <row r="12559" spans="1:2" x14ac:dyDescent="0.25">
      <c r="A12559" s="28" t="s">
        <v>84</v>
      </c>
      <c r="B12559" s="2">
        <v>9.7322893627819311E-3</v>
      </c>
    </row>
    <row r="12560" spans="1:2" x14ac:dyDescent="0.25">
      <c r="A12560" s="28" t="s">
        <v>85</v>
      </c>
      <c r="B12560" s="2">
        <v>3.5782404254800029</v>
      </c>
    </row>
    <row r="12561" spans="1:2" x14ac:dyDescent="0.25">
      <c r="A12561" s="28" t="s">
        <v>82</v>
      </c>
      <c r="B12561" s="2">
        <v>0.15930189272844072</v>
      </c>
    </row>
    <row r="12562" spans="1:2" x14ac:dyDescent="0.25">
      <c r="A12562" s="6" t="s">
        <v>23</v>
      </c>
      <c r="B12562" s="2">
        <v>5.0190033655950801</v>
      </c>
    </row>
    <row r="12563" spans="1:2" x14ac:dyDescent="0.25">
      <c r="A12563" s="28" t="s">
        <v>79</v>
      </c>
      <c r="B12563" s="2">
        <v>0.10532484965997983</v>
      </c>
    </row>
    <row r="12564" spans="1:2" x14ac:dyDescent="0.25">
      <c r="A12564" s="28" t="s">
        <v>86</v>
      </c>
      <c r="B12564" s="2">
        <v>9.5823816068913339E-2</v>
      </c>
    </row>
    <row r="12565" spans="1:2" x14ac:dyDescent="0.25">
      <c r="A12565" s="28" t="s">
        <v>87</v>
      </c>
      <c r="B12565" s="2">
        <v>0.64417896708338784</v>
      </c>
    </row>
    <row r="12566" spans="1:2" x14ac:dyDescent="0.25">
      <c r="A12566" s="28" t="s">
        <v>31</v>
      </c>
      <c r="B12566" s="2">
        <v>0.77020503566898335</v>
      </c>
    </row>
    <row r="12567" spans="1:2" x14ac:dyDescent="0.25">
      <c r="A12567" s="28" t="s">
        <v>29</v>
      </c>
      <c r="B12567" s="2">
        <v>0.47991613526041521</v>
      </c>
    </row>
    <row r="12568" spans="1:2" x14ac:dyDescent="0.25">
      <c r="A12568" s="28" t="s">
        <v>88</v>
      </c>
      <c r="B12568" s="2">
        <v>0.1576116048952558</v>
      </c>
    </row>
    <row r="12569" spans="1:2" x14ac:dyDescent="0.25">
      <c r="A12569" s="28" t="s">
        <v>80</v>
      </c>
      <c r="B12569" s="2">
        <v>0.11600401348051599</v>
      </c>
    </row>
    <row r="12570" spans="1:2" x14ac:dyDescent="0.25">
      <c r="A12570" s="28" t="s">
        <v>84</v>
      </c>
      <c r="B12570" s="2">
        <v>0.25339609300917854</v>
      </c>
    </row>
    <row r="12571" spans="1:2" x14ac:dyDescent="0.25">
      <c r="A12571" s="28" t="s">
        <v>85</v>
      </c>
      <c r="B12571" s="2">
        <v>1.5061286349016516</v>
      </c>
    </row>
    <row r="12572" spans="1:2" x14ac:dyDescent="0.25">
      <c r="A12572" s="28" t="s">
        <v>82</v>
      </c>
      <c r="B12572" s="2">
        <v>0.89041421556679867</v>
      </c>
    </row>
    <row r="12573" spans="1:2" x14ac:dyDescent="0.25">
      <c r="A12573" s="6" t="s">
        <v>250</v>
      </c>
      <c r="B12573" s="2">
        <v>24.106151955870036</v>
      </c>
    </row>
    <row r="12574" spans="1:2" x14ac:dyDescent="0.25">
      <c r="A12574" s="28" t="s">
        <v>79</v>
      </c>
      <c r="B12574" s="2">
        <v>0.16512736840470718</v>
      </c>
    </row>
    <row r="12575" spans="1:2" x14ac:dyDescent="0.25">
      <c r="A12575" s="28" t="s">
        <v>86</v>
      </c>
      <c r="B12575" s="2">
        <v>0.12848950675191334</v>
      </c>
    </row>
    <row r="12576" spans="1:2" x14ac:dyDescent="0.25">
      <c r="A12576" s="28" t="s">
        <v>87</v>
      </c>
      <c r="B12576" s="2">
        <v>2.0354542410860286</v>
      </c>
    </row>
    <row r="12577" spans="1:2" x14ac:dyDescent="0.25">
      <c r="A12577" s="28" t="s">
        <v>31</v>
      </c>
      <c r="B12577" s="2">
        <v>4.2354636733360627</v>
      </c>
    </row>
    <row r="12578" spans="1:2" x14ac:dyDescent="0.25">
      <c r="A12578" s="28" t="s">
        <v>29</v>
      </c>
      <c r="B12578" s="2">
        <v>2.4055084652245555</v>
      </c>
    </row>
    <row r="12579" spans="1:2" x14ac:dyDescent="0.25">
      <c r="A12579" s="28" t="s">
        <v>88</v>
      </c>
      <c r="B12579" s="2">
        <v>1.8759553982840227</v>
      </c>
    </row>
    <row r="12580" spans="1:2" x14ac:dyDescent="0.25">
      <c r="A12580" s="28" t="s">
        <v>80</v>
      </c>
      <c r="B12580" s="2">
        <v>0.31373042417002633</v>
      </c>
    </row>
    <row r="12581" spans="1:2" x14ac:dyDescent="0.25">
      <c r="A12581" s="28" t="s">
        <v>84</v>
      </c>
      <c r="B12581" s="2">
        <v>1.7199296075914214</v>
      </c>
    </row>
    <row r="12582" spans="1:2" x14ac:dyDescent="0.25">
      <c r="A12582" s="28" t="s">
        <v>85</v>
      </c>
      <c r="B12582" s="2">
        <v>5.2983210748846732</v>
      </c>
    </row>
    <row r="12583" spans="1:2" x14ac:dyDescent="0.25">
      <c r="A12583" s="28" t="s">
        <v>82</v>
      </c>
      <c r="B12583" s="2">
        <v>5.9281721961366252</v>
      </c>
    </row>
    <row r="12584" spans="1:2" x14ac:dyDescent="0.25">
      <c r="A12584" s="6" t="s">
        <v>252</v>
      </c>
      <c r="B12584" s="2">
        <v>49.638678994246789</v>
      </c>
    </row>
    <row r="12585" spans="1:2" x14ac:dyDescent="0.25">
      <c r="A12585" s="28" t="s">
        <v>79</v>
      </c>
      <c r="B12585" s="2">
        <v>0.92414656003731277</v>
      </c>
    </row>
    <row r="12586" spans="1:2" x14ac:dyDescent="0.25">
      <c r="A12586" s="28" t="s">
        <v>86</v>
      </c>
      <c r="B12586" s="2">
        <v>0.28024000766625995</v>
      </c>
    </row>
    <row r="12587" spans="1:2" x14ac:dyDescent="0.25">
      <c r="A12587" s="28" t="s">
        <v>87</v>
      </c>
      <c r="B12587" s="2">
        <v>7.4855512080176876</v>
      </c>
    </row>
    <row r="12588" spans="1:2" x14ac:dyDescent="0.25">
      <c r="A12588" s="28" t="s">
        <v>31</v>
      </c>
      <c r="B12588" s="2">
        <v>3.3261895046715564</v>
      </c>
    </row>
    <row r="12589" spans="1:2" x14ac:dyDescent="0.25">
      <c r="A12589" s="28" t="s">
        <v>29</v>
      </c>
      <c r="B12589" s="2">
        <v>5.6410657641075916</v>
      </c>
    </row>
    <row r="12590" spans="1:2" x14ac:dyDescent="0.25">
      <c r="A12590" s="28" t="s">
        <v>88</v>
      </c>
      <c r="B12590" s="2">
        <v>4.569577680379032</v>
      </c>
    </row>
    <row r="12591" spans="1:2" x14ac:dyDescent="0.25">
      <c r="A12591" s="28" t="s">
        <v>80</v>
      </c>
      <c r="B12591" s="2">
        <v>1.2919378183623706</v>
      </c>
    </row>
    <row r="12592" spans="1:2" x14ac:dyDescent="0.25">
      <c r="A12592" s="28" t="s">
        <v>84</v>
      </c>
      <c r="B12592" s="2">
        <v>4.0927192490508206</v>
      </c>
    </row>
    <row r="12593" spans="1:2" x14ac:dyDescent="0.25">
      <c r="A12593" s="28" t="s">
        <v>85</v>
      </c>
      <c r="B12593" s="2">
        <v>12.413989156124863</v>
      </c>
    </row>
    <row r="12594" spans="1:2" x14ac:dyDescent="0.25">
      <c r="A12594" s="28" t="s">
        <v>82</v>
      </c>
      <c r="B12594" s="2">
        <v>9.6132620458292983</v>
      </c>
    </row>
    <row r="12595" spans="1:2" x14ac:dyDescent="0.25">
      <c r="A12595" s="6" t="s">
        <v>230</v>
      </c>
      <c r="B12595" s="2">
        <v>28.3983072725336</v>
      </c>
    </row>
    <row r="12596" spans="1:2" x14ac:dyDescent="0.25">
      <c r="A12596" s="28" t="s">
        <v>79</v>
      </c>
      <c r="B12596" s="2">
        <v>1.1321175542522577</v>
      </c>
    </row>
    <row r="12597" spans="1:2" x14ac:dyDescent="0.25">
      <c r="A12597" s="28" t="s">
        <v>86</v>
      </c>
      <c r="B12597" s="2">
        <v>0.15491633000027347</v>
      </c>
    </row>
    <row r="12598" spans="1:2" x14ac:dyDescent="0.25">
      <c r="A12598" s="28" t="s">
        <v>87</v>
      </c>
      <c r="B12598" s="2">
        <v>2.1085964337956904</v>
      </c>
    </row>
    <row r="12599" spans="1:2" x14ac:dyDescent="0.25">
      <c r="A12599" s="28" t="s">
        <v>31</v>
      </c>
      <c r="B12599" s="2">
        <v>2.7658367985746324</v>
      </c>
    </row>
    <row r="12600" spans="1:2" x14ac:dyDescent="0.25">
      <c r="A12600" s="28" t="s">
        <v>29</v>
      </c>
      <c r="B12600" s="2">
        <v>2.7148515219617471</v>
      </c>
    </row>
    <row r="12601" spans="1:2" x14ac:dyDescent="0.25">
      <c r="A12601" s="28" t="s">
        <v>88</v>
      </c>
      <c r="B12601" s="2">
        <v>1.9187514818647315</v>
      </c>
    </row>
    <row r="12602" spans="1:2" x14ac:dyDescent="0.25">
      <c r="A12602" s="28" t="s">
        <v>80</v>
      </c>
      <c r="B12602" s="2">
        <v>1.0190762921368062</v>
      </c>
    </row>
    <row r="12603" spans="1:2" x14ac:dyDescent="0.25">
      <c r="A12603" s="28" t="s">
        <v>84</v>
      </c>
      <c r="B12603" s="2">
        <v>0.79246382008442817</v>
      </c>
    </row>
    <row r="12604" spans="1:2" x14ac:dyDescent="0.25">
      <c r="A12604" s="28" t="s">
        <v>85</v>
      </c>
      <c r="B12604" s="2">
        <v>7.3471014560530268</v>
      </c>
    </row>
    <row r="12605" spans="1:2" x14ac:dyDescent="0.25">
      <c r="A12605" s="28" t="s">
        <v>82</v>
      </c>
      <c r="B12605" s="2">
        <v>8.444595583810008</v>
      </c>
    </row>
    <row r="12606" spans="1:2" x14ac:dyDescent="0.25">
      <c r="A12606" s="6" t="s">
        <v>93</v>
      </c>
      <c r="B12606" s="2">
        <v>295.63776443198901</v>
      </c>
    </row>
    <row r="12607" spans="1:2" x14ac:dyDescent="0.25">
      <c r="A12607" s="28" t="s">
        <v>79</v>
      </c>
      <c r="B12607" s="2">
        <v>4.9529483670732475</v>
      </c>
    </row>
    <row r="12608" spans="1:2" x14ac:dyDescent="0.25">
      <c r="A12608" s="28" t="s">
        <v>86</v>
      </c>
      <c r="B12608" s="2">
        <v>3.5101026339526147</v>
      </c>
    </row>
    <row r="12609" spans="1:2" x14ac:dyDescent="0.25">
      <c r="A12609" s="28" t="s">
        <v>87</v>
      </c>
      <c r="B12609" s="2">
        <v>33.726847279828043</v>
      </c>
    </row>
    <row r="12610" spans="1:2" x14ac:dyDescent="0.25">
      <c r="A12610" s="28" t="s">
        <v>31</v>
      </c>
      <c r="B12610" s="2">
        <v>39.282945130907464</v>
      </c>
    </row>
    <row r="12611" spans="1:2" x14ac:dyDescent="0.25">
      <c r="A12611" s="28" t="s">
        <v>29</v>
      </c>
      <c r="B12611" s="2">
        <v>27.187301638782948</v>
      </c>
    </row>
    <row r="12612" spans="1:2" x14ac:dyDescent="0.25">
      <c r="A12612" s="28" t="s">
        <v>88</v>
      </c>
      <c r="B12612" s="2">
        <v>25.752975332693239</v>
      </c>
    </row>
    <row r="12613" spans="1:2" x14ac:dyDescent="0.25">
      <c r="A12613" s="28" t="s">
        <v>80</v>
      </c>
      <c r="B12613" s="2">
        <v>6.945738268758948</v>
      </c>
    </row>
    <row r="12614" spans="1:2" x14ac:dyDescent="0.25">
      <c r="A12614" s="28" t="s">
        <v>84</v>
      </c>
      <c r="B12614" s="2">
        <v>29.69008143929155</v>
      </c>
    </row>
    <row r="12615" spans="1:2" x14ac:dyDescent="0.25">
      <c r="A12615" s="28" t="s">
        <v>85</v>
      </c>
      <c r="B12615" s="2">
        <v>74.451897291097552</v>
      </c>
    </row>
    <row r="12616" spans="1:2" x14ac:dyDescent="0.25">
      <c r="A12616" s="28" t="s">
        <v>82</v>
      </c>
      <c r="B12616" s="2">
        <v>50.136927049603429</v>
      </c>
    </row>
    <row r="12617" spans="1:2" x14ac:dyDescent="0.25">
      <c r="A12617" s="3" t="s">
        <v>68</v>
      </c>
      <c r="B12617" s="2">
        <v>7250.6734940715696</v>
      </c>
    </row>
    <row r="12618" spans="1:2" x14ac:dyDescent="0.25">
      <c r="A12618" s="6" t="s">
        <v>229</v>
      </c>
      <c r="B12618" s="2">
        <v>42.527532757480955</v>
      </c>
    </row>
    <row r="12619" spans="1:2" x14ac:dyDescent="0.25">
      <c r="A12619" s="28" t="s">
        <v>79</v>
      </c>
      <c r="B12619" s="2">
        <v>0.35075771110430881</v>
      </c>
    </row>
    <row r="12620" spans="1:2" x14ac:dyDescent="0.25">
      <c r="A12620" s="28" t="s">
        <v>86</v>
      </c>
      <c r="B12620" s="2">
        <v>0.20893239044273607</v>
      </c>
    </row>
    <row r="12621" spans="1:2" x14ac:dyDescent="0.25">
      <c r="A12621" s="28" t="s">
        <v>87</v>
      </c>
      <c r="B12621" s="2">
        <v>4.3025052036138618</v>
      </c>
    </row>
    <row r="12622" spans="1:2" x14ac:dyDescent="0.25">
      <c r="A12622" s="28" t="s">
        <v>31</v>
      </c>
      <c r="B12622" s="2">
        <v>8.5932149861061635</v>
      </c>
    </row>
    <row r="12623" spans="1:2" x14ac:dyDescent="0.25">
      <c r="A12623" s="28" t="s">
        <v>29</v>
      </c>
      <c r="B12623" s="2">
        <v>4.9907104436450309</v>
      </c>
    </row>
    <row r="12624" spans="1:2" x14ac:dyDescent="0.25">
      <c r="A12624" s="28" t="s">
        <v>30</v>
      </c>
      <c r="B12624" s="2">
        <v>6.5903072804112135</v>
      </c>
    </row>
    <row r="12625" spans="1:2" x14ac:dyDescent="0.25">
      <c r="A12625" s="28" t="s">
        <v>88</v>
      </c>
      <c r="B12625" s="2">
        <v>1.2164599275697099</v>
      </c>
    </row>
    <row r="12626" spans="1:2" x14ac:dyDescent="0.25">
      <c r="A12626" s="28" t="s">
        <v>80</v>
      </c>
      <c r="B12626" s="2">
        <v>0.19722987370664</v>
      </c>
    </row>
    <row r="12627" spans="1:2" x14ac:dyDescent="0.25">
      <c r="A12627" s="28" t="s">
        <v>84</v>
      </c>
      <c r="B12627" s="2">
        <v>4.4099340412340124</v>
      </c>
    </row>
    <row r="12628" spans="1:2" x14ac:dyDescent="0.25">
      <c r="A12628" s="28" t="s">
        <v>85</v>
      </c>
      <c r="B12628" s="2">
        <v>7.1325530485609701</v>
      </c>
    </row>
    <row r="12629" spans="1:2" x14ac:dyDescent="0.25">
      <c r="A12629" s="28" t="s">
        <v>82</v>
      </c>
      <c r="B12629" s="2">
        <v>4.5349278510863114</v>
      </c>
    </row>
    <row r="12630" spans="1:2" x14ac:dyDescent="0.25">
      <c r="A12630" s="6" t="s">
        <v>240</v>
      </c>
      <c r="B12630" s="2">
        <v>37.50709802411486</v>
      </c>
    </row>
    <row r="12631" spans="1:2" x14ac:dyDescent="0.25">
      <c r="A12631" s="28" t="s">
        <v>79</v>
      </c>
      <c r="B12631" s="2">
        <v>8.9382141900876497E-2</v>
      </c>
    </row>
    <row r="12632" spans="1:2" x14ac:dyDescent="0.25">
      <c r="A12632" s="28" t="s">
        <v>87</v>
      </c>
      <c r="B12632" s="2">
        <v>6.859485757797211</v>
      </c>
    </row>
    <row r="12633" spans="1:2" x14ac:dyDescent="0.25">
      <c r="A12633" s="28" t="s">
        <v>31</v>
      </c>
      <c r="B12633" s="2">
        <v>1.8456905720230441</v>
      </c>
    </row>
    <row r="12634" spans="1:2" x14ac:dyDescent="0.25">
      <c r="A12634" s="28" t="s">
        <v>29</v>
      </c>
      <c r="B12634" s="2">
        <v>3.3815350054845617</v>
      </c>
    </row>
    <row r="12635" spans="1:2" x14ac:dyDescent="0.25">
      <c r="A12635" s="28" t="s">
        <v>30</v>
      </c>
      <c r="B12635" s="2">
        <v>2.2324292432940172</v>
      </c>
    </row>
    <row r="12636" spans="1:2" x14ac:dyDescent="0.25">
      <c r="A12636" s="28" t="s">
        <v>88</v>
      </c>
      <c r="B12636" s="2">
        <v>0.8413456927517301</v>
      </c>
    </row>
    <row r="12637" spans="1:2" x14ac:dyDescent="0.25">
      <c r="A12637" s="28" t="s">
        <v>80</v>
      </c>
      <c r="B12637" s="2">
        <v>0.82937787741477131</v>
      </c>
    </row>
    <row r="12638" spans="1:2" x14ac:dyDescent="0.25">
      <c r="A12638" s="28" t="s">
        <v>84</v>
      </c>
      <c r="B12638" s="2">
        <v>3.234823114022761</v>
      </c>
    </row>
    <row r="12639" spans="1:2" x14ac:dyDescent="0.25">
      <c r="A12639" s="28" t="s">
        <v>85</v>
      </c>
      <c r="B12639" s="2">
        <v>11.56082088098545</v>
      </c>
    </row>
    <row r="12640" spans="1:2" x14ac:dyDescent="0.25">
      <c r="A12640" s="28" t="s">
        <v>82</v>
      </c>
      <c r="B12640" s="2">
        <v>6.6322077384404379</v>
      </c>
    </row>
    <row r="12641" spans="1:2" x14ac:dyDescent="0.25">
      <c r="A12641" s="6" t="s">
        <v>242</v>
      </c>
      <c r="B12641" s="2">
        <v>523.02601853317924</v>
      </c>
    </row>
    <row r="12642" spans="1:2" x14ac:dyDescent="0.25">
      <c r="A12642" s="28" t="s">
        <v>79</v>
      </c>
      <c r="B12642" s="2">
        <v>11.764590704690713</v>
      </c>
    </row>
    <row r="12643" spans="1:2" x14ac:dyDescent="0.25">
      <c r="A12643" s="28" t="s">
        <v>86</v>
      </c>
      <c r="B12643" s="2">
        <v>5.9191500177187626</v>
      </c>
    </row>
    <row r="12644" spans="1:2" x14ac:dyDescent="0.25">
      <c r="A12644" s="28" t="s">
        <v>87</v>
      </c>
      <c r="B12644" s="2">
        <v>24.869361794816669</v>
      </c>
    </row>
    <row r="12645" spans="1:2" x14ac:dyDescent="0.25">
      <c r="A12645" s="28" t="s">
        <v>31</v>
      </c>
      <c r="B12645" s="2">
        <v>71.950994107983519</v>
      </c>
    </row>
    <row r="12646" spans="1:2" x14ac:dyDescent="0.25">
      <c r="A12646" s="28" t="s">
        <v>29</v>
      </c>
      <c r="B12646" s="2">
        <v>37.032723499920309</v>
      </c>
    </row>
    <row r="12647" spans="1:2" x14ac:dyDescent="0.25">
      <c r="A12647" s="28" t="s">
        <v>30</v>
      </c>
      <c r="B12647" s="2">
        <v>62.43537784904413</v>
      </c>
    </row>
    <row r="12648" spans="1:2" x14ac:dyDescent="0.25">
      <c r="A12648" s="28" t="s">
        <v>88</v>
      </c>
      <c r="B12648" s="2">
        <v>82.835680036102744</v>
      </c>
    </row>
    <row r="12649" spans="1:2" x14ac:dyDescent="0.25">
      <c r="A12649" s="28" t="s">
        <v>80</v>
      </c>
      <c r="B12649" s="2">
        <v>8.4726634604546227</v>
      </c>
    </row>
    <row r="12650" spans="1:2" x14ac:dyDescent="0.25">
      <c r="A12650" s="28" t="s">
        <v>84</v>
      </c>
      <c r="B12650" s="2">
        <v>37.319784347081573</v>
      </c>
    </row>
    <row r="12651" spans="1:2" x14ac:dyDescent="0.25">
      <c r="A12651" s="28" t="s">
        <v>85</v>
      </c>
      <c r="B12651" s="2">
        <v>82.529980872704499</v>
      </c>
    </row>
    <row r="12652" spans="1:2" x14ac:dyDescent="0.25">
      <c r="A12652" s="28" t="s">
        <v>82</v>
      </c>
      <c r="B12652" s="2">
        <v>97.895711842661683</v>
      </c>
    </row>
    <row r="12653" spans="1:2" x14ac:dyDescent="0.25">
      <c r="A12653" s="6" t="s">
        <v>53</v>
      </c>
      <c r="B12653" s="2">
        <v>1.0373887001018538</v>
      </c>
    </row>
    <row r="12654" spans="1:2" x14ac:dyDescent="0.25">
      <c r="A12654" s="28" t="s">
        <v>79</v>
      </c>
      <c r="B12654" s="2">
        <v>1.6656744280481878E-3</v>
      </c>
    </row>
    <row r="12655" spans="1:2" x14ac:dyDescent="0.25">
      <c r="A12655" s="28" t="s">
        <v>86</v>
      </c>
      <c r="B12655" s="2">
        <v>9.7543538869451513E-4</v>
      </c>
    </row>
    <row r="12656" spans="1:2" x14ac:dyDescent="0.25">
      <c r="A12656" s="28" t="s">
        <v>87</v>
      </c>
      <c r="B12656" s="2">
        <v>6.9238572835417886E-2</v>
      </c>
    </row>
    <row r="12657" spans="1:2" x14ac:dyDescent="0.25">
      <c r="A12657" s="28" t="s">
        <v>31</v>
      </c>
      <c r="B12657" s="2">
        <v>2.1206180114474792E-2</v>
      </c>
    </row>
    <row r="12658" spans="1:2" x14ac:dyDescent="0.25">
      <c r="A12658" s="28" t="s">
        <v>29</v>
      </c>
      <c r="B12658" s="2">
        <v>8.1681684398477852E-2</v>
      </c>
    </row>
    <row r="12659" spans="1:2" x14ac:dyDescent="0.25">
      <c r="A12659" s="28" t="s">
        <v>30</v>
      </c>
      <c r="B12659" s="2">
        <v>9.3614470990831741E-2</v>
      </c>
    </row>
    <row r="12660" spans="1:2" x14ac:dyDescent="0.25">
      <c r="A12660" s="28" t="s">
        <v>80</v>
      </c>
      <c r="B12660" s="2">
        <v>1.2324580208743666E-2</v>
      </c>
    </row>
    <row r="12661" spans="1:2" x14ac:dyDescent="0.25">
      <c r="A12661" s="28" t="s">
        <v>84</v>
      </c>
      <c r="B12661" s="2">
        <v>1.1780447973328924E-2</v>
      </c>
    </row>
    <row r="12662" spans="1:2" x14ac:dyDescent="0.25">
      <c r="A12662" s="28" t="s">
        <v>85</v>
      </c>
      <c r="B12662" s="2">
        <v>0.71341402868170023</v>
      </c>
    </row>
    <row r="12663" spans="1:2" x14ac:dyDescent="0.25">
      <c r="A12663" s="28" t="s">
        <v>82</v>
      </c>
      <c r="B12663" s="2">
        <v>3.1487625082136067E-2</v>
      </c>
    </row>
    <row r="12664" spans="1:2" x14ac:dyDescent="0.25">
      <c r="A12664" s="6" t="s">
        <v>231</v>
      </c>
      <c r="B12664" s="2">
        <v>2.2979372563221832</v>
      </c>
    </row>
    <row r="12665" spans="1:2" x14ac:dyDescent="0.25">
      <c r="A12665" s="28" t="s">
        <v>79</v>
      </c>
      <c r="B12665" s="2">
        <v>1.152888816290805E-4</v>
      </c>
    </row>
    <row r="12666" spans="1:2" x14ac:dyDescent="0.25">
      <c r="A12666" s="28" t="s">
        <v>86</v>
      </c>
      <c r="B12666" s="2">
        <v>2.5413015660904949E-4</v>
      </c>
    </row>
    <row r="12667" spans="1:2" x14ac:dyDescent="0.25">
      <c r="A12667" s="28" t="s">
        <v>31</v>
      </c>
      <c r="B12667" s="2">
        <v>0.140710732102305</v>
      </c>
    </row>
    <row r="12668" spans="1:2" x14ac:dyDescent="0.25">
      <c r="A12668" s="28" t="s">
        <v>29</v>
      </c>
      <c r="B12668" s="2">
        <v>0.70092379153670592</v>
      </c>
    </row>
    <row r="12669" spans="1:2" x14ac:dyDescent="0.25">
      <c r="A12669" s="28" t="s">
        <v>30</v>
      </c>
      <c r="B12669" s="2">
        <v>7.5298378313293549E-4</v>
      </c>
    </row>
    <row r="12670" spans="1:2" x14ac:dyDescent="0.25">
      <c r="A12670" s="28" t="s">
        <v>88</v>
      </c>
      <c r="B12670" s="2">
        <v>0.52878182921257155</v>
      </c>
    </row>
    <row r="12671" spans="1:2" x14ac:dyDescent="0.25">
      <c r="A12671" s="28" t="s">
        <v>80</v>
      </c>
      <c r="B12671" s="2">
        <v>3.441081894359062E-3</v>
      </c>
    </row>
    <row r="12672" spans="1:2" x14ac:dyDescent="0.25">
      <c r="A12672" s="28" t="s">
        <v>84</v>
      </c>
      <c r="B12672" s="2">
        <v>3.8655032297155228E-3</v>
      </c>
    </row>
    <row r="12673" spans="1:2" x14ac:dyDescent="0.25">
      <c r="A12673" s="28" t="s">
        <v>85</v>
      </c>
      <c r="B12673" s="2">
        <v>0.33575329000154652</v>
      </c>
    </row>
    <row r="12674" spans="1:2" x14ac:dyDescent="0.25">
      <c r="A12674" s="28" t="s">
        <v>82</v>
      </c>
      <c r="B12674" s="2">
        <v>0.58333862552360882</v>
      </c>
    </row>
    <row r="12675" spans="1:2" x14ac:dyDescent="0.25">
      <c r="A12675" s="6" t="s">
        <v>19</v>
      </c>
      <c r="B12675" s="2">
        <v>5.1647623376551177</v>
      </c>
    </row>
    <row r="12676" spans="1:2" x14ac:dyDescent="0.25">
      <c r="A12676" s="28" t="s">
        <v>79</v>
      </c>
      <c r="B12676" s="2">
        <v>0.48271819130394267</v>
      </c>
    </row>
    <row r="12677" spans="1:2" x14ac:dyDescent="0.25">
      <c r="A12677" s="28" t="s">
        <v>86</v>
      </c>
      <c r="B12677" s="2">
        <v>2.2030543861835193E-2</v>
      </c>
    </row>
    <row r="12678" spans="1:2" x14ac:dyDescent="0.25">
      <c r="A12678" s="28" t="s">
        <v>87</v>
      </c>
      <c r="B12678" s="2">
        <v>1.3402961627452662E-2</v>
      </c>
    </row>
    <row r="12679" spans="1:2" x14ac:dyDescent="0.25">
      <c r="A12679" s="28" t="s">
        <v>31</v>
      </c>
      <c r="B12679" s="2">
        <v>0.65413067987566043</v>
      </c>
    </row>
    <row r="12680" spans="1:2" x14ac:dyDescent="0.25">
      <c r="A12680" s="28" t="s">
        <v>29</v>
      </c>
      <c r="B12680" s="2">
        <v>0.2844702642418786</v>
      </c>
    </row>
    <row r="12681" spans="1:2" x14ac:dyDescent="0.25">
      <c r="A12681" s="28" t="s">
        <v>30</v>
      </c>
      <c r="B12681" s="2">
        <v>1.8029041040937823</v>
      </c>
    </row>
    <row r="12682" spans="1:2" x14ac:dyDescent="0.25">
      <c r="A12682" s="28" t="s">
        <v>88</v>
      </c>
      <c r="B12682" s="2">
        <v>5.3171135186427965E-2</v>
      </c>
    </row>
    <row r="12683" spans="1:2" x14ac:dyDescent="0.25">
      <c r="A12683" s="28" t="s">
        <v>80</v>
      </c>
      <c r="B12683" s="2">
        <v>4.3965911832720105E-2</v>
      </c>
    </row>
    <row r="12684" spans="1:2" x14ac:dyDescent="0.25">
      <c r="A12684" s="28" t="s">
        <v>84</v>
      </c>
      <c r="B12684" s="2">
        <v>1.2689844405121997E-2</v>
      </c>
    </row>
    <row r="12685" spans="1:2" x14ac:dyDescent="0.25">
      <c r="A12685" s="28" t="s">
        <v>85</v>
      </c>
      <c r="B12685" s="2">
        <v>0.7144916815280129</v>
      </c>
    </row>
    <row r="12686" spans="1:2" x14ac:dyDescent="0.25">
      <c r="A12686" s="28" t="s">
        <v>82</v>
      </c>
      <c r="B12686" s="2">
        <v>1.0807870196982832</v>
      </c>
    </row>
    <row r="12687" spans="1:2" x14ac:dyDescent="0.25">
      <c r="A12687" s="6" t="s">
        <v>244</v>
      </c>
      <c r="B12687" s="2">
        <v>192.95003070239056</v>
      </c>
    </row>
    <row r="12688" spans="1:2" x14ac:dyDescent="0.25">
      <c r="A12688" s="28" t="s">
        <v>79</v>
      </c>
      <c r="B12688" s="2">
        <v>1.7341843091940978</v>
      </c>
    </row>
    <row r="12689" spans="1:2" x14ac:dyDescent="0.25">
      <c r="A12689" s="28" t="s">
        <v>86</v>
      </c>
      <c r="B12689" s="2">
        <v>1.8792691240095278</v>
      </c>
    </row>
    <row r="12690" spans="1:2" x14ac:dyDescent="0.25">
      <c r="A12690" s="28" t="s">
        <v>87</v>
      </c>
      <c r="B12690" s="2">
        <v>15.774769317465619</v>
      </c>
    </row>
    <row r="12691" spans="1:2" x14ac:dyDescent="0.25">
      <c r="A12691" s="28" t="s">
        <v>31</v>
      </c>
      <c r="B12691" s="2">
        <v>32.952334029093812</v>
      </c>
    </row>
    <row r="12692" spans="1:2" x14ac:dyDescent="0.25">
      <c r="A12692" s="28" t="s">
        <v>29</v>
      </c>
      <c r="B12692" s="2">
        <v>23.296539811983127</v>
      </c>
    </row>
    <row r="12693" spans="1:2" x14ac:dyDescent="0.25">
      <c r="A12693" s="28" t="s">
        <v>30</v>
      </c>
      <c r="B12693" s="2">
        <v>27.088428330143195</v>
      </c>
    </row>
    <row r="12694" spans="1:2" x14ac:dyDescent="0.25">
      <c r="A12694" s="28" t="s">
        <v>88</v>
      </c>
      <c r="B12694" s="2">
        <v>17.187013468860169</v>
      </c>
    </row>
    <row r="12695" spans="1:2" x14ac:dyDescent="0.25">
      <c r="A12695" s="28" t="s">
        <v>80</v>
      </c>
      <c r="B12695" s="2">
        <v>0.57270548092715623</v>
      </c>
    </row>
    <row r="12696" spans="1:2" x14ac:dyDescent="0.25">
      <c r="A12696" s="28" t="s">
        <v>84</v>
      </c>
      <c r="B12696" s="2">
        <v>10.779661461923327</v>
      </c>
    </row>
    <row r="12697" spans="1:2" x14ac:dyDescent="0.25">
      <c r="A12697" s="28" t="s">
        <v>85</v>
      </c>
      <c r="B12697" s="2">
        <v>33.067582571652018</v>
      </c>
    </row>
    <row r="12698" spans="1:2" x14ac:dyDescent="0.25">
      <c r="A12698" s="28" t="s">
        <v>82</v>
      </c>
      <c r="B12698" s="2">
        <v>28.617542797138512</v>
      </c>
    </row>
    <row r="12699" spans="1:2" x14ac:dyDescent="0.25">
      <c r="A12699" s="6" t="s">
        <v>52</v>
      </c>
      <c r="B12699" s="2">
        <v>6.3681170620997047</v>
      </c>
    </row>
    <row r="12700" spans="1:2" x14ac:dyDescent="0.25">
      <c r="A12700" s="28" t="s">
        <v>79</v>
      </c>
      <c r="B12700" s="2">
        <v>8.5069873108172669E-2</v>
      </c>
    </row>
    <row r="12701" spans="1:2" x14ac:dyDescent="0.25">
      <c r="A12701" s="28" t="s">
        <v>86</v>
      </c>
      <c r="B12701" s="2">
        <v>4.4140448119866067E-2</v>
      </c>
    </row>
    <row r="12702" spans="1:2" x14ac:dyDescent="0.25">
      <c r="A12702" s="28" t="s">
        <v>87</v>
      </c>
      <c r="B12702" s="2">
        <v>0.52893259027893402</v>
      </c>
    </row>
    <row r="12703" spans="1:2" x14ac:dyDescent="0.25">
      <c r="A12703" s="28" t="s">
        <v>31</v>
      </c>
      <c r="B12703" s="2">
        <v>5.7911853391181593E-2</v>
      </c>
    </row>
    <row r="12704" spans="1:2" x14ac:dyDescent="0.25">
      <c r="A12704" s="28" t="s">
        <v>29</v>
      </c>
      <c r="B12704" s="2">
        <v>1.5651307226184379</v>
      </c>
    </row>
    <row r="12705" spans="1:2" x14ac:dyDescent="0.25">
      <c r="A12705" s="28" t="s">
        <v>30</v>
      </c>
      <c r="B12705" s="2">
        <v>7.083895460915017E-2</v>
      </c>
    </row>
    <row r="12706" spans="1:2" x14ac:dyDescent="0.25">
      <c r="A12706" s="28" t="s">
        <v>88</v>
      </c>
      <c r="B12706" s="2">
        <v>0.14458468875589039</v>
      </c>
    </row>
    <row r="12707" spans="1:2" x14ac:dyDescent="0.25">
      <c r="A12707" s="28" t="s">
        <v>80</v>
      </c>
      <c r="B12707" s="2">
        <v>0.13546124968796175</v>
      </c>
    </row>
    <row r="12708" spans="1:2" x14ac:dyDescent="0.25">
      <c r="A12708" s="28" t="s">
        <v>84</v>
      </c>
      <c r="B12708" s="2">
        <v>0.13840555818223391</v>
      </c>
    </row>
    <row r="12709" spans="1:2" x14ac:dyDescent="0.25">
      <c r="A12709" s="28" t="s">
        <v>85</v>
      </c>
      <c r="B12709" s="2">
        <v>1.8842425801441378</v>
      </c>
    </row>
    <row r="12710" spans="1:2" x14ac:dyDescent="0.25">
      <c r="A12710" s="28" t="s">
        <v>82</v>
      </c>
      <c r="B12710" s="2">
        <v>1.7133985432037384</v>
      </c>
    </row>
    <row r="12711" spans="1:2" x14ac:dyDescent="0.25">
      <c r="A12711" s="6" t="s">
        <v>246</v>
      </c>
      <c r="B12711" s="2">
        <v>71.959229254664905</v>
      </c>
    </row>
    <row r="12712" spans="1:2" x14ac:dyDescent="0.25">
      <c r="A12712" s="28" t="s">
        <v>79</v>
      </c>
      <c r="B12712" s="2">
        <v>0.88669826875395075</v>
      </c>
    </row>
    <row r="12713" spans="1:2" x14ac:dyDescent="0.25">
      <c r="A12713" s="28" t="s">
        <v>86</v>
      </c>
      <c r="B12713" s="2">
        <v>0.54340337318183529</v>
      </c>
    </row>
    <row r="12714" spans="1:2" x14ac:dyDescent="0.25">
      <c r="A12714" s="28" t="s">
        <v>87</v>
      </c>
      <c r="B12714" s="2">
        <v>2.0222422614321407</v>
      </c>
    </row>
    <row r="12715" spans="1:2" x14ac:dyDescent="0.25">
      <c r="A12715" s="28" t="s">
        <v>31</v>
      </c>
      <c r="B12715" s="2">
        <v>14.092573582182888</v>
      </c>
    </row>
    <row r="12716" spans="1:2" x14ac:dyDescent="0.25">
      <c r="A12716" s="28" t="s">
        <v>29</v>
      </c>
      <c r="B12716" s="2">
        <v>8.612122753243062</v>
      </c>
    </row>
    <row r="12717" spans="1:2" x14ac:dyDescent="0.25">
      <c r="A12717" s="28" t="s">
        <v>30</v>
      </c>
      <c r="B12717" s="2">
        <v>10.86395640467201</v>
      </c>
    </row>
    <row r="12718" spans="1:2" x14ac:dyDescent="0.25">
      <c r="A12718" s="28" t="s">
        <v>88</v>
      </c>
      <c r="B12718" s="2">
        <v>4.9408357107041194</v>
      </c>
    </row>
    <row r="12719" spans="1:2" x14ac:dyDescent="0.25">
      <c r="A12719" s="28" t="s">
        <v>80</v>
      </c>
      <c r="B12719" s="2">
        <v>2.7527387965144237</v>
      </c>
    </row>
    <row r="12720" spans="1:2" x14ac:dyDescent="0.25">
      <c r="A12720" s="28" t="s">
        <v>84</v>
      </c>
      <c r="B12720" s="2">
        <v>3.5118628581702089</v>
      </c>
    </row>
    <row r="12721" spans="1:2" x14ac:dyDescent="0.25">
      <c r="A12721" s="28" t="s">
        <v>85</v>
      </c>
      <c r="B12721" s="2">
        <v>15.850444038728293</v>
      </c>
    </row>
    <row r="12722" spans="1:2" x14ac:dyDescent="0.25">
      <c r="A12722" s="28" t="s">
        <v>82</v>
      </c>
      <c r="B12722" s="2">
        <v>7.882351207081963</v>
      </c>
    </row>
    <row r="12723" spans="1:2" x14ac:dyDescent="0.25">
      <c r="A12723" s="6" t="s">
        <v>248</v>
      </c>
      <c r="B12723" s="2">
        <v>955.50735255960274</v>
      </c>
    </row>
    <row r="12724" spans="1:2" x14ac:dyDescent="0.25">
      <c r="A12724" s="28" t="s">
        <v>79</v>
      </c>
      <c r="B12724" s="2">
        <v>17.728082516685944</v>
      </c>
    </row>
    <row r="12725" spans="1:2" x14ac:dyDescent="0.25">
      <c r="A12725" s="28" t="s">
        <v>86</v>
      </c>
      <c r="B12725" s="2">
        <v>14.129477894101692</v>
      </c>
    </row>
    <row r="12726" spans="1:2" x14ac:dyDescent="0.25">
      <c r="A12726" s="28" t="s">
        <v>87</v>
      </c>
      <c r="B12726" s="2">
        <v>61.259212471296145</v>
      </c>
    </row>
    <row r="12727" spans="1:2" x14ac:dyDescent="0.25">
      <c r="A12727" s="28" t="s">
        <v>31</v>
      </c>
      <c r="B12727" s="2">
        <v>92.092157916044712</v>
      </c>
    </row>
    <row r="12728" spans="1:2" x14ac:dyDescent="0.25">
      <c r="A12728" s="28" t="s">
        <v>29</v>
      </c>
      <c r="B12728" s="2">
        <v>59.824497572509415</v>
      </c>
    </row>
    <row r="12729" spans="1:2" x14ac:dyDescent="0.25">
      <c r="A12729" s="28" t="s">
        <v>30</v>
      </c>
      <c r="B12729" s="2">
        <v>90.609954223563705</v>
      </c>
    </row>
    <row r="12730" spans="1:2" x14ac:dyDescent="0.25">
      <c r="A12730" s="28" t="s">
        <v>88</v>
      </c>
      <c r="B12730" s="2">
        <v>106.62019268435886</v>
      </c>
    </row>
    <row r="12731" spans="1:2" x14ac:dyDescent="0.25">
      <c r="A12731" s="28" t="s">
        <v>80</v>
      </c>
      <c r="B12731" s="2">
        <v>31.645105261065794</v>
      </c>
    </row>
    <row r="12732" spans="1:2" x14ac:dyDescent="0.25">
      <c r="A12732" s="28" t="s">
        <v>84</v>
      </c>
      <c r="B12732" s="2">
        <v>148.2433370668864</v>
      </c>
    </row>
    <row r="12733" spans="1:2" x14ac:dyDescent="0.25">
      <c r="A12733" s="28" t="s">
        <v>85</v>
      </c>
      <c r="B12733" s="2">
        <v>193.94672972874122</v>
      </c>
    </row>
    <row r="12734" spans="1:2" x14ac:dyDescent="0.25">
      <c r="A12734" s="28" t="s">
        <v>82</v>
      </c>
      <c r="B12734" s="2">
        <v>139.40860522434892</v>
      </c>
    </row>
    <row r="12735" spans="1:2" x14ac:dyDescent="0.25">
      <c r="A12735" s="6" t="s">
        <v>20</v>
      </c>
      <c r="B12735" s="2">
        <v>383.14841903428737</v>
      </c>
    </row>
    <row r="12736" spans="1:2" x14ac:dyDescent="0.25">
      <c r="A12736" s="28" t="s">
        <v>79</v>
      </c>
      <c r="B12736" s="2">
        <v>6.0726244919177104</v>
      </c>
    </row>
    <row r="12737" spans="1:2" x14ac:dyDescent="0.25">
      <c r="A12737" s="28" t="s">
        <v>86</v>
      </c>
      <c r="B12737" s="2">
        <v>6.8972764403720896</v>
      </c>
    </row>
    <row r="12738" spans="1:2" x14ac:dyDescent="0.25">
      <c r="A12738" s="28" t="s">
        <v>87</v>
      </c>
      <c r="B12738" s="2">
        <v>28.327538925806895</v>
      </c>
    </row>
    <row r="12739" spans="1:2" x14ac:dyDescent="0.25">
      <c r="A12739" s="28" t="s">
        <v>31</v>
      </c>
      <c r="B12739" s="2">
        <v>54.931841922009809</v>
      </c>
    </row>
    <row r="12740" spans="1:2" x14ac:dyDescent="0.25">
      <c r="A12740" s="28" t="s">
        <v>29</v>
      </c>
      <c r="B12740" s="2">
        <v>28.007267166068065</v>
      </c>
    </row>
    <row r="12741" spans="1:2" x14ac:dyDescent="0.25">
      <c r="A12741" s="28" t="s">
        <v>30</v>
      </c>
      <c r="B12741" s="2">
        <v>45.923589490047753</v>
      </c>
    </row>
    <row r="12742" spans="1:2" x14ac:dyDescent="0.25">
      <c r="A12742" s="28" t="s">
        <v>88</v>
      </c>
      <c r="B12742" s="2">
        <v>36.220791402466219</v>
      </c>
    </row>
    <row r="12743" spans="1:2" x14ac:dyDescent="0.25">
      <c r="A12743" s="28" t="s">
        <v>80</v>
      </c>
      <c r="B12743" s="2">
        <v>4.176016833556897</v>
      </c>
    </row>
    <row r="12744" spans="1:2" x14ac:dyDescent="0.25">
      <c r="A12744" s="28" t="s">
        <v>84</v>
      </c>
      <c r="B12744" s="2">
        <v>65.703186923670259</v>
      </c>
    </row>
    <row r="12745" spans="1:2" x14ac:dyDescent="0.25">
      <c r="A12745" s="28" t="s">
        <v>85</v>
      </c>
      <c r="B12745" s="2">
        <v>54.061029230337503</v>
      </c>
    </row>
    <row r="12746" spans="1:2" x14ac:dyDescent="0.25">
      <c r="A12746" s="28" t="s">
        <v>82</v>
      </c>
      <c r="B12746" s="2">
        <v>52.827256208034129</v>
      </c>
    </row>
    <row r="12747" spans="1:2" x14ac:dyDescent="0.25">
      <c r="A12747" s="6" t="s">
        <v>21</v>
      </c>
      <c r="B12747" s="2">
        <v>85.201305107024567</v>
      </c>
    </row>
    <row r="12748" spans="1:2" x14ac:dyDescent="0.25">
      <c r="A12748" s="28" t="s">
        <v>79</v>
      </c>
      <c r="B12748" s="2">
        <v>0.67155392508630751</v>
      </c>
    </row>
    <row r="12749" spans="1:2" x14ac:dyDescent="0.25">
      <c r="A12749" s="28" t="s">
        <v>86</v>
      </c>
      <c r="B12749" s="2">
        <v>0.25830024588705758</v>
      </c>
    </row>
    <row r="12750" spans="1:2" x14ac:dyDescent="0.25">
      <c r="A12750" s="28" t="s">
        <v>87</v>
      </c>
      <c r="B12750" s="2">
        <v>0.87539352388841929</v>
      </c>
    </row>
    <row r="12751" spans="1:2" x14ac:dyDescent="0.25">
      <c r="A12751" s="28" t="s">
        <v>31</v>
      </c>
      <c r="B12751" s="2">
        <v>9.8855388273763332</v>
      </c>
    </row>
    <row r="12752" spans="1:2" x14ac:dyDescent="0.25">
      <c r="A12752" s="28" t="s">
        <v>29</v>
      </c>
      <c r="B12752" s="2">
        <v>3.720541932344652</v>
      </c>
    </row>
    <row r="12753" spans="1:2" x14ac:dyDescent="0.25">
      <c r="A12753" s="28" t="s">
        <v>30</v>
      </c>
      <c r="B12753" s="2">
        <v>11.465384838269188</v>
      </c>
    </row>
    <row r="12754" spans="1:2" x14ac:dyDescent="0.25">
      <c r="A12754" s="28" t="s">
        <v>88</v>
      </c>
      <c r="B12754" s="2">
        <v>6.1994462955539396</v>
      </c>
    </row>
    <row r="12755" spans="1:2" x14ac:dyDescent="0.25">
      <c r="A12755" s="28" t="s">
        <v>80</v>
      </c>
      <c r="B12755" s="2">
        <v>8.4147948688346137</v>
      </c>
    </row>
    <row r="12756" spans="1:2" x14ac:dyDescent="0.25">
      <c r="A12756" s="28" t="s">
        <v>84</v>
      </c>
      <c r="B12756" s="2">
        <v>13.675840727932622</v>
      </c>
    </row>
    <row r="12757" spans="1:2" x14ac:dyDescent="0.25">
      <c r="A12757" s="28" t="s">
        <v>85</v>
      </c>
      <c r="B12757" s="2">
        <v>7.7310693131947543</v>
      </c>
    </row>
    <row r="12758" spans="1:2" x14ac:dyDescent="0.25">
      <c r="A12758" s="28" t="s">
        <v>82</v>
      </c>
      <c r="B12758" s="2">
        <v>22.303440608656686</v>
      </c>
    </row>
    <row r="12759" spans="1:2" x14ac:dyDescent="0.25">
      <c r="A12759" s="6" t="s">
        <v>22</v>
      </c>
      <c r="B12759" s="2">
        <v>33.775746415620802</v>
      </c>
    </row>
    <row r="12760" spans="1:2" x14ac:dyDescent="0.25">
      <c r="A12760" s="28" t="s">
        <v>79</v>
      </c>
      <c r="B12760" s="2">
        <v>0.42225075010042268</v>
      </c>
    </row>
    <row r="12761" spans="1:2" x14ac:dyDescent="0.25">
      <c r="A12761" s="28" t="s">
        <v>86</v>
      </c>
      <c r="B12761" s="2">
        <v>0.41861151932209284</v>
      </c>
    </row>
    <row r="12762" spans="1:2" x14ac:dyDescent="0.25">
      <c r="A12762" s="28" t="s">
        <v>87</v>
      </c>
      <c r="B12762" s="2">
        <v>1.7982668758539977</v>
      </c>
    </row>
    <row r="12763" spans="1:2" x14ac:dyDescent="0.25">
      <c r="A12763" s="28" t="s">
        <v>31</v>
      </c>
      <c r="B12763" s="2">
        <v>6.2189438394844201</v>
      </c>
    </row>
    <row r="12764" spans="1:2" x14ac:dyDescent="0.25">
      <c r="A12764" s="28" t="s">
        <v>29</v>
      </c>
      <c r="B12764" s="2">
        <v>3.9276627074683748</v>
      </c>
    </row>
    <row r="12765" spans="1:2" x14ac:dyDescent="0.25">
      <c r="A12765" s="28" t="s">
        <v>30</v>
      </c>
      <c r="B12765" s="2">
        <v>5.3202088200604605</v>
      </c>
    </row>
    <row r="12766" spans="1:2" x14ac:dyDescent="0.25">
      <c r="A12766" s="28" t="s">
        <v>88</v>
      </c>
      <c r="B12766" s="2">
        <v>2.6631774552140781</v>
      </c>
    </row>
    <row r="12767" spans="1:2" x14ac:dyDescent="0.25">
      <c r="A12767" s="28" t="s">
        <v>80</v>
      </c>
      <c r="B12767" s="2">
        <v>0.40869861585234674</v>
      </c>
    </row>
    <row r="12768" spans="1:2" x14ac:dyDescent="0.25">
      <c r="A12768" s="28" t="s">
        <v>84</v>
      </c>
      <c r="B12768" s="2">
        <v>2.0304953595804434</v>
      </c>
    </row>
    <row r="12769" spans="1:2" x14ac:dyDescent="0.25">
      <c r="A12769" s="28" t="s">
        <v>85</v>
      </c>
      <c r="B12769" s="2">
        <v>5.3345531859674047</v>
      </c>
    </row>
    <row r="12770" spans="1:2" x14ac:dyDescent="0.25">
      <c r="A12770" s="28" t="s">
        <v>82</v>
      </c>
      <c r="B12770" s="2">
        <v>5.232877286716759</v>
      </c>
    </row>
    <row r="12771" spans="1:2" x14ac:dyDescent="0.25">
      <c r="A12771" s="6" t="s">
        <v>25</v>
      </c>
      <c r="B12771" s="2">
        <v>56.065311122119326</v>
      </c>
    </row>
    <row r="12772" spans="1:2" x14ac:dyDescent="0.25">
      <c r="A12772" s="28" t="s">
        <v>79</v>
      </c>
      <c r="B12772" s="2">
        <v>0.60647360028872266</v>
      </c>
    </row>
    <row r="12773" spans="1:2" x14ac:dyDescent="0.25">
      <c r="A12773" s="28" t="s">
        <v>86</v>
      </c>
      <c r="B12773" s="2">
        <v>0.59433164580331999</v>
      </c>
    </row>
    <row r="12774" spans="1:2" x14ac:dyDescent="0.25">
      <c r="A12774" s="28" t="s">
        <v>87</v>
      </c>
      <c r="B12774" s="2">
        <v>1.0812797015030109</v>
      </c>
    </row>
    <row r="12775" spans="1:2" x14ac:dyDescent="0.25">
      <c r="A12775" s="28" t="s">
        <v>31</v>
      </c>
      <c r="B12775" s="2">
        <v>5.867801452981336</v>
      </c>
    </row>
    <row r="12776" spans="1:2" x14ac:dyDescent="0.25">
      <c r="A12776" s="28" t="s">
        <v>29</v>
      </c>
      <c r="B12776" s="2">
        <v>5.2588521753022901</v>
      </c>
    </row>
    <row r="12777" spans="1:2" x14ac:dyDescent="0.25">
      <c r="A12777" s="28" t="s">
        <v>30</v>
      </c>
      <c r="B12777" s="2">
        <v>9.5824599422433092</v>
      </c>
    </row>
    <row r="12778" spans="1:2" x14ac:dyDescent="0.25">
      <c r="A12778" s="28" t="s">
        <v>88</v>
      </c>
      <c r="B12778" s="2">
        <v>9.2971686445523858</v>
      </c>
    </row>
    <row r="12779" spans="1:2" x14ac:dyDescent="0.25">
      <c r="A12779" s="28" t="s">
        <v>80</v>
      </c>
      <c r="B12779" s="2">
        <v>0.14364733297238677</v>
      </c>
    </row>
    <row r="12780" spans="1:2" x14ac:dyDescent="0.25">
      <c r="A12780" s="28" t="s">
        <v>84</v>
      </c>
      <c r="B12780" s="2">
        <v>0.27951312399070916</v>
      </c>
    </row>
    <row r="12781" spans="1:2" x14ac:dyDescent="0.25">
      <c r="A12781" s="28" t="s">
        <v>85</v>
      </c>
      <c r="B12781" s="2">
        <v>14.668291761375812</v>
      </c>
    </row>
    <row r="12782" spans="1:2" x14ac:dyDescent="0.25">
      <c r="A12782" s="28" t="s">
        <v>82</v>
      </c>
      <c r="B12782" s="2">
        <v>8.6854917411060413</v>
      </c>
    </row>
    <row r="12783" spans="1:2" x14ac:dyDescent="0.25">
      <c r="A12783" s="6" t="s">
        <v>23</v>
      </c>
      <c r="B12783" s="2">
        <v>76.136779269960897</v>
      </c>
    </row>
    <row r="12784" spans="1:2" x14ac:dyDescent="0.25">
      <c r="A12784" s="28" t="s">
        <v>79</v>
      </c>
      <c r="B12784" s="2">
        <v>1.0087860296274418</v>
      </c>
    </row>
    <row r="12785" spans="1:2" x14ac:dyDescent="0.25">
      <c r="A12785" s="28" t="s">
        <v>86</v>
      </c>
      <c r="B12785" s="2">
        <v>0.97371227962166507</v>
      </c>
    </row>
    <row r="12786" spans="1:2" x14ac:dyDescent="0.25">
      <c r="A12786" s="28" t="s">
        <v>87</v>
      </c>
      <c r="B12786" s="2">
        <v>4.3118712027720951</v>
      </c>
    </row>
    <row r="12787" spans="1:2" x14ac:dyDescent="0.25">
      <c r="A12787" s="28" t="s">
        <v>31</v>
      </c>
      <c r="B12787" s="2">
        <v>12.942827271963564</v>
      </c>
    </row>
    <row r="12788" spans="1:2" x14ac:dyDescent="0.25">
      <c r="A12788" s="28" t="s">
        <v>29</v>
      </c>
      <c r="B12788" s="2">
        <v>6.9343792105615778</v>
      </c>
    </row>
    <row r="12789" spans="1:2" x14ac:dyDescent="0.25">
      <c r="A12789" s="28" t="s">
        <v>30</v>
      </c>
      <c r="B12789" s="2">
        <v>10.603297670318257</v>
      </c>
    </row>
    <row r="12790" spans="1:2" x14ac:dyDescent="0.25">
      <c r="A12790" s="28" t="s">
        <v>88</v>
      </c>
      <c r="B12790" s="2">
        <v>4.1444636716844654</v>
      </c>
    </row>
    <row r="12791" spans="1:2" x14ac:dyDescent="0.25">
      <c r="A12791" s="28" t="s">
        <v>80</v>
      </c>
      <c r="B12791" s="2">
        <v>2.0075511587213102</v>
      </c>
    </row>
    <row r="12792" spans="1:2" x14ac:dyDescent="0.25">
      <c r="A12792" s="28" t="s">
        <v>84</v>
      </c>
      <c r="B12792" s="2">
        <v>7.7963311570671925</v>
      </c>
    </row>
    <row r="12793" spans="1:2" x14ac:dyDescent="0.25">
      <c r="A12793" s="28" t="s">
        <v>85</v>
      </c>
      <c r="B12793" s="2">
        <v>13.288732115328319</v>
      </c>
    </row>
    <row r="12794" spans="1:2" x14ac:dyDescent="0.25">
      <c r="A12794" s="28" t="s">
        <v>82</v>
      </c>
      <c r="B12794" s="2">
        <v>12.124827502295009</v>
      </c>
    </row>
    <row r="12795" spans="1:2" x14ac:dyDescent="0.25">
      <c r="A12795" s="6" t="s">
        <v>250</v>
      </c>
      <c r="B12795" s="2">
        <v>319.21888995208747</v>
      </c>
    </row>
    <row r="12796" spans="1:2" x14ac:dyDescent="0.25">
      <c r="A12796" s="28" t="s">
        <v>79</v>
      </c>
      <c r="B12796" s="2">
        <v>2.7685187875461477</v>
      </c>
    </row>
    <row r="12797" spans="1:2" x14ac:dyDescent="0.25">
      <c r="A12797" s="28" t="s">
        <v>86</v>
      </c>
      <c r="B12797" s="2">
        <v>3.191543102732072</v>
      </c>
    </row>
    <row r="12798" spans="1:2" x14ac:dyDescent="0.25">
      <c r="A12798" s="28" t="s">
        <v>87</v>
      </c>
      <c r="B12798" s="2">
        <v>17.484062883003503</v>
      </c>
    </row>
    <row r="12799" spans="1:2" x14ac:dyDescent="0.25">
      <c r="A12799" s="28" t="s">
        <v>31</v>
      </c>
      <c r="B12799" s="2">
        <v>39.047687156933399</v>
      </c>
    </row>
    <row r="12800" spans="1:2" x14ac:dyDescent="0.25">
      <c r="A12800" s="28" t="s">
        <v>29</v>
      </c>
      <c r="B12800" s="2">
        <v>25.381753867093096</v>
      </c>
    </row>
    <row r="12801" spans="1:2" x14ac:dyDescent="0.25">
      <c r="A12801" s="28" t="s">
        <v>30</v>
      </c>
      <c r="B12801" s="2">
        <v>49.647974931856247</v>
      </c>
    </row>
    <row r="12802" spans="1:2" x14ac:dyDescent="0.25">
      <c r="A12802" s="28" t="s">
        <v>88</v>
      </c>
      <c r="B12802" s="2">
        <v>27.65505995889497</v>
      </c>
    </row>
    <row r="12803" spans="1:2" x14ac:dyDescent="0.25">
      <c r="A12803" s="28" t="s">
        <v>80</v>
      </c>
      <c r="B12803" s="2">
        <v>18.726469500281972</v>
      </c>
    </row>
    <row r="12804" spans="1:2" x14ac:dyDescent="0.25">
      <c r="A12804" s="28" t="s">
        <v>84</v>
      </c>
      <c r="B12804" s="2">
        <v>26.335319156402445</v>
      </c>
    </row>
    <row r="12805" spans="1:2" x14ac:dyDescent="0.25">
      <c r="A12805" s="28" t="s">
        <v>85</v>
      </c>
      <c r="B12805" s="2">
        <v>48.517540190373431</v>
      </c>
    </row>
    <row r="12806" spans="1:2" x14ac:dyDescent="0.25">
      <c r="A12806" s="28" t="s">
        <v>82</v>
      </c>
      <c r="B12806" s="2">
        <v>60.462960416970162</v>
      </c>
    </row>
    <row r="12807" spans="1:2" x14ac:dyDescent="0.25">
      <c r="A12807" s="6" t="s">
        <v>252</v>
      </c>
      <c r="B12807" s="2">
        <v>711.45590392136171</v>
      </c>
    </row>
    <row r="12808" spans="1:2" x14ac:dyDescent="0.25">
      <c r="A12808" s="28" t="s">
        <v>79</v>
      </c>
      <c r="B12808" s="2">
        <v>16.724568724306216</v>
      </c>
    </row>
    <row r="12809" spans="1:2" x14ac:dyDescent="0.25">
      <c r="A12809" s="28" t="s">
        <v>86</v>
      </c>
      <c r="B12809" s="2">
        <v>5.1935196682358011</v>
      </c>
    </row>
    <row r="12810" spans="1:2" x14ac:dyDescent="0.25">
      <c r="A12810" s="28" t="s">
        <v>87</v>
      </c>
      <c r="B12810" s="2">
        <v>42.0909025937409</v>
      </c>
    </row>
    <row r="12811" spans="1:2" x14ac:dyDescent="0.25">
      <c r="A12811" s="28" t="s">
        <v>31</v>
      </c>
      <c r="B12811" s="2">
        <v>54.656544390446022</v>
      </c>
    </row>
    <row r="12812" spans="1:2" x14ac:dyDescent="0.25">
      <c r="A12812" s="28" t="s">
        <v>29</v>
      </c>
      <c r="B12812" s="2">
        <v>85.449245405294505</v>
      </c>
    </row>
    <row r="12813" spans="1:2" x14ac:dyDescent="0.25">
      <c r="A12813" s="28" t="s">
        <v>30</v>
      </c>
      <c r="B12813" s="2">
        <v>41.377479614256131</v>
      </c>
    </row>
    <row r="12814" spans="1:2" x14ac:dyDescent="0.25">
      <c r="A12814" s="28" t="s">
        <v>88</v>
      </c>
      <c r="B12814" s="2">
        <v>108.96827527030054</v>
      </c>
    </row>
    <row r="12815" spans="1:2" x14ac:dyDescent="0.25">
      <c r="A12815" s="28" t="s">
        <v>80</v>
      </c>
      <c r="B12815" s="2">
        <v>26.622343204683332</v>
      </c>
    </row>
    <row r="12816" spans="1:2" x14ac:dyDescent="0.25">
      <c r="A12816" s="28" t="s">
        <v>84</v>
      </c>
      <c r="B12816" s="2">
        <v>67.06357823898972</v>
      </c>
    </row>
    <row r="12817" spans="1:2" x14ac:dyDescent="0.25">
      <c r="A12817" s="28" t="s">
        <v>85</v>
      </c>
      <c r="B12817" s="2">
        <v>136.20468458665249</v>
      </c>
    </row>
    <row r="12818" spans="1:2" x14ac:dyDescent="0.25">
      <c r="A12818" s="28" t="s">
        <v>82</v>
      </c>
      <c r="B12818" s="2">
        <v>127.10476222445605</v>
      </c>
    </row>
    <row r="12819" spans="1:2" x14ac:dyDescent="0.25">
      <c r="A12819" s="6" t="s">
        <v>230</v>
      </c>
      <c r="B12819" s="2">
        <v>121.98892502570968</v>
      </c>
    </row>
    <row r="12820" spans="1:2" x14ac:dyDescent="0.25">
      <c r="A12820" s="28" t="s">
        <v>79</v>
      </c>
      <c r="B12820" s="2">
        <v>4.5270099398938859</v>
      </c>
    </row>
    <row r="12821" spans="1:2" x14ac:dyDescent="0.25">
      <c r="A12821" s="28" t="s">
        <v>86</v>
      </c>
      <c r="B12821" s="2">
        <v>1.4278829538133022</v>
      </c>
    </row>
    <row r="12822" spans="1:2" x14ac:dyDescent="0.25">
      <c r="A12822" s="28" t="s">
        <v>87</v>
      </c>
      <c r="B12822" s="2">
        <v>5.4610413972614058</v>
      </c>
    </row>
    <row r="12823" spans="1:2" x14ac:dyDescent="0.25">
      <c r="A12823" s="28" t="s">
        <v>31</v>
      </c>
      <c r="B12823" s="2">
        <v>11.808763349193926</v>
      </c>
    </row>
    <row r="12824" spans="1:2" x14ac:dyDescent="0.25">
      <c r="A12824" s="28" t="s">
        <v>29</v>
      </c>
      <c r="B12824" s="2">
        <v>11.843420084075508</v>
      </c>
    </row>
    <row r="12825" spans="1:2" x14ac:dyDescent="0.25">
      <c r="A12825" s="28" t="s">
        <v>30</v>
      </c>
      <c r="B12825" s="2">
        <v>9.1867129085807875</v>
      </c>
    </row>
    <row r="12826" spans="1:2" x14ac:dyDescent="0.25">
      <c r="A12826" s="28" t="s">
        <v>88</v>
      </c>
      <c r="B12826" s="2">
        <v>16.982773670818332</v>
      </c>
    </row>
    <row r="12827" spans="1:2" x14ac:dyDescent="0.25">
      <c r="A12827" s="28" t="s">
        <v>80</v>
      </c>
      <c r="B12827" s="2">
        <v>5.4152390502455781</v>
      </c>
    </row>
    <row r="12828" spans="1:2" x14ac:dyDescent="0.25">
      <c r="A12828" s="28" t="s">
        <v>84</v>
      </c>
      <c r="B12828" s="2">
        <v>4.6730750971529842</v>
      </c>
    </row>
    <row r="12829" spans="1:2" x14ac:dyDescent="0.25">
      <c r="A12829" s="28" t="s">
        <v>85</v>
      </c>
      <c r="B12829" s="2">
        <v>25.416773130833278</v>
      </c>
    </row>
    <row r="12830" spans="1:2" x14ac:dyDescent="0.25">
      <c r="A12830" s="28" t="s">
        <v>82</v>
      </c>
      <c r="B12830" s="2">
        <v>25.246233443840694</v>
      </c>
    </row>
    <row r="12831" spans="1:2" x14ac:dyDescent="0.25">
      <c r="A12831" s="6" t="s">
        <v>93</v>
      </c>
      <c r="B12831" s="2">
        <v>3625.3367470357834</v>
      </c>
    </row>
    <row r="12832" spans="1:2" x14ac:dyDescent="0.25">
      <c r="A12832" s="28" t="s">
        <v>79</v>
      </c>
      <c r="B12832" s="2">
        <v>65.925050928818536</v>
      </c>
    </row>
    <row r="12833" spans="1:2" x14ac:dyDescent="0.25">
      <c r="A12833" s="28" t="s">
        <v>86</v>
      </c>
      <c r="B12833" s="2">
        <v>41.70281121276895</v>
      </c>
    </row>
    <row r="12834" spans="1:2" x14ac:dyDescent="0.25">
      <c r="A12834" s="28" t="s">
        <v>87</v>
      </c>
      <c r="B12834" s="2">
        <v>217.12950803499365</v>
      </c>
    </row>
    <row r="12835" spans="1:2" x14ac:dyDescent="0.25">
      <c r="A12835" s="28" t="s">
        <v>31</v>
      </c>
      <c r="B12835" s="2">
        <v>417.76087284930657</v>
      </c>
    </row>
    <row r="12836" spans="1:2" x14ac:dyDescent="0.25">
      <c r="A12836" s="28" t="s">
        <v>29</v>
      </c>
      <c r="B12836" s="2">
        <v>310.29345809778908</v>
      </c>
    </row>
    <row r="12837" spans="1:2" x14ac:dyDescent="0.25">
      <c r="A12837" s="28" t="s">
        <v>30</v>
      </c>
      <c r="B12837" s="2">
        <v>384.8956720602373</v>
      </c>
    </row>
    <row r="12838" spans="1:2" x14ac:dyDescent="0.25">
      <c r="A12838" s="28" t="s">
        <v>88</v>
      </c>
      <c r="B12838" s="2">
        <v>426.49922154298713</v>
      </c>
    </row>
    <row r="12839" spans="1:2" x14ac:dyDescent="0.25">
      <c r="A12839" s="28" t="s">
        <v>80</v>
      </c>
      <c r="B12839" s="2">
        <v>110.57977413885561</v>
      </c>
    </row>
    <row r="12840" spans="1:2" x14ac:dyDescent="0.25">
      <c r="A12840" s="28" t="s">
        <v>84</v>
      </c>
      <c r="B12840" s="2">
        <v>395.2234840278951</v>
      </c>
    </row>
    <row r="12841" spans="1:2" x14ac:dyDescent="0.25">
      <c r="A12841" s="28" t="s">
        <v>85</v>
      </c>
      <c r="B12841" s="2">
        <v>652.95868623579076</v>
      </c>
    </row>
    <row r="12842" spans="1:2" x14ac:dyDescent="0.25">
      <c r="A12842" s="28" t="s">
        <v>82</v>
      </c>
      <c r="B12842" s="2">
        <v>602.36820790634113</v>
      </c>
    </row>
    <row r="12843" spans="1:2" x14ac:dyDescent="0.25">
      <c r="A12843" s="3" t="s">
        <v>88</v>
      </c>
      <c r="B12843" s="2">
        <v>3180.3323252739456</v>
      </c>
    </row>
    <row r="12844" spans="1:2" x14ac:dyDescent="0.25">
      <c r="A12844" s="6" t="s">
        <v>229</v>
      </c>
      <c r="B12844" s="2">
        <v>120.7754040334099</v>
      </c>
    </row>
    <row r="12845" spans="1:2" x14ac:dyDescent="0.25">
      <c r="A12845" s="28" t="s">
        <v>79</v>
      </c>
      <c r="B12845" s="2">
        <v>0.8807799360367955</v>
      </c>
    </row>
    <row r="12846" spans="1:2" x14ac:dyDescent="0.25">
      <c r="A12846" s="28" t="s">
        <v>86</v>
      </c>
      <c r="B12846" s="2">
        <v>0.30207729659120969</v>
      </c>
    </row>
    <row r="12847" spans="1:2" x14ac:dyDescent="0.25">
      <c r="A12847" s="28" t="s">
        <v>87</v>
      </c>
      <c r="B12847" s="2">
        <v>0.91168067421805365</v>
      </c>
    </row>
    <row r="12848" spans="1:2" x14ac:dyDescent="0.25">
      <c r="A12848" s="28" t="s">
        <v>31</v>
      </c>
      <c r="B12848" s="2">
        <v>0.88863371965762872</v>
      </c>
    </row>
    <row r="12849" spans="1:2" x14ac:dyDescent="0.25">
      <c r="A12849" s="28" t="s">
        <v>29</v>
      </c>
      <c r="B12849" s="2">
        <v>0.41752167740662671</v>
      </c>
    </row>
    <row r="12850" spans="1:2" x14ac:dyDescent="0.25">
      <c r="A12850" s="28" t="s">
        <v>30</v>
      </c>
      <c r="B12850" s="2">
        <v>0.42898551665552986</v>
      </c>
    </row>
    <row r="12851" spans="1:2" x14ac:dyDescent="0.25">
      <c r="A12851" s="28" t="s">
        <v>80</v>
      </c>
      <c r="B12851" s="2">
        <v>0.95486099245803668</v>
      </c>
    </row>
    <row r="12852" spans="1:2" x14ac:dyDescent="0.25">
      <c r="A12852" s="28" t="s">
        <v>84</v>
      </c>
      <c r="B12852" s="2">
        <v>50.087815334243146</v>
      </c>
    </row>
    <row r="12853" spans="1:2" x14ac:dyDescent="0.25">
      <c r="A12853" s="28" t="s">
        <v>85</v>
      </c>
      <c r="B12853" s="2">
        <v>26.320926054407369</v>
      </c>
    </row>
    <row r="12854" spans="1:2" x14ac:dyDescent="0.25">
      <c r="A12854" s="28" t="s">
        <v>82</v>
      </c>
      <c r="B12854" s="2">
        <v>39.582122831735511</v>
      </c>
    </row>
    <row r="12855" spans="1:2" x14ac:dyDescent="0.25">
      <c r="A12855" s="6" t="s">
        <v>240</v>
      </c>
      <c r="B12855" s="2">
        <v>6.7672007618187209</v>
      </c>
    </row>
    <row r="12856" spans="1:2" x14ac:dyDescent="0.25">
      <c r="A12856" s="28" t="s">
        <v>87</v>
      </c>
      <c r="B12856" s="2">
        <v>1.2633106725775352</v>
      </c>
    </row>
    <row r="12857" spans="1:2" x14ac:dyDescent="0.25">
      <c r="A12857" s="28" t="s">
        <v>31</v>
      </c>
      <c r="B12857" s="2">
        <v>0.4595695179709946</v>
      </c>
    </row>
    <row r="12858" spans="1:2" x14ac:dyDescent="0.25">
      <c r="A12858" s="28" t="s">
        <v>29</v>
      </c>
      <c r="B12858" s="2">
        <v>0.50373142380956826</v>
      </c>
    </row>
    <row r="12859" spans="1:2" x14ac:dyDescent="0.25">
      <c r="A12859" s="28" t="s">
        <v>30</v>
      </c>
      <c r="B12859" s="2">
        <v>6.8873657496569859E-2</v>
      </c>
    </row>
    <row r="12860" spans="1:2" x14ac:dyDescent="0.25">
      <c r="A12860" s="28" t="s">
        <v>80</v>
      </c>
      <c r="B12860" s="2">
        <v>3.2609348119069972E-2</v>
      </c>
    </row>
    <row r="12861" spans="1:2" x14ac:dyDescent="0.25">
      <c r="A12861" s="28" t="s">
        <v>84</v>
      </c>
      <c r="B12861" s="2">
        <v>0.2174115523276734</v>
      </c>
    </row>
    <row r="12862" spans="1:2" x14ac:dyDescent="0.25">
      <c r="A12862" s="28" t="s">
        <v>85</v>
      </c>
      <c r="B12862" s="2">
        <v>1.8737298392734085</v>
      </c>
    </row>
    <row r="12863" spans="1:2" x14ac:dyDescent="0.25">
      <c r="A12863" s="28" t="s">
        <v>82</v>
      </c>
      <c r="B12863" s="2">
        <v>2.3479647502439023</v>
      </c>
    </row>
    <row r="12864" spans="1:2" x14ac:dyDescent="0.25">
      <c r="A12864" s="6" t="s">
        <v>242</v>
      </c>
      <c r="B12864" s="2">
        <v>222.95004949923799</v>
      </c>
    </row>
    <row r="12865" spans="1:2" x14ac:dyDescent="0.25">
      <c r="A12865" s="28" t="s">
        <v>79</v>
      </c>
      <c r="B12865" s="2">
        <v>9.8245778475209509</v>
      </c>
    </row>
    <row r="12866" spans="1:2" x14ac:dyDescent="0.25">
      <c r="A12866" s="28" t="s">
        <v>86</v>
      </c>
      <c r="B12866" s="2">
        <v>1.6473439541823311</v>
      </c>
    </row>
    <row r="12867" spans="1:2" x14ac:dyDescent="0.25">
      <c r="A12867" s="28" t="s">
        <v>87</v>
      </c>
      <c r="B12867" s="2">
        <v>2.5171290638938943</v>
      </c>
    </row>
    <row r="12868" spans="1:2" x14ac:dyDescent="0.25">
      <c r="A12868" s="28" t="s">
        <v>31</v>
      </c>
      <c r="B12868" s="2">
        <v>10.659782118298823</v>
      </c>
    </row>
    <row r="12869" spans="1:2" x14ac:dyDescent="0.25">
      <c r="A12869" s="28" t="s">
        <v>29</v>
      </c>
      <c r="B12869" s="2">
        <v>3.5785014760926441</v>
      </c>
    </row>
    <row r="12870" spans="1:2" x14ac:dyDescent="0.25">
      <c r="A12870" s="28" t="s">
        <v>30</v>
      </c>
      <c r="B12870" s="2">
        <v>3.3822159892701911</v>
      </c>
    </row>
    <row r="12871" spans="1:2" x14ac:dyDescent="0.25">
      <c r="A12871" s="28" t="s">
        <v>80</v>
      </c>
      <c r="B12871" s="2">
        <v>6.9133488766379472</v>
      </c>
    </row>
    <row r="12872" spans="1:2" x14ac:dyDescent="0.25">
      <c r="A12872" s="28" t="s">
        <v>84</v>
      </c>
      <c r="B12872" s="2">
        <v>34.116324209456877</v>
      </c>
    </row>
    <row r="12873" spans="1:2" x14ac:dyDescent="0.25">
      <c r="A12873" s="28" t="s">
        <v>85</v>
      </c>
      <c r="B12873" s="2">
        <v>46.201085716522158</v>
      </c>
    </row>
    <row r="12874" spans="1:2" x14ac:dyDescent="0.25">
      <c r="A12874" s="28" t="s">
        <v>82</v>
      </c>
      <c r="B12874" s="2">
        <v>104.10974024736215</v>
      </c>
    </row>
    <row r="12875" spans="1:2" x14ac:dyDescent="0.25">
      <c r="A12875" s="6" t="s">
        <v>53</v>
      </c>
      <c r="B12875" s="2">
        <v>10.41809446054954</v>
      </c>
    </row>
    <row r="12876" spans="1:2" x14ac:dyDescent="0.25">
      <c r="A12876" s="28" t="s">
        <v>79</v>
      </c>
      <c r="B12876" s="2">
        <v>1.2572503840327851</v>
      </c>
    </row>
    <row r="12877" spans="1:2" x14ac:dyDescent="0.25">
      <c r="A12877" s="28" t="s">
        <v>86</v>
      </c>
      <c r="B12877" s="2">
        <v>5.5995745153666523E-2</v>
      </c>
    </row>
    <row r="12878" spans="1:2" x14ac:dyDescent="0.25">
      <c r="A12878" s="28" t="s">
        <v>87</v>
      </c>
      <c r="B12878" s="2">
        <v>0.80398595387397875</v>
      </c>
    </row>
    <row r="12879" spans="1:2" x14ac:dyDescent="0.25">
      <c r="A12879" s="28" t="s">
        <v>31</v>
      </c>
      <c r="B12879" s="2">
        <v>0.13639038227360506</v>
      </c>
    </row>
    <row r="12880" spans="1:2" x14ac:dyDescent="0.25">
      <c r="A12880" s="28" t="s">
        <v>29</v>
      </c>
      <c r="B12880" s="2">
        <v>3.2348514859498023E-2</v>
      </c>
    </row>
    <row r="12881" spans="1:2" x14ac:dyDescent="0.25">
      <c r="A12881" s="28" t="s">
        <v>30</v>
      </c>
      <c r="B12881" s="2">
        <v>2.2092007658133298E-2</v>
      </c>
    </row>
    <row r="12882" spans="1:2" x14ac:dyDescent="0.25">
      <c r="A12882" s="28" t="s">
        <v>80</v>
      </c>
      <c r="B12882" s="2">
        <v>0.70814483761666946</v>
      </c>
    </row>
    <row r="12883" spans="1:2" x14ac:dyDescent="0.25">
      <c r="A12883" s="28" t="s">
        <v>84</v>
      </c>
      <c r="B12883" s="2">
        <v>0.47874025993633784</v>
      </c>
    </row>
    <row r="12884" spans="1:2" x14ac:dyDescent="0.25">
      <c r="A12884" s="28" t="s">
        <v>85</v>
      </c>
      <c r="B12884" s="2">
        <v>3.5290788758537617</v>
      </c>
    </row>
    <row r="12885" spans="1:2" x14ac:dyDescent="0.25">
      <c r="A12885" s="28" t="s">
        <v>82</v>
      </c>
      <c r="B12885" s="2">
        <v>3.3940674992911024</v>
      </c>
    </row>
    <row r="12886" spans="1:2" x14ac:dyDescent="0.25">
      <c r="A12886" s="6" t="s">
        <v>19</v>
      </c>
      <c r="B12886" s="2">
        <v>1.4095772344992257</v>
      </c>
    </row>
    <row r="12887" spans="1:2" x14ac:dyDescent="0.25">
      <c r="A12887" s="28" t="s">
        <v>79</v>
      </c>
      <c r="B12887" s="2">
        <v>0.11555200828883494</v>
      </c>
    </row>
    <row r="12888" spans="1:2" x14ac:dyDescent="0.25">
      <c r="A12888" s="28" t="s">
        <v>86</v>
      </c>
      <c r="B12888" s="2">
        <v>1.3043254692074294E-2</v>
      </c>
    </row>
    <row r="12889" spans="1:2" x14ac:dyDescent="0.25">
      <c r="A12889" s="28" t="s">
        <v>87</v>
      </c>
      <c r="B12889" s="2">
        <v>1.399985599940076E-3</v>
      </c>
    </row>
    <row r="12890" spans="1:2" x14ac:dyDescent="0.25">
      <c r="A12890" s="28" t="s">
        <v>31</v>
      </c>
      <c r="B12890" s="2">
        <v>9.0435752197092295E-2</v>
      </c>
    </row>
    <row r="12891" spans="1:2" x14ac:dyDescent="0.25">
      <c r="A12891" s="28" t="s">
        <v>29</v>
      </c>
      <c r="B12891" s="2">
        <v>3.2345845441233971E-2</v>
      </c>
    </row>
    <row r="12892" spans="1:2" x14ac:dyDescent="0.25">
      <c r="A12892" s="28" t="s">
        <v>30</v>
      </c>
      <c r="B12892" s="2">
        <v>3.057247143559633E-2</v>
      </c>
    </row>
    <row r="12893" spans="1:2" x14ac:dyDescent="0.25">
      <c r="A12893" s="28" t="s">
        <v>80</v>
      </c>
      <c r="B12893" s="2">
        <v>6.8137439388887375E-2</v>
      </c>
    </row>
    <row r="12894" spans="1:2" x14ac:dyDescent="0.25">
      <c r="A12894" s="28" t="s">
        <v>84</v>
      </c>
      <c r="B12894" s="2">
        <v>9.8016701122562583E-3</v>
      </c>
    </row>
    <row r="12895" spans="1:2" x14ac:dyDescent="0.25">
      <c r="A12895" s="28" t="s">
        <v>85</v>
      </c>
      <c r="B12895" s="2">
        <v>0.15506400616919203</v>
      </c>
    </row>
    <row r="12896" spans="1:2" x14ac:dyDescent="0.25">
      <c r="A12896" s="28" t="s">
        <v>82</v>
      </c>
      <c r="B12896" s="2">
        <v>0.89322480117411818</v>
      </c>
    </row>
    <row r="12897" spans="1:2" x14ac:dyDescent="0.25">
      <c r="A12897" s="6" t="s">
        <v>244</v>
      </c>
      <c r="B12897" s="2">
        <v>80.843604054311896</v>
      </c>
    </row>
    <row r="12898" spans="1:2" x14ac:dyDescent="0.25">
      <c r="A12898" s="28" t="s">
        <v>79</v>
      </c>
      <c r="B12898" s="2">
        <v>1.3239687155630138</v>
      </c>
    </row>
    <row r="12899" spans="1:2" x14ac:dyDescent="0.25">
      <c r="A12899" s="28" t="s">
        <v>86</v>
      </c>
      <c r="B12899" s="2">
        <v>0.28683867423493903</v>
      </c>
    </row>
    <row r="12900" spans="1:2" x14ac:dyDescent="0.25">
      <c r="A12900" s="28" t="s">
        <v>87</v>
      </c>
      <c r="B12900" s="2">
        <v>2.0625921406067653</v>
      </c>
    </row>
    <row r="12901" spans="1:2" x14ac:dyDescent="0.25">
      <c r="A12901" s="28" t="s">
        <v>31</v>
      </c>
      <c r="B12901" s="2">
        <v>0.82230071080335088</v>
      </c>
    </row>
    <row r="12902" spans="1:2" x14ac:dyDescent="0.25">
      <c r="A12902" s="28" t="s">
        <v>29</v>
      </c>
      <c r="B12902" s="2">
        <v>1.1531487441411816</v>
      </c>
    </row>
    <row r="12903" spans="1:2" x14ac:dyDescent="0.25">
      <c r="A12903" s="28" t="s">
        <v>30</v>
      </c>
      <c r="B12903" s="2">
        <v>0.38094251041450417</v>
      </c>
    </row>
    <row r="12904" spans="1:2" x14ac:dyDescent="0.25">
      <c r="A12904" s="28" t="s">
        <v>80</v>
      </c>
      <c r="B12904" s="2">
        <v>0.19728173621807271</v>
      </c>
    </row>
    <row r="12905" spans="1:2" x14ac:dyDescent="0.25">
      <c r="A12905" s="28" t="s">
        <v>84</v>
      </c>
      <c r="B12905" s="2">
        <v>11.460442550137056</v>
      </c>
    </row>
    <row r="12906" spans="1:2" x14ac:dyDescent="0.25">
      <c r="A12906" s="28" t="s">
        <v>85</v>
      </c>
      <c r="B12906" s="2">
        <v>17.998085636038788</v>
      </c>
    </row>
    <row r="12907" spans="1:2" x14ac:dyDescent="0.25">
      <c r="A12907" s="28" t="s">
        <v>82</v>
      </c>
      <c r="B12907" s="2">
        <v>45.158002636154222</v>
      </c>
    </row>
    <row r="12908" spans="1:2" x14ac:dyDescent="0.25">
      <c r="A12908" s="6" t="s">
        <v>52</v>
      </c>
      <c r="B12908" s="2">
        <v>8.2080438359499102</v>
      </c>
    </row>
    <row r="12909" spans="1:2" x14ac:dyDescent="0.25">
      <c r="A12909" s="28" t="s">
        <v>79</v>
      </c>
      <c r="B12909" s="2">
        <v>7.3914824545638441E-2</v>
      </c>
    </row>
    <row r="12910" spans="1:2" x14ac:dyDescent="0.25">
      <c r="A12910" s="28" t="s">
        <v>86</v>
      </c>
      <c r="B12910" s="2">
        <v>1.0652421111538527E-2</v>
      </c>
    </row>
    <row r="12911" spans="1:2" x14ac:dyDescent="0.25">
      <c r="A12911" s="28" t="s">
        <v>87</v>
      </c>
      <c r="B12911" s="2">
        <v>0.14102896035274656</v>
      </c>
    </row>
    <row r="12912" spans="1:2" x14ac:dyDescent="0.25">
      <c r="A12912" s="28" t="s">
        <v>31</v>
      </c>
      <c r="B12912" s="2">
        <v>1.7406331832407213E-2</v>
      </c>
    </row>
    <row r="12913" spans="1:2" x14ac:dyDescent="0.25">
      <c r="A12913" s="28" t="s">
        <v>29</v>
      </c>
      <c r="B12913" s="2">
        <v>6.7102184508158174E-3</v>
      </c>
    </row>
    <row r="12914" spans="1:2" x14ac:dyDescent="0.25">
      <c r="A12914" s="28" t="s">
        <v>30</v>
      </c>
      <c r="B12914" s="2">
        <v>1.259938158327583E-2</v>
      </c>
    </row>
    <row r="12915" spans="1:2" x14ac:dyDescent="0.25">
      <c r="A12915" s="28" t="s">
        <v>80</v>
      </c>
      <c r="B12915" s="2">
        <v>0.28854792338559776</v>
      </c>
    </row>
    <row r="12916" spans="1:2" x14ac:dyDescent="0.25">
      <c r="A12916" s="28" t="s">
        <v>84</v>
      </c>
      <c r="B12916" s="2">
        <v>0.10504021056206445</v>
      </c>
    </row>
    <row r="12917" spans="1:2" x14ac:dyDescent="0.25">
      <c r="A12917" s="28" t="s">
        <v>85</v>
      </c>
      <c r="B12917" s="2">
        <v>1.0204519188638723</v>
      </c>
    </row>
    <row r="12918" spans="1:2" x14ac:dyDescent="0.25">
      <c r="A12918" s="28" t="s">
        <v>82</v>
      </c>
      <c r="B12918" s="2">
        <v>6.5316916452619527</v>
      </c>
    </row>
    <row r="12919" spans="1:2" x14ac:dyDescent="0.25">
      <c r="A12919" s="6" t="s">
        <v>246</v>
      </c>
      <c r="B12919" s="2">
        <v>24.836203121821306</v>
      </c>
    </row>
    <row r="12920" spans="1:2" x14ac:dyDescent="0.25">
      <c r="A12920" s="28" t="s">
        <v>79</v>
      </c>
      <c r="B12920" s="2">
        <v>0.35426908610075447</v>
      </c>
    </row>
    <row r="12921" spans="1:2" x14ac:dyDescent="0.25">
      <c r="A12921" s="28" t="s">
        <v>86</v>
      </c>
      <c r="B12921" s="2">
        <v>3.1294779779325752E-2</v>
      </c>
    </row>
    <row r="12922" spans="1:2" x14ac:dyDescent="0.25">
      <c r="A12922" s="28" t="s">
        <v>87</v>
      </c>
      <c r="B12922" s="2">
        <v>0.10554206005047077</v>
      </c>
    </row>
    <row r="12923" spans="1:2" x14ac:dyDescent="0.25">
      <c r="A12923" s="28" t="s">
        <v>31</v>
      </c>
      <c r="B12923" s="2">
        <v>0.14724571594923944</v>
      </c>
    </row>
    <row r="12924" spans="1:2" x14ac:dyDescent="0.25">
      <c r="A12924" s="28" t="s">
        <v>29</v>
      </c>
      <c r="B12924" s="2">
        <v>0.33093686721236959</v>
      </c>
    </row>
    <row r="12925" spans="1:2" x14ac:dyDescent="0.25">
      <c r="A12925" s="28" t="s">
        <v>30</v>
      </c>
      <c r="B12925" s="2">
        <v>0.12692363459926584</v>
      </c>
    </row>
    <row r="12926" spans="1:2" x14ac:dyDescent="0.25">
      <c r="A12926" s="28" t="s">
        <v>80</v>
      </c>
      <c r="B12926" s="2">
        <v>0.95257202846606925</v>
      </c>
    </row>
    <row r="12927" spans="1:2" x14ac:dyDescent="0.25">
      <c r="A12927" s="28" t="s">
        <v>84</v>
      </c>
      <c r="B12927" s="2">
        <v>2.7721147930518386</v>
      </c>
    </row>
    <row r="12928" spans="1:2" x14ac:dyDescent="0.25">
      <c r="A12928" s="28" t="s">
        <v>85</v>
      </c>
      <c r="B12928" s="2">
        <v>8.0803459047658084</v>
      </c>
    </row>
    <row r="12929" spans="1:2" x14ac:dyDescent="0.25">
      <c r="A12929" s="28" t="s">
        <v>82</v>
      </c>
      <c r="B12929" s="2">
        <v>11.934958251846163</v>
      </c>
    </row>
    <row r="12930" spans="1:2" x14ac:dyDescent="0.25">
      <c r="A12930" s="6" t="s">
        <v>248</v>
      </c>
      <c r="B12930" s="2">
        <v>464.84511575887859</v>
      </c>
    </row>
    <row r="12931" spans="1:2" x14ac:dyDescent="0.25">
      <c r="A12931" s="28" t="s">
        <v>79</v>
      </c>
      <c r="B12931" s="2">
        <v>12.870543394506033</v>
      </c>
    </row>
    <row r="12932" spans="1:2" x14ac:dyDescent="0.25">
      <c r="A12932" s="28" t="s">
        <v>86</v>
      </c>
      <c r="B12932" s="2">
        <v>4.890979359932631</v>
      </c>
    </row>
    <row r="12933" spans="1:2" x14ac:dyDescent="0.25">
      <c r="A12933" s="28" t="s">
        <v>87</v>
      </c>
      <c r="B12933" s="2">
        <v>7.5761547838593346</v>
      </c>
    </row>
    <row r="12934" spans="1:2" x14ac:dyDescent="0.25">
      <c r="A12934" s="28" t="s">
        <v>31</v>
      </c>
      <c r="B12934" s="2">
        <v>19.792913835812673</v>
      </c>
    </row>
    <row r="12935" spans="1:2" x14ac:dyDescent="0.25">
      <c r="A12935" s="28" t="s">
        <v>29</v>
      </c>
      <c r="B12935" s="2">
        <v>10.992606313703671</v>
      </c>
    </row>
    <row r="12936" spans="1:2" x14ac:dyDescent="0.25">
      <c r="A12936" s="28" t="s">
        <v>30</v>
      </c>
      <c r="B12936" s="2">
        <v>7.17164220976594</v>
      </c>
    </row>
    <row r="12937" spans="1:2" x14ac:dyDescent="0.25">
      <c r="A12937" s="28" t="s">
        <v>80</v>
      </c>
      <c r="B12937" s="2">
        <v>9.9477559786863345</v>
      </c>
    </row>
    <row r="12938" spans="1:2" x14ac:dyDescent="0.25">
      <c r="A12938" s="28" t="s">
        <v>84</v>
      </c>
      <c r="B12938" s="2">
        <v>81.704633141900487</v>
      </c>
    </row>
    <row r="12939" spans="1:2" x14ac:dyDescent="0.25">
      <c r="A12939" s="28" t="s">
        <v>85</v>
      </c>
      <c r="B12939" s="2">
        <v>134.18088773225568</v>
      </c>
    </row>
    <row r="12940" spans="1:2" x14ac:dyDescent="0.25">
      <c r="A12940" s="28" t="s">
        <v>82</v>
      </c>
      <c r="B12940" s="2">
        <v>175.71699900845579</v>
      </c>
    </row>
    <row r="12941" spans="1:2" x14ac:dyDescent="0.25">
      <c r="A12941" s="6" t="s">
        <v>20</v>
      </c>
      <c r="B12941" s="2">
        <v>118.43172112144478</v>
      </c>
    </row>
    <row r="12942" spans="1:2" x14ac:dyDescent="0.25">
      <c r="A12942" s="28" t="s">
        <v>79</v>
      </c>
      <c r="B12942" s="2">
        <v>1.0062282436249059</v>
      </c>
    </row>
    <row r="12943" spans="1:2" x14ac:dyDescent="0.25">
      <c r="A12943" s="28" t="s">
        <v>86</v>
      </c>
      <c r="B12943" s="2">
        <v>0.89418163036625997</v>
      </c>
    </row>
    <row r="12944" spans="1:2" x14ac:dyDescent="0.25">
      <c r="A12944" s="28" t="s">
        <v>87</v>
      </c>
      <c r="B12944" s="2">
        <v>2.4328307847625674</v>
      </c>
    </row>
    <row r="12945" spans="1:2" x14ac:dyDescent="0.25">
      <c r="A12945" s="28" t="s">
        <v>31</v>
      </c>
      <c r="B12945" s="2">
        <v>0.57569644531150899</v>
      </c>
    </row>
    <row r="12946" spans="1:2" x14ac:dyDescent="0.25">
      <c r="A12946" s="28" t="s">
        <v>29</v>
      </c>
      <c r="B12946" s="2">
        <v>0.71685990632883312</v>
      </c>
    </row>
    <row r="12947" spans="1:2" x14ac:dyDescent="0.25">
      <c r="A12947" s="28" t="s">
        <v>30</v>
      </c>
      <c r="B12947" s="2">
        <v>0.86217854102498803</v>
      </c>
    </row>
    <row r="12948" spans="1:2" x14ac:dyDescent="0.25">
      <c r="A12948" s="28" t="s">
        <v>80</v>
      </c>
      <c r="B12948" s="2">
        <v>0.60559795798978333</v>
      </c>
    </row>
    <row r="12949" spans="1:2" x14ac:dyDescent="0.25">
      <c r="A12949" s="28" t="s">
        <v>84</v>
      </c>
      <c r="B12949" s="2">
        <v>14.160529560735931</v>
      </c>
    </row>
    <row r="12950" spans="1:2" x14ac:dyDescent="0.25">
      <c r="A12950" s="28" t="s">
        <v>85</v>
      </c>
      <c r="B12950" s="2">
        <v>13.295793749693114</v>
      </c>
    </row>
    <row r="12951" spans="1:2" x14ac:dyDescent="0.25">
      <c r="A12951" s="28" t="s">
        <v>82</v>
      </c>
      <c r="B12951" s="2">
        <v>83.881824301606883</v>
      </c>
    </row>
    <row r="12952" spans="1:2" x14ac:dyDescent="0.25">
      <c r="A12952" s="6" t="s">
        <v>21</v>
      </c>
      <c r="B12952" s="2">
        <v>43.131701622968137</v>
      </c>
    </row>
    <row r="12953" spans="1:2" x14ac:dyDescent="0.25">
      <c r="A12953" s="28" t="s">
        <v>79</v>
      </c>
      <c r="B12953" s="2">
        <v>0.22590099241360528</v>
      </c>
    </row>
    <row r="12954" spans="1:2" x14ac:dyDescent="0.25">
      <c r="A12954" s="28" t="s">
        <v>86</v>
      </c>
      <c r="B12954" s="2">
        <v>0.63385485420271581</v>
      </c>
    </row>
    <row r="12955" spans="1:2" x14ac:dyDescent="0.25">
      <c r="A12955" s="28" t="s">
        <v>87</v>
      </c>
      <c r="B12955" s="2">
        <v>7.6091452441388596E-2</v>
      </c>
    </row>
    <row r="12956" spans="1:2" x14ac:dyDescent="0.25">
      <c r="A12956" s="28" t="s">
        <v>31</v>
      </c>
      <c r="B12956" s="2">
        <v>0.99128411499075453</v>
      </c>
    </row>
    <row r="12957" spans="1:2" x14ac:dyDescent="0.25">
      <c r="A12957" s="28" t="s">
        <v>29</v>
      </c>
      <c r="B12957" s="2">
        <v>0.36339734332887291</v>
      </c>
    </row>
    <row r="12958" spans="1:2" x14ac:dyDescent="0.25">
      <c r="A12958" s="28" t="s">
        <v>30</v>
      </c>
      <c r="B12958" s="2">
        <v>0.43454613048528795</v>
      </c>
    </row>
    <row r="12959" spans="1:2" x14ac:dyDescent="0.25">
      <c r="A12959" s="28" t="s">
        <v>80</v>
      </c>
      <c r="B12959" s="2">
        <v>3.0947069209152525</v>
      </c>
    </row>
    <row r="12960" spans="1:2" x14ac:dyDescent="0.25">
      <c r="A12960" s="28" t="s">
        <v>84</v>
      </c>
      <c r="B12960" s="2">
        <v>8.2605432413837256</v>
      </c>
    </row>
    <row r="12961" spans="1:2" x14ac:dyDescent="0.25">
      <c r="A12961" s="28" t="s">
        <v>85</v>
      </c>
      <c r="B12961" s="2">
        <v>6.1081020867860012</v>
      </c>
    </row>
    <row r="12962" spans="1:2" x14ac:dyDescent="0.25">
      <c r="A12962" s="28" t="s">
        <v>82</v>
      </c>
      <c r="B12962" s="2">
        <v>22.943274486020531</v>
      </c>
    </row>
    <row r="12963" spans="1:2" x14ac:dyDescent="0.25">
      <c r="A12963" s="6" t="s">
        <v>22</v>
      </c>
      <c r="B12963" s="2">
        <v>11.596429838974629</v>
      </c>
    </row>
    <row r="12964" spans="1:2" x14ac:dyDescent="0.25">
      <c r="A12964" s="28" t="s">
        <v>79</v>
      </c>
      <c r="B12964" s="2">
        <v>0.21927779936234007</v>
      </c>
    </row>
    <row r="12965" spans="1:2" x14ac:dyDescent="0.25">
      <c r="A12965" s="28" t="s">
        <v>86</v>
      </c>
      <c r="B12965" s="2">
        <v>0.13511515420641379</v>
      </c>
    </row>
    <row r="12966" spans="1:2" x14ac:dyDescent="0.25">
      <c r="A12966" s="28" t="s">
        <v>87</v>
      </c>
      <c r="B12966" s="2">
        <v>7.7898595991814312E-2</v>
      </c>
    </row>
    <row r="12967" spans="1:2" x14ac:dyDescent="0.25">
      <c r="A12967" s="28" t="s">
        <v>31</v>
      </c>
      <c r="B12967" s="2">
        <v>0.31551462776761591</v>
      </c>
    </row>
    <row r="12968" spans="1:2" x14ac:dyDescent="0.25">
      <c r="A12968" s="28" t="s">
        <v>29</v>
      </c>
      <c r="B12968" s="2">
        <v>0.18008000370369764</v>
      </c>
    </row>
    <row r="12969" spans="1:2" x14ac:dyDescent="0.25">
      <c r="A12969" s="28" t="s">
        <v>30</v>
      </c>
      <c r="B12969" s="2">
        <v>0.24165219917840658</v>
      </c>
    </row>
    <row r="12970" spans="1:2" x14ac:dyDescent="0.25">
      <c r="A12970" s="28" t="s">
        <v>80</v>
      </c>
      <c r="B12970" s="2">
        <v>0.11688160213830133</v>
      </c>
    </row>
    <row r="12971" spans="1:2" x14ac:dyDescent="0.25">
      <c r="A12971" s="28" t="s">
        <v>84</v>
      </c>
      <c r="B12971" s="2">
        <v>2.1342090062847356</v>
      </c>
    </row>
    <row r="12972" spans="1:2" x14ac:dyDescent="0.25">
      <c r="A12972" s="28" t="s">
        <v>85</v>
      </c>
      <c r="B12972" s="2">
        <v>2.3999701434261516</v>
      </c>
    </row>
    <row r="12973" spans="1:2" x14ac:dyDescent="0.25">
      <c r="A12973" s="28" t="s">
        <v>82</v>
      </c>
      <c r="B12973" s="2">
        <v>5.7758307069151531</v>
      </c>
    </row>
    <row r="12974" spans="1:2" x14ac:dyDescent="0.25">
      <c r="A12974" s="6" t="s">
        <v>25</v>
      </c>
      <c r="B12974" s="2">
        <v>56.74139845327413</v>
      </c>
    </row>
    <row r="12975" spans="1:2" x14ac:dyDescent="0.25">
      <c r="A12975" s="28" t="s">
        <v>79</v>
      </c>
      <c r="B12975" s="2">
        <v>5.1861271628071259</v>
      </c>
    </row>
    <row r="12976" spans="1:2" x14ac:dyDescent="0.25">
      <c r="A12976" s="28" t="s">
        <v>86</v>
      </c>
      <c r="B12976" s="2">
        <v>0.28085257558527288</v>
      </c>
    </row>
    <row r="12977" spans="1:2" x14ac:dyDescent="0.25">
      <c r="A12977" s="28" t="s">
        <v>87</v>
      </c>
      <c r="B12977" s="2">
        <v>0.14211100876085195</v>
      </c>
    </row>
    <row r="12978" spans="1:2" x14ac:dyDescent="0.25">
      <c r="A12978" s="28" t="s">
        <v>31</v>
      </c>
      <c r="B12978" s="2">
        <v>3.505102777956334</v>
      </c>
    </row>
    <row r="12979" spans="1:2" x14ac:dyDescent="0.25">
      <c r="A12979" s="28" t="s">
        <v>29</v>
      </c>
      <c r="B12979" s="2">
        <v>0.67619574701907603</v>
      </c>
    </row>
    <row r="12980" spans="1:2" x14ac:dyDescent="0.25">
      <c r="A12980" s="28" t="s">
        <v>30</v>
      </c>
      <c r="B12980" s="2">
        <v>3.5879547336061348</v>
      </c>
    </row>
    <row r="12981" spans="1:2" x14ac:dyDescent="0.25">
      <c r="A12981" s="28" t="s">
        <v>80</v>
      </c>
      <c r="B12981" s="2">
        <v>0.44448887257346459</v>
      </c>
    </row>
    <row r="12982" spans="1:2" x14ac:dyDescent="0.25">
      <c r="A12982" s="28" t="s">
        <v>84</v>
      </c>
      <c r="B12982" s="2">
        <v>0.70384471673395055</v>
      </c>
    </row>
    <row r="12983" spans="1:2" x14ac:dyDescent="0.25">
      <c r="A12983" s="28" t="s">
        <v>85</v>
      </c>
      <c r="B12983" s="2">
        <v>20.631777223177238</v>
      </c>
    </row>
    <row r="12984" spans="1:2" x14ac:dyDescent="0.25">
      <c r="A12984" s="28" t="s">
        <v>82</v>
      </c>
      <c r="B12984" s="2">
        <v>21.582943635054679</v>
      </c>
    </row>
    <row r="12985" spans="1:2" x14ac:dyDescent="0.25">
      <c r="A12985" s="6" t="s">
        <v>23</v>
      </c>
      <c r="B12985" s="2">
        <v>37.749767803919354</v>
      </c>
    </row>
    <row r="12986" spans="1:2" x14ac:dyDescent="0.25">
      <c r="A12986" s="28" t="s">
        <v>79</v>
      </c>
      <c r="B12986" s="2">
        <v>0.46829390847177182</v>
      </c>
    </row>
    <row r="12987" spans="1:2" x14ac:dyDescent="0.25">
      <c r="A12987" s="28" t="s">
        <v>86</v>
      </c>
      <c r="B12987" s="2">
        <v>0.18611220879619403</v>
      </c>
    </row>
    <row r="12988" spans="1:2" x14ac:dyDescent="0.25">
      <c r="A12988" s="28" t="s">
        <v>87</v>
      </c>
      <c r="B12988" s="2">
        <v>0.11869106754431058</v>
      </c>
    </row>
    <row r="12989" spans="1:2" x14ac:dyDescent="0.25">
      <c r="A12989" s="28" t="s">
        <v>31</v>
      </c>
      <c r="B12989" s="2">
        <v>0.42590766288326526</v>
      </c>
    </row>
    <row r="12990" spans="1:2" x14ac:dyDescent="0.25">
      <c r="A12990" s="28" t="s">
        <v>29</v>
      </c>
      <c r="B12990" s="2">
        <v>0.30896256237859221</v>
      </c>
    </row>
    <row r="12991" spans="1:2" x14ac:dyDescent="0.25">
      <c r="A12991" s="28" t="s">
        <v>30</v>
      </c>
      <c r="B12991" s="2">
        <v>0.29250040186365145</v>
      </c>
    </row>
    <row r="12992" spans="1:2" x14ac:dyDescent="0.25">
      <c r="A12992" s="28" t="s">
        <v>80</v>
      </c>
      <c r="B12992" s="2">
        <v>1.3613106661094314</v>
      </c>
    </row>
    <row r="12993" spans="1:2" x14ac:dyDescent="0.25">
      <c r="A12993" s="28" t="s">
        <v>84</v>
      </c>
      <c r="B12993" s="2">
        <v>10.163007447027589</v>
      </c>
    </row>
    <row r="12994" spans="1:2" x14ac:dyDescent="0.25">
      <c r="A12994" s="28" t="s">
        <v>85</v>
      </c>
      <c r="B12994" s="2">
        <v>6.5519875711195708</v>
      </c>
    </row>
    <row r="12995" spans="1:2" x14ac:dyDescent="0.25">
      <c r="A12995" s="28" t="s">
        <v>82</v>
      </c>
      <c r="B12995" s="2">
        <v>17.87299430772498</v>
      </c>
    </row>
    <row r="12996" spans="1:2" x14ac:dyDescent="0.25">
      <c r="A12996" s="6" t="s">
        <v>250</v>
      </c>
      <c r="B12996" s="2">
        <v>86.883114997195094</v>
      </c>
    </row>
    <row r="12997" spans="1:2" x14ac:dyDescent="0.25">
      <c r="A12997" s="28" t="s">
        <v>79</v>
      </c>
      <c r="B12997" s="2">
        <v>1.2699249732348215</v>
      </c>
    </row>
    <row r="12998" spans="1:2" x14ac:dyDescent="0.25">
      <c r="A12998" s="28" t="s">
        <v>86</v>
      </c>
      <c r="B12998" s="2">
        <v>0.36984196257867652</v>
      </c>
    </row>
    <row r="12999" spans="1:2" x14ac:dyDescent="0.25">
      <c r="A12999" s="28" t="s">
        <v>87</v>
      </c>
      <c r="B12999" s="2">
        <v>0.90746305660683979</v>
      </c>
    </row>
    <row r="13000" spans="1:2" x14ac:dyDescent="0.25">
      <c r="A13000" s="28" t="s">
        <v>31</v>
      </c>
      <c r="B13000" s="2">
        <v>1.576500987610632</v>
      </c>
    </row>
    <row r="13001" spans="1:2" x14ac:dyDescent="0.25">
      <c r="A13001" s="28" t="s">
        <v>29</v>
      </c>
      <c r="B13001" s="2">
        <v>1.1230840421354276</v>
      </c>
    </row>
    <row r="13002" spans="1:2" x14ac:dyDescent="0.25">
      <c r="A13002" s="28" t="s">
        <v>30</v>
      </c>
      <c r="B13002" s="2">
        <v>0.78547098175690111</v>
      </c>
    </row>
    <row r="13003" spans="1:2" x14ac:dyDescent="0.25">
      <c r="A13003" s="28" t="s">
        <v>80</v>
      </c>
      <c r="B13003" s="2">
        <v>4.278896249727647</v>
      </c>
    </row>
    <row r="13004" spans="1:2" x14ac:dyDescent="0.25">
      <c r="A13004" s="28" t="s">
        <v>84</v>
      </c>
      <c r="B13004" s="2">
        <v>13.289058829474936</v>
      </c>
    </row>
    <row r="13005" spans="1:2" x14ac:dyDescent="0.25">
      <c r="A13005" s="28" t="s">
        <v>85</v>
      </c>
      <c r="B13005" s="2">
        <v>19.884366587601104</v>
      </c>
    </row>
    <row r="13006" spans="1:2" x14ac:dyDescent="0.25">
      <c r="A13006" s="28" t="s">
        <v>82</v>
      </c>
      <c r="B13006" s="2">
        <v>43.398507326468113</v>
      </c>
    </row>
    <row r="13007" spans="1:2" x14ac:dyDescent="0.25">
      <c r="A13007" s="6" t="s">
        <v>252</v>
      </c>
      <c r="B13007" s="2">
        <v>243.29407636765066</v>
      </c>
    </row>
    <row r="13008" spans="1:2" x14ac:dyDescent="0.25">
      <c r="A13008" s="28" t="s">
        <v>79</v>
      </c>
      <c r="B13008" s="2">
        <v>4.5613068080689612</v>
      </c>
    </row>
    <row r="13009" spans="1:2" x14ac:dyDescent="0.25">
      <c r="A13009" s="28" t="s">
        <v>86</v>
      </c>
      <c r="B13009" s="2">
        <v>1.5336214169347493</v>
      </c>
    </row>
    <row r="13010" spans="1:2" x14ac:dyDescent="0.25">
      <c r="A13010" s="28" t="s">
        <v>87</v>
      </c>
      <c r="B13010" s="2">
        <v>7.7588466165990653</v>
      </c>
    </row>
    <row r="13011" spans="1:2" x14ac:dyDescent="0.25">
      <c r="A13011" s="28" t="s">
        <v>31</v>
      </c>
      <c r="B13011" s="2">
        <v>10.116546480071461</v>
      </c>
    </row>
    <row r="13012" spans="1:2" x14ac:dyDescent="0.25">
      <c r="A13012" s="28" t="s">
        <v>29</v>
      </c>
      <c r="B13012" s="2">
        <v>32.016424702742789</v>
      </c>
    </row>
    <row r="13013" spans="1:2" x14ac:dyDescent="0.25">
      <c r="A13013" s="28" t="s">
        <v>30</v>
      </c>
      <c r="B13013" s="2">
        <v>6.3803078927808361</v>
      </c>
    </row>
    <row r="13014" spans="1:2" x14ac:dyDescent="0.25">
      <c r="A13014" s="28" t="s">
        <v>80</v>
      </c>
      <c r="B13014" s="2">
        <v>12.860302570206313</v>
      </c>
    </row>
    <row r="13015" spans="1:2" x14ac:dyDescent="0.25">
      <c r="A13015" s="28" t="s">
        <v>84</v>
      </c>
      <c r="B13015" s="2">
        <v>20.656972757458934</v>
      </c>
    </row>
    <row r="13016" spans="1:2" x14ac:dyDescent="0.25">
      <c r="A13016" s="28" t="s">
        <v>85</v>
      </c>
      <c r="B13016" s="2">
        <v>51.821130497014458</v>
      </c>
    </row>
    <row r="13017" spans="1:2" x14ac:dyDescent="0.25">
      <c r="A13017" s="28" t="s">
        <v>82</v>
      </c>
      <c r="B13017" s="2">
        <v>95.588616625773113</v>
      </c>
    </row>
    <row r="13018" spans="1:2" x14ac:dyDescent="0.25">
      <c r="A13018" s="6" t="s">
        <v>230</v>
      </c>
      <c r="B13018" s="2">
        <v>51.284659671068219</v>
      </c>
    </row>
    <row r="13019" spans="1:2" x14ac:dyDescent="0.25">
      <c r="A13019" s="28" t="s">
        <v>79</v>
      </c>
      <c r="B13019" s="2">
        <v>0.92353444144714369</v>
      </c>
    </row>
    <row r="13020" spans="1:2" x14ac:dyDescent="0.25">
      <c r="A13020" s="28" t="s">
        <v>86</v>
      </c>
      <c r="B13020" s="2">
        <v>0.32861961722046978</v>
      </c>
    </row>
    <row r="13021" spans="1:2" x14ac:dyDescent="0.25">
      <c r="A13021" s="28" t="s">
        <v>87</v>
      </c>
      <c r="B13021" s="2">
        <v>0.49889456819866879</v>
      </c>
    </row>
    <row r="13022" spans="1:2" x14ac:dyDescent="0.25">
      <c r="A13022" s="28" t="s">
        <v>31</v>
      </c>
      <c r="B13022" s="2">
        <v>7.303628778073195</v>
      </c>
    </row>
    <row r="13023" spans="1:2" x14ac:dyDescent="0.25">
      <c r="A13023" s="28" t="s">
        <v>29</v>
      </c>
      <c r="B13023" s="2">
        <v>2.9009861040917455</v>
      </c>
    </row>
    <row r="13024" spans="1:2" x14ac:dyDescent="0.25">
      <c r="A13024" s="28" t="s">
        <v>30</v>
      </c>
      <c r="B13024" s="2">
        <v>3.3322992806905289</v>
      </c>
    </row>
    <row r="13025" spans="1:2" x14ac:dyDescent="0.25">
      <c r="A13025" s="28" t="s">
        <v>80</v>
      </c>
      <c r="B13025" s="2">
        <v>2.3356773622553968</v>
      </c>
    </row>
    <row r="13026" spans="1:2" x14ac:dyDescent="0.25">
      <c r="A13026" s="28" t="s">
        <v>84</v>
      </c>
      <c r="B13026" s="2">
        <v>3.4157713608835616</v>
      </c>
    </row>
    <row r="13027" spans="1:2" x14ac:dyDescent="0.25">
      <c r="A13027" s="28" t="s">
        <v>85</v>
      </c>
      <c r="B13027" s="2">
        <v>11.144386372242179</v>
      </c>
    </row>
    <row r="13028" spans="1:2" x14ac:dyDescent="0.25">
      <c r="A13028" s="28" t="s">
        <v>82</v>
      </c>
      <c r="B13028" s="2">
        <v>19.100861785965328</v>
      </c>
    </row>
    <row r="13029" spans="1:2" x14ac:dyDescent="0.25">
      <c r="A13029" s="6" t="s">
        <v>93</v>
      </c>
      <c r="B13029" s="2">
        <v>1590.1661626369719</v>
      </c>
    </row>
    <row r="13030" spans="1:2" x14ac:dyDescent="0.25">
      <c r="A13030" s="28" t="s">
        <v>79</v>
      </c>
      <c r="B13030" s="2">
        <v>40.561450526025482</v>
      </c>
    </row>
    <row r="13031" spans="1:2" x14ac:dyDescent="0.25">
      <c r="A13031" s="28" t="s">
        <v>86</v>
      </c>
      <c r="B13031" s="2">
        <v>11.60042490556847</v>
      </c>
    </row>
    <row r="13032" spans="1:2" x14ac:dyDescent="0.25">
      <c r="A13032" s="28" t="s">
        <v>87</v>
      </c>
      <c r="B13032" s="2">
        <v>27.395651445938228</v>
      </c>
    </row>
    <row r="13033" spans="1:2" x14ac:dyDescent="0.25">
      <c r="A13033" s="28" t="s">
        <v>31</v>
      </c>
      <c r="B13033" s="2">
        <v>57.824859959460582</v>
      </c>
    </row>
    <row r="13034" spans="1:2" x14ac:dyDescent="0.25">
      <c r="A13034" s="28" t="s">
        <v>29</v>
      </c>
      <c r="B13034" s="2">
        <v>55.333841492846645</v>
      </c>
    </row>
    <row r="13035" spans="1:2" x14ac:dyDescent="0.25">
      <c r="A13035" s="28" t="s">
        <v>30</v>
      </c>
      <c r="B13035" s="2">
        <v>27.541757540265742</v>
      </c>
    </row>
    <row r="13036" spans="1:2" x14ac:dyDescent="0.25">
      <c r="A13036" s="28" t="s">
        <v>80</v>
      </c>
      <c r="B13036" s="2">
        <v>45.161121362892274</v>
      </c>
    </row>
    <row r="13037" spans="1:2" x14ac:dyDescent="0.25">
      <c r="A13037" s="28" t="s">
        <v>84</v>
      </c>
      <c r="B13037" s="2">
        <v>253.73626064171106</v>
      </c>
    </row>
    <row r="13038" spans="1:2" x14ac:dyDescent="0.25">
      <c r="A13038" s="28" t="s">
        <v>85</v>
      </c>
      <c r="B13038" s="2">
        <v>371.19716991520988</v>
      </c>
    </row>
    <row r="13039" spans="1:2" x14ac:dyDescent="0.25">
      <c r="A13039" s="28" t="s">
        <v>82</v>
      </c>
      <c r="B13039" s="2">
        <v>699.81362484705369</v>
      </c>
    </row>
    <row r="13040" spans="1:2" x14ac:dyDescent="0.25">
      <c r="A13040" s="3" t="s">
        <v>82</v>
      </c>
      <c r="B13040" s="2">
        <v>4813.4782996408358</v>
      </c>
    </row>
    <row r="13041" spans="1:2" x14ac:dyDescent="0.25">
      <c r="A13041" s="6" t="s">
        <v>229</v>
      </c>
      <c r="B13041" s="2">
        <v>48.904921655413595</v>
      </c>
    </row>
    <row r="13042" spans="1:2" x14ac:dyDescent="0.25">
      <c r="A13042" s="28" t="s">
        <v>79</v>
      </c>
      <c r="B13042" s="2">
        <v>8.8058700921128927E-2</v>
      </c>
    </row>
    <row r="13043" spans="1:2" x14ac:dyDescent="0.25">
      <c r="A13043" s="28" t="s">
        <v>86</v>
      </c>
      <c r="B13043" s="2">
        <v>0.21511020914018564</v>
      </c>
    </row>
    <row r="13044" spans="1:2" x14ac:dyDescent="0.25">
      <c r="A13044" s="28" t="s">
        <v>87</v>
      </c>
      <c r="B13044" s="2">
        <v>1.1903958877830927</v>
      </c>
    </row>
    <row r="13045" spans="1:2" x14ac:dyDescent="0.25">
      <c r="A13045" s="28" t="s">
        <v>31</v>
      </c>
      <c r="B13045" s="2">
        <v>1.0327945264720413</v>
      </c>
    </row>
    <row r="13046" spans="1:2" x14ac:dyDescent="0.25">
      <c r="A13046" s="28" t="s">
        <v>29</v>
      </c>
      <c r="B13046" s="2">
        <v>1.1970007409209873</v>
      </c>
    </row>
    <row r="13047" spans="1:2" x14ac:dyDescent="0.25">
      <c r="A13047" s="28" t="s">
        <v>30</v>
      </c>
      <c r="B13047" s="2">
        <v>0.30256176566088411</v>
      </c>
    </row>
    <row r="13048" spans="1:2" x14ac:dyDescent="0.25">
      <c r="A13048" s="28" t="s">
        <v>88</v>
      </c>
      <c r="B13048" s="2">
        <v>12.536287843895128</v>
      </c>
    </row>
    <row r="13049" spans="1:2" x14ac:dyDescent="0.25">
      <c r="A13049" s="28" t="s">
        <v>80</v>
      </c>
      <c r="B13049" s="2">
        <v>1.6495457040880743</v>
      </c>
    </row>
    <row r="13050" spans="1:2" x14ac:dyDescent="0.25">
      <c r="A13050" s="28" t="s">
        <v>84</v>
      </c>
      <c r="B13050" s="2">
        <v>19.754035177695901</v>
      </c>
    </row>
    <row r="13051" spans="1:2" x14ac:dyDescent="0.25">
      <c r="A13051" s="28" t="s">
        <v>85</v>
      </c>
      <c r="B13051" s="2">
        <v>10.93913109883618</v>
      </c>
    </row>
    <row r="13052" spans="1:2" x14ac:dyDescent="0.25">
      <c r="A13052" s="6" t="s">
        <v>240</v>
      </c>
      <c r="B13052" s="2">
        <v>11.715503737392298</v>
      </c>
    </row>
    <row r="13053" spans="1:2" x14ac:dyDescent="0.25">
      <c r="A13053" s="28" t="s">
        <v>87</v>
      </c>
      <c r="B13053" s="2">
        <v>1.104533548864296</v>
      </c>
    </row>
    <row r="13054" spans="1:2" x14ac:dyDescent="0.25">
      <c r="A13054" s="28" t="s">
        <v>31</v>
      </c>
      <c r="B13054" s="2">
        <v>0.24932572870420366</v>
      </c>
    </row>
    <row r="13055" spans="1:2" x14ac:dyDescent="0.25">
      <c r="A13055" s="28" t="s">
        <v>29</v>
      </c>
      <c r="B13055" s="2">
        <v>0.84568370328461495</v>
      </c>
    </row>
    <row r="13056" spans="1:2" x14ac:dyDescent="0.25">
      <c r="A13056" s="28" t="s">
        <v>30</v>
      </c>
      <c r="B13056" s="2">
        <v>0.7835367747642028</v>
      </c>
    </row>
    <row r="13057" spans="1:2" x14ac:dyDescent="0.25">
      <c r="A13057" s="28" t="s">
        <v>88</v>
      </c>
      <c r="B13057" s="2">
        <v>0.80539503929974754</v>
      </c>
    </row>
    <row r="13058" spans="1:2" x14ac:dyDescent="0.25">
      <c r="A13058" s="28" t="s">
        <v>80</v>
      </c>
      <c r="B13058" s="2">
        <v>0.40116176773359813</v>
      </c>
    </row>
    <row r="13059" spans="1:2" x14ac:dyDescent="0.25">
      <c r="A13059" s="28" t="s">
        <v>84</v>
      </c>
      <c r="B13059" s="2">
        <v>2.6610371282424503</v>
      </c>
    </row>
    <row r="13060" spans="1:2" x14ac:dyDescent="0.25">
      <c r="A13060" s="28" t="s">
        <v>85</v>
      </c>
      <c r="B13060" s="2">
        <v>4.8648300464991863</v>
      </c>
    </row>
    <row r="13061" spans="1:2" x14ac:dyDescent="0.25">
      <c r="A13061" s="6" t="s">
        <v>242</v>
      </c>
      <c r="B13061" s="2">
        <v>257.84189221246288</v>
      </c>
    </row>
    <row r="13062" spans="1:2" x14ac:dyDescent="0.25">
      <c r="A13062" s="28" t="s">
        <v>79</v>
      </c>
      <c r="B13062" s="2">
        <v>5.767078529913892</v>
      </c>
    </row>
    <row r="13063" spans="1:2" x14ac:dyDescent="0.25">
      <c r="A13063" s="28" t="s">
        <v>86</v>
      </c>
      <c r="B13063" s="2">
        <v>1.1314646958431382</v>
      </c>
    </row>
    <row r="13064" spans="1:2" x14ac:dyDescent="0.25">
      <c r="A13064" s="28" t="s">
        <v>87</v>
      </c>
      <c r="B13064" s="2">
        <v>3.3633411457133007</v>
      </c>
    </row>
    <row r="13065" spans="1:2" x14ac:dyDescent="0.25">
      <c r="A13065" s="28" t="s">
        <v>31</v>
      </c>
      <c r="B13065" s="2">
        <v>8.3995924599804894</v>
      </c>
    </row>
    <row r="13066" spans="1:2" x14ac:dyDescent="0.25">
      <c r="A13066" s="28" t="s">
        <v>29</v>
      </c>
      <c r="B13066" s="2">
        <v>5.2829697647483655</v>
      </c>
    </row>
    <row r="13067" spans="1:2" x14ac:dyDescent="0.25">
      <c r="A13067" s="28" t="s">
        <v>30</v>
      </c>
      <c r="B13067" s="2">
        <v>7.0867893839083864</v>
      </c>
    </row>
    <row r="13068" spans="1:2" x14ac:dyDescent="0.25">
      <c r="A13068" s="28" t="s">
        <v>88</v>
      </c>
      <c r="B13068" s="2">
        <v>62.508672278447293</v>
      </c>
    </row>
    <row r="13069" spans="1:2" x14ac:dyDescent="0.25">
      <c r="A13069" s="28" t="s">
        <v>80</v>
      </c>
      <c r="B13069" s="2">
        <v>7.2877204345879134</v>
      </c>
    </row>
    <row r="13070" spans="1:2" x14ac:dyDescent="0.25">
      <c r="A13070" s="28" t="s">
        <v>84</v>
      </c>
      <c r="B13070" s="2">
        <v>92.059653941550181</v>
      </c>
    </row>
    <row r="13071" spans="1:2" x14ac:dyDescent="0.25">
      <c r="A13071" s="28" t="s">
        <v>85</v>
      </c>
      <c r="B13071" s="2">
        <v>64.954609577769943</v>
      </c>
    </row>
    <row r="13072" spans="1:2" x14ac:dyDescent="0.25">
      <c r="A13072" s="6" t="s">
        <v>53</v>
      </c>
      <c r="B13072" s="2">
        <v>20.868748649973412</v>
      </c>
    </row>
    <row r="13073" spans="1:2" x14ac:dyDescent="0.25">
      <c r="A13073" s="28" t="s">
        <v>79</v>
      </c>
      <c r="B13073" s="2">
        <v>0.69728084634451337</v>
      </c>
    </row>
    <row r="13074" spans="1:2" x14ac:dyDescent="0.25">
      <c r="A13074" s="28" t="s">
        <v>86</v>
      </c>
      <c r="B13074" s="2">
        <v>0.16185850610298622</v>
      </c>
    </row>
    <row r="13075" spans="1:2" x14ac:dyDescent="0.25">
      <c r="A13075" s="28" t="s">
        <v>87</v>
      </c>
      <c r="B13075" s="2">
        <v>6.3110658150848766E-3</v>
      </c>
    </row>
    <row r="13076" spans="1:2" x14ac:dyDescent="0.25">
      <c r="A13076" s="28" t="s">
        <v>31</v>
      </c>
      <c r="B13076" s="2">
        <v>0.12263674875759283</v>
      </c>
    </row>
    <row r="13077" spans="1:2" x14ac:dyDescent="0.25">
      <c r="A13077" s="28" t="s">
        <v>29</v>
      </c>
      <c r="B13077" s="2">
        <v>2.9296142739360178E-2</v>
      </c>
    </row>
    <row r="13078" spans="1:2" x14ac:dyDescent="0.25">
      <c r="A13078" s="28" t="s">
        <v>30</v>
      </c>
      <c r="B13078" s="2">
        <v>1.4040849468312368E-3</v>
      </c>
    </row>
    <row r="13079" spans="1:2" x14ac:dyDescent="0.25">
      <c r="A13079" s="28" t="s">
        <v>80</v>
      </c>
      <c r="B13079" s="2">
        <v>12.01180253859367</v>
      </c>
    </row>
    <row r="13080" spans="1:2" x14ac:dyDescent="0.25">
      <c r="A13080" s="28" t="s">
        <v>84</v>
      </c>
      <c r="B13080" s="2">
        <v>2.4288070475710444</v>
      </c>
    </row>
    <row r="13081" spans="1:2" x14ac:dyDescent="0.25">
      <c r="A13081" s="28" t="s">
        <v>85</v>
      </c>
      <c r="B13081" s="2">
        <v>5.4093516691023291</v>
      </c>
    </row>
    <row r="13082" spans="1:2" x14ac:dyDescent="0.25">
      <c r="A13082" s="6" t="s">
        <v>231</v>
      </c>
      <c r="B13082" s="2">
        <v>58.209042203654725</v>
      </c>
    </row>
    <row r="13083" spans="1:2" x14ac:dyDescent="0.25">
      <c r="A13083" s="28" t="s">
        <v>79</v>
      </c>
      <c r="B13083" s="2">
        <v>0.14953599849616009</v>
      </c>
    </row>
    <row r="13084" spans="1:2" x14ac:dyDescent="0.25">
      <c r="A13084" s="28" t="s">
        <v>86</v>
      </c>
      <c r="B13084" s="2">
        <v>3.5247670420898193E-2</v>
      </c>
    </row>
    <row r="13085" spans="1:2" x14ac:dyDescent="0.25">
      <c r="A13085" s="28" t="s">
        <v>31</v>
      </c>
      <c r="B13085" s="2">
        <v>3.8595859176795546</v>
      </c>
    </row>
    <row r="13086" spans="1:2" x14ac:dyDescent="0.25">
      <c r="A13086" s="28" t="s">
        <v>29</v>
      </c>
      <c r="B13086" s="2">
        <v>4.0703244469948734</v>
      </c>
    </row>
    <row r="13087" spans="1:2" x14ac:dyDescent="0.25">
      <c r="A13087" s="28" t="s">
        <v>30</v>
      </c>
      <c r="B13087" s="2">
        <v>9.2128288630740178E-3</v>
      </c>
    </row>
    <row r="13088" spans="1:2" x14ac:dyDescent="0.25">
      <c r="A13088" s="28" t="s">
        <v>88</v>
      </c>
      <c r="B13088" s="2">
        <v>43.742643964390453</v>
      </c>
    </row>
    <row r="13089" spans="1:2" x14ac:dyDescent="0.25">
      <c r="A13089" s="28" t="s">
        <v>80</v>
      </c>
      <c r="B13089" s="2">
        <v>1.3695498949849685</v>
      </c>
    </row>
    <row r="13090" spans="1:2" x14ac:dyDescent="0.25">
      <c r="A13090" s="28" t="s">
        <v>84</v>
      </c>
      <c r="B13090" s="2">
        <v>2.6232278373990265</v>
      </c>
    </row>
    <row r="13091" spans="1:2" x14ac:dyDescent="0.25">
      <c r="A13091" s="28" t="s">
        <v>85</v>
      </c>
      <c r="B13091" s="2">
        <v>2.3497136444257136</v>
      </c>
    </row>
    <row r="13092" spans="1:2" x14ac:dyDescent="0.25">
      <c r="A13092" s="6" t="s">
        <v>19</v>
      </c>
      <c r="B13092" s="2">
        <v>8.2503276858458747</v>
      </c>
    </row>
    <row r="13093" spans="1:2" x14ac:dyDescent="0.25">
      <c r="A13093" s="28" t="s">
        <v>79</v>
      </c>
      <c r="B13093" s="2">
        <v>0.20706288716546009</v>
      </c>
    </row>
    <row r="13094" spans="1:2" x14ac:dyDescent="0.25">
      <c r="A13094" s="28" t="s">
        <v>86</v>
      </c>
      <c r="B13094" s="2">
        <v>1.2037540303682991E-2</v>
      </c>
    </row>
    <row r="13095" spans="1:2" x14ac:dyDescent="0.25">
      <c r="A13095" s="28" t="s">
        <v>87</v>
      </c>
      <c r="B13095" s="2">
        <v>4.9915602924588262E-3</v>
      </c>
    </row>
    <row r="13096" spans="1:2" x14ac:dyDescent="0.25">
      <c r="A13096" s="28" t="s">
        <v>31</v>
      </c>
      <c r="B13096" s="2">
        <v>0.94452780399694503</v>
      </c>
    </row>
    <row r="13097" spans="1:2" x14ac:dyDescent="0.25">
      <c r="A13097" s="28" t="s">
        <v>29</v>
      </c>
      <c r="B13097" s="2">
        <v>1.3114139033424808</v>
      </c>
    </row>
    <row r="13098" spans="1:2" x14ac:dyDescent="0.25">
      <c r="A13098" s="28" t="s">
        <v>30</v>
      </c>
      <c r="B13098" s="2">
        <v>1.7142910163862242</v>
      </c>
    </row>
    <row r="13099" spans="1:2" x14ac:dyDescent="0.25">
      <c r="A13099" s="28" t="s">
        <v>88</v>
      </c>
      <c r="B13099" s="2">
        <v>2.4510146828919197</v>
      </c>
    </row>
    <row r="13100" spans="1:2" x14ac:dyDescent="0.25">
      <c r="A13100" s="28" t="s">
        <v>80</v>
      </c>
      <c r="B13100" s="2">
        <v>1.5824055739483093E-2</v>
      </c>
    </row>
    <row r="13101" spans="1:2" x14ac:dyDescent="0.25">
      <c r="A13101" s="28" t="s">
        <v>84</v>
      </c>
      <c r="B13101" s="2">
        <v>8.5797901252750233E-2</v>
      </c>
    </row>
    <row r="13102" spans="1:2" x14ac:dyDescent="0.25">
      <c r="A13102" s="28" t="s">
        <v>85</v>
      </c>
      <c r="B13102" s="2">
        <v>1.5033663344744697</v>
      </c>
    </row>
    <row r="13103" spans="1:2" x14ac:dyDescent="0.25">
      <c r="A13103" s="6" t="s">
        <v>244</v>
      </c>
      <c r="B13103" s="2">
        <v>70.201099107389993</v>
      </c>
    </row>
    <row r="13104" spans="1:2" x14ac:dyDescent="0.25">
      <c r="A13104" s="28" t="s">
        <v>79</v>
      </c>
      <c r="B13104" s="2">
        <v>0.45314006539195628</v>
      </c>
    </row>
    <row r="13105" spans="1:2" x14ac:dyDescent="0.25">
      <c r="A13105" s="28" t="s">
        <v>86</v>
      </c>
      <c r="B13105" s="2">
        <v>0.40928105407126769</v>
      </c>
    </row>
    <row r="13106" spans="1:2" x14ac:dyDescent="0.25">
      <c r="A13106" s="28" t="s">
        <v>87</v>
      </c>
      <c r="B13106" s="2">
        <v>3.1387449499494968</v>
      </c>
    </row>
    <row r="13107" spans="1:2" x14ac:dyDescent="0.25">
      <c r="A13107" s="28" t="s">
        <v>31</v>
      </c>
      <c r="B13107" s="2">
        <v>2.343099915450261</v>
      </c>
    </row>
    <row r="13108" spans="1:2" x14ac:dyDescent="0.25">
      <c r="A13108" s="28" t="s">
        <v>29</v>
      </c>
      <c r="B13108" s="2">
        <v>2.151237374892021</v>
      </c>
    </row>
    <row r="13109" spans="1:2" x14ac:dyDescent="0.25">
      <c r="A13109" s="28" t="s">
        <v>30</v>
      </c>
      <c r="B13109" s="2">
        <v>0.93427544371177129</v>
      </c>
    </row>
    <row r="13110" spans="1:2" x14ac:dyDescent="0.25">
      <c r="A13110" s="28" t="s">
        <v>88</v>
      </c>
      <c r="B13110" s="2">
        <v>28.090056918338419</v>
      </c>
    </row>
    <row r="13111" spans="1:2" x14ac:dyDescent="0.25">
      <c r="A13111" s="28" t="s">
        <v>80</v>
      </c>
      <c r="B13111" s="2">
        <v>0.22125616426595635</v>
      </c>
    </row>
    <row r="13112" spans="1:2" x14ac:dyDescent="0.25">
      <c r="A13112" s="28" t="s">
        <v>84</v>
      </c>
      <c r="B13112" s="2">
        <v>14.643489021413631</v>
      </c>
    </row>
    <row r="13113" spans="1:2" x14ac:dyDescent="0.25">
      <c r="A13113" s="28" t="s">
        <v>85</v>
      </c>
      <c r="B13113" s="2">
        <v>17.816518199905214</v>
      </c>
    </row>
    <row r="13114" spans="1:2" x14ac:dyDescent="0.25">
      <c r="A13114" s="6" t="s">
        <v>52</v>
      </c>
      <c r="B13114" s="2">
        <v>14.04719242634301</v>
      </c>
    </row>
    <row r="13115" spans="1:2" x14ac:dyDescent="0.25">
      <c r="A13115" s="28" t="s">
        <v>79</v>
      </c>
      <c r="B13115" s="2">
        <v>2.4825561166584346E-3</v>
      </c>
    </row>
    <row r="13116" spans="1:2" x14ac:dyDescent="0.25">
      <c r="A13116" s="28" t="s">
        <v>86</v>
      </c>
      <c r="B13116" s="2">
        <v>3.516920045740187E-3</v>
      </c>
    </row>
    <row r="13117" spans="1:2" x14ac:dyDescent="0.25">
      <c r="A13117" s="28" t="s">
        <v>87</v>
      </c>
      <c r="B13117" s="2">
        <v>2.5561605458116362E-2</v>
      </c>
    </row>
    <row r="13118" spans="1:2" x14ac:dyDescent="0.25">
      <c r="A13118" s="28" t="s">
        <v>31</v>
      </c>
      <c r="B13118" s="2">
        <v>1.6354664121310978</v>
      </c>
    </row>
    <row r="13119" spans="1:2" x14ac:dyDescent="0.25">
      <c r="A13119" s="28" t="s">
        <v>29</v>
      </c>
      <c r="B13119" s="2">
        <v>4.7839506735539571E-2</v>
      </c>
    </row>
    <row r="13120" spans="1:2" x14ac:dyDescent="0.25">
      <c r="A13120" s="28" t="s">
        <v>30</v>
      </c>
      <c r="B13120" s="2">
        <v>1.9270147038666994</v>
      </c>
    </row>
    <row r="13121" spans="1:2" x14ac:dyDescent="0.25">
      <c r="A13121" s="28" t="s">
        <v>88</v>
      </c>
      <c r="B13121" s="2">
        <v>8.9576818289790126</v>
      </c>
    </row>
    <row r="13122" spans="1:2" x14ac:dyDescent="0.25">
      <c r="A13122" s="28" t="s">
        <v>80</v>
      </c>
      <c r="B13122" s="2">
        <v>8.6470448763510607E-2</v>
      </c>
    </row>
    <row r="13123" spans="1:2" x14ac:dyDescent="0.25">
      <c r="A13123" s="28" t="s">
        <v>84</v>
      </c>
      <c r="B13123" s="2">
        <v>0.22729939787695302</v>
      </c>
    </row>
    <row r="13124" spans="1:2" x14ac:dyDescent="0.25">
      <c r="A13124" s="28" t="s">
        <v>85</v>
      </c>
      <c r="B13124" s="2">
        <v>1.1338590463696823</v>
      </c>
    </row>
    <row r="13125" spans="1:2" x14ac:dyDescent="0.25">
      <c r="A13125" s="6" t="s">
        <v>246</v>
      </c>
      <c r="B13125" s="2">
        <v>63.928617352420744</v>
      </c>
    </row>
    <row r="13126" spans="1:2" x14ac:dyDescent="0.25">
      <c r="A13126" s="28" t="s">
        <v>79</v>
      </c>
      <c r="B13126" s="2">
        <v>0.78402724193707252</v>
      </c>
    </row>
    <row r="13127" spans="1:2" x14ac:dyDescent="0.25">
      <c r="A13127" s="28" t="s">
        <v>86</v>
      </c>
      <c r="B13127" s="2">
        <v>0.293182756960293</v>
      </c>
    </row>
    <row r="13128" spans="1:2" x14ac:dyDescent="0.25">
      <c r="A13128" s="28" t="s">
        <v>87</v>
      </c>
      <c r="B13128" s="2">
        <v>0.97533730769377869</v>
      </c>
    </row>
    <row r="13129" spans="1:2" x14ac:dyDescent="0.25">
      <c r="A13129" s="28" t="s">
        <v>31</v>
      </c>
      <c r="B13129" s="2">
        <v>0.51334229503911422</v>
      </c>
    </row>
    <row r="13130" spans="1:2" x14ac:dyDescent="0.25">
      <c r="A13130" s="28" t="s">
        <v>29</v>
      </c>
      <c r="B13130" s="2">
        <v>0.93264216892901641</v>
      </c>
    </row>
    <row r="13131" spans="1:2" x14ac:dyDescent="0.25">
      <c r="A13131" s="28" t="s">
        <v>30</v>
      </c>
      <c r="B13131" s="2">
        <v>0.76821882757886217</v>
      </c>
    </row>
    <row r="13132" spans="1:2" x14ac:dyDescent="0.25">
      <c r="A13132" s="28" t="s">
        <v>88</v>
      </c>
      <c r="B13132" s="2">
        <v>13.607997136939586</v>
      </c>
    </row>
    <row r="13133" spans="1:2" x14ac:dyDescent="0.25">
      <c r="A13133" s="28" t="s">
        <v>80</v>
      </c>
      <c r="B13133" s="2">
        <v>3.0083855829437627</v>
      </c>
    </row>
    <row r="13134" spans="1:2" x14ac:dyDescent="0.25">
      <c r="A13134" s="28" t="s">
        <v>84</v>
      </c>
      <c r="B13134" s="2">
        <v>16.319197908826428</v>
      </c>
    </row>
    <row r="13135" spans="1:2" x14ac:dyDescent="0.25">
      <c r="A13135" s="28" t="s">
        <v>85</v>
      </c>
      <c r="B13135" s="2">
        <v>26.726286125572827</v>
      </c>
    </row>
    <row r="13136" spans="1:2" x14ac:dyDescent="0.25">
      <c r="A13136" s="6" t="s">
        <v>248</v>
      </c>
      <c r="B13136" s="2">
        <v>827.98712266073005</v>
      </c>
    </row>
    <row r="13137" spans="1:2" x14ac:dyDescent="0.25">
      <c r="A13137" s="28" t="s">
        <v>79</v>
      </c>
      <c r="B13137" s="2">
        <v>9.8770100237858127</v>
      </c>
    </row>
    <row r="13138" spans="1:2" x14ac:dyDescent="0.25">
      <c r="A13138" s="28" t="s">
        <v>86</v>
      </c>
      <c r="B13138" s="2">
        <v>4.0406775957666756</v>
      </c>
    </row>
    <row r="13139" spans="1:2" x14ac:dyDescent="0.25">
      <c r="A13139" s="28" t="s">
        <v>87</v>
      </c>
      <c r="B13139" s="2">
        <v>13.197859798755657</v>
      </c>
    </row>
    <row r="13140" spans="1:2" x14ac:dyDescent="0.25">
      <c r="A13140" s="28" t="s">
        <v>31</v>
      </c>
      <c r="B13140" s="2">
        <v>20.515144514440355</v>
      </c>
    </row>
    <row r="13141" spans="1:2" x14ac:dyDescent="0.25">
      <c r="A13141" s="28" t="s">
        <v>29</v>
      </c>
      <c r="B13141" s="2">
        <v>9.2152363131606556</v>
      </c>
    </row>
    <row r="13142" spans="1:2" x14ac:dyDescent="0.25">
      <c r="A13142" s="28" t="s">
        <v>30</v>
      </c>
      <c r="B13142" s="2">
        <v>19.938134018548013</v>
      </c>
    </row>
    <row r="13143" spans="1:2" x14ac:dyDescent="0.25">
      <c r="A13143" s="28" t="s">
        <v>88</v>
      </c>
      <c r="B13143" s="2">
        <v>200.94958229874169</v>
      </c>
    </row>
    <row r="13144" spans="1:2" x14ac:dyDescent="0.25">
      <c r="A13144" s="28" t="s">
        <v>80</v>
      </c>
      <c r="B13144" s="2">
        <v>18.931071511667202</v>
      </c>
    </row>
    <row r="13145" spans="1:2" x14ac:dyDescent="0.25">
      <c r="A13145" s="28" t="s">
        <v>84</v>
      </c>
      <c r="B13145" s="2">
        <v>320.52416346748316</v>
      </c>
    </row>
    <row r="13146" spans="1:2" x14ac:dyDescent="0.25">
      <c r="A13146" s="28" t="s">
        <v>85</v>
      </c>
      <c r="B13146" s="2">
        <v>210.79824311838078</v>
      </c>
    </row>
    <row r="13147" spans="1:2" x14ac:dyDescent="0.25">
      <c r="A13147" s="6" t="s">
        <v>20</v>
      </c>
      <c r="B13147" s="2">
        <v>295.85665514472151</v>
      </c>
    </row>
    <row r="13148" spans="1:2" x14ac:dyDescent="0.25">
      <c r="A13148" s="28" t="s">
        <v>79</v>
      </c>
      <c r="B13148" s="2">
        <v>6.5900750696798225</v>
      </c>
    </row>
    <row r="13149" spans="1:2" x14ac:dyDescent="0.25">
      <c r="A13149" s="28" t="s">
        <v>86</v>
      </c>
      <c r="B13149" s="2">
        <v>4.0563695822948187</v>
      </c>
    </row>
    <row r="13150" spans="1:2" x14ac:dyDescent="0.25">
      <c r="A13150" s="28" t="s">
        <v>87</v>
      </c>
      <c r="B13150" s="2">
        <v>16.443156667184866</v>
      </c>
    </row>
    <row r="13151" spans="1:2" x14ac:dyDescent="0.25">
      <c r="A13151" s="28" t="s">
        <v>31</v>
      </c>
      <c r="B13151" s="2">
        <v>3.6868945840982916</v>
      </c>
    </row>
    <row r="13152" spans="1:2" x14ac:dyDescent="0.25">
      <c r="A13152" s="28" t="s">
        <v>29</v>
      </c>
      <c r="B13152" s="2">
        <v>1.5947648195954469</v>
      </c>
    </row>
    <row r="13153" spans="1:2" x14ac:dyDescent="0.25">
      <c r="A13153" s="28" t="s">
        <v>30</v>
      </c>
      <c r="B13153" s="2">
        <v>4.3933422455331295</v>
      </c>
    </row>
    <row r="13154" spans="1:2" x14ac:dyDescent="0.25">
      <c r="A13154" s="28" t="s">
        <v>88</v>
      </c>
      <c r="B13154" s="2">
        <v>149.75257632435734</v>
      </c>
    </row>
    <row r="13155" spans="1:2" x14ac:dyDescent="0.25">
      <c r="A13155" s="28" t="s">
        <v>80</v>
      </c>
      <c r="B13155" s="2">
        <v>3.3390229738420798</v>
      </c>
    </row>
    <row r="13156" spans="1:2" x14ac:dyDescent="0.25">
      <c r="A13156" s="28" t="s">
        <v>84</v>
      </c>
      <c r="B13156" s="2">
        <v>51.298774936516395</v>
      </c>
    </row>
    <row r="13157" spans="1:2" x14ac:dyDescent="0.25">
      <c r="A13157" s="28" t="s">
        <v>85</v>
      </c>
      <c r="B13157" s="2">
        <v>54.701677941619302</v>
      </c>
    </row>
    <row r="13158" spans="1:2" x14ac:dyDescent="0.25">
      <c r="A13158" s="6" t="s">
        <v>21</v>
      </c>
      <c r="B13158" s="2">
        <v>187.82165320991248</v>
      </c>
    </row>
    <row r="13159" spans="1:2" x14ac:dyDescent="0.25">
      <c r="A13159" s="28" t="s">
        <v>79</v>
      </c>
      <c r="B13159" s="2">
        <v>0.52975202499609642</v>
      </c>
    </row>
    <row r="13160" spans="1:2" x14ac:dyDescent="0.25">
      <c r="A13160" s="28" t="s">
        <v>86</v>
      </c>
      <c r="B13160" s="2">
        <v>0.70104581024088597</v>
      </c>
    </row>
    <row r="13161" spans="1:2" x14ac:dyDescent="0.25">
      <c r="A13161" s="28" t="s">
        <v>87</v>
      </c>
      <c r="B13161" s="2">
        <v>0.61615587149467899</v>
      </c>
    </row>
    <row r="13162" spans="1:2" x14ac:dyDescent="0.25">
      <c r="A13162" s="28" t="s">
        <v>31</v>
      </c>
      <c r="B13162" s="2">
        <v>1.4618604968819102</v>
      </c>
    </row>
    <row r="13163" spans="1:2" x14ac:dyDescent="0.25">
      <c r="A13163" s="28" t="s">
        <v>29</v>
      </c>
      <c r="B13163" s="2">
        <v>2.350774410902599</v>
      </c>
    </row>
    <row r="13164" spans="1:2" x14ac:dyDescent="0.25">
      <c r="A13164" s="28" t="s">
        <v>30</v>
      </c>
      <c r="B13164" s="2">
        <v>4.6074541604030532</v>
      </c>
    </row>
    <row r="13165" spans="1:2" x14ac:dyDescent="0.25">
      <c r="A13165" s="28" t="s">
        <v>88</v>
      </c>
      <c r="B13165" s="2">
        <v>33.780052190556297</v>
      </c>
    </row>
    <row r="13166" spans="1:2" x14ac:dyDescent="0.25">
      <c r="A13166" s="28" t="s">
        <v>80</v>
      </c>
      <c r="B13166" s="2">
        <v>64.463833740386562</v>
      </c>
    </row>
    <row r="13167" spans="1:2" x14ac:dyDescent="0.25">
      <c r="A13167" s="28" t="s">
        <v>84</v>
      </c>
      <c r="B13167" s="2">
        <v>29.061793144497322</v>
      </c>
    </row>
    <row r="13168" spans="1:2" x14ac:dyDescent="0.25">
      <c r="A13168" s="28" t="s">
        <v>85</v>
      </c>
      <c r="B13168" s="2">
        <v>50.248931359553069</v>
      </c>
    </row>
    <row r="13169" spans="1:2" x14ac:dyDescent="0.25">
      <c r="A13169" s="6" t="s">
        <v>22</v>
      </c>
      <c r="B13169" s="2">
        <v>15.260674070720322</v>
      </c>
    </row>
    <row r="13170" spans="1:2" x14ac:dyDescent="0.25">
      <c r="A13170" s="28" t="s">
        <v>79</v>
      </c>
      <c r="B13170" s="2">
        <v>0.18738022355549638</v>
      </c>
    </row>
    <row r="13171" spans="1:2" x14ac:dyDescent="0.25">
      <c r="A13171" s="28" t="s">
        <v>86</v>
      </c>
      <c r="B13171" s="2">
        <v>0.16153550654484025</v>
      </c>
    </row>
    <row r="13172" spans="1:2" x14ac:dyDescent="0.25">
      <c r="A13172" s="28" t="s">
        <v>87</v>
      </c>
      <c r="B13172" s="2">
        <v>0.17733247108528616</v>
      </c>
    </row>
    <row r="13173" spans="1:2" x14ac:dyDescent="0.25">
      <c r="A13173" s="28" t="s">
        <v>31</v>
      </c>
      <c r="B13173" s="2">
        <v>0.32288686034064318</v>
      </c>
    </row>
    <row r="13174" spans="1:2" x14ac:dyDescent="0.25">
      <c r="A13174" s="28" t="s">
        <v>29</v>
      </c>
      <c r="B13174" s="2">
        <v>0.40273435977533723</v>
      </c>
    </row>
    <row r="13175" spans="1:2" x14ac:dyDescent="0.25">
      <c r="A13175" s="28" t="s">
        <v>30</v>
      </c>
      <c r="B13175" s="2">
        <v>0.26574956517838133</v>
      </c>
    </row>
    <row r="13176" spans="1:2" x14ac:dyDescent="0.25">
      <c r="A13176" s="28" t="s">
        <v>88</v>
      </c>
      <c r="B13176" s="2">
        <v>4.5747718579804211</v>
      </c>
    </row>
    <row r="13177" spans="1:2" x14ac:dyDescent="0.25">
      <c r="A13177" s="28" t="s">
        <v>80</v>
      </c>
      <c r="B13177" s="2">
        <v>0.1631910636471175</v>
      </c>
    </row>
    <row r="13178" spans="1:2" x14ac:dyDescent="0.25">
      <c r="A13178" s="28" t="s">
        <v>84</v>
      </c>
      <c r="B13178" s="2">
        <v>4.1204462119669891</v>
      </c>
    </row>
    <row r="13179" spans="1:2" x14ac:dyDescent="0.25">
      <c r="A13179" s="28" t="s">
        <v>85</v>
      </c>
      <c r="B13179" s="2">
        <v>4.88464595064581</v>
      </c>
    </row>
    <row r="13180" spans="1:2" x14ac:dyDescent="0.25">
      <c r="A13180" s="6" t="s">
        <v>25</v>
      </c>
      <c r="B13180" s="2">
        <v>42.974118483587603</v>
      </c>
    </row>
    <row r="13181" spans="1:2" x14ac:dyDescent="0.25">
      <c r="A13181" s="28" t="s">
        <v>79</v>
      </c>
      <c r="B13181" s="2">
        <v>1.1317553834010841</v>
      </c>
    </row>
    <row r="13182" spans="1:2" x14ac:dyDescent="0.25">
      <c r="A13182" s="28" t="s">
        <v>86</v>
      </c>
      <c r="B13182" s="2">
        <v>0.21933274916882289</v>
      </c>
    </row>
    <row r="13183" spans="1:2" x14ac:dyDescent="0.25">
      <c r="A13183" s="28" t="s">
        <v>87</v>
      </c>
      <c r="B13183" s="2">
        <v>0.26159180580504326</v>
      </c>
    </row>
    <row r="13184" spans="1:2" x14ac:dyDescent="0.25">
      <c r="A13184" s="28" t="s">
        <v>31</v>
      </c>
      <c r="B13184" s="2">
        <v>1.3988466230992664</v>
      </c>
    </row>
    <row r="13185" spans="1:2" x14ac:dyDescent="0.25">
      <c r="A13185" s="28" t="s">
        <v>29</v>
      </c>
      <c r="B13185" s="2">
        <v>2.4141742230711052</v>
      </c>
    </row>
    <row r="13186" spans="1:2" x14ac:dyDescent="0.25">
      <c r="A13186" s="28" t="s">
        <v>30</v>
      </c>
      <c r="B13186" s="2">
        <v>0.81490983674809503</v>
      </c>
    </row>
    <row r="13187" spans="1:2" x14ac:dyDescent="0.25">
      <c r="A13187" s="28" t="s">
        <v>88</v>
      </c>
      <c r="B13187" s="2">
        <v>19.631201706942559</v>
      </c>
    </row>
    <row r="13188" spans="1:2" x14ac:dyDescent="0.25">
      <c r="A13188" s="28" t="s">
        <v>80</v>
      </c>
      <c r="B13188" s="2">
        <v>0.6445592618102286</v>
      </c>
    </row>
    <row r="13189" spans="1:2" x14ac:dyDescent="0.25">
      <c r="A13189" s="28" t="s">
        <v>84</v>
      </c>
      <c r="B13189" s="2">
        <v>7.4194913982993125</v>
      </c>
    </row>
    <row r="13190" spans="1:2" x14ac:dyDescent="0.25">
      <c r="A13190" s="28" t="s">
        <v>85</v>
      </c>
      <c r="B13190" s="2">
        <v>9.0382554952420815</v>
      </c>
    </row>
    <row r="13191" spans="1:2" x14ac:dyDescent="0.25">
      <c r="A13191" s="6" t="s">
        <v>23</v>
      </c>
      <c r="B13191" s="2">
        <v>35.258430847012519</v>
      </c>
    </row>
    <row r="13192" spans="1:2" x14ac:dyDescent="0.25">
      <c r="A13192" s="28" t="s">
        <v>79</v>
      </c>
      <c r="B13192" s="2">
        <v>0.34813714433430992</v>
      </c>
    </row>
    <row r="13193" spans="1:2" x14ac:dyDescent="0.25">
      <c r="A13193" s="28" t="s">
        <v>86</v>
      </c>
      <c r="B13193" s="2">
        <v>0.16621781143929368</v>
      </c>
    </row>
    <row r="13194" spans="1:2" x14ac:dyDescent="0.25">
      <c r="A13194" s="28" t="s">
        <v>87</v>
      </c>
      <c r="B13194" s="2">
        <v>0.24581533684289156</v>
      </c>
    </row>
    <row r="13195" spans="1:2" x14ac:dyDescent="0.25">
      <c r="A13195" s="28" t="s">
        <v>31</v>
      </c>
      <c r="B13195" s="2">
        <v>0.59824100563475813</v>
      </c>
    </row>
    <row r="13196" spans="1:2" x14ac:dyDescent="0.25">
      <c r="A13196" s="28" t="s">
        <v>29</v>
      </c>
      <c r="B13196" s="2">
        <v>0.58855835134513368</v>
      </c>
    </row>
    <row r="13197" spans="1:2" x14ac:dyDescent="0.25">
      <c r="A13197" s="28" t="s">
        <v>30</v>
      </c>
      <c r="B13197" s="2">
        <v>0.36163309064721405</v>
      </c>
    </row>
    <row r="13198" spans="1:2" x14ac:dyDescent="0.25">
      <c r="A13198" s="28" t="s">
        <v>88</v>
      </c>
      <c r="B13198" s="2">
        <v>13.160543786538888</v>
      </c>
    </row>
    <row r="13199" spans="1:2" x14ac:dyDescent="0.25">
      <c r="A13199" s="28" t="s">
        <v>80</v>
      </c>
      <c r="B13199" s="2">
        <v>1.3640752320604874</v>
      </c>
    </row>
    <row r="13200" spans="1:2" x14ac:dyDescent="0.25">
      <c r="A13200" s="28" t="s">
        <v>84</v>
      </c>
      <c r="B13200" s="2">
        <v>12.56235447186087</v>
      </c>
    </row>
    <row r="13201" spans="1:2" x14ac:dyDescent="0.25">
      <c r="A13201" s="28" t="s">
        <v>85</v>
      </c>
      <c r="B13201" s="2">
        <v>5.862854616308673</v>
      </c>
    </row>
    <row r="13202" spans="1:2" x14ac:dyDescent="0.25">
      <c r="A13202" s="6" t="s">
        <v>250</v>
      </c>
      <c r="B13202" s="2">
        <v>204.98236910602537</v>
      </c>
    </row>
    <row r="13203" spans="1:2" x14ac:dyDescent="0.25">
      <c r="A13203" s="28" t="s">
        <v>79</v>
      </c>
      <c r="B13203" s="2">
        <v>0.95619825343875531</v>
      </c>
    </row>
    <row r="13204" spans="1:2" x14ac:dyDescent="0.25">
      <c r="A13204" s="28" t="s">
        <v>86</v>
      </c>
      <c r="B13204" s="2">
        <v>0.4805323816187852</v>
      </c>
    </row>
    <row r="13205" spans="1:2" x14ac:dyDescent="0.25">
      <c r="A13205" s="28" t="s">
        <v>87</v>
      </c>
      <c r="B13205" s="2">
        <v>1.4538307230449112</v>
      </c>
    </row>
    <row r="13206" spans="1:2" x14ac:dyDescent="0.25">
      <c r="A13206" s="28" t="s">
        <v>31</v>
      </c>
      <c r="B13206" s="2">
        <v>3.008691141543208</v>
      </c>
    </row>
    <row r="13207" spans="1:2" x14ac:dyDescent="0.25">
      <c r="A13207" s="28" t="s">
        <v>29</v>
      </c>
      <c r="B13207" s="2">
        <v>2.186189351388327</v>
      </c>
    </row>
    <row r="13208" spans="1:2" x14ac:dyDescent="0.25">
      <c r="A13208" s="28" t="s">
        <v>30</v>
      </c>
      <c r="B13208" s="2">
        <v>2.3200827726930453</v>
      </c>
    </row>
    <row r="13209" spans="1:2" x14ac:dyDescent="0.25">
      <c r="A13209" s="28" t="s">
        <v>88</v>
      </c>
      <c r="B13209" s="2">
        <v>39.460482833451991</v>
      </c>
    </row>
    <row r="13210" spans="1:2" x14ac:dyDescent="0.25">
      <c r="A13210" s="28" t="s">
        <v>80</v>
      </c>
      <c r="B13210" s="2">
        <v>6.8998008171064775</v>
      </c>
    </row>
    <row r="13211" spans="1:2" x14ac:dyDescent="0.25">
      <c r="A13211" s="28" t="s">
        <v>84</v>
      </c>
      <c r="B13211" s="2">
        <v>120.06491905406949</v>
      </c>
    </row>
    <row r="13212" spans="1:2" x14ac:dyDescent="0.25">
      <c r="A13212" s="28" t="s">
        <v>85</v>
      </c>
      <c r="B13212" s="2">
        <v>28.151641777670378</v>
      </c>
    </row>
    <row r="13213" spans="1:2" x14ac:dyDescent="0.25">
      <c r="A13213" s="6" t="s">
        <v>252</v>
      </c>
      <c r="B13213" s="2">
        <v>174.91302561172952</v>
      </c>
    </row>
    <row r="13214" spans="1:2" x14ac:dyDescent="0.25">
      <c r="A13214" s="28" t="s">
        <v>79</v>
      </c>
      <c r="B13214" s="2">
        <v>2.2428583681185161</v>
      </c>
    </row>
    <row r="13215" spans="1:2" x14ac:dyDescent="0.25">
      <c r="A13215" s="28" t="s">
        <v>86</v>
      </c>
      <c r="B13215" s="2">
        <v>0.9542156817980163</v>
      </c>
    </row>
    <row r="13216" spans="1:2" x14ac:dyDescent="0.25">
      <c r="A13216" s="28" t="s">
        <v>87</v>
      </c>
      <c r="B13216" s="2">
        <v>3.2315352863598572</v>
      </c>
    </row>
    <row r="13217" spans="1:2" x14ac:dyDescent="0.25">
      <c r="A13217" s="28" t="s">
        <v>31</v>
      </c>
      <c r="B13217" s="2">
        <v>6.7811741515381607</v>
      </c>
    </row>
    <row r="13218" spans="1:2" x14ac:dyDescent="0.25">
      <c r="A13218" s="28" t="s">
        <v>29</v>
      </c>
      <c r="B13218" s="2">
        <v>14.846036403304824</v>
      </c>
    </row>
    <row r="13219" spans="1:2" x14ac:dyDescent="0.25">
      <c r="A13219" s="28" t="s">
        <v>30</v>
      </c>
      <c r="B13219" s="2">
        <v>3.4138559782625606</v>
      </c>
    </row>
    <row r="13220" spans="1:2" x14ac:dyDescent="0.25">
      <c r="A13220" s="28" t="s">
        <v>88</v>
      </c>
      <c r="B13220" s="2">
        <v>50.665701834232863</v>
      </c>
    </row>
    <row r="13221" spans="1:2" x14ac:dyDescent="0.25">
      <c r="A13221" s="28" t="s">
        <v>80</v>
      </c>
      <c r="B13221" s="2">
        <v>7.2880224056457719</v>
      </c>
    </row>
    <row r="13222" spans="1:2" x14ac:dyDescent="0.25">
      <c r="A13222" s="28" t="s">
        <v>84</v>
      </c>
      <c r="B13222" s="2">
        <v>39.076686022891678</v>
      </c>
    </row>
    <row r="13223" spans="1:2" x14ac:dyDescent="0.25">
      <c r="A13223" s="28" t="s">
        <v>85</v>
      </c>
      <c r="B13223" s="2">
        <v>46.412939479577261</v>
      </c>
    </row>
    <row r="13224" spans="1:2" x14ac:dyDescent="0.25">
      <c r="A13224" s="6" t="s">
        <v>230</v>
      </c>
      <c r="B13224" s="2">
        <v>67.717755655082698</v>
      </c>
    </row>
    <row r="13225" spans="1:2" x14ac:dyDescent="0.25">
      <c r="A13225" s="28" t="s">
        <v>79</v>
      </c>
      <c r="B13225" s="2">
        <v>0.70326664163637043</v>
      </c>
    </row>
    <row r="13226" spans="1:2" x14ac:dyDescent="0.25">
      <c r="A13226" s="28" t="s">
        <v>86</v>
      </c>
      <c r="B13226" s="2">
        <v>0.3155138395203036</v>
      </c>
    </row>
    <row r="13227" spans="1:2" x14ac:dyDescent="0.25">
      <c r="A13227" s="28" t="s">
        <v>87</v>
      </c>
      <c r="B13227" s="2">
        <v>1.6414435987932396</v>
      </c>
    </row>
    <row r="13228" spans="1:2" x14ac:dyDescent="0.25">
      <c r="A13228" s="28" t="s">
        <v>31</v>
      </c>
      <c r="B13228" s="2">
        <v>5.2810585870023363</v>
      </c>
    </row>
    <row r="13229" spans="1:2" x14ac:dyDescent="0.25">
      <c r="A13229" s="28" t="s">
        <v>29</v>
      </c>
      <c r="B13229" s="2">
        <v>5.5309633306791177</v>
      </c>
    </row>
    <row r="13230" spans="1:2" x14ac:dyDescent="0.25">
      <c r="A13230" s="28" t="s">
        <v>30</v>
      </c>
      <c r="B13230" s="2">
        <v>4.1554581335540153</v>
      </c>
    </row>
    <row r="13231" spans="1:2" x14ac:dyDescent="0.25">
      <c r="A13231" s="28" t="s">
        <v>88</v>
      </c>
      <c r="B13231" s="2">
        <v>19.425443539991328</v>
      </c>
    </row>
    <row r="13232" spans="1:2" x14ac:dyDescent="0.25">
      <c r="A13232" s="28" t="s">
        <v>80</v>
      </c>
      <c r="B13232" s="2">
        <v>1.458645205847463</v>
      </c>
    </row>
    <row r="13233" spans="1:2" x14ac:dyDescent="0.25">
      <c r="A13233" s="28" t="s">
        <v>84</v>
      </c>
      <c r="B13233" s="2">
        <v>10.267821166757265</v>
      </c>
    </row>
    <row r="13234" spans="1:2" x14ac:dyDescent="0.25">
      <c r="A13234" s="28" t="s">
        <v>85</v>
      </c>
      <c r="B13234" s="2">
        <v>18.938141611301255</v>
      </c>
    </row>
    <row r="13235" spans="1:2" x14ac:dyDescent="0.25">
      <c r="A13235" s="6" t="s">
        <v>93</v>
      </c>
      <c r="B13235" s="2">
        <v>2406.7391498204183</v>
      </c>
    </row>
    <row r="13236" spans="1:2" x14ac:dyDescent="0.25">
      <c r="A13236" s="28" t="s">
        <v>79</v>
      </c>
      <c r="B13236" s="2">
        <v>30.715099959233104</v>
      </c>
    </row>
    <row r="13237" spans="1:2" x14ac:dyDescent="0.25">
      <c r="A13237" s="28" t="s">
        <v>86</v>
      </c>
      <c r="B13237" s="2">
        <v>13.357140311280634</v>
      </c>
    </row>
    <row r="13238" spans="1:2" x14ac:dyDescent="0.25">
      <c r="A13238" s="28" t="s">
        <v>87</v>
      </c>
      <c r="B13238" s="2">
        <v>47.077938630936046</v>
      </c>
    </row>
    <row r="13239" spans="1:2" x14ac:dyDescent="0.25">
      <c r="A13239" s="28" t="s">
        <v>31</v>
      </c>
      <c r="B13239" s="2">
        <v>62.155169772790224</v>
      </c>
    </row>
    <row r="13240" spans="1:2" x14ac:dyDescent="0.25">
      <c r="A13240" s="28" t="s">
        <v>29</v>
      </c>
      <c r="B13240" s="2">
        <v>54.997839315809799</v>
      </c>
    </row>
    <row r="13241" spans="1:2" x14ac:dyDescent="0.25">
      <c r="A13241" s="28" t="s">
        <v>30</v>
      </c>
      <c r="B13241" s="2">
        <v>53.797924631254439</v>
      </c>
    </row>
    <row r="13242" spans="1:2" x14ac:dyDescent="0.25">
      <c r="A13242" s="28" t="s">
        <v>88</v>
      </c>
      <c r="B13242" s="2">
        <v>704.10010606597484</v>
      </c>
    </row>
    <row r="13243" spans="1:2" x14ac:dyDescent="0.25">
      <c r="A13243" s="28" t="s">
        <v>80</v>
      </c>
      <c r="B13243" s="2">
        <v>130.6039388037143</v>
      </c>
    </row>
    <row r="13244" spans="1:2" x14ac:dyDescent="0.25">
      <c r="A13244" s="28" t="s">
        <v>84</v>
      </c>
      <c r="B13244" s="2">
        <v>745.19899523617073</v>
      </c>
    </row>
    <row r="13245" spans="1:2" x14ac:dyDescent="0.25">
      <c r="A13245" s="28" t="s">
        <v>85</v>
      </c>
      <c r="B13245" s="2">
        <v>564.73499709325415</v>
      </c>
    </row>
    <row r="13246" spans="1:2" x14ac:dyDescent="0.25">
      <c r="A13246" s="3" t="s">
        <v>79</v>
      </c>
      <c r="B13246" s="2">
        <v>478.78075470891633</v>
      </c>
    </row>
    <row r="13247" spans="1:2" x14ac:dyDescent="0.25">
      <c r="A13247" s="6" t="s">
        <v>229</v>
      </c>
      <c r="B13247" s="2">
        <v>19.919215448906396</v>
      </c>
    </row>
    <row r="13248" spans="1:2" x14ac:dyDescent="0.25">
      <c r="A13248" s="28" t="s">
        <v>86</v>
      </c>
      <c r="B13248" s="2">
        <v>5.2760525005652974E-2</v>
      </c>
    </row>
    <row r="13249" spans="1:2" x14ac:dyDescent="0.25">
      <c r="A13249" s="28" t="s">
        <v>87</v>
      </c>
      <c r="B13249" s="2">
        <v>0.38779148201068969</v>
      </c>
    </row>
    <row r="13250" spans="1:2" x14ac:dyDescent="0.25">
      <c r="A13250" s="28" t="s">
        <v>31</v>
      </c>
      <c r="B13250" s="2">
        <v>0.27445424343993102</v>
      </c>
    </row>
    <row r="13251" spans="1:2" x14ac:dyDescent="0.25">
      <c r="A13251" s="28" t="s">
        <v>29</v>
      </c>
      <c r="B13251" s="2">
        <v>0.21097178027309393</v>
      </c>
    </row>
    <row r="13252" spans="1:2" x14ac:dyDescent="0.25">
      <c r="A13252" s="28" t="s">
        <v>30</v>
      </c>
      <c r="B13252" s="2">
        <v>0.2521209179859617</v>
      </c>
    </row>
    <row r="13253" spans="1:2" x14ac:dyDescent="0.25">
      <c r="A13253" s="28" t="s">
        <v>88</v>
      </c>
      <c r="B13253" s="2">
        <v>1.158536428665573</v>
      </c>
    </row>
    <row r="13254" spans="1:2" x14ac:dyDescent="0.25">
      <c r="A13254" s="28" t="s">
        <v>80</v>
      </c>
      <c r="B13254" s="2">
        <v>1.1830115413249187E-2</v>
      </c>
    </row>
    <row r="13255" spans="1:2" x14ac:dyDescent="0.25">
      <c r="A13255" s="28" t="s">
        <v>84</v>
      </c>
      <c r="B13255" s="2">
        <v>13.706751427935821</v>
      </c>
    </row>
    <row r="13256" spans="1:2" x14ac:dyDescent="0.25">
      <c r="A13256" s="28" t="s">
        <v>85</v>
      </c>
      <c r="B13256" s="2">
        <v>2.3532317667693503</v>
      </c>
    </row>
    <row r="13257" spans="1:2" x14ac:dyDescent="0.25">
      <c r="A13257" s="28" t="s">
        <v>82</v>
      </c>
      <c r="B13257" s="2">
        <v>1.5107667614070734</v>
      </c>
    </row>
    <row r="13258" spans="1:2" x14ac:dyDescent="0.25">
      <c r="A13258" s="6" t="s">
        <v>242</v>
      </c>
      <c r="B13258" s="2">
        <v>14.18152050952523</v>
      </c>
    </row>
    <row r="13259" spans="1:2" x14ac:dyDescent="0.25">
      <c r="A13259" s="28" t="s">
        <v>86</v>
      </c>
      <c r="B13259" s="2">
        <v>0.14342019993379196</v>
      </c>
    </row>
    <row r="13260" spans="1:2" x14ac:dyDescent="0.25">
      <c r="A13260" s="28" t="s">
        <v>87</v>
      </c>
      <c r="B13260" s="2">
        <v>2.2527573974874975E-2</v>
      </c>
    </row>
    <row r="13261" spans="1:2" x14ac:dyDescent="0.25">
      <c r="A13261" s="28" t="s">
        <v>31</v>
      </c>
      <c r="B13261" s="2">
        <v>0.31654908165648266</v>
      </c>
    </row>
    <row r="13262" spans="1:2" x14ac:dyDescent="0.25">
      <c r="A13262" s="28" t="s">
        <v>29</v>
      </c>
      <c r="B13262" s="2">
        <v>0.29676336613429311</v>
      </c>
    </row>
    <row r="13263" spans="1:2" x14ac:dyDescent="0.25">
      <c r="A13263" s="28" t="s">
        <v>30</v>
      </c>
      <c r="B13263" s="2">
        <v>1.1235289945045855E-2</v>
      </c>
    </row>
    <row r="13264" spans="1:2" x14ac:dyDescent="0.25">
      <c r="A13264" s="28" t="s">
        <v>88</v>
      </c>
      <c r="B13264" s="2">
        <v>2.2531992931850371</v>
      </c>
    </row>
    <row r="13265" spans="1:2" x14ac:dyDescent="0.25">
      <c r="A13265" s="28" t="s">
        <v>80</v>
      </c>
      <c r="B13265" s="2">
        <v>0.16960101141376685</v>
      </c>
    </row>
    <row r="13266" spans="1:2" x14ac:dyDescent="0.25">
      <c r="A13266" s="28" t="s">
        <v>84</v>
      </c>
      <c r="B13266" s="2">
        <v>0.94625444371924838</v>
      </c>
    </row>
    <row r="13267" spans="1:2" x14ac:dyDescent="0.25">
      <c r="A13267" s="28" t="s">
        <v>85</v>
      </c>
      <c r="B13267" s="2">
        <v>8.5405420643734331</v>
      </c>
    </row>
    <row r="13268" spans="1:2" x14ac:dyDescent="0.25">
      <c r="A13268" s="28" t="s">
        <v>82</v>
      </c>
      <c r="B13268" s="2">
        <v>1.4814281851892563</v>
      </c>
    </row>
    <row r="13269" spans="1:2" x14ac:dyDescent="0.25">
      <c r="A13269" s="6" t="s">
        <v>231</v>
      </c>
      <c r="B13269" s="2">
        <v>8.0559245468819114</v>
      </c>
    </row>
    <row r="13270" spans="1:2" x14ac:dyDescent="0.25">
      <c r="A13270" s="28" t="s">
        <v>86</v>
      </c>
      <c r="B13270" s="2">
        <v>1.1763353480404007E-4</v>
      </c>
    </row>
    <row r="13271" spans="1:2" x14ac:dyDescent="0.25">
      <c r="A13271" s="28" t="s">
        <v>31</v>
      </c>
      <c r="B13271" s="2">
        <v>9.3467871292880964E-2</v>
      </c>
    </row>
    <row r="13272" spans="1:2" x14ac:dyDescent="0.25">
      <c r="A13272" s="28" t="s">
        <v>29</v>
      </c>
      <c r="B13272" s="2">
        <v>2.6410177943248539E-4</v>
      </c>
    </row>
    <row r="13273" spans="1:2" x14ac:dyDescent="0.25">
      <c r="A13273" s="28" t="s">
        <v>30</v>
      </c>
      <c r="B13273" s="2">
        <v>3.2224766096581892E-4</v>
      </c>
    </row>
    <row r="13274" spans="1:2" x14ac:dyDescent="0.25">
      <c r="A13274" s="28" t="s">
        <v>88</v>
      </c>
      <c r="B13274" s="2">
        <v>2.1579772564815149</v>
      </c>
    </row>
    <row r="13275" spans="1:2" x14ac:dyDescent="0.25">
      <c r="A13275" s="28" t="s">
        <v>80</v>
      </c>
      <c r="B13275" s="2">
        <v>0.68624347032335298</v>
      </c>
    </row>
    <row r="13276" spans="1:2" x14ac:dyDescent="0.25">
      <c r="A13276" s="28" t="s">
        <v>84</v>
      </c>
      <c r="B13276" s="2">
        <v>1.7124453069197236</v>
      </c>
    </row>
    <row r="13277" spans="1:2" x14ac:dyDescent="0.25">
      <c r="A13277" s="28" t="s">
        <v>85</v>
      </c>
      <c r="B13277" s="2">
        <v>3.3226899865703148</v>
      </c>
    </row>
    <row r="13278" spans="1:2" x14ac:dyDescent="0.25">
      <c r="A13278" s="28" t="s">
        <v>82</v>
      </c>
      <c r="B13278" s="2">
        <v>8.2396672318921699E-2</v>
      </c>
    </row>
    <row r="13279" spans="1:2" x14ac:dyDescent="0.25">
      <c r="A13279" s="6" t="s">
        <v>19</v>
      </c>
      <c r="B13279" s="2">
        <v>3.7054611641204042E-2</v>
      </c>
    </row>
    <row r="13280" spans="1:2" x14ac:dyDescent="0.25">
      <c r="A13280" s="28" t="s">
        <v>86</v>
      </c>
      <c r="B13280" s="2">
        <v>3.4269730670530172E-4</v>
      </c>
    </row>
    <row r="13281" spans="1:2" x14ac:dyDescent="0.25">
      <c r="A13281" s="28" t="s">
        <v>87</v>
      </c>
      <c r="B13281" s="2">
        <v>5.2003948848389965E-5</v>
      </c>
    </row>
    <row r="13282" spans="1:2" x14ac:dyDescent="0.25">
      <c r="A13282" s="28" t="s">
        <v>31</v>
      </c>
      <c r="B13282" s="2">
        <v>3.6160033736862573E-3</v>
      </c>
    </row>
    <row r="13283" spans="1:2" x14ac:dyDescent="0.25">
      <c r="A13283" s="28" t="s">
        <v>29</v>
      </c>
      <c r="B13283" s="2">
        <v>1.2639508548148925E-3</v>
      </c>
    </row>
    <row r="13284" spans="1:2" x14ac:dyDescent="0.25">
      <c r="A13284" s="28" t="s">
        <v>30</v>
      </c>
      <c r="B13284" s="2">
        <v>1.2846340954594567E-3</v>
      </c>
    </row>
    <row r="13285" spans="1:2" x14ac:dyDescent="0.25">
      <c r="A13285" s="28" t="s">
        <v>88</v>
      </c>
      <c r="B13285" s="2">
        <v>4.3626893693607055E-3</v>
      </c>
    </row>
    <row r="13286" spans="1:2" x14ac:dyDescent="0.25">
      <c r="A13286" s="28" t="s">
        <v>80</v>
      </c>
      <c r="B13286" s="2">
        <v>5.2081350441868625E-4</v>
      </c>
    </row>
    <row r="13287" spans="1:2" x14ac:dyDescent="0.25">
      <c r="A13287" s="28" t="s">
        <v>84</v>
      </c>
      <c r="B13287" s="2">
        <v>3.0754262950142175E-3</v>
      </c>
    </row>
    <row r="13288" spans="1:2" x14ac:dyDescent="0.25">
      <c r="A13288" s="28" t="s">
        <v>85</v>
      </c>
      <c r="B13288" s="2">
        <v>2.0844599978969248E-2</v>
      </c>
    </row>
    <row r="13289" spans="1:2" x14ac:dyDescent="0.25">
      <c r="A13289" s="28" t="s">
        <v>82</v>
      </c>
      <c r="B13289" s="2">
        <v>1.6917929139268926E-3</v>
      </c>
    </row>
    <row r="13290" spans="1:2" x14ac:dyDescent="0.25">
      <c r="A13290" s="6" t="s">
        <v>244</v>
      </c>
      <c r="B13290" s="2">
        <v>29.726052547238016</v>
      </c>
    </row>
    <row r="13291" spans="1:2" x14ac:dyDescent="0.25">
      <c r="A13291" s="28" t="s">
        <v>86</v>
      </c>
      <c r="B13291" s="2">
        <v>0.50059969019506412</v>
      </c>
    </row>
    <row r="13292" spans="1:2" x14ac:dyDescent="0.25">
      <c r="A13292" s="28" t="s">
        <v>87</v>
      </c>
      <c r="B13292" s="2">
        <v>4.1745665883104683</v>
      </c>
    </row>
    <row r="13293" spans="1:2" x14ac:dyDescent="0.25">
      <c r="A13293" s="28" t="s">
        <v>31</v>
      </c>
      <c r="B13293" s="2">
        <v>1.3573297753362594</v>
      </c>
    </row>
    <row r="13294" spans="1:2" x14ac:dyDescent="0.25">
      <c r="A13294" s="28" t="s">
        <v>29</v>
      </c>
      <c r="B13294" s="2">
        <v>0.36411044759696809</v>
      </c>
    </row>
    <row r="13295" spans="1:2" x14ac:dyDescent="0.25">
      <c r="A13295" s="28" t="s">
        <v>30</v>
      </c>
      <c r="B13295" s="2">
        <v>0.74294687092714451</v>
      </c>
    </row>
    <row r="13296" spans="1:2" x14ac:dyDescent="0.25">
      <c r="A13296" s="28" t="s">
        <v>88</v>
      </c>
      <c r="B13296" s="2">
        <v>1.6875329919106767</v>
      </c>
    </row>
    <row r="13297" spans="1:2" x14ac:dyDescent="0.25">
      <c r="A13297" s="28" t="s">
        <v>80</v>
      </c>
      <c r="B13297" s="2">
        <v>0.47434366661110366</v>
      </c>
    </row>
    <row r="13298" spans="1:2" x14ac:dyDescent="0.25">
      <c r="A13298" s="28" t="s">
        <v>84</v>
      </c>
      <c r="B13298" s="2">
        <v>5.3933866153876036</v>
      </c>
    </row>
    <row r="13299" spans="1:2" x14ac:dyDescent="0.25">
      <c r="A13299" s="28" t="s">
        <v>85</v>
      </c>
      <c r="B13299" s="2">
        <v>11.198605130598207</v>
      </c>
    </row>
    <row r="13300" spans="1:2" x14ac:dyDescent="0.25">
      <c r="A13300" s="28" t="s">
        <v>82</v>
      </c>
      <c r="B13300" s="2">
        <v>3.8326307703645202</v>
      </c>
    </row>
    <row r="13301" spans="1:2" x14ac:dyDescent="0.25">
      <c r="A13301" s="6" t="s">
        <v>246</v>
      </c>
      <c r="B13301" s="2">
        <v>7.567561940883186</v>
      </c>
    </row>
    <row r="13302" spans="1:2" x14ac:dyDescent="0.25">
      <c r="A13302" s="28" t="s">
        <v>86</v>
      </c>
      <c r="B13302" s="2">
        <v>2.3316410654024858E-2</v>
      </c>
    </row>
    <row r="13303" spans="1:2" x14ac:dyDescent="0.25">
      <c r="A13303" s="28" t="s">
        <v>31</v>
      </c>
      <c r="B13303" s="2">
        <v>0.20591211301104809</v>
      </c>
    </row>
    <row r="13304" spans="1:2" x14ac:dyDescent="0.25">
      <c r="A13304" s="28" t="s">
        <v>29</v>
      </c>
      <c r="B13304" s="2">
        <v>2.2618503391839281E-2</v>
      </c>
    </row>
    <row r="13305" spans="1:2" x14ac:dyDescent="0.25">
      <c r="A13305" s="28" t="s">
        <v>30</v>
      </c>
      <c r="B13305" s="2">
        <v>6.7632809533669496E-3</v>
      </c>
    </row>
    <row r="13306" spans="1:2" x14ac:dyDescent="0.25">
      <c r="A13306" s="28" t="s">
        <v>88</v>
      </c>
      <c r="B13306" s="2">
        <v>2.5263575711860686</v>
      </c>
    </row>
    <row r="13307" spans="1:2" x14ac:dyDescent="0.25">
      <c r="A13307" s="28" t="s">
        <v>80</v>
      </c>
      <c r="B13307" s="2">
        <v>0.26189430310500572</v>
      </c>
    </row>
    <row r="13308" spans="1:2" x14ac:dyDescent="0.25">
      <c r="A13308" s="28" t="s">
        <v>84</v>
      </c>
      <c r="B13308" s="2">
        <v>0.68243659983779503</v>
      </c>
    </row>
    <row r="13309" spans="1:2" x14ac:dyDescent="0.25">
      <c r="A13309" s="28" t="s">
        <v>85</v>
      </c>
      <c r="B13309" s="2">
        <v>2.6060866761008841</v>
      </c>
    </row>
    <row r="13310" spans="1:2" x14ac:dyDescent="0.25">
      <c r="A13310" s="28" t="s">
        <v>82</v>
      </c>
      <c r="B13310" s="2">
        <v>1.2321764826431529</v>
      </c>
    </row>
    <row r="13311" spans="1:2" x14ac:dyDescent="0.25">
      <c r="A13311" s="6" t="s">
        <v>248</v>
      </c>
      <c r="B13311" s="2">
        <v>24.074534660793709</v>
      </c>
    </row>
    <row r="13312" spans="1:2" x14ac:dyDescent="0.25">
      <c r="A13312" s="28" t="s">
        <v>86</v>
      </c>
      <c r="B13312" s="2">
        <v>0.42636884918955764</v>
      </c>
    </row>
    <row r="13313" spans="1:2" x14ac:dyDescent="0.25">
      <c r="A13313" s="28" t="s">
        <v>87</v>
      </c>
      <c r="B13313" s="2">
        <v>0.21750887628050536</v>
      </c>
    </row>
    <row r="13314" spans="1:2" x14ac:dyDescent="0.25">
      <c r="A13314" s="28" t="s">
        <v>31</v>
      </c>
      <c r="B13314" s="2">
        <v>0.38698798684492286</v>
      </c>
    </row>
    <row r="13315" spans="1:2" x14ac:dyDescent="0.25">
      <c r="A13315" s="28" t="s">
        <v>29</v>
      </c>
      <c r="B13315" s="2">
        <v>0.37756901870486081</v>
      </c>
    </row>
    <row r="13316" spans="1:2" x14ac:dyDescent="0.25">
      <c r="A13316" s="28" t="s">
        <v>30</v>
      </c>
      <c r="B13316" s="2">
        <v>0.23976585465795022</v>
      </c>
    </row>
    <row r="13317" spans="1:2" x14ac:dyDescent="0.25">
      <c r="A13317" s="28" t="s">
        <v>88</v>
      </c>
      <c r="B13317" s="2">
        <v>4.1574281233630241</v>
      </c>
    </row>
    <row r="13318" spans="1:2" x14ac:dyDescent="0.25">
      <c r="A13318" s="28" t="s">
        <v>80</v>
      </c>
      <c r="B13318" s="2">
        <v>0.28891101103259836</v>
      </c>
    </row>
    <row r="13319" spans="1:2" x14ac:dyDescent="0.25">
      <c r="A13319" s="28" t="s">
        <v>84</v>
      </c>
      <c r="B13319" s="2">
        <v>2.100293593144523</v>
      </c>
    </row>
    <row r="13320" spans="1:2" x14ac:dyDescent="0.25">
      <c r="A13320" s="28" t="s">
        <v>85</v>
      </c>
      <c r="B13320" s="2">
        <v>13.601819948231102</v>
      </c>
    </row>
    <row r="13321" spans="1:2" x14ac:dyDescent="0.25">
      <c r="A13321" s="28" t="s">
        <v>82</v>
      </c>
      <c r="B13321" s="2">
        <v>2.2778813993446652</v>
      </c>
    </row>
    <row r="13322" spans="1:2" x14ac:dyDescent="0.25">
      <c r="A13322" s="6" t="s">
        <v>20</v>
      </c>
      <c r="B13322" s="2">
        <v>23.043857705451114</v>
      </c>
    </row>
    <row r="13323" spans="1:2" x14ac:dyDescent="0.25">
      <c r="A13323" s="28" t="s">
        <v>86</v>
      </c>
      <c r="B13323" s="2">
        <v>0.58361175259189213</v>
      </c>
    </row>
    <row r="13324" spans="1:2" x14ac:dyDescent="0.25">
      <c r="A13324" s="28" t="s">
        <v>31</v>
      </c>
      <c r="B13324" s="2">
        <v>0.1658080484333215</v>
      </c>
    </row>
    <row r="13325" spans="1:2" x14ac:dyDescent="0.25">
      <c r="A13325" s="28" t="s">
        <v>29</v>
      </c>
      <c r="B13325" s="2">
        <v>0.12018121816679746</v>
      </c>
    </row>
    <row r="13326" spans="1:2" x14ac:dyDescent="0.25">
      <c r="A13326" s="28" t="s">
        <v>30</v>
      </c>
      <c r="B13326" s="2">
        <v>5.9951527526296677E-2</v>
      </c>
    </row>
    <row r="13327" spans="1:2" x14ac:dyDescent="0.25">
      <c r="A13327" s="28" t="s">
        <v>88</v>
      </c>
      <c r="B13327" s="2">
        <v>1.3728044188715169</v>
      </c>
    </row>
    <row r="13328" spans="1:2" x14ac:dyDescent="0.25">
      <c r="A13328" s="28" t="s">
        <v>80</v>
      </c>
      <c r="B13328" s="2">
        <v>0.10275049934968272</v>
      </c>
    </row>
    <row r="13329" spans="1:2" x14ac:dyDescent="0.25">
      <c r="A13329" s="28" t="s">
        <v>84</v>
      </c>
      <c r="B13329" s="2">
        <v>0.20203704986412374</v>
      </c>
    </row>
    <row r="13330" spans="1:2" x14ac:dyDescent="0.25">
      <c r="A13330" s="28" t="s">
        <v>85</v>
      </c>
      <c r="B13330" s="2">
        <v>18.409080345028773</v>
      </c>
    </row>
    <row r="13331" spans="1:2" x14ac:dyDescent="0.25">
      <c r="A13331" s="28" t="s">
        <v>82</v>
      </c>
      <c r="B13331" s="2">
        <v>2.0276328456187067</v>
      </c>
    </row>
    <row r="13332" spans="1:2" x14ac:dyDescent="0.25">
      <c r="A13332" s="6" t="s">
        <v>21</v>
      </c>
      <c r="B13332" s="2">
        <v>5.880238737839548</v>
      </c>
    </row>
    <row r="13333" spans="1:2" x14ac:dyDescent="0.25">
      <c r="A13333" s="28" t="s">
        <v>86</v>
      </c>
      <c r="B13333" s="2">
        <v>1.1324755458811966E-2</v>
      </c>
    </row>
    <row r="13334" spans="1:2" x14ac:dyDescent="0.25">
      <c r="A13334" s="28" t="s">
        <v>31</v>
      </c>
      <c r="B13334" s="2">
        <v>0.13093906999298266</v>
      </c>
    </row>
    <row r="13335" spans="1:2" x14ac:dyDescent="0.25">
      <c r="A13335" s="28" t="s">
        <v>29</v>
      </c>
      <c r="B13335" s="2">
        <v>0.22708932789734715</v>
      </c>
    </row>
    <row r="13336" spans="1:2" x14ac:dyDescent="0.25">
      <c r="A13336" s="28" t="s">
        <v>30</v>
      </c>
      <c r="B13336" s="2">
        <v>8.222065984008247E-3</v>
      </c>
    </row>
    <row r="13337" spans="1:2" x14ac:dyDescent="0.25">
      <c r="A13337" s="28" t="s">
        <v>88</v>
      </c>
      <c r="B13337" s="2">
        <v>0.83547166207892909</v>
      </c>
    </row>
    <row r="13338" spans="1:2" x14ac:dyDescent="0.25">
      <c r="A13338" s="28" t="s">
        <v>80</v>
      </c>
      <c r="B13338" s="2">
        <v>1.9682574682288779E-2</v>
      </c>
    </row>
    <row r="13339" spans="1:2" x14ac:dyDescent="0.25">
      <c r="A13339" s="28" t="s">
        <v>84</v>
      </c>
      <c r="B13339" s="2">
        <v>0.25783175104590017</v>
      </c>
    </row>
    <row r="13340" spans="1:2" x14ac:dyDescent="0.25">
      <c r="A13340" s="28" t="s">
        <v>85</v>
      </c>
      <c r="B13340" s="2">
        <v>1.2827689381176677</v>
      </c>
    </row>
    <row r="13341" spans="1:2" x14ac:dyDescent="0.25">
      <c r="A13341" s="28" t="s">
        <v>82</v>
      </c>
      <c r="B13341" s="2">
        <v>3.1069085925816116</v>
      </c>
    </row>
    <row r="13342" spans="1:2" x14ac:dyDescent="0.25">
      <c r="A13342" s="6" t="s">
        <v>22</v>
      </c>
      <c r="B13342" s="2">
        <v>1.9111488787662925</v>
      </c>
    </row>
    <row r="13343" spans="1:2" x14ac:dyDescent="0.25">
      <c r="A13343" s="28" t="s">
        <v>86</v>
      </c>
      <c r="B13343" s="2">
        <v>1.7250894766389867E-2</v>
      </c>
    </row>
    <row r="13344" spans="1:2" x14ac:dyDescent="0.25">
      <c r="A13344" s="28" t="s">
        <v>87</v>
      </c>
      <c r="B13344" s="2">
        <v>1.4126942882137644E-2</v>
      </c>
    </row>
    <row r="13345" spans="1:2" x14ac:dyDescent="0.25">
      <c r="A13345" s="28" t="s">
        <v>31</v>
      </c>
      <c r="B13345" s="2">
        <v>2.628063008050106E-2</v>
      </c>
    </row>
    <row r="13346" spans="1:2" x14ac:dyDescent="0.25">
      <c r="A13346" s="28" t="s">
        <v>29</v>
      </c>
      <c r="B13346" s="2">
        <v>1.5934498218028666E-2</v>
      </c>
    </row>
    <row r="13347" spans="1:2" x14ac:dyDescent="0.25">
      <c r="A13347" s="28" t="s">
        <v>30</v>
      </c>
      <c r="B13347" s="2">
        <v>9.4414089178005665E-3</v>
      </c>
    </row>
    <row r="13348" spans="1:2" x14ac:dyDescent="0.25">
      <c r="A13348" s="28" t="s">
        <v>88</v>
      </c>
      <c r="B13348" s="2">
        <v>0.7633171287765157</v>
      </c>
    </row>
    <row r="13349" spans="1:2" x14ac:dyDescent="0.25">
      <c r="A13349" s="28" t="s">
        <v>80</v>
      </c>
      <c r="B13349" s="2">
        <v>1.0224737327533833E-2</v>
      </c>
    </row>
    <row r="13350" spans="1:2" x14ac:dyDescent="0.25">
      <c r="A13350" s="28" t="s">
        <v>84</v>
      </c>
      <c r="B13350" s="2">
        <v>1.8898724864983788E-2</v>
      </c>
    </row>
    <row r="13351" spans="1:2" x14ac:dyDescent="0.25">
      <c r="A13351" s="28" t="s">
        <v>85</v>
      </c>
      <c r="B13351" s="2">
        <v>0.83265455846612024</v>
      </c>
    </row>
    <row r="13352" spans="1:2" x14ac:dyDescent="0.25">
      <c r="A13352" s="28" t="s">
        <v>82</v>
      </c>
      <c r="B13352" s="2">
        <v>0.20301935446628114</v>
      </c>
    </row>
    <row r="13353" spans="1:2" x14ac:dyDescent="0.25">
      <c r="A13353" s="6" t="s">
        <v>25</v>
      </c>
      <c r="B13353" s="2">
        <v>3.3384192748236696</v>
      </c>
    </row>
    <row r="13354" spans="1:2" x14ac:dyDescent="0.25">
      <c r="A13354" s="28" t="s">
        <v>86</v>
      </c>
      <c r="B13354" s="2">
        <v>3.2066997988943573E-2</v>
      </c>
    </row>
    <row r="13355" spans="1:2" x14ac:dyDescent="0.25">
      <c r="A13355" s="28" t="s">
        <v>87</v>
      </c>
      <c r="B13355" s="2">
        <v>1.7147245096949292E-3</v>
      </c>
    </row>
    <row r="13356" spans="1:2" x14ac:dyDescent="0.25">
      <c r="A13356" s="28" t="s">
        <v>31</v>
      </c>
      <c r="B13356" s="2">
        <v>6.3439405532146834E-3</v>
      </c>
    </row>
    <row r="13357" spans="1:2" x14ac:dyDescent="0.25">
      <c r="A13357" s="28" t="s">
        <v>29</v>
      </c>
      <c r="B13357" s="2">
        <v>5.0494604537287373E-3</v>
      </c>
    </row>
    <row r="13358" spans="1:2" x14ac:dyDescent="0.25">
      <c r="A13358" s="28" t="s">
        <v>30</v>
      </c>
      <c r="B13358" s="2">
        <v>1.2442605352330263E-2</v>
      </c>
    </row>
    <row r="13359" spans="1:2" x14ac:dyDescent="0.25">
      <c r="A13359" s="28" t="s">
        <v>88</v>
      </c>
      <c r="B13359" s="2">
        <v>1.5209995052071783</v>
      </c>
    </row>
    <row r="13360" spans="1:2" x14ac:dyDescent="0.25">
      <c r="A13360" s="28" t="s">
        <v>80</v>
      </c>
      <c r="B13360" s="2">
        <v>2.9170255967171789E-3</v>
      </c>
    </row>
    <row r="13361" spans="1:2" x14ac:dyDescent="0.25">
      <c r="A13361" s="28" t="s">
        <v>84</v>
      </c>
      <c r="B13361" s="2">
        <v>9.2646242935044368E-3</v>
      </c>
    </row>
    <row r="13362" spans="1:2" x14ac:dyDescent="0.25">
      <c r="A13362" s="28" t="s">
        <v>85</v>
      </c>
      <c r="B13362" s="2">
        <v>1.6890663384512534</v>
      </c>
    </row>
    <row r="13363" spans="1:2" x14ac:dyDescent="0.25">
      <c r="A13363" s="28" t="s">
        <v>82</v>
      </c>
      <c r="B13363" s="2">
        <v>5.8554052417103958E-2</v>
      </c>
    </row>
    <row r="13364" spans="1:2" x14ac:dyDescent="0.25">
      <c r="A13364" s="6" t="s">
        <v>23</v>
      </c>
      <c r="B13364" s="2">
        <v>8.2755203294322666</v>
      </c>
    </row>
    <row r="13365" spans="1:2" x14ac:dyDescent="0.25">
      <c r="A13365" s="28" t="s">
        <v>86</v>
      </c>
      <c r="B13365" s="2">
        <v>4.4357567657083624E-2</v>
      </c>
    </row>
    <row r="13366" spans="1:2" x14ac:dyDescent="0.25">
      <c r="A13366" s="28" t="s">
        <v>31</v>
      </c>
      <c r="B13366" s="2">
        <v>0.44812509154110802</v>
      </c>
    </row>
    <row r="13367" spans="1:2" x14ac:dyDescent="0.25">
      <c r="A13367" s="28" t="s">
        <v>29</v>
      </c>
      <c r="B13367" s="2">
        <v>1.2995773426172206E-2</v>
      </c>
    </row>
    <row r="13368" spans="1:2" x14ac:dyDescent="0.25">
      <c r="A13368" s="28" t="s">
        <v>30</v>
      </c>
      <c r="B13368" s="2">
        <v>5.9665734126589029E-2</v>
      </c>
    </row>
    <row r="13369" spans="1:2" x14ac:dyDescent="0.25">
      <c r="A13369" s="28" t="s">
        <v>88</v>
      </c>
      <c r="B13369" s="2">
        <v>1.4111054540588985</v>
      </c>
    </row>
    <row r="13370" spans="1:2" x14ac:dyDescent="0.25">
      <c r="A13370" s="28" t="s">
        <v>80</v>
      </c>
      <c r="B13370" s="2">
        <v>5.4800469094847586E-2</v>
      </c>
    </row>
    <row r="13371" spans="1:2" x14ac:dyDescent="0.25">
      <c r="A13371" s="28" t="s">
        <v>84</v>
      </c>
      <c r="B13371" s="2">
        <v>3.7348493282355699</v>
      </c>
    </row>
    <row r="13372" spans="1:2" x14ac:dyDescent="0.25">
      <c r="A13372" s="28" t="s">
        <v>85</v>
      </c>
      <c r="B13372" s="2">
        <v>1.9718530533221041</v>
      </c>
    </row>
    <row r="13373" spans="1:2" x14ac:dyDescent="0.25">
      <c r="A13373" s="28" t="s">
        <v>82</v>
      </c>
      <c r="B13373" s="2">
        <v>0.53776785796989468</v>
      </c>
    </row>
    <row r="13374" spans="1:2" x14ac:dyDescent="0.25">
      <c r="A13374" s="6" t="s">
        <v>250</v>
      </c>
      <c r="B13374" s="2">
        <v>71.457581839479943</v>
      </c>
    </row>
    <row r="13375" spans="1:2" x14ac:dyDescent="0.25">
      <c r="A13375" s="28" t="s">
        <v>86</v>
      </c>
      <c r="B13375" s="2">
        <v>0.18102463632356458</v>
      </c>
    </row>
    <row r="13376" spans="1:2" x14ac:dyDescent="0.25">
      <c r="A13376" s="28" t="s">
        <v>87</v>
      </c>
      <c r="B13376" s="2">
        <v>6.3258744231310865E-2</v>
      </c>
    </row>
    <row r="13377" spans="1:2" x14ac:dyDescent="0.25">
      <c r="A13377" s="28" t="s">
        <v>31</v>
      </c>
      <c r="B13377" s="2">
        <v>1.5389369253359106</v>
      </c>
    </row>
    <row r="13378" spans="1:2" x14ac:dyDescent="0.25">
      <c r="A13378" s="28" t="s">
        <v>29</v>
      </c>
      <c r="B13378" s="2">
        <v>0.38053587875565204</v>
      </c>
    </row>
    <row r="13379" spans="1:2" x14ac:dyDescent="0.25">
      <c r="A13379" s="28" t="s">
        <v>30</v>
      </c>
      <c r="B13379" s="2">
        <v>0.45490243260738816</v>
      </c>
    </row>
    <row r="13380" spans="1:2" x14ac:dyDescent="0.25">
      <c r="A13380" s="28" t="s">
        <v>88</v>
      </c>
      <c r="B13380" s="2">
        <v>1.7517842855572401</v>
      </c>
    </row>
    <row r="13381" spans="1:2" x14ac:dyDescent="0.25">
      <c r="A13381" s="28" t="s">
        <v>80</v>
      </c>
      <c r="B13381" s="2">
        <v>0.8200379673550553</v>
      </c>
    </row>
    <row r="13382" spans="1:2" x14ac:dyDescent="0.25">
      <c r="A13382" s="28" t="s">
        <v>84</v>
      </c>
      <c r="B13382" s="2">
        <v>47.086521917356208</v>
      </c>
    </row>
    <row r="13383" spans="1:2" x14ac:dyDescent="0.25">
      <c r="A13383" s="28" t="s">
        <v>85</v>
      </c>
      <c r="B13383" s="2">
        <v>8.9426601622916984</v>
      </c>
    </row>
    <row r="13384" spans="1:2" x14ac:dyDescent="0.25">
      <c r="A13384" s="28" t="s">
        <v>82</v>
      </c>
      <c r="B13384" s="2">
        <v>10.237918889665915</v>
      </c>
    </row>
    <row r="13385" spans="1:2" x14ac:dyDescent="0.25">
      <c r="A13385" s="6" t="s">
        <v>252</v>
      </c>
      <c r="B13385" s="2">
        <v>17.91330320927095</v>
      </c>
    </row>
    <row r="13386" spans="1:2" x14ac:dyDescent="0.25">
      <c r="A13386" s="28" t="s">
        <v>86</v>
      </c>
      <c r="B13386" s="2">
        <v>4.6503526648105094E-2</v>
      </c>
    </row>
    <row r="13387" spans="1:2" x14ac:dyDescent="0.25">
      <c r="A13387" s="28" t="s">
        <v>87</v>
      </c>
      <c r="B13387" s="2">
        <v>0.13363736867220852</v>
      </c>
    </row>
    <row r="13388" spans="1:2" x14ac:dyDescent="0.25">
      <c r="A13388" s="28" t="s">
        <v>31</v>
      </c>
      <c r="B13388" s="2">
        <v>0.43909482788840543</v>
      </c>
    </row>
    <row r="13389" spans="1:2" x14ac:dyDescent="0.25">
      <c r="A13389" s="28" t="s">
        <v>29</v>
      </c>
      <c r="B13389" s="2">
        <v>0.56899076369196533</v>
      </c>
    </row>
    <row r="13390" spans="1:2" x14ac:dyDescent="0.25">
      <c r="A13390" s="28" t="s">
        <v>30</v>
      </c>
      <c r="B13390" s="2">
        <v>0.24257774966340959</v>
      </c>
    </row>
    <row r="13391" spans="1:2" x14ac:dyDescent="0.25">
      <c r="A13391" s="28" t="s">
        <v>88</v>
      </c>
      <c r="B13391" s="2">
        <v>4.7721388889519014</v>
      </c>
    </row>
    <row r="13392" spans="1:2" x14ac:dyDescent="0.25">
      <c r="A13392" s="28" t="s">
        <v>80</v>
      </c>
      <c r="B13392" s="2">
        <v>0.94492471700382064</v>
      </c>
    </row>
    <row r="13393" spans="1:2" x14ac:dyDescent="0.25">
      <c r="A13393" s="28" t="s">
        <v>84</v>
      </c>
      <c r="B13393" s="2">
        <v>2.6578091891050768</v>
      </c>
    </row>
    <row r="13394" spans="1:2" x14ac:dyDescent="0.25">
      <c r="A13394" s="28" t="s">
        <v>85</v>
      </c>
      <c r="B13394" s="2">
        <v>5.6010908522081353</v>
      </c>
    </row>
    <row r="13395" spans="1:2" x14ac:dyDescent="0.25">
      <c r="A13395" s="28" t="s">
        <v>82</v>
      </c>
      <c r="B13395" s="2">
        <v>2.5065353254379232</v>
      </c>
    </row>
    <row r="13396" spans="1:2" x14ac:dyDescent="0.25">
      <c r="A13396" s="6" t="s">
        <v>230</v>
      </c>
      <c r="B13396" s="2">
        <v>4.0084431135246659</v>
      </c>
    </row>
    <row r="13397" spans="1:2" x14ac:dyDescent="0.25">
      <c r="A13397" s="28" t="s">
        <v>86</v>
      </c>
      <c r="B13397" s="2">
        <v>8.3072553446803775E-3</v>
      </c>
    </row>
    <row r="13398" spans="1:2" x14ac:dyDescent="0.25">
      <c r="A13398" s="28" t="s">
        <v>87</v>
      </c>
      <c r="B13398" s="2">
        <v>2.09410633191052E-2</v>
      </c>
    </row>
    <row r="13399" spans="1:2" x14ac:dyDescent="0.25">
      <c r="A13399" s="28" t="s">
        <v>31</v>
      </c>
      <c r="B13399" s="2">
        <v>0.40927316441734196</v>
      </c>
    </row>
    <row r="13400" spans="1:2" x14ac:dyDescent="0.25">
      <c r="A13400" s="28" t="s">
        <v>29</v>
      </c>
      <c r="B13400" s="2">
        <v>0.27481606680470494</v>
      </c>
    </row>
    <row r="13401" spans="1:2" x14ac:dyDescent="0.25">
      <c r="A13401" s="28" t="s">
        <v>30</v>
      </c>
      <c r="B13401" s="2">
        <v>0.30081311686191675</v>
      </c>
    </row>
    <row r="13402" spans="1:2" x14ac:dyDescent="0.25">
      <c r="A13402" s="28" t="s">
        <v>88</v>
      </c>
      <c r="B13402" s="2">
        <v>0.50741479375531018</v>
      </c>
    </row>
    <row r="13403" spans="1:2" x14ac:dyDescent="0.25">
      <c r="A13403" s="28" t="s">
        <v>80</v>
      </c>
      <c r="B13403" s="2">
        <v>0.1035383969719734</v>
      </c>
    </row>
    <row r="13404" spans="1:2" x14ac:dyDescent="0.25">
      <c r="A13404" s="28" t="s">
        <v>84</v>
      </c>
      <c r="B13404" s="2">
        <v>0.42241679030566692</v>
      </c>
    </row>
    <row r="13405" spans="1:2" x14ac:dyDescent="0.25">
      <c r="A13405" s="28" t="s">
        <v>85</v>
      </c>
      <c r="B13405" s="2">
        <v>1.1440160773027335</v>
      </c>
    </row>
    <row r="13406" spans="1:2" x14ac:dyDescent="0.25">
      <c r="A13406" s="28" t="s">
        <v>82</v>
      </c>
      <c r="B13406" s="2">
        <v>0.81690638844123253</v>
      </c>
    </row>
    <row r="13407" spans="1:2" x14ac:dyDescent="0.25">
      <c r="A13407" s="6" t="s">
        <v>93</v>
      </c>
      <c r="B13407" s="2">
        <v>239.39037735445811</v>
      </c>
    </row>
    <row r="13408" spans="1:2" x14ac:dyDescent="0.25">
      <c r="A13408" s="28" t="s">
        <v>86</v>
      </c>
      <c r="B13408" s="2">
        <v>2.0713733925990723</v>
      </c>
    </row>
    <row r="13409" spans="1:2" x14ac:dyDescent="0.25">
      <c r="A13409" s="28" t="s">
        <v>87</v>
      </c>
      <c r="B13409" s="2">
        <v>5.0361253681398441</v>
      </c>
    </row>
    <row r="13410" spans="1:2" x14ac:dyDescent="0.25">
      <c r="A13410" s="28" t="s">
        <v>31</v>
      </c>
      <c r="B13410" s="2">
        <v>5.8031187731979976</v>
      </c>
    </row>
    <row r="13411" spans="1:2" x14ac:dyDescent="0.25">
      <c r="A13411" s="28" t="s">
        <v>29</v>
      </c>
      <c r="B13411" s="2">
        <v>2.8791541561496992</v>
      </c>
    </row>
    <row r="13412" spans="1:2" x14ac:dyDescent="0.25">
      <c r="A13412" s="28" t="s">
        <v>30</v>
      </c>
      <c r="B13412" s="2">
        <v>2.4024557372656337</v>
      </c>
    </row>
    <row r="13413" spans="1:2" x14ac:dyDescent="0.25">
      <c r="A13413" s="28" t="s">
        <v>88</v>
      </c>
      <c r="B13413" s="2">
        <v>26.880430491418743</v>
      </c>
    </row>
    <row r="13414" spans="1:2" x14ac:dyDescent="0.25">
      <c r="A13414" s="28" t="s">
        <v>80</v>
      </c>
      <c r="B13414" s="2">
        <v>3.9522207787854149</v>
      </c>
    </row>
    <row r="13415" spans="1:2" x14ac:dyDescent="0.25">
      <c r="A13415" s="28" t="s">
        <v>84</v>
      </c>
      <c r="B13415" s="2">
        <v>78.934272788310764</v>
      </c>
    </row>
    <row r="13416" spans="1:2" x14ac:dyDescent="0.25">
      <c r="A13416" s="28" t="s">
        <v>85</v>
      </c>
      <c r="B13416" s="2">
        <v>81.517010497810759</v>
      </c>
    </row>
    <row r="13417" spans="1:2" x14ac:dyDescent="0.25">
      <c r="A13417" s="28" t="s">
        <v>82</v>
      </c>
      <c r="B13417" s="2">
        <v>29.914215370780184</v>
      </c>
    </row>
    <row r="13418" spans="1:2" x14ac:dyDescent="0.25">
      <c r="A13418" s="3" t="s">
        <v>87</v>
      </c>
      <c r="B13418" s="2">
        <v>649.38993696183013</v>
      </c>
    </row>
    <row r="13419" spans="1:2" x14ac:dyDescent="0.25">
      <c r="A13419" s="6" t="s">
        <v>229</v>
      </c>
      <c r="B13419" s="2">
        <v>7.1421899756327143</v>
      </c>
    </row>
    <row r="13420" spans="1:2" x14ac:dyDescent="0.25">
      <c r="A13420" s="28" t="s">
        <v>79</v>
      </c>
      <c r="B13420" s="2">
        <v>1.7045722315805613E-4</v>
      </c>
    </row>
    <row r="13421" spans="1:2" x14ac:dyDescent="0.25">
      <c r="A13421" s="28" t="s">
        <v>86</v>
      </c>
      <c r="B13421" s="2">
        <v>3.3577955753961483E-2</v>
      </c>
    </row>
    <row r="13422" spans="1:2" x14ac:dyDescent="0.25">
      <c r="A13422" s="28" t="s">
        <v>31</v>
      </c>
      <c r="B13422" s="2">
        <v>9.3311637371686143E-3</v>
      </c>
    </row>
    <row r="13423" spans="1:2" x14ac:dyDescent="0.25">
      <c r="A13423" s="28" t="s">
        <v>29</v>
      </c>
      <c r="B13423" s="2">
        <v>0.40779936803930217</v>
      </c>
    </row>
    <row r="13424" spans="1:2" x14ac:dyDescent="0.25">
      <c r="A13424" s="28" t="s">
        <v>30</v>
      </c>
      <c r="B13424" s="2">
        <v>0.12493476977897869</v>
      </c>
    </row>
    <row r="13425" spans="1:2" x14ac:dyDescent="0.25">
      <c r="A13425" s="28" t="s">
        <v>88</v>
      </c>
      <c r="B13425" s="2">
        <v>1.734515002218813E-2</v>
      </c>
    </row>
    <row r="13426" spans="1:2" x14ac:dyDescent="0.25">
      <c r="A13426" s="28" t="s">
        <v>80</v>
      </c>
      <c r="B13426" s="2">
        <v>9.00496877208323E-2</v>
      </c>
    </row>
    <row r="13427" spans="1:2" x14ac:dyDescent="0.25">
      <c r="A13427" s="28" t="s">
        <v>84</v>
      </c>
      <c r="B13427" s="2">
        <v>2.9329170088926624</v>
      </c>
    </row>
    <row r="13428" spans="1:2" x14ac:dyDescent="0.25">
      <c r="A13428" s="28" t="s">
        <v>85</v>
      </c>
      <c r="B13428" s="2">
        <v>3.1171062847343296</v>
      </c>
    </row>
    <row r="13429" spans="1:2" x14ac:dyDescent="0.25">
      <c r="A13429" s="28" t="s">
        <v>82</v>
      </c>
      <c r="B13429" s="2">
        <v>0.40895812973013296</v>
      </c>
    </row>
    <row r="13430" spans="1:2" x14ac:dyDescent="0.25">
      <c r="A13430" s="6" t="s">
        <v>240</v>
      </c>
      <c r="B13430" s="2">
        <v>2.2519922127825351</v>
      </c>
    </row>
    <row r="13431" spans="1:2" x14ac:dyDescent="0.25">
      <c r="A13431" s="28" t="s">
        <v>79</v>
      </c>
      <c r="B13431" s="2">
        <v>3.6150943896350594E-4</v>
      </c>
    </row>
    <row r="13432" spans="1:2" x14ac:dyDescent="0.25">
      <c r="A13432" s="28" t="s">
        <v>31</v>
      </c>
      <c r="B13432" s="2">
        <v>1.4833647002730398E-2</v>
      </c>
    </row>
    <row r="13433" spans="1:2" x14ac:dyDescent="0.25">
      <c r="A13433" s="28" t="s">
        <v>29</v>
      </c>
      <c r="B13433" s="2">
        <v>7.8923450392911779E-2</v>
      </c>
    </row>
    <row r="13434" spans="1:2" x14ac:dyDescent="0.25">
      <c r="A13434" s="28" t="s">
        <v>30</v>
      </c>
      <c r="B13434" s="2">
        <v>0.5358419330674753</v>
      </c>
    </row>
    <row r="13435" spans="1:2" x14ac:dyDescent="0.25">
      <c r="A13435" s="28" t="s">
        <v>88</v>
      </c>
      <c r="B13435" s="2">
        <v>5.7224184743501424E-2</v>
      </c>
    </row>
    <row r="13436" spans="1:2" x14ac:dyDescent="0.25">
      <c r="A13436" s="28" t="s">
        <v>80</v>
      </c>
      <c r="B13436" s="2">
        <v>2.5272754548227465E-2</v>
      </c>
    </row>
    <row r="13437" spans="1:2" x14ac:dyDescent="0.25">
      <c r="A13437" s="28" t="s">
        <v>84</v>
      </c>
      <c r="B13437" s="2">
        <v>0.37920069248342697</v>
      </c>
    </row>
    <row r="13438" spans="1:2" x14ac:dyDescent="0.25">
      <c r="A13438" s="28" t="s">
        <v>85</v>
      </c>
      <c r="B13438" s="2">
        <v>0.87378399464380341</v>
      </c>
    </row>
    <row r="13439" spans="1:2" x14ac:dyDescent="0.25">
      <c r="A13439" s="28" t="s">
        <v>82</v>
      </c>
      <c r="B13439" s="2">
        <v>0.28655004646149457</v>
      </c>
    </row>
    <row r="13440" spans="1:2" x14ac:dyDescent="0.25">
      <c r="A13440" s="6" t="s">
        <v>242</v>
      </c>
      <c r="B13440" s="2">
        <v>98.74842750389729</v>
      </c>
    </row>
    <row r="13441" spans="1:2" x14ac:dyDescent="0.25">
      <c r="A13441" s="28" t="s">
        <v>79</v>
      </c>
      <c r="B13441" s="2">
        <v>6.2952911055703566</v>
      </c>
    </row>
    <row r="13442" spans="1:2" x14ac:dyDescent="0.25">
      <c r="A13442" s="28" t="s">
        <v>86</v>
      </c>
      <c r="B13442" s="2">
        <v>0.3475605889583086</v>
      </c>
    </row>
    <row r="13443" spans="1:2" x14ac:dyDescent="0.25">
      <c r="A13443" s="28" t="s">
        <v>31</v>
      </c>
      <c r="B13443" s="2">
        <v>3.4627287278195111</v>
      </c>
    </row>
    <row r="13444" spans="1:2" x14ac:dyDescent="0.25">
      <c r="A13444" s="28" t="s">
        <v>29</v>
      </c>
      <c r="B13444" s="2">
        <v>11.114103080455227</v>
      </c>
    </row>
    <row r="13445" spans="1:2" x14ac:dyDescent="0.25">
      <c r="A13445" s="28" t="s">
        <v>30</v>
      </c>
      <c r="B13445" s="2">
        <v>6.9061705850799209</v>
      </c>
    </row>
    <row r="13446" spans="1:2" x14ac:dyDescent="0.25">
      <c r="A13446" s="28" t="s">
        <v>88</v>
      </c>
      <c r="B13446" s="2">
        <v>9.209612085886306</v>
      </c>
    </row>
    <row r="13447" spans="1:2" x14ac:dyDescent="0.25">
      <c r="A13447" s="28" t="s">
        <v>80</v>
      </c>
      <c r="B13447" s="2">
        <v>4.5513276603863089</v>
      </c>
    </row>
    <row r="13448" spans="1:2" x14ac:dyDescent="0.25">
      <c r="A13448" s="28" t="s">
        <v>84</v>
      </c>
      <c r="B13448" s="2">
        <v>16.98011500948363</v>
      </c>
    </row>
    <row r="13449" spans="1:2" x14ac:dyDescent="0.25">
      <c r="A13449" s="28" t="s">
        <v>85</v>
      </c>
      <c r="B13449" s="2">
        <v>33.160851096372085</v>
      </c>
    </row>
    <row r="13450" spans="1:2" x14ac:dyDescent="0.25">
      <c r="A13450" s="28" t="s">
        <v>82</v>
      </c>
      <c r="B13450" s="2">
        <v>6.7206675638856419</v>
      </c>
    </row>
    <row r="13451" spans="1:2" x14ac:dyDescent="0.25">
      <c r="A13451" s="6" t="s">
        <v>53</v>
      </c>
      <c r="B13451" s="2">
        <v>10.140231052888847</v>
      </c>
    </row>
    <row r="13452" spans="1:2" x14ac:dyDescent="0.25">
      <c r="A13452" s="28" t="s">
        <v>79</v>
      </c>
      <c r="B13452" s="2">
        <v>0.24810436008229469</v>
      </c>
    </row>
    <row r="13453" spans="1:2" x14ac:dyDescent="0.25">
      <c r="A13453" s="28" t="s">
        <v>86</v>
      </c>
      <c r="B13453" s="2">
        <v>1.3647926488753113E-4</v>
      </c>
    </row>
    <row r="13454" spans="1:2" x14ac:dyDescent="0.25">
      <c r="A13454" s="28" t="s">
        <v>31</v>
      </c>
      <c r="B13454" s="2">
        <v>0.13136055959911144</v>
      </c>
    </row>
    <row r="13455" spans="1:2" x14ac:dyDescent="0.25">
      <c r="A13455" s="28" t="s">
        <v>29</v>
      </c>
      <c r="B13455" s="2">
        <v>0.10202145560047175</v>
      </c>
    </row>
    <row r="13456" spans="1:2" x14ac:dyDescent="0.25">
      <c r="A13456" s="28" t="s">
        <v>30</v>
      </c>
      <c r="B13456" s="2">
        <v>2.1339334445757367E-2</v>
      </c>
    </row>
    <row r="13457" spans="1:2" x14ac:dyDescent="0.25">
      <c r="A13457" s="28" t="s">
        <v>80</v>
      </c>
      <c r="B13457" s="2">
        <v>0.20731016292973045</v>
      </c>
    </row>
    <row r="13458" spans="1:2" x14ac:dyDescent="0.25">
      <c r="A13458" s="28" t="s">
        <v>84</v>
      </c>
      <c r="B13458" s="2">
        <v>1.4438717890918469</v>
      </c>
    </row>
    <row r="13459" spans="1:2" x14ac:dyDescent="0.25">
      <c r="A13459" s="28" t="s">
        <v>85</v>
      </c>
      <c r="B13459" s="2">
        <v>2.2642185044470908</v>
      </c>
    </row>
    <row r="13460" spans="1:2" x14ac:dyDescent="0.25">
      <c r="A13460" s="28" t="s">
        <v>82</v>
      </c>
      <c r="B13460" s="2">
        <v>5.7218684074276576</v>
      </c>
    </row>
    <row r="13461" spans="1:2" x14ac:dyDescent="0.25">
      <c r="A13461" s="6" t="s">
        <v>231</v>
      </c>
      <c r="B13461" s="2">
        <v>51.439266348767511</v>
      </c>
    </row>
    <row r="13462" spans="1:2" x14ac:dyDescent="0.25">
      <c r="A13462" s="28" t="s">
        <v>79</v>
      </c>
      <c r="B13462" s="2">
        <v>1.9631742153149575E-3</v>
      </c>
    </row>
    <row r="13463" spans="1:2" x14ac:dyDescent="0.25">
      <c r="A13463" s="28" t="s">
        <v>86</v>
      </c>
      <c r="B13463" s="2">
        <v>4.3278386466662766E-3</v>
      </c>
    </row>
    <row r="13464" spans="1:2" x14ac:dyDescent="0.25">
      <c r="A13464" s="28" t="s">
        <v>31</v>
      </c>
      <c r="B13464" s="2">
        <v>3.2192659613176309</v>
      </c>
    </row>
    <row r="13465" spans="1:2" x14ac:dyDescent="0.25">
      <c r="A13465" s="28" t="s">
        <v>29</v>
      </c>
      <c r="B13465" s="2">
        <v>7.801758049173432</v>
      </c>
    </row>
    <row r="13466" spans="1:2" x14ac:dyDescent="0.25">
      <c r="A13466" s="28" t="s">
        <v>30</v>
      </c>
      <c r="B13466" s="2">
        <v>9.208084370412978</v>
      </c>
    </row>
    <row r="13467" spans="1:2" x14ac:dyDescent="0.25">
      <c r="A13467" s="28" t="s">
        <v>88</v>
      </c>
      <c r="B13467" s="2">
        <v>4.3594230204070001</v>
      </c>
    </row>
    <row r="13468" spans="1:2" x14ac:dyDescent="0.25">
      <c r="A13468" s="28" t="s">
        <v>80</v>
      </c>
      <c r="B13468" s="2">
        <v>0.13983632931602905</v>
      </c>
    </row>
    <row r="13469" spans="1:2" x14ac:dyDescent="0.25">
      <c r="A13469" s="28" t="s">
        <v>84</v>
      </c>
      <c r="B13469" s="2">
        <v>12.878072729775052</v>
      </c>
    </row>
    <row r="13470" spans="1:2" x14ac:dyDescent="0.25">
      <c r="A13470" s="28" t="s">
        <v>85</v>
      </c>
      <c r="B13470" s="2">
        <v>6.4771408838037781</v>
      </c>
    </row>
    <row r="13471" spans="1:2" x14ac:dyDescent="0.25">
      <c r="A13471" s="28" t="s">
        <v>82</v>
      </c>
      <c r="B13471" s="2">
        <v>7.34939399169963</v>
      </c>
    </row>
    <row r="13472" spans="1:2" x14ac:dyDescent="0.25">
      <c r="A13472" s="6" t="s">
        <v>19</v>
      </c>
      <c r="B13472" s="2">
        <v>7.9260266590234085</v>
      </c>
    </row>
    <row r="13473" spans="1:2" x14ac:dyDescent="0.25">
      <c r="A13473" s="28" t="s">
        <v>79</v>
      </c>
      <c r="B13473" s="2">
        <v>0.19186447013998334</v>
      </c>
    </row>
    <row r="13474" spans="1:2" x14ac:dyDescent="0.25">
      <c r="A13474" s="28" t="s">
        <v>86</v>
      </c>
      <c r="B13474" s="2">
        <v>1.3841922518929345E-2</v>
      </c>
    </row>
    <row r="13475" spans="1:2" x14ac:dyDescent="0.25">
      <c r="A13475" s="28" t="s">
        <v>31</v>
      </c>
      <c r="B13475" s="2">
        <v>0.12589802265760358</v>
      </c>
    </row>
    <row r="13476" spans="1:2" x14ac:dyDescent="0.25">
      <c r="A13476" s="28" t="s">
        <v>29</v>
      </c>
      <c r="B13476" s="2">
        <v>7.0162122913532814</v>
      </c>
    </row>
    <row r="13477" spans="1:2" x14ac:dyDescent="0.25">
      <c r="A13477" s="28" t="s">
        <v>30</v>
      </c>
      <c r="B13477" s="2">
        <v>6.6429976302077531E-2</v>
      </c>
    </row>
    <row r="13478" spans="1:2" x14ac:dyDescent="0.25">
      <c r="A13478" s="28" t="s">
        <v>88</v>
      </c>
      <c r="B13478" s="2">
        <v>4.0318229012925186E-2</v>
      </c>
    </row>
    <row r="13479" spans="1:2" x14ac:dyDescent="0.25">
      <c r="A13479" s="28" t="s">
        <v>80</v>
      </c>
      <c r="B13479" s="2">
        <v>5.59345936307126E-3</v>
      </c>
    </row>
    <row r="13480" spans="1:2" x14ac:dyDescent="0.25">
      <c r="A13480" s="28" t="s">
        <v>84</v>
      </c>
      <c r="B13480" s="2">
        <v>3.6012642090933042E-3</v>
      </c>
    </row>
    <row r="13481" spans="1:2" x14ac:dyDescent="0.25">
      <c r="A13481" s="28" t="s">
        <v>85</v>
      </c>
      <c r="B13481" s="2">
        <v>0.35964948389131357</v>
      </c>
    </row>
    <row r="13482" spans="1:2" x14ac:dyDescent="0.25">
      <c r="A13482" s="28" t="s">
        <v>82</v>
      </c>
      <c r="B13482" s="2">
        <v>0.1026175395751287</v>
      </c>
    </row>
    <row r="13483" spans="1:2" x14ac:dyDescent="0.25">
      <c r="A13483" s="6" t="s">
        <v>244</v>
      </c>
      <c r="B13483" s="2">
        <v>7.2306992813251645</v>
      </c>
    </row>
    <row r="13484" spans="1:2" x14ac:dyDescent="0.25">
      <c r="A13484" s="28" t="s">
        <v>79</v>
      </c>
      <c r="B13484" s="2">
        <v>2.672056839800543E-4</v>
      </c>
    </row>
    <row r="13485" spans="1:2" x14ac:dyDescent="0.25">
      <c r="A13485" s="28" t="s">
        <v>86</v>
      </c>
      <c r="B13485" s="2">
        <v>2.2819271220212131E-4</v>
      </c>
    </row>
    <row r="13486" spans="1:2" x14ac:dyDescent="0.25">
      <c r="A13486" s="28" t="s">
        <v>31</v>
      </c>
      <c r="B13486" s="2">
        <v>0.12862928647483662</v>
      </c>
    </row>
    <row r="13487" spans="1:2" x14ac:dyDescent="0.25">
      <c r="A13487" s="28" t="s">
        <v>29</v>
      </c>
      <c r="B13487" s="2">
        <v>0.28558552816076166</v>
      </c>
    </row>
    <row r="13488" spans="1:2" x14ac:dyDescent="0.25">
      <c r="A13488" s="28" t="s">
        <v>30</v>
      </c>
      <c r="B13488" s="2">
        <v>4.4179702960703296E-2</v>
      </c>
    </row>
    <row r="13489" spans="1:2" x14ac:dyDescent="0.25">
      <c r="A13489" s="28" t="s">
        <v>88</v>
      </c>
      <c r="B13489" s="2">
        <v>0.30820004761736225</v>
      </c>
    </row>
    <row r="13490" spans="1:2" x14ac:dyDescent="0.25">
      <c r="A13490" s="28" t="s">
        <v>84</v>
      </c>
      <c r="B13490" s="2">
        <v>2.0309021635932227</v>
      </c>
    </row>
    <row r="13491" spans="1:2" x14ac:dyDescent="0.25">
      <c r="A13491" s="28" t="s">
        <v>85</v>
      </c>
      <c r="B13491" s="2">
        <v>2.8589099487748282</v>
      </c>
    </row>
    <row r="13492" spans="1:2" x14ac:dyDescent="0.25">
      <c r="A13492" s="28" t="s">
        <v>82</v>
      </c>
      <c r="B13492" s="2">
        <v>1.5737972053472677</v>
      </c>
    </row>
    <row r="13493" spans="1:2" x14ac:dyDescent="0.25">
      <c r="A13493" s="6" t="s">
        <v>52</v>
      </c>
      <c r="B13493" s="2">
        <v>10.968688516479325</v>
      </c>
    </row>
    <row r="13494" spans="1:2" x14ac:dyDescent="0.25">
      <c r="A13494" s="28" t="s">
        <v>79</v>
      </c>
      <c r="B13494" s="2">
        <v>9.1035029096917588E-3</v>
      </c>
    </row>
    <row r="13495" spans="1:2" x14ac:dyDescent="0.25">
      <c r="A13495" s="28" t="s">
        <v>86</v>
      </c>
      <c r="B13495" s="2">
        <v>1.0409902787480258E-2</v>
      </c>
    </row>
    <row r="13496" spans="1:2" x14ac:dyDescent="0.25">
      <c r="A13496" s="28" t="s">
        <v>31</v>
      </c>
      <c r="B13496" s="2">
        <v>3.2067980755447284E-2</v>
      </c>
    </row>
    <row r="13497" spans="1:2" x14ac:dyDescent="0.25">
      <c r="A13497" s="28" t="s">
        <v>29</v>
      </c>
      <c r="B13497" s="2">
        <v>0.24616927662031388</v>
      </c>
    </row>
    <row r="13498" spans="1:2" x14ac:dyDescent="0.25">
      <c r="A13498" s="28" t="s">
        <v>30</v>
      </c>
      <c r="B13498" s="2">
        <v>1.3609052466944105</v>
      </c>
    </row>
    <row r="13499" spans="1:2" x14ac:dyDescent="0.25">
      <c r="A13499" s="28" t="s">
        <v>88</v>
      </c>
      <c r="B13499" s="2">
        <v>7.5611875733188186E-2</v>
      </c>
    </row>
    <row r="13500" spans="1:2" x14ac:dyDescent="0.25">
      <c r="A13500" s="28" t="s">
        <v>80</v>
      </c>
      <c r="B13500" s="2">
        <v>2.7513475066899315E-2</v>
      </c>
    </row>
    <row r="13501" spans="1:2" x14ac:dyDescent="0.25">
      <c r="A13501" s="28" t="s">
        <v>84</v>
      </c>
      <c r="B13501" s="2">
        <v>6.6701134340511059E-2</v>
      </c>
    </row>
    <row r="13502" spans="1:2" x14ac:dyDescent="0.25">
      <c r="A13502" s="28" t="s">
        <v>85</v>
      </c>
      <c r="B13502" s="2">
        <v>7.3243891989842886</v>
      </c>
    </row>
    <row r="13503" spans="1:2" x14ac:dyDescent="0.25">
      <c r="A13503" s="28" t="s">
        <v>82</v>
      </c>
      <c r="B13503" s="2">
        <v>1.8158169225870944</v>
      </c>
    </row>
    <row r="13504" spans="1:2" x14ac:dyDescent="0.25">
      <c r="A13504" s="6" t="s">
        <v>246</v>
      </c>
      <c r="B13504" s="2">
        <v>23.051986160036801</v>
      </c>
    </row>
    <row r="13505" spans="1:2" x14ac:dyDescent="0.25">
      <c r="A13505" s="28" t="s">
        <v>79</v>
      </c>
      <c r="B13505" s="2">
        <v>0.11571928094477218</v>
      </c>
    </row>
    <row r="13506" spans="1:2" x14ac:dyDescent="0.25">
      <c r="A13506" s="28" t="s">
        <v>31</v>
      </c>
      <c r="B13506" s="2">
        <v>0.5681642594043157</v>
      </c>
    </row>
    <row r="13507" spans="1:2" x14ac:dyDescent="0.25">
      <c r="A13507" s="28" t="s">
        <v>29</v>
      </c>
      <c r="B13507" s="2">
        <v>2.7334575239933194</v>
      </c>
    </row>
    <row r="13508" spans="1:2" x14ac:dyDescent="0.25">
      <c r="A13508" s="28" t="s">
        <v>30</v>
      </c>
      <c r="B13508" s="2">
        <v>0.9209402236146722</v>
      </c>
    </row>
    <row r="13509" spans="1:2" x14ac:dyDescent="0.25">
      <c r="A13509" s="28" t="s">
        <v>88</v>
      </c>
      <c r="B13509" s="2">
        <v>2.5096022588226528</v>
      </c>
    </row>
    <row r="13510" spans="1:2" x14ac:dyDescent="0.25">
      <c r="A13510" s="28" t="s">
        <v>80</v>
      </c>
      <c r="B13510" s="2">
        <v>0.61737657390962286</v>
      </c>
    </row>
    <row r="13511" spans="1:2" x14ac:dyDescent="0.25">
      <c r="A13511" s="28" t="s">
        <v>84</v>
      </c>
      <c r="B13511" s="2">
        <v>1.065332075391904</v>
      </c>
    </row>
    <row r="13512" spans="1:2" x14ac:dyDescent="0.25">
      <c r="A13512" s="28" t="s">
        <v>85</v>
      </c>
      <c r="B13512" s="2">
        <v>13.085693317112527</v>
      </c>
    </row>
    <row r="13513" spans="1:2" x14ac:dyDescent="0.25">
      <c r="A13513" s="28" t="s">
        <v>82</v>
      </c>
      <c r="B13513" s="2">
        <v>1.4357006468430145</v>
      </c>
    </row>
    <row r="13514" spans="1:2" x14ac:dyDescent="0.25">
      <c r="A13514" s="6" t="s">
        <v>248</v>
      </c>
      <c r="B13514" s="2">
        <v>10.015852720934779</v>
      </c>
    </row>
    <row r="13515" spans="1:2" x14ac:dyDescent="0.25">
      <c r="A13515" s="28" t="s">
        <v>79</v>
      </c>
      <c r="B13515" s="2">
        <v>2.7620805974770291E-2</v>
      </c>
    </row>
    <row r="13516" spans="1:2" x14ac:dyDescent="0.25">
      <c r="A13516" s="28" t="s">
        <v>86</v>
      </c>
      <c r="B13516" s="2">
        <v>7.8187936103729372E-3</v>
      </c>
    </row>
    <row r="13517" spans="1:2" x14ac:dyDescent="0.25">
      <c r="A13517" s="28" t="s">
        <v>31</v>
      </c>
      <c r="B13517" s="2">
        <v>0.20004238630968538</v>
      </c>
    </row>
    <row r="13518" spans="1:2" x14ac:dyDescent="0.25">
      <c r="A13518" s="28" t="s">
        <v>29</v>
      </c>
      <c r="B13518" s="2">
        <v>0.37300121556774635</v>
      </c>
    </row>
    <row r="13519" spans="1:2" x14ac:dyDescent="0.25">
      <c r="A13519" s="28" t="s">
        <v>30</v>
      </c>
      <c r="B13519" s="2">
        <v>0.34602800829995423</v>
      </c>
    </row>
    <row r="13520" spans="1:2" x14ac:dyDescent="0.25">
      <c r="A13520" s="28" t="s">
        <v>88</v>
      </c>
      <c r="B13520" s="2">
        <v>0.46637411507644572</v>
      </c>
    </row>
    <row r="13521" spans="1:2" x14ac:dyDescent="0.25">
      <c r="A13521" s="28" t="s">
        <v>80</v>
      </c>
      <c r="B13521" s="2">
        <v>1.0868556342665721</v>
      </c>
    </row>
    <row r="13522" spans="1:2" x14ac:dyDescent="0.25">
      <c r="A13522" s="28" t="s">
        <v>84</v>
      </c>
      <c r="B13522" s="2">
        <v>0.61800126241681619</v>
      </c>
    </row>
    <row r="13523" spans="1:2" x14ac:dyDescent="0.25">
      <c r="A13523" s="28" t="s">
        <v>85</v>
      </c>
      <c r="B13523" s="2">
        <v>6.2844789426488399</v>
      </c>
    </row>
    <row r="13524" spans="1:2" x14ac:dyDescent="0.25">
      <c r="A13524" s="28" t="s">
        <v>82</v>
      </c>
      <c r="B13524" s="2">
        <v>0.60563155676357605</v>
      </c>
    </row>
    <row r="13525" spans="1:2" x14ac:dyDescent="0.25">
      <c r="A13525" s="6" t="s">
        <v>21</v>
      </c>
      <c r="B13525" s="2">
        <v>19.290499762558653</v>
      </c>
    </row>
    <row r="13526" spans="1:2" x14ac:dyDescent="0.25">
      <c r="A13526" s="28" t="s">
        <v>79</v>
      </c>
      <c r="B13526" s="2">
        <v>0.13044915274449109</v>
      </c>
    </row>
    <row r="13527" spans="1:2" x14ac:dyDescent="0.25">
      <c r="A13527" s="28" t="s">
        <v>86</v>
      </c>
      <c r="B13527" s="2">
        <v>2.064829725550844E-2</v>
      </c>
    </row>
    <row r="13528" spans="1:2" x14ac:dyDescent="0.25">
      <c r="A13528" s="28" t="s">
        <v>31</v>
      </c>
      <c r="B13528" s="2">
        <v>0.57978166667742892</v>
      </c>
    </row>
    <row r="13529" spans="1:2" x14ac:dyDescent="0.25">
      <c r="A13529" s="28" t="s">
        <v>29</v>
      </c>
      <c r="B13529" s="2">
        <v>0.58991493131174733</v>
      </c>
    </row>
    <row r="13530" spans="1:2" x14ac:dyDescent="0.25">
      <c r="A13530" s="28" t="s">
        <v>30</v>
      </c>
      <c r="B13530" s="2">
        <v>1.3199404952291531</v>
      </c>
    </row>
    <row r="13531" spans="1:2" x14ac:dyDescent="0.25">
      <c r="A13531" s="28" t="s">
        <v>88</v>
      </c>
      <c r="B13531" s="2">
        <v>2.6311944051418052</v>
      </c>
    </row>
    <row r="13532" spans="1:2" x14ac:dyDescent="0.25">
      <c r="A13532" s="28" t="s">
        <v>80</v>
      </c>
      <c r="B13532" s="2">
        <v>1.7585885017592418</v>
      </c>
    </row>
    <row r="13533" spans="1:2" x14ac:dyDescent="0.25">
      <c r="A13533" s="28" t="s">
        <v>84</v>
      </c>
      <c r="B13533" s="2">
        <v>4.6352318440568769</v>
      </c>
    </row>
    <row r="13534" spans="1:2" x14ac:dyDescent="0.25">
      <c r="A13534" s="28" t="s">
        <v>85</v>
      </c>
      <c r="B13534" s="2">
        <v>3.7022159986856016</v>
      </c>
    </row>
    <row r="13535" spans="1:2" x14ac:dyDescent="0.25">
      <c r="A13535" s="28" t="s">
        <v>82</v>
      </c>
      <c r="B13535" s="2">
        <v>3.9225344696967994</v>
      </c>
    </row>
    <row r="13536" spans="1:2" x14ac:dyDescent="0.25">
      <c r="A13536" s="6" t="s">
        <v>22</v>
      </c>
      <c r="B13536" s="2">
        <v>1.3356250783922523</v>
      </c>
    </row>
    <row r="13537" spans="1:2" x14ac:dyDescent="0.25">
      <c r="A13537" s="28" t="s">
        <v>86</v>
      </c>
      <c r="B13537" s="2">
        <v>6.7072071943079662E-3</v>
      </c>
    </row>
    <row r="13538" spans="1:2" x14ac:dyDescent="0.25">
      <c r="A13538" s="28" t="s">
        <v>31</v>
      </c>
      <c r="B13538" s="2">
        <v>4.3980022333257301E-3</v>
      </c>
    </row>
    <row r="13539" spans="1:2" x14ac:dyDescent="0.25">
      <c r="A13539" s="28" t="s">
        <v>29</v>
      </c>
      <c r="B13539" s="2">
        <v>0.13664494066577457</v>
      </c>
    </row>
    <row r="13540" spans="1:2" x14ac:dyDescent="0.25">
      <c r="A13540" s="28" t="s">
        <v>30</v>
      </c>
      <c r="B13540" s="2">
        <v>3.3050385921136016E-2</v>
      </c>
    </row>
    <row r="13541" spans="1:2" x14ac:dyDescent="0.25">
      <c r="A13541" s="28" t="s">
        <v>88</v>
      </c>
      <c r="B13541" s="2">
        <v>0.14839133585468547</v>
      </c>
    </row>
    <row r="13542" spans="1:2" x14ac:dyDescent="0.25">
      <c r="A13542" s="28" t="s">
        <v>80</v>
      </c>
      <c r="B13542" s="2">
        <v>4.2673279321180022E-3</v>
      </c>
    </row>
    <row r="13543" spans="1:2" x14ac:dyDescent="0.25">
      <c r="A13543" s="28" t="s">
        <v>84</v>
      </c>
      <c r="B13543" s="2">
        <v>9.5608060103999012E-3</v>
      </c>
    </row>
    <row r="13544" spans="1:2" x14ac:dyDescent="0.25">
      <c r="A13544" s="28" t="s">
        <v>85</v>
      </c>
      <c r="B13544" s="2">
        <v>0.98757445519914222</v>
      </c>
    </row>
    <row r="13545" spans="1:2" x14ac:dyDescent="0.25">
      <c r="A13545" s="28" t="s">
        <v>82</v>
      </c>
      <c r="B13545" s="2">
        <v>5.0306173813625486E-3</v>
      </c>
    </row>
    <row r="13546" spans="1:2" x14ac:dyDescent="0.25">
      <c r="A13546" s="6" t="s">
        <v>25</v>
      </c>
      <c r="B13546" s="2">
        <v>30.553990539541839</v>
      </c>
    </row>
    <row r="13547" spans="1:2" x14ac:dyDescent="0.25">
      <c r="A13547" s="28" t="s">
        <v>79</v>
      </c>
      <c r="B13547" s="2">
        <v>0.1512924449979807</v>
      </c>
    </row>
    <row r="13548" spans="1:2" x14ac:dyDescent="0.25">
      <c r="A13548" s="28" t="s">
        <v>86</v>
      </c>
      <c r="B13548" s="2">
        <v>1.6571025718726544E-3</v>
      </c>
    </row>
    <row r="13549" spans="1:2" x14ac:dyDescent="0.25">
      <c r="A13549" s="28" t="s">
        <v>31</v>
      </c>
      <c r="B13549" s="2">
        <v>4.8004965000079389</v>
      </c>
    </row>
    <row r="13550" spans="1:2" x14ac:dyDescent="0.25">
      <c r="A13550" s="28" t="s">
        <v>29</v>
      </c>
      <c r="B13550" s="2">
        <v>3.0392137954288905</v>
      </c>
    </row>
    <row r="13551" spans="1:2" x14ac:dyDescent="0.25">
      <c r="A13551" s="28" t="s">
        <v>30</v>
      </c>
      <c r="B13551" s="2">
        <v>6.1413604108962572</v>
      </c>
    </row>
    <row r="13552" spans="1:2" x14ac:dyDescent="0.25">
      <c r="A13552" s="28" t="s">
        <v>88</v>
      </c>
      <c r="B13552" s="2">
        <v>8.0165394016845664</v>
      </c>
    </row>
    <row r="13553" spans="1:2" x14ac:dyDescent="0.25">
      <c r="A13553" s="28" t="s">
        <v>80</v>
      </c>
      <c r="B13553" s="2">
        <v>3.1064700394898913E-2</v>
      </c>
    </row>
    <row r="13554" spans="1:2" x14ac:dyDescent="0.25">
      <c r="A13554" s="28" t="s">
        <v>84</v>
      </c>
      <c r="B13554" s="2">
        <v>1.3302833748300353</v>
      </c>
    </row>
    <row r="13555" spans="1:2" x14ac:dyDescent="0.25">
      <c r="A13555" s="28" t="s">
        <v>85</v>
      </c>
      <c r="B13555" s="2">
        <v>5.7414428300827867</v>
      </c>
    </row>
    <row r="13556" spans="1:2" x14ac:dyDescent="0.25">
      <c r="A13556" s="28" t="s">
        <v>82</v>
      </c>
      <c r="B13556" s="2">
        <v>1.3006399786466103</v>
      </c>
    </row>
    <row r="13557" spans="1:2" x14ac:dyDescent="0.25">
      <c r="A13557" s="6" t="s">
        <v>23</v>
      </c>
      <c r="B13557" s="2">
        <v>5.4891713118198044</v>
      </c>
    </row>
    <row r="13558" spans="1:2" x14ac:dyDescent="0.25">
      <c r="A13558" s="28" t="s">
        <v>79</v>
      </c>
      <c r="B13558" s="2">
        <v>2.8339231654406247E-2</v>
      </c>
    </row>
    <row r="13559" spans="1:2" x14ac:dyDescent="0.25">
      <c r="A13559" s="28" t="s">
        <v>86</v>
      </c>
      <c r="B13559" s="2">
        <v>9.786219604435379E-3</v>
      </c>
    </row>
    <row r="13560" spans="1:2" x14ac:dyDescent="0.25">
      <c r="A13560" s="28" t="s">
        <v>31</v>
      </c>
      <c r="B13560" s="2">
        <v>2.2695419175117693E-2</v>
      </c>
    </row>
    <row r="13561" spans="1:2" x14ac:dyDescent="0.25">
      <c r="A13561" s="28" t="s">
        <v>29</v>
      </c>
      <c r="B13561" s="2">
        <v>0.19409833680146987</v>
      </c>
    </row>
    <row r="13562" spans="1:2" x14ac:dyDescent="0.25">
      <c r="A13562" s="28" t="s">
        <v>30</v>
      </c>
      <c r="B13562" s="2">
        <v>0.20050438766656214</v>
      </c>
    </row>
    <row r="13563" spans="1:2" x14ac:dyDescent="0.25">
      <c r="A13563" s="28" t="s">
        <v>88</v>
      </c>
      <c r="B13563" s="2">
        <v>2.0436651892569095E-2</v>
      </c>
    </row>
    <row r="13564" spans="1:2" x14ac:dyDescent="0.25">
      <c r="A13564" s="28" t="s">
        <v>80</v>
      </c>
      <c r="B13564" s="2">
        <v>0.44402872525196124</v>
      </c>
    </row>
    <row r="13565" spans="1:2" x14ac:dyDescent="0.25">
      <c r="A13565" s="28" t="s">
        <v>84</v>
      </c>
      <c r="B13565" s="2">
        <v>2.3795823957371591</v>
      </c>
    </row>
    <row r="13566" spans="1:2" x14ac:dyDescent="0.25">
      <c r="A13566" s="28" t="s">
        <v>85</v>
      </c>
      <c r="B13566" s="2">
        <v>1.9094499492809596</v>
      </c>
    </row>
    <row r="13567" spans="1:2" x14ac:dyDescent="0.25">
      <c r="A13567" s="28" t="s">
        <v>82</v>
      </c>
      <c r="B13567" s="2">
        <v>0.28024999475516427</v>
      </c>
    </row>
    <row r="13568" spans="1:2" x14ac:dyDescent="0.25">
      <c r="A13568" s="6" t="s">
        <v>250</v>
      </c>
      <c r="B13568" s="2">
        <v>15.739572083957551</v>
      </c>
    </row>
    <row r="13569" spans="1:2" x14ac:dyDescent="0.25">
      <c r="A13569" s="28" t="s">
        <v>79</v>
      </c>
      <c r="B13569" s="2">
        <v>8.3846285799208609E-2</v>
      </c>
    </row>
    <row r="13570" spans="1:2" x14ac:dyDescent="0.25">
      <c r="A13570" s="28" t="s">
        <v>86</v>
      </c>
      <c r="B13570" s="2">
        <v>1.5151783686267206E-3</v>
      </c>
    </row>
    <row r="13571" spans="1:2" x14ac:dyDescent="0.25">
      <c r="A13571" s="28" t="s">
        <v>31</v>
      </c>
      <c r="B13571" s="2">
        <v>0.16118776247713124</v>
      </c>
    </row>
    <row r="13572" spans="1:2" x14ac:dyDescent="0.25">
      <c r="A13572" s="28" t="s">
        <v>29</v>
      </c>
      <c r="B13572" s="2">
        <v>0.88524598079704331</v>
      </c>
    </row>
    <row r="13573" spans="1:2" x14ac:dyDescent="0.25">
      <c r="A13573" s="28" t="s">
        <v>30</v>
      </c>
      <c r="B13573" s="2">
        <v>0.81343854963506079</v>
      </c>
    </row>
    <row r="13574" spans="1:2" x14ac:dyDescent="0.25">
      <c r="A13574" s="28" t="s">
        <v>88</v>
      </c>
      <c r="B13574" s="2">
        <v>0.55397187416027993</v>
      </c>
    </row>
    <row r="13575" spans="1:2" x14ac:dyDescent="0.25">
      <c r="A13575" s="28" t="s">
        <v>80</v>
      </c>
      <c r="B13575" s="2">
        <v>1.1741172547710308</v>
      </c>
    </row>
    <row r="13576" spans="1:2" x14ac:dyDescent="0.25">
      <c r="A13576" s="28" t="s">
        <v>84</v>
      </c>
      <c r="B13576" s="2">
        <v>7.0131454998955105</v>
      </c>
    </row>
    <row r="13577" spans="1:2" x14ac:dyDescent="0.25">
      <c r="A13577" s="28" t="s">
        <v>85</v>
      </c>
      <c r="B13577" s="2">
        <v>4.1511321228188161</v>
      </c>
    </row>
    <row r="13578" spans="1:2" x14ac:dyDescent="0.25">
      <c r="A13578" s="28" t="s">
        <v>82</v>
      </c>
      <c r="B13578" s="2">
        <v>0.90197157523484317</v>
      </c>
    </row>
    <row r="13579" spans="1:2" x14ac:dyDescent="0.25">
      <c r="A13579" s="6" t="s">
        <v>252</v>
      </c>
      <c r="B13579" s="2">
        <v>8.7712232981919271</v>
      </c>
    </row>
    <row r="13580" spans="1:2" x14ac:dyDescent="0.25">
      <c r="A13580" s="28" t="s">
        <v>79</v>
      </c>
      <c r="B13580" s="2">
        <v>5.5990933304615235E-2</v>
      </c>
    </row>
    <row r="13581" spans="1:2" x14ac:dyDescent="0.25">
      <c r="A13581" s="28" t="s">
        <v>86</v>
      </c>
      <c r="B13581" s="2">
        <v>2.6243022450457322E-2</v>
      </c>
    </row>
    <row r="13582" spans="1:2" x14ac:dyDescent="0.25">
      <c r="A13582" s="28" t="s">
        <v>31</v>
      </c>
      <c r="B13582" s="2">
        <v>0.42875128888886904</v>
      </c>
    </row>
    <row r="13583" spans="1:2" x14ac:dyDescent="0.25">
      <c r="A13583" s="28" t="s">
        <v>29</v>
      </c>
      <c r="B13583" s="2">
        <v>1.1808592629054273</v>
      </c>
    </row>
    <row r="13584" spans="1:2" x14ac:dyDescent="0.25">
      <c r="A13584" s="28" t="s">
        <v>30</v>
      </c>
      <c r="B13584" s="2">
        <v>1.1292327226127452</v>
      </c>
    </row>
    <row r="13585" spans="1:2" x14ac:dyDescent="0.25">
      <c r="A13585" s="28" t="s">
        <v>88</v>
      </c>
      <c r="B13585" s="2">
        <v>1.8723091233112763</v>
      </c>
    </row>
    <row r="13586" spans="1:2" x14ac:dyDescent="0.25">
      <c r="A13586" s="28" t="s">
        <v>80</v>
      </c>
      <c r="B13586" s="2">
        <v>0.31899592000448229</v>
      </c>
    </row>
    <row r="13587" spans="1:2" x14ac:dyDescent="0.25">
      <c r="A13587" s="28" t="s">
        <v>84</v>
      </c>
      <c r="B13587" s="2">
        <v>0.45182073170314113</v>
      </c>
    </row>
    <row r="13588" spans="1:2" x14ac:dyDescent="0.25">
      <c r="A13588" s="28" t="s">
        <v>85</v>
      </c>
      <c r="B13588" s="2">
        <v>2.0755627184263856</v>
      </c>
    </row>
    <row r="13589" spans="1:2" x14ac:dyDescent="0.25">
      <c r="A13589" s="28" t="s">
        <v>82</v>
      </c>
      <c r="B13589" s="2">
        <v>1.2314575745845264</v>
      </c>
    </row>
    <row r="13590" spans="1:2" x14ac:dyDescent="0.25">
      <c r="A13590" s="6" t="s">
        <v>230</v>
      </c>
      <c r="B13590" s="2">
        <v>14.599525974684777</v>
      </c>
    </row>
    <row r="13591" spans="1:2" x14ac:dyDescent="0.25">
      <c r="A13591" s="28" t="s">
        <v>79</v>
      </c>
      <c r="B13591" s="2">
        <v>0.14038360801376801</v>
      </c>
    </row>
    <row r="13592" spans="1:2" x14ac:dyDescent="0.25">
      <c r="A13592" s="28" t="s">
        <v>86</v>
      </c>
      <c r="B13592" s="2">
        <v>8.0262159438882014E-2</v>
      </c>
    </row>
    <row r="13593" spans="1:2" x14ac:dyDescent="0.25">
      <c r="A13593" s="28" t="s">
        <v>31</v>
      </c>
      <c r="B13593" s="2">
        <v>0.87889588719594958</v>
      </c>
    </row>
    <row r="13594" spans="1:2" x14ac:dyDescent="0.25">
      <c r="A13594" s="28" t="s">
        <v>29</v>
      </c>
      <c r="B13594" s="2">
        <v>2.878934044471726</v>
      </c>
    </row>
    <row r="13595" spans="1:2" x14ac:dyDescent="0.25">
      <c r="A13595" s="28" t="s">
        <v>30</v>
      </c>
      <c r="B13595" s="2">
        <v>2.1222883980214093</v>
      </c>
    </row>
    <row r="13596" spans="1:2" x14ac:dyDescent="0.25">
      <c r="A13596" s="28" t="s">
        <v>88</v>
      </c>
      <c r="B13596" s="2">
        <v>1.7186565106950547</v>
      </c>
    </row>
    <row r="13597" spans="1:2" x14ac:dyDescent="0.25">
      <c r="A13597" s="28" t="s">
        <v>80</v>
      </c>
      <c r="B13597" s="2">
        <v>0.29502788357277493</v>
      </c>
    </row>
    <row r="13598" spans="1:2" x14ac:dyDescent="0.25">
      <c r="A13598" s="28" t="s">
        <v>84</v>
      </c>
      <c r="B13598" s="2">
        <v>0.8736308284439408</v>
      </c>
    </row>
    <row r="13599" spans="1:2" x14ac:dyDescent="0.25">
      <c r="A13599" s="28" t="s">
        <v>85</v>
      </c>
      <c r="B13599" s="2">
        <v>3.2685651307193426</v>
      </c>
    </row>
    <row r="13600" spans="1:2" x14ac:dyDescent="0.25">
      <c r="A13600" s="28" t="s">
        <v>82</v>
      </c>
      <c r="B13600" s="2">
        <v>2.3428815241119318</v>
      </c>
    </row>
    <row r="13601" spans="1:2" x14ac:dyDescent="0.25">
      <c r="A13601" s="6" t="s">
        <v>93</v>
      </c>
      <c r="B13601" s="2">
        <v>324.69496848091524</v>
      </c>
    </row>
    <row r="13602" spans="1:2" x14ac:dyDescent="0.25">
      <c r="A13602" s="28" t="s">
        <v>79</v>
      </c>
      <c r="B13602" s="2">
        <v>7.4807675286977551</v>
      </c>
    </row>
    <row r="13603" spans="1:2" x14ac:dyDescent="0.25">
      <c r="A13603" s="28" t="s">
        <v>86</v>
      </c>
      <c r="B13603" s="2">
        <v>0.56472086113689912</v>
      </c>
    </row>
    <row r="13604" spans="1:2" x14ac:dyDescent="0.25">
      <c r="A13604" s="28" t="s">
        <v>31</v>
      </c>
      <c r="B13604" s="2">
        <v>14.768528521733803</v>
      </c>
    </row>
    <row r="13605" spans="1:2" x14ac:dyDescent="0.25">
      <c r="A13605" s="28" t="s">
        <v>29</v>
      </c>
      <c r="B13605" s="2">
        <v>39.063942531738846</v>
      </c>
    </row>
    <row r="13606" spans="1:2" x14ac:dyDescent="0.25">
      <c r="A13606" s="28" t="s">
        <v>30</v>
      </c>
      <c r="B13606" s="2">
        <v>31.294669500639252</v>
      </c>
    </row>
    <row r="13607" spans="1:2" x14ac:dyDescent="0.25">
      <c r="A13607" s="28" t="s">
        <v>88</v>
      </c>
      <c r="B13607" s="2">
        <v>32.005210270061802</v>
      </c>
    </row>
    <row r="13608" spans="1:2" x14ac:dyDescent="0.25">
      <c r="A13608" s="28" t="s">
        <v>80</v>
      </c>
      <c r="B13608" s="2">
        <v>10.777226051193802</v>
      </c>
    </row>
    <row r="13609" spans="1:2" x14ac:dyDescent="0.25">
      <c r="A13609" s="28" t="s">
        <v>84</v>
      </c>
      <c r="B13609" s="2">
        <v>55.09197061035524</v>
      </c>
    </row>
    <row r="13610" spans="1:2" x14ac:dyDescent="0.25">
      <c r="A13610" s="28" t="s">
        <v>85</v>
      </c>
      <c r="B13610" s="2">
        <v>97.642164860625925</v>
      </c>
    </row>
    <row r="13611" spans="1:2" x14ac:dyDescent="0.25">
      <c r="A13611" s="28" t="s">
        <v>82</v>
      </c>
      <c r="B13611" s="2">
        <v>36.00576774473187</v>
      </c>
    </row>
    <row r="13612" spans="1:2" x14ac:dyDescent="0.25">
      <c r="A13612" s="3" t="s">
        <v>80</v>
      </c>
      <c r="B13612" s="2">
        <v>1050.5620909270237</v>
      </c>
    </row>
    <row r="13613" spans="1:2" x14ac:dyDescent="0.25">
      <c r="A13613" s="6" t="s">
        <v>229</v>
      </c>
      <c r="B13613" s="2">
        <v>26.345312953451455</v>
      </c>
    </row>
    <row r="13614" spans="1:2" x14ac:dyDescent="0.25">
      <c r="A13614" s="28" t="s">
        <v>79</v>
      </c>
      <c r="B13614" s="2">
        <v>6.6042692953900431E-2</v>
      </c>
    </row>
    <row r="13615" spans="1:2" x14ac:dyDescent="0.25">
      <c r="A13615" s="28" t="s">
        <v>86</v>
      </c>
      <c r="B13615" s="2">
        <v>0.14491896579326977</v>
      </c>
    </row>
    <row r="13616" spans="1:2" x14ac:dyDescent="0.25">
      <c r="A13616" s="28" t="s">
        <v>87</v>
      </c>
      <c r="B13616" s="2">
        <v>0.66482186667583354</v>
      </c>
    </row>
    <row r="13617" spans="1:2" x14ac:dyDescent="0.25">
      <c r="A13617" s="28" t="s">
        <v>31</v>
      </c>
      <c r="B13617" s="2">
        <v>0.37337749112756724</v>
      </c>
    </row>
    <row r="13618" spans="1:2" x14ac:dyDescent="0.25">
      <c r="A13618" s="28" t="s">
        <v>29</v>
      </c>
      <c r="B13618" s="2">
        <v>0.24878658623308977</v>
      </c>
    </row>
    <row r="13619" spans="1:2" x14ac:dyDescent="0.25">
      <c r="A13619" s="28" t="s">
        <v>30</v>
      </c>
      <c r="B13619" s="2">
        <v>0.34482974163715496</v>
      </c>
    </row>
    <row r="13620" spans="1:2" x14ac:dyDescent="0.25">
      <c r="A13620" s="28" t="s">
        <v>88</v>
      </c>
      <c r="B13620" s="2">
        <v>1.9515759007380775</v>
      </c>
    </row>
    <row r="13621" spans="1:2" x14ac:dyDescent="0.25">
      <c r="A13621" s="28" t="s">
        <v>84</v>
      </c>
      <c r="B13621" s="2">
        <v>10.995731919558819</v>
      </c>
    </row>
    <row r="13622" spans="1:2" x14ac:dyDescent="0.25">
      <c r="A13622" s="28" t="s">
        <v>85</v>
      </c>
      <c r="B13622" s="2">
        <v>10.161518869129974</v>
      </c>
    </row>
    <row r="13623" spans="1:2" x14ac:dyDescent="0.25">
      <c r="A13623" s="28" t="s">
        <v>82</v>
      </c>
      <c r="B13623" s="2">
        <v>1.393708919603766</v>
      </c>
    </row>
    <row r="13624" spans="1:2" x14ac:dyDescent="0.25">
      <c r="A13624" s="6" t="s">
        <v>240</v>
      </c>
      <c r="B13624" s="2">
        <v>0.71965678286303658</v>
      </c>
    </row>
    <row r="13625" spans="1:2" x14ac:dyDescent="0.25">
      <c r="A13625" s="28" t="s">
        <v>87</v>
      </c>
      <c r="B13625" s="2">
        <v>2.3210781281106943E-2</v>
      </c>
    </row>
    <row r="13626" spans="1:2" x14ac:dyDescent="0.25">
      <c r="A13626" s="28" t="s">
        <v>31</v>
      </c>
      <c r="B13626" s="2">
        <v>6.2772972065927995E-2</v>
      </c>
    </row>
    <row r="13627" spans="1:2" x14ac:dyDescent="0.25">
      <c r="A13627" s="28" t="s">
        <v>29</v>
      </c>
      <c r="B13627" s="2">
        <v>5.4061125648499533E-2</v>
      </c>
    </row>
    <row r="13628" spans="1:2" x14ac:dyDescent="0.25">
      <c r="A13628" s="28" t="s">
        <v>30</v>
      </c>
      <c r="B13628" s="2">
        <v>1.25043898311782E-2</v>
      </c>
    </row>
    <row r="13629" spans="1:2" x14ac:dyDescent="0.25">
      <c r="A13629" s="28" t="s">
        <v>88</v>
      </c>
      <c r="B13629" s="2">
        <v>1.2788362647283513E-2</v>
      </c>
    </row>
    <row r="13630" spans="1:2" x14ac:dyDescent="0.25">
      <c r="A13630" s="28" t="s">
        <v>84</v>
      </c>
      <c r="B13630" s="2">
        <v>4.0138978749781125E-2</v>
      </c>
    </row>
    <row r="13631" spans="1:2" x14ac:dyDescent="0.25">
      <c r="A13631" s="28" t="s">
        <v>85</v>
      </c>
      <c r="B13631" s="2">
        <v>0.31665682594403932</v>
      </c>
    </row>
    <row r="13632" spans="1:2" x14ac:dyDescent="0.25">
      <c r="A13632" s="28" t="s">
        <v>82</v>
      </c>
      <c r="B13632" s="2">
        <v>0.19752334669521998</v>
      </c>
    </row>
    <row r="13633" spans="1:2" x14ac:dyDescent="0.25">
      <c r="A13633" s="6" t="s">
        <v>242</v>
      </c>
      <c r="B13633" s="2">
        <v>77.981614065049271</v>
      </c>
    </row>
    <row r="13634" spans="1:2" x14ac:dyDescent="0.25">
      <c r="A13634" s="28" t="s">
        <v>79</v>
      </c>
      <c r="B13634" s="2">
        <v>2.7181146033301369</v>
      </c>
    </row>
    <row r="13635" spans="1:2" x14ac:dyDescent="0.25">
      <c r="A13635" s="28" t="s">
        <v>86</v>
      </c>
      <c r="B13635" s="2">
        <v>2.1435026645605992</v>
      </c>
    </row>
    <row r="13636" spans="1:2" x14ac:dyDescent="0.25">
      <c r="A13636" s="28" t="s">
        <v>87</v>
      </c>
      <c r="B13636" s="2">
        <v>2.5089981111836974</v>
      </c>
    </row>
    <row r="13637" spans="1:2" x14ac:dyDescent="0.25">
      <c r="A13637" s="28" t="s">
        <v>31</v>
      </c>
      <c r="B13637" s="2">
        <v>1.9211814627291366</v>
      </c>
    </row>
    <row r="13638" spans="1:2" x14ac:dyDescent="0.25">
      <c r="A13638" s="28" t="s">
        <v>29</v>
      </c>
      <c r="B13638" s="2">
        <v>1.1250559476177633</v>
      </c>
    </row>
    <row r="13639" spans="1:2" x14ac:dyDescent="0.25">
      <c r="A13639" s="28" t="s">
        <v>30</v>
      </c>
      <c r="B13639" s="2">
        <v>2.0459810486481556</v>
      </c>
    </row>
    <row r="13640" spans="1:2" x14ac:dyDescent="0.25">
      <c r="A13640" s="28" t="s">
        <v>88</v>
      </c>
      <c r="B13640" s="2">
        <v>16.11962521040163</v>
      </c>
    </row>
    <row r="13641" spans="1:2" x14ac:dyDescent="0.25">
      <c r="A13641" s="28" t="s">
        <v>84</v>
      </c>
      <c r="B13641" s="2">
        <v>8.165589107733183</v>
      </c>
    </row>
    <row r="13642" spans="1:2" x14ac:dyDescent="0.25">
      <c r="A13642" s="28" t="s">
        <v>85</v>
      </c>
      <c r="B13642" s="2">
        <v>32.640258790430877</v>
      </c>
    </row>
    <row r="13643" spans="1:2" x14ac:dyDescent="0.25">
      <c r="A13643" s="28" t="s">
        <v>82</v>
      </c>
      <c r="B13643" s="2">
        <v>8.5933071184140886</v>
      </c>
    </row>
    <row r="13644" spans="1:2" x14ac:dyDescent="0.25">
      <c r="A13644" s="6" t="s">
        <v>244</v>
      </c>
      <c r="B13644" s="2">
        <v>24.374479610874697</v>
      </c>
    </row>
    <row r="13645" spans="1:2" x14ac:dyDescent="0.25">
      <c r="A13645" s="28" t="s">
        <v>79</v>
      </c>
      <c r="B13645" s="2">
        <v>5.7891075996744673E-2</v>
      </c>
    </row>
    <row r="13646" spans="1:2" x14ac:dyDescent="0.25">
      <c r="A13646" s="28" t="s">
        <v>86</v>
      </c>
      <c r="B13646" s="2">
        <v>0.32703792492966166</v>
      </c>
    </row>
    <row r="13647" spans="1:2" x14ac:dyDescent="0.25">
      <c r="A13647" s="28" t="s">
        <v>87</v>
      </c>
      <c r="B13647" s="2">
        <v>0.6338203174651913</v>
      </c>
    </row>
    <row r="13648" spans="1:2" x14ac:dyDescent="0.25">
      <c r="A13648" s="28" t="s">
        <v>31</v>
      </c>
      <c r="B13648" s="2">
        <v>0.74571267722264445</v>
      </c>
    </row>
    <row r="13649" spans="1:2" x14ac:dyDescent="0.25">
      <c r="A13649" s="28" t="s">
        <v>29</v>
      </c>
      <c r="B13649" s="2">
        <v>0.13649123607518768</v>
      </c>
    </row>
    <row r="13650" spans="1:2" x14ac:dyDescent="0.25">
      <c r="A13650" s="28" t="s">
        <v>30</v>
      </c>
      <c r="B13650" s="2">
        <v>0.16416418718425327</v>
      </c>
    </row>
    <row r="13651" spans="1:2" x14ac:dyDescent="0.25">
      <c r="A13651" s="28" t="s">
        <v>88</v>
      </c>
      <c r="B13651" s="2">
        <v>3.3660592973128876</v>
      </c>
    </row>
    <row r="13652" spans="1:2" x14ac:dyDescent="0.25">
      <c r="A13652" s="28" t="s">
        <v>84</v>
      </c>
      <c r="B13652" s="2">
        <v>2.63136504076668</v>
      </c>
    </row>
    <row r="13653" spans="1:2" x14ac:dyDescent="0.25">
      <c r="A13653" s="28" t="s">
        <v>85</v>
      </c>
      <c r="B13653" s="2">
        <v>13.291760065878773</v>
      </c>
    </row>
    <row r="13654" spans="1:2" x14ac:dyDescent="0.25">
      <c r="A13654" s="28" t="s">
        <v>82</v>
      </c>
      <c r="B13654" s="2">
        <v>3.0201777880426763</v>
      </c>
    </row>
    <row r="13655" spans="1:2" x14ac:dyDescent="0.25">
      <c r="A13655" s="6" t="s">
        <v>246</v>
      </c>
      <c r="B13655" s="2">
        <v>16.236106207691165</v>
      </c>
    </row>
    <row r="13656" spans="1:2" x14ac:dyDescent="0.25">
      <c r="A13656" s="28" t="s">
        <v>79</v>
      </c>
      <c r="B13656" s="2">
        <v>0.14416471764159358</v>
      </c>
    </row>
    <row r="13657" spans="1:2" x14ac:dyDescent="0.25">
      <c r="A13657" s="28" t="s">
        <v>86</v>
      </c>
      <c r="B13657" s="2">
        <v>0.15448373063083887</v>
      </c>
    </row>
    <row r="13658" spans="1:2" x14ac:dyDescent="0.25">
      <c r="A13658" s="28" t="s">
        <v>87</v>
      </c>
      <c r="B13658" s="2">
        <v>0.19925128968280112</v>
      </c>
    </row>
    <row r="13659" spans="1:2" x14ac:dyDescent="0.25">
      <c r="A13659" s="28" t="s">
        <v>31</v>
      </c>
      <c r="B13659" s="2">
        <v>0.3490345371712496</v>
      </c>
    </row>
    <row r="13660" spans="1:2" x14ac:dyDescent="0.25">
      <c r="A13660" s="28" t="s">
        <v>29</v>
      </c>
      <c r="B13660" s="2">
        <v>0.2421077477556047</v>
      </c>
    </row>
    <row r="13661" spans="1:2" x14ac:dyDescent="0.25">
      <c r="A13661" s="28" t="s">
        <v>30</v>
      </c>
      <c r="B13661" s="2">
        <v>0.52683820297204775</v>
      </c>
    </row>
    <row r="13662" spans="1:2" x14ac:dyDescent="0.25">
      <c r="A13662" s="28" t="s">
        <v>88</v>
      </c>
      <c r="B13662" s="2">
        <v>2.941389401397922</v>
      </c>
    </row>
    <row r="13663" spans="1:2" x14ac:dyDescent="0.25">
      <c r="A13663" s="28" t="s">
        <v>84</v>
      </c>
      <c r="B13663" s="2">
        <v>2.9862488093120532</v>
      </c>
    </row>
    <row r="13664" spans="1:2" x14ac:dyDescent="0.25">
      <c r="A13664" s="28" t="s">
        <v>85</v>
      </c>
      <c r="B13664" s="2">
        <v>6.5357116876534658</v>
      </c>
    </row>
    <row r="13665" spans="1:2" x14ac:dyDescent="0.25">
      <c r="A13665" s="28" t="s">
        <v>82</v>
      </c>
      <c r="B13665" s="2">
        <v>2.1568760834735889</v>
      </c>
    </row>
    <row r="13666" spans="1:2" x14ac:dyDescent="0.25">
      <c r="A13666" s="6" t="s">
        <v>248</v>
      </c>
      <c r="B13666" s="2">
        <v>38.17334156203475</v>
      </c>
    </row>
    <row r="13667" spans="1:2" x14ac:dyDescent="0.25">
      <c r="A13667" s="28" t="s">
        <v>79</v>
      </c>
      <c r="B13667" s="2">
        <v>0.91285096097236418</v>
      </c>
    </row>
    <row r="13668" spans="1:2" x14ac:dyDescent="0.25">
      <c r="A13668" s="28" t="s">
        <v>86</v>
      </c>
      <c r="B13668" s="2">
        <v>1.0150964494430472</v>
      </c>
    </row>
    <row r="13669" spans="1:2" x14ac:dyDescent="0.25">
      <c r="A13669" s="28" t="s">
        <v>87</v>
      </c>
      <c r="B13669" s="2">
        <v>1.3502242184814388</v>
      </c>
    </row>
    <row r="13670" spans="1:2" x14ac:dyDescent="0.25">
      <c r="A13670" s="28" t="s">
        <v>31</v>
      </c>
      <c r="B13670" s="2">
        <v>1.5150803669426265</v>
      </c>
    </row>
    <row r="13671" spans="1:2" x14ac:dyDescent="0.25">
      <c r="A13671" s="28" t="s">
        <v>29</v>
      </c>
      <c r="B13671" s="2">
        <v>0.59978952911142969</v>
      </c>
    </row>
    <row r="13672" spans="1:2" x14ac:dyDescent="0.25">
      <c r="A13672" s="28" t="s">
        <v>30</v>
      </c>
      <c r="B13672" s="2">
        <v>1.0687702374581831</v>
      </c>
    </row>
    <row r="13673" spans="1:2" x14ac:dyDescent="0.25">
      <c r="A13673" s="28" t="s">
        <v>88</v>
      </c>
      <c r="B13673" s="2">
        <v>7.8845319616252478</v>
      </c>
    </row>
    <row r="13674" spans="1:2" x14ac:dyDescent="0.25">
      <c r="A13674" s="28" t="s">
        <v>84</v>
      </c>
      <c r="B13674" s="2">
        <v>3.1885799829326684</v>
      </c>
    </row>
    <row r="13675" spans="1:2" x14ac:dyDescent="0.25">
      <c r="A13675" s="28" t="s">
        <v>85</v>
      </c>
      <c r="B13675" s="2">
        <v>17.542021466764396</v>
      </c>
    </row>
    <row r="13676" spans="1:2" x14ac:dyDescent="0.25">
      <c r="A13676" s="28" t="s">
        <v>82</v>
      </c>
      <c r="B13676" s="2">
        <v>3.0963963883033454</v>
      </c>
    </row>
    <row r="13677" spans="1:2" x14ac:dyDescent="0.25">
      <c r="A13677" s="6" t="s">
        <v>20</v>
      </c>
      <c r="B13677" s="2">
        <v>10.961864296554959</v>
      </c>
    </row>
    <row r="13678" spans="1:2" x14ac:dyDescent="0.25">
      <c r="A13678" s="28" t="s">
        <v>79</v>
      </c>
      <c r="B13678" s="2">
        <v>0.18349400046079961</v>
      </c>
    </row>
    <row r="13679" spans="1:2" x14ac:dyDescent="0.25">
      <c r="A13679" s="28" t="s">
        <v>86</v>
      </c>
      <c r="B13679" s="2">
        <v>1.2066345179690225</v>
      </c>
    </row>
    <row r="13680" spans="1:2" x14ac:dyDescent="0.25">
      <c r="A13680" s="28" t="s">
        <v>87</v>
      </c>
      <c r="B13680" s="2">
        <v>0.1478870596970332</v>
      </c>
    </row>
    <row r="13681" spans="1:2" x14ac:dyDescent="0.25">
      <c r="A13681" s="28" t="s">
        <v>31</v>
      </c>
      <c r="B13681" s="2">
        <v>0.52167779312397711</v>
      </c>
    </row>
    <row r="13682" spans="1:2" x14ac:dyDescent="0.25">
      <c r="A13682" s="28" t="s">
        <v>29</v>
      </c>
      <c r="B13682" s="2">
        <v>0.27974300547808234</v>
      </c>
    </row>
    <row r="13683" spans="1:2" x14ac:dyDescent="0.25">
      <c r="A13683" s="28" t="s">
        <v>30</v>
      </c>
      <c r="B13683" s="2">
        <v>0.43436318464296858</v>
      </c>
    </row>
    <row r="13684" spans="1:2" x14ac:dyDescent="0.25">
      <c r="A13684" s="28" t="s">
        <v>88</v>
      </c>
      <c r="B13684" s="2">
        <v>1.5582510500524087</v>
      </c>
    </row>
    <row r="13685" spans="1:2" x14ac:dyDescent="0.25">
      <c r="A13685" s="28" t="s">
        <v>84</v>
      </c>
      <c r="B13685" s="2">
        <v>0.24753652437752208</v>
      </c>
    </row>
    <row r="13686" spans="1:2" x14ac:dyDescent="0.25">
      <c r="A13686" s="28" t="s">
        <v>85</v>
      </c>
      <c r="B13686" s="2">
        <v>5.4403510579596661</v>
      </c>
    </row>
    <row r="13687" spans="1:2" x14ac:dyDescent="0.25">
      <c r="A13687" s="28" t="s">
        <v>82</v>
      </c>
      <c r="B13687" s="2">
        <v>0.94192610279347877</v>
      </c>
    </row>
    <row r="13688" spans="1:2" x14ac:dyDescent="0.25">
      <c r="A13688" s="6" t="s">
        <v>21</v>
      </c>
      <c r="B13688" s="2">
        <v>17.004882645745205</v>
      </c>
    </row>
    <row r="13689" spans="1:2" x14ac:dyDescent="0.25">
      <c r="A13689" s="28" t="s">
        <v>79</v>
      </c>
      <c r="B13689" s="2">
        <v>2.9008070897778893E-2</v>
      </c>
    </row>
    <row r="13690" spans="1:2" x14ac:dyDescent="0.25">
      <c r="A13690" s="28" t="s">
        <v>86</v>
      </c>
      <c r="B13690" s="2">
        <v>0.16958876351223387</v>
      </c>
    </row>
    <row r="13691" spans="1:2" x14ac:dyDescent="0.25">
      <c r="A13691" s="28" t="s">
        <v>31</v>
      </c>
      <c r="B13691" s="2">
        <v>3.3521998298272626E-2</v>
      </c>
    </row>
    <row r="13692" spans="1:2" x14ac:dyDescent="0.25">
      <c r="A13692" s="28" t="s">
        <v>29</v>
      </c>
      <c r="B13692" s="2">
        <v>3.3589084031267723E-2</v>
      </c>
    </row>
    <row r="13693" spans="1:2" x14ac:dyDescent="0.25">
      <c r="A13693" s="28" t="s">
        <v>30</v>
      </c>
      <c r="B13693" s="2">
        <v>5.2365849537576231E-4</v>
      </c>
    </row>
    <row r="13694" spans="1:2" x14ac:dyDescent="0.25">
      <c r="A13694" s="28" t="s">
        <v>88</v>
      </c>
      <c r="B13694" s="2">
        <v>0.43059201037518136</v>
      </c>
    </row>
    <row r="13695" spans="1:2" x14ac:dyDescent="0.25">
      <c r="A13695" s="28" t="s">
        <v>84</v>
      </c>
      <c r="B13695" s="2">
        <v>8.8601120945781116</v>
      </c>
    </row>
    <row r="13696" spans="1:2" x14ac:dyDescent="0.25">
      <c r="A13696" s="28" t="s">
        <v>85</v>
      </c>
      <c r="B13696" s="2">
        <v>5.7722988622318354</v>
      </c>
    </row>
    <row r="13697" spans="1:2" x14ac:dyDescent="0.25">
      <c r="A13697" s="28" t="s">
        <v>82</v>
      </c>
      <c r="B13697" s="2">
        <v>1.675648103325148</v>
      </c>
    </row>
    <row r="13698" spans="1:2" x14ac:dyDescent="0.25">
      <c r="A13698" s="6" t="s">
        <v>22</v>
      </c>
      <c r="B13698" s="2">
        <v>4.1734623661729211</v>
      </c>
    </row>
    <row r="13699" spans="1:2" x14ac:dyDescent="0.25">
      <c r="A13699" s="28" t="s">
        <v>79</v>
      </c>
      <c r="B13699" s="2">
        <v>9.4837684915164921E-2</v>
      </c>
    </row>
    <row r="13700" spans="1:2" x14ac:dyDescent="0.25">
      <c r="A13700" s="28" t="s">
        <v>86</v>
      </c>
      <c r="B13700" s="2">
        <v>7.7910793050423546E-2</v>
      </c>
    </row>
    <row r="13701" spans="1:2" x14ac:dyDescent="0.25">
      <c r="A13701" s="28" t="s">
        <v>87</v>
      </c>
      <c r="B13701" s="2">
        <v>0.10809801696578737</v>
      </c>
    </row>
    <row r="13702" spans="1:2" x14ac:dyDescent="0.25">
      <c r="A13702" s="28" t="s">
        <v>31</v>
      </c>
      <c r="B13702" s="2">
        <v>0.15012168464991632</v>
      </c>
    </row>
    <row r="13703" spans="1:2" x14ac:dyDescent="0.25">
      <c r="A13703" s="28" t="s">
        <v>29</v>
      </c>
      <c r="B13703" s="2">
        <v>0.13324510127553524</v>
      </c>
    </row>
    <row r="13704" spans="1:2" x14ac:dyDescent="0.25">
      <c r="A13704" s="28" t="s">
        <v>30</v>
      </c>
      <c r="B13704" s="2">
        <v>0.12534448662278727</v>
      </c>
    </row>
    <row r="13705" spans="1:2" x14ac:dyDescent="0.25">
      <c r="A13705" s="28" t="s">
        <v>88</v>
      </c>
      <c r="B13705" s="2">
        <v>0.87099561578614193</v>
      </c>
    </row>
    <row r="13706" spans="1:2" x14ac:dyDescent="0.25">
      <c r="A13706" s="28" t="s">
        <v>84</v>
      </c>
      <c r="B13706" s="2">
        <v>0.43035836106975778</v>
      </c>
    </row>
    <row r="13707" spans="1:2" x14ac:dyDescent="0.25">
      <c r="A13707" s="28" t="s">
        <v>85</v>
      </c>
      <c r="B13707" s="2">
        <v>1.8016512752610965</v>
      </c>
    </row>
    <row r="13708" spans="1:2" x14ac:dyDescent="0.25">
      <c r="A13708" s="28" t="s">
        <v>82</v>
      </c>
      <c r="B13708" s="2">
        <v>0.38089934657631019</v>
      </c>
    </row>
    <row r="13709" spans="1:2" x14ac:dyDescent="0.25">
      <c r="A13709" s="6" t="s">
        <v>25</v>
      </c>
      <c r="B13709" s="2">
        <v>45.509101908005512</v>
      </c>
    </row>
    <row r="13710" spans="1:2" x14ac:dyDescent="0.25">
      <c r="A13710" s="28" t="s">
        <v>79</v>
      </c>
      <c r="B13710" s="2">
        <v>5.1458378148589343</v>
      </c>
    </row>
    <row r="13711" spans="1:2" x14ac:dyDescent="0.25">
      <c r="A13711" s="28" t="s">
        <v>86</v>
      </c>
      <c r="B13711" s="2">
        <v>1.6796722200590546</v>
      </c>
    </row>
    <row r="13712" spans="1:2" x14ac:dyDescent="0.25">
      <c r="A13712" s="28" t="s">
        <v>87</v>
      </c>
      <c r="B13712" s="2">
        <v>3.0137173220931259E-2</v>
      </c>
    </row>
    <row r="13713" spans="1:2" x14ac:dyDescent="0.25">
      <c r="A13713" s="28" t="s">
        <v>31</v>
      </c>
      <c r="B13713" s="2">
        <v>2.3174860455161745</v>
      </c>
    </row>
    <row r="13714" spans="1:2" x14ac:dyDescent="0.25">
      <c r="A13714" s="28" t="s">
        <v>29</v>
      </c>
      <c r="B13714" s="2">
        <v>1.3626747714936189</v>
      </c>
    </row>
    <row r="13715" spans="1:2" x14ac:dyDescent="0.25">
      <c r="A13715" s="28" t="s">
        <v>30</v>
      </c>
      <c r="B13715" s="2">
        <v>4.4287502176725253</v>
      </c>
    </row>
    <row r="13716" spans="1:2" x14ac:dyDescent="0.25">
      <c r="A13716" s="28" t="s">
        <v>88</v>
      </c>
      <c r="B13716" s="2">
        <v>4.592516627827627</v>
      </c>
    </row>
    <row r="13717" spans="1:2" x14ac:dyDescent="0.25">
      <c r="A13717" s="28" t="s">
        <v>84</v>
      </c>
      <c r="B13717" s="2">
        <v>0.13935494914591182</v>
      </c>
    </row>
    <row r="13718" spans="1:2" x14ac:dyDescent="0.25">
      <c r="A13718" s="28" t="s">
        <v>85</v>
      </c>
      <c r="B13718" s="2">
        <v>21.040859355597817</v>
      </c>
    </row>
    <row r="13719" spans="1:2" x14ac:dyDescent="0.25">
      <c r="A13719" s="28" t="s">
        <v>82</v>
      </c>
      <c r="B13719" s="2">
        <v>4.7718127326129132</v>
      </c>
    </row>
    <row r="13720" spans="1:2" x14ac:dyDescent="0.25">
      <c r="A13720" s="6" t="s">
        <v>23</v>
      </c>
      <c r="B13720" s="2">
        <v>1.5547258311100154</v>
      </c>
    </row>
    <row r="13721" spans="1:2" x14ac:dyDescent="0.25">
      <c r="A13721" s="28" t="s">
        <v>79</v>
      </c>
      <c r="B13721" s="2">
        <v>1.2836516459222319E-2</v>
      </c>
    </row>
    <row r="13722" spans="1:2" x14ac:dyDescent="0.25">
      <c r="A13722" s="28" t="s">
        <v>86</v>
      </c>
      <c r="B13722" s="2">
        <v>5.9453842042826707E-2</v>
      </c>
    </row>
    <row r="13723" spans="1:2" x14ac:dyDescent="0.25">
      <c r="A13723" s="28" t="s">
        <v>87</v>
      </c>
      <c r="B13723" s="2">
        <v>1.8087682979990662E-2</v>
      </c>
    </row>
    <row r="13724" spans="1:2" x14ac:dyDescent="0.25">
      <c r="A13724" s="28" t="s">
        <v>31</v>
      </c>
      <c r="B13724" s="2">
        <v>1.6844437884009314E-2</v>
      </c>
    </row>
    <row r="13725" spans="1:2" x14ac:dyDescent="0.25">
      <c r="A13725" s="28" t="s">
        <v>29</v>
      </c>
      <c r="B13725" s="2">
        <v>1.6962220302058125E-2</v>
      </c>
    </row>
    <row r="13726" spans="1:2" x14ac:dyDescent="0.25">
      <c r="A13726" s="28" t="s">
        <v>30</v>
      </c>
      <c r="B13726" s="2">
        <v>1.7665607623420156E-2</v>
      </c>
    </row>
    <row r="13727" spans="1:2" x14ac:dyDescent="0.25">
      <c r="A13727" s="28" t="s">
        <v>88</v>
      </c>
      <c r="B13727" s="2">
        <v>0.18552195393451029</v>
      </c>
    </row>
    <row r="13728" spans="1:2" x14ac:dyDescent="0.25">
      <c r="A13728" s="28" t="s">
        <v>84</v>
      </c>
      <c r="B13728" s="2">
        <v>3.7914221553733633E-2</v>
      </c>
    </row>
    <row r="13729" spans="1:2" x14ac:dyDescent="0.25">
      <c r="A13729" s="28" t="s">
        <v>85</v>
      </c>
      <c r="B13729" s="2">
        <v>1.0788797319319137</v>
      </c>
    </row>
    <row r="13730" spans="1:2" x14ac:dyDescent="0.25">
      <c r="A13730" s="28" t="s">
        <v>82</v>
      </c>
      <c r="B13730" s="2">
        <v>0.11055961639833042</v>
      </c>
    </row>
    <row r="13731" spans="1:2" x14ac:dyDescent="0.25">
      <c r="A13731" s="6" t="s">
        <v>250</v>
      </c>
      <c r="B13731" s="2">
        <v>101.0282620776433</v>
      </c>
    </row>
    <row r="13732" spans="1:2" x14ac:dyDescent="0.25">
      <c r="A13732" s="28" t="s">
        <v>79</v>
      </c>
      <c r="B13732" s="2">
        <v>1.2113299730547327</v>
      </c>
    </row>
    <row r="13733" spans="1:2" x14ac:dyDescent="0.25">
      <c r="A13733" s="28" t="s">
        <v>86</v>
      </c>
      <c r="B13733" s="2">
        <v>0.98245668819164245</v>
      </c>
    </row>
    <row r="13734" spans="1:2" x14ac:dyDescent="0.25">
      <c r="A13734" s="28" t="s">
        <v>87</v>
      </c>
      <c r="B13734" s="2">
        <v>0.50303123066430577</v>
      </c>
    </row>
    <row r="13735" spans="1:2" x14ac:dyDescent="0.25">
      <c r="A13735" s="28" t="s">
        <v>31</v>
      </c>
      <c r="B13735" s="2">
        <v>3.7629011372331527</v>
      </c>
    </row>
    <row r="13736" spans="1:2" x14ac:dyDescent="0.25">
      <c r="A13736" s="28" t="s">
        <v>29</v>
      </c>
      <c r="B13736" s="2">
        <v>2.2138915740876053</v>
      </c>
    </row>
    <row r="13737" spans="1:2" x14ac:dyDescent="0.25">
      <c r="A13737" s="28" t="s">
        <v>30</v>
      </c>
      <c r="B13737" s="2">
        <v>1.140080419768764</v>
      </c>
    </row>
    <row r="13738" spans="1:2" x14ac:dyDescent="0.25">
      <c r="A13738" s="28" t="s">
        <v>88</v>
      </c>
      <c r="B13738" s="2">
        <v>23.78037812871845</v>
      </c>
    </row>
    <row r="13739" spans="1:2" x14ac:dyDescent="0.25">
      <c r="A13739" s="28" t="s">
        <v>84</v>
      </c>
      <c r="B13739" s="2">
        <v>36.496383304915163</v>
      </c>
    </row>
    <row r="13740" spans="1:2" x14ac:dyDescent="0.25">
      <c r="A13740" s="28" t="s">
        <v>85</v>
      </c>
      <c r="B13740" s="2">
        <v>21.964797210787424</v>
      </c>
    </row>
    <row r="13741" spans="1:2" x14ac:dyDescent="0.25">
      <c r="A13741" s="28" t="s">
        <v>82</v>
      </c>
      <c r="B13741" s="2">
        <v>8.9730124102220632</v>
      </c>
    </row>
    <row r="13742" spans="1:2" x14ac:dyDescent="0.25">
      <c r="A13742" s="6" t="s">
        <v>252</v>
      </c>
      <c r="B13742" s="2">
        <v>139.85825795009666</v>
      </c>
    </row>
    <row r="13743" spans="1:2" x14ac:dyDescent="0.25">
      <c r="A13743" s="28" t="s">
        <v>79</v>
      </c>
      <c r="B13743" s="2">
        <v>2.1557717546789239</v>
      </c>
    </row>
    <row r="13744" spans="1:2" x14ac:dyDescent="0.25">
      <c r="A13744" s="28" t="s">
        <v>86</v>
      </c>
      <c r="B13744" s="2">
        <v>0.40151128708039274</v>
      </c>
    </row>
    <row r="13745" spans="1:2" x14ac:dyDescent="0.25">
      <c r="A13745" s="28" t="s">
        <v>87</v>
      </c>
      <c r="B13745" s="2">
        <v>0.90886894175415556</v>
      </c>
    </row>
    <row r="13746" spans="1:2" x14ac:dyDescent="0.25">
      <c r="A13746" s="28" t="s">
        <v>31</v>
      </c>
      <c r="B13746" s="2">
        <v>2.6501304685648832</v>
      </c>
    </row>
    <row r="13747" spans="1:2" x14ac:dyDescent="0.25">
      <c r="A13747" s="28" t="s">
        <v>29</v>
      </c>
      <c r="B13747" s="2">
        <v>11.237372724909932</v>
      </c>
    </row>
    <row r="13748" spans="1:2" x14ac:dyDescent="0.25">
      <c r="A13748" s="28" t="s">
        <v>30</v>
      </c>
      <c r="B13748" s="2">
        <v>2.4508289607477458</v>
      </c>
    </row>
    <row r="13749" spans="1:2" x14ac:dyDescent="0.25">
      <c r="A13749" s="28" t="s">
        <v>88</v>
      </c>
      <c r="B13749" s="2">
        <v>51.849301023989106</v>
      </c>
    </row>
    <row r="13750" spans="1:2" x14ac:dyDescent="0.25">
      <c r="A13750" s="28" t="s">
        <v>84</v>
      </c>
      <c r="B13750" s="2">
        <v>27.540034781146616</v>
      </c>
    </row>
    <row r="13751" spans="1:2" x14ac:dyDescent="0.25">
      <c r="A13751" s="28" t="s">
        <v>85</v>
      </c>
      <c r="B13751" s="2">
        <v>22.049942894563053</v>
      </c>
    </row>
    <row r="13752" spans="1:2" x14ac:dyDescent="0.25">
      <c r="A13752" s="28" t="s">
        <v>82</v>
      </c>
      <c r="B13752" s="2">
        <v>18.614495112661832</v>
      </c>
    </row>
    <row r="13753" spans="1:2" x14ac:dyDescent="0.25">
      <c r="A13753" s="6" t="s">
        <v>230</v>
      </c>
      <c r="B13753" s="2">
        <v>21.359977206219085</v>
      </c>
    </row>
    <row r="13754" spans="1:2" x14ac:dyDescent="0.25">
      <c r="A13754" s="28" t="s">
        <v>79</v>
      </c>
      <c r="B13754" s="2">
        <v>0.2398548697614962</v>
      </c>
    </row>
    <row r="13755" spans="1:2" x14ac:dyDescent="0.25">
      <c r="A13755" s="28" t="s">
        <v>86</v>
      </c>
      <c r="B13755" s="2">
        <v>8.4640228740555934E-2</v>
      </c>
    </row>
    <row r="13756" spans="1:2" x14ac:dyDescent="0.25">
      <c r="A13756" s="28" t="s">
        <v>87</v>
      </c>
      <c r="B13756" s="2">
        <v>0.33063677656186374</v>
      </c>
    </row>
    <row r="13757" spans="1:2" x14ac:dyDescent="0.25">
      <c r="A13757" s="28" t="s">
        <v>31</v>
      </c>
      <c r="B13757" s="2">
        <v>1.2392011174682593</v>
      </c>
    </row>
    <row r="13758" spans="1:2" x14ac:dyDescent="0.25">
      <c r="A13758" s="28" t="s">
        <v>29</v>
      </c>
      <c r="B13758" s="2">
        <v>1.1235708316235129</v>
      </c>
    </row>
    <row r="13759" spans="1:2" x14ac:dyDescent="0.25">
      <c r="A13759" s="28" t="s">
        <v>30</v>
      </c>
      <c r="B13759" s="2">
        <v>0.69224652364390926</v>
      </c>
    </row>
    <row r="13760" spans="1:2" x14ac:dyDescent="0.25">
      <c r="A13760" s="28" t="s">
        <v>88</v>
      </c>
      <c r="B13760" s="2">
        <v>4.3511750909047988</v>
      </c>
    </row>
    <row r="13761" spans="1:2" x14ac:dyDescent="0.25">
      <c r="A13761" s="28" t="s">
        <v>84</v>
      </c>
      <c r="B13761" s="2">
        <v>4.4252139306578036</v>
      </c>
    </row>
    <row r="13762" spans="1:2" x14ac:dyDescent="0.25">
      <c r="A13762" s="28" t="s">
        <v>85</v>
      </c>
      <c r="B13762" s="2">
        <v>4.8348129756202871</v>
      </c>
    </row>
    <row r="13763" spans="1:2" x14ac:dyDescent="0.25">
      <c r="A13763" s="28" t="s">
        <v>82</v>
      </c>
      <c r="B13763" s="2">
        <v>4.0386248612365954</v>
      </c>
    </row>
    <row r="13764" spans="1:2" x14ac:dyDescent="0.25">
      <c r="A13764" s="6" t="s">
        <v>93</v>
      </c>
      <c r="B13764" s="2">
        <v>525.28104546351199</v>
      </c>
    </row>
    <row r="13765" spans="1:2" x14ac:dyDescent="0.25">
      <c r="A13765" s="28" t="s">
        <v>79</v>
      </c>
      <c r="B13765" s="2">
        <v>12.972034735981792</v>
      </c>
    </row>
    <row r="13766" spans="1:2" x14ac:dyDescent="0.25">
      <c r="A13766" s="28" t="s">
        <v>86</v>
      </c>
      <c r="B13766" s="2">
        <v>8.4469080760035666</v>
      </c>
    </row>
    <row r="13767" spans="1:2" x14ac:dyDescent="0.25">
      <c r="A13767" s="28" t="s">
        <v>87</v>
      </c>
      <c r="B13767" s="2">
        <v>7.4270734666141358</v>
      </c>
    </row>
    <row r="13768" spans="1:2" x14ac:dyDescent="0.25">
      <c r="A13768" s="28" t="s">
        <v>31</v>
      </c>
      <c r="B13768" s="2">
        <v>15.659044189997797</v>
      </c>
    </row>
    <row r="13769" spans="1:2" x14ac:dyDescent="0.25">
      <c r="A13769" s="28" t="s">
        <v>29</v>
      </c>
      <c r="B13769" s="2">
        <v>18.807341485643185</v>
      </c>
    </row>
    <row r="13770" spans="1:2" x14ac:dyDescent="0.25">
      <c r="A13770" s="28" t="s">
        <v>30</v>
      </c>
      <c r="B13770" s="2">
        <v>13.45289086694847</v>
      </c>
    </row>
    <row r="13771" spans="1:2" x14ac:dyDescent="0.25">
      <c r="A13771" s="28" t="s">
        <v>88</v>
      </c>
      <c r="B13771" s="2">
        <v>119.89470163571127</v>
      </c>
    </row>
    <row r="13772" spans="1:2" x14ac:dyDescent="0.25">
      <c r="A13772" s="28" t="s">
        <v>84</v>
      </c>
      <c r="B13772" s="2">
        <v>106.18456200649781</v>
      </c>
    </row>
    <row r="13773" spans="1:2" x14ac:dyDescent="0.25">
      <c r="A13773" s="28" t="s">
        <v>85</v>
      </c>
      <c r="B13773" s="2">
        <v>164.4715210697546</v>
      </c>
    </row>
    <row r="13774" spans="1:2" x14ac:dyDescent="0.25">
      <c r="A13774" s="28" t="s">
        <v>82</v>
      </c>
      <c r="B13774" s="2">
        <v>57.96496793035935</v>
      </c>
    </row>
    <row r="13775" spans="1:2" x14ac:dyDescent="0.25">
      <c r="A13775" s="3" t="s">
        <v>84</v>
      </c>
      <c r="B13775" s="2">
        <v>4910.5343560768761</v>
      </c>
    </row>
    <row r="13776" spans="1:2" x14ac:dyDescent="0.25">
      <c r="A13776" s="6" t="s">
        <v>229</v>
      </c>
      <c r="B13776" s="2">
        <v>14.471282142357294</v>
      </c>
    </row>
    <row r="13777" spans="1:2" x14ac:dyDescent="0.25">
      <c r="A13777" s="28" t="s">
        <v>79</v>
      </c>
      <c r="B13777" s="2">
        <v>0.31005479816438625</v>
      </c>
    </row>
    <row r="13778" spans="1:2" x14ac:dyDescent="0.25">
      <c r="A13778" s="28" t="s">
        <v>86</v>
      </c>
      <c r="B13778" s="2">
        <v>0.1511309111718972</v>
      </c>
    </row>
    <row r="13779" spans="1:2" x14ac:dyDescent="0.25">
      <c r="A13779" s="28" t="s">
        <v>87</v>
      </c>
      <c r="B13779" s="2">
        <v>1.0249487973851918</v>
      </c>
    </row>
    <row r="13780" spans="1:2" x14ac:dyDescent="0.25">
      <c r="A13780" s="28" t="s">
        <v>31</v>
      </c>
      <c r="B13780" s="2">
        <v>0.30409932597670281</v>
      </c>
    </row>
    <row r="13781" spans="1:2" x14ac:dyDescent="0.25">
      <c r="A13781" s="28" t="s">
        <v>29</v>
      </c>
      <c r="B13781" s="2">
        <v>9.3511755952076683E-2</v>
      </c>
    </row>
    <row r="13782" spans="1:2" x14ac:dyDescent="0.25">
      <c r="A13782" s="28" t="s">
        <v>30</v>
      </c>
      <c r="B13782" s="2">
        <v>0.26369013710375044</v>
      </c>
    </row>
    <row r="13783" spans="1:2" x14ac:dyDescent="0.25">
      <c r="A13783" s="28" t="s">
        <v>88</v>
      </c>
      <c r="B13783" s="2">
        <v>1.2670541577005097</v>
      </c>
    </row>
    <row r="13784" spans="1:2" x14ac:dyDescent="0.25">
      <c r="A13784" s="28" t="s">
        <v>80</v>
      </c>
      <c r="B13784" s="2">
        <v>0.42259017651577974</v>
      </c>
    </row>
    <row r="13785" spans="1:2" x14ac:dyDescent="0.25">
      <c r="A13785" s="28" t="s">
        <v>85</v>
      </c>
      <c r="B13785" s="2">
        <v>6.0919733246461094</v>
      </c>
    </row>
    <row r="13786" spans="1:2" x14ac:dyDescent="0.25">
      <c r="A13786" s="28" t="s">
        <v>82</v>
      </c>
      <c r="B13786" s="2">
        <v>4.5422287577408902</v>
      </c>
    </row>
    <row r="13787" spans="1:2" x14ac:dyDescent="0.25">
      <c r="A13787" s="6" t="s">
        <v>240</v>
      </c>
      <c r="B13787" s="2">
        <v>6.1741847362353246</v>
      </c>
    </row>
    <row r="13788" spans="1:2" x14ac:dyDescent="0.25">
      <c r="A13788" s="28" t="s">
        <v>79</v>
      </c>
      <c r="B13788" s="2">
        <v>3.4057959398217925E-3</v>
      </c>
    </row>
    <row r="13789" spans="1:2" x14ac:dyDescent="0.25">
      <c r="A13789" s="28" t="s">
        <v>87</v>
      </c>
      <c r="B13789" s="2">
        <v>1.4618527283812728</v>
      </c>
    </row>
    <row r="13790" spans="1:2" x14ac:dyDescent="0.25">
      <c r="A13790" s="28" t="s">
        <v>31</v>
      </c>
      <c r="B13790" s="2">
        <v>9.3132214565188901E-2</v>
      </c>
    </row>
    <row r="13791" spans="1:2" x14ac:dyDescent="0.25">
      <c r="A13791" s="28" t="s">
        <v>29</v>
      </c>
      <c r="B13791" s="2">
        <v>0.2914256065737606</v>
      </c>
    </row>
    <row r="13792" spans="1:2" x14ac:dyDescent="0.25">
      <c r="A13792" s="28" t="s">
        <v>30</v>
      </c>
      <c r="B13792" s="2">
        <v>0.22123075422263985</v>
      </c>
    </row>
    <row r="13793" spans="1:2" x14ac:dyDescent="0.25">
      <c r="A13793" s="28" t="s">
        <v>88</v>
      </c>
      <c r="B13793" s="2">
        <v>0.38428508151330937</v>
      </c>
    </row>
    <row r="13794" spans="1:2" x14ac:dyDescent="0.25">
      <c r="A13794" s="28" t="s">
        <v>80</v>
      </c>
      <c r="B13794" s="2">
        <v>0.15894025294125377</v>
      </c>
    </row>
    <row r="13795" spans="1:2" x14ac:dyDescent="0.25">
      <c r="A13795" s="28" t="s">
        <v>85</v>
      </c>
      <c r="B13795" s="2">
        <v>2.3230792228656307</v>
      </c>
    </row>
    <row r="13796" spans="1:2" x14ac:dyDescent="0.25">
      <c r="A13796" s="28" t="s">
        <v>82</v>
      </c>
      <c r="B13796" s="2">
        <v>1.2368330792324473</v>
      </c>
    </row>
    <row r="13797" spans="1:2" x14ac:dyDescent="0.25">
      <c r="A13797" s="6" t="s">
        <v>242</v>
      </c>
      <c r="B13797" s="2">
        <v>271.29082064404093</v>
      </c>
    </row>
    <row r="13798" spans="1:2" x14ac:dyDescent="0.25">
      <c r="A13798" s="28" t="s">
        <v>79</v>
      </c>
      <c r="B13798" s="2">
        <v>8.1701029738393753</v>
      </c>
    </row>
    <row r="13799" spans="1:2" x14ac:dyDescent="0.25">
      <c r="A13799" s="28" t="s">
        <v>86</v>
      </c>
      <c r="B13799" s="2">
        <v>3.2804857319197009</v>
      </c>
    </row>
    <row r="13800" spans="1:2" x14ac:dyDescent="0.25">
      <c r="A13800" s="28" t="s">
        <v>87</v>
      </c>
      <c r="B13800" s="2">
        <v>6.9265091293045522</v>
      </c>
    </row>
    <row r="13801" spans="1:2" x14ac:dyDescent="0.25">
      <c r="A13801" s="28" t="s">
        <v>31</v>
      </c>
      <c r="B13801" s="2">
        <v>7.9457124926223504</v>
      </c>
    </row>
    <row r="13802" spans="1:2" x14ac:dyDescent="0.25">
      <c r="A13802" s="28" t="s">
        <v>29</v>
      </c>
      <c r="B13802" s="2">
        <v>2.9170272295794035</v>
      </c>
    </row>
    <row r="13803" spans="1:2" x14ac:dyDescent="0.25">
      <c r="A13803" s="28" t="s">
        <v>30</v>
      </c>
      <c r="B13803" s="2">
        <v>4.1288597552360358</v>
      </c>
    </row>
    <row r="13804" spans="1:2" x14ac:dyDescent="0.25">
      <c r="A13804" s="28" t="s">
        <v>88</v>
      </c>
      <c r="B13804" s="2">
        <v>51.231263391879452</v>
      </c>
    </row>
    <row r="13805" spans="1:2" x14ac:dyDescent="0.25">
      <c r="A13805" s="28" t="s">
        <v>80</v>
      </c>
      <c r="B13805" s="2">
        <v>30.328554101172603</v>
      </c>
    </row>
    <row r="13806" spans="1:2" x14ac:dyDescent="0.25">
      <c r="A13806" s="28" t="s">
        <v>85</v>
      </c>
      <c r="B13806" s="2">
        <v>87.066256341885293</v>
      </c>
    </row>
    <row r="13807" spans="1:2" x14ac:dyDescent="0.25">
      <c r="A13807" s="28" t="s">
        <v>82</v>
      </c>
      <c r="B13807" s="2">
        <v>69.296049496602151</v>
      </c>
    </row>
    <row r="13808" spans="1:2" x14ac:dyDescent="0.25">
      <c r="A13808" s="6" t="s">
        <v>53</v>
      </c>
      <c r="B13808" s="2">
        <v>3.0680947457844416</v>
      </c>
    </row>
    <row r="13809" spans="1:2" x14ac:dyDescent="0.25">
      <c r="A13809" s="28" t="s">
        <v>79</v>
      </c>
      <c r="B13809" s="2">
        <v>2.6276133761028329E-4</v>
      </c>
    </row>
    <row r="13810" spans="1:2" x14ac:dyDescent="0.25">
      <c r="A13810" s="28" t="s">
        <v>86</v>
      </c>
      <c r="B13810" s="2">
        <v>1.2023997891390142E-4</v>
      </c>
    </row>
    <row r="13811" spans="1:2" x14ac:dyDescent="0.25">
      <c r="A13811" s="28" t="s">
        <v>87</v>
      </c>
      <c r="B13811" s="2">
        <v>3.6567715612541418E-3</v>
      </c>
    </row>
    <row r="13812" spans="1:2" x14ac:dyDescent="0.25">
      <c r="A13812" s="28" t="s">
        <v>31</v>
      </c>
      <c r="B13812" s="2">
        <v>2.4373276233754593E-3</v>
      </c>
    </row>
    <row r="13813" spans="1:2" x14ac:dyDescent="0.25">
      <c r="A13813" s="28" t="s">
        <v>29</v>
      </c>
      <c r="B13813" s="2">
        <v>9.7356408701000446E-5</v>
      </c>
    </row>
    <row r="13814" spans="1:2" x14ac:dyDescent="0.25">
      <c r="A13814" s="28" t="s">
        <v>30</v>
      </c>
      <c r="B13814" s="2">
        <v>1.0549434009185688E-5</v>
      </c>
    </row>
    <row r="13815" spans="1:2" x14ac:dyDescent="0.25">
      <c r="A13815" s="28" t="s">
        <v>80</v>
      </c>
      <c r="B13815" s="2">
        <v>0.11072363562728728</v>
      </c>
    </row>
    <row r="13816" spans="1:2" x14ac:dyDescent="0.25">
      <c r="A13816" s="28" t="s">
        <v>85</v>
      </c>
      <c r="B13816" s="2">
        <v>1.4916045631183616</v>
      </c>
    </row>
    <row r="13817" spans="1:2" x14ac:dyDescent="0.25">
      <c r="A13817" s="28" t="s">
        <v>82</v>
      </c>
      <c r="B13817" s="2">
        <v>1.4591815406949289</v>
      </c>
    </row>
    <row r="13818" spans="1:2" x14ac:dyDescent="0.25">
      <c r="A13818" s="6" t="s">
        <v>19</v>
      </c>
      <c r="B13818" s="2">
        <v>2.6411874178168366</v>
      </c>
    </row>
    <row r="13819" spans="1:2" x14ac:dyDescent="0.25">
      <c r="A13819" s="28" t="s">
        <v>79</v>
      </c>
      <c r="B13819" s="2">
        <v>0.53765061575642048</v>
      </c>
    </row>
    <row r="13820" spans="1:2" x14ac:dyDescent="0.25">
      <c r="A13820" s="28" t="s">
        <v>86</v>
      </c>
      <c r="B13820" s="2">
        <v>4.2512507146931305E-2</v>
      </c>
    </row>
    <row r="13821" spans="1:2" x14ac:dyDescent="0.25">
      <c r="A13821" s="28" t="s">
        <v>87</v>
      </c>
      <c r="B13821" s="2">
        <v>1.5596201878238862E-2</v>
      </c>
    </row>
    <row r="13822" spans="1:2" x14ac:dyDescent="0.25">
      <c r="A13822" s="28" t="s">
        <v>31</v>
      </c>
      <c r="B13822" s="2">
        <v>0.11002043791092278</v>
      </c>
    </row>
    <row r="13823" spans="1:2" x14ac:dyDescent="0.25">
      <c r="A13823" s="28" t="s">
        <v>29</v>
      </c>
      <c r="B13823" s="2">
        <v>0.13247034826864879</v>
      </c>
    </row>
    <row r="13824" spans="1:2" x14ac:dyDescent="0.25">
      <c r="A13824" s="28" t="s">
        <v>30</v>
      </c>
      <c r="B13824" s="2">
        <v>0.11465004227032527</v>
      </c>
    </row>
    <row r="13825" spans="1:2" x14ac:dyDescent="0.25">
      <c r="A13825" s="28" t="s">
        <v>88</v>
      </c>
      <c r="B13825" s="2">
        <v>0.17495657218176511</v>
      </c>
    </row>
    <row r="13826" spans="1:2" x14ac:dyDescent="0.25">
      <c r="A13826" s="28" t="s">
        <v>80</v>
      </c>
      <c r="B13826" s="2">
        <v>6.5584321409669952E-2</v>
      </c>
    </row>
    <row r="13827" spans="1:2" x14ac:dyDescent="0.25">
      <c r="A13827" s="28" t="s">
        <v>85</v>
      </c>
      <c r="B13827" s="2">
        <v>1.2365204723631371</v>
      </c>
    </row>
    <row r="13828" spans="1:2" x14ac:dyDescent="0.25">
      <c r="A13828" s="28" t="s">
        <v>82</v>
      </c>
      <c r="B13828" s="2">
        <v>0.21122589863077731</v>
      </c>
    </row>
    <row r="13829" spans="1:2" x14ac:dyDescent="0.25">
      <c r="A13829" s="6" t="s">
        <v>244</v>
      </c>
      <c r="B13829" s="2">
        <v>39.829410808928948</v>
      </c>
    </row>
    <row r="13830" spans="1:2" x14ac:dyDescent="0.25">
      <c r="A13830" s="28" t="s">
        <v>79</v>
      </c>
      <c r="B13830" s="2">
        <v>0.58229375786672621</v>
      </c>
    </row>
    <row r="13831" spans="1:2" x14ac:dyDescent="0.25">
      <c r="A13831" s="28" t="s">
        <v>86</v>
      </c>
      <c r="B13831" s="2">
        <v>0.26556456334261325</v>
      </c>
    </row>
    <row r="13832" spans="1:2" x14ac:dyDescent="0.25">
      <c r="A13832" s="28" t="s">
        <v>87</v>
      </c>
      <c r="B13832" s="2">
        <v>2.0902239594994496</v>
      </c>
    </row>
    <row r="13833" spans="1:2" x14ac:dyDescent="0.25">
      <c r="A13833" s="28" t="s">
        <v>31</v>
      </c>
      <c r="B13833" s="2">
        <v>0.75508503372426727</v>
      </c>
    </row>
    <row r="13834" spans="1:2" x14ac:dyDescent="0.25">
      <c r="A13834" s="28" t="s">
        <v>29</v>
      </c>
      <c r="B13834" s="2">
        <v>0.51356606467901689</v>
      </c>
    </row>
    <row r="13835" spans="1:2" x14ac:dyDescent="0.25">
      <c r="A13835" s="28" t="s">
        <v>30</v>
      </c>
      <c r="B13835" s="2">
        <v>0.28683218209630867</v>
      </c>
    </row>
    <row r="13836" spans="1:2" x14ac:dyDescent="0.25">
      <c r="A13836" s="28" t="s">
        <v>88</v>
      </c>
      <c r="B13836" s="2">
        <v>6.428031942638774</v>
      </c>
    </row>
    <row r="13837" spans="1:2" x14ac:dyDescent="0.25">
      <c r="A13837" s="28" t="s">
        <v>80</v>
      </c>
      <c r="B13837" s="2">
        <v>3.016855246941082E-2</v>
      </c>
    </row>
    <row r="13838" spans="1:2" x14ac:dyDescent="0.25">
      <c r="A13838" s="28" t="s">
        <v>85</v>
      </c>
      <c r="B13838" s="2">
        <v>11.394643070190007</v>
      </c>
    </row>
    <row r="13839" spans="1:2" x14ac:dyDescent="0.25">
      <c r="A13839" s="28" t="s">
        <v>82</v>
      </c>
      <c r="B13839" s="2">
        <v>17.483001682422376</v>
      </c>
    </row>
    <row r="13840" spans="1:2" x14ac:dyDescent="0.25">
      <c r="A13840" s="6" t="s">
        <v>246</v>
      </c>
      <c r="B13840" s="2">
        <v>83.706103239618784</v>
      </c>
    </row>
    <row r="13841" spans="1:2" x14ac:dyDescent="0.25">
      <c r="A13841" s="28" t="s">
        <v>79</v>
      </c>
      <c r="B13841" s="2">
        <v>2.1065408649258335</v>
      </c>
    </row>
    <row r="13842" spans="1:2" x14ac:dyDescent="0.25">
      <c r="A13842" s="28" t="s">
        <v>86</v>
      </c>
      <c r="B13842" s="2">
        <v>0.82231509672316594</v>
      </c>
    </row>
    <row r="13843" spans="1:2" x14ac:dyDescent="0.25">
      <c r="A13843" s="28" t="s">
        <v>87</v>
      </c>
      <c r="B13843" s="2">
        <v>2.8298308925533608</v>
      </c>
    </row>
    <row r="13844" spans="1:2" x14ac:dyDescent="0.25">
      <c r="A13844" s="28" t="s">
        <v>31</v>
      </c>
      <c r="B13844" s="2">
        <v>0.76100302626670635</v>
      </c>
    </row>
    <row r="13845" spans="1:2" x14ac:dyDescent="0.25">
      <c r="A13845" s="28" t="s">
        <v>29</v>
      </c>
      <c r="B13845" s="2">
        <v>0.47931557840104871</v>
      </c>
    </row>
    <row r="13846" spans="1:2" x14ac:dyDescent="0.25">
      <c r="A13846" s="28" t="s">
        <v>30</v>
      </c>
      <c r="B13846" s="2">
        <v>0.99568590760790798</v>
      </c>
    </row>
    <row r="13847" spans="1:2" x14ac:dyDescent="0.25">
      <c r="A13847" s="28" t="s">
        <v>88</v>
      </c>
      <c r="B13847" s="2">
        <v>5.3668200667951274</v>
      </c>
    </row>
    <row r="13848" spans="1:2" x14ac:dyDescent="0.25">
      <c r="A13848" s="28" t="s">
        <v>80</v>
      </c>
      <c r="B13848" s="2">
        <v>6.9855270586099421</v>
      </c>
    </row>
    <row r="13849" spans="1:2" x14ac:dyDescent="0.25">
      <c r="A13849" s="28" t="s">
        <v>85</v>
      </c>
      <c r="B13849" s="2">
        <v>37.405919214546493</v>
      </c>
    </row>
    <row r="13850" spans="1:2" x14ac:dyDescent="0.25">
      <c r="A13850" s="28" t="s">
        <v>82</v>
      </c>
      <c r="B13850" s="2">
        <v>25.953145533189204</v>
      </c>
    </row>
    <row r="13851" spans="1:2" x14ac:dyDescent="0.25">
      <c r="A13851" s="6" t="s">
        <v>248</v>
      </c>
      <c r="B13851" s="2">
        <v>965.81370869299963</v>
      </c>
    </row>
    <row r="13852" spans="1:2" x14ac:dyDescent="0.25">
      <c r="A13852" s="28" t="s">
        <v>79</v>
      </c>
      <c r="B13852" s="2">
        <v>23.63151756276276</v>
      </c>
    </row>
    <row r="13853" spans="1:2" x14ac:dyDescent="0.25">
      <c r="A13853" s="28" t="s">
        <v>86</v>
      </c>
      <c r="B13853" s="2">
        <v>8.1919081103280789</v>
      </c>
    </row>
    <row r="13854" spans="1:2" x14ac:dyDescent="0.25">
      <c r="A13854" s="28" t="s">
        <v>87</v>
      </c>
      <c r="B13854" s="2">
        <v>32.214081874966325</v>
      </c>
    </row>
    <row r="13855" spans="1:2" x14ac:dyDescent="0.25">
      <c r="A13855" s="28" t="s">
        <v>31</v>
      </c>
      <c r="B13855" s="2">
        <v>37.854420679021587</v>
      </c>
    </row>
    <row r="13856" spans="1:2" x14ac:dyDescent="0.25">
      <c r="A13856" s="28" t="s">
        <v>29</v>
      </c>
      <c r="B13856" s="2">
        <v>14.552004784999008</v>
      </c>
    </row>
    <row r="13857" spans="1:2" x14ac:dyDescent="0.25">
      <c r="A13857" s="28" t="s">
        <v>30</v>
      </c>
      <c r="B13857" s="2">
        <v>38.771051396558754</v>
      </c>
    </row>
    <row r="13858" spans="1:2" x14ac:dyDescent="0.25">
      <c r="A13858" s="28" t="s">
        <v>88</v>
      </c>
      <c r="B13858" s="2">
        <v>265.99529267682209</v>
      </c>
    </row>
    <row r="13859" spans="1:2" x14ac:dyDescent="0.25">
      <c r="A13859" s="28" t="s">
        <v>80</v>
      </c>
      <c r="B13859" s="2">
        <v>55.34966920938561</v>
      </c>
    </row>
    <row r="13860" spans="1:2" x14ac:dyDescent="0.25">
      <c r="A13860" s="28" t="s">
        <v>85</v>
      </c>
      <c r="B13860" s="2">
        <v>254.25455963138251</v>
      </c>
    </row>
    <row r="13861" spans="1:2" x14ac:dyDescent="0.25">
      <c r="A13861" s="28" t="s">
        <v>82</v>
      </c>
      <c r="B13861" s="2">
        <v>234.99920276677295</v>
      </c>
    </row>
    <row r="13862" spans="1:2" x14ac:dyDescent="0.25">
      <c r="A13862" s="6" t="s">
        <v>20</v>
      </c>
      <c r="B13862" s="2">
        <v>52.342028551669799</v>
      </c>
    </row>
    <row r="13863" spans="1:2" x14ac:dyDescent="0.25">
      <c r="A13863" s="28" t="s">
        <v>79</v>
      </c>
      <c r="B13863" s="2">
        <v>1.9639035917797552</v>
      </c>
    </row>
    <row r="13864" spans="1:2" x14ac:dyDescent="0.25">
      <c r="A13864" s="28" t="s">
        <v>86</v>
      </c>
      <c r="B13864" s="2">
        <v>0.80155398192439586</v>
      </c>
    </row>
    <row r="13865" spans="1:2" x14ac:dyDescent="0.25">
      <c r="A13865" s="28" t="s">
        <v>87</v>
      </c>
      <c r="B13865" s="2">
        <v>4.2376436088938059</v>
      </c>
    </row>
    <row r="13866" spans="1:2" x14ac:dyDescent="0.25">
      <c r="A13866" s="28" t="s">
        <v>31</v>
      </c>
      <c r="B13866" s="2">
        <v>0.51498282126469275</v>
      </c>
    </row>
    <row r="13867" spans="1:2" x14ac:dyDescent="0.25">
      <c r="A13867" s="28" t="s">
        <v>29</v>
      </c>
      <c r="B13867" s="2">
        <v>0.66159010347747305</v>
      </c>
    </row>
    <row r="13868" spans="1:2" x14ac:dyDescent="0.25">
      <c r="A13868" s="28" t="s">
        <v>30</v>
      </c>
      <c r="B13868" s="2">
        <v>0.73287135553367</v>
      </c>
    </row>
    <row r="13869" spans="1:2" x14ac:dyDescent="0.25">
      <c r="A13869" s="28" t="s">
        <v>88</v>
      </c>
      <c r="B13869" s="2">
        <v>11.717240914012311</v>
      </c>
    </row>
    <row r="13870" spans="1:2" x14ac:dyDescent="0.25">
      <c r="A13870" s="28" t="s">
        <v>80</v>
      </c>
      <c r="B13870" s="2">
        <v>1.6713847368491028</v>
      </c>
    </row>
    <row r="13871" spans="1:2" x14ac:dyDescent="0.25">
      <c r="A13871" s="28" t="s">
        <v>85</v>
      </c>
      <c r="B13871" s="2">
        <v>19.357185634410982</v>
      </c>
    </row>
    <row r="13872" spans="1:2" x14ac:dyDescent="0.25">
      <c r="A13872" s="28" t="s">
        <v>82</v>
      </c>
      <c r="B13872" s="2">
        <v>10.683671803523605</v>
      </c>
    </row>
    <row r="13873" spans="1:2" x14ac:dyDescent="0.25">
      <c r="A13873" s="6" t="s">
        <v>21</v>
      </c>
      <c r="B13873" s="2">
        <v>47.793169483464332</v>
      </c>
    </row>
    <row r="13874" spans="1:2" x14ac:dyDescent="0.25">
      <c r="A13874" s="28" t="s">
        <v>79</v>
      </c>
      <c r="B13874" s="2">
        <v>0.67848742960379504</v>
      </c>
    </row>
    <row r="13875" spans="1:2" x14ac:dyDescent="0.25">
      <c r="A13875" s="28" t="s">
        <v>86</v>
      </c>
      <c r="B13875" s="2">
        <v>0.34656123638022757</v>
      </c>
    </row>
    <row r="13876" spans="1:2" x14ac:dyDescent="0.25">
      <c r="A13876" s="28" t="s">
        <v>87</v>
      </c>
      <c r="B13876" s="2">
        <v>0.75736671996187488</v>
      </c>
    </row>
    <row r="13877" spans="1:2" x14ac:dyDescent="0.25">
      <c r="A13877" s="28" t="s">
        <v>31</v>
      </c>
      <c r="B13877" s="2">
        <v>0.63969515924679099</v>
      </c>
    </row>
    <row r="13878" spans="1:2" x14ac:dyDescent="0.25">
      <c r="A13878" s="28" t="s">
        <v>29</v>
      </c>
      <c r="B13878" s="2">
        <v>0.23848225670335346</v>
      </c>
    </row>
    <row r="13879" spans="1:2" x14ac:dyDescent="0.25">
      <c r="A13879" s="28" t="s">
        <v>30</v>
      </c>
      <c r="B13879" s="2">
        <v>0.9656130987125614</v>
      </c>
    </row>
    <row r="13880" spans="1:2" x14ac:dyDescent="0.25">
      <c r="A13880" s="28" t="s">
        <v>88</v>
      </c>
      <c r="B13880" s="2">
        <v>3.0565281509783953</v>
      </c>
    </row>
    <row r="13881" spans="1:2" x14ac:dyDescent="0.25">
      <c r="A13881" s="28" t="s">
        <v>80</v>
      </c>
      <c r="B13881" s="2">
        <v>9.0145462042937226</v>
      </c>
    </row>
    <row r="13882" spans="1:2" x14ac:dyDescent="0.25">
      <c r="A13882" s="28" t="s">
        <v>85</v>
      </c>
      <c r="B13882" s="2">
        <v>13.93449040871921</v>
      </c>
    </row>
    <row r="13883" spans="1:2" x14ac:dyDescent="0.25">
      <c r="A13883" s="28" t="s">
        <v>82</v>
      </c>
      <c r="B13883" s="2">
        <v>18.161398818864402</v>
      </c>
    </row>
    <row r="13884" spans="1:2" x14ac:dyDescent="0.25">
      <c r="A13884" s="6" t="s">
        <v>22</v>
      </c>
      <c r="B13884" s="2">
        <v>47.185814027486074</v>
      </c>
    </row>
    <row r="13885" spans="1:2" x14ac:dyDescent="0.25">
      <c r="A13885" s="28" t="s">
        <v>79</v>
      </c>
      <c r="B13885" s="2">
        <v>1.1617564926337223</v>
      </c>
    </row>
    <row r="13886" spans="1:2" x14ac:dyDescent="0.25">
      <c r="A13886" s="28" t="s">
        <v>86</v>
      </c>
      <c r="B13886" s="2">
        <v>0.67841458355955131</v>
      </c>
    </row>
    <row r="13887" spans="1:2" x14ac:dyDescent="0.25">
      <c r="A13887" s="28" t="s">
        <v>87</v>
      </c>
      <c r="B13887" s="2">
        <v>1.9318501631798202</v>
      </c>
    </row>
    <row r="13888" spans="1:2" x14ac:dyDescent="0.25">
      <c r="A13888" s="28" t="s">
        <v>31</v>
      </c>
      <c r="B13888" s="2">
        <v>1.5491491127995201</v>
      </c>
    </row>
    <row r="13889" spans="1:2" x14ac:dyDescent="0.25">
      <c r="A13889" s="28" t="s">
        <v>29</v>
      </c>
      <c r="B13889" s="2">
        <v>1.067280925888122</v>
      </c>
    </row>
    <row r="13890" spans="1:2" x14ac:dyDescent="0.25">
      <c r="A13890" s="28" t="s">
        <v>30</v>
      </c>
      <c r="B13890" s="2">
        <v>1.234927862098959</v>
      </c>
    </row>
    <row r="13891" spans="1:2" x14ac:dyDescent="0.25">
      <c r="A13891" s="28" t="s">
        <v>88</v>
      </c>
      <c r="B13891" s="2">
        <v>8.8378493072173789</v>
      </c>
    </row>
    <row r="13892" spans="1:2" x14ac:dyDescent="0.25">
      <c r="A13892" s="28" t="s">
        <v>80</v>
      </c>
      <c r="B13892" s="2">
        <v>2.3518716843379837</v>
      </c>
    </row>
    <row r="13893" spans="1:2" x14ac:dyDescent="0.25">
      <c r="A13893" s="28" t="s">
        <v>85</v>
      </c>
      <c r="B13893" s="2">
        <v>16.518210411232225</v>
      </c>
    </row>
    <row r="13894" spans="1:2" x14ac:dyDescent="0.25">
      <c r="A13894" s="28" t="s">
        <v>82</v>
      </c>
      <c r="B13894" s="2">
        <v>11.854503484538792</v>
      </c>
    </row>
    <row r="13895" spans="1:2" x14ac:dyDescent="0.25">
      <c r="A13895" s="6" t="s">
        <v>25</v>
      </c>
      <c r="B13895" s="2">
        <v>106.34613796674272</v>
      </c>
    </row>
    <row r="13896" spans="1:2" x14ac:dyDescent="0.25">
      <c r="A13896" s="28" t="s">
        <v>79</v>
      </c>
      <c r="B13896" s="2">
        <v>4.4592804602073537</v>
      </c>
    </row>
    <row r="13897" spans="1:2" x14ac:dyDescent="0.25">
      <c r="A13897" s="28" t="s">
        <v>86</v>
      </c>
      <c r="B13897" s="2">
        <v>0.92311130761734195</v>
      </c>
    </row>
    <row r="13898" spans="1:2" x14ac:dyDescent="0.25">
      <c r="A13898" s="28" t="s">
        <v>87</v>
      </c>
      <c r="B13898" s="2">
        <v>3.2413463663051165</v>
      </c>
    </row>
    <row r="13899" spans="1:2" x14ac:dyDescent="0.25">
      <c r="A13899" s="28" t="s">
        <v>31</v>
      </c>
      <c r="B13899" s="2">
        <v>1.1344836792484243</v>
      </c>
    </row>
    <row r="13900" spans="1:2" x14ac:dyDescent="0.25">
      <c r="A13900" s="28" t="s">
        <v>29</v>
      </c>
      <c r="B13900" s="2">
        <v>0.34910544706211138</v>
      </c>
    </row>
    <row r="13901" spans="1:2" x14ac:dyDescent="0.25">
      <c r="A13901" s="28" t="s">
        <v>30</v>
      </c>
      <c r="B13901" s="2">
        <v>1.1190185088267552</v>
      </c>
    </row>
    <row r="13902" spans="1:2" x14ac:dyDescent="0.25">
      <c r="A13902" s="28" t="s">
        <v>88</v>
      </c>
      <c r="B13902" s="2">
        <v>3.8283188706440323</v>
      </c>
    </row>
    <row r="13903" spans="1:2" x14ac:dyDescent="0.25">
      <c r="A13903" s="28" t="s">
        <v>80</v>
      </c>
      <c r="B13903" s="2">
        <v>6.0744822854531133</v>
      </c>
    </row>
    <row r="13904" spans="1:2" x14ac:dyDescent="0.25">
      <c r="A13904" s="28" t="s">
        <v>85</v>
      </c>
      <c r="B13904" s="2">
        <v>67.331780199951865</v>
      </c>
    </row>
    <row r="13905" spans="1:2" x14ac:dyDescent="0.25">
      <c r="A13905" s="28" t="s">
        <v>82</v>
      </c>
      <c r="B13905" s="2">
        <v>17.885210841426595</v>
      </c>
    </row>
    <row r="13906" spans="1:2" x14ac:dyDescent="0.25">
      <c r="A13906" s="6" t="s">
        <v>23</v>
      </c>
      <c r="B13906" s="2">
        <v>21.439060152042817</v>
      </c>
    </row>
    <row r="13907" spans="1:2" x14ac:dyDescent="0.25">
      <c r="A13907" s="28" t="s">
        <v>79</v>
      </c>
      <c r="B13907" s="2">
        <v>0.2857034439831761</v>
      </c>
    </row>
    <row r="13908" spans="1:2" x14ac:dyDescent="0.25">
      <c r="A13908" s="28" t="s">
        <v>86</v>
      </c>
      <c r="B13908" s="2">
        <v>0.2671685288199433</v>
      </c>
    </row>
    <row r="13909" spans="1:2" x14ac:dyDescent="0.25">
      <c r="A13909" s="28" t="s">
        <v>87</v>
      </c>
      <c r="B13909" s="2">
        <v>0.55787589991456754</v>
      </c>
    </row>
    <row r="13910" spans="1:2" x14ac:dyDescent="0.25">
      <c r="A13910" s="28" t="s">
        <v>31</v>
      </c>
      <c r="B13910" s="2">
        <v>0.62317610452725558</v>
      </c>
    </row>
    <row r="13911" spans="1:2" x14ac:dyDescent="0.25">
      <c r="A13911" s="28" t="s">
        <v>29</v>
      </c>
      <c r="B13911" s="2">
        <v>0.34496110219301357</v>
      </c>
    </row>
    <row r="13912" spans="1:2" x14ac:dyDescent="0.25">
      <c r="A13912" s="28" t="s">
        <v>30</v>
      </c>
      <c r="B13912" s="2">
        <v>0.33858625813463156</v>
      </c>
    </row>
    <row r="13913" spans="1:2" x14ac:dyDescent="0.25">
      <c r="A13913" s="28" t="s">
        <v>88</v>
      </c>
      <c r="B13913" s="2">
        <v>6.3427546150201675</v>
      </c>
    </row>
    <row r="13914" spans="1:2" x14ac:dyDescent="0.25">
      <c r="A13914" s="28" t="s">
        <v>80</v>
      </c>
      <c r="B13914" s="2">
        <v>1.0357638712439445</v>
      </c>
    </row>
    <row r="13915" spans="1:2" x14ac:dyDescent="0.25">
      <c r="A13915" s="28" t="s">
        <v>85</v>
      </c>
      <c r="B13915" s="2">
        <v>6.2858090217695901</v>
      </c>
    </row>
    <row r="13916" spans="1:2" x14ac:dyDescent="0.25">
      <c r="A13916" s="28" t="s">
        <v>82</v>
      </c>
      <c r="B13916" s="2">
        <v>5.3572613064365271</v>
      </c>
    </row>
    <row r="13917" spans="1:2" x14ac:dyDescent="0.25">
      <c r="A13917" s="6" t="s">
        <v>250</v>
      </c>
      <c r="B13917" s="2">
        <v>546.10123542954011</v>
      </c>
    </row>
    <row r="13918" spans="1:2" x14ac:dyDescent="0.25">
      <c r="A13918" s="28" t="s">
        <v>79</v>
      </c>
      <c r="B13918" s="2">
        <v>9.0627652990092944</v>
      </c>
    </row>
    <row r="13919" spans="1:2" x14ac:dyDescent="0.25">
      <c r="A13919" s="28" t="s">
        <v>86</v>
      </c>
      <c r="B13919" s="2">
        <v>7.9512159716113997</v>
      </c>
    </row>
    <row r="13920" spans="1:2" x14ac:dyDescent="0.25">
      <c r="A13920" s="28" t="s">
        <v>87</v>
      </c>
      <c r="B13920" s="2">
        <v>25.010021724456593</v>
      </c>
    </row>
    <row r="13921" spans="1:2" x14ac:dyDescent="0.25">
      <c r="A13921" s="28" t="s">
        <v>31</v>
      </c>
      <c r="B13921" s="2">
        <v>25.0430397031217</v>
      </c>
    </row>
    <row r="13922" spans="1:2" x14ac:dyDescent="0.25">
      <c r="A13922" s="28" t="s">
        <v>29</v>
      </c>
      <c r="B13922" s="2">
        <v>11.691636687961994</v>
      </c>
    </row>
    <row r="13923" spans="1:2" x14ac:dyDescent="0.25">
      <c r="A13923" s="28" t="s">
        <v>30</v>
      </c>
      <c r="B13923" s="2">
        <v>11.461984397574756</v>
      </c>
    </row>
    <row r="13924" spans="1:2" x14ac:dyDescent="0.25">
      <c r="A13924" s="28" t="s">
        <v>88</v>
      </c>
      <c r="B13924" s="2">
        <v>144.36398291313841</v>
      </c>
    </row>
    <row r="13925" spans="1:2" x14ac:dyDescent="0.25">
      <c r="A13925" s="28" t="s">
        <v>80</v>
      </c>
      <c r="B13925" s="2">
        <v>19.273464080071317</v>
      </c>
    </row>
    <row r="13926" spans="1:2" x14ac:dyDescent="0.25">
      <c r="A13926" s="28" t="s">
        <v>85</v>
      </c>
      <c r="B13926" s="2">
        <v>156.66747804433379</v>
      </c>
    </row>
    <row r="13927" spans="1:2" x14ac:dyDescent="0.25">
      <c r="A13927" s="28" t="s">
        <v>82</v>
      </c>
      <c r="B13927" s="2">
        <v>135.57564660826091</v>
      </c>
    </row>
    <row r="13928" spans="1:2" x14ac:dyDescent="0.25">
      <c r="A13928" s="6" t="s">
        <v>252</v>
      </c>
      <c r="B13928" s="2">
        <v>138.50327377616043</v>
      </c>
    </row>
    <row r="13929" spans="1:2" x14ac:dyDescent="0.25">
      <c r="A13929" s="28" t="s">
        <v>79</v>
      </c>
      <c r="B13929" s="2">
        <v>2.982167641209331</v>
      </c>
    </row>
    <row r="13930" spans="1:2" x14ac:dyDescent="0.25">
      <c r="A13930" s="28" t="s">
        <v>86</v>
      </c>
      <c r="B13930" s="2">
        <v>1.8451054722322515</v>
      </c>
    </row>
    <row r="13931" spans="1:2" x14ac:dyDescent="0.25">
      <c r="A13931" s="28" t="s">
        <v>87</v>
      </c>
      <c r="B13931" s="2">
        <v>3.3062801427104143</v>
      </c>
    </row>
    <row r="13932" spans="1:2" x14ac:dyDescent="0.25">
      <c r="A13932" s="28" t="s">
        <v>31</v>
      </c>
      <c r="B13932" s="2">
        <v>3.3850931023149982</v>
      </c>
    </row>
    <row r="13933" spans="1:2" x14ac:dyDescent="0.25">
      <c r="A13933" s="28" t="s">
        <v>29</v>
      </c>
      <c r="B13933" s="2">
        <v>10.803011350145825</v>
      </c>
    </row>
    <row r="13934" spans="1:2" x14ac:dyDescent="0.25">
      <c r="A13934" s="28" t="s">
        <v>30</v>
      </c>
      <c r="B13934" s="2">
        <v>2.2142147624655886</v>
      </c>
    </row>
    <row r="13935" spans="1:2" x14ac:dyDescent="0.25">
      <c r="A13935" s="28" t="s">
        <v>88</v>
      </c>
      <c r="B13935" s="2">
        <v>30.681947230563516</v>
      </c>
    </row>
    <row r="13936" spans="1:2" x14ac:dyDescent="0.25">
      <c r="A13936" s="28" t="s">
        <v>80</v>
      </c>
      <c r="B13936" s="2">
        <v>7.7993348933692932</v>
      </c>
    </row>
    <row r="13937" spans="1:2" x14ac:dyDescent="0.25">
      <c r="A13937" s="28" t="s">
        <v>85</v>
      </c>
      <c r="B13937" s="2">
        <v>34.063298277742774</v>
      </c>
    </row>
    <row r="13938" spans="1:2" x14ac:dyDescent="0.25">
      <c r="A13938" s="28" t="s">
        <v>82</v>
      </c>
      <c r="B13938" s="2">
        <v>41.422820903406446</v>
      </c>
    </row>
    <row r="13939" spans="1:2" x14ac:dyDescent="0.25">
      <c r="A13939" s="6" t="s">
        <v>230</v>
      </c>
      <c r="B13939" s="2">
        <v>108.56166622354937</v>
      </c>
    </row>
    <row r="13940" spans="1:2" x14ac:dyDescent="0.25">
      <c r="A13940" s="28" t="s">
        <v>79</v>
      </c>
      <c r="B13940" s="2">
        <v>0.96130902176829858</v>
      </c>
    </row>
    <row r="13941" spans="1:2" x14ac:dyDescent="0.25">
      <c r="A13941" s="28" t="s">
        <v>86</v>
      </c>
      <c r="B13941" s="2">
        <v>0.72844811486613903</v>
      </c>
    </row>
    <row r="13942" spans="1:2" x14ac:dyDescent="0.25">
      <c r="A13942" s="28" t="s">
        <v>87</v>
      </c>
      <c r="B13942" s="2">
        <v>3.0806733209919188</v>
      </c>
    </row>
    <row r="13943" spans="1:2" x14ac:dyDescent="0.25">
      <c r="A13943" s="28" t="s">
        <v>31</v>
      </c>
      <c r="B13943" s="2">
        <v>6.4939840373658306</v>
      </c>
    </row>
    <row r="13944" spans="1:2" x14ac:dyDescent="0.25">
      <c r="A13944" s="28" t="s">
        <v>29</v>
      </c>
      <c r="B13944" s="2">
        <v>6.481297160662665</v>
      </c>
    </row>
    <row r="13945" spans="1:2" x14ac:dyDescent="0.25">
      <c r="A13945" s="28" t="s">
        <v>30</v>
      </c>
      <c r="B13945" s="2">
        <v>5.5397999149319626</v>
      </c>
    </row>
    <row r="13946" spans="1:2" x14ac:dyDescent="0.25">
      <c r="A13946" s="28" t="s">
        <v>88</v>
      </c>
      <c r="B13946" s="2">
        <v>23.194105279469259</v>
      </c>
    </row>
    <row r="13947" spans="1:2" x14ac:dyDescent="0.25">
      <c r="A13947" s="28" t="s">
        <v>80</v>
      </c>
      <c r="B13947" s="2">
        <v>1.8884624338028315</v>
      </c>
    </row>
    <row r="13948" spans="1:2" x14ac:dyDescent="0.25">
      <c r="A13948" s="28" t="s">
        <v>85</v>
      </c>
      <c r="B13948" s="2">
        <v>25.468809227714381</v>
      </c>
    </row>
    <row r="13949" spans="1:2" x14ac:dyDescent="0.25">
      <c r="A13949" s="28" t="s">
        <v>82</v>
      </c>
      <c r="B13949" s="2">
        <v>34.724777711976081</v>
      </c>
    </row>
    <row r="13950" spans="1:2" x14ac:dyDescent="0.25">
      <c r="A13950" s="6" t="s">
        <v>93</v>
      </c>
      <c r="B13950" s="2">
        <v>2455.267178038438</v>
      </c>
    </row>
    <row r="13951" spans="1:2" x14ac:dyDescent="0.25">
      <c r="A13951" s="28" t="s">
        <v>79</v>
      </c>
      <c r="B13951" s="2">
        <v>56.897202510787665</v>
      </c>
    </row>
    <row r="13952" spans="1:2" x14ac:dyDescent="0.25">
      <c r="A13952" s="28" t="s">
        <v>86</v>
      </c>
      <c r="B13952" s="2">
        <v>26.295616357622553</v>
      </c>
    </row>
    <row r="13953" spans="1:2" x14ac:dyDescent="0.25">
      <c r="A13953" s="28" t="s">
        <v>87</v>
      </c>
      <c r="B13953" s="2">
        <v>88.689758301943755</v>
      </c>
    </row>
    <row r="13954" spans="1:2" x14ac:dyDescent="0.25">
      <c r="A13954" s="28" t="s">
        <v>31</v>
      </c>
      <c r="B13954" s="2">
        <v>87.209514257600333</v>
      </c>
    </row>
    <row r="13955" spans="1:2" x14ac:dyDescent="0.25">
      <c r="A13955" s="28" t="s">
        <v>29</v>
      </c>
      <c r="B13955" s="2">
        <v>50.616783758956224</v>
      </c>
    </row>
    <row r="13956" spans="1:2" x14ac:dyDescent="0.25">
      <c r="A13956" s="28" t="s">
        <v>30</v>
      </c>
      <c r="B13956" s="2">
        <v>68.389026882808622</v>
      </c>
    </row>
    <row r="13957" spans="1:2" x14ac:dyDescent="0.25">
      <c r="A13957" s="28" t="s">
        <v>88</v>
      </c>
      <c r="B13957" s="2">
        <v>562.87043117057453</v>
      </c>
    </row>
    <row r="13958" spans="1:2" x14ac:dyDescent="0.25">
      <c r="A13958" s="28" t="s">
        <v>80</v>
      </c>
      <c r="B13958" s="2">
        <v>142.56106749755284</v>
      </c>
    </row>
    <row r="13959" spans="1:2" x14ac:dyDescent="0.25">
      <c r="A13959" s="28" t="s">
        <v>85</v>
      </c>
      <c r="B13959" s="2">
        <v>740.89161706687241</v>
      </c>
    </row>
    <row r="13960" spans="1:2" x14ac:dyDescent="0.25">
      <c r="A13960" s="28" t="s">
        <v>82</v>
      </c>
      <c r="B13960" s="2">
        <v>630.84616023371905</v>
      </c>
    </row>
    <row r="13961" spans="1:2" x14ac:dyDescent="0.25">
      <c r="A13961" s="3" t="s">
        <v>86</v>
      </c>
      <c r="B13961" s="2">
        <v>233.63615978248632</v>
      </c>
    </row>
    <row r="13962" spans="1:2" x14ac:dyDescent="0.25">
      <c r="A13962" s="6" t="s">
        <v>229</v>
      </c>
      <c r="B13962" s="2">
        <v>4.4420516714419351</v>
      </c>
    </row>
    <row r="13963" spans="1:2" x14ac:dyDescent="0.25">
      <c r="A13963" s="28" t="s">
        <v>79</v>
      </c>
      <c r="B13963" s="2">
        <v>2.5264272845636794E-3</v>
      </c>
    </row>
    <row r="13964" spans="1:2" x14ac:dyDescent="0.25">
      <c r="A13964" s="28" t="s">
        <v>87</v>
      </c>
      <c r="B13964" s="2">
        <v>0.31003686635812316</v>
      </c>
    </row>
    <row r="13965" spans="1:2" x14ac:dyDescent="0.25">
      <c r="A13965" s="28" t="s">
        <v>31</v>
      </c>
      <c r="B13965" s="2">
        <v>0.18833186428774912</v>
      </c>
    </row>
    <row r="13966" spans="1:2" x14ac:dyDescent="0.25">
      <c r="A13966" s="28" t="s">
        <v>29</v>
      </c>
      <c r="B13966" s="2">
        <v>6.466881817745336E-2</v>
      </c>
    </row>
    <row r="13967" spans="1:2" x14ac:dyDescent="0.25">
      <c r="A13967" s="28" t="s">
        <v>30</v>
      </c>
      <c r="B13967" s="2">
        <v>0.20090917294530572</v>
      </c>
    </row>
    <row r="13968" spans="1:2" x14ac:dyDescent="0.25">
      <c r="A13968" s="28" t="s">
        <v>88</v>
      </c>
      <c r="B13968" s="2">
        <v>0.1554090117036187</v>
      </c>
    </row>
    <row r="13969" spans="1:2" x14ac:dyDescent="0.25">
      <c r="A13969" s="28" t="s">
        <v>80</v>
      </c>
      <c r="B13969" s="2">
        <v>0.11838143360497906</v>
      </c>
    </row>
    <row r="13970" spans="1:2" x14ac:dyDescent="0.25">
      <c r="A13970" s="28" t="s">
        <v>84</v>
      </c>
      <c r="B13970" s="2">
        <v>1.1000698089419163</v>
      </c>
    </row>
    <row r="13971" spans="1:2" x14ac:dyDescent="0.25">
      <c r="A13971" s="28" t="s">
        <v>85</v>
      </c>
      <c r="B13971" s="2">
        <v>1.1513155723773105</v>
      </c>
    </row>
    <row r="13972" spans="1:2" x14ac:dyDescent="0.25">
      <c r="A13972" s="28" t="s">
        <v>82</v>
      </c>
      <c r="B13972" s="2">
        <v>1.1504026957609153</v>
      </c>
    </row>
    <row r="13973" spans="1:2" x14ac:dyDescent="0.25">
      <c r="A13973" s="6" t="s">
        <v>240</v>
      </c>
      <c r="B13973" s="2">
        <v>7.5421453626497145E-2</v>
      </c>
    </row>
    <row r="13974" spans="1:2" x14ac:dyDescent="0.25">
      <c r="A13974" s="28" t="s">
        <v>87</v>
      </c>
      <c r="B13974" s="2">
        <v>3.7043169509679313E-2</v>
      </c>
    </row>
    <row r="13975" spans="1:2" x14ac:dyDescent="0.25">
      <c r="A13975" s="28" t="s">
        <v>31</v>
      </c>
      <c r="B13975" s="2">
        <v>1.0881960330596723E-2</v>
      </c>
    </row>
    <row r="13976" spans="1:2" x14ac:dyDescent="0.25">
      <c r="A13976" s="28" t="s">
        <v>29</v>
      </c>
      <c r="B13976" s="2">
        <v>2.4124973960204864E-3</v>
      </c>
    </row>
    <row r="13977" spans="1:2" x14ac:dyDescent="0.25">
      <c r="A13977" s="28" t="s">
        <v>88</v>
      </c>
      <c r="B13977" s="2">
        <v>3.2223544012611869E-4</v>
      </c>
    </row>
    <row r="13978" spans="1:2" x14ac:dyDescent="0.25">
      <c r="A13978" s="28" t="s">
        <v>84</v>
      </c>
      <c r="B13978" s="2">
        <v>8.7033176938238084E-4</v>
      </c>
    </row>
    <row r="13979" spans="1:2" x14ac:dyDescent="0.25">
      <c r="A13979" s="28" t="s">
        <v>85</v>
      </c>
      <c r="B13979" s="2">
        <v>2.3016054416702774E-2</v>
      </c>
    </row>
    <row r="13980" spans="1:2" x14ac:dyDescent="0.25">
      <c r="A13980" s="28" t="s">
        <v>82</v>
      </c>
      <c r="B13980" s="2">
        <v>8.7520476398934323E-4</v>
      </c>
    </row>
    <row r="13981" spans="1:2" x14ac:dyDescent="0.25">
      <c r="A13981" s="6" t="s">
        <v>242</v>
      </c>
      <c r="B13981" s="2">
        <v>7.6874003066859711</v>
      </c>
    </row>
    <row r="13982" spans="1:2" x14ac:dyDescent="0.25">
      <c r="A13982" s="28" t="s">
        <v>79</v>
      </c>
      <c r="B13982" s="2">
        <v>0.31964090289116093</v>
      </c>
    </row>
    <row r="13983" spans="1:2" x14ac:dyDescent="0.25">
      <c r="A13983" s="28" t="s">
        <v>87</v>
      </c>
      <c r="B13983" s="2">
        <v>9.9930303452751609E-3</v>
      </c>
    </row>
    <row r="13984" spans="1:2" x14ac:dyDescent="0.25">
      <c r="A13984" s="28" t="s">
        <v>31</v>
      </c>
      <c r="B13984" s="2">
        <v>0.17418927212877558</v>
      </c>
    </row>
    <row r="13985" spans="1:2" x14ac:dyDescent="0.25">
      <c r="A13985" s="28" t="s">
        <v>29</v>
      </c>
      <c r="B13985" s="2">
        <v>3.4576522367475597E-2</v>
      </c>
    </row>
    <row r="13986" spans="1:2" x14ac:dyDescent="0.25">
      <c r="A13986" s="28" t="s">
        <v>30</v>
      </c>
      <c r="B13986" s="2">
        <v>1.2737139587603922E-2</v>
      </c>
    </row>
    <row r="13987" spans="1:2" x14ac:dyDescent="0.25">
      <c r="A13987" s="28" t="s">
        <v>88</v>
      </c>
      <c r="B13987" s="2">
        <v>1.1176429423194385</v>
      </c>
    </row>
    <row r="13988" spans="1:2" x14ac:dyDescent="0.25">
      <c r="A13988" s="28" t="s">
        <v>80</v>
      </c>
      <c r="B13988" s="2">
        <v>0.67092792221829967</v>
      </c>
    </row>
    <row r="13989" spans="1:2" x14ac:dyDescent="0.25">
      <c r="A13989" s="28" t="s">
        <v>84</v>
      </c>
      <c r="B13989" s="2">
        <v>0.55584481493175597</v>
      </c>
    </row>
    <row r="13990" spans="1:2" x14ac:dyDescent="0.25">
      <c r="A13990" s="28" t="s">
        <v>85</v>
      </c>
      <c r="B13990" s="2">
        <v>4.1452796378079109</v>
      </c>
    </row>
    <row r="13991" spans="1:2" x14ac:dyDescent="0.25">
      <c r="A13991" s="28" t="s">
        <v>82</v>
      </c>
      <c r="B13991" s="2">
        <v>0.64656812208827508</v>
      </c>
    </row>
    <row r="13992" spans="1:2" x14ac:dyDescent="0.25">
      <c r="A13992" s="6" t="s">
        <v>53</v>
      </c>
      <c r="B13992" s="2">
        <v>5.4134377874836721</v>
      </c>
    </row>
    <row r="13993" spans="1:2" x14ac:dyDescent="0.25">
      <c r="A13993" s="28" t="s">
        <v>79</v>
      </c>
      <c r="B13993" s="2">
        <v>3.7862723971294442E-2</v>
      </c>
    </row>
    <row r="13994" spans="1:2" x14ac:dyDescent="0.25">
      <c r="A13994" s="28" t="s">
        <v>87</v>
      </c>
      <c r="B13994" s="2">
        <v>1.3915815689083582E-3</v>
      </c>
    </row>
    <row r="13995" spans="1:2" x14ac:dyDescent="0.25">
      <c r="A13995" s="28" t="s">
        <v>31</v>
      </c>
      <c r="B13995" s="2">
        <v>6.0267492860459904E-2</v>
      </c>
    </row>
    <row r="13996" spans="1:2" x14ac:dyDescent="0.25">
      <c r="A13996" s="28" t="s">
        <v>29</v>
      </c>
      <c r="B13996" s="2">
        <v>1.0203886502943162E-2</v>
      </c>
    </row>
    <row r="13997" spans="1:2" x14ac:dyDescent="0.25">
      <c r="A13997" s="28" t="s">
        <v>30</v>
      </c>
      <c r="B13997" s="2">
        <v>3.4281822677339672E-4</v>
      </c>
    </row>
    <row r="13998" spans="1:2" x14ac:dyDescent="0.25">
      <c r="A13998" s="28" t="s">
        <v>80</v>
      </c>
      <c r="B13998" s="2">
        <v>2.3794834831117209</v>
      </c>
    </row>
    <row r="13999" spans="1:2" x14ac:dyDescent="0.25">
      <c r="A13999" s="28" t="s">
        <v>84</v>
      </c>
      <c r="B13999" s="2">
        <v>0.84444126753634896</v>
      </c>
    </row>
    <row r="14000" spans="1:2" x14ac:dyDescent="0.25">
      <c r="A14000" s="28" t="s">
        <v>85</v>
      </c>
      <c r="B14000" s="2">
        <v>1.4656744795544669</v>
      </c>
    </row>
    <row r="14001" spans="1:2" x14ac:dyDescent="0.25">
      <c r="A14001" s="28" t="s">
        <v>82</v>
      </c>
      <c r="B14001" s="2">
        <v>0.61377005415075681</v>
      </c>
    </row>
    <row r="14002" spans="1:2" x14ac:dyDescent="0.25">
      <c r="A14002" s="6" t="s">
        <v>19</v>
      </c>
      <c r="B14002" s="2">
        <v>0.57422830681039616</v>
      </c>
    </row>
    <row r="14003" spans="1:2" x14ac:dyDescent="0.25">
      <c r="A14003" s="28" t="s">
        <v>79</v>
      </c>
      <c r="B14003" s="2">
        <v>4.3210428186959512E-2</v>
      </c>
    </row>
    <row r="14004" spans="1:2" x14ac:dyDescent="0.25">
      <c r="A14004" s="28" t="s">
        <v>87</v>
      </c>
      <c r="B14004" s="2">
        <v>4.8132260520201183E-4</v>
      </c>
    </row>
    <row r="14005" spans="1:2" x14ac:dyDescent="0.25">
      <c r="A14005" s="28" t="s">
        <v>31</v>
      </c>
      <c r="B14005" s="2">
        <v>3.3421799719790646E-2</v>
      </c>
    </row>
    <row r="14006" spans="1:2" x14ac:dyDescent="0.25">
      <c r="A14006" s="28" t="s">
        <v>29</v>
      </c>
      <c r="B14006" s="2">
        <v>1.2746396532028578E-2</v>
      </c>
    </row>
    <row r="14007" spans="1:2" x14ac:dyDescent="0.25">
      <c r="A14007" s="28" t="s">
        <v>30</v>
      </c>
      <c r="B14007" s="2">
        <v>1.1551887500639841E-2</v>
      </c>
    </row>
    <row r="14008" spans="1:2" x14ac:dyDescent="0.25">
      <c r="A14008" s="28" t="s">
        <v>88</v>
      </c>
      <c r="B14008" s="2">
        <v>2.2114859856775266E-2</v>
      </c>
    </row>
    <row r="14009" spans="1:2" x14ac:dyDescent="0.25">
      <c r="A14009" s="28" t="s">
        <v>80</v>
      </c>
      <c r="B14009" s="2">
        <v>4.7510145868034171E-3</v>
      </c>
    </row>
    <row r="14010" spans="1:2" x14ac:dyDescent="0.25">
      <c r="A14010" s="28" t="s">
        <v>84</v>
      </c>
      <c r="B14010" s="2">
        <v>2.7783801745876795E-2</v>
      </c>
    </row>
    <row r="14011" spans="1:2" x14ac:dyDescent="0.25">
      <c r="A14011" s="28" t="s">
        <v>85</v>
      </c>
      <c r="B14011" s="2">
        <v>0.402579916501697</v>
      </c>
    </row>
    <row r="14012" spans="1:2" x14ac:dyDescent="0.25">
      <c r="A14012" s="28" t="s">
        <v>82</v>
      </c>
      <c r="B14012" s="2">
        <v>1.5586879574623043E-2</v>
      </c>
    </row>
    <row r="14013" spans="1:2" x14ac:dyDescent="0.25">
      <c r="A14013" s="6" t="s">
        <v>244</v>
      </c>
      <c r="B14013" s="2">
        <v>4.3469899540197776</v>
      </c>
    </row>
    <row r="14014" spans="1:2" x14ac:dyDescent="0.25">
      <c r="A14014" s="28" t="s">
        <v>79</v>
      </c>
      <c r="B14014" s="2">
        <v>1.1150103521539081E-2</v>
      </c>
    </row>
    <row r="14015" spans="1:2" x14ac:dyDescent="0.25">
      <c r="A14015" s="28" t="s">
        <v>87</v>
      </c>
      <c r="B14015" s="2">
        <v>4.0792882022992076E-2</v>
      </c>
    </row>
    <row r="14016" spans="1:2" x14ac:dyDescent="0.25">
      <c r="A14016" s="28" t="s">
        <v>31</v>
      </c>
      <c r="B14016" s="2">
        <v>7.9071207429786142E-2</v>
      </c>
    </row>
    <row r="14017" spans="1:2" x14ac:dyDescent="0.25">
      <c r="A14017" s="28" t="s">
        <v>29</v>
      </c>
      <c r="B14017" s="2">
        <v>0.20803191499708293</v>
      </c>
    </row>
    <row r="14018" spans="1:2" x14ac:dyDescent="0.25">
      <c r="A14018" s="28" t="s">
        <v>30</v>
      </c>
      <c r="B14018" s="2">
        <v>3.2038205585266065E-2</v>
      </c>
    </row>
    <row r="14019" spans="1:2" x14ac:dyDescent="0.25">
      <c r="A14019" s="28" t="s">
        <v>88</v>
      </c>
      <c r="B14019" s="2">
        <v>0.21373554448650439</v>
      </c>
    </row>
    <row r="14020" spans="1:2" x14ac:dyDescent="0.25">
      <c r="A14020" s="28" t="s">
        <v>80</v>
      </c>
      <c r="B14020" s="2">
        <v>3.126009497639832E-3</v>
      </c>
    </row>
    <row r="14021" spans="1:2" x14ac:dyDescent="0.25">
      <c r="A14021" s="28" t="s">
        <v>84</v>
      </c>
      <c r="B14021" s="2">
        <v>0.44955376516591311</v>
      </c>
    </row>
    <row r="14022" spans="1:2" x14ac:dyDescent="0.25">
      <c r="A14022" s="28" t="s">
        <v>85</v>
      </c>
      <c r="B14022" s="2">
        <v>2.8618522790839185</v>
      </c>
    </row>
    <row r="14023" spans="1:2" x14ac:dyDescent="0.25">
      <c r="A14023" s="28" t="s">
        <v>82</v>
      </c>
      <c r="B14023" s="2">
        <v>0.44763804222913534</v>
      </c>
    </row>
    <row r="14024" spans="1:2" x14ac:dyDescent="0.25">
      <c r="A14024" s="6" t="s">
        <v>246</v>
      </c>
      <c r="B14024" s="2">
        <v>7.5613762547745527</v>
      </c>
    </row>
    <row r="14025" spans="1:2" x14ac:dyDescent="0.25">
      <c r="A14025" s="28" t="s">
        <v>79</v>
      </c>
      <c r="B14025" s="2">
        <v>0.13543493497306144</v>
      </c>
    </row>
    <row r="14026" spans="1:2" x14ac:dyDescent="0.25">
      <c r="A14026" s="28" t="s">
        <v>87</v>
      </c>
      <c r="B14026" s="2">
        <v>1.3194362457811821E-2</v>
      </c>
    </row>
    <row r="14027" spans="1:2" x14ac:dyDescent="0.25">
      <c r="A14027" s="28" t="s">
        <v>31</v>
      </c>
      <c r="B14027" s="2">
        <v>0.18820110933563766</v>
      </c>
    </row>
    <row r="14028" spans="1:2" x14ac:dyDescent="0.25">
      <c r="A14028" s="28" t="s">
        <v>29</v>
      </c>
      <c r="B14028" s="2">
        <v>8.1448463126837997E-2</v>
      </c>
    </row>
    <row r="14029" spans="1:2" x14ac:dyDescent="0.25">
      <c r="A14029" s="28" t="s">
        <v>30</v>
      </c>
      <c r="B14029" s="2">
        <v>6.404032238937879E-2</v>
      </c>
    </row>
    <row r="14030" spans="1:2" x14ac:dyDescent="0.25">
      <c r="A14030" s="28" t="s">
        <v>88</v>
      </c>
      <c r="B14030" s="2">
        <v>0.93489313639818561</v>
      </c>
    </row>
    <row r="14031" spans="1:2" x14ac:dyDescent="0.25">
      <c r="A14031" s="28" t="s">
        <v>80</v>
      </c>
      <c r="B14031" s="2">
        <v>0.27960398470720693</v>
      </c>
    </row>
    <row r="14032" spans="1:2" x14ac:dyDescent="0.25">
      <c r="A14032" s="28" t="s">
        <v>84</v>
      </c>
      <c r="B14032" s="2">
        <v>1.7563670345333908</v>
      </c>
    </row>
    <row r="14033" spans="1:2" x14ac:dyDescent="0.25">
      <c r="A14033" s="28" t="s">
        <v>85</v>
      </c>
      <c r="B14033" s="2">
        <v>3.0355941463395832</v>
      </c>
    </row>
    <row r="14034" spans="1:2" x14ac:dyDescent="0.25">
      <c r="A14034" s="28" t="s">
        <v>82</v>
      </c>
      <c r="B14034" s="2">
        <v>1.0725987605134575</v>
      </c>
    </row>
    <row r="14035" spans="1:2" x14ac:dyDescent="0.25">
      <c r="A14035" s="6" t="s">
        <v>248</v>
      </c>
      <c r="B14035" s="2">
        <v>7.2590356574108919</v>
      </c>
    </row>
    <row r="14036" spans="1:2" x14ac:dyDescent="0.25">
      <c r="A14036" s="28" t="s">
        <v>79</v>
      </c>
      <c r="B14036" s="2">
        <v>2.6413114377428642E-2</v>
      </c>
    </row>
    <row r="14037" spans="1:2" x14ac:dyDescent="0.25">
      <c r="A14037" s="28" t="s">
        <v>87</v>
      </c>
      <c r="B14037" s="2">
        <v>2.7218365939291281E-2</v>
      </c>
    </row>
    <row r="14038" spans="1:2" x14ac:dyDescent="0.25">
      <c r="A14038" s="28" t="s">
        <v>31</v>
      </c>
      <c r="B14038" s="2">
        <v>0.1746902805481895</v>
      </c>
    </row>
    <row r="14039" spans="1:2" x14ac:dyDescent="0.25">
      <c r="A14039" s="28" t="s">
        <v>29</v>
      </c>
      <c r="B14039" s="2">
        <v>7.3142105221184306E-2</v>
      </c>
    </row>
    <row r="14040" spans="1:2" x14ac:dyDescent="0.25">
      <c r="A14040" s="28" t="s">
        <v>30</v>
      </c>
      <c r="B14040" s="2">
        <v>0.2939371351124983</v>
      </c>
    </row>
    <row r="14041" spans="1:2" x14ac:dyDescent="0.25">
      <c r="A14041" s="28" t="s">
        <v>88</v>
      </c>
      <c r="B14041" s="2">
        <v>0.51955811452280376</v>
      </c>
    </row>
    <row r="14042" spans="1:2" x14ac:dyDescent="0.25">
      <c r="A14042" s="28" t="s">
        <v>80</v>
      </c>
      <c r="B14042" s="2">
        <v>0.13369875785915683</v>
      </c>
    </row>
    <row r="14043" spans="1:2" x14ac:dyDescent="0.25">
      <c r="A14043" s="28" t="s">
        <v>84</v>
      </c>
      <c r="B14043" s="2">
        <v>0.20491879112259778</v>
      </c>
    </row>
    <row r="14044" spans="1:2" x14ac:dyDescent="0.25">
      <c r="A14044" s="28" t="s">
        <v>85</v>
      </c>
      <c r="B14044" s="2">
        <v>5.0891747659022588</v>
      </c>
    </row>
    <row r="14045" spans="1:2" x14ac:dyDescent="0.25">
      <c r="A14045" s="28" t="s">
        <v>82</v>
      </c>
      <c r="B14045" s="2">
        <v>0.71628422680548276</v>
      </c>
    </row>
    <row r="14046" spans="1:2" x14ac:dyDescent="0.25">
      <c r="A14046" s="6" t="s">
        <v>20</v>
      </c>
      <c r="B14046" s="2">
        <v>6.3805515410263469</v>
      </c>
    </row>
    <row r="14047" spans="1:2" x14ac:dyDescent="0.25">
      <c r="A14047" s="28" t="s">
        <v>79</v>
      </c>
      <c r="B14047" s="2">
        <v>9.1281740350138085E-2</v>
      </c>
    </row>
    <row r="14048" spans="1:2" x14ac:dyDescent="0.25">
      <c r="A14048" s="28" t="s">
        <v>87</v>
      </c>
      <c r="B14048" s="2">
        <v>5.7683904726205507E-2</v>
      </c>
    </row>
    <row r="14049" spans="1:2" x14ac:dyDescent="0.25">
      <c r="A14049" s="28" t="s">
        <v>31</v>
      </c>
      <c r="B14049" s="2">
        <v>0.21795335622465406</v>
      </c>
    </row>
    <row r="14050" spans="1:2" x14ac:dyDescent="0.25">
      <c r="A14050" s="28" t="s">
        <v>29</v>
      </c>
      <c r="B14050" s="2">
        <v>0.18906188919591002</v>
      </c>
    </row>
    <row r="14051" spans="1:2" x14ac:dyDescent="0.25">
      <c r="A14051" s="28" t="s">
        <v>30</v>
      </c>
      <c r="B14051" s="2">
        <v>0.17868305445748706</v>
      </c>
    </row>
    <row r="14052" spans="1:2" x14ac:dyDescent="0.25">
      <c r="A14052" s="28" t="s">
        <v>88</v>
      </c>
      <c r="B14052" s="2">
        <v>2.4741585835070667</v>
      </c>
    </row>
    <row r="14053" spans="1:2" x14ac:dyDescent="0.25">
      <c r="A14053" s="28" t="s">
        <v>80</v>
      </c>
      <c r="B14053" s="2">
        <v>2.444344214122094E-2</v>
      </c>
    </row>
    <row r="14054" spans="1:2" x14ac:dyDescent="0.25">
      <c r="A14054" s="28" t="s">
        <v>84</v>
      </c>
      <c r="B14054" s="2">
        <v>0.19794369733295078</v>
      </c>
    </row>
    <row r="14055" spans="1:2" x14ac:dyDescent="0.25">
      <c r="A14055" s="28" t="s">
        <v>85</v>
      </c>
      <c r="B14055" s="2">
        <v>1.6725452735834725</v>
      </c>
    </row>
    <row r="14056" spans="1:2" x14ac:dyDescent="0.25">
      <c r="A14056" s="28" t="s">
        <v>82</v>
      </c>
      <c r="B14056" s="2">
        <v>1.2767965995072412</v>
      </c>
    </row>
    <row r="14057" spans="1:2" x14ac:dyDescent="0.25">
      <c r="A14057" s="6" t="s">
        <v>21</v>
      </c>
      <c r="B14057" s="2">
        <v>30.683260371516823</v>
      </c>
    </row>
    <row r="14058" spans="1:2" x14ac:dyDescent="0.25">
      <c r="A14058" s="28" t="s">
        <v>79</v>
      </c>
      <c r="B14058" s="2">
        <v>0.10262045276317823</v>
      </c>
    </row>
    <row r="14059" spans="1:2" x14ac:dyDescent="0.25">
      <c r="A14059" s="28" t="s">
        <v>87</v>
      </c>
      <c r="B14059" s="2">
        <v>1.1470759582471181E-2</v>
      </c>
    </row>
    <row r="14060" spans="1:2" x14ac:dyDescent="0.25">
      <c r="A14060" s="28" t="s">
        <v>31</v>
      </c>
      <c r="B14060" s="2">
        <v>6.2643002686572455E-2</v>
      </c>
    </row>
    <row r="14061" spans="1:2" x14ac:dyDescent="0.25">
      <c r="A14061" s="28" t="s">
        <v>29</v>
      </c>
      <c r="B14061" s="2">
        <v>1.2278893097299227E-2</v>
      </c>
    </row>
    <row r="14062" spans="1:2" x14ac:dyDescent="0.25">
      <c r="A14062" s="28" t="s">
        <v>30</v>
      </c>
      <c r="B14062" s="2">
        <v>7.2676331991603166E-3</v>
      </c>
    </row>
    <row r="14063" spans="1:2" x14ac:dyDescent="0.25">
      <c r="A14063" s="28" t="s">
        <v>88</v>
      </c>
      <c r="B14063" s="2">
        <v>3.1501231781070493</v>
      </c>
    </row>
    <row r="14064" spans="1:2" x14ac:dyDescent="0.25">
      <c r="A14064" s="28" t="s">
        <v>80</v>
      </c>
      <c r="B14064" s="2">
        <v>13.358641182865952</v>
      </c>
    </row>
    <row r="14065" spans="1:2" x14ac:dyDescent="0.25">
      <c r="A14065" s="28" t="s">
        <v>84</v>
      </c>
      <c r="B14065" s="2">
        <v>2.1740841864131415</v>
      </c>
    </row>
    <row r="14066" spans="1:2" x14ac:dyDescent="0.25">
      <c r="A14066" s="28" t="s">
        <v>85</v>
      </c>
      <c r="B14066" s="2">
        <v>4.1389907679435591</v>
      </c>
    </row>
    <row r="14067" spans="1:2" x14ac:dyDescent="0.25">
      <c r="A14067" s="28" t="s">
        <v>82</v>
      </c>
      <c r="B14067" s="2">
        <v>7.6651403148584389</v>
      </c>
    </row>
    <row r="14068" spans="1:2" x14ac:dyDescent="0.25">
      <c r="A14068" s="6" t="s">
        <v>22</v>
      </c>
      <c r="B14068" s="2">
        <v>0.4922650239125087</v>
      </c>
    </row>
    <row r="14069" spans="1:2" x14ac:dyDescent="0.25">
      <c r="A14069" s="28" t="s">
        <v>79</v>
      </c>
      <c r="B14069" s="2">
        <v>1.1274915797079142E-2</v>
      </c>
    </row>
    <row r="14070" spans="1:2" x14ac:dyDescent="0.25">
      <c r="A14070" s="28" t="s">
        <v>31</v>
      </c>
      <c r="B14070" s="2">
        <v>1.4720794124781094E-2</v>
      </c>
    </row>
    <row r="14071" spans="1:2" x14ac:dyDescent="0.25">
      <c r="A14071" s="28" t="s">
        <v>29</v>
      </c>
      <c r="B14071" s="2">
        <v>8.4213185523836567E-3</v>
      </c>
    </row>
    <row r="14072" spans="1:2" x14ac:dyDescent="0.25">
      <c r="A14072" s="28" t="s">
        <v>30</v>
      </c>
      <c r="B14072" s="2">
        <v>9.2692716278388286E-3</v>
      </c>
    </row>
    <row r="14073" spans="1:2" x14ac:dyDescent="0.25">
      <c r="A14073" s="28" t="s">
        <v>88</v>
      </c>
      <c r="B14073" s="2">
        <v>2.240253593670271E-2</v>
      </c>
    </row>
    <row r="14074" spans="1:2" x14ac:dyDescent="0.25">
      <c r="A14074" s="28" t="s">
        <v>80</v>
      </c>
      <c r="B14074" s="2">
        <v>3.2856100308613453E-2</v>
      </c>
    </row>
    <row r="14075" spans="1:2" x14ac:dyDescent="0.25">
      <c r="A14075" s="28" t="s">
        <v>84</v>
      </c>
      <c r="B14075" s="2">
        <v>6.8339781633644115E-3</v>
      </c>
    </row>
    <row r="14076" spans="1:2" x14ac:dyDescent="0.25">
      <c r="A14076" s="28" t="s">
        <v>85</v>
      </c>
      <c r="B14076" s="2">
        <v>0.36477309244638917</v>
      </c>
    </row>
    <row r="14077" spans="1:2" x14ac:dyDescent="0.25">
      <c r="A14077" s="28" t="s">
        <v>82</v>
      </c>
      <c r="B14077" s="2">
        <v>2.1713016955356233E-2</v>
      </c>
    </row>
    <row r="14078" spans="1:2" x14ac:dyDescent="0.25">
      <c r="A14078" s="6" t="s">
        <v>25</v>
      </c>
      <c r="B14078" s="2">
        <v>2.5934071746525174</v>
      </c>
    </row>
    <row r="14079" spans="1:2" x14ac:dyDescent="0.25">
      <c r="A14079" s="28" t="s">
        <v>79</v>
      </c>
      <c r="B14079" s="2">
        <v>4.0155426664477467E-2</v>
      </c>
    </row>
    <row r="14080" spans="1:2" x14ac:dyDescent="0.25">
      <c r="A14080" s="28" t="s">
        <v>87</v>
      </c>
      <c r="B14080" s="2">
        <v>1.1235096693716601E-2</v>
      </c>
    </row>
    <row r="14081" spans="1:2" x14ac:dyDescent="0.25">
      <c r="A14081" s="28" t="s">
        <v>31</v>
      </c>
      <c r="B14081" s="2">
        <v>6.7021586924649712E-2</v>
      </c>
    </row>
    <row r="14082" spans="1:2" x14ac:dyDescent="0.25">
      <c r="A14082" s="28" t="s">
        <v>29</v>
      </c>
      <c r="B14082" s="2">
        <v>3.1878016371030715E-2</v>
      </c>
    </row>
    <row r="14083" spans="1:2" x14ac:dyDescent="0.25">
      <c r="A14083" s="28" t="s">
        <v>30</v>
      </c>
      <c r="B14083" s="2">
        <v>3.868101819902782E-2</v>
      </c>
    </row>
    <row r="14084" spans="1:2" x14ac:dyDescent="0.25">
      <c r="A14084" s="28" t="s">
        <v>88</v>
      </c>
      <c r="B14084" s="2">
        <v>0.15718431046496567</v>
      </c>
    </row>
    <row r="14085" spans="1:2" x14ac:dyDescent="0.25">
      <c r="A14085" s="28" t="s">
        <v>80</v>
      </c>
      <c r="B14085" s="2">
        <v>4.4208667710597678E-2</v>
      </c>
    </row>
    <row r="14086" spans="1:2" x14ac:dyDescent="0.25">
      <c r="A14086" s="28" t="s">
        <v>84</v>
      </c>
      <c r="B14086" s="2">
        <v>6.9489564185212946E-2</v>
      </c>
    </row>
    <row r="14087" spans="1:2" x14ac:dyDescent="0.25">
      <c r="A14087" s="28" t="s">
        <v>85</v>
      </c>
      <c r="B14087" s="2">
        <v>2.0342453075546589</v>
      </c>
    </row>
    <row r="14088" spans="1:2" x14ac:dyDescent="0.25">
      <c r="A14088" s="28" t="s">
        <v>82</v>
      </c>
      <c r="B14088" s="2">
        <v>9.9308179884179698E-2</v>
      </c>
    </row>
    <row r="14089" spans="1:2" x14ac:dyDescent="0.25">
      <c r="A14089" s="6" t="s">
        <v>23</v>
      </c>
      <c r="B14089" s="2">
        <v>1.5004045679997562</v>
      </c>
    </row>
    <row r="14090" spans="1:2" x14ac:dyDescent="0.25">
      <c r="A14090" s="28" t="s">
        <v>79</v>
      </c>
      <c r="B14090" s="2">
        <v>1.6984709442735595E-2</v>
      </c>
    </row>
    <row r="14091" spans="1:2" x14ac:dyDescent="0.25">
      <c r="A14091" s="28" t="s">
        <v>31</v>
      </c>
      <c r="B14091" s="2">
        <v>1.6587212449262791E-2</v>
      </c>
    </row>
    <row r="14092" spans="1:2" x14ac:dyDescent="0.25">
      <c r="A14092" s="28" t="s">
        <v>29</v>
      </c>
      <c r="B14092" s="2">
        <v>2.1519045263780283E-2</v>
      </c>
    </row>
    <row r="14093" spans="1:2" x14ac:dyDescent="0.25">
      <c r="A14093" s="28" t="s">
        <v>88</v>
      </c>
      <c r="B14093" s="2">
        <v>3.7473693308723355E-2</v>
      </c>
    </row>
    <row r="14094" spans="1:2" x14ac:dyDescent="0.25">
      <c r="A14094" s="28" t="s">
        <v>80</v>
      </c>
      <c r="B14094" s="2">
        <v>0.1359654835280894</v>
      </c>
    </row>
    <row r="14095" spans="1:2" x14ac:dyDescent="0.25">
      <c r="A14095" s="28" t="s">
        <v>84</v>
      </c>
      <c r="B14095" s="2">
        <v>0.33158773504428674</v>
      </c>
    </row>
    <row r="14096" spans="1:2" x14ac:dyDescent="0.25">
      <c r="A14096" s="28" t="s">
        <v>85</v>
      </c>
      <c r="B14096" s="2">
        <v>0.82980970148544009</v>
      </c>
    </row>
    <row r="14097" spans="1:2" x14ac:dyDescent="0.25">
      <c r="A14097" s="28" t="s">
        <v>82</v>
      </c>
      <c r="B14097" s="2">
        <v>0.11047698747743792</v>
      </c>
    </row>
    <row r="14098" spans="1:2" x14ac:dyDescent="0.25">
      <c r="A14098" s="6" t="s">
        <v>250</v>
      </c>
      <c r="B14098" s="2">
        <v>24.330930736907312</v>
      </c>
    </row>
    <row r="14099" spans="1:2" x14ac:dyDescent="0.25">
      <c r="A14099" s="28" t="s">
        <v>79</v>
      </c>
      <c r="B14099" s="2">
        <v>4.9226225766180472E-2</v>
      </c>
    </row>
    <row r="14100" spans="1:2" x14ac:dyDescent="0.25">
      <c r="A14100" s="28" t="s">
        <v>87</v>
      </c>
      <c r="B14100" s="2">
        <v>7.7937100570926371E-2</v>
      </c>
    </row>
    <row r="14101" spans="1:2" x14ac:dyDescent="0.25">
      <c r="A14101" s="28" t="s">
        <v>31</v>
      </c>
      <c r="B14101" s="2">
        <v>0.18350717537461553</v>
      </c>
    </row>
    <row r="14102" spans="1:2" x14ac:dyDescent="0.25">
      <c r="A14102" s="28" t="s">
        <v>29</v>
      </c>
      <c r="B14102" s="2">
        <v>0.35142721744809052</v>
      </c>
    </row>
    <row r="14103" spans="1:2" x14ac:dyDescent="0.25">
      <c r="A14103" s="28" t="s">
        <v>30</v>
      </c>
      <c r="B14103" s="2">
        <v>0.16602879296586301</v>
      </c>
    </row>
    <row r="14104" spans="1:2" x14ac:dyDescent="0.25">
      <c r="A14104" s="28" t="s">
        <v>88</v>
      </c>
      <c r="B14104" s="2">
        <v>1.6003795720706879</v>
      </c>
    </row>
    <row r="14105" spans="1:2" x14ac:dyDescent="0.25">
      <c r="A14105" s="28" t="s">
        <v>80</v>
      </c>
      <c r="B14105" s="2">
        <v>0.39024251150825273</v>
      </c>
    </row>
    <row r="14106" spans="1:2" x14ac:dyDescent="0.25">
      <c r="A14106" s="28" t="s">
        <v>84</v>
      </c>
      <c r="B14106" s="2">
        <v>15.568475669775923</v>
      </c>
    </row>
    <row r="14107" spans="1:2" x14ac:dyDescent="0.25">
      <c r="A14107" s="28" t="s">
        <v>85</v>
      </c>
      <c r="B14107" s="2">
        <v>3.0159966536037954</v>
      </c>
    </row>
    <row r="14108" spans="1:2" x14ac:dyDescent="0.25">
      <c r="A14108" s="28" t="s">
        <v>82</v>
      </c>
      <c r="B14108" s="2">
        <v>2.9277098178229761</v>
      </c>
    </row>
    <row r="14109" spans="1:2" x14ac:dyDescent="0.25">
      <c r="A14109" s="6" t="s">
        <v>252</v>
      </c>
      <c r="B14109" s="2">
        <v>6.9018670143825949</v>
      </c>
    </row>
    <row r="14110" spans="1:2" x14ac:dyDescent="0.25">
      <c r="A14110" s="28" t="s">
        <v>79</v>
      </c>
      <c r="B14110" s="2">
        <v>5.042951609424709E-2</v>
      </c>
    </row>
    <row r="14111" spans="1:2" x14ac:dyDescent="0.25">
      <c r="A14111" s="28" t="s">
        <v>87</v>
      </c>
      <c r="B14111" s="2">
        <v>8.5232030913545989E-2</v>
      </c>
    </row>
    <row r="14112" spans="1:2" x14ac:dyDescent="0.25">
      <c r="A14112" s="28" t="s">
        <v>31</v>
      </c>
      <c r="B14112" s="2">
        <v>0.19871337823547014</v>
      </c>
    </row>
    <row r="14113" spans="1:2" x14ac:dyDescent="0.25">
      <c r="A14113" s="28" t="s">
        <v>29</v>
      </c>
      <c r="B14113" s="2">
        <v>0.58918358538466076</v>
      </c>
    </row>
    <row r="14114" spans="1:2" x14ac:dyDescent="0.25">
      <c r="A14114" s="28" t="s">
        <v>30</v>
      </c>
      <c r="B14114" s="2">
        <v>0.11435420618335727</v>
      </c>
    </row>
    <row r="14115" spans="1:2" x14ac:dyDescent="0.25">
      <c r="A14115" s="28" t="s">
        <v>88</v>
      </c>
      <c r="B14115" s="2">
        <v>1.2014678546806117</v>
      </c>
    </row>
    <row r="14116" spans="1:2" x14ac:dyDescent="0.25">
      <c r="A14116" s="28" t="s">
        <v>80</v>
      </c>
      <c r="B14116" s="2">
        <v>0.14327055720158602</v>
      </c>
    </row>
    <row r="14117" spans="1:2" x14ac:dyDescent="0.25">
      <c r="A14117" s="28" t="s">
        <v>84</v>
      </c>
      <c r="B14117" s="2">
        <v>2.3438887751536024</v>
      </c>
    </row>
    <row r="14118" spans="1:2" x14ac:dyDescent="0.25">
      <c r="A14118" s="28" t="s">
        <v>85</v>
      </c>
      <c r="B14118" s="2">
        <v>1.3216353049601754</v>
      </c>
    </row>
    <row r="14119" spans="1:2" x14ac:dyDescent="0.25">
      <c r="A14119" s="28" t="s">
        <v>82</v>
      </c>
      <c r="B14119" s="2">
        <v>0.8536918055753383</v>
      </c>
    </row>
    <row r="14120" spans="1:2" x14ac:dyDescent="0.25">
      <c r="A14120" s="6" t="s">
        <v>230</v>
      </c>
      <c r="B14120" s="2">
        <v>6.5754520685916038</v>
      </c>
    </row>
    <row r="14121" spans="1:2" x14ac:dyDescent="0.25">
      <c r="A14121" s="28" t="s">
        <v>79</v>
      </c>
      <c r="B14121" s="2">
        <v>4.6911465005184907E-2</v>
      </c>
    </row>
    <row r="14122" spans="1:2" x14ac:dyDescent="0.25">
      <c r="A14122" s="28" t="s">
        <v>87</v>
      </c>
      <c r="B14122" s="2">
        <v>7.8691266694312367E-2</v>
      </c>
    </row>
    <row r="14123" spans="1:2" x14ac:dyDescent="0.25">
      <c r="A14123" s="28" t="s">
        <v>31</v>
      </c>
      <c r="B14123" s="2">
        <v>0.83783172245830373</v>
      </c>
    </row>
    <row r="14124" spans="1:2" x14ac:dyDescent="0.25">
      <c r="A14124" s="28" t="s">
        <v>29</v>
      </c>
      <c r="B14124" s="2">
        <v>0.51575272525581584</v>
      </c>
    </row>
    <row r="14125" spans="1:2" x14ac:dyDescent="0.25">
      <c r="A14125" s="28" t="s">
        <v>30</v>
      </c>
      <c r="B14125" s="2">
        <v>0.182859532140526</v>
      </c>
    </row>
    <row r="14126" spans="1:2" x14ac:dyDescent="0.25">
      <c r="A14126" s="28" t="s">
        <v>88</v>
      </c>
      <c r="B14126" s="2">
        <v>1.3231239087753255</v>
      </c>
    </row>
    <row r="14127" spans="1:2" x14ac:dyDescent="0.25">
      <c r="A14127" s="28" t="s">
        <v>80</v>
      </c>
      <c r="B14127" s="2">
        <v>6.5295819743809061E-2</v>
      </c>
    </row>
    <row r="14128" spans="1:2" x14ac:dyDescent="0.25">
      <c r="A14128" s="28" t="s">
        <v>84</v>
      </c>
      <c r="B14128" s="2">
        <v>1.2364498366809615</v>
      </c>
    </row>
    <row r="14129" spans="1:2" x14ac:dyDescent="0.25">
      <c r="A14129" s="28" t="s">
        <v>85</v>
      </c>
      <c r="B14129" s="2">
        <v>1.3375903412144896</v>
      </c>
    </row>
    <row r="14130" spans="1:2" x14ac:dyDescent="0.25">
      <c r="A14130" s="28" t="s">
        <v>82</v>
      </c>
      <c r="B14130" s="2">
        <v>0.95094545062287461</v>
      </c>
    </row>
    <row r="14131" spans="1:2" x14ac:dyDescent="0.25">
      <c r="A14131" s="6" t="s">
        <v>93</v>
      </c>
      <c r="B14131" s="2">
        <v>116.81807989124314</v>
      </c>
    </row>
    <row r="14132" spans="1:2" x14ac:dyDescent="0.25">
      <c r="A14132" s="28" t="s">
        <v>79</v>
      </c>
      <c r="B14132" s="2">
        <v>0.9851230870892288</v>
      </c>
    </row>
    <row r="14133" spans="1:2" x14ac:dyDescent="0.25">
      <c r="A14133" s="28" t="s">
        <v>87</v>
      </c>
      <c r="B14133" s="2">
        <v>0.76240173998846117</v>
      </c>
    </row>
    <row r="14134" spans="1:2" x14ac:dyDescent="0.25">
      <c r="A14134" s="28" t="s">
        <v>31</v>
      </c>
      <c r="B14134" s="2">
        <v>2.508033215119295</v>
      </c>
    </row>
    <row r="14135" spans="1:2" x14ac:dyDescent="0.25">
      <c r="A14135" s="28" t="s">
        <v>29</v>
      </c>
      <c r="B14135" s="2">
        <v>2.2067532948899973</v>
      </c>
    </row>
    <row r="14136" spans="1:2" x14ac:dyDescent="0.25">
      <c r="A14136" s="28" t="s">
        <v>30</v>
      </c>
      <c r="B14136" s="2">
        <v>1.3127001901207265</v>
      </c>
    </row>
    <row r="14137" spans="1:2" x14ac:dyDescent="0.25">
      <c r="A14137" s="28" t="s">
        <v>88</v>
      </c>
      <c r="B14137" s="2">
        <v>12.929989481578586</v>
      </c>
    </row>
    <row r="14138" spans="1:2" x14ac:dyDescent="0.25">
      <c r="A14138" s="28" t="s">
        <v>80</v>
      </c>
      <c r="B14138" s="2">
        <v>17.78489637059393</v>
      </c>
    </row>
    <row r="14139" spans="1:2" x14ac:dyDescent="0.25">
      <c r="A14139" s="28" t="s">
        <v>84</v>
      </c>
      <c r="B14139" s="2">
        <v>26.868603058496621</v>
      </c>
    </row>
    <row r="14140" spans="1:2" x14ac:dyDescent="0.25">
      <c r="A14140" s="28" t="s">
        <v>85</v>
      </c>
      <c r="B14140" s="2">
        <v>32.890073294775831</v>
      </c>
    </row>
    <row r="14141" spans="1:2" x14ac:dyDescent="0.25">
      <c r="A14141" s="28" t="s">
        <v>82</v>
      </c>
      <c r="B14141" s="2">
        <v>18.569506158590478</v>
      </c>
    </row>
    <row r="14142" spans="1:2" x14ac:dyDescent="0.25">
      <c r="A14142" s="3" t="s">
        <v>85</v>
      </c>
      <c r="B14142" s="2">
        <v>4661.2812774358317</v>
      </c>
    </row>
    <row r="14143" spans="1:2" x14ac:dyDescent="0.25">
      <c r="A14143" s="6" t="s">
        <v>229</v>
      </c>
      <c r="B14143" s="2">
        <v>106.13074590004622</v>
      </c>
    </row>
    <row r="14144" spans="1:2" x14ac:dyDescent="0.25">
      <c r="A14144" s="28" t="s">
        <v>79</v>
      </c>
      <c r="B14144" s="2">
        <v>6.5107368989796361</v>
      </c>
    </row>
    <row r="14145" spans="1:2" x14ac:dyDescent="0.25">
      <c r="A14145" s="28" t="s">
        <v>86</v>
      </c>
      <c r="B14145" s="2">
        <v>1.1185545148202747</v>
      </c>
    </row>
    <row r="14146" spans="1:2" x14ac:dyDescent="0.25">
      <c r="A14146" s="28" t="s">
        <v>87</v>
      </c>
      <c r="B14146" s="2">
        <v>8.5561456454620028</v>
      </c>
    </row>
    <row r="14147" spans="1:2" x14ac:dyDescent="0.25">
      <c r="A14147" s="28" t="s">
        <v>31</v>
      </c>
      <c r="B14147" s="2">
        <v>5.1944324164533207</v>
      </c>
    </row>
    <row r="14148" spans="1:2" x14ac:dyDescent="0.25">
      <c r="A14148" s="28" t="s">
        <v>29</v>
      </c>
      <c r="B14148" s="2">
        <v>2.2641110444627461</v>
      </c>
    </row>
    <row r="14149" spans="1:2" x14ac:dyDescent="0.25">
      <c r="A14149" s="28" t="s">
        <v>30</v>
      </c>
      <c r="B14149" s="2">
        <v>2.8484622001689552</v>
      </c>
    </row>
    <row r="14150" spans="1:2" x14ac:dyDescent="0.25">
      <c r="A14150" s="28" t="s">
        <v>88</v>
      </c>
      <c r="B14150" s="2">
        <v>17.080500747818629</v>
      </c>
    </row>
    <row r="14151" spans="1:2" x14ac:dyDescent="0.25">
      <c r="A14151" s="28" t="s">
        <v>80</v>
      </c>
      <c r="B14151" s="2">
        <v>7.7508364029577361</v>
      </c>
    </row>
    <row r="14152" spans="1:2" x14ac:dyDescent="0.25">
      <c r="A14152" s="28" t="s">
        <v>84</v>
      </c>
      <c r="B14152" s="2">
        <v>41.187928840136273</v>
      </c>
    </row>
    <row r="14153" spans="1:2" x14ac:dyDescent="0.25">
      <c r="A14153" s="28" t="s">
        <v>82</v>
      </c>
      <c r="B14153" s="2">
        <v>13.619037188786637</v>
      </c>
    </row>
    <row r="14154" spans="1:2" x14ac:dyDescent="0.25">
      <c r="A14154" s="6" t="s">
        <v>240</v>
      </c>
      <c r="B14154" s="2">
        <v>9.8988601205246578</v>
      </c>
    </row>
    <row r="14155" spans="1:2" x14ac:dyDescent="0.25">
      <c r="A14155" s="28" t="s">
        <v>79</v>
      </c>
      <c r="B14155" s="2">
        <v>0.10417964086900283</v>
      </c>
    </row>
    <row r="14156" spans="1:2" x14ac:dyDescent="0.25">
      <c r="A14156" s="28" t="s">
        <v>87</v>
      </c>
      <c r="B14156" s="2">
        <v>2.5648543470145015</v>
      </c>
    </row>
    <row r="14157" spans="1:2" x14ac:dyDescent="0.25">
      <c r="A14157" s="28" t="s">
        <v>31</v>
      </c>
      <c r="B14157" s="2">
        <v>0.44370717444000141</v>
      </c>
    </row>
    <row r="14158" spans="1:2" x14ac:dyDescent="0.25">
      <c r="A14158" s="28" t="s">
        <v>29</v>
      </c>
      <c r="B14158" s="2">
        <v>0.69258821278248084</v>
      </c>
    </row>
    <row r="14159" spans="1:2" x14ac:dyDescent="0.25">
      <c r="A14159" s="28" t="s">
        <v>30</v>
      </c>
      <c r="B14159" s="2">
        <v>0.51101653843138151</v>
      </c>
    </row>
    <row r="14160" spans="1:2" x14ac:dyDescent="0.25">
      <c r="A14160" s="28" t="s">
        <v>88</v>
      </c>
      <c r="B14160" s="2">
        <v>0.81364846069609953</v>
      </c>
    </row>
    <row r="14161" spans="1:2" x14ac:dyDescent="0.25">
      <c r="A14161" s="28" t="s">
        <v>80</v>
      </c>
      <c r="B14161" s="2">
        <v>0.3776021788322052</v>
      </c>
    </row>
    <row r="14162" spans="1:2" x14ac:dyDescent="0.25">
      <c r="A14162" s="28" t="s">
        <v>84</v>
      </c>
      <c r="B14162" s="2">
        <v>1.378348814350205</v>
      </c>
    </row>
    <row r="14163" spans="1:2" x14ac:dyDescent="0.25">
      <c r="A14163" s="28" t="s">
        <v>82</v>
      </c>
      <c r="B14163" s="2">
        <v>3.0129147531087788</v>
      </c>
    </row>
    <row r="14164" spans="1:2" x14ac:dyDescent="0.25">
      <c r="A14164" s="6" t="s">
        <v>242</v>
      </c>
      <c r="B14164" s="2">
        <v>221.60697663379068</v>
      </c>
    </row>
    <row r="14165" spans="1:2" x14ac:dyDescent="0.25">
      <c r="A14165" s="28" t="s">
        <v>79</v>
      </c>
      <c r="B14165" s="2">
        <v>9.9746960419320541</v>
      </c>
    </row>
    <row r="14166" spans="1:2" x14ac:dyDescent="0.25">
      <c r="A14166" s="28" t="s">
        <v>86</v>
      </c>
      <c r="B14166" s="2">
        <v>1.7067062577122094</v>
      </c>
    </row>
    <row r="14167" spans="1:2" x14ac:dyDescent="0.25">
      <c r="A14167" s="28" t="s">
        <v>87</v>
      </c>
      <c r="B14167" s="2">
        <v>4.40135058420526</v>
      </c>
    </row>
    <row r="14168" spans="1:2" x14ac:dyDescent="0.25">
      <c r="A14168" s="28" t="s">
        <v>31</v>
      </c>
      <c r="B14168" s="2">
        <v>8.1590702100938977</v>
      </c>
    </row>
    <row r="14169" spans="1:2" x14ac:dyDescent="0.25">
      <c r="A14169" s="28" t="s">
        <v>29</v>
      </c>
      <c r="B14169" s="2">
        <v>2.1956192950049398</v>
      </c>
    </row>
    <row r="14170" spans="1:2" x14ac:dyDescent="0.25">
      <c r="A14170" s="28" t="s">
        <v>30</v>
      </c>
      <c r="B14170" s="2">
        <v>4.6235434840446006</v>
      </c>
    </row>
    <row r="14171" spans="1:2" x14ac:dyDescent="0.25">
      <c r="A14171" s="28" t="s">
        <v>88</v>
      </c>
      <c r="B14171" s="2">
        <v>36.637994523920206</v>
      </c>
    </row>
    <row r="14172" spans="1:2" x14ac:dyDescent="0.25">
      <c r="A14172" s="28" t="s">
        <v>80</v>
      </c>
      <c r="B14172" s="2">
        <v>14.56978530924423</v>
      </c>
    </row>
    <row r="14173" spans="1:2" x14ac:dyDescent="0.25">
      <c r="A14173" s="28" t="s">
        <v>84</v>
      </c>
      <c r="B14173" s="2">
        <v>99.425744375140056</v>
      </c>
    </row>
    <row r="14174" spans="1:2" x14ac:dyDescent="0.25">
      <c r="A14174" s="28" t="s">
        <v>82</v>
      </c>
      <c r="B14174" s="2">
        <v>39.912466552493242</v>
      </c>
    </row>
    <row r="14175" spans="1:2" x14ac:dyDescent="0.25">
      <c r="A14175" s="6" t="s">
        <v>53</v>
      </c>
      <c r="B14175" s="2">
        <v>4.7891090523154398</v>
      </c>
    </row>
    <row r="14176" spans="1:2" x14ac:dyDescent="0.25">
      <c r="A14176" s="28" t="s">
        <v>79</v>
      </c>
      <c r="B14176" s="2">
        <v>0.33603724501289689</v>
      </c>
    </row>
    <row r="14177" spans="1:2" x14ac:dyDescent="0.25">
      <c r="A14177" s="28" t="s">
        <v>86</v>
      </c>
      <c r="B14177" s="2">
        <v>1.1017020677777514E-2</v>
      </c>
    </row>
    <row r="14178" spans="1:2" x14ac:dyDescent="0.25">
      <c r="A14178" s="28" t="s">
        <v>87</v>
      </c>
      <c r="B14178" s="2">
        <v>0.64557891068864148</v>
      </c>
    </row>
    <row r="14179" spans="1:2" x14ac:dyDescent="0.25">
      <c r="A14179" s="28" t="s">
        <v>31</v>
      </c>
      <c r="B14179" s="2">
        <v>0.11769383615825535</v>
      </c>
    </row>
    <row r="14180" spans="1:2" x14ac:dyDescent="0.25">
      <c r="A14180" s="28" t="s">
        <v>29</v>
      </c>
      <c r="B14180" s="2">
        <v>7.1589928993656141E-2</v>
      </c>
    </row>
    <row r="14181" spans="1:2" x14ac:dyDescent="0.25">
      <c r="A14181" s="28" t="s">
        <v>30</v>
      </c>
      <c r="B14181" s="2">
        <v>7.5306026801647986E-3</v>
      </c>
    </row>
    <row r="14182" spans="1:2" x14ac:dyDescent="0.25">
      <c r="A14182" s="28" t="s">
        <v>80</v>
      </c>
      <c r="B14182" s="2">
        <v>5.1848399517493912E-2</v>
      </c>
    </row>
    <row r="14183" spans="1:2" x14ac:dyDescent="0.25">
      <c r="A14183" s="28" t="s">
        <v>84</v>
      </c>
      <c r="B14183" s="2">
        <v>2.8094071825592968</v>
      </c>
    </row>
    <row r="14184" spans="1:2" x14ac:dyDescent="0.25">
      <c r="A14184" s="28" t="s">
        <v>82</v>
      </c>
      <c r="B14184" s="2">
        <v>0.73840592602725708</v>
      </c>
    </row>
    <row r="14185" spans="1:2" x14ac:dyDescent="0.25">
      <c r="A14185" s="6" t="s">
        <v>231</v>
      </c>
      <c r="B14185" s="2">
        <v>218.21728935285142</v>
      </c>
    </row>
    <row r="14186" spans="1:2" x14ac:dyDescent="0.25">
      <c r="A14186" s="28" t="s">
        <v>79</v>
      </c>
      <c r="B14186" s="2">
        <v>1.2575738761482855</v>
      </c>
    </row>
    <row r="14187" spans="1:2" x14ac:dyDescent="0.25">
      <c r="A14187" s="28" t="s">
        <v>86</v>
      </c>
      <c r="B14187" s="2">
        <v>1.3151125838395794</v>
      </c>
    </row>
    <row r="14188" spans="1:2" x14ac:dyDescent="0.25">
      <c r="A14188" s="28" t="s">
        <v>31</v>
      </c>
      <c r="B14188" s="2">
        <v>10.22168000979525</v>
      </c>
    </row>
    <row r="14189" spans="1:2" x14ac:dyDescent="0.25">
      <c r="A14189" s="28" t="s">
        <v>29</v>
      </c>
      <c r="B14189" s="2">
        <v>0.33202832896340628</v>
      </c>
    </row>
    <row r="14190" spans="1:2" x14ac:dyDescent="0.25">
      <c r="A14190" s="28" t="s">
        <v>30</v>
      </c>
      <c r="B14190" s="2">
        <v>11.098511896991026</v>
      </c>
    </row>
    <row r="14191" spans="1:2" x14ac:dyDescent="0.25">
      <c r="A14191" s="28" t="s">
        <v>88</v>
      </c>
      <c r="B14191" s="2">
        <v>43.749227078557126</v>
      </c>
    </row>
    <row r="14192" spans="1:2" x14ac:dyDescent="0.25">
      <c r="A14192" s="28" t="s">
        <v>80</v>
      </c>
      <c r="B14192" s="2">
        <v>43.563852520735757</v>
      </c>
    </row>
    <row r="14193" spans="1:2" x14ac:dyDescent="0.25">
      <c r="A14193" s="28" t="s">
        <v>84</v>
      </c>
      <c r="B14193" s="2">
        <v>77.27605343452673</v>
      </c>
    </row>
    <row r="14194" spans="1:2" x14ac:dyDescent="0.25">
      <c r="A14194" s="28" t="s">
        <v>82</v>
      </c>
      <c r="B14194" s="2">
        <v>29.403249623294251</v>
      </c>
    </row>
    <row r="14195" spans="1:2" x14ac:dyDescent="0.25">
      <c r="A14195" s="6" t="s">
        <v>19</v>
      </c>
      <c r="B14195" s="2">
        <v>8.8770365568199487</v>
      </c>
    </row>
    <row r="14196" spans="1:2" x14ac:dyDescent="0.25">
      <c r="A14196" s="28" t="s">
        <v>79</v>
      </c>
      <c r="B14196" s="2">
        <v>2.5802619928873534</v>
      </c>
    </row>
    <row r="14197" spans="1:2" x14ac:dyDescent="0.25">
      <c r="A14197" s="28" t="s">
        <v>86</v>
      </c>
      <c r="B14197" s="2">
        <v>0.69607573088599761</v>
      </c>
    </row>
    <row r="14198" spans="1:2" x14ac:dyDescent="0.25">
      <c r="A14198" s="28" t="s">
        <v>87</v>
      </c>
      <c r="B14198" s="2">
        <v>2.9893726687384003E-2</v>
      </c>
    </row>
    <row r="14199" spans="1:2" x14ac:dyDescent="0.25">
      <c r="A14199" s="28" t="s">
        <v>31</v>
      </c>
      <c r="B14199" s="2">
        <v>0.52917880135801487</v>
      </c>
    </row>
    <row r="14200" spans="1:2" x14ac:dyDescent="0.25">
      <c r="A14200" s="28" t="s">
        <v>29</v>
      </c>
      <c r="B14200" s="2">
        <v>0.7185121659595346</v>
      </c>
    </row>
    <row r="14201" spans="1:2" x14ac:dyDescent="0.25">
      <c r="A14201" s="28" t="s">
        <v>30</v>
      </c>
      <c r="B14201" s="2">
        <v>3.0441719865462318</v>
      </c>
    </row>
    <row r="14202" spans="1:2" x14ac:dyDescent="0.25">
      <c r="A14202" s="28" t="s">
        <v>88</v>
      </c>
      <c r="B14202" s="2">
        <v>0.20554652820316199</v>
      </c>
    </row>
    <row r="14203" spans="1:2" x14ac:dyDescent="0.25">
      <c r="A14203" s="28" t="s">
        <v>80</v>
      </c>
      <c r="B14203" s="2">
        <v>0.16114001577846551</v>
      </c>
    </row>
    <row r="14204" spans="1:2" x14ac:dyDescent="0.25">
      <c r="A14204" s="28" t="s">
        <v>84</v>
      </c>
      <c r="B14204" s="2">
        <v>0.10817225052085684</v>
      </c>
    </row>
    <row r="14205" spans="1:2" x14ac:dyDescent="0.25">
      <c r="A14205" s="28" t="s">
        <v>82</v>
      </c>
      <c r="B14205" s="2">
        <v>0.8040833579929475</v>
      </c>
    </row>
    <row r="14206" spans="1:2" x14ac:dyDescent="0.25">
      <c r="A14206" s="6" t="s">
        <v>244</v>
      </c>
      <c r="B14206" s="2">
        <v>124.96825489575038</v>
      </c>
    </row>
    <row r="14207" spans="1:2" x14ac:dyDescent="0.25">
      <c r="A14207" s="28" t="s">
        <v>79</v>
      </c>
      <c r="B14207" s="2">
        <v>4.892313199276269</v>
      </c>
    </row>
    <row r="14208" spans="1:2" x14ac:dyDescent="0.25">
      <c r="A14208" s="28" t="s">
        <v>86</v>
      </c>
      <c r="B14208" s="2">
        <v>2.3515150076491782</v>
      </c>
    </row>
    <row r="14209" spans="1:2" x14ac:dyDescent="0.25">
      <c r="A14209" s="28" t="s">
        <v>87</v>
      </c>
      <c r="B14209" s="2">
        <v>10.43319503564728</v>
      </c>
    </row>
    <row r="14210" spans="1:2" x14ac:dyDescent="0.25">
      <c r="A14210" s="28" t="s">
        <v>31</v>
      </c>
      <c r="B14210" s="2">
        <v>5.3783829254930735</v>
      </c>
    </row>
    <row r="14211" spans="1:2" x14ac:dyDescent="0.25">
      <c r="A14211" s="28" t="s">
        <v>29</v>
      </c>
      <c r="B14211" s="2">
        <v>4.2952113612464649</v>
      </c>
    </row>
    <row r="14212" spans="1:2" x14ac:dyDescent="0.25">
      <c r="A14212" s="28" t="s">
        <v>30</v>
      </c>
      <c r="B14212" s="2">
        <v>2.5692970870981311</v>
      </c>
    </row>
    <row r="14213" spans="1:2" x14ac:dyDescent="0.25">
      <c r="A14213" s="28" t="s">
        <v>88</v>
      </c>
      <c r="B14213" s="2">
        <v>22.741563559046419</v>
      </c>
    </row>
    <row r="14214" spans="1:2" x14ac:dyDescent="0.25">
      <c r="A14214" s="28" t="s">
        <v>80</v>
      </c>
      <c r="B14214" s="2">
        <v>7.0723141185394827</v>
      </c>
    </row>
    <row r="14215" spans="1:2" x14ac:dyDescent="0.25">
      <c r="A14215" s="28" t="s">
        <v>84</v>
      </c>
      <c r="B14215" s="2">
        <v>32.538316966077538</v>
      </c>
    </row>
    <row r="14216" spans="1:2" x14ac:dyDescent="0.25">
      <c r="A14216" s="28" t="s">
        <v>82</v>
      </c>
      <c r="B14216" s="2">
        <v>32.69614563567653</v>
      </c>
    </row>
    <row r="14217" spans="1:2" x14ac:dyDescent="0.25">
      <c r="A14217" s="6" t="s">
        <v>52</v>
      </c>
      <c r="B14217" s="2">
        <v>12.145581596223069</v>
      </c>
    </row>
    <row r="14218" spans="1:2" x14ac:dyDescent="0.25">
      <c r="A14218" s="28" t="s">
        <v>79</v>
      </c>
      <c r="B14218" s="2">
        <v>0.30304560918254447</v>
      </c>
    </row>
    <row r="14219" spans="1:2" x14ac:dyDescent="0.25">
      <c r="A14219" s="28" t="s">
        <v>86</v>
      </c>
      <c r="B14219" s="2">
        <v>0.58947996951723625</v>
      </c>
    </row>
    <row r="14220" spans="1:2" x14ac:dyDescent="0.25">
      <c r="A14220" s="28" t="s">
        <v>87</v>
      </c>
      <c r="B14220" s="2">
        <v>0.24085072370210733</v>
      </c>
    </row>
    <row r="14221" spans="1:2" x14ac:dyDescent="0.25">
      <c r="A14221" s="28" t="s">
        <v>31</v>
      </c>
      <c r="B14221" s="2">
        <v>0.10343290249602373</v>
      </c>
    </row>
    <row r="14222" spans="1:2" x14ac:dyDescent="0.25">
      <c r="A14222" s="28" t="s">
        <v>29</v>
      </c>
      <c r="B14222" s="2">
        <v>6.1417379219675505E-3</v>
      </c>
    </row>
    <row r="14223" spans="1:2" x14ac:dyDescent="0.25">
      <c r="A14223" s="28" t="s">
        <v>30</v>
      </c>
      <c r="B14223" s="2">
        <v>5.6180913850570384E-2</v>
      </c>
    </row>
    <row r="14224" spans="1:2" x14ac:dyDescent="0.25">
      <c r="A14224" s="28" t="s">
        <v>88</v>
      </c>
      <c r="B14224" s="2">
        <v>0.57206282959312738</v>
      </c>
    </row>
    <row r="14225" spans="1:2" x14ac:dyDescent="0.25">
      <c r="A14225" s="28" t="s">
        <v>80</v>
      </c>
      <c r="B14225" s="2">
        <v>0.33056495353594545</v>
      </c>
    </row>
    <row r="14226" spans="1:2" x14ac:dyDescent="0.25">
      <c r="A14226" s="28" t="s">
        <v>84</v>
      </c>
      <c r="B14226" s="2">
        <v>4.1706676279876111</v>
      </c>
    </row>
    <row r="14227" spans="1:2" x14ac:dyDescent="0.25">
      <c r="A14227" s="28" t="s">
        <v>82</v>
      </c>
      <c r="B14227" s="2">
        <v>5.7731543284359352</v>
      </c>
    </row>
    <row r="14228" spans="1:2" x14ac:dyDescent="0.25">
      <c r="A14228" s="6" t="s">
        <v>246</v>
      </c>
      <c r="B14228" s="2">
        <v>37.696936809178212</v>
      </c>
    </row>
    <row r="14229" spans="1:2" x14ac:dyDescent="0.25">
      <c r="A14229" s="28" t="s">
        <v>79</v>
      </c>
      <c r="B14229" s="2">
        <v>0.79681924932038928</v>
      </c>
    </row>
    <row r="14230" spans="1:2" x14ac:dyDescent="0.25">
      <c r="A14230" s="28" t="s">
        <v>86</v>
      </c>
      <c r="B14230" s="2">
        <v>0.36558414074731549</v>
      </c>
    </row>
    <row r="14231" spans="1:2" x14ac:dyDescent="0.25">
      <c r="A14231" s="28" t="s">
        <v>87</v>
      </c>
      <c r="B14231" s="2">
        <v>3.9682824384663808</v>
      </c>
    </row>
    <row r="14232" spans="1:2" x14ac:dyDescent="0.25">
      <c r="A14232" s="28" t="s">
        <v>31</v>
      </c>
      <c r="B14232" s="2">
        <v>0.60893718831384402</v>
      </c>
    </row>
    <row r="14233" spans="1:2" x14ac:dyDescent="0.25">
      <c r="A14233" s="28" t="s">
        <v>29</v>
      </c>
      <c r="B14233" s="2">
        <v>1.1252430079840405</v>
      </c>
    </row>
    <row r="14234" spans="1:2" x14ac:dyDescent="0.25">
      <c r="A14234" s="28" t="s">
        <v>30</v>
      </c>
      <c r="B14234" s="2">
        <v>3.473164069622626</v>
      </c>
    </row>
    <row r="14235" spans="1:2" x14ac:dyDescent="0.25">
      <c r="A14235" s="28" t="s">
        <v>88</v>
      </c>
      <c r="B14235" s="2">
        <v>6.5205652067526279</v>
      </c>
    </row>
    <row r="14236" spans="1:2" x14ac:dyDescent="0.25">
      <c r="A14236" s="28" t="s">
        <v>80</v>
      </c>
      <c r="B14236" s="2">
        <v>2.443523219532215</v>
      </c>
    </row>
    <row r="14237" spans="1:2" x14ac:dyDescent="0.25">
      <c r="A14237" s="28" t="s">
        <v>84</v>
      </c>
      <c r="B14237" s="2">
        <v>10.543982049713039</v>
      </c>
    </row>
    <row r="14238" spans="1:2" x14ac:dyDescent="0.25">
      <c r="A14238" s="28" t="s">
        <v>82</v>
      </c>
      <c r="B14238" s="2">
        <v>7.85083623872573</v>
      </c>
    </row>
    <row r="14239" spans="1:2" x14ac:dyDescent="0.25">
      <c r="A14239" s="6" t="s">
        <v>248</v>
      </c>
      <c r="B14239" s="2">
        <v>698.51198790149056</v>
      </c>
    </row>
    <row r="14240" spans="1:2" x14ac:dyDescent="0.25">
      <c r="A14240" s="28" t="s">
        <v>79</v>
      </c>
      <c r="B14240" s="2">
        <v>6.84939368624772</v>
      </c>
    </row>
    <row r="14241" spans="1:2" x14ac:dyDescent="0.25">
      <c r="A14241" s="28" t="s">
        <v>86</v>
      </c>
      <c r="B14241" s="2">
        <v>3.5398992909978615</v>
      </c>
    </row>
    <row r="14242" spans="1:2" x14ac:dyDescent="0.25">
      <c r="A14242" s="28" t="s">
        <v>87</v>
      </c>
      <c r="B14242" s="2">
        <v>18.926771328268028</v>
      </c>
    </row>
    <row r="14243" spans="1:2" x14ac:dyDescent="0.25">
      <c r="A14243" s="28" t="s">
        <v>31</v>
      </c>
      <c r="B14243" s="2">
        <v>14.990802113089968</v>
      </c>
    </row>
    <row r="14244" spans="1:2" x14ac:dyDescent="0.25">
      <c r="A14244" s="28" t="s">
        <v>29</v>
      </c>
      <c r="B14244" s="2">
        <v>10.133744452637814</v>
      </c>
    </row>
    <row r="14245" spans="1:2" x14ac:dyDescent="0.25">
      <c r="A14245" s="28" t="s">
        <v>30</v>
      </c>
      <c r="B14245" s="2">
        <v>21.232211222990486</v>
      </c>
    </row>
    <row r="14246" spans="1:2" x14ac:dyDescent="0.25">
      <c r="A14246" s="28" t="s">
        <v>88</v>
      </c>
      <c r="B14246" s="2">
        <v>114.88874492709064</v>
      </c>
    </row>
    <row r="14247" spans="1:2" x14ac:dyDescent="0.25">
      <c r="A14247" s="28" t="s">
        <v>80</v>
      </c>
      <c r="B14247" s="2">
        <v>21.589710593582954</v>
      </c>
    </row>
    <row r="14248" spans="1:2" x14ac:dyDescent="0.25">
      <c r="A14248" s="28" t="s">
        <v>84</v>
      </c>
      <c r="B14248" s="2">
        <v>358.94542683736989</v>
      </c>
    </row>
    <row r="14249" spans="1:2" x14ac:dyDescent="0.25">
      <c r="A14249" s="28" t="s">
        <v>82</v>
      </c>
      <c r="B14249" s="2">
        <v>127.41528344921518</v>
      </c>
    </row>
    <row r="14250" spans="1:2" x14ac:dyDescent="0.25">
      <c r="A14250" s="6" t="s">
        <v>20</v>
      </c>
      <c r="B14250" s="2">
        <v>44.381920543765787</v>
      </c>
    </row>
    <row r="14251" spans="1:2" x14ac:dyDescent="0.25">
      <c r="A14251" s="28" t="s">
        <v>79</v>
      </c>
      <c r="B14251" s="2">
        <v>10.684235114222268</v>
      </c>
    </row>
    <row r="14252" spans="1:2" x14ac:dyDescent="0.25">
      <c r="A14252" s="28" t="s">
        <v>86</v>
      </c>
      <c r="B14252" s="2">
        <v>1.4308714993390588</v>
      </c>
    </row>
    <row r="14253" spans="1:2" x14ac:dyDescent="0.25">
      <c r="A14253" s="28" t="s">
        <v>87</v>
      </c>
      <c r="B14253" s="2">
        <v>5.0171573973675239</v>
      </c>
    </row>
    <row r="14254" spans="1:2" x14ac:dyDescent="0.25">
      <c r="A14254" s="28" t="s">
        <v>31</v>
      </c>
      <c r="B14254" s="2">
        <v>4.4153547698393494</v>
      </c>
    </row>
    <row r="14255" spans="1:2" x14ac:dyDescent="0.25">
      <c r="A14255" s="28" t="s">
        <v>29</v>
      </c>
      <c r="B14255" s="2">
        <v>1.208433375468591</v>
      </c>
    </row>
    <row r="14256" spans="1:2" x14ac:dyDescent="0.25">
      <c r="A14256" s="28" t="s">
        <v>30</v>
      </c>
      <c r="B14256" s="2">
        <v>3.0580627639658875</v>
      </c>
    </row>
    <row r="14257" spans="1:2" x14ac:dyDescent="0.25">
      <c r="A14257" s="28" t="s">
        <v>88</v>
      </c>
      <c r="B14257" s="2">
        <v>4.1909008779380903</v>
      </c>
    </row>
    <row r="14258" spans="1:2" x14ac:dyDescent="0.25">
      <c r="A14258" s="28" t="s">
        <v>80</v>
      </c>
      <c r="B14258" s="2">
        <v>1.4023902680954738</v>
      </c>
    </row>
    <row r="14259" spans="1:2" x14ac:dyDescent="0.25">
      <c r="A14259" s="28" t="s">
        <v>84</v>
      </c>
      <c r="B14259" s="2">
        <v>1.9134127366277636</v>
      </c>
    </row>
    <row r="14260" spans="1:2" x14ac:dyDescent="0.25">
      <c r="A14260" s="28" t="s">
        <v>82</v>
      </c>
      <c r="B14260" s="2">
        <v>11.061101740901783</v>
      </c>
    </row>
    <row r="14261" spans="1:2" x14ac:dyDescent="0.25">
      <c r="A14261" s="6" t="s">
        <v>21</v>
      </c>
      <c r="B14261" s="2">
        <v>148.91317695273091</v>
      </c>
    </row>
    <row r="14262" spans="1:2" x14ac:dyDescent="0.25">
      <c r="A14262" s="28" t="s">
        <v>79</v>
      </c>
      <c r="B14262" s="2">
        <v>4.3783172116079534</v>
      </c>
    </row>
    <row r="14263" spans="1:2" x14ac:dyDescent="0.25">
      <c r="A14263" s="28" t="s">
        <v>86</v>
      </c>
      <c r="B14263" s="2">
        <v>0.64865579149948616</v>
      </c>
    </row>
    <row r="14264" spans="1:2" x14ac:dyDescent="0.25">
      <c r="A14264" s="28" t="s">
        <v>87</v>
      </c>
      <c r="B14264" s="2">
        <v>2.0355682338803285</v>
      </c>
    </row>
    <row r="14265" spans="1:2" x14ac:dyDescent="0.25">
      <c r="A14265" s="28" t="s">
        <v>31</v>
      </c>
      <c r="B14265" s="2">
        <v>2.5554300854967495</v>
      </c>
    </row>
    <row r="14266" spans="1:2" x14ac:dyDescent="0.25">
      <c r="A14266" s="28" t="s">
        <v>29</v>
      </c>
      <c r="B14266" s="2">
        <v>0.26781049743679164</v>
      </c>
    </row>
    <row r="14267" spans="1:2" x14ac:dyDescent="0.25">
      <c r="A14267" s="28" t="s">
        <v>30</v>
      </c>
      <c r="B14267" s="2">
        <v>2.2483757115648633</v>
      </c>
    </row>
    <row r="14268" spans="1:2" x14ac:dyDescent="0.25">
      <c r="A14268" s="28" t="s">
        <v>88</v>
      </c>
      <c r="B14268" s="2">
        <v>14.777705253510167</v>
      </c>
    </row>
    <row r="14269" spans="1:2" x14ac:dyDescent="0.25">
      <c r="A14269" s="28" t="s">
        <v>80</v>
      </c>
      <c r="B14269" s="2">
        <v>4.3726472664478342</v>
      </c>
    </row>
    <row r="14270" spans="1:2" x14ac:dyDescent="0.25">
      <c r="A14270" s="28" t="s">
        <v>84</v>
      </c>
      <c r="B14270" s="2">
        <v>55.78181203689492</v>
      </c>
    </row>
    <row r="14271" spans="1:2" x14ac:dyDescent="0.25">
      <c r="A14271" s="28" t="s">
        <v>82</v>
      </c>
      <c r="B14271" s="2">
        <v>61.846854864391808</v>
      </c>
    </row>
    <row r="14272" spans="1:2" x14ac:dyDescent="0.25">
      <c r="A14272" s="6" t="s">
        <v>22</v>
      </c>
      <c r="B14272" s="2">
        <v>11.704587131694987</v>
      </c>
    </row>
    <row r="14273" spans="1:2" x14ac:dyDescent="0.25">
      <c r="A14273" s="28" t="s">
        <v>79</v>
      </c>
      <c r="B14273" s="2">
        <v>0.24674686016092817</v>
      </c>
    </row>
    <row r="14274" spans="1:2" x14ac:dyDescent="0.25">
      <c r="A14274" s="28" t="s">
        <v>86</v>
      </c>
      <c r="B14274" s="2">
        <v>0.14012904584283853</v>
      </c>
    </row>
    <row r="14275" spans="1:2" x14ac:dyDescent="0.25">
      <c r="A14275" s="28" t="s">
        <v>87</v>
      </c>
      <c r="B14275" s="2">
        <v>0.86681986414980183</v>
      </c>
    </row>
    <row r="14276" spans="1:2" x14ac:dyDescent="0.25">
      <c r="A14276" s="28" t="s">
        <v>31</v>
      </c>
      <c r="B14276" s="2">
        <v>0.61032357876101073</v>
      </c>
    </row>
    <row r="14277" spans="1:2" x14ac:dyDescent="0.25">
      <c r="A14277" s="28" t="s">
        <v>29</v>
      </c>
      <c r="B14277" s="2">
        <v>0.32551196696384016</v>
      </c>
    </row>
    <row r="14278" spans="1:2" x14ac:dyDescent="0.25">
      <c r="A14278" s="28" t="s">
        <v>30</v>
      </c>
      <c r="B14278" s="2">
        <v>0.7474592148609438</v>
      </c>
    </row>
    <row r="14279" spans="1:2" x14ac:dyDescent="0.25">
      <c r="A14279" s="28" t="s">
        <v>88</v>
      </c>
      <c r="B14279" s="2">
        <v>1.7738164811347723</v>
      </c>
    </row>
    <row r="14280" spans="1:2" x14ac:dyDescent="0.25">
      <c r="A14280" s="28" t="s">
        <v>80</v>
      </c>
      <c r="B14280" s="2">
        <v>0.34358599009205681</v>
      </c>
    </row>
    <row r="14281" spans="1:2" x14ac:dyDescent="0.25">
      <c r="A14281" s="28" t="s">
        <v>84</v>
      </c>
      <c r="B14281" s="2">
        <v>3.1378491191600038</v>
      </c>
    </row>
    <row r="14282" spans="1:2" x14ac:dyDescent="0.25">
      <c r="A14282" s="28" t="s">
        <v>82</v>
      </c>
      <c r="B14282" s="2">
        <v>3.5123450105687923</v>
      </c>
    </row>
    <row r="14283" spans="1:2" x14ac:dyDescent="0.25">
      <c r="A14283" s="6" t="s">
        <v>25</v>
      </c>
      <c r="B14283" s="2">
        <v>37.226182661407471</v>
      </c>
    </row>
    <row r="14284" spans="1:2" x14ac:dyDescent="0.25">
      <c r="A14284" s="28" t="s">
        <v>79</v>
      </c>
      <c r="B14284" s="2">
        <v>2.4281836634648823</v>
      </c>
    </row>
    <row r="14285" spans="1:2" x14ac:dyDescent="0.25">
      <c r="A14285" s="28" t="s">
        <v>86</v>
      </c>
      <c r="B14285" s="2">
        <v>0.30865922831266701</v>
      </c>
    </row>
    <row r="14286" spans="1:2" x14ac:dyDescent="0.25">
      <c r="A14286" s="28" t="s">
        <v>87</v>
      </c>
      <c r="B14286" s="2">
        <v>2.0976872721002335</v>
      </c>
    </row>
    <row r="14287" spans="1:2" x14ac:dyDescent="0.25">
      <c r="A14287" s="28" t="s">
        <v>31</v>
      </c>
      <c r="B14287" s="2">
        <v>1.4204004905668302</v>
      </c>
    </row>
    <row r="14288" spans="1:2" x14ac:dyDescent="0.25">
      <c r="A14288" s="28" t="s">
        <v>29</v>
      </c>
      <c r="B14288" s="2">
        <v>1.7665060887935473</v>
      </c>
    </row>
    <row r="14289" spans="1:2" x14ac:dyDescent="0.25">
      <c r="A14289" s="28" t="s">
        <v>30</v>
      </c>
      <c r="B14289" s="2">
        <v>4.3910283418321114</v>
      </c>
    </row>
    <row r="14290" spans="1:2" x14ac:dyDescent="0.25">
      <c r="A14290" s="28" t="s">
        <v>88</v>
      </c>
      <c r="B14290" s="2">
        <v>8.3437205983423208</v>
      </c>
    </row>
    <row r="14291" spans="1:2" x14ac:dyDescent="0.25">
      <c r="A14291" s="28" t="s">
        <v>80</v>
      </c>
      <c r="B14291" s="2">
        <v>1.3917493285524369</v>
      </c>
    </row>
    <row r="14292" spans="1:2" x14ac:dyDescent="0.25">
      <c r="A14292" s="28" t="s">
        <v>84</v>
      </c>
      <c r="B14292" s="2">
        <v>5.7614735190212754</v>
      </c>
    </row>
    <row r="14293" spans="1:2" x14ac:dyDescent="0.25">
      <c r="A14293" s="28" t="s">
        <v>82</v>
      </c>
      <c r="B14293" s="2">
        <v>9.3167741304211606</v>
      </c>
    </row>
    <row r="14294" spans="1:2" x14ac:dyDescent="0.25">
      <c r="A14294" s="6" t="s">
        <v>23</v>
      </c>
      <c r="B14294" s="2">
        <v>15.389614976688847</v>
      </c>
    </row>
    <row r="14295" spans="1:2" x14ac:dyDescent="0.25">
      <c r="A14295" s="28" t="s">
        <v>79</v>
      </c>
      <c r="B14295" s="2">
        <v>0.58232344933672997</v>
      </c>
    </row>
    <row r="14296" spans="1:2" x14ac:dyDescent="0.25">
      <c r="A14296" s="28" t="s">
        <v>86</v>
      </c>
      <c r="B14296" s="2">
        <v>0.17809877849865829</v>
      </c>
    </row>
    <row r="14297" spans="1:2" x14ac:dyDescent="0.25">
      <c r="A14297" s="28" t="s">
        <v>87</v>
      </c>
      <c r="B14297" s="2">
        <v>1.2158852569675727</v>
      </c>
    </row>
    <row r="14298" spans="1:2" x14ac:dyDescent="0.25">
      <c r="A14298" s="28" t="s">
        <v>31</v>
      </c>
      <c r="B14298" s="2">
        <v>0.63847583040693012</v>
      </c>
    </row>
    <row r="14299" spans="1:2" x14ac:dyDescent="0.25">
      <c r="A14299" s="28" t="s">
        <v>29</v>
      </c>
      <c r="B14299" s="2">
        <v>0.18442515353294087</v>
      </c>
    </row>
    <row r="14300" spans="1:2" x14ac:dyDescent="0.25">
      <c r="A14300" s="28" t="s">
        <v>30</v>
      </c>
      <c r="B14300" s="2">
        <v>0.57818214387003097</v>
      </c>
    </row>
    <row r="14301" spans="1:2" x14ac:dyDescent="0.25">
      <c r="A14301" s="28" t="s">
        <v>88</v>
      </c>
      <c r="B14301" s="2">
        <v>1.9116338605733185</v>
      </c>
    </row>
    <row r="14302" spans="1:2" x14ac:dyDescent="0.25">
      <c r="A14302" s="28" t="s">
        <v>80</v>
      </c>
      <c r="B14302" s="2">
        <v>1.0972942880266907</v>
      </c>
    </row>
    <row r="14303" spans="1:2" x14ac:dyDescent="0.25">
      <c r="A14303" s="28" t="s">
        <v>84</v>
      </c>
      <c r="B14303" s="2">
        <v>5.8762682174786178</v>
      </c>
    </row>
    <row r="14304" spans="1:2" x14ac:dyDescent="0.25">
      <c r="A14304" s="28" t="s">
        <v>82</v>
      </c>
      <c r="B14304" s="2">
        <v>3.1270279979973585</v>
      </c>
    </row>
    <row r="14305" spans="1:2" x14ac:dyDescent="0.25">
      <c r="A14305" s="6" t="s">
        <v>250</v>
      </c>
      <c r="B14305" s="2">
        <v>302.50967453540352</v>
      </c>
    </row>
    <row r="14306" spans="1:2" x14ac:dyDescent="0.25">
      <c r="A14306" s="28" t="s">
        <v>79</v>
      </c>
      <c r="B14306" s="2">
        <v>4.3562274907406158</v>
      </c>
    </row>
    <row r="14307" spans="1:2" x14ac:dyDescent="0.25">
      <c r="A14307" s="28" t="s">
        <v>86</v>
      </c>
      <c r="B14307" s="2">
        <v>2.5882873137794027</v>
      </c>
    </row>
    <row r="14308" spans="1:2" x14ac:dyDescent="0.25">
      <c r="A14308" s="28" t="s">
        <v>87</v>
      </c>
      <c r="B14308" s="2">
        <v>11.553124929611842</v>
      </c>
    </row>
    <row r="14309" spans="1:2" x14ac:dyDescent="0.25">
      <c r="A14309" s="28" t="s">
        <v>31</v>
      </c>
      <c r="B14309" s="2">
        <v>12.889719847823514</v>
      </c>
    </row>
    <row r="14310" spans="1:2" x14ac:dyDescent="0.25">
      <c r="A14310" s="28" t="s">
        <v>29</v>
      </c>
      <c r="B14310" s="2">
        <v>8.1663951637165582</v>
      </c>
    </row>
    <row r="14311" spans="1:2" x14ac:dyDescent="0.25">
      <c r="A14311" s="28" t="s">
        <v>30</v>
      </c>
      <c r="B14311" s="2">
        <v>12.394527034404746</v>
      </c>
    </row>
    <row r="14312" spans="1:2" x14ac:dyDescent="0.25">
      <c r="A14312" s="28" t="s">
        <v>88</v>
      </c>
      <c r="B14312" s="2">
        <v>81.344112001802273</v>
      </c>
    </row>
    <row r="14313" spans="1:2" x14ac:dyDescent="0.25">
      <c r="A14313" s="28" t="s">
        <v>80</v>
      </c>
      <c r="B14313" s="2">
        <v>14.838980366030651</v>
      </c>
    </row>
    <row r="14314" spans="1:2" x14ac:dyDescent="0.25">
      <c r="A14314" s="28" t="s">
        <v>84</v>
      </c>
      <c r="B14314" s="2">
        <v>91.980522514887511</v>
      </c>
    </row>
    <row r="14315" spans="1:2" x14ac:dyDescent="0.25">
      <c r="A14315" s="28" t="s">
        <v>82</v>
      </c>
      <c r="B14315" s="2">
        <v>62.39777787260639</v>
      </c>
    </row>
    <row r="14316" spans="1:2" x14ac:dyDescent="0.25">
      <c r="A14316" s="6" t="s">
        <v>252</v>
      </c>
      <c r="B14316" s="2">
        <v>208.90339384404064</v>
      </c>
    </row>
    <row r="14317" spans="1:2" x14ac:dyDescent="0.25">
      <c r="A14317" s="28" t="s">
        <v>79</v>
      </c>
      <c r="B14317" s="2">
        <v>5.8425279500582334</v>
      </c>
    </row>
    <row r="14318" spans="1:2" x14ac:dyDescent="0.25">
      <c r="A14318" s="28" t="s">
        <v>86</v>
      </c>
      <c r="B14318" s="2">
        <v>1.5226532589749167</v>
      </c>
    </row>
    <row r="14319" spans="1:2" x14ac:dyDescent="0.25">
      <c r="A14319" s="28" t="s">
        <v>87</v>
      </c>
      <c r="B14319" s="2">
        <v>10.223861672583899</v>
      </c>
    </row>
    <row r="14320" spans="1:2" x14ac:dyDescent="0.25">
      <c r="A14320" s="28" t="s">
        <v>31</v>
      </c>
      <c r="B14320" s="2">
        <v>10.923579551244893</v>
      </c>
    </row>
    <row r="14321" spans="1:2" x14ac:dyDescent="0.25">
      <c r="A14321" s="28" t="s">
        <v>29</v>
      </c>
      <c r="B14321" s="2">
        <v>19.890168156472384</v>
      </c>
    </row>
    <row r="14322" spans="1:2" x14ac:dyDescent="0.25">
      <c r="A14322" s="28" t="s">
        <v>30</v>
      </c>
      <c r="B14322" s="2">
        <v>9.0306676906691905</v>
      </c>
    </row>
    <row r="14323" spans="1:2" x14ac:dyDescent="0.25">
      <c r="A14323" s="28" t="s">
        <v>88</v>
      </c>
      <c r="B14323" s="2">
        <v>41.037156002788294</v>
      </c>
    </row>
    <row r="14324" spans="1:2" x14ac:dyDescent="0.25">
      <c r="A14324" s="28" t="s">
        <v>80</v>
      </c>
      <c r="B14324" s="2">
        <v>13.041867388308038</v>
      </c>
    </row>
    <row r="14325" spans="1:2" x14ac:dyDescent="0.25">
      <c r="A14325" s="28" t="s">
        <v>84</v>
      </c>
      <c r="B14325" s="2">
        <v>45.790383305275661</v>
      </c>
    </row>
    <row r="14326" spans="1:2" x14ac:dyDescent="0.25">
      <c r="A14326" s="28" t="s">
        <v>82</v>
      </c>
      <c r="B14326" s="2">
        <v>51.60052886766514</v>
      </c>
    </row>
    <row r="14327" spans="1:2" x14ac:dyDescent="0.25">
      <c r="A14327" s="6" t="s">
        <v>230</v>
      </c>
      <c r="B14327" s="2">
        <v>118.76930925319218</v>
      </c>
    </row>
    <row r="14328" spans="1:2" x14ac:dyDescent="0.25">
      <c r="A14328" s="28" t="s">
        <v>79</v>
      </c>
      <c r="B14328" s="2">
        <v>3.2554438110442749</v>
      </c>
    </row>
    <row r="14329" spans="1:2" x14ac:dyDescent="0.25">
      <c r="A14329" s="28" t="s">
        <v>86</v>
      </c>
      <c r="B14329" s="2">
        <v>1.0657860530189682</v>
      </c>
    </row>
    <row r="14330" spans="1:2" x14ac:dyDescent="0.25">
      <c r="A14330" s="28" t="s">
        <v>87</v>
      </c>
      <c r="B14330" s="2">
        <v>6.0243151861837836</v>
      </c>
    </row>
    <row r="14331" spans="1:2" x14ac:dyDescent="0.25">
      <c r="A14331" s="28" t="s">
        <v>31</v>
      </c>
      <c r="B14331" s="2">
        <v>12.232203990926157</v>
      </c>
    </row>
    <row r="14332" spans="1:2" x14ac:dyDescent="0.25">
      <c r="A14332" s="28" t="s">
        <v>29</v>
      </c>
      <c r="B14332" s="2">
        <v>12.21271729689035</v>
      </c>
    </row>
    <row r="14333" spans="1:2" x14ac:dyDescent="0.25">
      <c r="A14333" s="28" t="s">
        <v>30</v>
      </c>
      <c r="B14333" s="2">
        <v>9.7090026881334754</v>
      </c>
    </row>
    <row r="14334" spans="1:2" x14ac:dyDescent="0.25">
      <c r="A14334" s="28" t="s">
        <v>88</v>
      </c>
      <c r="B14334" s="2">
        <v>22.008522823044821</v>
      </c>
    </row>
    <row r="14335" spans="1:2" x14ac:dyDescent="0.25">
      <c r="A14335" s="28" t="s">
        <v>80</v>
      </c>
      <c r="B14335" s="2">
        <v>4.9682734268181896</v>
      </c>
    </row>
    <row r="14336" spans="1:2" x14ac:dyDescent="0.25">
      <c r="A14336" s="28" t="s">
        <v>84</v>
      </c>
      <c r="B14336" s="2">
        <v>14.33694030536032</v>
      </c>
    </row>
    <row r="14337" spans="1:2" x14ac:dyDescent="0.25">
      <c r="A14337" s="28" t="s">
        <v>82</v>
      </c>
      <c r="B14337" s="2">
        <v>32.956103671771842</v>
      </c>
    </row>
    <row r="14338" spans="1:2" x14ac:dyDescent="0.25">
      <c r="A14338" s="6" t="s">
        <v>93</v>
      </c>
      <c r="B14338" s="2">
        <v>2330.640638717915</v>
      </c>
    </row>
    <row r="14339" spans="1:2" x14ac:dyDescent="0.25">
      <c r="A14339" s="28" t="s">
        <v>79</v>
      </c>
      <c r="B14339" s="2">
        <v>65.379062990492031</v>
      </c>
    </row>
    <row r="14340" spans="1:2" x14ac:dyDescent="0.25">
      <c r="A14340" s="28" t="s">
        <v>86</v>
      </c>
      <c r="B14340" s="2">
        <v>19.577085486113425</v>
      </c>
    </row>
    <row r="14341" spans="1:2" x14ac:dyDescent="0.25">
      <c r="A14341" s="28" t="s">
        <v>87</v>
      </c>
      <c r="B14341" s="2">
        <v>88.801342552986569</v>
      </c>
    </row>
    <row r="14342" spans="1:2" x14ac:dyDescent="0.25">
      <c r="A14342" s="28" t="s">
        <v>31</v>
      </c>
      <c r="B14342" s="2">
        <v>91.432805722757081</v>
      </c>
    </row>
    <row r="14343" spans="1:2" x14ac:dyDescent="0.25">
      <c r="A14343" s="28" t="s">
        <v>29</v>
      </c>
      <c r="B14343" s="2">
        <v>65.856757235232067</v>
      </c>
    </row>
    <row r="14344" spans="1:2" x14ac:dyDescent="0.25">
      <c r="A14344" s="28" t="s">
        <v>30</v>
      </c>
      <c r="B14344" s="2">
        <v>91.621395591725417</v>
      </c>
    </row>
    <row r="14345" spans="1:2" x14ac:dyDescent="0.25">
      <c r="A14345" s="28" t="s">
        <v>88</v>
      </c>
      <c r="B14345" s="2">
        <v>418.59742176081204</v>
      </c>
    </row>
    <row r="14346" spans="1:2" x14ac:dyDescent="0.25">
      <c r="A14346" s="28" t="s">
        <v>80</v>
      </c>
      <c r="B14346" s="2">
        <v>139.36796603462784</v>
      </c>
    </row>
    <row r="14347" spans="1:2" x14ac:dyDescent="0.25">
      <c r="A14347" s="28" t="s">
        <v>84</v>
      </c>
      <c r="B14347" s="2">
        <v>852.96271013308774</v>
      </c>
    </row>
    <row r="14348" spans="1:2" x14ac:dyDescent="0.25">
      <c r="A14348" s="28" t="s">
        <v>82</v>
      </c>
      <c r="B14348" s="2">
        <v>497.04409121008081</v>
      </c>
    </row>
    <row r="14349" spans="1:2" x14ac:dyDescent="0.25">
      <c r="A14349" s="3" t="s">
        <v>178</v>
      </c>
      <c r="B14349" s="2">
        <v>29956.182944694174</v>
      </c>
    </row>
    <row r="14350" spans="1:2" x14ac:dyDescent="0.25">
      <c r="A14350" s="6" t="s">
        <v>229</v>
      </c>
      <c r="B14350" s="2">
        <v>402.96393649851206</v>
      </c>
    </row>
    <row r="14351" spans="1:2" x14ac:dyDescent="0.25">
      <c r="A14351" s="28" t="s">
        <v>79</v>
      </c>
      <c r="B14351" s="2">
        <v>8.26324029916859</v>
      </c>
    </row>
    <row r="14352" spans="1:2" x14ac:dyDescent="0.25">
      <c r="A14352" s="28" t="s">
        <v>86</v>
      </c>
      <c r="B14352" s="2">
        <v>2.2539152402856919</v>
      </c>
    </row>
    <row r="14353" spans="1:2" x14ac:dyDescent="0.25">
      <c r="A14353" s="28" t="s">
        <v>87</v>
      </c>
      <c r="B14353" s="2">
        <v>19.176226696039315</v>
      </c>
    </row>
    <row r="14354" spans="1:2" x14ac:dyDescent="0.25">
      <c r="A14354" s="28" t="s">
        <v>31</v>
      </c>
      <c r="B14354" s="2">
        <v>17.971708598812377</v>
      </c>
    </row>
    <row r="14355" spans="1:2" x14ac:dyDescent="0.25">
      <c r="A14355" s="28" t="s">
        <v>29</v>
      </c>
      <c r="B14355" s="2">
        <v>10.018284564050534</v>
      </c>
    </row>
    <row r="14356" spans="1:2" x14ac:dyDescent="0.25">
      <c r="A14356" s="28" t="s">
        <v>30</v>
      </c>
      <c r="B14356" s="2">
        <v>11.660729743832377</v>
      </c>
    </row>
    <row r="14357" spans="1:2" x14ac:dyDescent="0.25">
      <c r="A14357" s="28" t="s">
        <v>88</v>
      </c>
      <c r="B14357" s="2">
        <v>36.816548775399113</v>
      </c>
    </row>
    <row r="14358" spans="1:2" x14ac:dyDescent="0.25">
      <c r="A14358" s="28" t="s">
        <v>80</v>
      </c>
      <c r="B14358" s="2">
        <v>11.705701813350705</v>
      </c>
    </row>
    <row r="14359" spans="1:2" x14ac:dyDescent="0.25">
      <c r="A14359" s="28" t="s">
        <v>84</v>
      </c>
      <c r="B14359" s="2">
        <v>145.74244931034787</v>
      </c>
    </row>
    <row r="14360" spans="1:2" x14ac:dyDescent="0.25">
      <c r="A14360" s="28" t="s">
        <v>85</v>
      </c>
      <c r="B14360" s="2">
        <v>71.549801627368922</v>
      </c>
    </row>
    <row r="14361" spans="1:2" x14ac:dyDescent="0.25">
      <c r="A14361" s="28" t="s">
        <v>82</v>
      </c>
      <c r="B14361" s="2">
        <v>67.805329829856518</v>
      </c>
    </row>
    <row r="14362" spans="1:2" x14ac:dyDescent="0.25">
      <c r="A14362" s="6" t="s">
        <v>240</v>
      </c>
      <c r="B14362" s="2">
        <v>81.108353575929513</v>
      </c>
    </row>
    <row r="14363" spans="1:2" x14ac:dyDescent="0.25">
      <c r="A14363" s="28" t="s">
        <v>79</v>
      </c>
      <c r="B14363" s="2">
        <v>0.30409039363283719</v>
      </c>
    </row>
    <row r="14364" spans="1:2" x14ac:dyDescent="0.25">
      <c r="A14364" s="28" t="s">
        <v>87</v>
      </c>
      <c r="B14364" s="2">
        <v>13.980608112545807</v>
      </c>
    </row>
    <row r="14365" spans="1:2" x14ac:dyDescent="0.25">
      <c r="A14365" s="28" t="s">
        <v>31</v>
      </c>
      <c r="B14365" s="2">
        <v>3.4270056303382437</v>
      </c>
    </row>
    <row r="14366" spans="1:2" x14ac:dyDescent="0.25">
      <c r="A14366" s="28" t="s">
        <v>29</v>
      </c>
      <c r="B14366" s="2">
        <v>6.1990311619121234</v>
      </c>
    </row>
    <row r="14367" spans="1:2" x14ac:dyDescent="0.25">
      <c r="A14367" s="28" t="s">
        <v>30</v>
      </c>
      <c r="B14367" s="2">
        <v>4.6371823342098546</v>
      </c>
    </row>
    <row r="14368" spans="1:2" x14ac:dyDescent="0.25">
      <c r="A14368" s="28" t="s">
        <v>88</v>
      </c>
      <c r="B14368" s="2">
        <v>3.5486860523837276</v>
      </c>
    </row>
    <row r="14369" spans="1:2" x14ac:dyDescent="0.25">
      <c r="A14369" s="28" t="s">
        <v>80</v>
      </c>
      <c r="B14369" s="2">
        <v>2.0219849761089601</v>
      </c>
    </row>
    <row r="14370" spans="1:2" x14ac:dyDescent="0.25">
      <c r="A14370" s="28" t="s">
        <v>84</v>
      </c>
      <c r="B14370" s="2">
        <v>8.8257020774297281</v>
      </c>
    </row>
    <row r="14371" spans="1:2" x14ac:dyDescent="0.25">
      <c r="A14371" s="28" t="s">
        <v>85</v>
      </c>
      <c r="B14371" s="2">
        <v>23.161420651464251</v>
      </c>
    </row>
    <row r="14372" spans="1:2" x14ac:dyDescent="0.25">
      <c r="A14372" s="28" t="s">
        <v>82</v>
      </c>
      <c r="B14372" s="2">
        <v>15.002642185903978</v>
      </c>
    </row>
    <row r="14373" spans="1:2" x14ac:dyDescent="0.25">
      <c r="A14373" s="6" t="s">
        <v>242</v>
      </c>
      <c r="B14373" s="2">
        <v>1811.2140592716</v>
      </c>
    </row>
    <row r="14374" spans="1:2" x14ac:dyDescent="0.25">
      <c r="A14374" s="28" t="s">
        <v>79</v>
      </c>
      <c r="B14374" s="2">
        <v>57.84307645111474</v>
      </c>
    </row>
    <row r="14375" spans="1:2" x14ac:dyDescent="0.25">
      <c r="A14375" s="28" t="s">
        <v>86</v>
      </c>
      <c r="B14375" s="2">
        <v>17.556939818401602</v>
      </c>
    </row>
    <row r="14376" spans="1:2" x14ac:dyDescent="0.25">
      <c r="A14376" s="28" t="s">
        <v>87</v>
      </c>
      <c r="B14376" s="2">
        <v>44.932130470163415</v>
      </c>
    </row>
    <row r="14377" spans="1:2" x14ac:dyDescent="0.25">
      <c r="A14377" s="28" t="s">
        <v>31</v>
      </c>
      <c r="B14377" s="2">
        <v>116.03629265803517</v>
      </c>
    </row>
    <row r="14378" spans="1:2" x14ac:dyDescent="0.25">
      <c r="A14378" s="28" t="s">
        <v>29</v>
      </c>
      <c r="B14378" s="2">
        <v>64.081525912416694</v>
      </c>
    </row>
    <row r="14379" spans="1:2" x14ac:dyDescent="0.25">
      <c r="A14379" s="28" t="s">
        <v>30</v>
      </c>
      <c r="B14379" s="2">
        <v>91.933525200761807</v>
      </c>
    </row>
    <row r="14380" spans="1:2" x14ac:dyDescent="0.25">
      <c r="A14380" s="28" t="s">
        <v>88</v>
      </c>
      <c r="B14380" s="2">
        <v>271.2998107628261</v>
      </c>
    </row>
    <row r="14381" spans="1:2" x14ac:dyDescent="0.25">
      <c r="A14381" s="28" t="s">
        <v>80</v>
      </c>
      <c r="B14381" s="2">
        <v>86.468164786666321</v>
      </c>
    </row>
    <row r="14382" spans="1:2" x14ac:dyDescent="0.25">
      <c r="A14382" s="28" t="s">
        <v>84</v>
      </c>
      <c r="B14382" s="2">
        <v>323.67410446497416</v>
      </c>
    </row>
    <row r="14383" spans="1:2" x14ac:dyDescent="0.25">
      <c r="A14383" s="28" t="s">
        <v>85</v>
      </c>
      <c r="B14383" s="2">
        <v>395.35869319943731</v>
      </c>
    </row>
    <row r="14384" spans="1:2" x14ac:dyDescent="0.25">
      <c r="A14384" s="28" t="s">
        <v>82</v>
      </c>
      <c r="B14384" s="2">
        <v>342.0297955468028</v>
      </c>
    </row>
    <row r="14385" spans="1:2" x14ac:dyDescent="0.25">
      <c r="A14385" s="6" t="s">
        <v>53</v>
      </c>
      <c r="B14385" s="2">
        <v>80.811133833750517</v>
      </c>
    </row>
    <row r="14386" spans="1:2" x14ac:dyDescent="0.25">
      <c r="A14386" s="28" t="s">
        <v>79</v>
      </c>
      <c r="B14386" s="2">
        <v>2.5978236137736048</v>
      </c>
    </row>
    <row r="14387" spans="1:2" x14ac:dyDescent="0.25">
      <c r="A14387" s="28" t="s">
        <v>86</v>
      </c>
      <c r="B14387" s="2">
        <v>0.23022758318425604</v>
      </c>
    </row>
    <row r="14388" spans="1:2" x14ac:dyDescent="0.25">
      <c r="A14388" s="28" t="s">
        <v>87</v>
      </c>
      <c r="B14388" s="2">
        <v>1.5349642224200337</v>
      </c>
    </row>
    <row r="14389" spans="1:2" x14ac:dyDescent="0.25">
      <c r="A14389" s="28" t="s">
        <v>31</v>
      </c>
      <c r="B14389" s="2">
        <v>0.59938334671490257</v>
      </c>
    </row>
    <row r="14390" spans="1:2" x14ac:dyDescent="0.25">
      <c r="A14390" s="28" t="s">
        <v>29</v>
      </c>
      <c r="B14390" s="2">
        <v>0.32741372680676167</v>
      </c>
    </row>
    <row r="14391" spans="1:2" x14ac:dyDescent="0.25">
      <c r="A14391" s="28" t="s">
        <v>30</v>
      </c>
      <c r="B14391" s="2">
        <v>0.14773328334541283</v>
      </c>
    </row>
    <row r="14392" spans="1:2" x14ac:dyDescent="0.25">
      <c r="A14392" s="28" t="s">
        <v>80</v>
      </c>
      <c r="B14392" s="2">
        <v>20.34132128451261</v>
      </c>
    </row>
    <row r="14393" spans="1:2" x14ac:dyDescent="0.25">
      <c r="A14393" s="28" t="s">
        <v>84</v>
      </c>
      <c r="B14393" s="2">
        <v>13.127977583238234</v>
      </c>
    </row>
    <row r="14394" spans="1:2" x14ac:dyDescent="0.25">
      <c r="A14394" s="28" t="s">
        <v>85</v>
      </c>
      <c r="B14394" s="2">
        <v>22.877478145051839</v>
      </c>
    </row>
    <row r="14395" spans="1:2" x14ac:dyDescent="0.25">
      <c r="A14395" s="28" t="s">
        <v>82</v>
      </c>
      <c r="B14395" s="2">
        <v>19.026811044702871</v>
      </c>
    </row>
    <row r="14396" spans="1:2" x14ac:dyDescent="0.25">
      <c r="A14396" s="6" t="s">
        <v>231</v>
      </c>
      <c r="B14396" s="2">
        <v>956.12586670401947</v>
      </c>
    </row>
    <row r="14397" spans="1:2" x14ac:dyDescent="0.25">
      <c r="A14397" s="28" t="s">
        <v>79</v>
      </c>
      <c r="B14397" s="2">
        <v>7.8376506961105061</v>
      </c>
    </row>
    <row r="14398" spans="1:2" x14ac:dyDescent="0.25">
      <c r="A14398" s="28" t="s">
        <v>86</v>
      </c>
      <c r="B14398" s="2">
        <v>12.849704450559614</v>
      </c>
    </row>
    <row r="14399" spans="1:2" x14ac:dyDescent="0.25">
      <c r="A14399" s="28" t="s">
        <v>31</v>
      </c>
      <c r="B14399" s="2">
        <v>27.461418660363158</v>
      </c>
    </row>
    <row r="14400" spans="1:2" x14ac:dyDescent="0.25">
      <c r="A14400" s="28" t="s">
        <v>29</v>
      </c>
      <c r="B14400" s="2">
        <v>13.748161685070695</v>
      </c>
    </row>
    <row r="14401" spans="1:2" x14ac:dyDescent="0.25">
      <c r="A14401" s="28" t="s">
        <v>30</v>
      </c>
      <c r="B14401" s="2">
        <v>27.801248449340932</v>
      </c>
    </row>
    <row r="14402" spans="1:2" x14ac:dyDescent="0.25">
      <c r="A14402" s="28" t="s">
        <v>88</v>
      </c>
      <c r="B14402" s="2">
        <v>206.36300589388435</v>
      </c>
    </row>
    <row r="14403" spans="1:2" x14ac:dyDescent="0.25">
      <c r="A14403" s="28" t="s">
        <v>80</v>
      </c>
      <c r="B14403" s="2">
        <v>146.43054141464049</v>
      </c>
    </row>
    <row r="14404" spans="1:2" x14ac:dyDescent="0.25">
      <c r="A14404" s="28" t="s">
        <v>84</v>
      </c>
      <c r="B14404" s="2">
        <v>187.43640968666799</v>
      </c>
    </row>
    <row r="14405" spans="1:2" x14ac:dyDescent="0.25">
      <c r="A14405" s="28" t="s">
        <v>85</v>
      </c>
      <c r="B14405" s="2">
        <v>124.91019254747751</v>
      </c>
    </row>
    <row r="14406" spans="1:2" x14ac:dyDescent="0.25">
      <c r="A14406" s="28" t="s">
        <v>82</v>
      </c>
      <c r="B14406" s="2">
        <v>201.28753321990422</v>
      </c>
    </row>
    <row r="14407" spans="1:2" x14ac:dyDescent="0.25">
      <c r="A14407" s="6" t="s">
        <v>19</v>
      </c>
      <c r="B14407" s="2">
        <v>36.455608341335335</v>
      </c>
    </row>
    <row r="14408" spans="1:2" x14ac:dyDescent="0.25">
      <c r="A14408" s="28" t="s">
        <v>79</v>
      </c>
      <c r="B14408" s="2">
        <v>4.6759368032949205</v>
      </c>
    </row>
    <row r="14409" spans="1:2" x14ac:dyDescent="0.25">
      <c r="A14409" s="28" t="s">
        <v>86</v>
      </c>
      <c r="B14409" s="2">
        <v>0.81047746763966655</v>
      </c>
    </row>
    <row r="14410" spans="1:2" x14ac:dyDescent="0.25">
      <c r="A14410" s="28" t="s">
        <v>87</v>
      </c>
      <c r="B14410" s="2">
        <v>6.888008869277433E-2</v>
      </c>
    </row>
    <row r="14411" spans="1:2" x14ac:dyDescent="0.25">
      <c r="A14411" s="28" t="s">
        <v>31</v>
      </c>
      <c r="B14411" s="2">
        <v>2.5798299991816971</v>
      </c>
    </row>
    <row r="14412" spans="1:2" x14ac:dyDescent="0.25">
      <c r="A14412" s="28" t="s">
        <v>29</v>
      </c>
      <c r="B14412" s="2">
        <v>9.5362738523228074</v>
      </c>
    </row>
    <row r="14413" spans="1:2" x14ac:dyDescent="0.25">
      <c r="A14413" s="28" t="s">
        <v>30</v>
      </c>
      <c r="B14413" s="2">
        <v>6.8297441757451196</v>
      </c>
    </row>
    <row r="14414" spans="1:2" x14ac:dyDescent="0.25">
      <c r="A14414" s="28" t="s">
        <v>88</v>
      </c>
      <c r="B14414" s="2">
        <v>3.003047854423079</v>
      </c>
    </row>
    <row r="14415" spans="1:2" x14ac:dyDescent="0.25">
      <c r="A14415" s="28" t="s">
        <v>80</v>
      </c>
      <c r="B14415" s="2">
        <v>0.41293235970426212</v>
      </c>
    </row>
    <row r="14416" spans="1:2" x14ac:dyDescent="0.25">
      <c r="A14416" s="28" t="s">
        <v>84</v>
      </c>
      <c r="B14416" s="2">
        <v>0.25952248224066327</v>
      </c>
    </row>
    <row r="14417" spans="1:2" x14ac:dyDescent="0.25">
      <c r="A14417" s="28" t="s">
        <v>85</v>
      </c>
      <c r="B14417" s="2">
        <v>5.0954325817580566</v>
      </c>
    </row>
    <row r="14418" spans="1:2" x14ac:dyDescent="0.25">
      <c r="A14418" s="28" t="s">
        <v>82</v>
      </c>
      <c r="B14418" s="2">
        <v>3.1835306763322895</v>
      </c>
    </row>
    <row r="14419" spans="1:2" x14ac:dyDescent="0.25">
      <c r="A14419" s="6" t="s">
        <v>244</v>
      </c>
      <c r="B14419" s="2">
        <v>619.21150326627503</v>
      </c>
    </row>
    <row r="14420" spans="1:2" x14ac:dyDescent="0.25">
      <c r="A14420" s="28" t="s">
        <v>79</v>
      </c>
      <c r="B14420" s="2">
        <v>9.6088362391753606</v>
      </c>
    </row>
    <row r="14421" spans="1:2" x14ac:dyDescent="0.25">
      <c r="A14421" s="28" t="s">
        <v>86</v>
      </c>
      <c r="B14421" s="2">
        <v>6.3762135081297791</v>
      </c>
    </row>
    <row r="14422" spans="1:2" x14ac:dyDescent="0.25">
      <c r="A14422" s="28" t="s">
        <v>87</v>
      </c>
      <c r="B14422" s="2">
        <v>39.402587465140357</v>
      </c>
    </row>
    <row r="14423" spans="1:2" x14ac:dyDescent="0.25">
      <c r="A14423" s="28" t="s">
        <v>31</v>
      </c>
      <c r="B14423" s="2">
        <v>45.678055280121328</v>
      </c>
    </row>
    <row r="14424" spans="1:2" x14ac:dyDescent="0.25">
      <c r="A14424" s="28" t="s">
        <v>29</v>
      </c>
      <c r="B14424" s="2">
        <v>32.683402698883206</v>
      </c>
    </row>
    <row r="14425" spans="1:2" x14ac:dyDescent="0.25">
      <c r="A14425" s="28" t="s">
        <v>30</v>
      </c>
      <c r="B14425" s="2">
        <v>32.475423281122623</v>
      </c>
    </row>
    <row r="14426" spans="1:2" x14ac:dyDescent="0.25">
      <c r="A14426" s="28" t="s">
        <v>88</v>
      </c>
      <c r="B14426" s="2">
        <v>83.404801008111562</v>
      </c>
    </row>
    <row r="14427" spans="1:2" x14ac:dyDescent="0.25">
      <c r="A14427" s="28" t="s">
        <v>80</v>
      </c>
      <c r="B14427" s="2">
        <v>17.49611848270235</v>
      </c>
    </row>
    <row r="14428" spans="1:2" x14ac:dyDescent="0.25">
      <c r="A14428" s="28" t="s">
        <v>84</v>
      </c>
      <c r="B14428" s="2">
        <v>87.631693747347455</v>
      </c>
    </row>
    <row r="14429" spans="1:2" x14ac:dyDescent="0.25">
      <c r="A14429" s="28" t="s">
        <v>85</v>
      </c>
      <c r="B14429" s="2">
        <v>128.82642824320664</v>
      </c>
    </row>
    <row r="14430" spans="1:2" x14ac:dyDescent="0.25">
      <c r="A14430" s="28" t="s">
        <v>82</v>
      </c>
      <c r="B14430" s="2">
        <v>135.62794331233431</v>
      </c>
    </row>
    <row r="14431" spans="1:2" x14ac:dyDescent="0.25">
      <c r="A14431" s="6" t="s">
        <v>52</v>
      </c>
      <c r="B14431" s="2">
        <v>103.97712692443159</v>
      </c>
    </row>
    <row r="14432" spans="1:2" x14ac:dyDescent="0.25">
      <c r="A14432" s="28" t="s">
        <v>79</v>
      </c>
      <c r="B14432" s="2">
        <v>0.58670800461967598</v>
      </c>
    </row>
    <row r="14433" spans="1:2" x14ac:dyDescent="0.25">
      <c r="A14433" s="28" t="s">
        <v>86</v>
      </c>
      <c r="B14433" s="2">
        <v>0.67137693422415878</v>
      </c>
    </row>
    <row r="14434" spans="1:2" x14ac:dyDescent="0.25">
      <c r="A14434" s="28" t="s">
        <v>87</v>
      </c>
      <c r="B14434" s="2">
        <v>1.3068191800109297</v>
      </c>
    </row>
    <row r="14435" spans="1:2" x14ac:dyDescent="0.25">
      <c r="A14435" s="28" t="s">
        <v>31</v>
      </c>
      <c r="B14435" s="2">
        <v>3.8123215020764714</v>
      </c>
    </row>
    <row r="14436" spans="1:2" x14ac:dyDescent="0.25">
      <c r="A14436" s="28" t="s">
        <v>29</v>
      </c>
      <c r="B14436" s="2">
        <v>1.8774359777874294</v>
      </c>
    </row>
    <row r="14437" spans="1:2" x14ac:dyDescent="0.25">
      <c r="A14437" s="28" t="s">
        <v>30</v>
      </c>
      <c r="B14437" s="2">
        <v>3.5536054468700424</v>
      </c>
    </row>
    <row r="14438" spans="1:2" x14ac:dyDescent="0.25">
      <c r="A14438" s="28" t="s">
        <v>88</v>
      </c>
      <c r="B14438" s="2">
        <v>11.05960697718268</v>
      </c>
    </row>
    <row r="14439" spans="1:2" x14ac:dyDescent="0.25">
      <c r="A14439" s="28" t="s">
        <v>80</v>
      </c>
      <c r="B14439" s="2">
        <v>7.5077821264222662</v>
      </c>
    </row>
    <row r="14440" spans="1:2" x14ac:dyDescent="0.25">
      <c r="A14440" s="28" t="s">
        <v>84</v>
      </c>
      <c r="B14440" s="2">
        <v>5.1351812773325021</v>
      </c>
    </row>
    <row r="14441" spans="1:2" x14ac:dyDescent="0.25">
      <c r="A14441" s="28" t="s">
        <v>85</v>
      </c>
      <c r="B14441" s="2">
        <v>33.293308084646988</v>
      </c>
    </row>
    <row r="14442" spans="1:2" x14ac:dyDescent="0.25">
      <c r="A14442" s="28" t="s">
        <v>82</v>
      </c>
      <c r="B14442" s="2">
        <v>35.172981413258448</v>
      </c>
    </row>
    <row r="14443" spans="1:2" x14ac:dyDescent="0.25">
      <c r="A14443" s="6" t="s">
        <v>246</v>
      </c>
      <c r="B14443" s="2">
        <v>346.84410729813771</v>
      </c>
    </row>
    <row r="14444" spans="1:2" x14ac:dyDescent="0.25">
      <c r="A14444" s="28" t="s">
        <v>79</v>
      </c>
      <c r="B14444" s="2">
        <v>5.6721970145052243</v>
      </c>
    </row>
    <row r="14445" spans="1:2" x14ac:dyDescent="0.25">
      <c r="A14445" s="28" t="s">
        <v>86</v>
      </c>
      <c r="B14445" s="2">
        <v>2.2335802886767997</v>
      </c>
    </row>
    <row r="14446" spans="1:2" x14ac:dyDescent="0.25">
      <c r="A14446" s="28" t="s">
        <v>87</v>
      </c>
      <c r="B14446" s="2">
        <v>10.23048126238529</v>
      </c>
    </row>
    <row r="14447" spans="1:2" x14ac:dyDescent="0.25">
      <c r="A14447" s="28" t="s">
        <v>31</v>
      </c>
      <c r="B14447" s="2">
        <v>17.661232302282887</v>
      </c>
    </row>
    <row r="14448" spans="1:2" x14ac:dyDescent="0.25">
      <c r="A14448" s="28" t="s">
        <v>29</v>
      </c>
      <c r="B14448" s="2">
        <v>14.583532673254732</v>
      </c>
    </row>
    <row r="14449" spans="1:2" x14ac:dyDescent="0.25">
      <c r="A14449" s="28" t="s">
        <v>30</v>
      </c>
      <c r="B14449" s="2">
        <v>17.793814830978096</v>
      </c>
    </row>
    <row r="14450" spans="1:2" x14ac:dyDescent="0.25">
      <c r="A14450" s="28" t="s">
        <v>88</v>
      </c>
      <c r="B14450" s="2">
        <v>40.255134129286823</v>
      </c>
    </row>
    <row r="14451" spans="1:2" x14ac:dyDescent="0.25">
      <c r="A14451" s="28" t="s">
        <v>80</v>
      </c>
      <c r="B14451" s="2">
        <v>18.831522635142939</v>
      </c>
    </row>
    <row r="14452" spans="1:2" x14ac:dyDescent="0.25">
      <c r="A14452" s="28" t="s">
        <v>84</v>
      </c>
      <c r="B14452" s="2">
        <v>40.575122361286255</v>
      </c>
    </row>
    <row r="14453" spans="1:2" x14ac:dyDescent="0.25">
      <c r="A14453" s="28" t="s">
        <v>85</v>
      </c>
      <c r="B14453" s="2">
        <v>118.368568981444</v>
      </c>
    </row>
    <row r="14454" spans="1:2" x14ac:dyDescent="0.25">
      <c r="A14454" s="28" t="s">
        <v>82</v>
      </c>
      <c r="B14454" s="2">
        <v>60.638920818894661</v>
      </c>
    </row>
    <row r="14455" spans="1:2" x14ac:dyDescent="0.25">
      <c r="A14455" s="6" t="s">
        <v>248</v>
      </c>
      <c r="B14455" s="2">
        <v>4047.2846782962361</v>
      </c>
    </row>
    <row r="14456" spans="1:2" x14ac:dyDescent="0.25">
      <c r="A14456" s="28" t="s">
        <v>79</v>
      </c>
      <c r="B14456" s="2">
        <v>72.297818260079012</v>
      </c>
    </row>
    <row r="14457" spans="1:2" x14ac:dyDescent="0.25">
      <c r="A14457" s="28" t="s">
        <v>86</v>
      </c>
      <c r="B14457" s="2">
        <v>36.402629006128457</v>
      </c>
    </row>
    <row r="14458" spans="1:2" x14ac:dyDescent="0.25">
      <c r="A14458" s="28" t="s">
        <v>87</v>
      </c>
      <c r="B14458" s="2">
        <v>135.17244848102592</v>
      </c>
    </row>
    <row r="14459" spans="1:2" x14ac:dyDescent="0.25">
      <c r="A14459" s="28" t="s">
        <v>31</v>
      </c>
      <c r="B14459" s="2">
        <v>195.01262510574421</v>
      </c>
    </row>
    <row r="14460" spans="1:2" x14ac:dyDescent="0.25">
      <c r="A14460" s="28" t="s">
        <v>29</v>
      </c>
      <c r="B14460" s="2">
        <v>108.96365499932567</v>
      </c>
    </row>
    <row r="14461" spans="1:2" x14ac:dyDescent="0.25">
      <c r="A14461" s="28" t="s">
        <v>30</v>
      </c>
      <c r="B14461" s="2">
        <v>181.05417343059221</v>
      </c>
    </row>
    <row r="14462" spans="1:2" x14ac:dyDescent="0.25">
      <c r="A14462" s="28" t="s">
        <v>88</v>
      </c>
      <c r="B14462" s="2">
        <v>705.68760826461619</v>
      </c>
    </row>
    <row r="14463" spans="1:2" x14ac:dyDescent="0.25">
      <c r="A14463" s="28" t="s">
        <v>80</v>
      </c>
      <c r="B14463" s="2">
        <v>141.55003096545244</v>
      </c>
    </row>
    <row r="14464" spans="1:2" x14ac:dyDescent="0.25">
      <c r="A14464" s="28" t="s">
        <v>84</v>
      </c>
      <c r="B14464" s="2">
        <v>921.85704734177489</v>
      </c>
    </row>
    <row r="14465" spans="1:2" x14ac:dyDescent="0.25">
      <c r="A14465" s="28" t="s">
        <v>85</v>
      </c>
      <c r="B14465" s="2">
        <v>857.31802149128794</v>
      </c>
    </row>
    <row r="14466" spans="1:2" x14ac:dyDescent="0.25">
      <c r="A14466" s="28" t="s">
        <v>82</v>
      </c>
      <c r="B14466" s="2">
        <v>691.96862095020879</v>
      </c>
    </row>
    <row r="14467" spans="1:2" x14ac:dyDescent="0.25">
      <c r="A14467" s="6" t="s">
        <v>20</v>
      </c>
      <c r="B14467" s="2">
        <v>941.59925359539602</v>
      </c>
    </row>
    <row r="14468" spans="1:2" x14ac:dyDescent="0.25">
      <c r="A14468" s="28" t="s">
        <v>79</v>
      </c>
      <c r="B14468" s="2">
        <v>26.686037872583682</v>
      </c>
    </row>
    <row r="14469" spans="1:2" x14ac:dyDescent="0.25">
      <c r="A14469" s="28" t="s">
        <v>86</v>
      </c>
      <c r="B14469" s="2">
        <v>16.071117451579525</v>
      </c>
    </row>
    <row r="14470" spans="1:2" x14ac:dyDescent="0.25">
      <c r="A14470" s="28" t="s">
        <v>87</v>
      </c>
      <c r="B14470" s="2">
        <v>56.688085943135711</v>
      </c>
    </row>
    <row r="14471" spans="1:2" x14ac:dyDescent="0.25">
      <c r="A14471" s="28" t="s">
        <v>31</v>
      </c>
      <c r="B14471" s="2">
        <v>65.578761680842533</v>
      </c>
    </row>
    <row r="14472" spans="1:2" x14ac:dyDescent="0.25">
      <c r="A14472" s="28" t="s">
        <v>29</v>
      </c>
      <c r="B14472" s="2">
        <v>32.822897513413643</v>
      </c>
    </row>
    <row r="14473" spans="1:2" x14ac:dyDescent="0.25">
      <c r="A14473" s="28" t="s">
        <v>30</v>
      </c>
      <c r="B14473" s="2">
        <v>55.689057948153568</v>
      </c>
    </row>
    <row r="14474" spans="1:2" x14ac:dyDescent="0.25">
      <c r="A14474" s="28" t="s">
        <v>88</v>
      </c>
      <c r="B14474" s="2">
        <v>207.49918561470778</v>
      </c>
    </row>
    <row r="14475" spans="1:2" x14ac:dyDescent="0.25">
      <c r="A14475" s="28" t="s">
        <v>80</v>
      </c>
      <c r="B14475" s="2">
        <v>11.413399331192434</v>
      </c>
    </row>
    <row r="14476" spans="1:2" x14ac:dyDescent="0.25">
      <c r="A14476" s="28" t="s">
        <v>84</v>
      </c>
      <c r="B14476" s="2">
        <v>134.07193006434508</v>
      </c>
    </row>
    <row r="14477" spans="1:2" x14ac:dyDescent="0.25">
      <c r="A14477" s="28" t="s">
        <v>85</v>
      </c>
      <c r="B14477" s="2">
        <v>171.56772735250618</v>
      </c>
    </row>
    <row r="14478" spans="1:2" x14ac:dyDescent="0.25">
      <c r="A14478" s="28" t="s">
        <v>82</v>
      </c>
      <c r="B14478" s="2">
        <v>163.51105282293582</v>
      </c>
    </row>
    <row r="14479" spans="1:2" x14ac:dyDescent="0.25">
      <c r="A14479" s="6" t="s">
        <v>21</v>
      </c>
      <c r="B14479" s="2">
        <v>638.20056806609648</v>
      </c>
    </row>
    <row r="14480" spans="1:2" x14ac:dyDescent="0.25">
      <c r="A14480" s="28" t="s">
        <v>79</v>
      </c>
      <c r="B14480" s="2">
        <v>7.2060907827741358</v>
      </c>
    </row>
    <row r="14481" spans="1:2" x14ac:dyDescent="0.25">
      <c r="A14481" s="28" t="s">
        <v>86</v>
      </c>
      <c r="B14481" s="2">
        <v>4.5948543269208431</v>
      </c>
    </row>
    <row r="14482" spans="1:2" x14ac:dyDescent="0.25">
      <c r="A14482" s="28" t="s">
        <v>87</v>
      </c>
      <c r="B14482" s="2">
        <v>4.3725390257114283</v>
      </c>
    </row>
    <row r="14483" spans="1:2" x14ac:dyDescent="0.25">
      <c r="A14483" s="28" t="s">
        <v>31</v>
      </c>
      <c r="B14483" s="2">
        <v>16.96959804936041</v>
      </c>
    </row>
    <row r="14484" spans="1:2" x14ac:dyDescent="0.25">
      <c r="A14484" s="28" t="s">
        <v>29</v>
      </c>
      <c r="B14484" s="2">
        <v>7.8596137433122522</v>
      </c>
    </row>
    <row r="14485" spans="1:2" x14ac:dyDescent="0.25">
      <c r="A14485" s="28" t="s">
        <v>30</v>
      </c>
      <c r="B14485" s="2">
        <v>21.319532798346053</v>
      </c>
    </row>
    <row r="14486" spans="1:2" x14ac:dyDescent="0.25">
      <c r="A14486" s="28" t="s">
        <v>88</v>
      </c>
      <c r="B14486" s="2">
        <v>66.762263902719837</v>
      </c>
    </row>
    <row r="14487" spans="1:2" x14ac:dyDescent="0.25">
      <c r="A14487" s="28" t="s">
        <v>80</v>
      </c>
      <c r="B14487" s="2">
        <v>122.2953935112792</v>
      </c>
    </row>
    <row r="14488" spans="1:2" x14ac:dyDescent="0.25">
      <c r="A14488" s="28" t="s">
        <v>84</v>
      </c>
      <c r="B14488" s="2">
        <v>125.66181689778669</v>
      </c>
    </row>
    <row r="14489" spans="1:2" x14ac:dyDescent="0.25">
      <c r="A14489" s="28" t="s">
        <v>85</v>
      </c>
      <c r="B14489" s="2">
        <v>107.76789293262289</v>
      </c>
    </row>
    <row r="14490" spans="1:2" x14ac:dyDescent="0.25">
      <c r="A14490" s="28" t="s">
        <v>82</v>
      </c>
      <c r="B14490" s="2">
        <v>153.39097209526275</v>
      </c>
    </row>
    <row r="14491" spans="1:2" x14ac:dyDescent="0.25">
      <c r="A14491" s="6" t="s">
        <v>22</v>
      </c>
      <c r="B14491" s="2">
        <v>134.01040657074489</v>
      </c>
    </row>
    <row r="14492" spans="1:2" x14ac:dyDescent="0.25">
      <c r="A14492" s="28" t="s">
        <v>79</v>
      </c>
      <c r="B14492" s="2">
        <v>2.3915637580191271</v>
      </c>
    </row>
    <row r="14493" spans="1:2" x14ac:dyDescent="0.25">
      <c r="A14493" s="28" t="s">
        <v>86</v>
      </c>
      <c r="B14493" s="2">
        <v>1.7615384620521404</v>
      </c>
    </row>
    <row r="14494" spans="1:2" x14ac:dyDescent="0.25">
      <c r="A14494" s="28" t="s">
        <v>87</v>
      </c>
      <c r="B14494" s="2">
        <v>5.0253742920710991</v>
      </c>
    </row>
    <row r="14495" spans="1:2" x14ac:dyDescent="0.25">
      <c r="A14495" s="28" t="s">
        <v>31</v>
      </c>
      <c r="B14495" s="2">
        <v>9.4726761923867233</v>
      </c>
    </row>
    <row r="14496" spans="1:2" x14ac:dyDescent="0.25">
      <c r="A14496" s="28" t="s">
        <v>29</v>
      </c>
      <c r="B14496" s="2">
        <v>6.2398078643432351</v>
      </c>
    </row>
    <row r="14497" spans="1:2" x14ac:dyDescent="0.25">
      <c r="A14497" s="28" t="s">
        <v>30</v>
      </c>
      <c r="B14497" s="2">
        <v>8.0944307865980853</v>
      </c>
    </row>
    <row r="14498" spans="1:2" x14ac:dyDescent="0.25">
      <c r="A14498" s="28" t="s">
        <v>88</v>
      </c>
      <c r="B14498" s="2">
        <v>19.973414781186534</v>
      </c>
    </row>
    <row r="14499" spans="1:2" x14ac:dyDescent="0.25">
      <c r="A14499" s="28" t="s">
        <v>80</v>
      </c>
      <c r="B14499" s="2">
        <v>3.60540962080414</v>
      </c>
    </row>
    <row r="14500" spans="1:2" x14ac:dyDescent="0.25">
      <c r="A14500" s="28" t="s">
        <v>84</v>
      </c>
      <c r="B14500" s="2">
        <v>12.607888632704361</v>
      </c>
    </row>
    <row r="14501" spans="1:2" x14ac:dyDescent="0.25">
      <c r="A14501" s="28" t="s">
        <v>85</v>
      </c>
      <c r="B14501" s="2">
        <v>37.254432996301759</v>
      </c>
    </row>
    <row r="14502" spans="1:2" x14ac:dyDescent="0.25">
      <c r="A14502" s="28" t="s">
        <v>82</v>
      </c>
      <c r="B14502" s="2">
        <v>27.583869184277681</v>
      </c>
    </row>
    <row r="14503" spans="1:2" x14ac:dyDescent="0.25">
      <c r="A14503" s="6" t="s">
        <v>25</v>
      </c>
      <c r="B14503" s="2">
        <v>493.17563617330063</v>
      </c>
    </row>
    <row r="14504" spans="1:2" x14ac:dyDescent="0.25">
      <c r="A14504" s="28" t="s">
        <v>79</v>
      </c>
      <c r="B14504" s="2">
        <v>22.830627873045035</v>
      </c>
    </row>
    <row r="14505" spans="1:2" x14ac:dyDescent="0.25">
      <c r="A14505" s="28" t="s">
        <v>86</v>
      </c>
      <c r="B14505" s="2">
        <v>4.7541054497318145</v>
      </c>
    </row>
    <row r="14506" spans="1:2" x14ac:dyDescent="0.25">
      <c r="A14506" s="28" t="s">
        <v>87</v>
      </c>
      <c r="B14506" s="2">
        <v>6.9689181175924606</v>
      </c>
    </row>
    <row r="14507" spans="1:2" x14ac:dyDescent="0.25">
      <c r="A14507" s="28" t="s">
        <v>31</v>
      </c>
      <c r="B14507" s="2">
        <v>23.218469699644793</v>
      </c>
    </row>
    <row r="14508" spans="1:2" x14ac:dyDescent="0.25">
      <c r="A14508" s="28" t="s">
        <v>29</v>
      </c>
      <c r="B14508" s="2">
        <v>17.175675238394525</v>
      </c>
    </row>
    <row r="14509" spans="1:2" x14ac:dyDescent="0.25">
      <c r="A14509" s="28" t="s">
        <v>30</v>
      </c>
      <c r="B14509" s="2">
        <v>31.921602726536978</v>
      </c>
    </row>
    <row r="14510" spans="1:2" x14ac:dyDescent="0.25">
      <c r="A14510" s="28" t="s">
        <v>88</v>
      </c>
      <c r="B14510" s="2">
        <v>67.426229776612118</v>
      </c>
    </row>
    <row r="14511" spans="1:2" x14ac:dyDescent="0.25">
      <c r="A14511" s="28" t="s">
        <v>80</v>
      </c>
      <c r="B14511" s="2">
        <v>15.146112801539635</v>
      </c>
    </row>
    <row r="14512" spans="1:2" x14ac:dyDescent="0.25">
      <c r="A14512" s="28" t="s">
        <v>84</v>
      </c>
      <c r="B14512" s="2">
        <v>22.175706137589504</v>
      </c>
    </row>
    <row r="14513" spans="1:2" x14ac:dyDescent="0.25">
      <c r="A14513" s="28" t="s">
        <v>85</v>
      </c>
      <c r="B14513" s="2">
        <v>186.05266787373014</v>
      </c>
    </row>
    <row r="14514" spans="1:2" x14ac:dyDescent="0.25">
      <c r="A14514" s="28" t="s">
        <v>82</v>
      </c>
      <c r="B14514" s="2">
        <v>95.505520478883597</v>
      </c>
    </row>
    <row r="14515" spans="1:2" x14ac:dyDescent="0.25">
      <c r="A14515" s="6" t="s">
        <v>23</v>
      </c>
      <c r="B14515" s="2">
        <v>214.03049009300074</v>
      </c>
    </row>
    <row r="14516" spans="1:2" x14ac:dyDescent="0.25">
      <c r="A14516" s="28" t="s">
        <v>79</v>
      </c>
      <c r="B14516" s="2">
        <v>2.8304020511028334</v>
      </c>
    </row>
    <row r="14517" spans="1:2" x14ac:dyDescent="0.25">
      <c r="A14517" s="28" t="s">
        <v>86</v>
      </c>
      <c r="B14517" s="2">
        <v>2.0181999466678979</v>
      </c>
    </row>
    <row r="14518" spans="1:2" x14ac:dyDescent="0.25">
      <c r="A14518" s="28" t="s">
        <v>87</v>
      </c>
      <c r="B14518" s="2">
        <v>6.5054709384077123</v>
      </c>
    </row>
    <row r="14519" spans="1:2" x14ac:dyDescent="0.25">
      <c r="A14519" s="28" t="s">
        <v>31</v>
      </c>
      <c r="B14519" s="2">
        <v>15.848573404968123</v>
      </c>
    </row>
    <row r="14520" spans="1:2" x14ac:dyDescent="0.25">
      <c r="A14520" s="28" t="s">
        <v>29</v>
      </c>
      <c r="B14520" s="2">
        <v>8.6428378022145864</v>
      </c>
    </row>
    <row r="14521" spans="1:2" x14ac:dyDescent="0.25">
      <c r="A14521" s="28" t="s">
        <v>30</v>
      </c>
      <c r="B14521" s="2">
        <v>12.556984049725111</v>
      </c>
    </row>
    <row r="14522" spans="1:2" x14ac:dyDescent="0.25">
      <c r="A14522" s="28" t="s">
        <v>88</v>
      </c>
      <c r="B14522" s="2">
        <v>27.696963067883825</v>
      </c>
    </row>
    <row r="14523" spans="1:2" x14ac:dyDescent="0.25">
      <c r="A14523" s="28" t="s">
        <v>80</v>
      </c>
      <c r="B14523" s="2">
        <v>8.2530296592307462</v>
      </c>
    </row>
    <row r="14524" spans="1:2" x14ac:dyDescent="0.25">
      <c r="A14524" s="28" t="s">
        <v>84</v>
      </c>
      <c r="B14524" s="2">
        <v>45.887443282413507</v>
      </c>
    </row>
    <row r="14525" spans="1:2" x14ac:dyDescent="0.25">
      <c r="A14525" s="28" t="s">
        <v>85</v>
      </c>
      <c r="B14525" s="2">
        <v>42.330600802312475</v>
      </c>
    </row>
    <row r="14526" spans="1:2" x14ac:dyDescent="0.25">
      <c r="A14526" s="28" t="s">
        <v>82</v>
      </c>
      <c r="B14526" s="2">
        <v>41.459985088073914</v>
      </c>
    </row>
    <row r="14527" spans="1:2" x14ac:dyDescent="0.25">
      <c r="A14527" s="6" t="s">
        <v>250</v>
      </c>
      <c r="B14527" s="2">
        <v>1761.5189504874038</v>
      </c>
    </row>
    <row r="14528" spans="1:2" x14ac:dyDescent="0.25">
      <c r="A14528" s="28" t="s">
        <v>79</v>
      </c>
      <c r="B14528" s="2">
        <v>20.799378097656437</v>
      </c>
    </row>
    <row r="14529" spans="1:2" x14ac:dyDescent="0.25">
      <c r="A14529" s="28" t="s">
        <v>86</v>
      </c>
      <c r="B14529" s="2">
        <v>16.047456667154716</v>
      </c>
    </row>
    <row r="14530" spans="1:2" x14ac:dyDescent="0.25">
      <c r="A14530" s="28" t="s">
        <v>87</v>
      </c>
      <c r="B14530" s="2">
        <v>57.758373114368112</v>
      </c>
    </row>
    <row r="14531" spans="1:2" x14ac:dyDescent="0.25">
      <c r="A14531" s="28" t="s">
        <v>31</v>
      </c>
      <c r="B14531" s="2">
        <v>93.236446025893443</v>
      </c>
    </row>
    <row r="14532" spans="1:2" x14ac:dyDescent="0.25">
      <c r="A14532" s="28" t="s">
        <v>29</v>
      </c>
      <c r="B14532" s="2">
        <v>53.480726747364002</v>
      </c>
    </row>
    <row r="14533" spans="1:2" x14ac:dyDescent="0.25">
      <c r="A14533" s="28" t="s">
        <v>30</v>
      </c>
      <c r="B14533" s="2">
        <v>80.275764767168965</v>
      </c>
    </row>
    <row r="14534" spans="1:2" x14ac:dyDescent="0.25">
      <c r="A14534" s="28" t="s">
        <v>88</v>
      </c>
      <c r="B14534" s="2">
        <v>333.89052885041986</v>
      </c>
    </row>
    <row r="14535" spans="1:2" x14ac:dyDescent="0.25">
      <c r="A14535" s="28" t="s">
        <v>80</v>
      </c>
      <c r="B14535" s="2">
        <v>78.744431966885344</v>
      </c>
    </row>
    <row r="14536" spans="1:2" x14ac:dyDescent="0.25">
      <c r="A14536" s="28" t="s">
        <v>84</v>
      </c>
      <c r="B14536" s="2">
        <v>384.29460012970276</v>
      </c>
    </row>
    <row r="14537" spans="1:2" x14ac:dyDescent="0.25">
      <c r="A14537" s="28" t="s">
        <v>85</v>
      </c>
      <c r="B14537" s="2">
        <v>305.46202343992115</v>
      </c>
    </row>
    <row r="14538" spans="1:2" x14ac:dyDescent="0.25">
      <c r="A14538" s="28" t="s">
        <v>82</v>
      </c>
      <c r="B14538" s="2">
        <v>337.52922068086889</v>
      </c>
    </row>
    <row r="14539" spans="1:2" x14ac:dyDescent="0.25">
      <c r="A14539" s="6" t="s">
        <v>252</v>
      </c>
      <c r="B14539" s="2">
        <v>1742.3881297819066</v>
      </c>
    </row>
    <row r="14540" spans="1:2" x14ac:dyDescent="0.25">
      <c r="A14540" s="28" t="s">
        <v>79</v>
      </c>
      <c r="B14540" s="2">
        <v>37.260941423568909</v>
      </c>
    </row>
    <row r="14541" spans="1:2" x14ac:dyDescent="0.25">
      <c r="A14541" s="28" t="s">
        <v>86</v>
      </c>
      <c r="B14541" s="2">
        <v>12.183134193710021</v>
      </c>
    </row>
    <row r="14542" spans="1:2" x14ac:dyDescent="0.25">
      <c r="A14542" s="28" t="s">
        <v>87</v>
      </c>
      <c r="B14542" s="2">
        <v>72.008071306591546</v>
      </c>
    </row>
    <row r="14543" spans="1:2" x14ac:dyDescent="0.25">
      <c r="A14543" s="28" t="s">
        <v>31</v>
      </c>
      <c r="B14543" s="2">
        <v>93.90670531684809</v>
      </c>
    </row>
    <row r="14544" spans="1:2" x14ac:dyDescent="0.25">
      <c r="A14544" s="28" t="s">
        <v>29</v>
      </c>
      <c r="B14544" s="2">
        <v>182.48065451342546</v>
      </c>
    </row>
    <row r="14545" spans="1:2" x14ac:dyDescent="0.25">
      <c r="A14545" s="28" t="s">
        <v>30</v>
      </c>
      <c r="B14545" s="2">
        <v>69.864088983970248</v>
      </c>
    </row>
    <row r="14546" spans="1:2" x14ac:dyDescent="0.25">
      <c r="A14546" s="28" t="s">
        <v>88</v>
      </c>
      <c r="B14546" s="2">
        <v>310.60399531091389</v>
      </c>
    </row>
    <row r="14547" spans="1:2" x14ac:dyDescent="0.25">
      <c r="A14547" s="28" t="s">
        <v>80</v>
      </c>
      <c r="B14547" s="2">
        <v>72.224812896824233</v>
      </c>
    </row>
    <row r="14548" spans="1:2" x14ac:dyDescent="0.25">
      <c r="A14548" s="28" t="s">
        <v>84</v>
      </c>
      <c r="B14548" s="2">
        <v>220.18568109557322</v>
      </c>
    </row>
    <row r="14549" spans="1:2" x14ac:dyDescent="0.25">
      <c r="A14549" s="28" t="s">
        <v>85</v>
      </c>
      <c r="B14549" s="2">
        <v>314.69874523541489</v>
      </c>
    </row>
    <row r="14550" spans="1:2" x14ac:dyDescent="0.25">
      <c r="A14550" s="28" t="s">
        <v>82</v>
      </c>
      <c r="B14550" s="2">
        <v>356.97129950506621</v>
      </c>
    </row>
    <row r="14551" spans="1:2" x14ac:dyDescent="0.25">
      <c r="A14551" s="6" t="s">
        <v>230</v>
      </c>
      <c r="B14551" s="2">
        <v>567.17166356901362</v>
      </c>
    </row>
    <row r="14552" spans="1:2" x14ac:dyDescent="0.25">
      <c r="A14552" s="28" t="s">
        <v>79</v>
      </c>
      <c r="B14552" s="2">
        <v>12.423681999926226</v>
      </c>
    </row>
    <row r="14553" spans="1:2" x14ac:dyDescent="0.25">
      <c r="A14553" s="28" t="s">
        <v>86</v>
      </c>
      <c r="B14553" s="2">
        <v>4.4164073396193153</v>
      </c>
    </row>
    <row r="14554" spans="1:2" x14ac:dyDescent="0.25">
      <c r="A14554" s="28" t="s">
        <v>87</v>
      </c>
      <c r="B14554" s="2">
        <v>18.820630581626659</v>
      </c>
    </row>
    <row r="14555" spans="1:2" x14ac:dyDescent="0.25">
      <c r="A14555" s="28" t="s">
        <v>31</v>
      </c>
      <c r="B14555" s="2">
        <v>50.629176384579438</v>
      </c>
    </row>
    <row r="14556" spans="1:2" x14ac:dyDescent="0.25">
      <c r="A14556" s="28" t="s">
        <v>29</v>
      </c>
      <c r="B14556" s="2">
        <v>47.486348390387988</v>
      </c>
    </row>
    <row r="14557" spans="1:2" x14ac:dyDescent="0.25">
      <c r="A14557" s="28" t="s">
        <v>30</v>
      </c>
      <c r="B14557" s="2">
        <v>38.084505742743964</v>
      </c>
    </row>
    <row r="14558" spans="1:2" x14ac:dyDescent="0.25">
      <c r="A14558" s="28" t="s">
        <v>88</v>
      </c>
      <c r="B14558" s="2">
        <v>101.36177328024777</v>
      </c>
    </row>
    <row r="14559" spans="1:2" x14ac:dyDescent="0.25">
      <c r="A14559" s="28" t="s">
        <v>80</v>
      </c>
      <c r="B14559" s="2">
        <v>18.494824728385705</v>
      </c>
    </row>
    <row r="14560" spans="1:2" x14ac:dyDescent="0.25">
      <c r="A14560" s="28" t="s">
        <v>84</v>
      </c>
      <c r="B14560" s="2">
        <v>44.88151835108301</v>
      </c>
    </row>
    <row r="14561" spans="1:2" x14ac:dyDescent="0.25">
      <c r="A14561" s="28" t="s">
        <v>85</v>
      </c>
      <c r="B14561" s="2">
        <v>99.923481993295582</v>
      </c>
    </row>
    <row r="14562" spans="1:2" x14ac:dyDescent="0.25">
      <c r="A14562" s="28" t="s">
        <v>82</v>
      </c>
      <c r="B14562" s="2">
        <v>130.64931477711798</v>
      </c>
    </row>
    <row r="14563" spans="1:2" x14ac:dyDescent="0.25">
      <c r="A14563" s="6" t="s">
        <v>93</v>
      </c>
      <c r="B14563" s="2">
        <v>14978.091472347091</v>
      </c>
    </row>
    <row r="14564" spans="1:2" x14ac:dyDescent="0.25">
      <c r="A14564" s="28" t="s">
        <v>79</v>
      </c>
      <c r="B14564" s="2">
        <v>302.11610163415082</v>
      </c>
    </row>
    <row r="14565" spans="1:2" x14ac:dyDescent="0.25">
      <c r="A14565" s="28" t="s">
        <v>86</v>
      </c>
      <c r="B14565" s="2">
        <v>141.23187813466629</v>
      </c>
    </row>
    <row r="14566" spans="1:2" x14ac:dyDescent="0.25">
      <c r="A14566" s="28" t="s">
        <v>87</v>
      </c>
      <c r="B14566" s="2">
        <v>493.95260929792852</v>
      </c>
    </row>
    <row r="14567" spans="1:2" x14ac:dyDescent="0.25">
      <c r="A14567" s="28" t="s">
        <v>31</v>
      </c>
      <c r="B14567" s="2">
        <v>799.10027983819396</v>
      </c>
    </row>
    <row r="14568" spans="1:2" x14ac:dyDescent="0.25">
      <c r="A14568" s="28" t="s">
        <v>29</v>
      </c>
      <c r="B14568" s="2">
        <v>618.2072790646863</v>
      </c>
    </row>
    <row r="14569" spans="1:2" x14ac:dyDescent="0.25">
      <c r="A14569" s="28" t="s">
        <v>30</v>
      </c>
      <c r="B14569" s="2">
        <v>695.69314798004143</v>
      </c>
    </row>
    <row r="14570" spans="1:2" x14ac:dyDescent="0.25">
      <c r="A14570" s="28" t="s">
        <v>88</v>
      </c>
      <c r="B14570" s="2">
        <v>2496.6526043028052</v>
      </c>
    </row>
    <row r="14571" spans="1:2" x14ac:dyDescent="0.25">
      <c r="A14571" s="28" t="s">
        <v>80</v>
      </c>
      <c r="B14571" s="2">
        <v>782.94351536084469</v>
      </c>
    </row>
    <row r="14572" spans="1:2" x14ac:dyDescent="0.25">
      <c r="A14572" s="28" t="s">
        <v>84</v>
      </c>
      <c r="B14572" s="2">
        <v>2724.0317949238379</v>
      </c>
    </row>
    <row r="14573" spans="1:2" x14ac:dyDescent="0.25">
      <c r="A14573" s="28" t="s">
        <v>85</v>
      </c>
      <c r="B14573" s="2">
        <v>3045.8169181792487</v>
      </c>
    </row>
    <row r="14574" spans="1:2" x14ac:dyDescent="0.25">
      <c r="A14574" s="28" t="s">
        <v>82</v>
      </c>
      <c r="B14574" s="2">
        <v>2878.3453436306859</v>
      </c>
    </row>
    <row r="14575" spans="1:2" x14ac:dyDescent="0.25">
      <c r="A14575" s="3" t="s">
        <v>225</v>
      </c>
      <c r="B14575" s="2">
        <v>733.02270932780198</v>
      </c>
    </row>
    <row r="14576" spans="1:2" x14ac:dyDescent="0.25">
      <c r="A14576" s="6" t="s">
        <v>229</v>
      </c>
      <c r="B14576" s="2">
        <v>3.8704580319012245</v>
      </c>
    </row>
    <row r="14577" spans="1:2" x14ac:dyDescent="0.25">
      <c r="A14577" s="28" t="s">
        <v>79</v>
      </c>
      <c r="B14577" s="2">
        <v>3.4677403743599094E-2</v>
      </c>
    </row>
    <row r="14578" spans="1:2" x14ac:dyDescent="0.25">
      <c r="A14578" s="28" t="s">
        <v>86</v>
      </c>
      <c r="B14578" s="2">
        <v>7.4365135608326768E-3</v>
      </c>
    </row>
    <row r="14579" spans="1:2" x14ac:dyDescent="0.25">
      <c r="A14579" s="28" t="s">
        <v>87</v>
      </c>
      <c r="B14579" s="2">
        <v>0.20853966595630097</v>
      </c>
    </row>
    <row r="14580" spans="1:2" x14ac:dyDescent="0.25">
      <c r="A14580" s="28" t="s">
        <v>31</v>
      </c>
      <c r="B14580" s="2">
        <v>0.66364210887563058</v>
      </c>
    </row>
    <row r="14581" spans="1:2" x14ac:dyDescent="0.25">
      <c r="A14581" s="28" t="s">
        <v>29</v>
      </c>
      <c r="B14581" s="2">
        <v>0.37969130302413967</v>
      </c>
    </row>
    <row r="14582" spans="1:2" x14ac:dyDescent="0.25">
      <c r="A14582" s="28" t="s">
        <v>30</v>
      </c>
      <c r="B14582" s="2">
        <v>1.4897293601818604</v>
      </c>
    </row>
    <row r="14583" spans="1:2" x14ac:dyDescent="0.25">
      <c r="A14583" s="28" t="s">
        <v>88</v>
      </c>
      <c r="B14583" s="2">
        <v>6.1426399483572147E-2</v>
      </c>
    </row>
    <row r="14584" spans="1:2" x14ac:dyDescent="0.25">
      <c r="A14584" s="28" t="s">
        <v>80</v>
      </c>
      <c r="B14584" s="2">
        <v>2.3355553059000268E-2</v>
      </c>
    </row>
    <row r="14585" spans="1:2" x14ac:dyDescent="0.25">
      <c r="A14585" s="28" t="s">
        <v>84</v>
      </c>
      <c r="B14585" s="2">
        <v>0.12213043310467997</v>
      </c>
    </row>
    <row r="14586" spans="1:2" x14ac:dyDescent="0.25">
      <c r="A14586" s="28" t="s">
        <v>85</v>
      </c>
      <c r="B14586" s="2">
        <v>0.35091996110384011</v>
      </c>
    </row>
    <row r="14587" spans="1:2" x14ac:dyDescent="0.25">
      <c r="A14587" s="28" t="s">
        <v>82</v>
      </c>
      <c r="B14587" s="2">
        <v>0.52890932980776839</v>
      </c>
    </row>
    <row r="14588" spans="1:2" x14ac:dyDescent="0.25">
      <c r="A14588" s="6" t="s">
        <v>240</v>
      </c>
      <c r="B14588" s="2">
        <v>3.9104956024786715</v>
      </c>
    </row>
    <row r="14589" spans="1:2" x14ac:dyDescent="0.25">
      <c r="A14589" s="28" t="s">
        <v>79</v>
      </c>
      <c r="B14589" s="2">
        <v>6.957100151717373E-3</v>
      </c>
    </row>
    <row r="14590" spans="1:2" x14ac:dyDescent="0.25">
      <c r="A14590" s="28" t="s">
        <v>87</v>
      </c>
      <c r="B14590" s="2">
        <v>0.16137026046568911</v>
      </c>
    </row>
    <row r="14591" spans="1:2" x14ac:dyDescent="0.25">
      <c r="A14591" s="28" t="s">
        <v>31</v>
      </c>
      <c r="B14591" s="2">
        <v>6.3894575307363685E-2</v>
      </c>
    </row>
    <row r="14592" spans="1:2" x14ac:dyDescent="0.25">
      <c r="A14592" s="28" t="s">
        <v>29</v>
      </c>
      <c r="B14592" s="2">
        <v>0.20389896906727639</v>
      </c>
    </row>
    <row r="14593" spans="1:2" x14ac:dyDescent="0.25">
      <c r="A14593" s="28" t="s">
        <v>30</v>
      </c>
      <c r="B14593" s="2">
        <v>0.25853875754790123</v>
      </c>
    </row>
    <row r="14594" spans="1:2" x14ac:dyDescent="0.25">
      <c r="A14594" s="28" t="s">
        <v>88</v>
      </c>
      <c r="B14594" s="2">
        <v>6.8552271491703343E-2</v>
      </c>
    </row>
    <row r="14595" spans="1:2" x14ac:dyDescent="0.25">
      <c r="A14595" s="28" t="s">
        <v>80</v>
      </c>
      <c r="B14595" s="2">
        <v>9.6202954508231957E-3</v>
      </c>
    </row>
    <row r="14596" spans="1:2" x14ac:dyDescent="0.25">
      <c r="A14596" s="28" t="s">
        <v>84</v>
      </c>
      <c r="B14596" s="2">
        <v>0.14203327182192721</v>
      </c>
    </row>
    <row r="14597" spans="1:2" x14ac:dyDescent="0.25">
      <c r="A14597" s="28" t="s">
        <v>85</v>
      </c>
      <c r="B14597" s="2">
        <v>0.89725297800272119</v>
      </c>
    </row>
    <row r="14598" spans="1:2" x14ac:dyDescent="0.25">
      <c r="A14598" s="28" t="s">
        <v>82</v>
      </c>
      <c r="B14598" s="2">
        <v>2.0983771231715487</v>
      </c>
    </row>
    <row r="14599" spans="1:2" x14ac:dyDescent="0.25">
      <c r="A14599" s="6" t="s">
        <v>242</v>
      </c>
      <c r="B14599" s="2">
        <v>40.387271238962569</v>
      </c>
    </row>
    <row r="14600" spans="1:2" x14ac:dyDescent="0.25">
      <c r="A14600" s="28" t="s">
        <v>79</v>
      </c>
      <c r="B14600" s="2">
        <v>0.88309817926901302</v>
      </c>
    </row>
    <row r="14601" spans="1:2" x14ac:dyDescent="0.25">
      <c r="A14601" s="28" t="s">
        <v>86</v>
      </c>
      <c r="B14601" s="2">
        <v>0.38129726746036052</v>
      </c>
    </row>
    <row r="14602" spans="1:2" x14ac:dyDescent="0.25">
      <c r="A14602" s="28" t="s">
        <v>87</v>
      </c>
      <c r="B14602" s="2">
        <v>1.541153035830255</v>
      </c>
    </row>
    <row r="14603" spans="1:2" x14ac:dyDescent="0.25">
      <c r="A14603" s="28" t="s">
        <v>31</v>
      </c>
      <c r="B14603" s="2">
        <v>6.9214769091437791</v>
      </c>
    </row>
    <row r="14604" spans="1:2" x14ac:dyDescent="0.25">
      <c r="A14604" s="28" t="s">
        <v>29</v>
      </c>
      <c r="B14604" s="2">
        <v>1.5821018764483608</v>
      </c>
    </row>
    <row r="14605" spans="1:2" x14ac:dyDescent="0.25">
      <c r="A14605" s="28" t="s">
        <v>30</v>
      </c>
      <c r="B14605" s="2">
        <v>6.6992939795696218</v>
      </c>
    </row>
    <row r="14606" spans="1:2" x14ac:dyDescent="0.25">
      <c r="A14606" s="28" t="s">
        <v>88</v>
      </c>
      <c r="B14606" s="2">
        <v>3.7979720321383752</v>
      </c>
    </row>
    <row r="14607" spans="1:2" x14ac:dyDescent="0.25">
      <c r="A14607" s="28" t="s">
        <v>80</v>
      </c>
      <c r="B14607" s="2">
        <v>0.68702845674991153</v>
      </c>
    </row>
    <row r="14608" spans="1:2" x14ac:dyDescent="0.25">
      <c r="A14608" s="28" t="s">
        <v>84</v>
      </c>
      <c r="B14608" s="2">
        <v>2.3856524363930287</v>
      </c>
    </row>
    <row r="14609" spans="1:2" x14ac:dyDescent="0.25">
      <c r="A14609" s="28" t="s">
        <v>85</v>
      </c>
      <c r="B14609" s="2">
        <v>6.4798236640279283</v>
      </c>
    </row>
    <row r="14610" spans="1:2" x14ac:dyDescent="0.25">
      <c r="A14610" s="28" t="s">
        <v>82</v>
      </c>
      <c r="B14610" s="2">
        <v>9.0283734019319333</v>
      </c>
    </row>
    <row r="14611" spans="1:2" x14ac:dyDescent="0.25">
      <c r="A14611" s="6" t="s">
        <v>19</v>
      </c>
      <c r="B14611" s="2">
        <v>6.0226972576465983E-2</v>
      </c>
    </row>
    <row r="14612" spans="1:2" x14ac:dyDescent="0.25">
      <c r="A14612" s="28" t="s">
        <v>79</v>
      </c>
      <c r="B14612" s="2">
        <v>1.412889796573647E-2</v>
      </c>
    </row>
    <row r="14613" spans="1:2" x14ac:dyDescent="0.25">
      <c r="A14613" s="28" t="s">
        <v>86</v>
      </c>
      <c r="B14613" s="2">
        <v>4.5411375863379627E-4</v>
      </c>
    </row>
    <row r="14614" spans="1:2" x14ac:dyDescent="0.25">
      <c r="A14614" s="28" t="s">
        <v>87</v>
      </c>
      <c r="B14614" s="2">
        <v>2.2229853180675828E-4</v>
      </c>
    </row>
    <row r="14615" spans="1:2" x14ac:dyDescent="0.25">
      <c r="A14615" s="28" t="s">
        <v>31</v>
      </c>
      <c r="B14615" s="2">
        <v>1.1897818297043459E-2</v>
      </c>
    </row>
    <row r="14616" spans="1:2" x14ac:dyDescent="0.25">
      <c r="A14616" s="28" t="s">
        <v>29</v>
      </c>
      <c r="B14616" s="2">
        <v>1.8629382834580194E-3</v>
      </c>
    </row>
    <row r="14617" spans="1:2" x14ac:dyDescent="0.25">
      <c r="A14617" s="28" t="s">
        <v>30</v>
      </c>
      <c r="B14617" s="2">
        <v>1.4148309941573145E-2</v>
      </c>
    </row>
    <row r="14618" spans="1:2" x14ac:dyDescent="0.25">
      <c r="A14618" s="28" t="s">
        <v>88</v>
      </c>
      <c r="B14618" s="2">
        <v>2.478203588293849E-3</v>
      </c>
    </row>
    <row r="14619" spans="1:2" x14ac:dyDescent="0.25">
      <c r="A14619" s="28" t="s">
        <v>80</v>
      </c>
      <c r="B14619" s="2">
        <v>4.8362185868689345E-4</v>
      </c>
    </row>
    <row r="14620" spans="1:2" x14ac:dyDescent="0.25">
      <c r="A14620" s="28" t="s">
        <v>84</v>
      </c>
      <c r="B14620" s="2">
        <v>1.7539503093309494E-4</v>
      </c>
    </row>
    <row r="14621" spans="1:2" x14ac:dyDescent="0.25">
      <c r="A14621" s="28" t="s">
        <v>85</v>
      </c>
      <c r="B14621" s="2">
        <v>6.3759529695432034E-3</v>
      </c>
    </row>
    <row r="14622" spans="1:2" x14ac:dyDescent="0.25">
      <c r="A14622" s="28" t="s">
        <v>82</v>
      </c>
      <c r="B14622" s="2">
        <v>7.9994223507572852E-3</v>
      </c>
    </row>
    <row r="14623" spans="1:2" x14ac:dyDescent="0.25">
      <c r="A14623" s="6" t="s">
        <v>244</v>
      </c>
      <c r="B14623" s="2">
        <v>20.411378229531611</v>
      </c>
    </row>
    <row r="14624" spans="1:2" x14ac:dyDescent="0.25">
      <c r="A14624" s="28" t="s">
        <v>79</v>
      </c>
      <c r="B14624" s="2">
        <v>0.17041346091597648</v>
      </c>
    </row>
    <row r="14625" spans="1:2" x14ac:dyDescent="0.25">
      <c r="A14625" s="28" t="s">
        <v>86</v>
      </c>
      <c r="B14625" s="2">
        <v>0.13556227984769942</v>
      </c>
    </row>
    <row r="14626" spans="1:2" x14ac:dyDescent="0.25">
      <c r="A14626" s="28" t="s">
        <v>87</v>
      </c>
      <c r="B14626" s="2">
        <v>1.0670413493349933</v>
      </c>
    </row>
    <row r="14627" spans="1:2" x14ac:dyDescent="0.25">
      <c r="A14627" s="28" t="s">
        <v>31</v>
      </c>
      <c r="B14627" s="2">
        <v>3.9310420009114155</v>
      </c>
    </row>
    <row r="14628" spans="1:2" x14ac:dyDescent="0.25">
      <c r="A14628" s="28" t="s">
        <v>29</v>
      </c>
      <c r="B14628" s="2">
        <v>1.4613550120036134</v>
      </c>
    </row>
    <row r="14629" spans="1:2" x14ac:dyDescent="0.25">
      <c r="A14629" s="28" t="s">
        <v>30</v>
      </c>
      <c r="B14629" s="2">
        <v>3.5294506272808883</v>
      </c>
    </row>
    <row r="14630" spans="1:2" x14ac:dyDescent="0.25">
      <c r="A14630" s="28" t="s">
        <v>88</v>
      </c>
      <c r="B14630" s="2">
        <v>3.3217553452529285</v>
      </c>
    </row>
    <row r="14631" spans="1:2" x14ac:dyDescent="0.25">
      <c r="A14631" s="28" t="s">
        <v>80</v>
      </c>
      <c r="B14631" s="2">
        <v>4.3105827669842521E-2</v>
      </c>
    </row>
    <row r="14632" spans="1:2" x14ac:dyDescent="0.25">
      <c r="A14632" s="28" t="s">
        <v>84</v>
      </c>
      <c r="B14632" s="2">
        <v>0.61788659899094378</v>
      </c>
    </row>
    <row r="14633" spans="1:2" x14ac:dyDescent="0.25">
      <c r="A14633" s="28" t="s">
        <v>85</v>
      </c>
      <c r="B14633" s="2">
        <v>1.9792312435612984</v>
      </c>
    </row>
    <row r="14634" spans="1:2" x14ac:dyDescent="0.25">
      <c r="A14634" s="28" t="s">
        <v>82</v>
      </c>
      <c r="B14634" s="2">
        <v>4.1545344837620108</v>
      </c>
    </row>
    <row r="14635" spans="1:2" x14ac:dyDescent="0.25">
      <c r="A14635" s="6" t="s">
        <v>246</v>
      </c>
      <c r="B14635" s="2">
        <v>7.0980972148698509</v>
      </c>
    </row>
    <row r="14636" spans="1:2" x14ac:dyDescent="0.25">
      <c r="A14636" s="28" t="s">
        <v>79</v>
      </c>
      <c r="B14636" s="2">
        <v>9.6614875495560332E-2</v>
      </c>
    </row>
    <row r="14637" spans="1:2" x14ac:dyDescent="0.25">
      <c r="A14637" s="28" t="s">
        <v>86</v>
      </c>
      <c r="B14637" s="2">
        <v>3.3213538308588517E-2</v>
      </c>
    </row>
    <row r="14638" spans="1:2" x14ac:dyDescent="0.25">
      <c r="A14638" s="28" t="s">
        <v>87</v>
      </c>
      <c r="B14638" s="2">
        <v>0.1072781913985212</v>
      </c>
    </row>
    <row r="14639" spans="1:2" x14ac:dyDescent="0.25">
      <c r="A14639" s="28" t="s">
        <v>31</v>
      </c>
      <c r="B14639" s="2">
        <v>1.645225408903078</v>
      </c>
    </row>
    <row r="14640" spans="1:2" x14ac:dyDescent="0.25">
      <c r="A14640" s="28" t="s">
        <v>29</v>
      </c>
      <c r="B14640" s="2">
        <v>0.40266280163919593</v>
      </c>
    </row>
    <row r="14641" spans="1:2" x14ac:dyDescent="0.25">
      <c r="A14641" s="28" t="s">
        <v>30</v>
      </c>
      <c r="B14641" s="2">
        <v>1.7644153360073846</v>
      </c>
    </row>
    <row r="14642" spans="1:2" x14ac:dyDescent="0.25">
      <c r="A14642" s="28" t="s">
        <v>88</v>
      </c>
      <c r="B14642" s="2">
        <v>0.42253377372788825</v>
      </c>
    </row>
    <row r="14643" spans="1:2" x14ac:dyDescent="0.25">
      <c r="A14643" s="28" t="s">
        <v>80</v>
      </c>
      <c r="B14643" s="2">
        <v>0.22643096167109031</v>
      </c>
    </row>
    <row r="14644" spans="1:2" x14ac:dyDescent="0.25">
      <c r="A14644" s="28" t="s">
        <v>84</v>
      </c>
      <c r="B14644" s="2">
        <v>0.26186938029487095</v>
      </c>
    </row>
    <row r="14645" spans="1:2" x14ac:dyDescent="0.25">
      <c r="A14645" s="28" t="s">
        <v>85</v>
      </c>
      <c r="B14645" s="2">
        <v>1.2588055504509825</v>
      </c>
    </row>
    <row r="14646" spans="1:2" x14ac:dyDescent="0.25">
      <c r="A14646" s="28" t="s">
        <v>82</v>
      </c>
      <c r="B14646" s="2">
        <v>0.87904739697269108</v>
      </c>
    </row>
    <row r="14647" spans="1:2" x14ac:dyDescent="0.25">
      <c r="A14647" s="6" t="s">
        <v>248</v>
      </c>
      <c r="B14647" s="2">
        <v>117.2813828567085</v>
      </c>
    </row>
    <row r="14648" spans="1:2" x14ac:dyDescent="0.25">
      <c r="A14648" s="28" t="s">
        <v>79</v>
      </c>
      <c r="B14648" s="2">
        <v>3.4889532086601491</v>
      </c>
    </row>
    <row r="14649" spans="1:2" x14ac:dyDescent="0.25">
      <c r="A14649" s="28" t="s">
        <v>86</v>
      </c>
      <c r="B14649" s="2">
        <v>1.2877616152938998</v>
      </c>
    </row>
    <row r="14650" spans="1:2" x14ac:dyDescent="0.25">
      <c r="A14650" s="28" t="s">
        <v>87</v>
      </c>
      <c r="B14650" s="2">
        <v>7.5361299339371106</v>
      </c>
    </row>
    <row r="14651" spans="1:2" x14ac:dyDescent="0.25">
      <c r="A14651" s="28" t="s">
        <v>31</v>
      </c>
      <c r="B14651" s="2">
        <v>13.782876887518736</v>
      </c>
    </row>
    <row r="14652" spans="1:2" x14ac:dyDescent="0.25">
      <c r="A14652" s="28" t="s">
        <v>29</v>
      </c>
      <c r="B14652" s="2">
        <v>4.8698519338444468</v>
      </c>
    </row>
    <row r="14653" spans="1:2" x14ac:dyDescent="0.25">
      <c r="A14653" s="28" t="s">
        <v>30</v>
      </c>
      <c r="B14653" s="2">
        <v>12.634846383694491</v>
      </c>
    </row>
    <row r="14654" spans="1:2" x14ac:dyDescent="0.25">
      <c r="A14654" s="28" t="s">
        <v>88</v>
      </c>
      <c r="B14654" s="2">
        <v>12.275699080462433</v>
      </c>
    </row>
    <row r="14655" spans="1:2" x14ac:dyDescent="0.25">
      <c r="A14655" s="28" t="s">
        <v>80</v>
      </c>
      <c r="B14655" s="2">
        <v>4.3922341999672723</v>
      </c>
    </row>
    <row r="14656" spans="1:2" x14ac:dyDescent="0.25">
      <c r="A14656" s="28" t="s">
        <v>84</v>
      </c>
      <c r="B14656" s="2">
        <v>15.403158936516089</v>
      </c>
    </row>
    <row r="14657" spans="1:2" x14ac:dyDescent="0.25">
      <c r="A14657" s="28" t="s">
        <v>85</v>
      </c>
      <c r="B14657" s="2">
        <v>27.341876917856005</v>
      </c>
    </row>
    <row r="14658" spans="1:2" x14ac:dyDescent="0.25">
      <c r="A14658" s="28" t="s">
        <v>82</v>
      </c>
      <c r="B14658" s="2">
        <v>14.267993758957871</v>
      </c>
    </row>
    <row r="14659" spans="1:2" x14ac:dyDescent="0.25">
      <c r="A14659" s="6" t="s">
        <v>20</v>
      </c>
      <c r="B14659" s="2">
        <v>20.70184023242814</v>
      </c>
    </row>
    <row r="14660" spans="1:2" x14ac:dyDescent="0.25">
      <c r="A14660" s="28" t="s">
        <v>79</v>
      </c>
      <c r="B14660" s="2">
        <v>0.60663610565540749</v>
      </c>
    </row>
    <row r="14661" spans="1:2" x14ac:dyDescent="0.25">
      <c r="A14661" s="28" t="s">
        <v>86</v>
      </c>
      <c r="B14661" s="2">
        <v>0.1632116408310206</v>
      </c>
    </row>
    <row r="14662" spans="1:2" x14ac:dyDescent="0.25">
      <c r="A14662" s="28" t="s">
        <v>87</v>
      </c>
      <c r="B14662" s="2">
        <v>1.118658905313191</v>
      </c>
    </row>
    <row r="14663" spans="1:2" x14ac:dyDescent="0.25">
      <c r="A14663" s="28" t="s">
        <v>31</v>
      </c>
      <c r="B14663" s="2">
        <v>3.9877324478799085</v>
      </c>
    </row>
    <row r="14664" spans="1:2" x14ac:dyDescent="0.25">
      <c r="A14664" s="28" t="s">
        <v>29</v>
      </c>
      <c r="B14664" s="2">
        <v>1.0966982791839905</v>
      </c>
    </row>
    <row r="14665" spans="1:2" x14ac:dyDescent="0.25">
      <c r="A14665" s="28" t="s">
        <v>30</v>
      </c>
      <c r="B14665" s="2">
        <v>3.5954248053360613</v>
      </c>
    </row>
    <row r="14666" spans="1:2" x14ac:dyDescent="0.25">
      <c r="A14666" s="28" t="s">
        <v>88</v>
      </c>
      <c r="B14666" s="2">
        <v>1.866871800343826</v>
      </c>
    </row>
    <row r="14667" spans="1:2" x14ac:dyDescent="0.25">
      <c r="A14667" s="28" t="s">
        <v>80</v>
      </c>
      <c r="B14667" s="2">
        <v>0.48738995626297266</v>
      </c>
    </row>
    <row r="14668" spans="1:2" x14ac:dyDescent="0.25">
      <c r="A14668" s="28" t="s">
        <v>84</v>
      </c>
      <c r="B14668" s="2">
        <v>1.3531926780442169</v>
      </c>
    </row>
    <row r="14669" spans="1:2" x14ac:dyDescent="0.25">
      <c r="A14669" s="28" t="s">
        <v>85</v>
      </c>
      <c r="B14669" s="2">
        <v>3.6695766453049199</v>
      </c>
    </row>
    <row r="14670" spans="1:2" x14ac:dyDescent="0.25">
      <c r="A14670" s="28" t="s">
        <v>82</v>
      </c>
      <c r="B14670" s="2">
        <v>2.7564469682726283</v>
      </c>
    </row>
    <row r="14671" spans="1:2" x14ac:dyDescent="0.25">
      <c r="A14671" s="6" t="s">
        <v>21</v>
      </c>
      <c r="B14671" s="2">
        <v>10.571763845031722</v>
      </c>
    </row>
    <row r="14672" spans="1:2" x14ac:dyDescent="0.25">
      <c r="A14672" s="28" t="s">
        <v>79</v>
      </c>
      <c r="B14672" s="2">
        <v>3.0315268670914591E-2</v>
      </c>
    </row>
    <row r="14673" spans="1:2" x14ac:dyDescent="0.25">
      <c r="A14673" s="28" t="s">
        <v>86</v>
      </c>
      <c r="B14673" s="2">
        <v>1.0732360033710321E-2</v>
      </c>
    </row>
    <row r="14674" spans="1:2" x14ac:dyDescent="0.25">
      <c r="A14674" s="28" t="s">
        <v>87</v>
      </c>
      <c r="B14674" s="2">
        <v>0.10194274622320292</v>
      </c>
    </row>
    <row r="14675" spans="1:2" x14ac:dyDescent="0.25">
      <c r="A14675" s="28" t="s">
        <v>31</v>
      </c>
      <c r="B14675" s="2">
        <v>1.2666089808920011</v>
      </c>
    </row>
    <row r="14676" spans="1:2" x14ac:dyDescent="0.25">
      <c r="A14676" s="28" t="s">
        <v>29</v>
      </c>
      <c r="B14676" s="2">
        <v>0.20999738747880153</v>
      </c>
    </row>
    <row r="14677" spans="1:2" x14ac:dyDescent="0.25">
      <c r="A14677" s="28" t="s">
        <v>30</v>
      </c>
      <c r="B14677" s="2">
        <v>1.6510985718251621</v>
      </c>
    </row>
    <row r="14678" spans="1:2" x14ac:dyDescent="0.25">
      <c r="A14678" s="28" t="s">
        <v>88</v>
      </c>
      <c r="B14678" s="2">
        <v>0.40522063845894085</v>
      </c>
    </row>
    <row r="14679" spans="1:2" x14ac:dyDescent="0.25">
      <c r="A14679" s="28" t="s">
        <v>80</v>
      </c>
      <c r="B14679" s="2">
        <v>0.14167598461651229</v>
      </c>
    </row>
    <row r="14680" spans="1:2" x14ac:dyDescent="0.25">
      <c r="A14680" s="28" t="s">
        <v>84</v>
      </c>
      <c r="B14680" s="2">
        <v>0.5224388190853233</v>
      </c>
    </row>
    <row r="14681" spans="1:2" x14ac:dyDescent="0.25">
      <c r="A14681" s="28" t="s">
        <v>85</v>
      </c>
      <c r="B14681" s="2">
        <v>0.47123355059889815</v>
      </c>
    </row>
    <row r="14682" spans="1:2" x14ac:dyDescent="0.25">
      <c r="A14682" s="28" t="s">
        <v>82</v>
      </c>
      <c r="B14682" s="2">
        <v>5.7604995371482559</v>
      </c>
    </row>
    <row r="14683" spans="1:2" x14ac:dyDescent="0.25">
      <c r="A14683" s="6" t="s">
        <v>22</v>
      </c>
      <c r="B14683" s="2">
        <v>5.5510196387887039</v>
      </c>
    </row>
    <row r="14684" spans="1:2" x14ac:dyDescent="0.25">
      <c r="A14684" s="28" t="s">
        <v>79</v>
      </c>
      <c r="B14684" s="2">
        <v>6.4096129958518475E-2</v>
      </c>
    </row>
    <row r="14685" spans="1:2" x14ac:dyDescent="0.25">
      <c r="A14685" s="28" t="s">
        <v>86</v>
      </c>
      <c r="B14685" s="2">
        <v>3.769963139987826E-2</v>
      </c>
    </row>
    <row r="14686" spans="1:2" x14ac:dyDescent="0.25">
      <c r="A14686" s="28" t="s">
        <v>87</v>
      </c>
      <c r="B14686" s="2">
        <v>0.22441146281641913</v>
      </c>
    </row>
    <row r="14687" spans="1:2" x14ac:dyDescent="0.25">
      <c r="A14687" s="28" t="s">
        <v>31</v>
      </c>
      <c r="B14687" s="2">
        <v>1.2820944961689786</v>
      </c>
    </row>
    <row r="14688" spans="1:2" x14ac:dyDescent="0.25">
      <c r="A14688" s="28" t="s">
        <v>29</v>
      </c>
      <c r="B14688" s="2">
        <v>0.33564292081255748</v>
      </c>
    </row>
    <row r="14689" spans="1:2" x14ac:dyDescent="0.25">
      <c r="A14689" s="28" t="s">
        <v>30</v>
      </c>
      <c r="B14689" s="2">
        <v>1.0506595788644124</v>
      </c>
    </row>
    <row r="14690" spans="1:2" x14ac:dyDescent="0.25">
      <c r="A14690" s="28" t="s">
        <v>88</v>
      </c>
      <c r="B14690" s="2">
        <v>0.63398116409335958</v>
      </c>
    </row>
    <row r="14691" spans="1:2" x14ac:dyDescent="0.25">
      <c r="A14691" s="28" t="s">
        <v>80</v>
      </c>
      <c r="B14691" s="2">
        <v>6.516218695076513E-2</v>
      </c>
    </row>
    <row r="14692" spans="1:2" x14ac:dyDescent="0.25">
      <c r="A14692" s="28" t="s">
        <v>84</v>
      </c>
      <c r="B14692" s="2">
        <v>0.20951881592017649</v>
      </c>
    </row>
    <row r="14693" spans="1:2" x14ac:dyDescent="0.25">
      <c r="A14693" s="28" t="s">
        <v>85</v>
      </c>
      <c r="B14693" s="2">
        <v>0.81417697407990308</v>
      </c>
    </row>
    <row r="14694" spans="1:2" x14ac:dyDescent="0.25">
      <c r="A14694" s="28" t="s">
        <v>82</v>
      </c>
      <c r="B14694" s="2">
        <v>0.83357627772373533</v>
      </c>
    </row>
    <row r="14695" spans="1:2" x14ac:dyDescent="0.25">
      <c r="A14695" s="6" t="s">
        <v>25</v>
      </c>
      <c r="B14695" s="2">
        <v>7.0554765082019539</v>
      </c>
    </row>
    <row r="14696" spans="1:2" x14ac:dyDescent="0.25">
      <c r="A14696" s="28" t="s">
        <v>79</v>
      </c>
      <c r="B14696" s="2">
        <v>4.011487580092251E-2</v>
      </c>
    </row>
    <row r="14697" spans="1:2" x14ac:dyDescent="0.25">
      <c r="A14697" s="28" t="s">
        <v>86</v>
      </c>
      <c r="B14697" s="2">
        <v>8.5387656668808237E-2</v>
      </c>
    </row>
    <row r="14698" spans="1:2" x14ac:dyDescent="0.25">
      <c r="A14698" s="28" t="s">
        <v>87</v>
      </c>
      <c r="B14698" s="2">
        <v>3.9738553510203015E-2</v>
      </c>
    </row>
    <row r="14699" spans="1:2" x14ac:dyDescent="0.25">
      <c r="A14699" s="28" t="s">
        <v>31</v>
      </c>
      <c r="B14699" s="2">
        <v>0.50979743572956915</v>
      </c>
    </row>
    <row r="14700" spans="1:2" x14ac:dyDescent="0.25">
      <c r="A14700" s="28" t="s">
        <v>29</v>
      </c>
      <c r="B14700" s="2">
        <v>3.3231953794723039E-2</v>
      </c>
    </row>
    <row r="14701" spans="1:2" x14ac:dyDescent="0.25">
      <c r="A14701" s="28" t="s">
        <v>30</v>
      </c>
      <c r="B14701" s="2">
        <v>2.4423169892368146</v>
      </c>
    </row>
    <row r="14702" spans="1:2" x14ac:dyDescent="0.25">
      <c r="A14702" s="28" t="s">
        <v>88</v>
      </c>
      <c r="B14702" s="2">
        <v>0.69227617030249045</v>
      </c>
    </row>
    <row r="14703" spans="1:2" x14ac:dyDescent="0.25">
      <c r="A14703" s="28" t="s">
        <v>80</v>
      </c>
      <c r="B14703" s="2">
        <v>4.3512987698052907E-3</v>
      </c>
    </row>
    <row r="14704" spans="1:2" x14ac:dyDescent="0.25">
      <c r="A14704" s="28" t="s">
        <v>84</v>
      </c>
      <c r="B14704" s="2">
        <v>1.1737557465825625E-2</v>
      </c>
    </row>
    <row r="14705" spans="1:2" x14ac:dyDescent="0.25">
      <c r="A14705" s="28" t="s">
        <v>85</v>
      </c>
      <c r="B14705" s="2">
        <v>2.6849562070834079</v>
      </c>
    </row>
    <row r="14706" spans="1:2" x14ac:dyDescent="0.25">
      <c r="A14706" s="28" t="s">
        <v>82</v>
      </c>
      <c r="B14706" s="2">
        <v>0.51156780983938444</v>
      </c>
    </row>
    <row r="14707" spans="1:2" x14ac:dyDescent="0.25">
      <c r="A14707" s="6" t="s">
        <v>23</v>
      </c>
      <c r="B14707" s="2">
        <v>6.9163099739634033</v>
      </c>
    </row>
    <row r="14708" spans="1:2" x14ac:dyDescent="0.25">
      <c r="A14708" s="28" t="s">
        <v>79</v>
      </c>
      <c r="B14708" s="2">
        <v>8.0477036288068834E-2</v>
      </c>
    </row>
    <row r="14709" spans="1:2" x14ac:dyDescent="0.25">
      <c r="A14709" s="28" t="s">
        <v>86</v>
      </c>
      <c r="B14709" s="2">
        <v>6.5189339460851328E-2</v>
      </c>
    </row>
    <row r="14710" spans="1:2" x14ac:dyDescent="0.25">
      <c r="A14710" s="28" t="s">
        <v>87</v>
      </c>
      <c r="B14710" s="2">
        <v>0.24426813416704968</v>
      </c>
    </row>
    <row r="14711" spans="1:2" x14ac:dyDescent="0.25">
      <c r="A14711" s="28" t="s">
        <v>31</v>
      </c>
      <c r="B14711" s="2">
        <v>1.9663008024263711</v>
      </c>
    </row>
    <row r="14712" spans="1:2" x14ac:dyDescent="0.25">
      <c r="A14712" s="28" t="s">
        <v>29</v>
      </c>
      <c r="B14712" s="2">
        <v>0.23806415754335145</v>
      </c>
    </row>
    <row r="14713" spans="1:2" x14ac:dyDescent="0.25">
      <c r="A14713" s="28" t="s">
        <v>30</v>
      </c>
      <c r="B14713" s="2">
        <v>1.3570548266593787</v>
      </c>
    </row>
    <row r="14714" spans="1:2" x14ac:dyDescent="0.25">
      <c r="A14714" s="28" t="s">
        <v>88</v>
      </c>
      <c r="B14714" s="2">
        <v>0.3527503871560746</v>
      </c>
    </row>
    <row r="14715" spans="1:2" x14ac:dyDescent="0.25">
      <c r="A14715" s="28" t="s">
        <v>80</v>
      </c>
      <c r="B14715" s="2">
        <v>0.17231092928488043</v>
      </c>
    </row>
    <row r="14716" spans="1:2" x14ac:dyDescent="0.25">
      <c r="A14716" s="28" t="s">
        <v>84</v>
      </c>
      <c r="B14716" s="2">
        <v>0.56069550601900597</v>
      </c>
    </row>
    <row r="14717" spans="1:2" x14ac:dyDescent="0.25">
      <c r="A14717" s="28" t="s">
        <v>85</v>
      </c>
      <c r="B14717" s="2">
        <v>0.9928882161355953</v>
      </c>
    </row>
    <row r="14718" spans="1:2" x14ac:dyDescent="0.25">
      <c r="A14718" s="28" t="s">
        <v>82</v>
      </c>
      <c r="B14718" s="2">
        <v>0.88631063882277605</v>
      </c>
    </row>
    <row r="14719" spans="1:2" x14ac:dyDescent="0.25">
      <c r="A14719" s="6" t="s">
        <v>250</v>
      </c>
      <c r="B14719" s="2">
        <v>67.213486067120542</v>
      </c>
    </row>
    <row r="14720" spans="1:2" x14ac:dyDescent="0.25">
      <c r="A14720" s="28" t="s">
        <v>79</v>
      </c>
      <c r="B14720" s="2">
        <v>0.63464993052927621</v>
      </c>
    </row>
    <row r="14721" spans="1:2" x14ac:dyDescent="0.25">
      <c r="A14721" s="28" t="s">
        <v>86</v>
      </c>
      <c r="B14721" s="2">
        <v>0.26112334968532452</v>
      </c>
    </row>
    <row r="14722" spans="1:2" x14ac:dyDescent="0.25">
      <c r="A14722" s="28" t="s">
        <v>87</v>
      </c>
      <c r="B14722" s="2">
        <v>4.7833148191799628</v>
      </c>
    </row>
    <row r="14723" spans="1:2" x14ac:dyDescent="0.25">
      <c r="A14723" s="28" t="s">
        <v>31</v>
      </c>
      <c r="B14723" s="2">
        <v>10.563807036007741</v>
      </c>
    </row>
    <row r="14724" spans="1:2" x14ac:dyDescent="0.25">
      <c r="A14724" s="28" t="s">
        <v>29</v>
      </c>
      <c r="B14724" s="2">
        <v>2.7181770594546464</v>
      </c>
    </row>
    <row r="14725" spans="1:2" x14ac:dyDescent="0.25">
      <c r="A14725" s="28" t="s">
        <v>30</v>
      </c>
      <c r="B14725" s="2">
        <v>12.532084163144251</v>
      </c>
    </row>
    <row r="14726" spans="1:2" x14ac:dyDescent="0.25">
      <c r="A14726" s="28" t="s">
        <v>88</v>
      </c>
      <c r="B14726" s="2">
        <v>6.4738651537906096</v>
      </c>
    </row>
    <row r="14727" spans="1:2" x14ac:dyDescent="0.25">
      <c r="A14727" s="28" t="s">
        <v>80</v>
      </c>
      <c r="B14727" s="2">
        <v>0.93462609643085237</v>
      </c>
    </row>
    <row r="14728" spans="1:2" x14ac:dyDescent="0.25">
      <c r="A14728" s="28" t="s">
        <v>84</v>
      </c>
      <c r="B14728" s="2">
        <v>6.0077085995282307</v>
      </c>
    </row>
    <row r="14729" spans="1:2" x14ac:dyDescent="0.25">
      <c r="A14729" s="28" t="s">
        <v>85</v>
      </c>
      <c r="B14729" s="2">
        <v>10.517045631790282</v>
      </c>
    </row>
    <row r="14730" spans="1:2" x14ac:dyDescent="0.25">
      <c r="A14730" s="28" t="s">
        <v>82</v>
      </c>
      <c r="B14730" s="2">
        <v>11.787084227579367</v>
      </c>
    </row>
    <row r="14731" spans="1:2" x14ac:dyDescent="0.25">
      <c r="A14731" s="6" t="s">
        <v>252</v>
      </c>
      <c r="B14731" s="2">
        <v>48.93800151354796</v>
      </c>
    </row>
    <row r="14732" spans="1:2" x14ac:dyDescent="0.25">
      <c r="A14732" s="28" t="s">
        <v>79</v>
      </c>
      <c r="B14732" s="2">
        <v>1.1255247862671223</v>
      </c>
    </row>
    <row r="14733" spans="1:2" x14ac:dyDescent="0.25">
      <c r="A14733" s="28" t="s">
        <v>86</v>
      </c>
      <c r="B14733" s="2">
        <v>0.26735375276022422</v>
      </c>
    </row>
    <row r="14734" spans="1:2" x14ac:dyDescent="0.25">
      <c r="A14734" s="28" t="s">
        <v>87</v>
      </c>
      <c r="B14734" s="2">
        <v>2.1235494553700889</v>
      </c>
    </row>
    <row r="14735" spans="1:2" x14ac:dyDescent="0.25">
      <c r="A14735" s="28" t="s">
        <v>31</v>
      </c>
      <c r="B14735" s="2">
        <v>4.5182154057117483</v>
      </c>
    </row>
    <row r="14736" spans="1:2" x14ac:dyDescent="0.25">
      <c r="A14736" s="28" t="s">
        <v>29</v>
      </c>
      <c r="B14736" s="2">
        <v>6.5360870265841555</v>
      </c>
    </row>
    <row r="14737" spans="1:2" x14ac:dyDescent="0.25">
      <c r="A14737" s="28" t="s">
        <v>30</v>
      </c>
      <c r="B14737" s="2">
        <v>4.3697389148535271</v>
      </c>
    </row>
    <row r="14738" spans="1:2" x14ac:dyDescent="0.25">
      <c r="A14738" s="28" t="s">
        <v>88</v>
      </c>
      <c r="B14738" s="2">
        <v>7.608043482002298</v>
      </c>
    </row>
    <row r="14739" spans="1:2" x14ac:dyDescent="0.25">
      <c r="A14739" s="28" t="s">
        <v>80</v>
      </c>
      <c r="B14739" s="2">
        <v>0.82162150082209673</v>
      </c>
    </row>
    <row r="14740" spans="1:2" x14ac:dyDescent="0.25">
      <c r="A14740" s="28" t="s">
        <v>84</v>
      </c>
      <c r="B14740" s="2">
        <v>3.5243110082149158</v>
      </c>
    </row>
    <row r="14741" spans="1:2" x14ac:dyDescent="0.25">
      <c r="A14741" s="28" t="s">
        <v>85</v>
      </c>
      <c r="B14741" s="2">
        <v>9.4453068068911605</v>
      </c>
    </row>
    <row r="14742" spans="1:2" x14ac:dyDescent="0.25">
      <c r="A14742" s="28" t="s">
        <v>82</v>
      </c>
      <c r="B14742" s="2">
        <v>8.598249374070619</v>
      </c>
    </row>
    <row r="14743" spans="1:2" x14ac:dyDescent="0.25">
      <c r="A14743" s="6" t="s">
        <v>230</v>
      </c>
      <c r="B14743" s="2">
        <v>6.5441467377895339</v>
      </c>
    </row>
    <row r="14744" spans="1:2" x14ac:dyDescent="0.25">
      <c r="A14744" s="28" t="s">
        <v>79</v>
      </c>
      <c r="B14744" s="2">
        <v>0.18197900798761554</v>
      </c>
    </row>
    <row r="14745" spans="1:2" x14ac:dyDescent="0.25">
      <c r="A14745" s="28" t="s">
        <v>86</v>
      </c>
      <c r="B14745" s="2">
        <v>2.7077750089244169E-2</v>
      </c>
    </row>
    <row r="14746" spans="1:2" x14ac:dyDescent="0.25">
      <c r="A14746" s="28" t="s">
        <v>87</v>
      </c>
      <c r="B14746" s="2">
        <v>0.28399226828734009</v>
      </c>
    </row>
    <row r="14747" spans="1:2" x14ac:dyDescent="0.25">
      <c r="A14747" s="28" t="s">
        <v>31</v>
      </c>
      <c r="B14747" s="2">
        <v>0.76900115904881594</v>
      </c>
    </row>
    <row r="14748" spans="1:2" x14ac:dyDescent="0.25">
      <c r="A14748" s="28" t="s">
        <v>29</v>
      </c>
      <c r="B14748" s="2">
        <v>0.41664427680237121</v>
      </c>
    </row>
    <row r="14749" spans="1:2" x14ac:dyDescent="0.25">
      <c r="A14749" s="28" t="s">
        <v>30</v>
      </c>
      <c r="B14749" s="2">
        <v>1.2414490693762736</v>
      </c>
    </row>
    <row r="14750" spans="1:2" x14ac:dyDescent="0.25">
      <c r="A14750" s="28" t="s">
        <v>88</v>
      </c>
      <c r="B14750" s="2">
        <v>1.2696396235228951</v>
      </c>
    </row>
    <row r="14751" spans="1:2" x14ac:dyDescent="0.25">
      <c r="A14751" s="28" t="s">
        <v>80</v>
      </c>
      <c r="B14751" s="2">
        <v>8.464316655543079E-2</v>
      </c>
    </row>
    <row r="14752" spans="1:2" x14ac:dyDescent="0.25">
      <c r="A14752" s="28" t="s">
        <v>84</v>
      </c>
      <c r="B14752" s="2">
        <v>0.13336679065377943</v>
      </c>
    </row>
    <row r="14753" spans="1:2" x14ac:dyDescent="0.25">
      <c r="A14753" s="28" t="s">
        <v>85</v>
      </c>
      <c r="B14753" s="2">
        <v>1.1369913373691714</v>
      </c>
    </row>
    <row r="14754" spans="1:2" x14ac:dyDescent="0.25">
      <c r="A14754" s="28" t="s">
        <v>82</v>
      </c>
      <c r="B14754" s="2">
        <v>0.99936228809659688</v>
      </c>
    </row>
    <row r="14755" spans="1:2" x14ac:dyDescent="0.25">
      <c r="A14755" s="6" t="s">
        <v>93</v>
      </c>
      <c r="B14755" s="2">
        <v>366.51135466390082</v>
      </c>
    </row>
    <row r="14756" spans="1:2" x14ac:dyDescent="0.25">
      <c r="A14756" s="28" t="s">
        <v>79</v>
      </c>
      <c r="B14756" s="2">
        <v>7.4586362673595961</v>
      </c>
    </row>
    <row r="14757" spans="1:2" x14ac:dyDescent="0.25">
      <c r="A14757" s="28" t="s">
        <v>86</v>
      </c>
      <c r="B14757" s="2">
        <v>2.7635008091590767</v>
      </c>
    </row>
    <row r="14758" spans="1:2" x14ac:dyDescent="0.25">
      <c r="A14758" s="28" t="s">
        <v>87</v>
      </c>
      <c r="B14758" s="2">
        <v>19.541611080322131</v>
      </c>
    </row>
    <row r="14759" spans="1:2" x14ac:dyDescent="0.25">
      <c r="A14759" s="28" t="s">
        <v>31</v>
      </c>
      <c r="B14759" s="2">
        <v>51.883613472822184</v>
      </c>
    </row>
    <row r="14760" spans="1:2" x14ac:dyDescent="0.25">
      <c r="A14760" s="28" t="s">
        <v>29</v>
      </c>
      <c r="B14760" s="2">
        <v>20.485967895965089</v>
      </c>
    </row>
    <row r="14761" spans="1:2" x14ac:dyDescent="0.25">
      <c r="A14761" s="28" t="s">
        <v>30</v>
      </c>
      <c r="B14761" s="2">
        <v>54.630249673519614</v>
      </c>
    </row>
    <row r="14762" spans="1:2" x14ac:dyDescent="0.25">
      <c r="A14762" s="28" t="s">
        <v>88</v>
      </c>
      <c r="B14762" s="2">
        <v>39.253065525815686</v>
      </c>
    </row>
    <row r="14763" spans="1:2" x14ac:dyDescent="0.25">
      <c r="A14763" s="28" t="s">
        <v>80</v>
      </c>
      <c r="B14763" s="2">
        <v>8.0940400361199423</v>
      </c>
    </row>
    <row r="14764" spans="1:2" x14ac:dyDescent="0.25">
      <c r="A14764" s="28" t="s">
        <v>84</v>
      </c>
      <c r="B14764" s="2">
        <v>31.255876227083945</v>
      </c>
    </row>
    <row r="14765" spans="1:2" x14ac:dyDescent="0.25">
      <c r="A14765" s="28" t="s">
        <v>85</v>
      </c>
      <c r="B14765" s="2">
        <v>68.046461637225661</v>
      </c>
    </row>
    <row r="14766" spans="1:2" x14ac:dyDescent="0.25">
      <c r="A14766" s="28" t="s">
        <v>82</v>
      </c>
      <c r="B14766" s="2">
        <v>63.098332038507934</v>
      </c>
    </row>
    <row r="14767" spans="1:2" x14ac:dyDescent="0.25">
      <c r="A14767" s="3" t="s">
        <v>226</v>
      </c>
      <c r="B14767" s="2">
        <v>269.26785044121016</v>
      </c>
    </row>
    <row r="14768" spans="1:2" x14ac:dyDescent="0.25">
      <c r="A14768" s="6" t="s">
        <v>229</v>
      </c>
      <c r="B14768" s="2">
        <v>2.3058601216621946</v>
      </c>
    </row>
    <row r="14769" spans="1:2" x14ac:dyDescent="0.25">
      <c r="A14769" s="28" t="s">
        <v>79</v>
      </c>
      <c r="B14769" s="2">
        <v>2.0251445738934701E-5</v>
      </c>
    </row>
    <row r="14770" spans="1:2" x14ac:dyDescent="0.25">
      <c r="A14770" s="28" t="s">
        <v>86</v>
      </c>
      <c r="B14770" s="2">
        <v>7.8962228296450592E-6</v>
      </c>
    </row>
    <row r="14771" spans="1:2" x14ac:dyDescent="0.25">
      <c r="A14771" s="28" t="s">
        <v>87</v>
      </c>
      <c r="B14771" s="2">
        <v>0.67171446921837363</v>
      </c>
    </row>
    <row r="14772" spans="1:2" x14ac:dyDescent="0.25">
      <c r="A14772" s="28" t="s">
        <v>31</v>
      </c>
      <c r="B14772" s="2">
        <v>0.13966195644359428</v>
      </c>
    </row>
    <row r="14773" spans="1:2" x14ac:dyDescent="0.25">
      <c r="A14773" s="28" t="s">
        <v>29</v>
      </c>
      <c r="B14773" s="2">
        <v>0.36772841111912807</v>
      </c>
    </row>
    <row r="14774" spans="1:2" x14ac:dyDescent="0.25">
      <c r="A14774" s="28" t="s">
        <v>30</v>
      </c>
      <c r="B14774" s="2">
        <v>0.57548133062406692</v>
      </c>
    </row>
    <row r="14775" spans="1:2" x14ac:dyDescent="0.25">
      <c r="A14775" s="28" t="s">
        <v>88</v>
      </c>
      <c r="B14775" s="2">
        <v>2.1021986624759896E-2</v>
      </c>
    </row>
    <row r="14776" spans="1:2" x14ac:dyDescent="0.25">
      <c r="A14776" s="28" t="s">
        <v>80</v>
      </c>
      <c r="B14776" s="2">
        <v>5.3901907727436082E-3</v>
      </c>
    </row>
    <row r="14777" spans="1:2" x14ac:dyDescent="0.25">
      <c r="A14777" s="28" t="s">
        <v>84</v>
      </c>
      <c r="B14777" s="2">
        <v>3.5610826058334773E-2</v>
      </c>
    </row>
    <row r="14778" spans="1:2" x14ac:dyDescent="0.25">
      <c r="A14778" s="28" t="s">
        <v>85</v>
      </c>
      <c r="B14778" s="2">
        <v>0.36408142679872829</v>
      </c>
    </row>
    <row r="14779" spans="1:2" x14ac:dyDescent="0.25">
      <c r="A14779" s="28" t="s">
        <v>82</v>
      </c>
      <c r="B14779" s="2">
        <v>0.1251413763338968</v>
      </c>
    </row>
    <row r="14780" spans="1:2" x14ac:dyDescent="0.25">
      <c r="A14780" s="6" t="s">
        <v>240</v>
      </c>
      <c r="B14780" s="2">
        <v>1.9466998050600899</v>
      </c>
    </row>
    <row r="14781" spans="1:2" x14ac:dyDescent="0.25">
      <c r="A14781" s="28" t="s">
        <v>79</v>
      </c>
      <c r="B14781" s="2">
        <v>2.8797025329677585E-3</v>
      </c>
    </row>
    <row r="14782" spans="1:2" x14ac:dyDescent="0.25">
      <c r="A14782" s="28" t="s">
        <v>87</v>
      </c>
      <c r="B14782" s="2">
        <v>0.5450749840307898</v>
      </c>
    </row>
    <row r="14783" spans="1:2" x14ac:dyDescent="0.25">
      <c r="A14783" s="28" t="s">
        <v>31</v>
      </c>
      <c r="B14783" s="2">
        <v>0.12664475490844712</v>
      </c>
    </row>
    <row r="14784" spans="1:2" x14ac:dyDescent="0.25">
      <c r="A14784" s="28" t="s">
        <v>29</v>
      </c>
      <c r="B14784" s="2">
        <v>0.25234847555269602</v>
      </c>
    </row>
    <row r="14785" spans="1:2" x14ac:dyDescent="0.25">
      <c r="A14785" s="28" t="s">
        <v>30</v>
      </c>
      <c r="B14785" s="2">
        <v>0.22740733017026707</v>
      </c>
    </row>
    <row r="14786" spans="1:2" x14ac:dyDescent="0.25">
      <c r="A14786" s="28" t="s">
        <v>88</v>
      </c>
      <c r="B14786" s="2">
        <v>4.3512591545153204E-2</v>
      </c>
    </row>
    <row r="14787" spans="1:2" x14ac:dyDescent="0.25">
      <c r="A14787" s="28" t="s">
        <v>80</v>
      </c>
      <c r="B14787" s="2">
        <v>3.8420007975675302E-3</v>
      </c>
    </row>
    <row r="14788" spans="1:2" x14ac:dyDescent="0.25">
      <c r="A14788" s="28" t="s">
        <v>84</v>
      </c>
      <c r="B14788" s="2">
        <v>3.6324987876787965E-2</v>
      </c>
    </row>
    <row r="14789" spans="1:2" x14ac:dyDescent="0.25">
      <c r="A14789" s="28" t="s">
        <v>85</v>
      </c>
      <c r="B14789" s="2">
        <v>0.62419302113547581</v>
      </c>
    </row>
    <row r="14790" spans="1:2" x14ac:dyDescent="0.25">
      <c r="A14790" s="28" t="s">
        <v>82</v>
      </c>
      <c r="B14790" s="2">
        <v>8.4471956509937371E-2</v>
      </c>
    </row>
    <row r="14791" spans="1:2" x14ac:dyDescent="0.25">
      <c r="A14791" s="6" t="s">
        <v>242</v>
      </c>
      <c r="B14791" s="2">
        <v>18.382944203754683</v>
      </c>
    </row>
    <row r="14792" spans="1:2" x14ac:dyDescent="0.25">
      <c r="A14792" s="28" t="s">
        <v>79</v>
      </c>
      <c r="B14792" s="2">
        <v>0.15722447591633251</v>
      </c>
    </row>
    <row r="14793" spans="1:2" x14ac:dyDescent="0.25">
      <c r="A14793" s="28" t="s">
        <v>86</v>
      </c>
      <c r="B14793" s="2">
        <v>0.11003589506365299</v>
      </c>
    </row>
    <row r="14794" spans="1:2" x14ac:dyDescent="0.25">
      <c r="A14794" s="28" t="s">
        <v>87</v>
      </c>
      <c r="B14794" s="2">
        <v>2.0698375372106281</v>
      </c>
    </row>
    <row r="14795" spans="1:2" x14ac:dyDescent="0.25">
      <c r="A14795" s="28" t="s">
        <v>31</v>
      </c>
      <c r="B14795" s="2">
        <v>2.2784733931961552</v>
      </c>
    </row>
    <row r="14796" spans="1:2" x14ac:dyDescent="0.25">
      <c r="A14796" s="28" t="s">
        <v>29</v>
      </c>
      <c r="B14796" s="2">
        <v>2.5078051537630612</v>
      </c>
    </row>
    <row r="14797" spans="1:2" x14ac:dyDescent="0.25">
      <c r="A14797" s="28" t="s">
        <v>30</v>
      </c>
      <c r="B14797" s="2">
        <v>5.7702394467440961</v>
      </c>
    </row>
    <row r="14798" spans="1:2" x14ac:dyDescent="0.25">
      <c r="A14798" s="28" t="s">
        <v>88</v>
      </c>
      <c r="B14798" s="2">
        <v>0.30351628325764929</v>
      </c>
    </row>
    <row r="14799" spans="1:2" x14ac:dyDescent="0.25">
      <c r="A14799" s="28" t="s">
        <v>80</v>
      </c>
      <c r="B14799" s="2">
        <v>0.19633731063379636</v>
      </c>
    </row>
    <row r="14800" spans="1:2" x14ac:dyDescent="0.25">
      <c r="A14800" s="28" t="s">
        <v>84</v>
      </c>
      <c r="B14800" s="2">
        <v>0.58684316301294048</v>
      </c>
    </row>
    <row r="14801" spans="1:2" x14ac:dyDescent="0.25">
      <c r="A14801" s="28" t="s">
        <v>85</v>
      </c>
      <c r="B14801" s="2">
        <v>3.6970889309177797</v>
      </c>
    </row>
    <row r="14802" spans="1:2" x14ac:dyDescent="0.25">
      <c r="A14802" s="28" t="s">
        <v>82</v>
      </c>
      <c r="B14802" s="2">
        <v>0.7055426140385912</v>
      </c>
    </row>
    <row r="14803" spans="1:2" x14ac:dyDescent="0.25">
      <c r="A14803" s="6" t="s">
        <v>53</v>
      </c>
      <c r="B14803" s="2">
        <v>0.34168504425554824</v>
      </c>
    </row>
    <row r="14804" spans="1:2" x14ac:dyDescent="0.25">
      <c r="A14804" s="28" t="s">
        <v>79</v>
      </c>
      <c r="B14804" s="2">
        <v>7.3113559493601338E-4</v>
      </c>
    </row>
    <row r="14805" spans="1:2" x14ac:dyDescent="0.25">
      <c r="A14805" s="28" t="s">
        <v>86</v>
      </c>
      <c r="B14805" s="2">
        <v>1.7831874432391306E-4</v>
      </c>
    </row>
    <row r="14806" spans="1:2" x14ac:dyDescent="0.25">
      <c r="A14806" s="28" t="s">
        <v>87</v>
      </c>
      <c r="B14806" s="2">
        <v>2.0882782688802889E-2</v>
      </c>
    </row>
    <row r="14807" spans="1:2" x14ac:dyDescent="0.25">
      <c r="A14807" s="28" t="s">
        <v>31</v>
      </c>
      <c r="B14807" s="2">
        <v>1.9081678788391308E-2</v>
      </c>
    </row>
    <row r="14808" spans="1:2" x14ac:dyDescent="0.25">
      <c r="A14808" s="28" t="s">
        <v>29</v>
      </c>
      <c r="B14808" s="2">
        <v>2.3433776781310145E-2</v>
      </c>
    </row>
    <row r="14809" spans="1:2" x14ac:dyDescent="0.25">
      <c r="A14809" s="28" t="s">
        <v>30</v>
      </c>
      <c r="B14809" s="2">
        <v>9.3614470990831741E-2</v>
      </c>
    </row>
    <row r="14810" spans="1:2" x14ac:dyDescent="0.25">
      <c r="A14810" s="28" t="s">
        <v>80</v>
      </c>
      <c r="B14810" s="2">
        <v>3.8954737401267554E-3</v>
      </c>
    </row>
    <row r="14811" spans="1:2" x14ac:dyDescent="0.25">
      <c r="A14811" s="28" t="s">
        <v>84</v>
      </c>
      <c r="B14811" s="2">
        <v>3.9310111621808025E-3</v>
      </c>
    </row>
    <row r="14812" spans="1:2" x14ac:dyDescent="0.25">
      <c r="A14812" s="28" t="s">
        <v>85</v>
      </c>
      <c r="B14812" s="2">
        <v>0.16629522465298985</v>
      </c>
    </row>
    <row r="14813" spans="1:2" x14ac:dyDescent="0.25">
      <c r="A14813" s="28" t="s">
        <v>82</v>
      </c>
      <c r="B14813" s="2">
        <v>9.6411711116548802E-3</v>
      </c>
    </row>
    <row r="14814" spans="1:2" x14ac:dyDescent="0.25">
      <c r="A14814" s="6" t="s">
        <v>19</v>
      </c>
      <c r="B14814" s="2">
        <v>0.8910023740072861</v>
      </c>
    </row>
    <row r="14815" spans="1:2" x14ac:dyDescent="0.25">
      <c r="A14815" s="28" t="s">
        <v>79</v>
      </c>
      <c r="B14815" s="2">
        <v>2.4990546895879266E-2</v>
      </c>
    </row>
    <row r="14816" spans="1:2" x14ac:dyDescent="0.25">
      <c r="A14816" s="28" t="s">
        <v>86</v>
      </c>
      <c r="B14816" s="2">
        <v>1.0744882017923324E-3</v>
      </c>
    </row>
    <row r="14817" spans="1:2" x14ac:dyDescent="0.25">
      <c r="A14817" s="28" t="s">
        <v>87</v>
      </c>
      <c r="B14817" s="2">
        <v>1.773986284599704E-3</v>
      </c>
    </row>
    <row r="14818" spans="1:2" x14ac:dyDescent="0.25">
      <c r="A14818" s="28" t="s">
        <v>31</v>
      </c>
      <c r="B14818" s="2">
        <v>1.3163558987228537E-2</v>
      </c>
    </row>
    <row r="14819" spans="1:2" x14ac:dyDescent="0.25">
      <c r="A14819" s="28" t="s">
        <v>29</v>
      </c>
      <c r="B14819" s="2">
        <v>5.982328355322971E-2</v>
      </c>
    </row>
    <row r="14820" spans="1:2" x14ac:dyDescent="0.25">
      <c r="A14820" s="28" t="s">
        <v>30</v>
      </c>
      <c r="B14820" s="2">
        <v>0.73417083438408892</v>
      </c>
    </row>
    <row r="14821" spans="1:2" x14ac:dyDescent="0.25">
      <c r="A14821" s="28" t="s">
        <v>88</v>
      </c>
      <c r="B14821" s="2">
        <v>4.8921939623818413E-3</v>
      </c>
    </row>
    <row r="14822" spans="1:2" x14ac:dyDescent="0.25">
      <c r="A14822" s="28" t="s">
        <v>80</v>
      </c>
      <c r="B14822" s="2">
        <v>9.3556080981212046E-4</v>
      </c>
    </row>
    <row r="14823" spans="1:2" x14ac:dyDescent="0.25">
      <c r="A14823" s="28" t="s">
        <v>84</v>
      </c>
      <c r="B14823" s="2">
        <v>9.0206660839524172E-4</v>
      </c>
    </row>
    <row r="14824" spans="1:2" x14ac:dyDescent="0.25">
      <c r="A14824" s="28" t="s">
        <v>85</v>
      </c>
      <c r="B14824" s="2">
        <v>4.2168405738476078E-2</v>
      </c>
    </row>
    <row r="14825" spans="1:2" x14ac:dyDescent="0.25">
      <c r="A14825" s="28" t="s">
        <v>82</v>
      </c>
      <c r="B14825" s="2">
        <v>7.1074485814024086E-3</v>
      </c>
    </row>
    <row r="14826" spans="1:2" x14ac:dyDescent="0.25">
      <c r="A14826" s="6" t="s">
        <v>244</v>
      </c>
      <c r="B14826" s="2">
        <v>13.691067834376142</v>
      </c>
    </row>
    <row r="14827" spans="1:2" x14ac:dyDescent="0.25">
      <c r="A14827" s="28" t="s">
        <v>79</v>
      </c>
      <c r="B14827" s="2">
        <v>1.0620713468105976E-2</v>
      </c>
    </row>
    <row r="14828" spans="1:2" x14ac:dyDescent="0.25">
      <c r="A14828" s="28" t="s">
        <v>86</v>
      </c>
      <c r="B14828" s="2">
        <v>2.7346720533291336E-2</v>
      </c>
    </row>
    <row r="14829" spans="1:2" x14ac:dyDescent="0.25">
      <c r="A14829" s="28" t="s">
        <v>87</v>
      </c>
      <c r="B14829" s="2">
        <v>1.3622809163599623</v>
      </c>
    </row>
    <row r="14830" spans="1:2" x14ac:dyDescent="0.25">
      <c r="A14830" s="28" t="s">
        <v>31</v>
      </c>
      <c r="B14830" s="2">
        <v>1.4374943613995756</v>
      </c>
    </row>
    <row r="14831" spans="1:2" x14ac:dyDescent="0.25">
      <c r="A14831" s="28" t="s">
        <v>29</v>
      </c>
      <c r="B14831" s="2">
        <v>2.2630229449492263</v>
      </c>
    </row>
    <row r="14832" spans="1:2" x14ac:dyDescent="0.25">
      <c r="A14832" s="28" t="s">
        <v>30</v>
      </c>
      <c r="B14832" s="2">
        <v>4.8271282499871662</v>
      </c>
    </row>
    <row r="14833" spans="1:2" x14ac:dyDescent="0.25">
      <c r="A14833" s="28" t="s">
        <v>88</v>
      </c>
      <c r="B14833" s="2">
        <v>0.41646455339718846</v>
      </c>
    </row>
    <row r="14834" spans="1:2" x14ac:dyDescent="0.25">
      <c r="A14834" s="28" t="s">
        <v>80</v>
      </c>
      <c r="B14834" s="2">
        <v>1.0082166730184272E-3</v>
      </c>
    </row>
    <row r="14835" spans="1:2" x14ac:dyDescent="0.25">
      <c r="A14835" s="28" t="s">
        <v>84</v>
      </c>
      <c r="B14835" s="2">
        <v>0.10905483235489849</v>
      </c>
    </row>
    <row r="14836" spans="1:2" x14ac:dyDescent="0.25">
      <c r="A14836" s="28" t="s">
        <v>85</v>
      </c>
      <c r="B14836" s="2">
        <v>2.6490140631344565</v>
      </c>
    </row>
    <row r="14837" spans="1:2" x14ac:dyDescent="0.25">
      <c r="A14837" s="28" t="s">
        <v>82</v>
      </c>
      <c r="B14837" s="2">
        <v>0.58763226211925201</v>
      </c>
    </row>
    <row r="14838" spans="1:2" x14ac:dyDescent="0.25">
      <c r="A14838" s="6" t="s">
        <v>246</v>
      </c>
      <c r="B14838" s="2">
        <v>3.7849175216916811</v>
      </c>
    </row>
    <row r="14839" spans="1:2" x14ac:dyDescent="0.25">
      <c r="A14839" s="28" t="s">
        <v>79</v>
      </c>
      <c r="B14839" s="2">
        <v>2.2179722897169844E-2</v>
      </c>
    </row>
    <row r="14840" spans="1:2" x14ac:dyDescent="0.25">
      <c r="A14840" s="28" t="s">
        <v>86</v>
      </c>
      <c r="B14840" s="2">
        <v>3.0067555616210426E-2</v>
      </c>
    </row>
    <row r="14841" spans="1:2" x14ac:dyDescent="0.25">
      <c r="A14841" s="28" t="s">
        <v>87</v>
      </c>
      <c r="B14841" s="2">
        <v>0.10861322123499159</v>
      </c>
    </row>
    <row r="14842" spans="1:2" x14ac:dyDescent="0.25">
      <c r="A14842" s="28" t="s">
        <v>31</v>
      </c>
      <c r="B14842" s="2">
        <v>0.20094833731651773</v>
      </c>
    </row>
    <row r="14843" spans="1:2" x14ac:dyDescent="0.25">
      <c r="A14843" s="28" t="s">
        <v>29</v>
      </c>
      <c r="B14843" s="2">
        <v>0.68307392918422216</v>
      </c>
    </row>
    <row r="14844" spans="1:2" x14ac:dyDescent="0.25">
      <c r="A14844" s="28" t="s">
        <v>30</v>
      </c>
      <c r="B14844" s="2">
        <v>1.9485083966839387</v>
      </c>
    </row>
    <row r="14845" spans="1:2" x14ac:dyDescent="0.25">
      <c r="A14845" s="28" t="s">
        <v>88</v>
      </c>
      <c r="B14845" s="2">
        <v>5.0474224509526162E-2</v>
      </c>
    </row>
    <row r="14846" spans="1:2" x14ac:dyDescent="0.25">
      <c r="A14846" s="28" t="s">
        <v>80</v>
      </c>
      <c r="B14846" s="2">
        <v>0.1056035453819005</v>
      </c>
    </row>
    <row r="14847" spans="1:2" x14ac:dyDescent="0.25">
      <c r="A14847" s="28" t="s">
        <v>84</v>
      </c>
      <c r="B14847" s="2">
        <v>5.484631798390073E-2</v>
      </c>
    </row>
    <row r="14848" spans="1:2" x14ac:dyDescent="0.25">
      <c r="A14848" s="28" t="s">
        <v>85</v>
      </c>
      <c r="B14848" s="2">
        <v>0.43915029996816379</v>
      </c>
    </row>
    <row r="14849" spans="1:2" x14ac:dyDescent="0.25">
      <c r="A14849" s="28" t="s">
        <v>82</v>
      </c>
      <c r="B14849" s="2">
        <v>0.14145197091513956</v>
      </c>
    </row>
    <row r="14850" spans="1:2" x14ac:dyDescent="0.25">
      <c r="A14850" s="6" t="s">
        <v>248</v>
      </c>
      <c r="B14850" s="2">
        <v>28.179963534676791</v>
      </c>
    </row>
    <row r="14851" spans="1:2" x14ac:dyDescent="0.25">
      <c r="A14851" s="28" t="s">
        <v>79</v>
      </c>
      <c r="B14851" s="2">
        <v>0.14867337215194582</v>
      </c>
    </row>
    <row r="14852" spans="1:2" x14ac:dyDescent="0.25">
      <c r="A14852" s="28" t="s">
        <v>86</v>
      </c>
      <c r="B14852" s="2">
        <v>0.35359546958164667</v>
      </c>
    </row>
    <row r="14853" spans="1:2" x14ac:dyDescent="0.25">
      <c r="A14853" s="28" t="s">
        <v>87</v>
      </c>
      <c r="B14853" s="2">
        <v>3.0285635246500862</v>
      </c>
    </row>
    <row r="14854" spans="1:2" x14ac:dyDescent="0.25">
      <c r="A14854" s="28" t="s">
        <v>31</v>
      </c>
      <c r="B14854" s="2">
        <v>3.856167472047908</v>
      </c>
    </row>
    <row r="14855" spans="1:2" x14ac:dyDescent="0.25">
      <c r="A14855" s="28" t="s">
        <v>29</v>
      </c>
      <c r="B14855" s="2">
        <v>4.392085037155975</v>
      </c>
    </row>
    <row r="14856" spans="1:2" x14ac:dyDescent="0.25">
      <c r="A14856" s="28" t="s">
        <v>30</v>
      </c>
      <c r="B14856" s="2">
        <v>6.0228485694161487</v>
      </c>
    </row>
    <row r="14857" spans="1:2" x14ac:dyDescent="0.25">
      <c r="A14857" s="28" t="s">
        <v>88</v>
      </c>
      <c r="B14857" s="2">
        <v>2.3099385513493069</v>
      </c>
    </row>
    <row r="14858" spans="1:2" x14ac:dyDescent="0.25">
      <c r="A14858" s="28" t="s">
        <v>80</v>
      </c>
      <c r="B14858" s="2">
        <v>0.30596308898953689</v>
      </c>
    </row>
    <row r="14859" spans="1:2" x14ac:dyDescent="0.25">
      <c r="A14859" s="28" t="s">
        <v>84</v>
      </c>
      <c r="B14859" s="2">
        <v>0.87082886055149467</v>
      </c>
    </row>
    <row r="14860" spans="1:2" x14ac:dyDescent="0.25">
      <c r="A14860" s="28" t="s">
        <v>85</v>
      </c>
      <c r="B14860" s="2">
        <v>4.1631629013065155</v>
      </c>
    </row>
    <row r="14861" spans="1:2" x14ac:dyDescent="0.25">
      <c r="A14861" s="28" t="s">
        <v>82</v>
      </c>
      <c r="B14861" s="2">
        <v>2.7281366874762267</v>
      </c>
    </row>
    <row r="14862" spans="1:2" x14ac:dyDescent="0.25">
      <c r="A14862" s="6" t="s">
        <v>20</v>
      </c>
      <c r="B14862" s="2">
        <v>13.427917371840069</v>
      </c>
    </row>
    <row r="14863" spans="1:2" x14ac:dyDescent="0.25">
      <c r="A14863" s="28" t="s">
        <v>79</v>
      </c>
      <c r="B14863" s="2">
        <v>5.2963749313395252E-2</v>
      </c>
    </row>
    <row r="14864" spans="1:2" x14ac:dyDescent="0.25">
      <c r="A14864" s="28" t="s">
        <v>86</v>
      </c>
      <c r="B14864" s="2">
        <v>8.967953452971128E-2</v>
      </c>
    </row>
    <row r="14865" spans="1:2" x14ac:dyDescent="0.25">
      <c r="A14865" s="28" t="s">
        <v>87</v>
      </c>
      <c r="B14865" s="2">
        <v>1.7495434467329787</v>
      </c>
    </row>
    <row r="14866" spans="1:2" x14ac:dyDescent="0.25">
      <c r="A14866" s="28" t="s">
        <v>31</v>
      </c>
      <c r="B14866" s="2">
        <v>2.1816732059333401</v>
      </c>
    </row>
    <row r="14867" spans="1:2" x14ac:dyDescent="0.25">
      <c r="A14867" s="28" t="s">
        <v>29</v>
      </c>
      <c r="B14867" s="2">
        <v>1.1787960158370325</v>
      </c>
    </row>
    <row r="14868" spans="1:2" x14ac:dyDescent="0.25">
      <c r="A14868" s="28" t="s">
        <v>30</v>
      </c>
      <c r="B14868" s="2">
        <v>3.6233838453392035</v>
      </c>
    </row>
    <row r="14869" spans="1:2" x14ac:dyDescent="0.25">
      <c r="A14869" s="28" t="s">
        <v>88</v>
      </c>
      <c r="B14869" s="2">
        <v>0.25987368872169303</v>
      </c>
    </row>
    <row r="14870" spans="1:2" x14ac:dyDescent="0.25">
      <c r="A14870" s="28" t="s">
        <v>80</v>
      </c>
      <c r="B14870" s="2">
        <v>5.9564638121382872E-2</v>
      </c>
    </row>
    <row r="14871" spans="1:2" x14ac:dyDescent="0.25">
      <c r="A14871" s="28" t="s">
        <v>84</v>
      </c>
      <c r="B14871" s="2">
        <v>0.15510030871901651</v>
      </c>
    </row>
    <row r="14872" spans="1:2" x14ac:dyDescent="0.25">
      <c r="A14872" s="28" t="s">
        <v>85</v>
      </c>
      <c r="B14872" s="2">
        <v>2.8110200276458595</v>
      </c>
    </row>
    <row r="14873" spans="1:2" x14ac:dyDescent="0.25">
      <c r="A14873" s="28" t="s">
        <v>82</v>
      </c>
      <c r="B14873" s="2">
        <v>1.2663189109464559</v>
      </c>
    </row>
    <row r="14874" spans="1:2" x14ac:dyDescent="0.25">
      <c r="A14874" s="6" t="s">
        <v>21</v>
      </c>
      <c r="B14874" s="2">
        <v>5.6889993191938872</v>
      </c>
    </row>
    <row r="14875" spans="1:2" x14ac:dyDescent="0.25">
      <c r="A14875" s="28" t="s">
        <v>87</v>
      </c>
      <c r="B14875" s="2">
        <v>6.4259875078775508E-2</v>
      </c>
    </row>
    <row r="14876" spans="1:2" x14ac:dyDescent="0.25">
      <c r="A14876" s="28" t="s">
        <v>31</v>
      </c>
      <c r="B14876" s="2">
        <v>0.52631385819910759</v>
      </c>
    </row>
    <row r="14877" spans="1:2" x14ac:dyDescent="0.25">
      <c r="A14877" s="28" t="s">
        <v>29</v>
      </c>
      <c r="B14877" s="2">
        <v>0.24866312381537653</v>
      </c>
    </row>
    <row r="14878" spans="1:2" x14ac:dyDescent="0.25">
      <c r="A14878" s="28" t="s">
        <v>30</v>
      </c>
      <c r="B14878" s="2">
        <v>1.9805522500749626</v>
      </c>
    </row>
    <row r="14879" spans="1:2" x14ac:dyDescent="0.25">
      <c r="A14879" s="28" t="s">
        <v>88</v>
      </c>
      <c r="B14879" s="2">
        <v>0.88705868126488507</v>
      </c>
    </row>
    <row r="14880" spans="1:2" x14ac:dyDescent="0.25">
      <c r="A14880" s="28" t="s">
        <v>80</v>
      </c>
      <c r="B14880" s="2">
        <v>8.7532107607265791E-2</v>
      </c>
    </row>
    <row r="14881" spans="1:2" x14ac:dyDescent="0.25">
      <c r="A14881" s="28" t="s">
        <v>84</v>
      </c>
      <c r="B14881" s="2">
        <v>1.3660637784810135</v>
      </c>
    </row>
    <row r="14882" spans="1:2" x14ac:dyDescent="0.25">
      <c r="A14882" s="28" t="s">
        <v>85</v>
      </c>
      <c r="B14882" s="2">
        <v>0.37055598159007369</v>
      </c>
    </row>
    <row r="14883" spans="1:2" x14ac:dyDescent="0.25">
      <c r="A14883" s="28" t="s">
        <v>82</v>
      </c>
      <c r="B14883" s="2">
        <v>0.15799966308242749</v>
      </c>
    </row>
    <row r="14884" spans="1:2" x14ac:dyDescent="0.25">
      <c r="A14884" s="6" t="s">
        <v>22</v>
      </c>
      <c r="B14884" s="2">
        <v>3.1919166151025844</v>
      </c>
    </row>
    <row r="14885" spans="1:2" x14ac:dyDescent="0.25">
      <c r="A14885" s="28" t="s">
        <v>79</v>
      </c>
      <c r="B14885" s="2">
        <v>1.1955575042866113E-2</v>
      </c>
    </row>
    <row r="14886" spans="1:2" x14ac:dyDescent="0.25">
      <c r="A14886" s="28" t="s">
        <v>86</v>
      </c>
      <c r="B14886" s="2">
        <v>3.4965894878295267E-2</v>
      </c>
    </row>
    <row r="14887" spans="1:2" x14ac:dyDescent="0.25">
      <c r="A14887" s="28" t="s">
        <v>87</v>
      </c>
      <c r="B14887" s="2">
        <v>0.26410718233022007</v>
      </c>
    </row>
    <row r="14888" spans="1:2" x14ac:dyDescent="0.25">
      <c r="A14888" s="28" t="s">
        <v>31</v>
      </c>
      <c r="B14888" s="2">
        <v>0.27064929727556319</v>
      </c>
    </row>
    <row r="14889" spans="1:2" x14ac:dyDescent="0.25">
      <c r="A14889" s="28" t="s">
        <v>29</v>
      </c>
      <c r="B14889" s="2">
        <v>0.68815316618037481</v>
      </c>
    </row>
    <row r="14890" spans="1:2" x14ac:dyDescent="0.25">
      <c r="A14890" s="28" t="s">
        <v>30</v>
      </c>
      <c r="B14890" s="2">
        <v>0.972719582733656</v>
      </c>
    </row>
    <row r="14891" spans="1:2" x14ac:dyDescent="0.25">
      <c r="A14891" s="28" t="s">
        <v>88</v>
      </c>
      <c r="B14891" s="2">
        <v>8.3502522690568876E-2</v>
      </c>
    </row>
    <row r="14892" spans="1:2" x14ac:dyDescent="0.25">
      <c r="A14892" s="28" t="s">
        <v>80</v>
      </c>
      <c r="B14892" s="2">
        <v>7.9679446471965232E-3</v>
      </c>
    </row>
    <row r="14893" spans="1:2" x14ac:dyDescent="0.25">
      <c r="A14893" s="28" t="s">
        <v>84</v>
      </c>
      <c r="B14893" s="2">
        <v>4.6030026091057268E-2</v>
      </c>
    </row>
    <row r="14894" spans="1:2" x14ac:dyDescent="0.25">
      <c r="A14894" s="28" t="s">
        <v>85</v>
      </c>
      <c r="B14894" s="2">
        <v>0.46469397492156878</v>
      </c>
    </row>
    <row r="14895" spans="1:2" x14ac:dyDescent="0.25">
      <c r="A14895" s="28" t="s">
        <v>82</v>
      </c>
      <c r="B14895" s="2">
        <v>0.34717144831121743</v>
      </c>
    </row>
    <row r="14896" spans="1:2" x14ac:dyDescent="0.25">
      <c r="A14896" s="6" t="s">
        <v>25</v>
      </c>
      <c r="B14896" s="2">
        <v>2.9002746245253057</v>
      </c>
    </row>
    <row r="14897" spans="1:2" x14ac:dyDescent="0.25">
      <c r="A14897" s="28" t="s">
        <v>79</v>
      </c>
      <c r="B14897" s="2">
        <v>7.4367095883054648E-3</v>
      </c>
    </row>
    <row r="14898" spans="1:2" x14ac:dyDescent="0.25">
      <c r="A14898" s="28" t="s">
        <v>86</v>
      </c>
      <c r="B14898" s="2">
        <v>8.4436409733752056E-3</v>
      </c>
    </row>
    <row r="14899" spans="1:2" x14ac:dyDescent="0.25">
      <c r="A14899" s="28" t="s">
        <v>87</v>
      </c>
      <c r="B14899" s="2">
        <v>5.0407426232928501E-2</v>
      </c>
    </row>
    <row r="14900" spans="1:2" x14ac:dyDescent="0.25">
      <c r="A14900" s="28" t="s">
        <v>31</v>
      </c>
      <c r="B14900" s="2">
        <v>0.13741314746836342</v>
      </c>
    </row>
    <row r="14901" spans="1:2" x14ac:dyDescent="0.25">
      <c r="A14901" s="28" t="s">
        <v>29</v>
      </c>
      <c r="B14901" s="2">
        <v>0.83249207776171608</v>
      </c>
    </row>
    <row r="14902" spans="1:2" x14ac:dyDescent="0.25">
      <c r="A14902" s="28" t="s">
        <v>30</v>
      </c>
      <c r="B14902" s="2">
        <v>1.0747176283056508</v>
      </c>
    </row>
    <row r="14903" spans="1:2" x14ac:dyDescent="0.25">
      <c r="A14903" s="28" t="s">
        <v>88</v>
      </c>
      <c r="B14903" s="2">
        <v>5.0960499307907893E-2</v>
      </c>
    </row>
    <row r="14904" spans="1:2" x14ac:dyDescent="0.25">
      <c r="A14904" s="28" t="s">
        <v>80</v>
      </c>
      <c r="B14904" s="2">
        <v>1.3870559411637586E-2</v>
      </c>
    </row>
    <row r="14905" spans="1:2" x14ac:dyDescent="0.25">
      <c r="A14905" s="28" t="s">
        <v>84</v>
      </c>
      <c r="B14905" s="2">
        <v>5.9805280135407507E-3</v>
      </c>
    </row>
    <row r="14906" spans="1:2" x14ac:dyDescent="0.25">
      <c r="A14906" s="28" t="s">
        <v>85</v>
      </c>
      <c r="B14906" s="2">
        <v>0.46404109840336666</v>
      </c>
    </row>
    <row r="14907" spans="1:2" x14ac:dyDescent="0.25">
      <c r="A14907" s="28" t="s">
        <v>82</v>
      </c>
      <c r="B14907" s="2">
        <v>0.25451130905851338</v>
      </c>
    </row>
    <row r="14908" spans="1:2" x14ac:dyDescent="0.25">
      <c r="A14908" s="6" t="s">
        <v>23</v>
      </c>
      <c r="B14908" s="2">
        <v>4.7346007565857597</v>
      </c>
    </row>
    <row r="14909" spans="1:2" x14ac:dyDescent="0.25">
      <c r="A14909" s="28" t="s">
        <v>79</v>
      </c>
      <c r="B14909" s="2">
        <v>6.4087546547701192E-3</v>
      </c>
    </row>
    <row r="14910" spans="1:2" x14ac:dyDescent="0.25">
      <c r="A14910" s="28" t="s">
        <v>86</v>
      </c>
      <c r="B14910" s="2">
        <v>5.2824124867284009E-2</v>
      </c>
    </row>
    <row r="14911" spans="1:2" x14ac:dyDescent="0.25">
      <c r="A14911" s="28" t="s">
        <v>87</v>
      </c>
      <c r="B14911" s="2">
        <v>0.84885713464777979</v>
      </c>
    </row>
    <row r="14912" spans="1:2" x14ac:dyDescent="0.25">
      <c r="A14912" s="28" t="s">
        <v>31</v>
      </c>
      <c r="B14912" s="2">
        <v>0.4734254668279278</v>
      </c>
    </row>
    <row r="14913" spans="1:2" x14ac:dyDescent="0.25">
      <c r="A14913" s="28" t="s">
        <v>29</v>
      </c>
      <c r="B14913" s="2">
        <v>0.79615150378253241</v>
      </c>
    </row>
    <row r="14914" spans="1:2" x14ac:dyDescent="0.25">
      <c r="A14914" s="28" t="s">
        <v>30</v>
      </c>
      <c r="B14914" s="2">
        <v>1.3359345692881188</v>
      </c>
    </row>
    <row r="14915" spans="1:2" x14ac:dyDescent="0.25">
      <c r="A14915" s="28" t="s">
        <v>88</v>
      </c>
      <c r="B14915" s="2">
        <v>3.3828221497363482E-2</v>
      </c>
    </row>
    <row r="14916" spans="1:2" x14ac:dyDescent="0.25">
      <c r="A14916" s="28" t="s">
        <v>80</v>
      </c>
      <c r="B14916" s="2">
        <v>4.0278041153716811E-2</v>
      </c>
    </row>
    <row r="14917" spans="1:2" x14ac:dyDescent="0.25">
      <c r="A14917" s="28" t="s">
        <v>84</v>
      </c>
      <c r="B14917" s="2">
        <v>2.2993570430225502E-2</v>
      </c>
    </row>
    <row r="14918" spans="1:2" x14ac:dyDescent="0.25">
      <c r="A14918" s="28" t="s">
        <v>85</v>
      </c>
      <c r="B14918" s="2">
        <v>0.97527600605697773</v>
      </c>
    </row>
    <row r="14919" spans="1:2" x14ac:dyDescent="0.25">
      <c r="A14919" s="28" t="s">
        <v>82</v>
      </c>
      <c r="B14919" s="2">
        <v>0.14862336337906384</v>
      </c>
    </row>
    <row r="14920" spans="1:2" x14ac:dyDescent="0.25">
      <c r="A14920" s="6" t="s">
        <v>250</v>
      </c>
      <c r="B14920" s="2">
        <v>16.635970243592745</v>
      </c>
    </row>
    <row r="14921" spans="1:2" x14ac:dyDescent="0.25">
      <c r="A14921" s="28" t="s">
        <v>79</v>
      </c>
      <c r="B14921" s="2">
        <v>4.608195301691638E-2</v>
      </c>
    </row>
    <row r="14922" spans="1:2" x14ac:dyDescent="0.25">
      <c r="A14922" s="28" t="s">
        <v>86</v>
      </c>
      <c r="B14922" s="2">
        <v>4.7894061952984075E-2</v>
      </c>
    </row>
    <row r="14923" spans="1:2" x14ac:dyDescent="0.25">
      <c r="A14923" s="28" t="s">
        <v>87</v>
      </c>
      <c r="B14923" s="2">
        <v>1.7862945070340213</v>
      </c>
    </row>
    <row r="14924" spans="1:2" x14ac:dyDescent="0.25">
      <c r="A14924" s="28" t="s">
        <v>31</v>
      </c>
      <c r="B14924" s="2">
        <v>1.8791512285165239</v>
      </c>
    </row>
    <row r="14925" spans="1:2" x14ac:dyDescent="0.25">
      <c r="A14925" s="28" t="s">
        <v>29</v>
      </c>
      <c r="B14925" s="2">
        <v>3.6816581246514715</v>
      </c>
    </row>
    <row r="14926" spans="1:2" x14ac:dyDescent="0.25">
      <c r="A14926" s="28" t="s">
        <v>30</v>
      </c>
      <c r="B14926" s="2">
        <v>4.5805800538886912</v>
      </c>
    </row>
    <row r="14927" spans="1:2" x14ac:dyDescent="0.25">
      <c r="A14927" s="28" t="s">
        <v>88</v>
      </c>
      <c r="B14927" s="2">
        <v>0.68832002039784845</v>
      </c>
    </row>
    <row r="14928" spans="1:2" x14ac:dyDescent="0.25">
      <c r="A14928" s="28" t="s">
        <v>80</v>
      </c>
      <c r="B14928" s="2">
        <v>4.8469410864994504E-2</v>
      </c>
    </row>
    <row r="14929" spans="1:2" x14ac:dyDescent="0.25">
      <c r="A14929" s="28" t="s">
        <v>84</v>
      </c>
      <c r="B14929" s="2">
        <v>0.296834777292864</v>
      </c>
    </row>
    <row r="14930" spans="1:2" x14ac:dyDescent="0.25">
      <c r="A14930" s="28" t="s">
        <v>85</v>
      </c>
      <c r="B14930" s="2">
        <v>2.095650037187955</v>
      </c>
    </row>
    <row r="14931" spans="1:2" x14ac:dyDescent="0.25">
      <c r="A14931" s="28" t="s">
        <v>82</v>
      </c>
      <c r="B14931" s="2">
        <v>1.4850360687884754</v>
      </c>
    </row>
    <row r="14932" spans="1:2" x14ac:dyDescent="0.25">
      <c r="A14932" s="6" t="s">
        <v>252</v>
      </c>
      <c r="B14932" s="2">
        <v>10.68170781467343</v>
      </c>
    </row>
    <row r="14933" spans="1:2" x14ac:dyDescent="0.25">
      <c r="A14933" s="28" t="s">
        <v>79</v>
      </c>
      <c r="B14933" s="2">
        <v>3.7246215390641844E-2</v>
      </c>
    </row>
    <row r="14934" spans="1:2" x14ac:dyDescent="0.25">
      <c r="A14934" s="28" t="s">
        <v>86</v>
      </c>
      <c r="B14934" s="2">
        <v>1.4335614480220207E-2</v>
      </c>
    </row>
    <row r="14935" spans="1:2" x14ac:dyDescent="0.25">
      <c r="A14935" s="28" t="s">
        <v>87</v>
      </c>
      <c r="B14935" s="2">
        <v>0.82516722591751812</v>
      </c>
    </row>
    <row r="14936" spans="1:2" x14ac:dyDescent="0.25">
      <c r="A14936" s="28" t="s">
        <v>31</v>
      </c>
      <c r="B14936" s="2">
        <v>0.62829085791045181</v>
      </c>
    </row>
    <row r="14937" spans="1:2" x14ac:dyDescent="0.25">
      <c r="A14937" s="28" t="s">
        <v>29</v>
      </c>
      <c r="B14937" s="2">
        <v>1.9573860004124841</v>
      </c>
    </row>
    <row r="14938" spans="1:2" x14ac:dyDescent="0.25">
      <c r="A14938" s="28" t="s">
        <v>30</v>
      </c>
      <c r="B14938" s="2">
        <v>2.2232558552714217</v>
      </c>
    </row>
    <row r="14939" spans="1:2" x14ac:dyDescent="0.25">
      <c r="A14939" s="28" t="s">
        <v>88</v>
      </c>
      <c r="B14939" s="2">
        <v>0.87127212283860644</v>
      </c>
    </row>
    <row r="14940" spans="1:2" x14ac:dyDescent="0.25">
      <c r="A14940" s="28" t="s">
        <v>80</v>
      </c>
      <c r="B14940" s="2">
        <v>0.11177297507623309</v>
      </c>
    </row>
    <row r="14941" spans="1:2" x14ac:dyDescent="0.25">
      <c r="A14941" s="28" t="s">
        <v>84</v>
      </c>
      <c r="B14941" s="2">
        <v>0.13166239037116517</v>
      </c>
    </row>
    <row r="14942" spans="1:2" x14ac:dyDescent="0.25">
      <c r="A14942" s="28" t="s">
        <v>85</v>
      </c>
      <c r="B14942" s="2">
        <v>2.2142450216363234</v>
      </c>
    </row>
    <row r="14943" spans="1:2" x14ac:dyDescent="0.25">
      <c r="A14943" s="28" t="s">
        <v>82</v>
      </c>
      <c r="B14943" s="2">
        <v>1.667073535368365</v>
      </c>
    </row>
    <row r="14944" spans="1:2" x14ac:dyDescent="0.25">
      <c r="A14944" s="6" t="s">
        <v>230</v>
      </c>
      <c r="B14944" s="2">
        <v>7.8483980356068743</v>
      </c>
    </row>
    <row r="14945" spans="1:2" x14ac:dyDescent="0.25">
      <c r="A14945" s="28" t="s">
        <v>79</v>
      </c>
      <c r="B14945" s="2">
        <v>4.2864133648243617E-2</v>
      </c>
    </row>
    <row r="14946" spans="1:2" x14ac:dyDescent="0.25">
      <c r="A14946" s="28" t="s">
        <v>86</v>
      </c>
      <c r="B14946" s="2">
        <v>2.8660399038403339E-2</v>
      </c>
    </row>
    <row r="14947" spans="1:2" x14ac:dyDescent="0.25">
      <c r="A14947" s="28" t="s">
        <v>87</v>
      </c>
      <c r="B14947" s="2">
        <v>0.57458045562271076</v>
      </c>
    </row>
    <row r="14948" spans="1:2" x14ac:dyDescent="0.25">
      <c r="A14948" s="28" t="s">
        <v>31</v>
      </c>
      <c r="B14948" s="2">
        <v>0.44863940601149305</v>
      </c>
    </row>
    <row r="14949" spans="1:2" x14ac:dyDescent="0.25">
      <c r="A14949" s="28" t="s">
        <v>29</v>
      </c>
      <c r="B14949" s="2">
        <v>1.226255782093457</v>
      </c>
    </row>
    <row r="14950" spans="1:2" x14ac:dyDescent="0.25">
      <c r="A14950" s="28" t="s">
        <v>30</v>
      </c>
      <c r="B14950" s="2">
        <v>1.9398822888330964</v>
      </c>
    </row>
    <row r="14951" spans="1:2" x14ac:dyDescent="0.25">
      <c r="A14951" s="28" t="s">
        <v>88</v>
      </c>
      <c r="B14951" s="2">
        <v>1.3746738354316457</v>
      </c>
    </row>
    <row r="14952" spans="1:2" x14ac:dyDescent="0.25">
      <c r="A14952" s="28" t="s">
        <v>80</v>
      </c>
      <c r="B14952" s="2">
        <v>3.6508548957023927E-2</v>
      </c>
    </row>
    <row r="14953" spans="1:2" x14ac:dyDescent="0.25">
      <c r="A14953" s="28" t="s">
        <v>84</v>
      </c>
      <c r="B14953" s="2">
        <v>5.4900259489617735E-2</v>
      </c>
    </row>
    <row r="14954" spans="1:2" x14ac:dyDescent="0.25">
      <c r="A14954" s="28" t="s">
        <v>85</v>
      </c>
      <c r="B14954" s="2">
        <v>1.450824494520218</v>
      </c>
    </row>
    <row r="14955" spans="1:2" x14ac:dyDescent="0.25">
      <c r="A14955" s="28" t="s">
        <v>82</v>
      </c>
      <c r="B14955" s="2">
        <v>0.67060843196096542</v>
      </c>
    </row>
    <row r="14956" spans="1:2" x14ac:dyDescent="0.25">
      <c r="A14956" s="6" t="s">
        <v>93</v>
      </c>
      <c r="B14956" s="2">
        <v>134.63392522060508</v>
      </c>
    </row>
    <row r="14957" spans="1:2" x14ac:dyDescent="0.25">
      <c r="A14957" s="28" t="s">
        <v>79</v>
      </c>
      <c r="B14957" s="2">
        <v>0.57227701155821498</v>
      </c>
    </row>
    <row r="14958" spans="1:2" x14ac:dyDescent="0.25">
      <c r="A14958" s="28" t="s">
        <v>86</v>
      </c>
      <c r="B14958" s="2">
        <v>0.79910961468402075</v>
      </c>
    </row>
    <row r="14959" spans="1:2" x14ac:dyDescent="0.25">
      <c r="A14959" s="28" t="s">
        <v>87</v>
      </c>
      <c r="B14959" s="2">
        <v>13.971958675275165</v>
      </c>
    </row>
    <row r="14960" spans="1:2" x14ac:dyDescent="0.25">
      <c r="A14960" s="28" t="s">
        <v>31</v>
      </c>
      <c r="B14960" s="2">
        <v>14.617191981230588</v>
      </c>
    </row>
    <row r="14961" spans="1:2" x14ac:dyDescent="0.25">
      <c r="A14961" s="28" t="s">
        <v>29</v>
      </c>
      <c r="B14961" s="2">
        <v>21.158876806593295</v>
      </c>
    </row>
    <row r="14962" spans="1:2" x14ac:dyDescent="0.25">
      <c r="A14962" s="28" t="s">
        <v>30</v>
      </c>
      <c r="B14962" s="2">
        <v>37.930424702735394</v>
      </c>
    </row>
    <row r="14963" spans="1:2" x14ac:dyDescent="0.25">
      <c r="A14963" s="28" t="s">
        <v>88</v>
      </c>
      <c r="B14963" s="2">
        <v>7.3993099767964843</v>
      </c>
    </row>
    <row r="14964" spans="1:2" x14ac:dyDescent="0.25">
      <c r="A14964" s="28" t="s">
        <v>80</v>
      </c>
      <c r="B14964" s="2">
        <v>1.0289396136379534</v>
      </c>
    </row>
    <row r="14965" spans="1:2" x14ac:dyDescent="0.25">
      <c r="A14965" s="28" t="s">
        <v>84</v>
      </c>
      <c r="B14965" s="2">
        <v>3.7779077044974336</v>
      </c>
    </row>
    <row r="14966" spans="1:2" x14ac:dyDescent="0.25">
      <c r="A14966" s="28" t="s">
        <v>85</v>
      </c>
      <c r="B14966" s="2">
        <v>22.991460915614926</v>
      </c>
    </row>
    <row r="14967" spans="1:2" x14ac:dyDescent="0.25">
      <c r="A14967" s="28" t="s">
        <v>82</v>
      </c>
      <c r="B14967" s="2">
        <v>10.386468217981585</v>
      </c>
    </row>
    <row r="14968" spans="1:2" x14ac:dyDescent="0.25">
      <c r="A14968" s="3" t="s">
        <v>221</v>
      </c>
      <c r="B14968" s="2">
        <v>502.92003355067612</v>
      </c>
    </row>
    <row r="14969" spans="1:2" x14ac:dyDescent="0.25">
      <c r="A14969" s="6" t="s">
        <v>229</v>
      </c>
      <c r="B14969" s="2">
        <v>7.9248189866754588</v>
      </c>
    </row>
    <row r="14970" spans="1:2" x14ac:dyDescent="0.25">
      <c r="A14970" s="28" t="s">
        <v>79</v>
      </c>
      <c r="B14970" s="2">
        <v>0.18822730661089845</v>
      </c>
    </row>
    <row r="14971" spans="1:2" x14ac:dyDescent="0.25">
      <c r="A14971" s="28" t="s">
        <v>86</v>
      </c>
      <c r="B14971" s="2">
        <v>1.3053997565960752E-2</v>
      </c>
    </row>
    <row r="14972" spans="1:2" x14ac:dyDescent="0.25">
      <c r="A14972" s="28" t="s">
        <v>87</v>
      </c>
      <c r="B14972" s="2">
        <v>0.48111500868060775</v>
      </c>
    </row>
    <row r="14973" spans="1:2" x14ac:dyDescent="0.25">
      <c r="A14973" s="28" t="s">
        <v>31</v>
      </c>
      <c r="B14973" s="2">
        <v>3.5890578982507271</v>
      </c>
    </row>
    <row r="14974" spans="1:2" x14ac:dyDescent="0.25">
      <c r="A14974" s="28" t="s">
        <v>29</v>
      </c>
      <c r="B14974" s="2">
        <v>0.93729110004738192</v>
      </c>
    </row>
    <row r="14975" spans="1:2" x14ac:dyDescent="0.25">
      <c r="A14975" s="28" t="s">
        <v>30</v>
      </c>
      <c r="B14975" s="2">
        <v>0.94399813343690342</v>
      </c>
    </row>
    <row r="14976" spans="1:2" x14ac:dyDescent="0.25">
      <c r="A14976" s="28" t="s">
        <v>88</v>
      </c>
      <c r="B14976" s="2">
        <v>0.21641247234711025</v>
      </c>
    </row>
    <row r="14977" spans="1:2" x14ac:dyDescent="0.25">
      <c r="A14977" s="28" t="s">
        <v>80</v>
      </c>
      <c r="B14977" s="2">
        <v>1.7893474018562554E-2</v>
      </c>
    </row>
    <row r="14978" spans="1:2" x14ac:dyDescent="0.25">
      <c r="A14978" s="28" t="s">
        <v>84</v>
      </c>
      <c r="B14978" s="2">
        <v>0.36453732988118687</v>
      </c>
    </row>
    <row r="14979" spans="1:2" x14ac:dyDescent="0.25">
      <c r="A14979" s="28" t="s">
        <v>85</v>
      </c>
      <c r="B14979" s="2">
        <v>0.52116812760879083</v>
      </c>
    </row>
    <row r="14980" spans="1:2" x14ac:dyDescent="0.25">
      <c r="A14980" s="28" t="s">
        <v>82</v>
      </c>
      <c r="B14980" s="2">
        <v>0.65206413822733011</v>
      </c>
    </row>
    <row r="14981" spans="1:2" x14ac:dyDescent="0.25">
      <c r="A14981" s="6" t="s">
        <v>240</v>
      </c>
      <c r="B14981" s="2">
        <v>4.7680169361973439</v>
      </c>
    </row>
    <row r="14982" spans="1:2" x14ac:dyDescent="0.25">
      <c r="A14982" s="28" t="s">
        <v>79</v>
      </c>
      <c r="B14982" s="2">
        <v>2.6536957665171768E-2</v>
      </c>
    </row>
    <row r="14983" spans="1:2" x14ac:dyDescent="0.25">
      <c r="A14983" s="28" t="s">
        <v>87</v>
      </c>
      <c r="B14983" s="2">
        <v>0.99244205721185874</v>
      </c>
    </row>
    <row r="14984" spans="1:2" x14ac:dyDescent="0.25">
      <c r="A14984" s="28" t="s">
        <v>31</v>
      </c>
      <c r="B14984" s="2">
        <v>0.32162192813612572</v>
      </c>
    </row>
    <row r="14985" spans="1:2" x14ac:dyDescent="0.25">
      <c r="A14985" s="28" t="s">
        <v>29</v>
      </c>
      <c r="B14985" s="2">
        <v>0.40445029235542945</v>
      </c>
    </row>
    <row r="14986" spans="1:2" x14ac:dyDescent="0.25">
      <c r="A14986" s="28" t="s">
        <v>30</v>
      </c>
      <c r="B14986" s="2">
        <v>0.2589882582327323</v>
      </c>
    </row>
    <row r="14987" spans="1:2" x14ac:dyDescent="0.25">
      <c r="A14987" s="28" t="s">
        <v>88</v>
      </c>
      <c r="B14987" s="2">
        <v>0.16977289399883819</v>
      </c>
    </row>
    <row r="14988" spans="1:2" x14ac:dyDescent="0.25">
      <c r="A14988" s="28" t="s">
        <v>80</v>
      </c>
      <c r="B14988" s="2">
        <v>5.467706726939256E-2</v>
      </c>
    </row>
    <row r="14989" spans="1:2" x14ac:dyDescent="0.25">
      <c r="A14989" s="28" t="s">
        <v>84</v>
      </c>
      <c r="B14989" s="2">
        <v>0.34460568265013197</v>
      </c>
    </row>
    <row r="14990" spans="1:2" x14ac:dyDescent="0.25">
      <c r="A14990" s="28" t="s">
        <v>85</v>
      </c>
      <c r="B14990" s="2">
        <v>1.5986596122963954</v>
      </c>
    </row>
    <row r="14991" spans="1:2" x14ac:dyDescent="0.25">
      <c r="A14991" s="28" t="s">
        <v>82</v>
      </c>
      <c r="B14991" s="2">
        <v>0.59626218638126827</v>
      </c>
    </row>
    <row r="14992" spans="1:2" x14ac:dyDescent="0.25">
      <c r="A14992" s="6" t="s">
        <v>242</v>
      </c>
      <c r="B14992" s="2">
        <v>27.137878652045217</v>
      </c>
    </row>
    <row r="14993" spans="1:2" x14ac:dyDescent="0.25">
      <c r="A14993" s="28" t="s">
        <v>79</v>
      </c>
      <c r="B14993" s="2">
        <v>1.0420577978088852</v>
      </c>
    </row>
    <row r="14994" spans="1:2" x14ac:dyDescent="0.25">
      <c r="A14994" s="28" t="s">
        <v>86</v>
      </c>
      <c r="B14994" s="2">
        <v>0.3726051184939238</v>
      </c>
    </row>
    <row r="14995" spans="1:2" x14ac:dyDescent="0.25">
      <c r="A14995" s="28" t="s">
        <v>87</v>
      </c>
      <c r="B14995" s="2">
        <v>0.61427522771666199</v>
      </c>
    </row>
    <row r="14996" spans="1:2" x14ac:dyDescent="0.25">
      <c r="A14996" s="28" t="s">
        <v>31</v>
      </c>
      <c r="B14996" s="2">
        <v>6.7900733447480484</v>
      </c>
    </row>
    <row r="14997" spans="1:2" x14ac:dyDescent="0.25">
      <c r="A14997" s="28" t="s">
        <v>29</v>
      </c>
      <c r="B14997" s="2">
        <v>1.0318889009559138</v>
      </c>
    </row>
    <row r="14998" spans="1:2" x14ac:dyDescent="0.25">
      <c r="A14998" s="28" t="s">
        <v>30</v>
      </c>
      <c r="B14998" s="2">
        <v>2.2984802966323943</v>
      </c>
    </row>
    <row r="14999" spans="1:2" x14ac:dyDescent="0.25">
      <c r="A14999" s="28" t="s">
        <v>88</v>
      </c>
      <c r="B14999" s="2">
        <v>1.8998287018827962</v>
      </c>
    </row>
    <row r="15000" spans="1:2" x14ac:dyDescent="0.25">
      <c r="A15000" s="28" t="s">
        <v>80</v>
      </c>
      <c r="B15000" s="2">
        <v>0.52051409732638299</v>
      </c>
    </row>
    <row r="15001" spans="1:2" x14ac:dyDescent="0.25">
      <c r="A15001" s="28" t="s">
        <v>84</v>
      </c>
      <c r="B15001" s="2">
        <v>1.7244560398488995</v>
      </c>
    </row>
    <row r="15002" spans="1:2" x14ac:dyDescent="0.25">
      <c r="A15002" s="28" t="s">
        <v>85</v>
      </c>
      <c r="B15002" s="2">
        <v>5.7616558168861971</v>
      </c>
    </row>
    <row r="15003" spans="1:2" x14ac:dyDescent="0.25">
      <c r="A15003" s="28" t="s">
        <v>82</v>
      </c>
      <c r="B15003" s="2">
        <v>5.0820433097451154</v>
      </c>
    </row>
    <row r="15004" spans="1:2" x14ac:dyDescent="0.25">
      <c r="A15004" s="6" t="s">
        <v>19</v>
      </c>
      <c r="B15004" s="2">
        <v>0.41335362695648242</v>
      </c>
    </row>
    <row r="15005" spans="1:2" x14ac:dyDescent="0.25">
      <c r="A15005" s="28" t="s">
        <v>79</v>
      </c>
      <c r="B15005" s="2">
        <v>0.13321759992965668</v>
      </c>
    </row>
    <row r="15006" spans="1:2" x14ac:dyDescent="0.25">
      <c r="A15006" s="28" t="s">
        <v>86</v>
      </c>
      <c r="B15006" s="2">
        <v>2.1422983520930066E-3</v>
      </c>
    </row>
    <row r="15007" spans="1:2" x14ac:dyDescent="0.25">
      <c r="A15007" s="28" t="s">
        <v>87</v>
      </c>
      <c r="B15007" s="2">
        <v>5.3368476392506815E-4</v>
      </c>
    </row>
    <row r="15008" spans="1:2" x14ac:dyDescent="0.25">
      <c r="A15008" s="28" t="s">
        <v>31</v>
      </c>
      <c r="B15008" s="2">
        <v>0.18950490855605576</v>
      </c>
    </row>
    <row r="15009" spans="1:2" x14ac:dyDescent="0.25">
      <c r="A15009" s="28" t="s">
        <v>29</v>
      </c>
      <c r="B15009" s="2">
        <v>1.2934635796655295E-2</v>
      </c>
    </row>
    <row r="15010" spans="1:2" x14ac:dyDescent="0.25">
      <c r="A15010" s="28" t="s">
        <v>30</v>
      </c>
      <c r="B15010" s="2">
        <v>6.7002365436733251E-3</v>
      </c>
    </row>
    <row r="15011" spans="1:2" x14ac:dyDescent="0.25">
      <c r="A15011" s="28" t="s">
        <v>88</v>
      </c>
      <c r="B15011" s="2">
        <v>3.8504984259533875E-3</v>
      </c>
    </row>
    <row r="15012" spans="1:2" x14ac:dyDescent="0.25">
      <c r="A15012" s="28" t="s">
        <v>80</v>
      </c>
      <c r="B15012" s="2">
        <v>6.5139696248373413E-3</v>
      </c>
    </row>
    <row r="15013" spans="1:2" x14ac:dyDescent="0.25">
      <c r="A15013" s="28" t="s">
        <v>84</v>
      </c>
      <c r="B15013" s="2">
        <v>8.2338777413973796E-4</v>
      </c>
    </row>
    <row r="15014" spans="1:2" x14ac:dyDescent="0.25">
      <c r="A15014" s="28" t="s">
        <v>85</v>
      </c>
      <c r="B15014" s="2">
        <v>4.9218055487352773E-2</v>
      </c>
    </row>
    <row r="15015" spans="1:2" x14ac:dyDescent="0.25">
      <c r="A15015" s="28" t="s">
        <v>82</v>
      </c>
      <c r="B15015" s="2">
        <v>7.9143517021401117E-3</v>
      </c>
    </row>
    <row r="15016" spans="1:2" x14ac:dyDescent="0.25">
      <c r="A15016" s="6" t="s">
        <v>244</v>
      </c>
      <c r="B15016" s="2">
        <v>18.324311103767094</v>
      </c>
    </row>
    <row r="15017" spans="1:2" x14ac:dyDescent="0.25">
      <c r="A15017" s="28" t="s">
        <v>79</v>
      </c>
      <c r="B15017" s="2">
        <v>0.56920350637696493</v>
      </c>
    </row>
    <row r="15018" spans="1:2" x14ac:dyDescent="0.25">
      <c r="A15018" s="28" t="s">
        <v>86</v>
      </c>
      <c r="B15018" s="2">
        <v>0.23798501342632489</v>
      </c>
    </row>
    <row r="15019" spans="1:2" x14ac:dyDescent="0.25">
      <c r="A15019" s="28" t="s">
        <v>87</v>
      </c>
      <c r="B15019" s="2">
        <v>1.2059920201429404</v>
      </c>
    </row>
    <row r="15020" spans="1:2" x14ac:dyDescent="0.25">
      <c r="A15020" s="28" t="s">
        <v>31</v>
      </c>
      <c r="B15020" s="2">
        <v>5.1422636327760962</v>
      </c>
    </row>
    <row r="15021" spans="1:2" x14ac:dyDescent="0.25">
      <c r="A15021" s="28" t="s">
        <v>29</v>
      </c>
      <c r="B15021" s="2">
        <v>1.0634949696179585</v>
      </c>
    </row>
    <row r="15022" spans="1:2" x14ac:dyDescent="0.25">
      <c r="A15022" s="28" t="s">
        <v>30</v>
      </c>
      <c r="B15022" s="2">
        <v>1.3697429435818935</v>
      </c>
    </row>
    <row r="15023" spans="1:2" x14ac:dyDescent="0.25">
      <c r="A15023" s="28" t="s">
        <v>88</v>
      </c>
      <c r="B15023" s="2">
        <v>1.3009826392619144</v>
      </c>
    </row>
    <row r="15024" spans="1:2" x14ac:dyDescent="0.25">
      <c r="A15024" s="28" t="s">
        <v>80</v>
      </c>
      <c r="B15024" s="2">
        <v>3.6271617435281324E-2</v>
      </c>
    </row>
    <row r="15025" spans="1:2" x14ac:dyDescent="0.25">
      <c r="A15025" s="28" t="s">
        <v>84</v>
      </c>
      <c r="B15025" s="2">
        <v>1.1328007315484125</v>
      </c>
    </row>
    <row r="15026" spans="1:2" x14ac:dyDescent="0.25">
      <c r="A15026" s="28" t="s">
        <v>85</v>
      </c>
      <c r="B15026" s="2">
        <v>4.0245816327068873</v>
      </c>
    </row>
    <row r="15027" spans="1:2" x14ac:dyDescent="0.25">
      <c r="A15027" s="28" t="s">
        <v>82</v>
      </c>
      <c r="B15027" s="2">
        <v>2.2409923968924219</v>
      </c>
    </row>
    <row r="15028" spans="1:2" x14ac:dyDescent="0.25">
      <c r="A15028" s="6" t="s">
        <v>246</v>
      </c>
      <c r="B15028" s="2">
        <v>4.4212106883933178</v>
      </c>
    </row>
    <row r="15029" spans="1:2" x14ac:dyDescent="0.25">
      <c r="A15029" s="28" t="s">
        <v>79</v>
      </c>
      <c r="B15029" s="2">
        <v>7.475264784847227E-2</v>
      </c>
    </row>
    <row r="15030" spans="1:2" x14ac:dyDescent="0.25">
      <c r="A15030" s="28" t="s">
        <v>86</v>
      </c>
      <c r="B15030" s="2">
        <v>3.6484981156097787E-2</v>
      </c>
    </row>
    <row r="15031" spans="1:2" x14ac:dyDescent="0.25">
      <c r="A15031" s="28" t="s">
        <v>87</v>
      </c>
      <c r="B15031" s="2">
        <v>4.2873366137287851E-2</v>
      </c>
    </row>
    <row r="15032" spans="1:2" x14ac:dyDescent="0.25">
      <c r="A15032" s="28" t="s">
        <v>31</v>
      </c>
      <c r="B15032" s="2">
        <v>1.7002375628829733</v>
      </c>
    </row>
    <row r="15033" spans="1:2" x14ac:dyDescent="0.25">
      <c r="A15033" s="28" t="s">
        <v>29</v>
      </c>
      <c r="B15033" s="2">
        <v>0.24755345538870804</v>
      </c>
    </row>
    <row r="15034" spans="1:2" x14ac:dyDescent="0.25">
      <c r="A15034" s="28" t="s">
        <v>30</v>
      </c>
      <c r="B15034" s="2">
        <v>0.29586192685046642</v>
      </c>
    </row>
    <row r="15035" spans="1:2" x14ac:dyDescent="0.25">
      <c r="A15035" s="28" t="s">
        <v>88</v>
      </c>
      <c r="B15035" s="2">
        <v>0.27401898376489142</v>
      </c>
    </row>
    <row r="15036" spans="1:2" x14ac:dyDescent="0.25">
      <c r="A15036" s="28" t="s">
        <v>80</v>
      </c>
      <c r="B15036" s="2">
        <v>0.15074050639078623</v>
      </c>
    </row>
    <row r="15037" spans="1:2" x14ac:dyDescent="0.25">
      <c r="A15037" s="28" t="s">
        <v>84</v>
      </c>
      <c r="B15037" s="2">
        <v>8.3867901030786715E-2</v>
      </c>
    </row>
    <row r="15038" spans="1:2" x14ac:dyDescent="0.25">
      <c r="A15038" s="28" t="s">
        <v>85</v>
      </c>
      <c r="B15038" s="2">
        <v>1.236958100118791</v>
      </c>
    </row>
    <row r="15039" spans="1:2" x14ac:dyDescent="0.25">
      <c r="A15039" s="28" t="s">
        <v>82</v>
      </c>
      <c r="B15039" s="2">
        <v>0.27786125682405638</v>
      </c>
    </row>
    <row r="15040" spans="1:2" x14ac:dyDescent="0.25">
      <c r="A15040" s="6" t="s">
        <v>248</v>
      </c>
      <c r="B15040" s="2">
        <v>34.119061610023586</v>
      </c>
    </row>
    <row r="15041" spans="1:2" x14ac:dyDescent="0.25">
      <c r="A15041" s="28" t="s">
        <v>79</v>
      </c>
      <c r="B15041" s="2">
        <v>1.3159136908981564</v>
      </c>
    </row>
    <row r="15042" spans="1:2" x14ac:dyDescent="0.25">
      <c r="A15042" s="28" t="s">
        <v>86</v>
      </c>
      <c r="B15042" s="2">
        <v>0.34282729449318045</v>
      </c>
    </row>
    <row r="15043" spans="1:2" x14ac:dyDescent="0.25">
      <c r="A15043" s="28" t="s">
        <v>87</v>
      </c>
      <c r="B15043" s="2">
        <v>1.0414504672124709</v>
      </c>
    </row>
    <row r="15044" spans="1:2" x14ac:dyDescent="0.25">
      <c r="A15044" s="28" t="s">
        <v>31</v>
      </c>
      <c r="B15044" s="2">
        <v>6.6357996055463815</v>
      </c>
    </row>
    <row r="15045" spans="1:2" x14ac:dyDescent="0.25">
      <c r="A15045" s="28" t="s">
        <v>29</v>
      </c>
      <c r="B15045" s="2">
        <v>1.4170427629257085</v>
      </c>
    </row>
    <row r="15046" spans="1:2" x14ac:dyDescent="0.25">
      <c r="A15046" s="28" t="s">
        <v>30</v>
      </c>
      <c r="B15046" s="2">
        <v>2.7957546687120449</v>
      </c>
    </row>
    <row r="15047" spans="1:2" x14ac:dyDescent="0.25">
      <c r="A15047" s="28" t="s">
        <v>88</v>
      </c>
      <c r="B15047" s="2">
        <v>2.3878119567755469</v>
      </c>
    </row>
    <row r="15048" spans="1:2" x14ac:dyDescent="0.25">
      <c r="A15048" s="28" t="s">
        <v>80</v>
      </c>
      <c r="B15048" s="2">
        <v>1.222934305650907</v>
      </c>
    </row>
    <row r="15049" spans="1:2" x14ac:dyDescent="0.25">
      <c r="A15049" s="28" t="s">
        <v>84</v>
      </c>
      <c r="B15049" s="2">
        <v>2.1222977624269159</v>
      </c>
    </row>
    <row r="15050" spans="1:2" x14ac:dyDescent="0.25">
      <c r="A15050" s="28" t="s">
        <v>85</v>
      </c>
      <c r="B15050" s="2">
        <v>10.285502056939773</v>
      </c>
    </row>
    <row r="15051" spans="1:2" x14ac:dyDescent="0.25">
      <c r="A15051" s="28" t="s">
        <v>82</v>
      </c>
      <c r="B15051" s="2">
        <v>4.5517270384425021</v>
      </c>
    </row>
    <row r="15052" spans="1:2" x14ac:dyDescent="0.25">
      <c r="A15052" s="6" t="s">
        <v>20</v>
      </c>
      <c r="B15052" s="2">
        <v>30.881283515477083</v>
      </c>
    </row>
    <row r="15053" spans="1:2" x14ac:dyDescent="0.25">
      <c r="A15053" s="28" t="s">
        <v>79</v>
      </c>
      <c r="B15053" s="2">
        <v>0.24304858730334628</v>
      </c>
    </row>
    <row r="15054" spans="1:2" x14ac:dyDescent="0.25">
      <c r="A15054" s="28" t="s">
        <v>86</v>
      </c>
      <c r="B15054" s="2">
        <v>0.32116547886276287</v>
      </c>
    </row>
    <row r="15055" spans="1:2" x14ac:dyDescent="0.25">
      <c r="A15055" s="28" t="s">
        <v>87</v>
      </c>
      <c r="B15055" s="2">
        <v>1.1010646922207208</v>
      </c>
    </row>
    <row r="15056" spans="1:2" x14ac:dyDescent="0.25">
      <c r="A15056" s="28" t="s">
        <v>31</v>
      </c>
      <c r="B15056" s="2">
        <v>13.760943832546998</v>
      </c>
    </row>
    <row r="15057" spans="1:2" x14ac:dyDescent="0.25">
      <c r="A15057" s="28" t="s">
        <v>29</v>
      </c>
      <c r="B15057" s="2">
        <v>1.172934806479339</v>
      </c>
    </row>
    <row r="15058" spans="1:2" x14ac:dyDescent="0.25">
      <c r="A15058" s="28" t="s">
        <v>30</v>
      </c>
      <c r="B15058" s="2">
        <v>4.252218597941952</v>
      </c>
    </row>
    <row r="15059" spans="1:2" x14ac:dyDescent="0.25">
      <c r="A15059" s="28" t="s">
        <v>88</v>
      </c>
      <c r="B15059" s="2">
        <v>0.61371174744499257</v>
      </c>
    </row>
    <row r="15060" spans="1:2" x14ac:dyDescent="0.25">
      <c r="A15060" s="28" t="s">
        <v>80</v>
      </c>
      <c r="B15060" s="2">
        <v>0.40107909455941976</v>
      </c>
    </row>
    <row r="15061" spans="1:2" x14ac:dyDescent="0.25">
      <c r="A15061" s="28" t="s">
        <v>84</v>
      </c>
      <c r="B15061" s="2">
        <v>1.4810513872766931</v>
      </c>
    </row>
    <row r="15062" spans="1:2" x14ac:dyDescent="0.25">
      <c r="A15062" s="28" t="s">
        <v>85</v>
      </c>
      <c r="B15062" s="2">
        <v>4.82229973663003</v>
      </c>
    </row>
    <row r="15063" spans="1:2" x14ac:dyDescent="0.25">
      <c r="A15063" s="28" t="s">
        <v>82</v>
      </c>
      <c r="B15063" s="2">
        <v>2.7117655542108325</v>
      </c>
    </row>
    <row r="15064" spans="1:2" x14ac:dyDescent="0.25">
      <c r="A15064" s="6" t="s">
        <v>21</v>
      </c>
      <c r="B15064" s="2">
        <v>6.6778364446835532</v>
      </c>
    </row>
    <row r="15065" spans="1:2" x14ac:dyDescent="0.25">
      <c r="A15065" s="28" t="s">
        <v>79</v>
      </c>
      <c r="B15065" s="2">
        <v>1.9785079535521749E-2</v>
      </c>
    </row>
    <row r="15066" spans="1:2" x14ac:dyDescent="0.25">
      <c r="A15066" s="28" t="s">
        <v>86</v>
      </c>
      <c r="B15066" s="2">
        <v>4.5684757714682346E-3</v>
      </c>
    </row>
    <row r="15067" spans="1:2" x14ac:dyDescent="0.25">
      <c r="A15067" s="28" t="s">
        <v>87</v>
      </c>
      <c r="B15067" s="2">
        <v>1.8219945146670434E-2</v>
      </c>
    </row>
    <row r="15068" spans="1:2" x14ac:dyDescent="0.25">
      <c r="A15068" s="28" t="s">
        <v>31</v>
      </c>
      <c r="B15068" s="2">
        <v>1.0494974203321334</v>
      </c>
    </row>
    <row r="15069" spans="1:2" x14ac:dyDescent="0.25">
      <c r="A15069" s="28" t="s">
        <v>29</v>
      </c>
      <c r="B15069" s="2">
        <v>7.6553419952043289E-2</v>
      </c>
    </row>
    <row r="15070" spans="1:2" x14ac:dyDescent="0.25">
      <c r="A15070" s="28" t="s">
        <v>30</v>
      </c>
      <c r="B15070" s="2">
        <v>0.13022120455278227</v>
      </c>
    </row>
    <row r="15071" spans="1:2" x14ac:dyDescent="0.25">
      <c r="A15071" s="28" t="s">
        <v>88</v>
      </c>
      <c r="B15071" s="2">
        <v>0.24584180717258677</v>
      </c>
    </row>
    <row r="15072" spans="1:2" x14ac:dyDescent="0.25">
      <c r="A15072" s="28" t="s">
        <v>80</v>
      </c>
      <c r="B15072" s="2">
        <v>0.13875032065718704</v>
      </c>
    </row>
    <row r="15073" spans="1:2" x14ac:dyDescent="0.25">
      <c r="A15073" s="28" t="s">
        <v>84</v>
      </c>
      <c r="B15073" s="2">
        <v>2.6453819883439853</v>
      </c>
    </row>
    <row r="15074" spans="1:2" x14ac:dyDescent="0.25">
      <c r="A15074" s="28" t="s">
        <v>85</v>
      </c>
      <c r="B15074" s="2">
        <v>0.56434278342648514</v>
      </c>
    </row>
    <row r="15075" spans="1:2" x14ac:dyDescent="0.25">
      <c r="A15075" s="28" t="s">
        <v>82</v>
      </c>
      <c r="B15075" s="2">
        <v>1.784673999792689</v>
      </c>
    </row>
    <row r="15076" spans="1:2" x14ac:dyDescent="0.25">
      <c r="A15076" s="6" t="s">
        <v>22</v>
      </c>
      <c r="B15076" s="2">
        <v>3.4350834276817199</v>
      </c>
    </row>
    <row r="15077" spans="1:2" x14ac:dyDescent="0.25">
      <c r="A15077" s="28" t="s">
        <v>79</v>
      </c>
      <c r="B15077" s="2">
        <v>7.7458412769111404E-2</v>
      </c>
    </row>
    <row r="15078" spans="1:2" x14ac:dyDescent="0.25">
      <c r="A15078" s="28" t="s">
        <v>86</v>
      </c>
      <c r="B15078" s="2">
        <v>1.6639925777099683E-2</v>
      </c>
    </row>
    <row r="15079" spans="1:2" x14ac:dyDescent="0.25">
      <c r="A15079" s="28" t="s">
        <v>87</v>
      </c>
      <c r="B15079" s="2">
        <v>0.15736371854431538</v>
      </c>
    </row>
    <row r="15080" spans="1:2" x14ac:dyDescent="0.25">
      <c r="A15080" s="28" t="s">
        <v>31</v>
      </c>
      <c r="B15080" s="2">
        <v>1.2135416879171861</v>
      </c>
    </row>
    <row r="15081" spans="1:2" x14ac:dyDescent="0.25">
      <c r="A15081" s="28" t="s">
        <v>29</v>
      </c>
      <c r="B15081" s="2">
        <v>0.17959443231859917</v>
      </c>
    </row>
    <row r="15082" spans="1:2" x14ac:dyDescent="0.25">
      <c r="A15082" s="28" t="s">
        <v>30</v>
      </c>
      <c r="B15082" s="2">
        <v>0.22325239288290566</v>
      </c>
    </row>
    <row r="15083" spans="1:2" x14ac:dyDescent="0.25">
      <c r="A15083" s="28" t="s">
        <v>88</v>
      </c>
      <c r="B15083" s="2">
        <v>0.23399794552666703</v>
      </c>
    </row>
    <row r="15084" spans="1:2" x14ac:dyDescent="0.25">
      <c r="A15084" s="28" t="s">
        <v>80</v>
      </c>
      <c r="B15084" s="2">
        <v>3.0824722890214418E-2</v>
      </c>
    </row>
    <row r="15085" spans="1:2" x14ac:dyDescent="0.25">
      <c r="A15085" s="28" t="s">
        <v>84</v>
      </c>
      <c r="B15085" s="2">
        <v>7.999853167637945E-2</v>
      </c>
    </row>
    <row r="15086" spans="1:2" x14ac:dyDescent="0.25">
      <c r="A15086" s="28" t="s">
        <v>85</v>
      </c>
      <c r="B15086" s="2">
        <v>0.99874347142488384</v>
      </c>
    </row>
    <row r="15087" spans="1:2" x14ac:dyDescent="0.25">
      <c r="A15087" s="28" t="s">
        <v>82</v>
      </c>
      <c r="B15087" s="2">
        <v>0.2236681859543577</v>
      </c>
    </row>
    <row r="15088" spans="1:2" x14ac:dyDescent="0.25">
      <c r="A15088" s="6" t="s">
        <v>25</v>
      </c>
      <c r="B15088" s="2">
        <v>3.7368591118085099</v>
      </c>
    </row>
    <row r="15089" spans="1:2" x14ac:dyDescent="0.25">
      <c r="A15089" s="28" t="s">
        <v>79</v>
      </c>
      <c r="B15089" s="2">
        <v>8.2824454982380155E-2</v>
      </c>
    </row>
    <row r="15090" spans="1:2" x14ac:dyDescent="0.25">
      <c r="A15090" s="28" t="s">
        <v>86</v>
      </c>
      <c r="B15090" s="2">
        <v>4.7618576406124914E-3</v>
      </c>
    </row>
    <row r="15091" spans="1:2" x14ac:dyDescent="0.25">
      <c r="A15091" s="28" t="s">
        <v>87</v>
      </c>
      <c r="B15091" s="2">
        <v>3.1971209529147393E-2</v>
      </c>
    </row>
    <row r="15092" spans="1:2" x14ac:dyDescent="0.25">
      <c r="A15092" s="28" t="s">
        <v>31</v>
      </c>
      <c r="B15092" s="2">
        <v>0.46041332913598471</v>
      </c>
    </row>
    <row r="15093" spans="1:2" x14ac:dyDescent="0.25">
      <c r="A15093" s="28" t="s">
        <v>29</v>
      </c>
      <c r="B15093" s="2">
        <v>8.2140774183435336E-2</v>
      </c>
    </row>
    <row r="15094" spans="1:2" x14ac:dyDescent="0.25">
      <c r="A15094" s="28" t="s">
        <v>30</v>
      </c>
      <c r="B15094" s="2">
        <v>0.18114081240779092</v>
      </c>
    </row>
    <row r="15095" spans="1:2" x14ac:dyDescent="0.25">
      <c r="A15095" s="28" t="s">
        <v>88</v>
      </c>
      <c r="B15095" s="2">
        <v>1.4360219485509771</v>
      </c>
    </row>
    <row r="15096" spans="1:2" x14ac:dyDescent="0.25">
      <c r="A15096" s="28" t="s">
        <v>80</v>
      </c>
      <c r="B15096" s="2">
        <v>1.3874285239676072E-2</v>
      </c>
    </row>
    <row r="15097" spans="1:2" x14ac:dyDescent="0.25">
      <c r="A15097" s="28" t="s">
        <v>84</v>
      </c>
      <c r="B15097" s="2">
        <v>3.1804209713622564E-2</v>
      </c>
    </row>
    <row r="15098" spans="1:2" x14ac:dyDescent="0.25">
      <c r="A15098" s="28" t="s">
        <v>85</v>
      </c>
      <c r="B15098" s="2">
        <v>1.1659394661008211</v>
      </c>
    </row>
    <row r="15099" spans="1:2" x14ac:dyDescent="0.25">
      <c r="A15099" s="28" t="s">
        <v>82</v>
      </c>
      <c r="B15099" s="2">
        <v>0.24596676432406211</v>
      </c>
    </row>
    <row r="15100" spans="1:2" x14ac:dyDescent="0.25">
      <c r="A15100" s="6" t="s">
        <v>23</v>
      </c>
      <c r="B15100" s="2">
        <v>5.227927733165318</v>
      </c>
    </row>
    <row r="15101" spans="1:2" x14ac:dyDescent="0.25">
      <c r="A15101" s="28" t="s">
        <v>79</v>
      </c>
      <c r="B15101" s="2">
        <v>9.7882055743293381E-2</v>
      </c>
    </row>
    <row r="15102" spans="1:2" x14ac:dyDescent="0.25">
      <c r="A15102" s="28" t="s">
        <v>86</v>
      </c>
      <c r="B15102" s="2">
        <v>2.4035802947685227E-2</v>
      </c>
    </row>
    <row r="15103" spans="1:2" x14ac:dyDescent="0.25">
      <c r="A15103" s="28" t="s">
        <v>87</v>
      </c>
      <c r="B15103" s="2">
        <v>8.543784889530058E-2</v>
      </c>
    </row>
    <row r="15104" spans="1:2" x14ac:dyDescent="0.25">
      <c r="A15104" s="28" t="s">
        <v>31</v>
      </c>
      <c r="B15104" s="2">
        <v>1.8657190512882829</v>
      </c>
    </row>
    <row r="15105" spans="1:2" x14ac:dyDescent="0.25">
      <c r="A15105" s="28" t="s">
        <v>29</v>
      </c>
      <c r="B15105" s="2">
        <v>0.20939034704663198</v>
      </c>
    </row>
    <row r="15106" spans="1:2" x14ac:dyDescent="0.25">
      <c r="A15106" s="28" t="s">
        <v>30</v>
      </c>
      <c r="B15106" s="2">
        <v>0.32858860630544795</v>
      </c>
    </row>
    <row r="15107" spans="1:2" x14ac:dyDescent="0.25">
      <c r="A15107" s="28" t="s">
        <v>88</v>
      </c>
      <c r="B15107" s="2">
        <v>0.32898490930423818</v>
      </c>
    </row>
    <row r="15108" spans="1:2" x14ac:dyDescent="0.25">
      <c r="A15108" s="28" t="s">
        <v>80</v>
      </c>
      <c r="B15108" s="2">
        <v>7.7651716516074984E-2</v>
      </c>
    </row>
    <row r="15109" spans="1:2" x14ac:dyDescent="0.25">
      <c r="A15109" s="28" t="s">
        <v>84</v>
      </c>
      <c r="B15109" s="2">
        <v>0.51850053890210113</v>
      </c>
    </row>
    <row r="15110" spans="1:2" x14ac:dyDescent="0.25">
      <c r="A15110" s="28" t="s">
        <v>85</v>
      </c>
      <c r="B15110" s="2">
        <v>1.2716443992363566</v>
      </c>
    </row>
    <row r="15111" spans="1:2" x14ac:dyDescent="0.25">
      <c r="A15111" s="28" t="s">
        <v>82</v>
      </c>
      <c r="B15111" s="2">
        <v>0.42009245697990516</v>
      </c>
    </row>
    <row r="15112" spans="1:2" x14ac:dyDescent="0.25">
      <c r="A15112" s="6" t="s">
        <v>250</v>
      </c>
      <c r="B15112" s="2">
        <v>26.627723375083949</v>
      </c>
    </row>
    <row r="15113" spans="1:2" x14ac:dyDescent="0.25">
      <c r="A15113" s="28" t="s">
        <v>79</v>
      </c>
      <c r="B15113" s="2">
        <v>0.56204326742308575</v>
      </c>
    </row>
    <row r="15114" spans="1:2" x14ac:dyDescent="0.25">
      <c r="A15114" s="28" t="s">
        <v>86</v>
      </c>
      <c r="B15114" s="2">
        <v>0.15229951086113627</v>
      </c>
    </row>
    <row r="15115" spans="1:2" x14ac:dyDescent="0.25">
      <c r="A15115" s="28" t="s">
        <v>87</v>
      </c>
      <c r="B15115" s="2">
        <v>0.81376366309926262</v>
      </c>
    </row>
    <row r="15116" spans="1:2" x14ac:dyDescent="0.25">
      <c r="A15116" s="28" t="s">
        <v>31</v>
      </c>
      <c r="B15116" s="2">
        <v>6.4786347868498551</v>
      </c>
    </row>
    <row r="15117" spans="1:2" x14ac:dyDescent="0.25">
      <c r="A15117" s="28" t="s">
        <v>29</v>
      </c>
      <c r="B15117" s="2">
        <v>1.9263831662138802</v>
      </c>
    </row>
    <row r="15118" spans="1:2" x14ac:dyDescent="0.25">
      <c r="A15118" s="28" t="s">
        <v>30</v>
      </c>
      <c r="B15118" s="2">
        <v>3.5520674679557498</v>
      </c>
    </row>
    <row r="15119" spans="1:2" x14ac:dyDescent="0.25">
      <c r="A15119" s="28" t="s">
        <v>88</v>
      </c>
      <c r="B15119" s="2">
        <v>1.8662119488553992</v>
      </c>
    </row>
    <row r="15120" spans="1:2" x14ac:dyDescent="0.25">
      <c r="A15120" s="28" t="s">
        <v>80</v>
      </c>
      <c r="B15120" s="2">
        <v>0.30815095101338974</v>
      </c>
    </row>
    <row r="15121" spans="1:2" x14ac:dyDescent="0.25">
      <c r="A15121" s="28" t="s">
        <v>84</v>
      </c>
      <c r="B15121" s="2">
        <v>2.2326482239534715</v>
      </c>
    </row>
    <row r="15122" spans="1:2" x14ac:dyDescent="0.25">
      <c r="A15122" s="28" t="s">
        <v>85</v>
      </c>
      <c r="B15122" s="2">
        <v>5.3235771265117497</v>
      </c>
    </row>
    <row r="15123" spans="1:2" x14ac:dyDescent="0.25">
      <c r="A15123" s="28" t="s">
        <v>82</v>
      </c>
      <c r="B15123" s="2">
        <v>3.4119432623469712</v>
      </c>
    </row>
    <row r="15124" spans="1:2" x14ac:dyDescent="0.25">
      <c r="A15124" s="6" t="s">
        <v>252</v>
      </c>
      <c r="B15124" s="2">
        <v>68.993485913812279</v>
      </c>
    </row>
    <row r="15125" spans="1:2" x14ac:dyDescent="0.25">
      <c r="A15125" s="28" t="s">
        <v>79</v>
      </c>
      <c r="B15125" s="2">
        <v>2.4749665572526287</v>
      </c>
    </row>
    <row r="15126" spans="1:2" x14ac:dyDescent="0.25">
      <c r="A15126" s="28" t="s">
        <v>86</v>
      </c>
      <c r="B15126" s="2">
        <v>0.41281392759555102</v>
      </c>
    </row>
    <row r="15127" spans="1:2" x14ac:dyDescent="0.25">
      <c r="A15127" s="28" t="s">
        <v>87</v>
      </c>
      <c r="B15127" s="2">
        <v>2.7138083645772251</v>
      </c>
    </row>
    <row r="15128" spans="1:2" x14ac:dyDescent="0.25">
      <c r="A15128" s="28" t="s">
        <v>31</v>
      </c>
      <c r="B15128" s="2">
        <v>10.394030628958573</v>
      </c>
    </row>
    <row r="15129" spans="1:2" x14ac:dyDescent="0.25">
      <c r="A15129" s="28" t="s">
        <v>29</v>
      </c>
      <c r="B15129" s="2">
        <v>7.7276837417529478</v>
      </c>
    </row>
    <row r="15130" spans="1:2" x14ac:dyDescent="0.25">
      <c r="A15130" s="28" t="s">
        <v>30</v>
      </c>
      <c r="B15130" s="2">
        <v>2.3357420468923853</v>
      </c>
    </row>
    <row r="15131" spans="1:2" x14ac:dyDescent="0.25">
      <c r="A15131" s="28" t="s">
        <v>88</v>
      </c>
      <c r="B15131" s="2">
        <v>6.2902632987337812</v>
      </c>
    </row>
    <row r="15132" spans="1:2" x14ac:dyDescent="0.25">
      <c r="A15132" s="28" t="s">
        <v>80</v>
      </c>
      <c r="B15132" s="2">
        <v>3.1571157503251861</v>
      </c>
    </row>
    <row r="15133" spans="1:2" x14ac:dyDescent="0.25">
      <c r="A15133" s="28" t="s">
        <v>84</v>
      </c>
      <c r="B15133" s="2">
        <v>6.608578788282089</v>
      </c>
    </row>
    <row r="15134" spans="1:2" x14ac:dyDescent="0.25">
      <c r="A15134" s="28" t="s">
        <v>85</v>
      </c>
      <c r="B15134" s="2">
        <v>14.988912381971316</v>
      </c>
    </row>
    <row r="15135" spans="1:2" x14ac:dyDescent="0.25">
      <c r="A15135" s="28" t="s">
        <v>82</v>
      </c>
      <c r="B15135" s="2">
        <v>11.889570427470588</v>
      </c>
    </row>
    <row r="15136" spans="1:2" x14ac:dyDescent="0.25">
      <c r="A15136" s="6" t="s">
        <v>230</v>
      </c>
      <c r="B15136" s="2">
        <v>8.7711656495672052</v>
      </c>
    </row>
    <row r="15137" spans="1:2" x14ac:dyDescent="0.25">
      <c r="A15137" s="28" t="s">
        <v>79</v>
      </c>
      <c r="B15137" s="2">
        <v>0.62949740290727774</v>
      </c>
    </row>
    <row r="15138" spans="1:2" x14ac:dyDescent="0.25">
      <c r="A15138" s="28" t="s">
        <v>86</v>
      </c>
      <c r="B15138" s="2">
        <v>7.3799795000243515E-2</v>
      </c>
    </row>
    <row r="15139" spans="1:2" x14ac:dyDescent="0.25">
      <c r="A15139" s="28" t="s">
        <v>87</v>
      </c>
      <c r="B15139" s="2">
        <v>0.25436544212876322</v>
      </c>
    </row>
    <row r="15140" spans="1:2" x14ac:dyDescent="0.25">
      <c r="A15140" s="28" t="s">
        <v>31</v>
      </c>
      <c r="B15140" s="2">
        <v>1.7335855769228334</v>
      </c>
    </row>
    <row r="15141" spans="1:2" x14ac:dyDescent="0.25">
      <c r="A15141" s="28" t="s">
        <v>29</v>
      </c>
      <c r="B15141" s="2">
        <v>0.95099359089856395</v>
      </c>
    </row>
    <row r="15142" spans="1:2" x14ac:dyDescent="0.25">
      <c r="A15142" s="28" t="s">
        <v>30</v>
      </c>
      <c r="B15142" s="2">
        <v>0.36284323713170258</v>
      </c>
    </row>
    <row r="15143" spans="1:2" x14ac:dyDescent="0.25">
      <c r="A15143" s="28" t="s">
        <v>88</v>
      </c>
      <c r="B15143" s="2">
        <v>0.73983210222002682</v>
      </c>
    </row>
    <row r="15144" spans="1:2" x14ac:dyDescent="0.25">
      <c r="A15144" s="28" t="s">
        <v>80</v>
      </c>
      <c r="B15144" s="2">
        <v>0.68343504684155987</v>
      </c>
    </row>
    <row r="15145" spans="1:2" x14ac:dyDescent="0.25">
      <c r="A15145" s="28" t="s">
        <v>84</v>
      </c>
      <c r="B15145" s="2">
        <v>0.4426987471648457</v>
      </c>
    </row>
    <row r="15146" spans="1:2" x14ac:dyDescent="0.25">
      <c r="A15146" s="28" t="s">
        <v>85</v>
      </c>
      <c r="B15146" s="2">
        <v>1.7616345863963452</v>
      </c>
    </row>
    <row r="15147" spans="1:2" x14ac:dyDescent="0.25">
      <c r="A15147" s="28" t="s">
        <v>82</v>
      </c>
      <c r="B15147" s="2">
        <v>1.1384801219550427</v>
      </c>
    </row>
    <row r="15148" spans="1:2" x14ac:dyDescent="0.25">
      <c r="A15148" s="6" t="s">
        <v>93</v>
      </c>
      <c r="B15148" s="2">
        <v>251.46001677533809</v>
      </c>
    </row>
    <row r="15149" spans="1:2" x14ac:dyDescent="0.25">
      <c r="A15149" s="28" t="s">
        <v>79</v>
      </c>
      <c r="B15149" s="2">
        <v>7.5374153250548517</v>
      </c>
    </row>
    <row r="15150" spans="1:2" x14ac:dyDescent="0.25">
      <c r="A15150" s="28" t="s">
        <v>86</v>
      </c>
      <c r="B15150" s="2">
        <v>2.0151834779441398</v>
      </c>
    </row>
    <row r="15151" spans="1:2" x14ac:dyDescent="0.25">
      <c r="A15151" s="28" t="s">
        <v>87</v>
      </c>
      <c r="B15151" s="2">
        <v>9.5546767160071582</v>
      </c>
    </row>
    <row r="15152" spans="1:2" x14ac:dyDescent="0.25">
      <c r="A15152" s="28" t="s">
        <v>31</v>
      </c>
      <c r="B15152" s="2">
        <v>61.324925194848248</v>
      </c>
    </row>
    <row r="15153" spans="1:2" x14ac:dyDescent="0.25">
      <c r="A15153" s="28" t="s">
        <v>29</v>
      </c>
      <c r="B15153" s="2">
        <v>17.440330395933195</v>
      </c>
    </row>
    <row r="15154" spans="1:2" x14ac:dyDescent="0.25">
      <c r="A15154" s="28" t="s">
        <v>30</v>
      </c>
      <c r="B15154" s="2">
        <v>19.335600830060823</v>
      </c>
    </row>
    <row r="15155" spans="1:2" x14ac:dyDescent="0.25">
      <c r="A15155" s="28" t="s">
        <v>88</v>
      </c>
      <c r="B15155" s="2">
        <v>18.00754385426572</v>
      </c>
    </row>
    <row r="15156" spans="1:2" x14ac:dyDescent="0.25">
      <c r="A15156" s="28" t="s">
        <v>80</v>
      </c>
      <c r="B15156" s="2">
        <v>6.8204269257588575</v>
      </c>
    </row>
    <row r="15157" spans="1:2" x14ac:dyDescent="0.25">
      <c r="A15157" s="28" t="s">
        <v>84</v>
      </c>
      <c r="B15157" s="2">
        <v>19.814051250473661</v>
      </c>
    </row>
    <row r="15158" spans="1:2" x14ac:dyDescent="0.25">
      <c r="A15158" s="28" t="s">
        <v>85</v>
      </c>
      <c r="B15158" s="2">
        <v>54.374837353742173</v>
      </c>
    </row>
    <row r="15159" spans="1:2" x14ac:dyDescent="0.25">
      <c r="A15159" s="28" t="s">
        <v>82</v>
      </c>
      <c r="B15159" s="2">
        <v>35.235025451249278</v>
      </c>
    </row>
    <row r="15160" spans="1:2" x14ac:dyDescent="0.25">
      <c r="A15160" s="3" t="s">
        <v>227</v>
      </c>
      <c r="B15160" s="2">
        <v>1014.0191399463956</v>
      </c>
    </row>
    <row r="15161" spans="1:2" x14ac:dyDescent="0.25">
      <c r="A15161" s="6" t="s">
        <v>229</v>
      </c>
      <c r="B15161" s="2">
        <v>3.0740125306845396</v>
      </c>
    </row>
    <row r="15162" spans="1:2" x14ac:dyDescent="0.25">
      <c r="A15162" s="28" t="s">
        <v>79</v>
      </c>
      <c r="B15162" s="2">
        <v>2.3471405058495729E-3</v>
      </c>
    </row>
    <row r="15163" spans="1:2" x14ac:dyDescent="0.25">
      <c r="A15163" s="28" t="s">
        <v>86</v>
      </c>
      <c r="B15163" s="2">
        <v>1.0159702246277515E-2</v>
      </c>
    </row>
    <row r="15164" spans="1:2" x14ac:dyDescent="0.25">
      <c r="A15164" s="28" t="s">
        <v>87</v>
      </c>
      <c r="B15164" s="2">
        <v>4.1999786458110804E-2</v>
      </c>
    </row>
    <row r="15165" spans="1:2" x14ac:dyDescent="0.25">
      <c r="A15165" s="28" t="s">
        <v>31</v>
      </c>
      <c r="B15165" s="2">
        <v>0.70166700076445243</v>
      </c>
    </row>
    <row r="15166" spans="1:2" x14ac:dyDescent="0.25">
      <c r="A15166" s="28" t="s">
        <v>29</v>
      </c>
      <c r="B15166" s="2">
        <v>1.0892936755231033</v>
      </c>
    </row>
    <row r="15167" spans="1:2" x14ac:dyDescent="0.25">
      <c r="A15167" s="28" t="s">
        <v>30</v>
      </c>
      <c r="B15167" s="2">
        <v>0.12713927946481637</v>
      </c>
    </row>
    <row r="15168" spans="1:2" x14ac:dyDescent="0.25">
      <c r="A15168" s="28" t="s">
        <v>88</v>
      </c>
      <c r="B15168" s="2">
        <v>0.13425436780935288</v>
      </c>
    </row>
    <row r="15169" spans="1:2" x14ac:dyDescent="0.25">
      <c r="A15169" s="28" t="s">
        <v>80</v>
      </c>
      <c r="B15169" s="2">
        <v>2.4386073099759358E-2</v>
      </c>
    </row>
    <row r="15170" spans="1:2" x14ac:dyDescent="0.25">
      <c r="A15170" s="28" t="s">
        <v>84</v>
      </c>
      <c r="B15170" s="2">
        <v>0.57417578069763942</v>
      </c>
    </row>
    <row r="15171" spans="1:2" x14ac:dyDescent="0.25">
      <c r="A15171" s="28" t="s">
        <v>85</v>
      </c>
      <c r="B15171" s="2">
        <v>0.18405599084221197</v>
      </c>
    </row>
    <row r="15172" spans="1:2" x14ac:dyDescent="0.25">
      <c r="A15172" s="28" t="s">
        <v>82</v>
      </c>
      <c r="B15172" s="2">
        <v>0.18453373327296591</v>
      </c>
    </row>
    <row r="15173" spans="1:2" x14ac:dyDescent="0.25">
      <c r="A15173" s="6" t="s">
        <v>240</v>
      </c>
      <c r="B15173" s="2">
        <v>2.4110802957444992</v>
      </c>
    </row>
    <row r="15174" spans="1:2" x14ac:dyDescent="0.25">
      <c r="A15174" s="28" t="s">
        <v>79</v>
      </c>
      <c r="B15174" s="2">
        <v>8.7620469094909018E-3</v>
      </c>
    </row>
    <row r="15175" spans="1:2" x14ac:dyDescent="0.25">
      <c r="A15175" s="28" t="s">
        <v>87</v>
      </c>
      <c r="B15175" s="2">
        <v>0.71550984382701344</v>
      </c>
    </row>
    <row r="15176" spans="1:2" x14ac:dyDescent="0.25">
      <c r="A15176" s="28" t="s">
        <v>31</v>
      </c>
      <c r="B15176" s="2">
        <v>0.20557560211783421</v>
      </c>
    </row>
    <row r="15177" spans="1:2" x14ac:dyDescent="0.25">
      <c r="A15177" s="28" t="s">
        <v>29</v>
      </c>
      <c r="B15177" s="2">
        <v>0.35211874900261353</v>
      </c>
    </row>
    <row r="15178" spans="1:2" x14ac:dyDescent="0.25">
      <c r="A15178" s="28" t="s">
        <v>30</v>
      </c>
      <c r="B15178" s="2">
        <v>5.567510649736801E-2</v>
      </c>
    </row>
    <row r="15179" spans="1:2" x14ac:dyDescent="0.25">
      <c r="A15179" s="28" t="s">
        <v>88</v>
      </c>
      <c r="B15179" s="2">
        <v>7.3469531541950323E-2</v>
      </c>
    </row>
    <row r="15180" spans="1:2" x14ac:dyDescent="0.25">
      <c r="A15180" s="28" t="s">
        <v>80</v>
      </c>
      <c r="B15180" s="2">
        <v>1.2380776241751117E-2</v>
      </c>
    </row>
    <row r="15181" spans="1:2" x14ac:dyDescent="0.25">
      <c r="A15181" s="28" t="s">
        <v>84</v>
      </c>
      <c r="B15181" s="2">
        <v>5.7508439501719619E-2</v>
      </c>
    </row>
    <row r="15182" spans="1:2" x14ac:dyDescent="0.25">
      <c r="A15182" s="28" t="s">
        <v>85</v>
      </c>
      <c r="B15182" s="2">
        <v>0.65681456482884393</v>
      </c>
    </row>
    <row r="15183" spans="1:2" x14ac:dyDescent="0.25">
      <c r="A15183" s="28" t="s">
        <v>82</v>
      </c>
      <c r="B15183" s="2">
        <v>0.27326563527591435</v>
      </c>
    </row>
    <row r="15184" spans="1:2" x14ac:dyDescent="0.25">
      <c r="A15184" s="6" t="s">
        <v>242</v>
      </c>
      <c r="B15184" s="2">
        <v>55.28822204331172</v>
      </c>
    </row>
    <row r="15185" spans="1:2" x14ac:dyDescent="0.25">
      <c r="A15185" s="28" t="s">
        <v>79</v>
      </c>
      <c r="B15185" s="2">
        <v>1.2541630546152531</v>
      </c>
    </row>
    <row r="15186" spans="1:2" x14ac:dyDescent="0.25">
      <c r="A15186" s="28" t="s">
        <v>86</v>
      </c>
      <c r="B15186" s="2">
        <v>0.81511171817284189</v>
      </c>
    </row>
    <row r="15187" spans="1:2" x14ac:dyDescent="0.25">
      <c r="A15187" s="28" t="s">
        <v>87</v>
      </c>
      <c r="B15187" s="2">
        <v>1.4936756327807137</v>
      </c>
    </row>
    <row r="15188" spans="1:2" x14ac:dyDescent="0.25">
      <c r="A15188" s="28" t="s">
        <v>31</v>
      </c>
      <c r="B15188" s="2">
        <v>7.4373532266399032</v>
      </c>
    </row>
    <row r="15189" spans="1:2" x14ac:dyDescent="0.25">
      <c r="A15189" s="28" t="s">
        <v>29</v>
      </c>
      <c r="B15189" s="2">
        <v>7.1667080731989445</v>
      </c>
    </row>
    <row r="15190" spans="1:2" x14ac:dyDescent="0.25">
      <c r="A15190" s="28" t="s">
        <v>30</v>
      </c>
      <c r="B15190" s="2">
        <v>3.6997523941976986</v>
      </c>
    </row>
    <row r="15191" spans="1:2" x14ac:dyDescent="0.25">
      <c r="A15191" s="28" t="s">
        <v>88</v>
      </c>
      <c r="B15191" s="2">
        <v>11.368758004705828</v>
      </c>
    </row>
    <row r="15192" spans="1:2" x14ac:dyDescent="0.25">
      <c r="A15192" s="28" t="s">
        <v>80</v>
      </c>
      <c r="B15192" s="2">
        <v>0.68310681202365042</v>
      </c>
    </row>
    <row r="15193" spans="1:2" x14ac:dyDescent="0.25">
      <c r="A15193" s="28" t="s">
        <v>84</v>
      </c>
      <c r="B15193" s="2">
        <v>3.8892713375965964</v>
      </c>
    </row>
    <row r="15194" spans="1:2" x14ac:dyDescent="0.25">
      <c r="A15194" s="28" t="s">
        <v>85</v>
      </c>
      <c r="B15194" s="2">
        <v>7.5326415980762533</v>
      </c>
    </row>
    <row r="15195" spans="1:2" x14ac:dyDescent="0.25">
      <c r="A15195" s="28" t="s">
        <v>82</v>
      </c>
      <c r="B15195" s="2">
        <v>9.9476801913040322</v>
      </c>
    </row>
    <row r="15196" spans="1:2" x14ac:dyDescent="0.25">
      <c r="A15196" s="6" t="s">
        <v>231</v>
      </c>
      <c r="B15196" s="2">
        <v>2.1940561873925812</v>
      </c>
    </row>
    <row r="15197" spans="1:2" x14ac:dyDescent="0.25">
      <c r="A15197" s="28" t="s">
        <v>79</v>
      </c>
      <c r="B15197" s="2">
        <v>7.2923297740209582E-5</v>
      </c>
    </row>
    <row r="15198" spans="1:2" x14ac:dyDescent="0.25">
      <c r="A15198" s="28" t="s">
        <v>86</v>
      </c>
      <c r="B15198" s="2">
        <v>1.6073603913755493E-4</v>
      </c>
    </row>
    <row r="15199" spans="1:2" x14ac:dyDescent="0.25">
      <c r="A15199" s="28" t="s">
        <v>31</v>
      </c>
      <c r="B15199" s="2">
        <v>0.11416595131915061</v>
      </c>
    </row>
    <row r="15200" spans="1:2" x14ac:dyDescent="0.25">
      <c r="A15200" s="28" t="s">
        <v>29</v>
      </c>
      <c r="B15200" s="2">
        <v>0.70092379153670592</v>
      </c>
    </row>
    <row r="15201" spans="1:2" x14ac:dyDescent="0.25">
      <c r="A15201" s="28" t="s">
        <v>30</v>
      </c>
      <c r="B15201" s="2">
        <v>4.9713511432390571E-4</v>
      </c>
    </row>
    <row r="15202" spans="1:2" x14ac:dyDescent="0.25">
      <c r="A15202" s="28" t="s">
        <v>88</v>
      </c>
      <c r="B15202" s="2">
        <v>0.52653698316360809</v>
      </c>
    </row>
    <row r="15203" spans="1:2" x14ac:dyDescent="0.25">
      <c r="A15203" s="28" t="s">
        <v>80</v>
      </c>
      <c r="B15203" s="2">
        <v>2.1763183602826366E-3</v>
      </c>
    </row>
    <row r="15204" spans="1:2" x14ac:dyDescent="0.25">
      <c r="A15204" s="28" t="s">
        <v>84</v>
      </c>
      <c r="B15204" s="2">
        <v>2.4447401091959369E-3</v>
      </c>
    </row>
    <row r="15205" spans="1:2" x14ac:dyDescent="0.25">
      <c r="A15205" s="28" t="s">
        <v>85</v>
      </c>
      <c r="B15205" s="2">
        <v>0.31698291395952577</v>
      </c>
    </row>
    <row r="15206" spans="1:2" x14ac:dyDescent="0.25">
      <c r="A15206" s="28" t="s">
        <v>82</v>
      </c>
      <c r="B15206" s="2">
        <v>0.53009469449291058</v>
      </c>
    </row>
    <row r="15207" spans="1:2" x14ac:dyDescent="0.25">
      <c r="A15207" s="6" t="s">
        <v>19</v>
      </c>
      <c r="B15207" s="2">
        <v>5.8906199421275757E-2</v>
      </c>
    </row>
    <row r="15208" spans="1:2" x14ac:dyDescent="0.25">
      <c r="A15208" s="28" t="s">
        <v>79</v>
      </c>
      <c r="B15208" s="2">
        <v>1.4323930570915923E-2</v>
      </c>
    </row>
    <row r="15209" spans="1:2" x14ac:dyDescent="0.25">
      <c r="A15209" s="28" t="s">
        <v>86</v>
      </c>
      <c r="B15209" s="2">
        <v>1.3134864812429979E-3</v>
      </c>
    </row>
    <row r="15210" spans="1:2" x14ac:dyDescent="0.25">
      <c r="A15210" s="28" t="s">
        <v>87</v>
      </c>
      <c r="B15210" s="2">
        <v>1.0679167843720689E-4</v>
      </c>
    </row>
    <row r="15211" spans="1:2" x14ac:dyDescent="0.25">
      <c r="A15211" s="28" t="s">
        <v>31</v>
      </c>
      <c r="B15211" s="2">
        <v>2.2586981039789525E-2</v>
      </c>
    </row>
    <row r="15212" spans="1:2" x14ac:dyDescent="0.25">
      <c r="A15212" s="28" t="s">
        <v>29</v>
      </c>
      <c r="B15212" s="2">
        <v>5.9969584260785632E-3</v>
      </c>
    </row>
    <row r="15213" spans="1:2" x14ac:dyDescent="0.25">
      <c r="A15213" s="28" t="s">
        <v>30</v>
      </c>
      <c r="B15213" s="2">
        <v>2.1092982814750944E-3</v>
      </c>
    </row>
    <row r="15214" spans="1:2" x14ac:dyDescent="0.25">
      <c r="A15214" s="28" t="s">
        <v>88</v>
      </c>
      <c r="B15214" s="2">
        <v>2.3264874075434633E-3</v>
      </c>
    </row>
    <row r="15215" spans="1:2" x14ac:dyDescent="0.25">
      <c r="A15215" s="28" t="s">
        <v>80</v>
      </c>
      <c r="B15215" s="2">
        <v>1.1620868323824942E-3</v>
      </c>
    </row>
    <row r="15216" spans="1:2" x14ac:dyDescent="0.25">
      <c r="A15216" s="28" t="s">
        <v>84</v>
      </c>
      <c r="B15216" s="2">
        <v>6.2668369084676408E-4</v>
      </c>
    </row>
    <row r="15217" spans="1:2" x14ac:dyDescent="0.25">
      <c r="A15217" s="28" t="s">
        <v>85</v>
      </c>
      <c r="B15217" s="2">
        <v>5.6388351621216061E-3</v>
      </c>
    </row>
    <row r="15218" spans="1:2" x14ac:dyDescent="0.25">
      <c r="A15218" s="28" t="s">
        <v>82</v>
      </c>
      <c r="B15218" s="2">
        <v>2.7146598504421107E-3</v>
      </c>
    </row>
    <row r="15219" spans="1:2" x14ac:dyDescent="0.25">
      <c r="A15219" s="6" t="s">
        <v>244</v>
      </c>
      <c r="B15219" s="2">
        <v>21.285099355225874</v>
      </c>
    </row>
    <row r="15220" spans="1:2" x14ac:dyDescent="0.25">
      <c r="A15220" s="28" t="s">
        <v>79</v>
      </c>
      <c r="B15220" s="2">
        <v>0.27280554337153101</v>
      </c>
    </row>
    <row r="15221" spans="1:2" x14ac:dyDescent="0.25">
      <c r="A15221" s="28" t="s">
        <v>86</v>
      </c>
      <c r="B15221" s="2">
        <v>0.49662483685001341</v>
      </c>
    </row>
    <row r="15222" spans="1:2" x14ac:dyDescent="0.25">
      <c r="A15222" s="28" t="s">
        <v>87</v>
      </c>
      <c r="B15222" s="2">
        <v>0.41546413861648368</v>
      </c>
    </row>
    <row r="15223" spans="1:2" x14ac:dyDescent="0.25">
      <c r="A15223" s="28" t="s">
        <v>31</v>
      </c>
      <c r="B15223" s="2">
        <v>3.1365162432602176</v>
      </c>
    </row>
    <row r="15224" spans="1:2" x14ac:dyDescent="0.25">
      <c r="A15224" s="28" t="s">
        <v>29</v>
      </c>
      <c r="B15224" s="2">
        <v>6.3065555921596363</v>
      </c>
    </row>
    <row r="15225" spans="1:2" x14ac:dyDescent="0.25">
      <c r="A15225" s="28" t="s">
        <v>30</v>
      </c>
      <c r="B15225" s="2">
        <v>1.1636811317777953</v>
      </c>
    </row>
    <row r="15226" spans="1:2" x14ac:dyDescent="0.25">
      <c r="A15226" s="28" t="s">
        <v>88</v>
      </c>
      <c r="B15226" s="2">
        <v>2.3060493415399934</v>
      </c>
    </row>
    <row r="15227" spans="1:2" x14ac:dyDescent="0.25">
      <c r="A15227" s="28" t="s">
        <v>80</v>
      </c>
      <c r="B15227" s="2">
        <v>0.20836312393529538</v>
      </c>
    </row>
    <row r="15228" spans="1:2" x14ac:dyDescent="0.25">
      <c r="A15228" s="28" t="s">
        <v>84</v>
      </c>
      <c r="B15228" s="2">
        <v>0.90216814066688433</v>
      </c>
    </row>
    <row r="15229" spans="1:2" x14ac:dyDescent="0.25">
      <c r="A15229" s="28" t="s">
        <v>85</v>
      </c>
      <c r="B15229" s="2">
        <v>3.4849543727539478</v>
      </c>
    </row>
    <row r="15230" spans="1:2" x14ac:dyDescent="0.25">
      <c r="A15230" s="28" t="s">
        <v>82</v>
      </c>
      <c r="B15230" s="2">
        <v>2.5919168902940743</v>
      </c>
    </row>
    <row r="15231" spans="1:2" x14ac:dyDescent="0.25">
      <c r="A15231" s="6" t="s">
        <v>52</v>
      </c>
      <c r="B15231" s="2">
        <v>2.9313857044321043</v>
      </c>
    </row>
    <row r="15232" spans="1:2" x14ac:dyDescent="0.25">
      <c r="A15232" s="28" t="s">
        <v>79</v>
      </c>
      <c r="B15232" s="2">
        <v>7.4367988459999979E-2</v>
      </c>
    </row>
    <row r="15233" spans="1:2" x14ac:dyDescent="0.25">
      <c r="A15233" s="28" t="s">
        <v>86</v>
      </c>
      <c r="B15233" s="2">
        <v>1.7267815038990667E-2</v>
      </c>
    </row>
    <row r="15234" spans="1:2" x14ac:dyDescent="0.25">
      <c r="A15234" s="28" t="s">
        <v>87</v>
      </c>
      <c r="B15234" s="2">
        <v>0.17262345799536508</v>
      </c>
    </row>
    <row r="15235" spans="1:2" x14ac:dyDescent="0.25">
      <c r="A15235" s="28" t="s">
        <v>31</v>
      </c>
      <c r="B15235" s="2">
        <v>1.771902836997748E-2</v>
      </c>
    </row>
    <row r="15236" spans="1:2" x14ac:dyDescent="0.25">
      <c r="A15236" s="28" t="s">
        <v>29</v>
      </c>
      <c r="B15236" s="2">
        <v>1.5566914711651392</v>
      </c>
    </row>
    <row r="15237" spans="1:2" x14ac:dyDescent="0.25">
      <c r="A15237" s="28" t="s">
        <v>30</v>
      </c>
      <c r="B15237" s="2">
        <v>2.0172599200666295E-2</v>
      </c>
    </row>
    <row r="15238" spans="1:2" x14ac:dyDescent="0.25">
      <c r="A15238" s="28" t="s">
        <v>88</v>
      </c>
      <c r="B15238" s="2">
        <v>5.4115703345659426E-2</v>
      </c>
    </row>
    <row r="15239" spans="1:2" x14ac:dyDescent="0.25">
      <c r="A15239" s="28" t="s">
        <v>80</v>
      </c>
      <c r="B15239" s="2">
        <v>0.11988986755268856</v>
      </c>
    </row>
    <row r="15240" spans="1:2" x14ac:dyDescent="0.25">
      <c r="A15240" s="28" t="s">
        <v>84</v>
      </c>
      <c r="B15240" s="2">
        <v>8.7304603515141979E-2</v>
      </c>
    </row>
    <row r="15241" spans="1:2" x14ac:dyDescent="0.25">
      <c r="A15241" s="28" t="s">
        <v>85</v>
      </c>
      <c r="B15241" s="2">
        <v>0.65074191637877865</v>
      </c>
    </row>
    <row r="15242" spans="1:2" x14ac:dyDescent="0.25">
      <c r="A15242" s="28" t="s">
        <v>82</v>
      </c>
      <c r="B15242" s="2">
        <v>0.16049125340969697</v>
      </c>
    </row>
    <row r="15243" spans="1:2" x14ac:dyDescent="0.25">
      <c r="A15243" s="6" t="s">
        <v>246</v>
      </c>
      <c r="B15243" s="2">
        <v>7.0059210728749823</v>
      </c>
    </row>
    <row r="15244" spans="1:2" x14ac:dyDescent="0.25">
      <c r="A15244" s="28" t="s">
        <v>79</v>
      </c>
      <c r="B15244" s="2">
        <v>7.3761545972451825E-2</v>
      </c>
    </row>
    <row r="15245" spans="1:2" x14ac:dyDescent="0.25">
      <c r="A15245" s="28" t="s">
        <v>86</v>
      </c>
      <c r="B15245" s="2">
        <v>2.6868354455351826E-2</v>
      </c>
    </row>
    <row r="15246" spans="1:2" x14ac:dyDescent="0.25">
      <c r="A15246" s="28" t="s">
        <v>87</v>
      </c>
      <c r="B15246" s="2">
        <v>6.6352712968900052E-2</v>
      </c>
    </row>
    <row r="15247" spans="1:2" x14ac:dyDescent="0.25">
      <c r="A15247" s="28" t="s">
        <v>31</v>
      </c>
      <c r="B15247" s="2">
        <v>0.85615375522246717</v>
      </c>
    </row>
    <row r="15248" spans="1:2" x14ac:dyDescent="0.25">
      <c r="A15248" s="28" t="s">
        <v>29</v>
      </c>
      <c r="B15248" s="2">
        <v>1.3148450240425109</v>
      </c>
    </row>
    <row r="15249" spans="1:2" x14ac:dyDescent="0.25">
      <c r="A15249" s="28" t="s">
        <v>30</v>
      </c>
      <c r="B15249" s="2">
        <v>0.30769043947364882</v>
      </c>
    </row>
    <row r="15250" spans="1:2" x14ac:dyDescent="0.25">
      <c r="A15250" s="28" t="s">
        <v>88</v>
      </c>
      <c r="B15250" s="2">
        <v>0.56194209603061007</v>
      </c>
    </row>
    <row r="15251" spans="1:2" x14ac:dyDescent="0.25">
      <c r="A15251" s="28" t="s">
        <v>80</v>
      </c>
      <c r="B15251" s="2">
        <v>0.66884918078794808</v>
      </c>
    </row>
    <row r="15252" spans="1:2" x14ac:dyDescent="0.25">
      <c r="A15252" s="28" t="s">
        <v>84</v>
      </c>
      <c r="B15252" s="2">
        <v>0.32075392096242045</v>
      </c>
    </row>
    <row r="15253" spans="1:2" x14ac:dyDescent="0.25">
      <c r="A15253" s="28" t="s">
        <v>85</v>
      </c>
      <c r="B15253" s="2">
        <v>2.1742925443429524</v>
      </c>
    </row>
    <row r="15254" spans="1:2" x14ac:dyDescent="0.25">
      <c r="A15254" s="28" t="s">
        <v>82</v>
      </c>
      <c r="B15254" s="2">
        <v>0.63441149861572044</v>
      </c>
    </row>
    <row r="15255" spans="1:2" x14ac:dyDescent="0.25">
      <c r="A15255" s="6" t="s">
        <v>248</v>
      </c>
      <c r="B15255" s="2">
        <v>102.99864240971198</v>
      </c>
    </row>
    <row r="15256" spans="1:2" x14ac:dyDescent="0.25">
      <c r="A15256" s="28" t="s">
        <v>79</v>
      </c>
      <c r="B15256" s="2">
        <v>1.3311610746059857</v>
      </c>
    </row>
    <row r="15257" spans="1:2" x14ac:dyDescent="0.25">
      <c r="A15257" s="28" t="s">
        <v>86</v>
      </c>
      <c r="B15257" s="2">
        <v>1.9879990674483972</v>
      </c>
    </row>
    <row r="15258" spans="1:2" x14ac:dyDescent="0.25">
      <c r="A15258" s="28" t="s">
        <v>87</v>
      </c>
      <c r="B15258" s="2">
        <v>3.2430636432963516</v>
      </c>
    </row>
    <row r="15259" spans="1:2" x14ac:dyDescent="0.25">
      <c r="A15259" s="28" t="s">
        <v>31</v>
      </c>
      <c r="B15259" s="2">
        <v>8.9344724690707658</v>
      </c>
    </row>
    <row r="15260" spans="1:2" x14ac:dyDescent="0.25">
      <c r="A15260" s="28" t="s">
        <v>29</v>
      </c>
      <c r="B15260" s="2">
        <v>11.968785359077717</v>
      </c>
    </row>
    <row r="15261" spans="1:2" x14ac:dyDescent="0.25">
      <c r="A15261" s="28" t="s">
        <v>30</v>
      </c>
      <c r="B15261" s="2">
        <v>5.3067458694966829</v>
      </c>
    </row>
    <row r="15262" spans="1:2" x14ac:dyDescent="0.25">
      <c r="A15262" s="28" t="s">
        <v>88</v>
      </c>
      <c r="B15262" s="2">
        <v>17.232452651780889</v>
      </c>
    </row>
    <row r="15263" spans="1:2" x14ac:dyDescent="0.25">
      <c r="A15263" s="28" t="s">
        <v>80</v>
      </c>
      <c r="B15263" s="2">
        <v>3.8121999971194054</v>
      </c>
    </row>
    <row r="15264" spans="1:2" x14ac:dyDescent="0.25">
      <c r="A15264" s="28" t="s">
        <v>84</v>
      </c>
      <c r="B15264" s="2">
        <v>11.607782062529395</v>
      </c>
    </row>
    <row r="15265" spans="1:2" x14ac:dyDescent="0.25">
      <c r="A15265" s="28" t="s">
        <v>85</v>
      </c>
      <c r="B15265" s="2">
        <v>21.062986038083299</v>
      </c>
    </row>
    <row r="15266" spans="1:2" x14ac:dyDescent="0.25">
      <c r="A15266" s="28" t="s">
        <v>82</v>
      </c>
      <c r="B15266" s="2">
        <v>16.510994177203081</v>
      </c>
    </row>
    <row r="15267" spans="1:2" x14ac:dyDescent="0.25">
      <c r="A15267" s="6" t="s">
        <v>20</v>
      </c>
      <c r="B15267" s="2">
        <v>40.74388494143011</v>
      </c>
    </row>
    <row r="15268" spans="1:2" x14ac:dyDescent="0.25">
      <c r="A15268" s="28" t="s">
        <v>79</v>
      </c>
      <c r="B15268" s="2">
        <v>0.75598740414947929</v>
      </c>
    </row>
    <row r="15269" spans="1:2" x14ac:dyDescent="0.25">
      <c r="A15269" s="28" t="s">
        <v>86</v>
      </c>
      <c r="B15269" s="2">
        <v>1.0313003740174391</v>
      </c>
    </row>
    <row r="15270" spans="1:2" x14ac:dyDescent="0.25">
      <c r="A15270" s="28" t="s">
        <v>87</v>
      </c>
      <c r="B15270" s="2">
        <v>3.9181894943448743</v>
      </c>
    </row>
    <row r="15271" spans="1:2" x14ac:dyDescent="0.25">
      <c r="A15271" s="28" t="s">
        <v>31</v>
      </c>
      <c r="B15271" s="2">
        <v>4.0766319356453362</v>
      </c>
    </row>
    <row r="15272" spans="1:2" x14ac:dyDescent="0.25">
      <c r="A15272" s="28" t="s">
        <v>29</v>
      </c>
      <c r="B15272" s="2">
        <v>3.7930238916060395</v>
      </c>
    </row>
    <row r="15273" spans="1:2" x14ac:dyDescent="0.25">
      <c r="A15273" s="28" t="s">
        <v>30</v>
      </c>
      <c r="B15273" s="2">
        <v>2.0061142286588707</v>
      </c>
    </row>
    <row r="15274" spans="1:2" x14ac:dyDescent="0.25">
      <c r="A15274" s="28" t="s">
        <v>88</v>
      </c>
      <c r="B15274" s="2">
        <v>5.0958065538420527</v>
      </c>
    </row>
    <row r="15275" spans="1:2" x14ac:dyDescent="0.25">
      <c r="A15275" s="28" t="s">
        <v>80</v>
      </c>
      <c r="B15275" s="2">
        <v>0.49400259277572561</v>
      </c>
    </row>
    <row r="15276" spans="1:2" x14ac:dyDescent="0.25">
      <c r="A15276" s="28" t="s">
        <v>84</v>
      </c>
      <c r="B15276" s="2">
        <v>8.4830516008630035</v>
      </c>
    </row>
    <row r="15277" spans="1:2" x14ac:dyDescent="0.25">
      <c r="A15277" s="28" t="s">
        <v>85</v>
      </c>
      <c r="B15277" s="2">
        <v>6.1663347001603226</v>
      </c>
    </row>
    <row r="15278" spans="1:2" x14ac:dyDescent="0.25">
      <c r="A15278" s="28" t="s">
        <v>82</v>
      </c>
      <c r="B15278" s="2">
        <v>4.9234421653669695</v>
      </c>
    </row>
    <row r="15279" spans="1:2" x14ac:dyDescent="0.25">
      <c r="A15279" s="6" t="s">
        <v>21</v>
      </c>
      <c r="B15279" s="2">
        <v>16.879034609281625</v>
      </c>
    </row>
    <row r="15280" spans="1:2" x14ac:dyDescent="0.25">
      <c r="A15280" s="28" t="s">
        <v>79</v>
      </c>
      <c r="B15280" s="2">
        <v>2.7521356832809461E-2</v>
      </c>
    </row>
    <row r="15281" spans="1:2" x14ac:dyDescent="0.25">
      <c r="A15281" s="28" t="s">
        <v>86</v>
      </c>
      <c r="B15281" s="2">
        <v>6.5767635798170951E-2</v>
      </c>
    </row>
    <row r="15282" spans="1:2" x14ac:dyDescent="0.25">
      <c r="A15282" s="28" t="s">
        <v>87</v>
      </c>
      <c r="B15282" s="2">
        <v>2.7826977049022712E-2</v>
      </c>
    </row>
    <row r="15283" spans="1:2" x14ac:dyDescent="0.25">
      <c r="A15283" s="28" t="s">
        <v>31</v>
      </c>
      <c r="B15283" s="2">
        <v>1.0631886111129589</v>
      </c>
    </row>
    <row r="15284" spans="1:2" x14ac:dyDescent="0.25">
      <c r="A15284" s="28" t="s">
        <v>29</v>
      </c>
      <c r="B15284" s="2">
        <v>0.81366843260126953</v>
      </c>
    </row>
    <row r="15285" spans="1:2" x14ac:dyDescent="0.25">
      <c r="A15285" s="28" t="s">
        <v>30</v>
      </c>
      <c r="B15285" s="2">
        <v>0.60804284863096214</v>
      </c>
    </row>
    <row r="15286" spans="1:2" x14ac:dyDescent="0.25">
      <c r="A15286" s="28" t="s">
        <v>88</v>
      </c>
      <c r="B15286" s="2">
        <v>1.1430868970993957</v>
      </c>
    </row>
    <row r="15287" spans="1:2" x14ac:dyDescent="0.25">
      <c r="A15287" s="28" t="s">
        <v>80</v>
      </c>
      <c r="B15287" s="2">
        <v>6.287301175953095</v>
      </c>
    </row>
    <row r="15288" spans="1:2" x14ac:dyDescent="0.25">
      <c r="A15288" s="28" t="s">
        <v>84</v>
      </c>
      <c r="B15288" s="2">
        <v>2.2120745017396453</v>
      </c>
    </row>
    <row r="15289" spans="1:2" x14ac:dyDescent="0.25">
      <c r="A15289" s="28" t="s">
        <v>85</v>
      </c>
      <c r="B15289" s="2">
        <v>1.4702144946298974</v>
      </c>
    </row>
    <row r="15290" spans="1:2" x14ac:dyDescent="0.25">
      <c r="A15290" s="28" t="s">
        <v>82</v>
      </c>
      <c r="B15290" s="2">
        <v>3.1603416778343991</v>
      </c>
    </row>
    <row r="15291" spans="1:2" x14ac:dyDescent="0.25">
      <c r="A15291" s="6" t="s">
        <v>22</v>
      </c>
      <c r="B15291" s="2">
        <v>2.2040014265165309</v>
      </c>
    </row>
    <row r="15292" spans="1:2" x14ac:dyDescent="0.25">
      <c r="A15292" s="28" t="s">
        <v>79</v>
      </c>
      <c r="B15292" s="2">
        <v>3.4937252268437968E-2</v>
      </c>
    </row>
    <row r="15293" spans="1:2" x14ac:dyDescent="0.25">
      <c r="A15293" s="28" t="s">
        <v>86</v>
      </c>
      <c r="B15293" s="2">
        <v>3.7033586369991489E-2</v>
      </c>
    </row>
    <row r="15294" spans="1:2" x14ac:dyDescent="0.25">
      <c r="A15294" s="28" t="s">
        <v>87</v>
      </c>
      <c r="B15294" s="2">
        <v>5.1204339008195356E-2</v>
      </c>
    </row>
    <row r="15295" spans="1:2" x14ac:dyDescent="0.25">
      <c r="A15295" s="28" t="s">
        <v>31</v>
      </c>
      <c r="B15295" s="2">
        <v>0.26956256538956624</v>
      </c>
    </row>
    <row r="15296" spans="1:2" x14ac:dyDescent="0.25">
      <c r="A15296" s="28" t="s">
        <v>29</v>
      </c>
      <c r="B15296" s="2">
        <v>0.72142356678897457</v>
      </c>
    </row>
    <row r="15297" spans="1:2" x14ac:dyDescent="0.25">
      <c r="A15297" s="28" t="s">
        <v>30</v>
      </c>
      <c r="B15297" s="2">
        <v>0.12346637938830379</v>
      </c>
    </row>
    <row r="15298" spans="1:2" x14ac:dyDescent="0.25">
      <c r="A15298" s="28" t="s">
        <v>88</v>
      </c>
      <c r="B15298" s="2">
        <v>0.23838061705934133</v>
      </c>
    </row>
    <row r="15299" spans="1:2" x14ac:dyDescent="0.25">
      <c r="A15299" s="28" t="s">
        <v>80</v>
      </c>
      <c r="B15299" s="2">
        <v>2.7784402357168368E-2</v>
      </c>
    </row>
    <row r="15300" spans="1:2" x14ac:dyDescent="0.25">
      <c r="A15300" s="28" t="s">
        <v>84</v>
      </c>
      <c r="B15300" s="2">
        <v>0.10442810293881194</v>
      </c>
    </row>
    <row r="15301" spans="1:2" x14ac:dyDescent="0.25">
      <c r="A15301" s="28" t="s">
        <v>85</v>
      </c>
      <c r="B15301" s="2">
        <v>0.30453783081103986</v>
      </c>
    </row>
    <row r="15302" spans="1:2" x14ac:dyDescent="0.25">
      <c r="A15302" s="28" t="s">
        <v>82</v>
      </c>
      <c r="B15302" s="2">
        <v>0.29124278413669996</v>
      </c>
    </row>
    <row r="15303" spans="1:2" x14ac:dyDescent="0.25">
      <c r="A15303" s="6" t="s">
        <v>25</v>
      </c>
      <c r="B15303" s="2">
        <v>7.9930553291833988</v>
      </c>
    </row>
    <row r="15304" spans="1:2" x14ac:dyDescent="0.25">
      <c r="A15304" s="28" t="s">
        <v>79</v>
      </c>
      <c r="B15304" s="2">
        <v>6.7158750010919324E-2</v>
      </c>
    </row>
    <row r="15305" spans="1:2" x14ac:dyDescent="0.25">
      <c r="A15305" s="28" t="s">
        <v>86</v>
      </c>
      <c r="B15305" s="2">
        <v>0.13056898692307589</v>
      </c>
    </row>
    <row r="15306" spans="1:2" x14ac:dyDescent="0.25">
      <c r="A15306" s="28" t="s">
        <v>87</v>
      </c>
      <c r="B15306" s="2">
        <v>6.239539970917643E-2</v>
      </c>
    </row>
    <row r="15307" spans="1:2" x14ac:dyDescent="0.25">
      <c r="A15307" s="28" t="s">
        <v>31</v>
      </c>
      <c r="B15307" s="2">
        <v>1.4102572801358539</v>
      </c>
    </row>
    <row r="15308" spans="1:2" x14ac:dyDescent="0.25">
      <c r="A15308" s="28" t="s">
        <v>29</v>
      </c>
      <c r="B15308" s="2">
        <v>2.7042303788829614</v>
      </c>
    </row>
    <row r="15309" spans="1:2" x14ac:dyDescent="0.25">
      <c r="A15309" s="28" t="s">
        <v>30</v>
      </c>
      <c r="B15309" s="2">
        <v>0.32444227875152404</v>
      </c>
    </row>
    <row r="15310" spans="1:2" x14ac:dyDescent="0.25">
      <c r="A15310" s="28" t="s">
        <v>88</v>
      </c>
      <c r="B15310" s="2">
        <v>1.8711280216695145</v>
      </c>
    </row>
    <row r="15311" spans="1:2" x14ac:dyDescent="0.25">
      <c r="A15311" s="28" t="s">
        <v>80</v>
      </c>
      <c r="B15311" s="2">
        <v>3.4363534423077012E-2</v>
      </c>
    </row>
    <row r="15312" spans="1:2" x14ac:dyDescent="0.25">
      <c r="A15312" s="28" t="s">
        <v>84</v>
      </c>
      <c r="B15312" s="2">
        <v>3.0701643919574619E-2</v>
      </c>
    </row>
    <row r="15313" spans="1:2" x14ac:dyDescent="0.25">
      <c r="A15313" s="28" t="s">
        <v>85</v>
      </c>
      <c r="B15313" s="2">
        <v>0.85943297992501799</v>
      </c>
    </row>
    <row r="15314" spans="1:2" x14ac:dyDescent="0.25">
      <c r="A15314" s="28" t="s">
        <v>82</v>
      </c>
      <c r="B15314" s="2">
        <v>0.49837607483270402</v>
      </c>
    </row>
    <row r="15315" spans="1:2" x14ac:dyDescent="0.25">
      <c r="A15315" s="6" t="s">
        <v>23</v>
      </c>
      <c r="B15315" s="2">
        <v>9.7566741694320562</v>
      </c>
    </row>
    <row r="15316" spans="1:2" x14ac:dyDescent="0.25">
      <c r="A15316" s="28" t="s">
        <v>79</v>
      </c>
      <c r="B15316" s="2">
        <v>8.2491702901906647E-2</v>
      </c>
    </row>
    <row r="15317" spans="1:2" x14ac:dyDescent="0.25">
      <c r="A15317" s="28" t="s">
        <v>86</v>
      </c>
      <c r="B15317" s="2">
        <v>0.22089095932896244</v>
      </c>
    </row>
    <row r="15318" spans="1:2" x14ac:dyDescent="0.25">
      <c r="A15318" s="28" t="s">
        <v>87</v>
      </c>
      <c r="B15318" s="2">
        <v>0.18077800211127115</v>
      </c>
    </row>
    <row r="15319" spans="1:2" x14ac:dyDescent="0.25">
      <c r="A15319" s="28" t="s">
        <v>31</v>
      </c>
      <c r="B15319" s="2">
        <v>1.0080982947492259</v>
      </c>
    </row>
    <row r="15320" spans="1:2" x14ac:dyDescent="0.25">
      <c r="A15320" s="28" t="s">
        <v>29</v>
      </c>
      <c r="B15320" s="2">
        <v>2.3990914209213452</v>
      </c>
    </row>
    <row r="15321" spans="1:2" x14ac:dyDescent="0.25">
      <c r="A15321" s="28" t="s">
        <v>30</v>
      </c>
      <c r="B15321" s="2">
        <v>0.51630593027062954</v>
      </c>
    </row>
    <row r="15322" spans="1:2" x14ac:dyDescent="0.25">
      <c r="A15322" s="28" t="s">
        <v>88</v>
      </c>
      <c r="B15322" s="2">
        <v>0.80876271283234324</v>
      </c>
    </row>
    <row r="15323" spans="1:2" x14ac:dyDescent="0.25">
      <c r="A15323" s="28" t="s">
        <v>80</v>
      </c>
      <c r="B15323" s="2">
        <v>0.30567816664673486</v>
      </c>
    </row>
    <row r="15324" spans="1:2" x14ac:dyDescent="0.25">
      <c r="A15324" s="28" t="s">
        <v>84</v>
      </c>
      <c r="B15324" s="2">
        <v>1.7086849442796821</v>
      </c>
    </row>
    <row r="15325" spans="1:2" x14ac:dyDescent="0.25">
      <c r="A15325" s="28" t="s">
        <v>85</v>
      </c>
      <c r="B15325" s="2">
        <v>1.3018909847156528</v>
      </c>
    </row>
    <row r="15326" spans="1:2" x14ac:dyDescent="0.25">
      <c r="A15326" s="28" t="s">
        <v>82</v>
      </c>
      <c r="B15326" s="2">
        <v>1.2240010506743026</v>
      </c>
    </row>
    <row r="15327" spans="1:2" x14ac:dyDescent="0.25">
      <c r="A15327" s="6" t="s">
        <v>250</v>
      </c>
      <c r="B15327" s="2">
        <v>31.788455064947772</v>
      </c>
    </row>
    <row r="15328" spans="1:2" x14ac:dyDescent="0.25">
      <c r="A15328" s="28" t="s">
        <v>79</v>
      </c>
      <c r="B15328" s="2">
        <v>0.19138130551372382</v>
      </c>
    </row>
    <row r="15329" spans="1:2" x14ac:dyDescent="0.25">
      <c r="A15329" s="28" t="s">
        <v>86</v>
      </c>
      <c r="B15329" s="2">
        <v>1.6756647528478361</v>
      </c>
    </row>
    <row r="15330" spans="1:2" x14ac:dyDescent="0.25">
      <c r="A15330" s="28" t="s">
        <v>87</v>
      </c>
      <c r="B15330" s="2">
        <v>0.9594975495463367</v>
      </c>
    </row>
    <row r="15331" spans="1:2" x14ac:dyDescent="0.25">
      <c r="A15331" s="28" t="s">
        <v>31</v>
      </c>
      <c r="B15331" s="2">
        <v>2.2442607969464019</v>
      </c>
    </row>
    <row r="15332" spans="1:2" x14ac:dyDescent="0.25">
      <c r="A15332" s="28" t="s">
        <v>29</v>
      </c>
      <c r="B15332" s="2">
        <v>5.6362782610223494</v>
      </c>
    </row>
    <row r="15333" spans="1:2" x14ac:dyDescent="0.25">
      <c r="A15333" s="28" t="s">
        <v>30</v>
      </c>
      <c r="B15333" s="2">
        <v>2.1685572459304159</v>
      </c>
    </row>
    <row r="15334" spans="1:2" x14ac:dyDescent="0.25">
      <c r="A15334" s="28" t="s">
        <v>88</v>
      </c>
      <c r="B15334" s="2">
        <v>3.8165349599615754</v>
      </c>
    </row>
    <row r="15335" spans="1:2" x14ac:dyDescent="0.25">
      <c r="A15335" s="28" t="s">
        <v>80</v>
      </c>
      <c r="B15335" s="2">
        <v>3.0990508176560798</v>
      </c>
    </row>
    <row r="15336" spans="1:2" x14ac:dyDescent="0.25">
      <c r="A15336" s="28" t="s">
        <v>84</v>
      </c>
      <c r="B15336" s="2">
        <v>1.9482793478026401</v>
      </c>
    </row>
    <row r="15337" spans="1:2" x14ac:dyDescent="0.25">
      <c r="A15337" s="28" t="s">
        <v>85</v>
      </c>
      <c r="B15337" s="2">
        <v>5.0749207645546326</v>
      </c>
    </row>
    <row r="15338" spans="1:2" x14ac:dyDescent="0.25">
      <c r="A15338" s="28" t="s">
        <v>82</v>
      </c>
      <c r="B15338" s="2">
        <v>4.9740292631657788</v>
      </c>
    </row>
    <row r="15339" spans="1:2" x14ac:dyDescent="0.25">
      <c r="A15339" s="6" t="s">
        <v>252</v>
      </c>
      <c r="B15339" s="2">
        <v>184.06714192760455</v>
      </c>
    </row>
    <row r="15340" spans="1:2" x14ac:dyDescent="0.25">
      <c r="A15340" s="28" t="s">
        <v>79</v>
      </c>
      <c r="B15340" s="2">
        <v>2.8390868274321384</v>
      </c>
    </row>
    <row r="15341" spans="1:2" x14ac:dyDescent="0.25">
      <c r="A15341" s="28" t="s">
        <v>86</v>
      </c>
      <c r="B15341" s="2">
        <v>1.224123445295876</v>
      </c>
    </row>
    <row r="15342" spans="1:2" x14ac:dyDescent="0.25">
      <c r="A15342" s="28" t="s">
        <v>87</v>
      </c>
      <c r="B15342" s="2">
        <v>10.983773512457606</v>
      </c>
    </row>
    <row r="15343" spans="1:2" x14ac:dyDescent="0.25">
      <c r="A15343" s="28" t="s">
        <v>31</v>
      </c>
      <c r="B15343" s="2">
        <v>12.106976286034731</v>
      </c>
    </row>
    <row r="15344" spans="1:2" x14ac:dyDescent="0.25">
      <c r="A15344" s="28" t="s">
        <v>29</v>
      </c>
      <c r="B15344" s="2">
        <v>30.732903923979183</v>
      </c>
    </row>
    <row r="15345" spans="1:2" x14ac:dyDescent="0.25">
      <c r="A15345" s="28" t="s">
        <v>30</v>
      </c>
      <c r="B15345" s="2">
        <v>8.0068174334346764</v>
      </c>
    </row>
    <row r="15346" spans="1:2" x14ac:dyDescent="0.25">
      <c r="A15346" s="28" t="s">
        <v>88</v>
      </c>
      <c r="B15346" s="2">
        <v>35.275497988605018</v>
      </c>
    </row>
    <row r="15347" spans="1:2" x14ac:dyDescent="0.25">
      <c r="A15347" s="28" t="s">
        <v>80</v>
      </c>
      <c r="B15347" s="2">
        <v>6.9905815662546029</v>
      </c>
    </row>
    <row r="15348" spans="1:2" x14ac:dyDescent="0.25">
      <c r="A15348" s="28" t="s">
        <v>84</v>
      </c>
      <c r="B15348" s="2">
        <v>13.001091241939774</v>
      </c>
    </row>
    <row r="15349" spans="1:2" x14ac:dyDescent="0.25">
      <c r="A15349" s="28" t="s">
        <v>85</v>
      </c>
      <c r="B15349" s="2">
        <v>31.99880175571646</v>
      </c>
    </row>
    <row r="15350" spans="1:2" x14ac:dyDescent="0.25">
      <c r="A15350" s="28" t="s">
        <v>82</v>
      </c>
      <c r="B15350" s="2">
        <v>30.907487946454467</v>
      </c>
    </row>
    <row r="15351" spans="1:2" x14ac:dyDescent="0.25">
      <c r="A15351" s="6" t="s">
        <v>230</v>
      </c>
      <c r="B15351" s="2">
        <v>16.329996706002234</v>
      </c>
    </row>
    <row r="15352" spans="1:2" x14ac:dyDescent="0.25">
      <c r="A15352" s="28" t="s">
        <v>79</v>
      </c>
      <c r="B15352" s="2">
        <v>0.35480730620720374</v>
      </c>
    </row>
    <row r="15353" spans="1:2" x14ac:dyDescent="0.25">
      <c r="A15353" s="28" t="s">
        <v>86</v>
      </c>
      <c r="B15353" s="2">
        <v>0.40086843948079287</v>
      </c>
    </row>
    <row r="15354" spans="1:2" x14ac:dyDescent="0.25">
      <c r="A15354" s="28" t="s">
        <v>87</v>
      </c>
      <c r="B15354" s="2">
        <v>0.368770750658932</v>
      </c>
    </row>
    <row r="15355" spans="1:2" x14ac:dyDescent="0.25">
      <c r="A15355" s="28" t="s">
        <v>31</v>
      </c>
      <c r="B15355" s="2">
        <v>1.7363077626314805</v>
      </c>
    </row>
    <row r="15356" spans="1:2" x14ac:dyDescent="0.25">
      <c r="A15356" s="28" t="s">
        <v>29</v>
      </c>
      <c r="B15356" s="2">
        <v>2.066933401187522</v>
      </c>
    </row>
    <row r="15357" spans="1:2" x14ac:dyDescent="0.25">
      <c r="A15357" s="28" t="s">
        <v>30</v>
      </c>
      <c r="B15357" s="2">
        <v>0.86556397210996228</v>
      </c>
    </row>
    <row r="15358" spans="1:2" x14ac:dyDescent="0.25">
      <c r="A15358" s="28" t="s">
        <v>88</v>
      </c>
      <c r="B15358" s="2">
        <v>2.9903038843110767</v>
      </c>
    </row>
    <row r="15359" spans="1:2" x14ac:dyDescent="0.25">
      <c r="A15359" s="28" t="s">
        <v>80</v>
      </c>
      <c r="B15359" s="2">
        <v>0.72384373751735442</v>
      </c>
    </row>
    <row r="15360" spans="1:2" x14ac:dyDescent="0.25">
      <c r="A15360" s="28" t="s">
        <v>84</v>
      </c>
      <c r="B15360" s="2">
        <v>0.61384901312006956</v>
      </c>
    </row>
    <row r="15361" spans="1:2" x14ac:dyDescent="0.25">
      <c r="A15361" s="28" t="s">
        <v>85</v>
      </c>
      <c r="B15361" s="2">
        <v>3.2503591548929536</v>
      </c>
    </row>
    <row r="15362" spans="1:2" x14ac:dyDescent="0.25">
      <c r="A15362" s="28" t="s">
        <v>82</v>
      </c>
      <c r="B15362" s="2">
        <v>2.9583892838848844</v>
      </c>
    </row>
    <row r="15363" spans="1:2" x14ac:dyDescent="0.25">
      <c r="A15363" s="6" t="s">
        <v>93</v>
      </c>
      <c r="B15363" s="2">
        <v>507.00956997319776</v>
      </c>
    </row>
    <row r="15364" spans="1:2" x14ac:dyDescent="0.25">
      <c r="A15364" s="28" t="s">
        <v>79</v>
      </c>
      <c r="B15364" s="2">
        <v>7.3851371536258377</v>
      </c>
    </row>
    <row r="15365" spans="1:2" x14ac:dyDescent="0.25">
      <c r="A15365" s="28" t="s">
        <v>86</v>
      </c>
      <c r="B15365" s="2">
        <v>8.1417238967943977</v>
      </c>
    </row>
    <row r="15366" spans="1:2" x14ac:dyDescent="0.25">
      <c r="A15366" s="28" t="s">
        <v>87</v>
      </c>
      <c r="B15366" s="2">
        <v>22.701232032506791</v>
      </c>
    </row>
    <row r="15367" spans="1:2" x14ac:dyDescent="0.25">
      <c r="A15367" s="28" t="s">
        <v>31</v>
      </c>
      <c r="B15367" s="2">
        <v>45.341493790450109</v>
      </c>
    </row>
    <row r="15368" spans="1:2" x14ac:dyDescent="0.25">
      <c r="A15368" s="28" t="s">
        <v>29</v>
      </c>
      <c r="B15368" s="2">
        <v>79.329471971122089</v>
      </c>
    </row>
    <row r="15369" spans="1:2" x14ac:dyDescent="0.25">
      <c r="A15369" s="28" t="s">
        <v>30</v>
      </c>
      <c r="B15369" s="2">
        <v>25.302773570679822</v>
      </c>
    </row>
    <row r="15370" spans="1:2" x14ac:dyDescent="0.25">
      <c r="A15370" s="28" t="s">
        <v>88</v>
      </c>
      <c r="B15370" s="2">
        <v>83.499406802705749</v>
      </c>
    </row>
    <row r="15371" spans="1:2" x14ac:dyDescent="0.25">
      <c r="A15371" s="28" t="s">
        <v>80</v>
      </c>
      <c r="B15371" s="2">
        <v>23.495120229537001</v>
      </c>
    </row>
    <row r="15372" spans="1:2" x14ac:dyDescent="0.25">
      <c r="A15372" s="28" t="s">
        <v>84</v>
      </c>
      <c r="B15372" s="2">
        <v>45.544196105873041</v>
      </c>
    </row>
    <row r="15373" spans="1:2" x14ac:dyDescent="0.25">
      <c r="A15373" s="28" t="s">
        <v>85</v>
      </c>
      <c r="B15373" s="2">
        <v>86.495601439833905</v>
      </c>
    </row>
    <row r="15374" spans="1:2" x14ac:dyDescent="0.25">
      <c r="A15374" s="28" t="s">
        <v>82</v>
      </c>
      <c r="B15374" s="2">
        <v>79.77341298006904</v>
      </c>
    </row>
    <row r="15375" spans="1:2" x14ac:dyDescent="0.25">
      <c r="A15375" s="3" t="s">
        <v>220</v>
      </c>
      <c r="B15375" s="2">
        <v>804.32431278301567</v>
      </c>
    </row>
    <row r="15376" spans="1:2" x14ac:dyDescent="0.25">
      <c r="A15376" s="6" t="s">
        <v>229</v>
      </c>
      <c r="B15376" s="2">
        <v>7.9010706837526907</v>
      </c>
    </row>
    <row r="15377" spans="1:2" x14ac:dyDescent="0.25">
      <c r="A15377" s="28" t="s">
        <v>79</v>
      </c>
      <c r="B15377" s="2">
        <v>3.1471550097581874E-2</v>
      </c>
    </row>
    <row r="15378" spans="1:2" x14ac:dyDescent="0.25">
      <c r="A15378" s="28" t="s">
        <v>86</v>
      </c>
      <c r="B15378" s="2">
        <v>5.6827787767778234E-2</v>
      </c>
    </row>
    <row r="15379" spans="1:2" x14ac:dyDescent="0.25">
      <c r="A15379" s="28" t="s">
        <v>87</v>
      </c>
      <c r="B15379" s="2">
        <v>1.1621155973119206</v>
      </c>
    </row>
    <row r="15380" spans="1:2" x14ac:dyDescent="0.25">
      <c r="A15380" s="28" t="s">
        <v>31</v>
      </c>
      <c r="B15380" s="2">
        <v>1.9641932148032732</v>
      </c>
    </row>
    <row r="15381" spans="1:2" x14ac:dyDescent="0.25">
      <c r="A15381" s="28" t="s">
        <v>29</v>
      </c>
      <c r="B15381" s="2">
        <v>1.190538831759719</v>
      </c>
    </row>
    <row r="15382" spans="1:2" x14ac:dyDescent="0.25">
      <c r="A15382" s="28" t="s">
        <v>30</v>
      </c>
      <c r="B15382" s="2">
        <v>1.1106061988551021</v>
      </c>
    </row>
    <row r="15383" spans="1:2" x14ac:dyDescent="0.25">
      <c r="A15383" s="28" t="s">
        <v>88</v>
      </c>
      <c r="B15383" s="2">
        <v>0.40927822717733314</v>
      </c>
    </row>
    <row r="15384" spans="1:2" x14ac:dyDescent="0.25">
      <c r="A15384" s="28" t="s">
        <v>80</v>
      </c>
      <c r="B15384" s="2">
        <v>3.0537723653288353E-2</v>
      </c>
    </row>
    <row r="15385" spans="1:2" x14ac:dyDescent="0.25">
      <c r="A15385" s="28" t="s">
        <v>84</v>
      </c>
      <c r="B15385" s="2">
        <v>0.33551762265070056</v>
      </c>
    </row>
    <row r="15386" spans="1:2" x14ac:dyDescent="0.25">
      <c r="A15386" s="28" t="s">
        <v>85</v>
      </c>
      <c r="B15386" s="2">
        <v>0.67534870660288115</v>
      </c>
    </row>
    <row r="15387" spans="1:2" x14ac:dyDescent="0.25">
      <c r="A15387" s="28" t="s">
        <v>82</v>
      </c>
      <c r="B15387" s="2">
        <v>0.9346352230731122</v>
      </c>
    </row>
    <row r="15388" spans="1:2" x14ac:dyDescent="0.25">
      <c r="A15388" s="6" t="s">
        <v>240</v>
      </c>
      <c r="B15388" s="2">
        <v>2.9198377715627619</v>
      </c>
    </row>
    <row r="15389" spans="1:2" x14ac:dyDescent="0.25">
      <c r="A15389" s="28" t="s">
        <v>79</v>
      </c>
      <c r="B15389" s="2">
        <v>8.8099132715467414E-4</v>
      </c>
    </row>
    <row r="15390" spans="1:2" x14ac:dyDescent="0.25">
      <c r="A15390" s="28" t="s">
        <v>87</v>
      </c>
      <c r="B15390" s="2">
        <v>0.5396882994580916</v>
      </c>
    </row>
    <row r="15391" spans="1:2" x14ac:dyDescent="0.25">
      <c r="A15391" s="28" t="s">
        <v>31</v>
      </c>
      <c r="B15391" s="2">
        <v>0.22638751745902663</v>
      </c>
    </row>
    <row r="15392" spans="1:2" x14ac:dyDescent="0.25">
      <c r="A15392" s="28" t="s">
        <v>29</v>
      </c>
      <c r="B15392" s="2">
        <v>0.6391808020871913</v>
      </c>
    </row>
    <row r="15393" spans="1:2" x14ac:dyDescent="0.25">
      <c r="A15393" s="28" t="s">
        <v>30</v>
      </c>
      <c r="B15393" s="2">
        <v>6.9488304187953681E-2</v>
      </c>
    </row>
    <row r="15394" spans="1:2" x14ac:dyDescent="0.25">
      <c r="A15394" s="28" t="s">
        <v>88</v>
      </c>
      <c r="B15394" s="2">
        <v>2.7530172096699279E-2</v>
      </c>
    </row>
    <row r="15395" spans="1:2" x14ac:dyDescent="0.25">
      <c r="A15395" s="28" t="s">
        <v>80</v>
      </c>
      <c r="B15395" s="2">
        <v>0.15580387517454705</v>
      </c>
    </row>
    <row r="15396" spans="1:2" x14ac:dyDescent="0.25">
      <c r="A15396" s="28" t="s">
        <v>84</v>
      </c>
      <c r="B15396" s="2">
        <v>0.14061945260348882</v>
      </c>
    </row>
    <row r="15397" spans="1:2" x14ac:dyDescent="0.25">
      <c r="A15397" s="28" t="s">
        <v>85</v>
      </c>
      <c r="B15397" s="2">
        <v>0.90379896206700616</v>
      </c>
    </row>
    <row r="15398" spans="1:2" x14ac:dyDescent="0.25">
      <c r="A15398" s="28" t="s">
        <v>82</v>
      </c>
      <c r="B15398" s="2">
        <v>0.21645939510160311</v>
      </c>
    </row>
    <row r="15399" spans="1:2" x14ac:dyDescent="0.25">
      <c r="A15399" s="6" t="s">
        <v>242</v>
      </c>
      <c r="B15399" s="2">
        <v>71.946855249557061</v>
      </c>
    </row>
    <row r="15400" spans="1:2" x14ac:dyDescent="0.25">
      <c r="A15400" s="28" t="s">
        <v>79</v>
      </c>
      <c r="B15400" s="2">
        <v>1.3627652180900847</v>
      </c>
    </row>
    <row r="15401" spans="1:2" x14ac:dyDescent="0.25">
      <c r="A15401" s="28" t="s">
        <v>86</v>
      </c>
      <c r="B15401" s="2">
        <v>0.89657716037980184</v>
      </c>
    </row>
    <row r="15402" spans="1:2" x14ac:dyDescent="0.25">
      <c r="A15402" s="28" t="s">
        <v>87</v>
      </c>
      <c r="B15402" s="2">
        <v>2.4507721011872503</v>
      </c>
    </row>
    <row r="15403" spans="1:2" x14ac:dyDescent="0.25">
      <c r="A15403" s="28" t="s">
        <v>31</v>
      </c>
      <c r="B15403" s="2">
        <v>15.569044949127239</v>
      </c>
    </row>
    <row r="15404" spans="1:2" x14ac:dyDescent="0.25">
      <c r="A15404" s="28" t="s">
        <v>29</v>
      </c>
      <c r="B15404" s="2">
        <v>7.652321773311801</v>
      </c>
    </row>
    <row r="15405" spans="1:2" x14ac:dyDescent="0.25">
      <c r="A15405" s="28" t="s">
        <v>30</v>
      </c>
      <c r="B15405" s="2">
        <v>8.0619184258877539</v>
      </c>
    </row>
    <row r="15406" spans="1:2" x14ac:dyDescent="0.25">
      <c r="A15406" s="28" t="s">
        <v>88</v>
      </c>
      <c r="B15406" s="2">
        <v>7.7483108450794811</v>
      </c>
    </row>
    <row r="15407" spans="1:2" x14ac:dyDescent="0.25">
      <c r="A15407" s="28" t="s">
        <v>80</v>
      </c>
      <c r="B15407" s="2">
        <v>1.2199004008039154</v>
      </c>
    </row>
    <row r="15408" spans="1:2" x14ac:dyDescent="0.25">
      <c r="A15408" s="28" t="s">
        <v>84</v>
      </c>
      <c r="B15408" s="2">
        <v>5.2614654175259048</v>
      </c>
    </row>
    <row r="15409" spans="1:2" x14ac:dyDescent="0.25">
      <c r="A15409" s="28" t="s">
        <v>85</v>
      </c>
      <c r="B15409" s="2">
        <v>10.889053952149004</v>
      </c>
    </row>
    <row r="15410" spans="1:2" x14ac:dyDescent="0.25">
      <c r="A15410" s="28" t="s">
        <v>82</v>
      </c>
      <c r="B15410" s="2">
        <v>10.834725006014818</v>
      </c>
    </row>
    <row r="15411" spans="1:2" x14ac:dyDescent="0.25">
      <c r="A15411" s="6" t="s">
        <v>19</v>
      </c>
      <c r="B15411" s="2">
        <v>0.42514798146186722</v>
      </c>
    </row>
    <row r="15412" spans="1:2" x14ac:dyDescent="0.25">
      <c r="A15412" s="28" t="s">
        <v>79</v>
      </c>
      <c r="B15412" s="2">
        <v>4.7627661534278984E-2</v>
      </c>
    </row>
    <row r="15413" spans="1:2" x14ac:dyDescent="0.25">
      <c r="A15413" s="28" t="s">
        <v>86</v>
      </c>
      <c r="B15413" s="2">
        <v>4.5014898878672814E-3</v>
      </c>
    </row>
    <row r="15414" spans="1:2" x14ac:dyDescent="0.25">
      <c r="A15414" s="28" t="s">
        <v>87</v>
      </c>
      <c r="B15414" s="2">
        <v>4.9420026115196461E-4</v>
      </c>
    </row>
    <row r="15415" spans="1:2" x14ac:dyDescent="0.25">
      <c r="A15415" s="28" t="s">
        <v>31</v>
      </c>
      <c r="B15415" s="2">
        <v>0.28154924751142774</v>
      </c>
    </row>
    <row r="15416" spans="1:2" x14ac:dyDescent="0.25">
      <c r="A15416" s="28" t="s">
        <v>29</v>
      </c>
      <c r="B15416" s="2">
        <v>8.8894797063418188E-3</v>
      </c>
    </row>
    <row r="15417" spans="1:2" x14ac:dyDescent="0.25">
      <c r="A15417" s="28" t="s">
        <v>30</v>
      </c>
      <c r="B15417" s="2">
        <v>1.9030824955648711E-2</v>
      </c>
    </row>
    <row r="15418" spans="1:2" x14ac:dyDescent="0.25">
      <c r="A15418" s="28" t="s">
        <v>88</v>
      </c>
      <c r="B15418" s="2">
        <v>7.2547568308392527E-3</v>
      </c>
    </row>
    <row r="15419" spans="1:2" x14ac:dyDescent="0.25">
      <c r="A15419" s="28" t="s">
        <v>80</v>
      </c>
      <c r="B15419" s="2">
        <v>1.6379820281578166E-3</v>
      </c>
    </row>
    <row r="15420" spans="1:2" x14ac:dyDescent="0.25">
      <c r="A15420" s="28" t="s">
        <v>84</v>
      </c>
      <c r="B15420" s="2">
        <v>7.2823303022713395E-4</v>
      </c>
    </row>
    <row r="15421" spans="1:2" x14ac:dyDescent="0.25">
      <c r="A15421" s="28" t="s">
        <v>85</v>
      </c>
      <c r="B15421" s="2">
        <v>4.6644426485419513E-2</v>
      </c>
    </row>
    <row r="15422" spans="1:2" x14ac:dyDescent="0.25">
      <c r="A15422" s="28" t="s">
        <v>82</v>
      </c>
      <c r="B15422" s="2">
        <v>6.7896792305070439E-3</v>
      </c>
    </row>
    <row r="15423" spans="1:2" x14ac:dyDescent="0.25">
      <c r="A15423" s="6" t="s">
        <v>244</v>
      </c>
      <c r="B15423" s="2">
        <v>31.920910139613607</v>
      </c>
    </row>
    <row r="15424" spans="1:2" x14ac:dyDescent="0.25">
      <c r="A15424" s="28" t="s">
        <v>79</v>
      </c>
      <c r="B15424" s="2">
        <v>0.20737894699380835</v>
      </c>
    </row>
    <row r="15425" spans="1:2" x14ac:dyDescent="0.25">
      <c r="A15425" s="28" t="s">
        <v>86</v>
      </c>
      <c r="B15425" s="2">
        <v>0.24277591476533608</v>
      </c>
    </row>
    <row r="15426" spans="1:2" x14ac:dyDescent="0.25">
      <c r="A15426" s="28" t="s">
        <v>87</v>
      </c>
      <c r="B15426" s="2">
        <v>1.6006117121233223</v>
      </c>
    </row>
    <row r="15427" spans="1:2" x14ac:dyDescent="0.25">
      <c r="A15427" s="28" t="s">
        <v>31</v>
      </c>
      <c r="B15427" s="2">
        <v>11.122038261863567</v>
      </c>
    </row>
    <row r="15428" spans="1:2" x14ac:dyDescent="0.25">
      <c r="A15428" s="28" t="s">
        <v>29</v>
      </c>
      <c r="B15428" s="2">
        <v>3.7955858769957449</v>
      </c>
    </row>
    <row r="15429" spans="1:2" x14ac:dyDescent="0.25">
      <c r="A15429" s="28" t="s">
        <v>30</v>
      </c>
      <c r="B15429" s="2">
        <v>3.6490470482575561</v>
      </c>
    </row>
    <row r="15430" spans="1:2" x14ac:dyDescent="0.25">
      <c r="A15430" s="28" t="s">
        <v>88</v>
      </c>
      <c r="B15430" s="2">
        <v>2.2547170131518457</v>
      </c>
    </row>
    <row r="15431" spans="1:2" x14ac:dyDescent="0.25">
      <c r="A15431" s="28" t="s">
        <v>80</v>
      </c>
      <c r="B15431" s="2">
        <v>4.0868092909490887E-2</v>
      </c>
    </row>
    <row r="15432" spans="1:2" x14ac:dyDescent="0.25">
      <c r="A15432" s="28" t="s">
        <v>84</v>
      </c>
      <c r="B15432" s="2">
        <v>1.0785115832323247</v>
      </c>
    </row>
    <row r="15433" spans="1:2" x14ac:dyDescent="0.25">
      <c r="A15433" s="28" t="s">
        <v>85</v>
      </c>
      <c r="B15433" s="2">
        <v>5.0053984914880445</v>
      </c>
    </row>
    <row r="15434" spans="1:2" x14ac:dyDescent="0.25">
      <c r="A15434" s="28" t="s">
        <v>82</v>
      </c>
      <c r="B15434" s="2">
        <v>2.9239771978325639</v>
      </c>
    </row>
    <row r="15435" spans="1:2" x14ac:dyDescent="0.25">
      <c r="A15435" s="6" t="s">
        <v>52</v>
      </c>
      <c r="B15435" s="2">
        <v>3.2437773107085999</v>
      </c>
    </row>
    <row r="15436" spans="1:2" x14ac:dyDescent="0.25">
      <c r="A15436" s="28" t="s">
        <v>79</v>
      </c>
      <c r="B15436" s="2">
        <v>1.0157743724391516E-2</v>
      </c>
    </row>
    <row r="15437" spans="1:2" x14ac:dyDescent="0.25">
      <c r="A15437" s="28" t="s">
        <v>86</v>
      </c>
      <c r="B15437" s="2">
        <v>2.6103283789230301E-2</v>
      </c>
    </row>
    <row r="15438" spans="1:2" x14ac:dyDescent="0.25">
      <c r="A15438" s="28" t="s">
        <v>87</v>
      </c>
      <c r="B15438" s="2">
        <v>0.31666625421677036</v>
      </c>
    </row>
    <row r="15439" spans="1:2" x14ac:dyDescent="0.25">
      <c r="A15439" s="28" t="s">
        <v>31</v>
      </c>
      <c r="B15439" s="2">
        <v>3.6369715416082471E-2</v>
      </c>
    </row>
    <row r="15440" spans="1:2" x14ac:dyDescent="0.25">
      <c r="A15440" s="28" t="s">
        <v>29</v>
      </c>
      <c r="B15440" s="2">
        <v>8.2584449233935164E-3</v>
      </c>
    </row>
    <row r="15441" spans="1:2" x14ac:dyDescent="0.25">
      <c r="A15441" s="28" t="s">
        <v>30</v>
      </c>
      <c r="B15441" s="2">
        <v>4.5276922285956922E-2</v>
      </c>
    </row>
    <row r="15442" spans="1:2" x14ac:dyDescent="0.25">
      <c r="A15442" s="28" t="s">
        <v>88</v>
      </c>
      <c r="B15442" s="2">
        <v>7.8650648576321883E-2</v>
      </c>
    </row>
    <row r="15443" spans="1:2" x14ac:dyDescent="0.25">
      <c r="A15443" s="28" t="s">
        <v>80</v>
      </c>
      <c r="B15443" s="2">
        <v>1.4710686233476803E-2</v>
      </c>
    </row>
    <row r="15444" spans="1:2" x14ac:dyDescent="0.25">
      <c r="A15444" s="28" t="s">
        <v>84</v>
      </c>
      <c r="B15444" s="2">
        <v>4.5153000038220474E-2</v>
      </c>
    </row>
    <row r="15445" spans="1:2" x14ac:dyDescent="0.25">
      <c r="A15445" s="28" t="s">
        <v>85</v>
      </c>
      <c r="B15445" s="2">
        <v>1.1212485141836068</v>
      </c>
    </row>
    <row r="15446" spans="1:2" x14ac:dyDescent="0.25">
      <c r="A15446" s="28" t="s">
        <v>82</v>
      </c>
      <c r="B15446" s="2">
        <v>1.5411820973211492</v>
      </c>
    </row>
    <row r="15447" spans="1:2" x14ac:dyDescent="0.25">
      <c r="A15447" s="6" t="s">
        <v>246</v>
      </c>
      <c r="B15447" s="2">
        <v>14.06304326828257</v>
      </c>
    </row>
    <row r="15448" spans="1:2" x14ac:dyDescent="0.25">
      <c r="A15448" s="28" t="s">
        <v>79</v>
      </c>
      <c r="B15448" s="2">
        <v>6.9253106706593001E-2</v>
      </c>
    </row>
    <row r="15449" spans="1:2" x14ac:dyDescent="0.25">
      <c r="A15449" s="28" t="s">
        <v>86</v>
      </c>
      <c r="B15449" s="2">
        <v>9.2678696686452539E-2</v>
      </c>
    </row>
    <row r="15450" spans="1:2" x14ac:dyDescent="0.25">
      <c r="A15450" s="28" t="s">
        <v>87</v>
      </c>
      <c r="B15450" s="2">
        <v>0.26457053237280187</v>
      </c>
    </row>
    <row r="15451" spans="1:2" x14ac:dyDescent="0.25">
      <c r="A15451" s="28" t="s">
        <v>31</v>
      </c>
      <c r="B15451" s="2">
        <v>4.6391712831373546</v>
      </c>
    </row>
    <row r="15452" spans="1:2" x14ac:dyDescent="0.25">
      <c r="A15452" s="28" t="s">
        <v>29</v>
      </c>
      <c r="B15452" s="2">
        <v>2.0646116789541091</v>
      </c>
    </row>
    <row r="15453" spans="1:2" x14ac:dyDescent="0.25">
      <c r="A15453" s="28" t="s">
        <v>30</v>
      </c>
      <c r="B15453" s="2">
        <v>1.136841356293423</v>
      </c>
    </row>
    <row r="15454" spans="1:2" x14ac:dyDescent="0.25">
      <c r="A15454" s="28" t="s">
        <v>88</v>
      </c>
      <c r="B15454" s="2">
        <v>0.56298191571654976</v>
      </c>
    </row>
    <row r="15455" spans="1:2" x14ac:dyDescent="0.25">
      <c r="A15455" s="28" t="s">
        <v>80</v>
      </c>
      <c r="B15455" s="2">
        <v>0.49928939370975495</v>
      </c>
    </row>
    <row r="15456" spans="1:2" x14ac:dyDescent="0.25">
      <c r="A15456" s="28" t="s">
        <v>84</v>
      </c>
      <c r="B15456" s="2">
        <v>0.54396588353653885</v>
      </c>
    </row>
    <row r="15457" spans="1:2" x14ac:dyDescent="0.25">
      <c r="A15457" s="28" t="s">
        <v>85</v>
      </c>
      <c r="B15457" s="2">
        <v>2.9444747648560359</v>
      </c>
    </row>
    <row r="15458" spans="1:2" x14ac:dyDescent="0.25">
      <c r="A15458" s="28" t="s">
        <v>82</v>
      </c>
      <c r="B15458" s="2">
        <v>1.2452046563129555</v>
      </c>
    </row>
    <row r="15459" spans="1:2" x14ac:dyDescent="0.25">
      <c r="A15459" s="6" t="s">
        <v>248</v>
      </c>
      <c r="B15459" s="2">
        <v>56.673570911401313</v>
      </c>
    </row>
    <row r="15460" spans="1:2" x14ac:dyDescent="0.25">
      <c r="A15460" s="28" t="s">
        <v>79</v>
      </c>
      <c r="B15460" s="2">
        <v>0.6673713135407634</v>
      </c>
    </row>
    <row r="15461" spans="1:2" x14ac:dyDescent="0.25">
      <c r="A15461" s="28" t="s">
        <v>86</v>
      </c>
      <c r="B15461" s="2">
        <v>0.94337954325706597</v>
      </c>
    </row>
    <row r="15462" spans="1:2" x14ac:dyDescent="0.25">
      <c r="A15462" s="28" t="s">
        <v>87</v>
      </c>
      <c r="B15462" s="2">
        <v>3.011648107776324</v>
      </c>
    </row>
    <row r="15463" spans="1:2" x14ac:dyDescent="0.25">
      <c r="A15463" s="28" t="s">
        <v>31</v>
      </c>
      <c r="B15463" s="2">
        <v>8.5145932270508613</v>
      </c>
    </row>
    <row r="15464" spans="1:2" x14ac:dyDescent="0.25">
      <c r="A15464" s="28" t="s">
        <v>29</v>
      </c>
      <c r="B15464" s="2">
        <v>5.4408060684937469</v>
      </c>
    </row>
    <row r="15465" spans="1:2" x14ac:dyDescent="0.25">
      <c r="A15465" s="28" t="s">
        <v>30</v>
      </c>
      <c r="B15465" s="2">
        <v>5.9565209280957214</v>
      </c>
    </row>
    <row r="15466" spans="1:2" x14ac:dyDescent="0.25">
      <c r="A15466" s="28" t="s">
        <v>88</v>
      </c>
      <c r="B15466" s="2">
        <v>5.9390072353761285</v>
      </c>
    </row>
    <row r="15467" spans="1:2" x14ac:dyDescent="0.25">
      <c r="A15467" s="28" t="s">
        <v>80</v>
      </c>
      <c r="B15467" s="2">
        <v>1.5600062842420197</v>
      </c>
    </row>
    <row r="15468" spans="1:2" x14ac:dyDescent="0.25">
      <c r="A15468" s="28" t="s">
        <v>84</v>
      </c>
      <c r="B15468" s="2">
        <v>5.1487757414670892</v>
      </c>
    </row>
    <row r="15469" spans="1:2" x14ac:dyDescent="0.25">
      <c r="A15469" s="28" t="s">
        <v>85</v>
      </c>
      <c r="B15469" s="2">
        <v>11.990957593232158</v>
      </c>
    </row>
    <row r="15470" spans="1:2" x14ac:dyDescent="0.25">
      <c r="A15470" s="28" t="s">
        <v>82</v>
      </c>
      <c r="B15470" s="2">
        <v>7.5005048688694327</v>
      </c>
    </row>
    <row r="15471" spans="1:2" x14ac:dyDescent="0.25">
      <c r="A15471" s="6" t="s">
        <v>20</v>
      </c>
      <c r="B15471" s="2">
        <v>24.08314291654969</v>
      </c>
    </row>
    <row r="15472" spans="1:2" x14ac:dyDescent="0.25">
      <c r="A15472" s="28" t="s">
        <v>79</v>
      </c>
      <c r="B15472" s="2">
        <v>0.24616188714512491</v>
      </c>
    </row>
    <row r="15473" spans="1:2" x14ac:dyDescent="0.25">
      <c r="A15473" s="28" t="s">
        <v>86</v>
      </c>
      <c r="B15473" s="2">
        <v>0.34210612057108214</v>
      </c>
    </row>
    <row r="15474" spans="1:2" x14ac:dyDescent="0.25">
      <c r="A15474" s="28" t="s">
        <v>87</v>
      </c>
      <c r="B15474" s="2">
        <v>1.4225489956311683</v>
      </c>
    </row>
    <row r="15475" spans="1:2" x14ac:dyDescent="0.25">
      <c r="A15475" s="28" t="s">
        <v>31</v>
      </c>
      <c r="B15475" s="2">
        <v>3.6110628402565372</v>
      </c>
    </row>
    <row r="15476" spans="1:2" x14ac:dyDescent="0.25">
      <c r="A15476" s="28" t="s">
        <v>29</v>
      </c>
      <c r="B15476" s="2">
        <v>4.1063218232431176</v>
      </c>
    </row>
    <row r="15477" spans="1:2" x14ac:dyDescent="0.25">
      <c r="A15477" s="28" t="s">
        <v>30</v>
      </c>
      <c r="B15477" s="2">
        <v>3.1535841806465088</v>
      </c>
    </row>
    <row r="15478" spans="1:2" x14ac:dyDescent="0.25">
      <c r="A15478" s="28" t="s">
        <v>88</v>
      </c>
      <c r="B15478" s="2">
        <v>1.607648000295588</v>
      </c>
    </row>
    <row r="15479" spans="1:2" x14ac:dyDescent="0.25">
      <c r="A15479" s="28" t="s">
        <v>80</v>
      </c>
      <c r="B15479" s="2">
        <v>5.9993515556855961E-2</v>
      </c>
    </row>
    <row r="15480" spans="1:2" x14ac:dyDescent="0.25">
      <c r="A15480" s="28" t="s">
        <v>84</v>
      </c>
      <c r="B15480" s="2">
        <v>2.4745628599841631</v>
      </c>
    </row>
    <row r="15481" spans="1:2" x14ac:dyDescent="0.25">
      <c r="A15481" s="28" t="s">
        <v>85</v>
      </c>
      <c r="B15481" s="2">
        <v>3.8390397802992742</v>
      </c>
    </row>
    <row r="15482" spans="1:2" x14ac:dyDescent="0.25">
      <c r="A15482" s="28" t="s">
        <v>82</v>
      </c>
      <c r="B15482" s="2">
        <v>3.2201129129202681</v>
      </c>
    </row>
    <row r="15483" spans="1:2" x14ac:dyDescent="0.25">
      <c r="A15483" s="6" t="s">
        <v>21</v>
      </c>
      <c r="B15483" s="2">
        <v>6.7505989971924247</v>
      </c>
    </row>
    <row r="15484" spans="1:2" x14ac:dyDescent="0.25">
      <c r="A15484" s="28" t="s">
        <v>79</v>
      </c>
      <c r="B15484" s="2">
        <v>5.3759737577267659E-2</v>
      </c>
    </row>
    <row r="15485" spans="1:2" x14ac:dyDescent="0.25">
      <c r="A15485" s="28" t="s">
        <v>86</v>
      </c>
      <c r="B15485" s="2">
        <v>2.4233654331644441E-2</v>
      </c>
    </row>
    <row r="15486" spans="1:2" x14ac:dyDescent="0.25">
      <c r="A15486" s="28" t="s">
        <v>87</v>
      </c>
      <c r="B15486" s="2">
        <v>3.6467125279561634E-2</v>
      </c>
    </row>
    <row r="15487" spans="1:2" x14ac:dyDescent="0.25">
      <c r="A15487" s="28" t="s">
        <v>31</v>
      </c>
      <c r="B15487" s="2">
        <v>1.7982446162454981</v>
      </c>
    </row>
    <row r="15488" spans="1:2" x14ac:dyDescent="0.25">
      <c r="A15488" s="28" t="s">
        <v>29</v>
      </c>
      <c r="B15488" s="2">
        <v>0.4050134363657702</v>
      </c>
    </row>
    <row r="15489" spans="1:2" x14ac:dyDescent="0.25">
      <c r="A15489" s="28" t="s">
        <v>30</v>
      </c>
      <c r="B15489" s="2">
        <v>0.60792843500192972</v>
      </c>
    </row>
    <row r="15490" spans="1:2" x14ac:dyDescent="0.25">
      <c r="A15490" s="28" t="s">
        <v>88</v>
      </c>
      <c r="B15490" s="2">
        <v>0.48008253085866237</v>
      </c>
    </row>
    <row r="15491" spans="1:2" x14ac:dyDescent="0.25">
      <c r="A15491" s="28" t="s">
        <v>80</v>
      </c>
      <c r="B15491" s="2">
        <v>0.19469657669239068</v>
      </c>
    </row>
    <row r="15492" spans="1:2" x14ac:dyDescent="0.25">
      <c r="A15492" s="28" t="s">
        <v>84</v>
      </c>
      <c r="B15492" s="2">
        <v>1.5036894641954144</v>
      </c>
    </row>
    <row r="15493" spans="1:2" x14ac:dyDescent="0.25">
      <c r="A15493" s="28" t="s">
        <v>85</v>
      </c>
      <c r="B15493" s="2">
        <v>0.54919445336396322</v>
      </c>
    </row>
    <row r="15494" spans="1:2" x14ac:dyDescent="0.25">
      <c r="A15494" s="28" t="s">
        <v>82</v>
      </c>
      <c r="B15494" s="2">
        <v>1.0972889672803225</v>
      </c>
    </row>
    <row r="15495" spans="1:2" x14ac:dyDescent="0.25">
      <c r="A15495" s="6" t="s">
        <v>22</v>
      </c>
      <c r="B15495" s="2">
        <v>2.7964133611429749</v>
      </c>
    </row>
    <row r="15496" spans="1:2" x14ac:dyDescent="0.25">
      <c r="A15496" s="28" t="s">
        <v>79</v>
      </c>
      <c r="B15496" s="2">
        <v>2.7919635407915797E-2</v>
      </c>
    </row>
    <row r="15497" spans="1:2" x14ac:dyDescent="0.25">
      <c r="A15497" s="28" t="s">
        <v>86</v>
      </c>
      <c r="B15497" s="2">
        <v>2.2101316650362791E-2</v>
      </c>
    </row>
    <row r="15498" spans="1:2" x14ac:dyDescent="0.25">
      <c r="A15498" s="28" t="s">
        <v>87</v>
      </c>
      <c r="B15498" s="2">
        <v>6.6738135071698262E-2</v>
      </c>
    </row>
    <row r="15499" spans="1:2" x14ac:dyDescent="0.25">
      <c r="A15499" s="28" t="s">
        <v>31</v>
      </c>
      <c r="B15499" s="2">
        <v>1.2852038146937059</v>
      </c>
    </row>
    <row r="15500" spans="1:2" x14ac:dyDescent="0.25">
      <c r="A15500" s="28" t="s">
        <v>29</v>
      </c>
      <c r="B15500" s="2">
        <v>0.33986486518470299</v>
      </c>
    </row>
    <row r="15501" spans="1:2" x14ac:dyDescent="0.25">
      <c r="A15501" s="28" t="s">
        <v>30</v>
      </c>
      <c r="B15501" s="2">
        <v>0.37404925419300783</v>
      </c>
    </row>
    <row r="15502" spans="1:2" x14ac:dyDescent="0.25">
      <c r="A15502" s="28" t="s">
        <v>88</v>
      </c>
      <c r="B15502" s="2">
        <v>8.6687887997540361E-2</v>
      </c>
    </row>
    <row r="15503" spans="1:2" x14ac:dyDescent="0.25">
      <c r="A15503" s="28" t="s">
        <v>80</v>
      </c>
      <c r="B15503" s="2">
        <v>1.5007361841645269E-2</v>
      </c>
    </row>
    <row r="15504" spans="1:2" x14ac:dyDescent="0.25">
      <c r="A15504" s="28" t="s">
        <v>84</v>
      </c>
      <c r="B15504" s="2">
        <v>8.5210759581226855E-2</v>
      </c>
    </row>
    <row r="15505" spans="1:2" x14ac:dyDescent="0.25">
      <c r="A15505" s="28" t="s">
        <v>85</v>
      </c>
      <c r="B15505" s="2">
        <v>0.24635184385999584</v>
      </c>
    </row>
    <row r="15506" spans="1:2" x14ac:dyDescent="0.25">
      <c r="A15506" s="28" t="s">
        <v>82</v>
      </c>
      <c r="B15506" s="2">
        <v>0.24727848666117289</v>
      </c>
    </row>
    <row r="15507" spans="1:2" x14ac:dyDescent="0.25">
      <c r="A15507" s="6" t="s">
        <v>25</v>
      </c>
      <c r="B15507" s="2">
        <v>12.423883123477617</v>
      </c>
    </row>
    <row r="15508" spans="1:2" x14ac:dyDescent="0.25">
      <c r="A15508" s="28" t="s">
        <v>79</v>
      </c>
      <c r="B15508" s="2">
        <v>0.25699299969351153</v>
      </c>
    </row>
    <row r="15509" spans="1:2" x14ac:dyDescent="0.25">
      <c r="A15509" s="28" t="s">
        <v>86</v>
      </c>
      <c r="B15509" s="2">
        <v>0.14857301695867939</v>
      </c>
    </row>
    <row r="15510" spans="1:2" x14ac:dyDescent="0.25">
      <c r="A15510" s="28" t="s">
        <v>87</v>
      </c>
      <c r="B15510" s="2">
        <v>0.1775904583783359</v>
      </c>
    </row>
    <row r="15511" spans="1:2" x14ac:dyDescent="0.25">
      <c r="A15511" s="28" t="s">
        <v>31</v>
      </c>
      <c r="B15511" s="2">
        <v>2.0880012850158614</v>
      </c>
    </row>
    <row r="15512" spans="1:2" x14ac:dyDescent="0.25">
      <c r="A15512" s="28" t="s">
        <v>29</v>
      </c>
      <c r="B15512" s="2">
        <v>0.71277549088660852</v>
      </c>
    </row>
    <row r="15513" spans="1:2" x14ac:dyDescent="0.25">
      <c r="A15513" s="28" t="s">
        <v>30</v>
      </c>
      <c r="B15513" s="2">
        <v>1.2063200953066437</v>
      </c>
    </row>
    <row r="15514" spans="1:2" x14ac:dyDescent="0.25">
      <c r="A15514" s="28" t="s">
        <v>88</v>
      </c>
      <c r="B15514" s="2">
        <v>3.1729306370707038</v>
      </c>
    </row>
    <row r="15515" spans="1:2" x14ac:dyDescent="0.25">
      <c r="A15515" s="28" t="s">
        <v>80</v>
      </c>
      <c r="B15515" s="2">
        <v>1.5255181853671021E-2</v>
      </c>
    </row>
    <row r="15516" spans="1:2" x14ac:dyDescent="0.25">
      <c r="A15516" s="28" t="s">
        <v>84</v>
      </c>
      <c r="B15516" s="2">
        <v>9.7467611881216873E-2</v>
      </c>
    </row>
    <row r="15517" spans="1:2" x14ac:dyDescent="0.25">
      <c r="A15517" s="28" t="s">
        <v>85</v>
      </c>
      <c r="B15517" s="2">
        <v>2.5966003275407883</v>
      </c>
    </row>
    <row r="15518" spans="1:2" x14ac:dyDescent="0.25">
      <c r="A15518" s="28" t="s">
        <v>82</v>
      </c>
      <c r="B15518" s="2">
        <v>1.951376018891597</v>
      </c>
    </row>
    <row r="15519" spans="1:2" x14ac:dyDescent="0.25">
      <c r="A15519" s="6" t="s">
        <v>23</v>
      </c>
      <c r="B15519" s="2">
        <v>6.8237037261181692</v>
      </c>
    </row>
    <row r="15520" spans="1:2" x14ac:dyDescent="0.25">
      <c r="A15520" s="28" t="s">
        <v>79</v>
      </c>
      <c r="B15520" s="2">
        <v>5.6190731080273643E-2</v>
      </c>
    </row>
    <row r="15521" spans="1:2" x14ac:dyDescent="0.25">
      <c r="A15521" s="28" t="s">
        <v>86</v>
      </c>
      <c r="B15521" s="2">
        <v>5.9862649299309609E-2</v>
      </c>
    </row>
    <row r="15522" spans="1:2" x14ac:dyDescent="0.25">
      <c r="A15522" s="28" t="s">
        <v>87</v>
      </c>
      <c r="B15522" s="2">
        <v>0.21163933056001841</v>
      </c>
    </row>
    <row r="15523" spans="1:2" x14ac:dyDescent="0.25">
      <c r="A15523" s="28" t="s">
        <v>31</v>
      </c>
      <c r="B15523" s="2">
        <v>2.1806885716632176</v>
      </c>
    </row>
    <row r="15524" spans="1:2" x14ac:dyDescent="0.25">
      <c r="A15524" s="28" t="s">
        <v>29</v>
      </c>
      <c r="B15524" s="2">
        <v>0.75044713286246467</v>
      </c>
    </row>
    <row r="15525" spans="1:2" x14ac:dyDescent="0.25">
      <c r="A15525" s="28" t="s">
        <v>30</v>
      </c>
      <c r="B15525" s="2">
        <v>0.71997018797995305</v>
      </c>
    </row>
    <row r="15526" spans="1:2" x14ac:dyDescent="0.25">
      <c r="A15526" s="28" t="s">
        <v>88</v>
      </c>
      <c r="B15526" s="2">
        <v>0.20782858921211772</v>
      </c>
    </row>
    <row r="15527" spans="1:2" x14ac:dyDescent="0.25">
      <c r="A15527" s="28" t="s">
        <v>80</v>
      </c>
      <c r="B15527" s="2">
        <v>0.21868810677933739</v>
      </c>
    </row>
    <row r="15528" spans="1:2" x14ac:dyDescent="0.25">
      <c r="A15528" s="28" t="s">
        <v>84</v>
      </c>
      <c r="B15528" s="2">
        <v>0.90164675904371727</v>
      </c>
    </row>
    <row r="15529" spans="1:2" x14ac:dyDescent="0.25">
      <c r="A15529" s="28" t="s">
        <v>85</v>
      </c>
      <c r="B15529" s="2">
        <v>0.87905752899207223</v>
      </c>
    </row>
    <row r="15530" spans="1:2" x14ac:dyDescent="0.25">
      <c r="A15530" s="28" t="s">
        <v>82</v>
      </c>
      <c r="B15530" s="2">
        <v>0.63768413864568818</v>
      </c>
    </row>
    <row r="15531" spans="1:2" x14ac:dyDescent="0.25">
      <c r="A15531" s="6" t="s">
        <v>250</v>
      </c>
      <c r="B15531" s="2">
        <v>41.478349899743037</v>
      </c>
    </row>
    <row r="15532" spans="1:2" x14ac:dyDescent="0.25">
      <c r="A15532" s="28" t="s">
        <v>79</v>
      </c>
      <c r="B15532" s="2">
        <v>0.13987636361005423</v>
      </c>
    </row>
    <row r="15533" spans="1:2" x14ac:dyDescent="0.25">
      <c r="A15533" s="28" t="s">
        <v>86</v>
      </c>
      <c r="B15533" s="2">
        <v>0.21676588266564947</v>
      </c>
    </row>
    <row r="15534" spans="1:2" x14ac:dyDescent="0.25">
      <c r="A15534" s="28" t="s">
        <v>87</v>
      </c>
      <c r="B15534" s="2">
        <v>0.86924146966448723</v>
      </c>
    </row>
    <row r="15535" spans="1:2" x14ac:dyDescent="0.25">
      <c r="A15535" s="28" t="s">
        <v>31</v>
      </c>
      <c r="B15535" s="2">
        <v>5.7504078263287006</v>
      </c>
    </row>
    <row r="15536" spans="1:2" x14ac:dyDescent="0.25">
      <c r="A15536" s="28" t="s">
        <v>29</v>
      </c>
      <c r="B15536" s="2">
        <v>2.3655171524072411</v>
      </c>
    </row>
    <row r="15537" spans="1:2" x14ac:dyDescent="0.25">
      <c r="A15537" s="28" t="s">
        <v>30</v>
      </c>
      <c r="B15537" s="2">
        <v>2.7459572130733303</v>
      </c>
    </row>
    <row r="15538" spans="1:2" x14ac:dyDescent="0.25">
      <c r="A15538" s="28" t="s">
        <v>88</v>
      </c>
      <c r="B15538" s="2">
        <v>3.9828853605335675</v>
      </c>
    </row>
    <row r="15539" spans="1:2" x14ac:dyDescent="0.25">
      <c r="A15539" s="28" t="s">
        <v>80</v>
      </c>
      <c r="B15539" s="2">
        <v>12.432430473508365</v>
      </c>
    </row>
    <row r="15540" spans="1:2" x14ac:dyDescent="0.25">
      <c r="A15540" s="28" t="s">
        <v>84</v>
      </c>
      <c r="B15540" s="2">
        <v>3.3199077282178808</v>
      </c>
    </row>
    <row r="15541" spans="1:2" x14ac:dyDescent="0.25">
      <c r="A15541" s="28" t="s">
        <v>85</v>
      </c>
      <c r="B15541" s="2">
        <v>6.0653020063214287</v>
      </c>
    </row>
    <row r="15542" spans="1:2" x14ac:dyDescent="0.25">
      <c r="A15542" s="28" t="s">
        <v>82</v>
      </c>
      <c r="B15542" s="2">
        <v>3.5900584234123309</v>
      </c>
    </row>
    <row r="15543" spans="1:2" x14ac:dyDescent="0.25">
      <c r="A15543" s="6" t="s">
        <v>252</v>
      </c>
      <c r="B15543" s="2">
        <v>106.44090424067652</v>
      </c>
    </row>
    <row r="15544" spans="1:2" x14ac:dyDescent="0.25">
      <c r="A15544" s="28" t="s">
        <v>79</v>
      </c>
      <c r="B15544" s="2">
        <v>2.2632041398414402</v>
      </c>
    </row>
    <row r="15545" spans="1:2" x14ac:dyDescent="0.25">
      <c r="A15545" s="28" t="s">
        <v>86</v>
      </c>
      <c r="B15545" s="2">
        <v>0.60490537218647278</v>
      </c>
    </row>
    <row r="15546" spans="1:2" x14ac:dyDescent="0.25">
      <c r="A15546" s="28" t="s">
        <v>87</v>
      </c>
      <c r="B15546" s="2">
        <v>3.5132155244708163</v>
      </c>
    </row>
    <row r="15547" spans="1:2" x14ac:dyDescent="0.25">
      <c r="A15547" s="28" t="s">
        <v>31</v>
      </c>
      <c r="B15547" s="2">
        <v>11.28265087095841</v>
      </c>
    </row>
    <row r="15548" spans="1:2" x14ac:dyDescent="0.25">
      <c r="A15548" s="28" t="s">
        <v>29</v>
      </c>
      <c r="B15548" s="2">
        <v>18.237811565678609</v>
      </c>
    </row>
    <row r="15549" spans="1:2" x14ac:dyDescent="0.25">
      <c r="A15549" s="28" t="s">
        <v>30</v>
      </c>
      <c r="B15549" s="2">
        <v>7.6532444909505513</v>
      </c>
    </row>
    <row r="15550" spans="1:2" x14ac:dyDescent="0.25">
      <c r="A15550" s="28" t="s">
        <v>88</v>
      </c>
      <c r="B15550" s="2">
        <v>16.431264189559386</v>
      </c>
    </row>
    <row r="15551" spans="1:2" x14ac:dyDescent="0.25">
      <c r="A15551" s="28" t="s">
        <v>80</v>
      </c>
      <c r="B15551" s="2">
        <v>2.507670324791214</v>
      </c>
    </row>
    <row r="15552" spans="1:2" x14ac:dyDescent="0.25">
      <c r="A15552" s="28" t="s">
        <v>84</v>
      </c>
      <c r="B15552" s="2">
        <v>8.0682104750175512</v>
      </c>
    </row>
    <row r="15553" spans="1:2" x14ac:dyDescent="0.25">
      <c r="A15553" s="28" t="s">
        <v>85</v>
      </c>
      <c r="B15553" s="2">
        <v>18.820994767182807</v>
      </c>
    </row>
    <row r="15554" spans="1:2" x14ac:dyDescent="0.25">
      <c r="A15554" s="28" t="s">
        <v>82</v>
      </c>
      <c r="B15554" s="2">
        <v>17.057732520039263</v>
      </c>
    </row>
    <row r="15555" spans="1:2" x14ac:dyDescent="0.25">
      <c r="A15555" s="6" t="s">
        <v>230</v>
      </c>
      <c r="B15555" s="2">
        <v>12.270946810266903</v>
      </c>
    </row>
    <row r="15556" spans="1:2" x14ac:dyDescent="0.25">
      <c r="A15556" s="28" t="s">
        <v>79</v>
      </c>
      <c r="B15556" s="2">
        <v>0.25259858319805589</v>
      </c>
    </row>
    <row r="15557" spans="1:2" x14ac:dyDescent="0.25">
      <c r="A15557" s="28" t="s">
        <v>86</v>
      </c>
      <c r="B15557" s="2">
        <v>0.1314781461535634</v>
      </c>
    </row>
    <row r="15558" spans="1:2" x14ac:dyDescent="0.25">
      <c r="A15558" s="28" t="s">
        <v>87</v>
      </c>
      <c r="B15558" s="2">
        <v>0.1320747166998878</v>
      </c>
    </row>
    <row r="15559" spans="1:2" x14ac:dyDescent="0.25">
      <c r="A15559" s="28" t="s">
        <v>31</v>
      </c>
      <c r="B15559" s="2">
        <v>2.1425373889617974</v>
      </c>
    </row>
    <row r="15560" spans="1:2" x14ac:dyDescent="0.25">
      <c r="A15560" s="28" t="s">
        <v>29</v>
      </c>
      <c r="B15560" s="2">
        <v>1.094452941572144</v>
      </c>
    </row>
    <row r="15561" spans="1:2" x14ac:dyDescent="0.25">
      <c r="A15561" s="28" t="s">
        <v>30</v>
      </c>
      <c r="B15561" s="2">
        <v>0.9590525203153466</v>
      </c>
    </row>
    <row r="15562" spans="1:2" x14ac:dyDescent="0.25">
      <c r="A15562" s="28" t="s">
        <v>88</v>
      </c>
      <c r="B15562" s="2">
        <v>2.2371971332368328</v>
      </c>
    </row>
    <row r="15563" spans="1:2" x14ac:dyDescent="0.25">
      <c r="A15563" s="28" t="s">
        <v>80</v>
      </c>
      <c r="B15563" s="2">
        <v>0.45500709276460599</v>
      </c>
    </row>
    <row r="15564" spans="1:2" x14ac:dyDescent="0.25">
      <c r="A15564" s="28" t="s">
        <v>84</v>
      </c>
      <c r="B15564" s="2">
        <v>0.76069480554162017</v>
      </c>
    </row>
    <row r="15565" spans="1:2" x14ac:dyDescent="0.25">
      <c r="A15565" s="28" t="s">
        <v>85</v>
      </c>
      <c r="B15565" s="2">
        <v>2.0783739942801196</v>
      </c>
    </row>
    <row r="15566" spans="1:2" x14ac:dyDescent="0.25">
      <c r="A15566" s="28" t="s">
        <v>82</v>
      </c>
      <c r="B15566" s="2">
        <v>2.027479487542927</v>
      </c>
    </row>
    <row r="15567" spans="1:2" x14ac:dyDescent="0.25">
      <c r="A15567" s="6" t="s">
        <v>93</v>
      </c>
      <c r="B15567" s="2">
        <v>402.16215639150778</v>
      </c>
    </row>
    <row r="15568" spans="1:2" x14ac:dyDescent="0.25">
      <c r="A15568" s="28" t="s">
        <v>79</v>
      </c>
      <c r="B15568" s="2">
        <v>5.6936106095683003</v>
      </c>
    </row>
    <row r="15569" spans="1:2" x14ac:dyDescent="0.25">
      <c r="A15569" s="28" t="s">
        <v>86</v>
      </c>
      <c r="B15569" s="2">
        <v>3.8128700353502962</v>
      </c>
    </row>
    <row r="15570" spans="1:2" x14ac:dyDescent="0.25">
      <c r="A15570" s="28" t="s">
        <v>87</v>
      </c>
      <c r="B15570" s="2">
        <v>15.776082560463607</v>
      </c>
    </row>
    <row r="15571" spans="1:2" x14ac:dyDescent="0.25">
      <c r="A15571" s="28" t="s">
        <v>31</v>
      </c>
      <c r="B15571" s="2">
        <v>72.492144630492561</v>
      </c>
    </row>
    <row r="15572" spans="1:2" x14ac:dyDescent="0.25">
      <c r="A15572" s="28" t="s">
        <v>29</v>
      </c>
      <c r="B15572" s="2">
        <v>48.812397364432712</v>
      </c>
    </row>
    <row r="15573" spans="1:2" x14ac:dyDescent="0.25">
      <c r="A15573" s="28" t="s">
        <v>30</v>
      </c>
      <c r="B15573" s="2">
        <v>37.468836386286391</v>
      </c>
    </row>
    <row r="15574" spans="1:2" x14ac:dyDescent="0.25">
      <c r="A15574" s="28" t="s">
        <v>88</v>
      </c>
      <c r="B15574" s="2">
        <v>45.234255142769598</v>
      </c>
    </row>
    <row r="15575" spans="1:2" x14ac:dyDescent="0.25">
      <c r="A15575" s="28" t="s">
        <v>80</v>
      </c>
      <c r="B15575" s="2">
        <v>19.421503072542738</v>
      </c>
    </row>
    <row r="15576" spans="1:2" x14ac:dyDescent="0.25">
      <c r="A15576" s="28" t="s">
        <v>84</v>
      </c>
      <c r="B15576" s="2">
        <v>29.766127397547287</v>
      </c>
    </row>
    <row r="15577" spans="1:2" x14ac:dyDescent="0.25">
      <c r="A15577" s="28" t="s">
        <v>85</v>
      </c>
      <c r="B15577" s="2">
        <v>68.651840112904608</v>
      </c>
    </row>
    <row r="15578" spans="1:2" x14ac:dyDescent="0.25">
      <c r="A15578" s="28" t="s">
        <v>82</v>
      </c>
      <c r="B15578" s="2">
        <v>55.032489079149713</v>
      </c>
    </row>
    <row r="15579" spans="1:2" x14ac:dyDescent="0.25">
      <c r="A15579" s="3" t="s">
        <v>228</v>
      </c>
      <c r="B15579" s="2">
        <v>2727.5142498148675</v>
      </c>
    </row>
    <row r="15580" spans="1:2" x14ac:dyDescent="0.25">
      <c r="A15580" s="6" t="s">
        <v>229</v>
      </c>
      <c r="B15580" s="2">
        <v>12.305279960371529</v>
      </c>
    </row>
    <row r="15581" spans="1:2" x14ac:dyDescent="0.25">
      <c r="A15581" s="28" t="s">
        <v>79</v>
      </c>
      <c r="B15581" s="2">
        <v>5.4112676500712303E-2</v>
      </c>
    </row>
    <row r="15582" spans="1:2" x14ac:dyDescent="0.25">
      <c r="A15582" s="28" t="s">
        <v>86</v>
      </c>
      <c r="B15582" s="2">
        <v>2.6852471566504901E-2</v>
      </c>
    </row>
    <row r="15583" spans="1:2" x14ac:dyDescent="0.25">
      <c r="A15583" s="28" t="s">
        <v>87</v>
      </c>
      <c r="B15583" s="2">
        <v>1.8279002725324633</v>
      </c>
    </row>
    <row r="15584" spans="1:2" x14ac:dyDescent="0.25">
      <c r="A15584" s="28" t="s">
        <v>31</v>
      </c>
      <c r="B15584" s="2">
        <v>1.113038861554106</v>
      </c>
    </row>
    <row r="15585" spans="1:2" x14ac:dyDescent="0.25">
      <c r="A15585" s="28" t="s">
        <v>29</v>
      </c>
      <c r="B15585" s="2">
        <v>0.1232023489401267</v>
      </c>
    </row>
    <row r="15586" spans="1:2" x14ac:dyDescent="0.25">
      <c r="A15586" s="28" t="s">
        <v>30</v>
      </c>
      <c r="B15586" s="2">
        <v>0.30392824148464265</v>
      </c>
    </row>
    <row r="15587" spans="1:2" x14ac:dyDescent="0.25">
      <c r="A15587" s="28" t="s">
        <v>88</v>
      </c>
      <c r="B15587" s="2">
        <v>1.4333796072856784</v>
      </c>
    </row>
    <row r="15588" spans="1:2" x14ac:dyDescent="0.25">
      <c r="A15588" s="28" t="s">
        <v>80</v>
      </c>
      <c r="B15588" s="2">
        <v>0.51037742688537879</v>
      </c>
    </row>
    <row r="15589" spans="1:2" x14ac:dyDescent="0.25">
      <c r="A15589" s="28" t="s">
        <v>84</v>
      </c>
      <c r="B15589" s="2">
        <v>1.5672657517093169</v>
      </c>
    </row>
    <row r="15590" spans="1:2" x14ac:dyDescent="0.25">
      <c r="A15590" s="28" t="s">
        <v>85</v>
      </c>
      <c r="B15590" s="2">
        <v>4.2820456079073406</v>
      </c>
    </row>
    <row r="15591" spans="1:2" x14ac:dyDescent="0.25">
      <c r="A15591" s="28" t="s">
        <v>82</v>
      </c>
      <c r="B15591" s="2">
        <v>1.0631766940052565</v>
      </c>
    </row>
    <row r="15592" spans="1:2" x14ac:dyDescent="0.25">
      <c r="A15592" s="6" t="s">
        <v>240</v>
      </c>
      <c r="B15592" s="2">
        <v>5.998435746571575</v>
      </c>
    </row>
    <row r="15593" spans="1:2" x14ac:dyDescent="0.25">
      <c r="A15593" s="28" t="s">
        <v>79</v>
      </c>
      <c r="B15593" s="2">
        <v>0.10676130548417255</v>
      </c>
    </row>
    <row r="15594" spans="1:2" x14ac:dyDescent="0.25">
      <c r="A15594" s="28" t="s">
        <v>87</v>
      </c>
      <c r="B15594" s="2">
        <v>0.66631710712020586</v>
      </c>
    </row>
    <row r="15595" spans="1:2" x14ac:dyDescent="0.25">
      <c r="A15595" s="28" t="s">
        <v>31</v>
      </c>
      <c r="B15595" s="2">
        <v>0.24709184323555647</v>
      </c>
    </row>
    <row r="15596" spans="1:2" x14ac:dyDescent="0.25">
      <c r="A15596" s="28" t="s">
        <v>29</v>
      </c>
      <c r="B15596" s="2">
        <v>0.34867013653970436</v>
      </c>
    </row>
    <row r="15597" spans="1:2" x14ac:dyDescent="0.25">
      <c r="A15597" s="28" t="s">
        <v>30</v>
      </c>
      <c r="B15597" s="2">
        <v>0.27174904310238945</v>
      </c>
    </row>
    <row r="15598" spans="1:2" x14ac:dyDescent="0.25">
      <c r="A15598" s="28" t="s">
        <v>88</v>
      </c>
      <c r="B15598" s="2">
        <v>0.63367699529192978</v>
      </c>
    </row>
    <row r="15599" spans="1:2" x14ac:dyDescent="0.25">
      <c r="A15599" s="28" t="s">
        <v>80</v>
      </c>
      <c r="B15599" s="2">
        <v>0.19702079651983453</v>
      </c>
    </row>
    <row r="15600" spans="1:2" x14ac:dyDescent="0.25">
      <c r="A15600" s="28" t="s">
        <v>84</v>
      </c>
      <c r="B15600" s="2">
        <v>0.91387146548404641</v>
      </c>
    </row>
    <row r="15601" spans="1:2" x14ac:dyDescent="0.25">
      <c r="A15601" s="28" t="s">
        <v>85</v>
      </c>
      <c r="B15601" s="2">
        <v>1.3255037868360284</v>
      </c>
    </row>
    <row r="15602" spans="1:2" x14ac:dyDescent="0.25">
      <c r="A15602" s="28" t="s">
        <v>82</v>
      </c>
      <c r="B15602" s="2">
        <v>1.2877732669577069</v>
      </c>
    </row>
    <row r="15603" spans="1:2" x14ac:dyDescent="0.25">
      <c r="A15603" s="6" t="s">
        <v>242</v>
      </c>
      <c r="B15603" s="2">
        <v>115.8993393637306</v>
      </c>
    </row>
    <row r="15604" spans="1:2" x14ac:dyDescent="0.25">
      <c r="A15604" s="28" t="s">
        <v>79</v>
      </c>
      <c r="B15604" s="2">
        <v>3.0089837414260958</v>
      </c>
    </row>
    <row r="15605" spans="1:2" x14ac:dyDescent="0.25">
      <c r="A15605" s="28" t="s">
        <v>86</v>
      </c>
      <c r="B15605" s="2">
        <v>1.2373057075727607</v>
      </c>
    </row>
    <row r="15606" spans="1:2" x14ac:dyDescent="0.25">
      <c r="A15606" s="28" t="s">
        <v>87</v>
      </c>
      <c r="B15606" s="2">
        <v>0.31292003672589341</v>
      </c>
    </row>
    <row r="15607" spans="1:2" x14ac:dyDescent="0.25">
      <c r="A15607" s="28" t="s">
        <v>31</v>
      </c>
      <c r="B15607" s="2">
        <v>3.0464927247221691</v>
      </c>
    </row>
    <row r="15608" spans="1:2" x14ac:dyDescent="0.25">
      <c r="A15608" s="28" t="s">
        <v>29</v>
      </c>
      <c r="B15608" s="2">
        <v>0.50418573049626725</v>
      </c>
    </row>
    <row r="15609" spans="1:2" x14ac:dyDescent="0.25">
      <c r="A15609" s="28" t="s">
        <v>30</v>
      </c>
      <c r="B15609" s="2">
        <v>1.3006146759977426</v>
      </c>
    </row>
    <row r="15610" spans="1:2" x14ac:dyDescent="0.25">
      <c r="A15610" s="28" t="s">
        <v>88</v>
      </c>
      <c r="B15610" s="2">
        <v>9.3861210006840103</v>
      </c>
    </row>
    <row r="15611" spans="1:2" x14ac:dyDescent="0.25">
      <c r="A15611" s="28" t="s">
        <v>80</v>
      </c>
      <c r="B15611" s="2">
        <v>13.504236010550642</v>
      </c>
    </row>
    <row r="15612" spans="1:2" x14ac:dyDescent="0.25">
      <c r="A15612" s="28" t="s">
        <v>84</v>
      </c>
      <c r="B15612" s="2">
        <v>34.104794215877632</v>
      </c>
    </row>
    <row r="15613" spans="1:2" x14ac:dyDescent="0.25">
      <c r="A15613" s="28" t="s">
        <v>85</v>
      </c>
      <c r="B15613" s="2">
        <v>36.119829101571106</v>
      </c>
    </row>
    <row r="15614" spans="1:2" x14ac:dyDescent="0.25">
      <c r="A15614" s="28" t="s">
        <v>82</v>
      </c>
      <c r="B15614" s="2">
        <v>13.373856418106296</v>
      </c>
    </row>
    <row r="15615" spans="1:2" x14ac:dyDescent="0.25">
      <c r="A15615" s="6" t="s">
        <v>53</v>
      </c>
      <c r="B15615" s="2">
        <v>25.076029384653321</v>
      </c>
    </row>
    <row r="15616" spans="1:2" x14ac:dyDescent="0.25">
      <c r="A15616" s="28" t="s">
        <v>79</v>
      </c>
      <c r="B15616" s="2">
        <v>1.9359618564161928E-2</v>
      </c>
    </row>
    <row r="15617" spans="1:2" x14ac:dyDescent="0.25">
      <c r="A15617" s="28" t="s">
        <v>86</v>
      </c>
      <c r="B15617" s="2">
        <v>1.2415661732986252E-4</v>
      </c>
    </row>
    <row r="15618" spans="1:2" x14ac:dyDescent="0.25">
      <c r="A15618" s="28" t="s">
        <v>87</v>
      </c>
      <c r="B15618" s="2">
        <v>4.8013660767483044E-3</v>
      </c>
    </row>
    <row r="15619" spans="1:2" x14ac:dyDescent="0.25">
      <c r="A15619" s="28" t="s">
        <v>31</v>
      </c>
      <c r="B15619" s="2">
        <v>7.3908193280276752E-3</v>
      </c>
    </row>
    <row r="15620" spans="1:2" x14ac:dyDescent="0.25">
      <c r="A15620" s="28" t="s">
        <v>29</v>
      </c>
      <c r="B15620" s="2">
        <v>1.7475730365354596E-4</v>
      </c>
    </row>
    <row r="15621" spans="1:2" x14ac:dyDescent="0.25">
      <c r="A15621" s="28" t="s">
        <v>30</v>
      </c>
      <c r="B15621" s="2">
        <v>1.3994149629117881E-3</v>
      </c>
    </row>
    <row r="15622" spans="1:2" x14ac:dyDescent="0.25">
      <c r="A15622" s="28" t="s">
        <v>80</v>
      </c>
      <c r="B15622" s="2">
        <v>4.8596836469072953</v>
      </c>
    </row>
    <row r="15623" spans="1:2" x14ac:dyDescent="0.25">
      <c r="A15623" s="28" t="s">
        <v>84</v>
      </c>
      <c r="B15623" s="2">
        <v>5.1109295885700288</v>
      </c>
    </row>
    <row r="15624" spans="1:2" x14ac:dyDescent="0.25">
      <c r="A15624" s="28" t="s">
        <v>85</v>
      </c>
      <c r="B15624" s="2">
        <v>8.0041360242941302</v>
      </c>
    </row>
    <row r="15625" spans="1:2" x14ac:dyDescent="0.25">
      <c r="A15625" s="28" t="s">
        <v>82</v>
      </c>
      <c r="B15625" s="2">
        <v>7.0680299920290315</v>
      </c>
    </row>
    <row r="15626" spans="1:2" x14ac:dyDescent="0.25">
      <c r="A15626" s="6" t="s">
        <v>231</v>
      </c>
      <c r="B15626" s="2">
        <v>617.90640699554172</v>
      </c>
    </row>
    <row r="15627" spans="1:2" x14ac:dyDescent="0.25">
      <c r="A15627" s="28" t="s">
        <v>79</v>
      </c>
      <c r="B15627" s="2">
        <v>6.4284623583691163</v>
      </c>
    </row>
    <row r="15628" spans="1:2" x14ac:dyDescent="0.25">
      <c r="A15628" s="28" t="s">
        <v>86</v>
      </c>
      <c r="B15628" s="2">
        <v>11.494644593961056</v>
      </c>
    </row>
    <row r="15629" spans="1:2" x14ac:dyDescent="0.25">
      <c r="A15629" s="28" t="s">
        <v>31</v>
      </c>
      <c r="B15629" s="2">
        <v>9.9267081681755371</v>
      </c>
    </row>
    <row r="15630" spans="1:2" x14ac:dyDescent="0.25">
      <c r="A15630" s="28" t="s">
        <v>29</v>
      </c>
      <c r="B15630" s="2">
        <v>0.84286296662284255</v>
      </c>
    </row>
    <row r="15631" spans="1:2" x14ac:dyDescent="0.25">
      <c r="A15631" s="28" t="s">
        <v>30</v>
      </c>
      <c r="B15631" s="2">
        <v>7.484364121629751</v>
      </c>
    </row>
    <row r="15632" spans="1:2" x14ac:dyDescent="0.25">
      <c r="A15632" s="28" t="s">
        <v>88</v>
      </c>
      <c r="B15632" s="2">
        <v>111.82495274483567</v>
      </c>
    </row>
    <row r="15633" spans="1:2" x14ac:dyDescent="0.25">
      <c r="A15633" s="28" t="s">
        <v>80</v>
      </c>
      <c r="B15633" s="2">
        <v>100.66761811738603</v>
      </c>
    </row>
    <row r="15634" spans="1:2" x14ac:dyDescent="0.25">
      <c r="A15634" s="28" t="s">
        <v>84</v>
      </c>
      <c r="B15634" s="2">
        <v>92.942744874817734</v>
      </c>
    </row>
    <row r="15635" spans="1:2" x14ac:dyDescent="0.25">
      <c r="A15635" s="28" t="s">
        <v>85</v>
      </c>
      <c r="B15635" s="2">
        <v>112.42489474267616</v>
      </c>
    </row>
    <row r="15636" spans="1:2" x14ac:dyDescent="0.25">
      <c r="A15636" s="28" t="s">
        <v>82</v>
      </c>
      <c r="B15636" s="2">
        <v>163.86915430706782</v>
      </c>
    </row>
    <row r="15637" spans="1:2" x14ac:dyDescent="0.25">
      <c r="A15637" s="6" t="s">
        <v>19</v>
      </c>
      <c r="B15637" s="2">
        <v>1.5754075312233238</v>
      </c>
    </row>
    <row r="15638" spans="1:2" x14ac:dyDescent="0.25">
      <c r="A15638" s="28" t="s">
        <v>79</v>
      </c>
      <c r="B15638" s="2">
        <v>0.51761620956596566</v>
      </c>
    </row>
    <row r="15639" spans="1:2" x14ac:dyDescent="0.25">
      <c r="A15639" s="28" t="s">
        <v>86</v>
      </c>
      <c r="B15639" s="2">
        <v>1.0593270923510522E-2</v>
      </c>
    </row>
    <row r="15640" spans="1:2" x14ac:dyDescent="0.25">
      <c r="A15640" s="28" t="s">
        <v>87</v>
      </c>
      <c r="B15640" s="2">
        <v>3.0623260532494992E-3</v>
      </c>
    </row>
    <row r="15641" spans="1:2" x14ac:dyDescent="0.25">
      <c r="A15641" s="28" t="s">
        <v>31</v>
      </c>
      <c r="B15641" s="2">
        <v>8.8600698091981026E-2</v>
      </c>
    </row>
    <row r="15642" spans="1:2" x14ac:dyDescent="0.25">
      <c r="A15642" s="28" t="s">
        <v>29</v>
      </c>
      <c r="B15642" s="2">
        <v>2.6838686328904727E-2</v>
      </c>
    </row>
    <row r="15643" spans="1:2" x14ac:dyDescent="0.25">
      <c r="A15643" s="28" t="s">
        <v>30</v>
      </c>
      <c r="B15643" s="2">
        <v>4.3888057114783587E-2</v>
      </c>
    </row>
    <row r="15644" spans="1:2" x14ac:dyDescent="0.25">
      <c r="A15644" s="28" t="s">
        <v>88</v>
      </c>
      <c r="B15644" s="2">
        <v>5.1563157720742901E-2</v>
      </c>
    </row>
    <row r="15645" spans="1:2" x14ac:dyDescent="0.25">
      <c r="A15645" s="28" t="s">
        <v>80</v>
      </c>
      <c r="B15645" s="2">
        <v>4.7415328100742692E-2</v>
      </c>
    </row>
    <row r="15646" spans="1:2" x14ac:dyDescent="0.25">
      <c r="A15646" s="28" t="s">
        <v>84</v>
      </c>
      <c r="B15646" s="2">
        <v>8.6003236996935965E-3</v>
      </c>
    </row>
    <row r="15647" spans="1:2" x14ac:dyDescent="0.25">
      <c r="A15647" s="28" t="s">
        <v>85</v>
      </c>
      <c r="B15647" s="2">
        <v>0.70291608685126505</v>
      </c>
    </row>
    <row r="15648" spans="1:2" x14ac:dyDescent="0.25">
      <c r="A15648" s="28" t="s">
        <v>82</v>
      </c>
      <c r="B15648" s="2">
        <v>7.4313386772484516E-2</v>
      </c>
    </row>
    <row r="15649" spans="1:2" x14ac:dyDescent="0.25">
      <c r="A15649" s="6" t="s">
        <v>244</v>
      </c>
      <c r="B15649" s="2">
        <v>44.74088230404552</v>
      </c>
    </row>
    <row r="15650" spans="1:2" x14ac:dyDescent="0.25">
      <c r="A15650" s="28" t="s">
        <v>79</v>
      </c>
      <c r="B15650" s="2">
        <v>0.55362780668103506</v>
      </c>
    </row>
    <row r="15651" spans="1:2" x14ac:dyDescent="0.25">
      <c r="A15651" s="28" t="s">
        <v>86</v>
      </c>
      <c r="B15651" s="2">
        <v>0.35587927698532579</v>
      </c>
    </row>
    <row r="15652" spans="1:2" x14ac:dyDescent="0.25">
      <c r="A15652" s="28" t="s">
        <v>87</v>
      </c>
      <c r="B15652" s="2">
        <v>1.0538822741730907</v>
      </c>
    </row>
    <row r="15653" spans="1:2" x14ac:dyDescent="0.25">
      <c r="A15653" s="28" t="s">
        <v>31</v>
      </c>
      <c r="B15653" s="2">
        <v>1.1161097190930322</v>
      </c>
    </row>
    <row r="15654" spans="1:2" x14ac:dyDescent="0.25">
      <c r="A15654" s="28" t="s">
        <v>29</v>
      </c>
      <c r="B15654" s="2">
        <v>0.27948021511139115</v>
      </c>
    </row>
    <row r="15655" spans="1:2" x14ac:dyDescent="0.25">
      <c r="A15655" s="28" t="s">
        <v>30</v>
      </c>
      <c r="B15655" s="2">
        <v>0.23231876100134347</v>
      </c>
    </row>
    <row r="15656" spans="1:2" x14ac:dyDescent="0.25">
      <c r="A15656" s="28" t="s">
        <v>88</v>
      </c>
      <c r="B15656" s="2">
        <v>3.3826072379003422</v>
      </c>
    </row>
    <row r="15657" spans="1:2" x14ac:dyDescent="0.25">
      <c r="A15657" s="28" t="s">
        <v>80</v>
      </c>
      <c r="B15657" s="2">
        <v>8.9249227541735259</v>
      </c>
    </row>
    <row r="15658" spans="1:2" x14ac:dyDescent="0.25">
      <c r="A15658" s="28" t="s">
        <v>84</v>
      </c>
      <c r="B15658" s="2">
        <v>7.7045761628824829</v>
      </c>
    </row>
    <row r="15659" spans="1:2" x14ac:dyDescent="0.25">
      <c r="A15659" s="28" t="s">
        <v>85</v>
      </c>
      <c r="B15659" s="2">
        <v>18.338471341084855</v>
      </c>
    </row>
    <row r="15660" spans="1:2" x14ac:dyDescent="0.25">
      <c r="A15660" s="28" t="s">
        <v>82</v>
      </c>
      <c r="B15660" s="2">
        <v>2.799006754959096</v>
      </c>
    </row>
    <row r="15661" spans="1:2" x14ac:dyDescent="0.25">
      <c r="A15661" s="6" t="s">
        <v>52</v>
      </c>
      <c r="B15661" s="2">
        <v>52.239503487336577</v>
      </c>
    </row>
    <row r="15662" spans="1:2" x14ac:dyDescent="0.25">
      <c r="A15662" s="28" t="s">
        <v>79</v>
      </c>
      <c r="B15662" s="2">
        <v>0.11309163875697015</v>
      </c>
    </row>
    <row r="15663" spans="1:2" x14ac:dyDescent="0.25">
      <c r="A15663" s="28" t="s">
        <v>86</v>
      </c>
      <c r="B15663" s="2">
        <v>1.3177272642297493E-2</v>
      </c>
    </row>
    <row r="15664" spans="1:2" x14ac:dyDescent="0.25">
      <c r="A15664" s="28" t="s">
        <v>87</v>
      </c>
      <c r="B15664" s="2">
        <v>0.37044530021902539</v>
      </c>
    </row>
    <row r="15665" spans="1:2" x14ac:dyDescent="0.25">
      <c r="A15665" s="28" t="s">
        <v>31</v>
      </c>
      <c r="B15665" s="2">
        <v>1.9660360214703139</v>
      </c>
    </row>
    <row r="15666" spans="1:2" x14ac:dyDescent="0.25">
      <c r="A15666" s="28" t="s">
        <v>29</v>
      </c>
      <c r="B15666" s="2">
        <v>5.444515440354957E-3</v>
      </c>
    </row>
    <row r="15667" spans="1:2" x14ac:dyDescent="0.25">
      <c r="A15667" s="28" t="s">
        <v>30</v>
      </c>
      <c r="B15667" s="2">
        <v>0.12606624626593577</v>
      </c>
    </row>
    <row r="15668" spans="1:2" x14ac:dyDescent="0.25">
      <c r="A15668" s="28" t="s">
        <v>88</v>
      </c>
      <c r="B15668" s="2">
        <v>1.3096657541214605</v>
      </c>
    </row>
    <row r="15669" spans="1:2" x14ac:dyDescent="0.25">
      <c r="A15669" s="28" t="s">
        <v>80</v>
      </c>
      <c r="B15669" s="2">
        <v>6.6392240759823515</v>
      </c>
    </row>
    <row r="15670" spans="1:2" x14ac:dyDescent="0.25">
      <c r="A15670" s="28" t="s">
        <v>84</v>
      </c>
      <c r="B15670" s="2">
        <v>0.4270673483831281</v>
      </c>
    </row>
    <row r="15671" spans="1:2" x14ac:dyDescent="0.25">
      <c r="A15671" s="28" t="s">
        <v>85</v>
      </c>
      <c r="B15671" s="2">
        <v>21.930365340285007</v>
      </c>
    </row>
    <row r="15672" spans="1:2" x14ac:dyDescent="0.25">
      <c r="A15672" s="28" t="s">
        <v>82</v>
      </c>
      <c r="B15672" s="2">
        <v>19.33891997376973</v>
      </c>
    </row>
    <row r="15673" spans="1:2" x14ac:dyDescent="0.25">
      <c r="A15673" s="6" t="s">
        <v>246</v>
      </c>
      <c r="B15673" s="2">
        <v>10.29998695704808</v>
      </c>
    </row>
    <row r="15674" spans="1:2" x14ac:dyDescent="0.25">
      <c r="A15674" s="28" t="s">
        <v>79</v>
      </c>
      <c r="B15674" s="2">
        <v>0.34852336990779581</v>
      </c>
    </row>
    <row r="15675" spans="1:2" x14ac:dyDescent="0.25">
      <c r="A15675" s="28" t="s">
        <v>87</v>
      </c>
      <c r="B15675" s="2">
        <v>0.11680065004854452</v>
      </c>
    </row>
    <row r="15676" spans="1:2" x14ac:dyDescent="0.25">
      <c r="A15676" s="28" t="s">
        <v>31</v>
      </c>
      <c r="B15676" s="2">
        <v>0.22681847560884363</v>
      </c>
    </row>
    <row r="15677" spans="1:2" x14ac:dyDescent="0.25">
      <c r="A15677" s="28" t="s">
        <v>29</v>
      </c>
      <c r="B15677" s="2">
        <v>2.3640059217595599E-2</v>
      </c>
    </row>
    <row r="15678" spans="1:2" x14ac:dyDescent="0.25">
      <c r="A15678" s="28" t="s">
        <v>30</v>
      </c>
      <c r="B15678" s="2">
        <v>4.7283956967959846E-2</v>
      </c>
    </row>
    <row r="15679" spans="1:2" x14ac:dyDescent="0.25">
      <c r="A15679" s="28" t="s">
        <v>88</v>
      </c>
      <c r="B15679" s="2">
        <v>0.90667364029052433</v>
      </c>
    </row>
    <row r="15680" spans="1:2" x14ac:dyDescent="0.25">
      <c r="A15680" s="28" t="s">
        <v>80</v>
      </c>
      <c r="B15680" s="2">
        <v>1.529901087354693</v>
      </c>
    </row>
    <row r="15681" spans="1:2" x14ac:dyDescent="0.25">
      <c r="A15681" s="28" t="s">
        <v>84</v>
      </c>
      <c r="B15681" s="2">
        <v>0.93758023244959776</v>
      </c>
    </row>
    <row r="15682" spans="1:2" x14ac:dyDescent="0.25">
      <c r="A15682" s="28" t="s">
        <v>85</v>
      </c>
      <c r="B15682" s="2">
        <v>5.0424878706241332</v>
      </c>
    </row>
    <row r="15683" spans="1:2" x14ac:dyDescent="0.25">
      <c r="A15683" s="28" t="s">
        <v>82</v>
      </c>
      <c r="B15683" s="2">
        <v>1.1202776145783926</v>
      </c>
    </row>
    <row r="15684" spans="1:2" x14ac:dyDescent="0.25">
      <c r="A15684" s="6" t="s">
        <v>248</v>
      </c>
      <c r="B15684" s="2">
        <v>55.096626121359989</v>
      </c>
    </row>
    <row r="15685" spans="1:2" x14ac:dyDescent="0.25">
      <c r="A15685" s="28" t="s">
        <v>79</v>
      </c>
      <c r="B15685" s="2">
        <v>0.37438619476617657</v>
      </c>
    </row>
    <row r="15686" spans="1:2" x14ac:dyDescent="0.25">
      <c r="A15686" s="28" t="s">
        <v>86</v>
      </c>
      <c r="B15686" s="2">
        <v>0.16040266275854245</v>
      </c>
    </row>
    <row r="15687" spans="1:2" x14ac:dyDescent="0.25">
      <c r="A15687" s="28" t="s">
        <v>87</v>
      </c>
      <c r="B15687" s="2">
        <v>0.4034167631792091</v>
      </c>
    </row>
    <row r="15688" spans="1:2" x14ac:dyDescent="0.25">
      <c r="A15688" s="28" t="s">
        <v>31</v>
      </c>
      <c r="B15688" s="2">
        <v>7.4903850266894612</v>
      </c>
    </row>
    <row r="15689" spans="1:2" x14ac:dyDescent="0.25">
      <c r="A15689" s="28" t="s">
        <v>29</v>
      </c>
      <c r="B15689" s="2">
        <v>2.822063693709878</v>
      </c>
    </row>
    <row r="15690" spans="1:2" x14ac:dyDescent="0.25">
      <c r="A15690" s="28" t="s">
        <v>30</v>
      </c>
      <c r="B15690" s="2">
        <v>1.3826791236367326</v>
      </c>
    </row>
    <row r="15691" spans="1:2" x14ac:dyDescent="0.25">
      <c r="A15691" s="28" t="s">
        <v>88</v>
      </c>
      <c r="B15691" s="2">
        <v>4.2059033630153433</v>
      </c>
    </row>
    <row r="15692" spans="1:2" x14ac:dyDescent="0.25">
      <c r="A15692" s="28" t="s">
        <v>80</v>
      </c>
      <c r="B15692" s="2">
        <v>2.5772530079062212</v>
      </c>
    </row>
    <row r="15693" spans="1:2" x14ac:dyDescent="0.25">
      <c r="A15693" s="28" t="s">
        <v>84</v>
      </c>
      <c r="B15693" s="2">
        <v>6.3276931985182827</v>
      </c>
    </row>
    <row r="15694" spans="1:2" x14ac:dyDescent="0.25">
      <c r="A15694" s="28" t="s">
        <v>85</v>
      </c>
      <c r="B15694" s="2">
        <v>21.62010615698118</v>
      </c>
    </row>
    <row r="15695" spans="1:2" x14ac:dyDescent="0.25">
      <c r="A15695" s="28" t="s">
        <v>82</v>
      </c>
      <c r="B15695" s="2">
        <v>7.7323369301989588</v>
      </c>
    </row>
    <row r="15696" spans="1:2" x14ac:dyDescent="0.25">
      <c r="A15696" s="6" t="s">
        <v>20</v>
      </c>
      <c r="B15696" s="2">
        <v>7.0522356564743482</v>
      </c>
    </row>
    <row r="15697" spans="1:2" x14ac:dyDescent="0.25">
      <c r="A15697" s="28" t="s">
        <v>79</v>
      </c>
      <c r="B15697" s="2">
        <v>9.4195620548281678E-2</v>
      </c>
    </row>
    <row r="15698" spans="1:2" x14ac:dyDescent="0.25">
      <c r="A15698" s="28" t="s">
        <v>86</v>
      </c>
      <c r="B15698" s="2">
        <v>0.20061804672198397</v>
      </c>
    </row>
    <row r="15699" spans="1:2" x14ac:dyDescent="0.25">
      <c r="A15699" s="28" t="s">
        <v>87</v>
      </c>
      <c r="B15699" s="2">
        <v>2.4187594696804246E-2</v>
      </c>
    </row>
    <row r="15700" spans="1:2" x14ac:dyDescent="0.25">
      <c r="A15700" s="28" t="s">
        <v>31</v>
      </c>
      <c r="B15700" s="2">
        <v>0.5485519405369268</v>
      </c>
    </row>
    <row r="15701" spans="1:2" x14ac:dyDescent="0.25">
      <c r="A15701" s="28" t="s">
        <v>29</v>
      </c>
      <c r="B15701" s="2">
        <v>4.4996029634448424E-2</v>
      </c>
    </row>
    <row r="15702" spans="1:2" x14ac:dyDescent="0.25">
      <c r="A15702" s="28" t="s">
        <v>30</v>
      </c>
      <c r="B15702" s="2">
        <v>4.6015785421399176E-2</v>
      </c>
    </row>
    <row r="15703" spans="1:2" x14ac:dyDescent="0.25">
      <c r="A15703" s="28" t="s">
        <v>88</v>
      </c>
      <c r="B15703" s="2">
        <v>0.21246204350284228</v>
      </c>
    </row>
    <row r="15704" spans="1:2" x14ac:dyDescent="0.25">
      <c r="A15704" s="28" t="s">
        <v>80</v>
      </c>
      <c r="B15704" s="2">
        <v>9.1792619368193537E-2</v>
      </c>
    </row>
    <row r="15705" spans="1:2" x14ac:dyDescent="0.25">
      <c r="A15705" s="28" t="s">
        <v>84</v>
      </c>
      <c r="B15705" s="2">
        <v>0.34850863522009518</v>
      </c>
    </row>
    <row r="15706" spans="1:2" x14ac:dyDescent="0.25">
      <c r="A15706" s="28" t="s">
        <v>85</v>
      </c>
      <c r="B15706" s="2">
        <v>4.6300641198733645</v>
      </c>
    </row>
    <row r="15707" spans="1:2" x14ac:dyDescent="0.25">
      <c r="A15707" s="28" t="s">
        <v>82</v>
      </c>
      <c r="B15707" s="2">
        <v>0.81084322095000916</v>
      </c>
    </row>
    <row r="15708" spans="1:2" x14ac:dyDescent="0.25">
      <c r="A15708" s="6" t="s">
        <v>21</v>
      </c>
      <c r="B15708" s="2">
        <v>52.480680172335866</v>
      </c>
    </row>
    <row r="15709" spans="1:2" x14ac:dyDescent="0.25">
      <c r="A15709" s="28" t="s">
        <v>79</v>
      </c>
      <c r="B15709" s="2">
        <v>0.4600015226609292</v>
      </c>
    </row>
    <row r="15710" spans="1:2" x14ac:dyDescent="0.25">
      <c r="A15710" s="28" t="s">
        <v>86</v>
      </c>
      <c r="B15710" s="2">
        <v>1.8048745724839153</v>
      </c>
    </row>
    <row r="15711" spans="1:2" x14ac:dyDescent="0.25">
      <c r="A15711" s="28" t="s">
        <v>87</v>
      </c>
      <c r="B15711" s="2">
        <v>4.9246446226678081E-4</v>
      </c>
    </row>
    <row r="15712" spans="1:2" x14ac:dyDescent="0.25">
      <c r="A15712" s="28" t="s">
        <v>31</v>
      </c>
      <c r="B15712" s="2">
        <v>0.62890362771261321</v>
      </c>
    </row>
    <row r="15713" spans="1:2" x14ac:dyDescent="0.25">
      <c r="A15713" s="28" t="s">
        <v>29</v>
      </c>
      <c r="B15713" s="2">
        <v>5.5735066258321024E-2</v>
      </c>
    </row>
    <row r="15714" spans="1:2" x14ac:dyDescent="0.25">
      <c r="A15714" s="28" t="s">
        <v>30</v>
      </c>
      <c r="B15714" s="2">
        <v>0.26220500600340169</v>
      </c>
    </row>
    <row r="15715" spans="1:2" x14ac:dyDescent="0.25">
      <c r="A15715" s="28" t="s">
        <v>88</v>
      </c>
      <c r="B15715" s="2">
        <v>1.9011507564180714</v>
      </c>
    </row>
    <row r="15716" spans="1:2" x14ac:dyDescent="0.25">
      <c r="A15716" s="28" t="s">
        <v>80</v>
      </c>
      <c r="B15716" s="2">
        <v>17.797952251093736</v>
      </c>
    </row>
    <row r="15717" spans="1:2" x14ac:dyDescent="0.25">
      <c r="A15717" s="28" t="s">
        <v>84</v>
      </c>
      <c r="B15717" s="2">
        <v>2.9545678709840781</v>
      </c>
    </row>
    <row r="15718" spans="1:2" x14ac:dyDescent="0.25">
      <c r="A15718" s="28" t="s">
        <v>85</v>
      </c>
      <c r="B15718" s="2">
        <v>14.849025197391192</v>
      </c>
    </row>
    <row r="15719" spans="1:2" x14ac:dyDescent="0.25">
      <c r="A15719" s="28" t="s">
        <v>82</v>
      </c>
      <c r="B15719" s="2">
        <v>11.765771836867346</v>
      </c>
    </row>
    <row r="15720" spans="1:2" x14ac:dyDescent="0.25">
      <c r="A15720" s="6" t="s">
        <v>22</v>
      </c>
      <c r="B15720" s="2">
        <v>6.5746537390040958</v>
      </c>
    </row>
    <row r="15721" spans="1:2" x14ac:dyDescent="0.25">
      <c r="A15721" s="28" t="s">
        <v>79</v>
      </c>
      <c r="B15721" s="2">
        <v>4.8039031493973421E-2</v>
      </c>
    </row>
    <row r="15722" spans="1:2" x14ac:dyDescent="0.25">
      <c r="A15722" s="28" t="s">
        <v>86</v>
      </c>
      <c r="B15722" s="2">
        <v>0.12586375756528217</v>
      </c>
    </row>
    <row r="15723" spans="1:2" x14ac:dyDescent="0.25">
      <c r="A15723" s="28" t="s">
        <v>87</v>
      </c>
      <c r="B15723" s="2">
        <v>5.0981361962453238E-2</v>
      </c>
    </row>
    <row r="15724" spans="1:2" x14ac:dyDescent="0.25">
      <c r="A15724" s="28" t="s">
        <v>31</v>
      </c>
      <c r="B15724" s="2">
        <v>0.26033706214499147</v>
      </c>
    </row>
    <row r="15725" spans="1:2" x14ac:dyDescent="0.25">
      <c r="A15725" s="28" t="s">
        <v>29</v>
      </c>
      <c r="B15725" s="2">
        <v>4.2292041832140151E-2</v>
      </c>
    </row>
    <row r="15726" spans="1:2" x14ac:dyDescent="0.25">
      <c r="A15726" s="28" t="s">
        <v>30</v>
      </c>
      <c r="B15726" s="2">
        <v>0.10732757213137167</v>
      </c>
    </row>
    <row r="15727" spans="1:2" x14ac:dyDescent="0.25">
      <c r="A15727" s="28" t="s">
        <v>88</v>
      </c>
      <c r="B15727" s="2">
        <v>0.31869306328583719</v>
      </c>
    </row>
    <row r="15728" spans="1:2" x14ac:dyDescent="0.25">
      <c r="A15728" s="28" t="s">
        <v>80</v>
      </c>
      <c r="B15728" s="2">
        <v>0.1738324991680685</v>
      </c>
    </row>
    <row r="15729" spans="1:2" x14ac:dyDescent="0.25">
      <c r="A15729" s="28" t="s">
        <v>84</v>
      </c>
      <c r="B15729" s="2">
        <v>0.71923706560368328</v>
      </c>
    </row>
    <row r="15730" spans="1:2" x14ac:dyDescent="0.25">
      <c r="A15730" s="28" t="s">
        <v>85</v>
      </c>
      <c r="B15730" s="2">
        <v>4.1303999236574169</v>
      </c>
    </row>
    <row r="15731" spans="1:2" x14ac:dyDescent="0.25">
      <c r="A15731" s="28" t="s">
        <v>82</v>
      </c>
      <c r="B15731" s="2">
        <v>0.59765036015887729</v>
      </c>
    </row>
    <row r="15732" spans="1:2" x14ac:dyDescent="0.25">
      <c r="A15732" s="6" t="s">
        <v>25</v>
      </c>
      <c r="B15732" s="2">
        <v>111.82756858914581</v>
      </c>
    </row>
    <row r="15733" spans="1:2" x14ac:dyDescent="0.25">
      <c r="A15733" s="28" t="s">
        <v>79</v>
      </c>
      <c r="B15733" s="2">
        <v>3.6815219163544732</v>
      </c>
    </row>
    <row r="15734" spans="1:2" x14ac:dyDescent="0.25">
      <c r="A15734" s="28" t="s">
        <v>86</v>
      </c>
      <c r="B15734" s="2">
        <v>0.71442162262451969</v>
      </c>
    </row>
    <row r="15735" spans="1:2" x14ac:dyDescent="0.25">
      <c r="A15735" s="28" t="s">
        <v>87</v>
      </c>
      <c r="B15735" s="2">
        <v>0.10181496869386228</v>
      </c>
    </row>
    <row r="15736" spans="1:2" x14ac:dyDescent="0.25">
      <c r="A15736" s="28" t="s">
        <v>31</v>
      </c>
      <c r="B15736" s="2">
        <v>2.7004866027906194</v>
      </c>
    </row>
    <row r="15737" spans="1:2" x14ac:dyDescent="0.25">
      <c r="A15737" s="28" t="s">
        <v>29</v>
      </c>
      <c r="B15737" s="2">
        <v>2.2720255133991256</v>
      </c>
    </row>
    <row r="15738" spans="1:2" x14ac:dyDescent="0.25">
      <c r="A15738" s="28" t="s">
        <v>30</v>
      </c>
      <c r="B15738" s="2">
        <v>1.8049971111604284</v>
      </c>
    </row>
    <row r="15739" spans="1:2" x14ac:dyDescent="0.25">
      <c r="A15739" s="28" t="s">
        <v>88</v>
      </c>
      <c r="B15739" s="2">
        <v>12.038580110946492</v>
      </c>
    </row>
    <row r="15740" spans="1:2" x14ac:dyDescent="0.25">
      <c r="A15740" s="28" t="s">
        <v>80</v>
      </c>
      <c r="B15740" s="2">
        <v>6.3689953264757913</v>
      </c>
    </row>
    <row r="15741" spans="1:2" x14ac:dyDescent="0.25">
      <c r="A15741" s="28" t="s">
        <v>84</v>
      </c>
      <c r="B15741" s="2">
        <v>6.4629908670895935</v>
      </c>
    </row>
    <row r="15742" spans="1:2" x14ac:dyDescent="0.25">
      <c r="A15742" s="28" t="s">
        <v>85</v>
      </c>
      <c r="B15742" s="2">
        <v>43.876949362296607</v>
      </c>
    </row>
    <row r="15743" spans="1:2" x14ac:dyDescent="0.25">
      <c r="A15743" s="28" t="s">
        <v>82</v>
      </c>
      <c r="B15743" s="2">
        <v>31.804785187314305</v>
      </c>
    </row>
    <row r="15744" spans="1:2" x14ac:dyDescent="0.25">
      <c r="A15744" s="6" t="s">
        <v>23</v>
      </c>
      <c r="B15744" s="2">
        <v>11.237015003014449</v>
      </c>
    </row>
    <row r="15745" spans="1:2" x14ac:dyDescent="0.25">
      <c r="A15745" s="28" t="s">
        <v>79</v>
      </c>
      <c r="B15745" s="2">
        <v>7.8997617793040029E-2</v>
      </c>
    </row>
    <row r="15746" spans="1:2" x14ac:dyDescent="0.25">
      <c r="A15746" s="28" t="s">
        <v>86</v>
      </c>
      <c r="B15746" s="2">
        <v>0.13329271018779812</v>
      </c>
    </row>
    <row r="15747" spans="1:2" x14ac:dyDescent="0.25">
      <c r="A15747" s="28" t="s">
        <v>87</v>
      </c>
      <c r="B15747" s="2">
        <v>3.7244491386284093E-2</v>
      </c>
    </row>
    <row r="15748" spans="1:2" x14ac:dyDescent="0.25">
      <c r="A15748" s="28" t="s">
        <v>31</v>
      </c>
      <c r="B15748" s="2">
        <v>0.11569336850285313</v>
      </c>
    </row>
    <row r="15749" spans="1:2" x14ac:dyDescent="0.25">
      <c r="A15749" s="28" t="s">
        <v>29</v>
      </c>
      <c r="B15749" s="2">
        <v>3.5976046409848549E-2</v>
      </c>
    </row>
    <row r="15750" spans="1:2" x14ac:dyDescent="0.25">
      <c r="A15750" s="28" t="s">
        <v>30</v>
      </c>
      <c r="B15750" s="2">
        <v>0.10494875547475363</v>
      </c>
    </row>
    <row r="15751" spans="1:2" x14ac:dyDescent="0.25">
      <c r="A15751" s="28" t="s">
        <v>88</v>
      </c>
      <c r="B15751" s="2">
        <v>0.48302938087228836</v>
      </c>
    </row>
    <row r="15752" spans="1:2" x14ac:dyDescent="0.25">
      <c r="A15752" s="28" t="s">
        <v>80</v>
      </c>
      <c r="B15752" s="2">
        <v>0.75223976519398195</v>
      </c>
    </row>
    <row r="15753" spans="1:2" x14ac:dyDescent="0.25">
      <c r="A15753" s="28" t="s">
        <v>84</v>
      </c>
      <c r="B15753" s="2">
        <v>3.0055483084084846</v>
      </c>
    </row>
    <row r="15754" spans="1:2" x14ac:dyDescent="0.25">
      <c r="A15754" s="28" t="s">
        <v>85</v>
      </c>
      <c r="B15754" s="2">
        <v>4.5512250417659068</v>
      </c>
    </row>
    <row r="15755" spans="1:2" x14ac:dyDescent="0.25">
      <c r="A15755" s="28" t="s">
        <v>82</v>
      </c>
      <c r="B15755" s="2">
        <v>1.938819517019208</v>
      </c>
    </row>
    <row r="15756" spans="1:2" x14ac:dyDescent="0.25">
      <c r="A15756" s="6" t="s">
        <v>250</v>
      </c>
      <c r="B15756" s="2">
        <v>89.267319729163887</v>
      </c>
    </row>
    <row r="15757" spans="1:2" x14ac:dyDescent="0.25">
      <c r="A15757" s="28" t="s">
        <v>79</v>
      </c>
      <c r="B15757" s="2">
        <v>1.0413408090666818</v>
      </c>
    </row>
    <row r="15758" spans="1:2" x14ac:dyDescent="0.25">
      <c r="A15758" s="28" t="s">
        <v>86</v>
      </c>
      <c r="B15758" s="2">
        <v>0.30103943195054739</v>
      </c>
    </row>
    <row r="15759" spans="1:2" x14ac:dyDescent="0.25">
      <c r="A15759" s="28" t="s">
        <v>87</v>
      </c>
      <c r="B15759" s="2">
        <v>0.70564272217787727</v>
      </c>
    </row>
    <row r="15760" spans="1:2" x14ac:dyDescent="0.25">
      <c r="A15760" s="28" t="s">
        <v>31</v>
      </c>
      <c r="B15760" s="2">
        <v>6.0242741884401942</v>
      </c>
    </row>
    <row r="15761" spans="1:2" x14ac:dyDescent="0.25">
      <c r="A15761" s="28" t="s">
        <v>29</v>
      </c>
      <c r="B15761" s="2">
        <v>1.1005669839801979</v>
      </c>
    </row>
    <row r="15762" spans="1:2" x14ac:dyDescent="0.25">
      <c r="A15762" s="28" t="s">
        <v>30</v>
      </c>
      <c r="B15762" s="2">
        <v>1.0912744539061912</v>
      </c>
    </row>
    <row r="15763" spans="1:2" x14ac:dyDescent="0.25">
      <c r="A15763" s="28" t="s">
        <v>88</v>
      </c>
      <c r="B15763" s="2">
        <v>13.38037728262557</v>
      </c>
    </row>
    <row r="15764" spans="1:2" x14ac:dyDescent="0.25">
      <c r="A15764" s="28" t="s">
        <v>80</v>
      </c>
      <c r="B15764" s="2">
        <v>12.342423220032931</v>
      </c>
    </row>
    <row r="15765" spans="1:2" x14ac:dyDescent="0.25">
      <c r="A15765" s="28" t="s">
        <v>84</v>
      </c>
      <c r="B15765" s="2">
        <v>26.460254182925528</v>
      </c>
    </row>
    <row r="15766" spans="1:2" x14ac:dyDescent="0.25">
      <c r="A15766" s="28" t="s">
        <v>85</v>
      </c>
      <c r="B15766" s="2">
        <v>14.166410690440644</v>
      </c>
    </row>
    <row r="15767" spans="1:2" x14ac:dyDescent="0.25">
      <c r="A15767" s="28" t="s">
        <v>82</v>
      </c>
      <c r="B15767" s="2">
        <v>12.653715763617527</v>
      </c>
    </row>
    <row r="15768" spans="1:2" x14ac:dyDescent="0.25">
      <c r="A15768" s="6" t="s">
        <v>252</v>
      </c>
      <c r="B15768" s="2">
        <v>91.87380478902152</v>
      </c>
    </row>
    <row r="15769" spans="1:2" x14ac:dyDescent="0.25">
      <c r="A15769" s="28" t="s">
        <v>79</v>
      </c>
      <c r="B15769" s="2">
        <v>2.6453197277298672</v>
      </c>
    </row>
    <row r="15770" spans="1:2" x14ac:dyDescent="0.25">
      <c r="A15770" s="28" t="s">
        <v>86</v>
      </c>
      <c r="B15770" s="2">
        <v>0.65976085935532991</v>
      </c>
    </row>
    <row r="15771" spans="1:2" x14ac:dyDescent="0.25">
      <c r="A15771" s="28" t="s">
        <v>87</v>
      </c>
      <c r="B15771" s="2">
        <v>4.2689066532575062</v>
      </c>
    </row>
    <row r="15772" spans="1:2" x14ac:dyDescent="0.25">
      <c r="A15772" s="28" t="s">
        <v>31</v>
      </c>
      <c r="B15772" s="2">
        <v>4.32707767765491</v>
      </c>
    </row>
    <row r="15773" spans="1:2" x14ac:dyDescent="0.25">
      <c r="A15773" s="28" t="s">
        <v>29</v>
      </c>
      <c r="B15773" s="2">
        <v>5.8993621585731617</v>
      </c>
    </row>
    <row r="15774" spans="1:2" x14ac:dyDescent="0.25">
      <c r="A15774" s="28" t="s">
        <v>30</v>
      </c>
      <c r="B15774" s="2">
        <v>3.5105694063286892</v>
      </c>
    </row>
    <row r="15775" spans="1:2" x14ac:dyDescent="0.25">
      <c r="A15775" s="28" t="s">
        <v>88</v>
      </c>
      <c r="B15775" s="2">
        <v>19.555698082095763</v>
      </c>
    </row>
    <row r="15776" spans="1:2" x14ac:dyDescent="0.25">
      <c r="A15776" s="28" t="s">
        <v>80</v>
      </c>
      <c r="B15776" s="2">
        <v>3.2057512404015873</v>
      </c>
    </row>
    <row r="15777" spans="1:2" x14ac:dyDescent="0.25">
      <c r="A15777" s="28" t="s">
        <v>84</v>
      </c>
      <c r="B15777" s="2">
        <v>14.604507293848791</v>
      </c>
    </row>
    <row r="15778" spans="1:2" x14ac:dyDescent="0.25">
      <c r="A15778" s="28" t="s">
        <v>85</v>
      </c>
      <c r="B15778" s="2">
        <v>15.14846062427012</v>
      </c>
    </row>
    <row r="15779" spans="1:2" x14ac:dyDescent="0.25">
      <c r="A15779" s="28" t="s">
        <v>82</v>
      </c>
      <c r="B15779" s="2">
        <v>18.048391065505797</v>
      </c>
    </row>
    <row r="15780" spans="1:2" x14ac:dyDescent="0.25">
      <c r="A15780" s="6" t="s">
        <v>230</v>
      </c>
      <c r="B15780" s="2">
        <v>52.305949377391372</v>
      </c>
    </row>
    <row r="15781" spans="1:2" x14ac:dyDescent="0.25">
      <c r="A15781" s="28" t="s">
        <v>79</v>
      </c>
      <c r="B15781" s="2">
        <v>1.6259682013558008</v>
      </c>
    </row>
    <row r="15782" spans="1:2" x14ac:dyDescent="0.25">
      <c r="A15782" s="28" t="s">
        <v>86</v>
      </c>
      <c r="B15782" s="2">
        <v>0.37694711765601402</v>
      </c>
    </row>
    <row r="15783" spans="1:2" x14ac:dyDescent="0.25">
      <c r="A15783" s="28" t="s">
        <v>87</v>
      </c>
      <c r="B15783" s="2">
        <v>1.6839934036223618</v>
      </c>
    </row>
    <row r="15784" spans="1:2" x14ac:dyDescent="0.25">
      <c r="A15784" s="28" t="s">
        <v>31</v>
      </c>
      <c r="B15784" s="2">
        <v>4.1443357504781435</v>
      </c>
    </row>
    <row r="15785" spans="1:2" x14ac:dyDescent="0.25">
      <c r="A15785" s="28" t="s">
        <v>29</v>
      </c>
      <c r="B15785" s="2">
        <v>3.7238907458328483</v>
      </c>
    </row>
    <row r="15786" spans="1:2" x14ac:dyDescent="0.25">
      <c r="A15786" s="28" t="s">
        <v>30</v>
      </c>
      <c r="B15786" s="2">
        <v>2.8630252461854351</v>
      </c>
    </row>
    <row r="15787" spans="1:2" x14ac:dyDescent="0.25">
      <c r="A15787" s="28" t="s">
        <v>88</v>
      </c>
      <c r="B15787" s="2">
        <v>11.850557662793539</v>
      </c>
    </row>
    <row r="15788" spans="1:2" x14ac:dyDescent="0.25">
      <c r="A15788" s="28" t="s">
        <v>80</v>
      </c>
      <c r="B15788" s="2">
        <v>1.9646651491276867</v>
      </c>
    </row>
    <row r="15789" spans="1:2" x14ac:dyDescent="0.25">
      <c r="A15789" s="28" t="s">
        <v>84</v>
      </c>
      <c r="B15789" s="2">
        <v>5.2301990348405045</v>
      </c>
    </row>
    <row r="15790" spans="1:2" x14ac:dyDescent="0.25">
      <c r="A15790" s="28" t="s">
        <v>85</v>
      </c>
      <c r="B15790" s="2">
        <v>8.370387126347639</v>
      </c>
    </row>
    <row r="15791" spans="1:2" x14ac:dyDescent="0.25">
      <c r="A15791" s="28" t="s">
        <v>82</v>
      </c>
      <c r="B15791" s="2">
        <v>10.471979939151392</v>
      </c>
    </row>
    <row r="15792" spans="1:2" x14ac:dyDescent="0.25">
      <c r="A15792" s="6" t="s">
        <v>93</v>
      </c>
      <c r="B15792" s="2">
        <v>1363.7571249074335</v>
      </c>
    </row>
    <row r="15793" spans="1:2" x14ac:dyDescent="0.25">
      <c r="A15793" s="28" t="s">
        <v>79</v>
      </c>
      <c r="B15793" s="2">
        <v>21.200309367025245</v>
      </c>
    </row>
    <row r="15794" spans="1:2" x14ac:dyDescent="0.25">
      <c r="A15794" s="28" t="s">
        <v>86</v>
      </c>
      <c r="B15794" s="2">
        <v>17.615797531572717</v>
      </c>
    </row>
    <row r="15795" spans="1:2" x14ac:dyDescent="0.25">
      <c r="A15795" s="28" t="s">
        <v>87</v>
      </c>
      <c r="B15795" s="2">
        <v>11.632809756387847</v>
      </c>
    </row>
    <row r="15796" spans="1:2" x14ac:dyDescent="0.25">
      <c r="A15796" s="28" t="s">
        <v>31</v>
      </c>
      <c r="B15796" s="2">
        <v>43.978332576230287</v>
      </c>
    </row>
    <row r="15797" spans="1:2" x14ac:dyDescent="0.25">
      <c r="A15797" s="28" t="s">
        <v>29</v>
      </c>
      <c r="B15797" s="2">
        <v>18.151407695630809</v>
      </c>
    </row>
    <row r="15798" spans="1:2" x14ac:dyDescent="0.25">
      <c r="A15798" s="28" t="s">
        <v>30</v>
      </c>
      <c r="B15798" s="2">
        <v>20.984654978775861</v>
      </c>
    </row>
    <row r="15799" spans="1:2" x14ac:dyDescent="0.25">
      <c r="A15799" s="28" t="s">
        <v>88</v>
      </c>
      <c r="B15799" s="2">
        <v>192.87509188368611</v>
      </c>
    </row>
    <row r="15800" spans="1:2" x14ac:dyDescent="0.25">
      <c r="A15800" s="28" t="s">
        <v>80</v>
      </c>
      <c r="B15800" s="2">
        <v>182.15530432262869</v>
      </c>
    </row>
    <row r="15801" spans="1:2" x14ac:dyDescent="0.25">
      <c r="A15801" s="28" t="s">
        <v>84</v>
      </c>
      <c r="B15801" s="2">
        <v>209.83093642131271</v>
      </c>
    </row>
    <row r="15802" spans="1:2" x14ac:dyDescent="0.25">
      <c r="A15802" s="28" t="s">
        <v>85</v>
      </c>
      <c r="B15802" s="2">
        <v>339.51367814515407</v>
      </c>
    </row>
    <row r="15803" spans="1:2" x14ac:dyDescent="0.25">
      <c r="A15803" s="28" t="s">
        <v>82</v>
      </c>
      <c r="B15803" s="2">
        <v>305.81880222902919</v>
      </c>
    </row>
    <row r="15804" spans="1:2" x14ac:dyDescent="0.25">
      <c r="A15804" s="1" t="s">
        <v>224</v>
      </c>
      <c r="B15804" s="2">
        <v>40039.17773483858</v>
      </c>
    </row>
    <row r="15805" spans="1:2" x14ac:dyDescent="0.25">
      <c r="A15805" s="3" t="s">
        <v>27</v>
      </c>
      <c r="B15805" s="2">
        <v>1463.6826406544981</v>
      </c>
    </row>
    <row r="15806" spans="1:2" x14ac:dyDescent="0.25">
      <c r="A15806" s="6" t="s">
        <v>229</v>
      </c>
      <c r="B15806" s="2">
        <v>3.751845764133563</v>
      </c>
    </row>
    <row r="15807" spans="1:2" x14ac:dyDescent="0.25">
      <c r="A15807" s="28" t="s">
        <v>79</v>
      </c>
      <c r="B15807" s="2">
        <v>4.5218500980877534E-2</v>
      </c>
    </row>
    <row r="15808" spans="1:2" x14ac:dyDescent="0.25">
      <c r="A15808" s="28" t="s">
        <v>86</v>
      </c>
      <c r="B15808" s="2">
        <v>6.5695552291186898E-2</v>
      </c>
    </row>
    <row r="15809" spans="1:2" x14ac:dyDescent="0.25">
      <c r="A15809" s="28" t="s">
        <v>87</v>
      </c>
      <c r="B15809" s="2">
        <v>0.15609463168708776</v>
      </c>
    </row>
    <row r="15810" spans="1:2" x14ac:dyDescent="0.25">
      <c r="A15810" s="28" t="s">
        <v>31</v>
      </c>
      <c r="B15810" s="2">
        <v>0.41346750568891416</v>
      </c>
    </row>
    <row r="15811" spans="1:2" x14ac:dyDescent="0.25">
      <c r="A15811" s="28" t="s">
        <v>29</v>
      </c>
      <c r="B15811" s="2">
        <v>0.39239846319069721</v>
      </c>
    </row>
    <row r="15812" spans="1:2" x14ac:dyDescent="0.25">
      <c r="A15812" s="28" t="s">
        <v>30</v>
      </c>
      <c r="B15812" s="2">
        <v>1.0088522142904213</v>
      </c>
    </row>
    <row r="15813" spans="1:2" x14ac:dyDescent="0.25">
      <c r="A15813" s="28" t="s">
        <v>88</v>
      </c>
      <c r="B15813" s="2">
        <v>0.11970853314318869</v>
      </c>
    </row>
    <row r="15814" spans="1:2" x14ac:dyDescent="0.25">
      <c r="A15814" s="28" t="s">
        <v>80</v>
      </c>
      <c r="B15814" s="2">
        <v>1.6897338896395185E-2</v>
      </c>
    </row>
    <row r="15815" spans="1:2" x14ac:dyDescent="0.25">
      <c r="A15815" s="28" t="s">
        <v>84</v>
      </c>
      <c r="B15815" s="2">
        <v>0.16120483338571684</v>
      </c>
    </row>
    <row r="15816" spans="1:2" x14ac:dyDescent="0.25">
      <c r="A15816" s="28" t="s">
        <v>85</v>
      </c>
      <c r="B15816" s="2">
        <v>0.77241673423300095</v>
      </c>
    </row>
    <row r="15817" spans="1:2" x14ac:dyDescent="0.25">
      <c r="A15817" s="28" t="s">
        <v>82</v>
      </c>
      <c r="B15817" s="2">
        <v>0.59989145634607643</v>
      </c>
    </row>
    <row r="15818" spans="1:2" x14ac:dyDescent="0.25">
      <c r="A15818" s="6" t="s">
        <v>240</v>
      </c>
      <c r="B15818" s="2">
        <v>7.6814698336312501</v>
      </c>
    </row>
    <row r="15819" spans="1:2" x14ac:dyDescent="0.25">
      <c r="A15819" s="28" t="s">
        <v>79</v>
      </c>
      <c r="B15819" s="2">
        <v>3.0539634250875474E-3</v>
      </c>
    </row>
    <row r="15820" spans="1:2" x14ac:dyDescent="0.25">
      <c r="A15820" s="28" t="s">
        <v>87</v>
      </c>
      <c r="B15820" s="2">
        <v>1.0262639791564672</v>
      </c>
    </row>
    <row r="15821" spans="1:2" x14ac:dyDescent="0.25">
      <c r="A15821" s="28" t="s">
        <v>31</v>
      </c>
      <c r="B15821" s="2">
        <v>0.55148257656674415</v>
      </c>
    </row>
    <row r="15822" spans="1:2" x14ac:dyDescent="0.25">
      <c r="A15822" s="28" t="s">
        <v>29</v>
      </c>
      <c r="B15822" s="2">
        <v>0.87528366438154803</v>
      </c>
    </row>
    <row r="15823" spans="1:2" x14ac:dyDescent="0.25">
      <c r="A15823" s="28" t="s">
        <v>30</v>
      </c>
      <c r="B15823" s="2">
        <v>0.86970100220521185</v>
      </c>
    </row>
    <row r="15824" spans="1:2" x14ac:dyDescent="0.25">
      <c r="A15824" s="28" t="s">
        <v>88</v>
      </c>
      <c r="B15824" s="2">
        <v>0.16782046924812655</v>
      </c>
    </row>
    <row r="15825" spans="1:2" x14ac:dyDescent="0.25">
      <c r="A15825" s="28" t="s">
        <v>80</v>
      </c>
      <c r="B15825" s="2">
        <v>0.22507434677842189</v>
      </c>
    </row>
    <row r="15826" spans="1:2" x14ac:dyDescent="0.25">
      <c r="A15826" s="28" t="s">
        <v>84</v>
      </c>
      <c r="B15826" s="2">
        <v>0.76143452046231852</v>
      </c>
    </row>
    <row r="15827" spans="1:2" x14ac:dyDescent="0.25">
      <c r="A15827" s="28" t="s">
        <v>85</v>
      </c>
      <c r="B15827" s="2">
        <v>2.2943730988246189</v>
      </c>
    </row>
    <row r="15828" spans="1:2" x14ac:dyDescent="0.25">
      <c r="A15828" s="28" t="s">
        <v>82</v>
      </c>
      <c r="B15828" s="2">
        <v>0.9069822125827055</v>
      </c>
    </row>
    <row r="15829" spans="1:2" x14ac:dyDescent="0.25">
      <c r="A15829" s="6" t="s">
        <v>242</v>
      </c>
      <c r="B15829" s="2">
        <v>114.23165595651976</v>
      </c>
    </row>
    <row r="15830" spans="1:2" x14ac:dyDescent="0.25">
      <c r="A15830" s="28" t="s">
        <v>79</v>
      </c>
      <c r="B15830" s="2">
        <v>3.0772233799752668</v>
      </c>
    </row>
    <row r="15831" spans="1:2" x14ac:dyDescent="0.25">
      <c r="A15831" s="28" t="s">
        <v>86</v>
      </c>
      <c r="B15831" s="2">
        <v>1.4026520645424847</v>
      </c>
    </row>
    <row r="15832" spans="1:2" x14ac:dyDescent="0.25">
      <c r="A15832" s="28" t="s">
        <v>87</v>
      </c>
      <c r="B15832" s="2">
        <v>5.731163292763469</v>
      </c>
    </row>
    <row r="15833" spans="1:2" x14ac:dyDescent="0.25">
      <c r="A15833" s="28" t="s">
        <v>31</v>
      </c>
      <c r="B15833" s="2">
        <v>16.625974171899987</v>
      </c>
    </row>
    <row r="15834" spans="1:2" x14ac:dyDescent="0.25">
      <c r="A15834" s="28" t="s">
        <v>29</v>
      </c>
      <c r="B15834" s="2">
        <v>9.1095401807678975</v>
      </c>
    </row>
    <row r="15835" spans="1:2" x14ac:dyDescent="0.25">
      <c r="A15835" s="28" t="s">
        <v>30</v>
      </c>
      <c r="B15835" s="2">
        <v>21.202200885989647</v>
      </c>
    </row>
    <row r="15836" spans="1:2" x14ac:dyDescent="0.25">
      <c r="A15836" s="28" t="s">
        <v>88</v>
      </c>
      <c r="B15836" s="2">
        <v>13.649481411620858</v>
      </c>
    </row>
    <row r="15837" spans="1:2" x14ac:dyDescent="0.25">
      <c r="A15837" s="28" t="s">
        <v>80</v>
      </c>
      <c r="B15837" s="2">
        <v>1.6561876486428411</v>
      </c>
    </row>
    <row r="15838" spans="1:2" x14ac:dyDescent="0.25">
      <c r="A15838" s="28" t="s">
        <v>84</v>
      </c>
      <c r="B15838" s="2">
        <v>7.0546376077858488</v>
      </c>
    </row>
    <row r="15839" spans="1:2" x14ac:dyDescent="0.25">
      <c r="A15839" s="28" t="s">
        <v>85</v>
      </c>
      <c r="B15839" s="2">
        <v>13.876839614270274</v>
      </c>
    </row>
    <row r="15840" spans="1:2" x14ac:dyDescent="0.25">
      <c r="A15840" s="28" t="s">
        <v>82</v>
      </c>
      <c r="B15840" s="2">
        <v>20.845755698261186</v>
      </c>
    </row>
    <row r="15841" spans="1:2" x14ac:dyDescent="0.25">
      <c r="A15841" s="6" t="s">
        <v>19</v>
      </c>
      <c r="B15841" s="2">
        <v>3.1874134789561062</v>
      </c>
    </row>
    <row r="15842" spans="1:2" x14ac:dyDescent="0.25">
      <c r="A15842" s="28" t="s">
        <v>79</v>
      </c>
      <c r="B15842" s="2">
        <v>0.14238706050212663</v>
      </c>
    </row>
    <row r="15843" spans="1:2" x14ac:dyDescent="0.25">
      <c r="A15843" s="28" t="s">
        <v>86</v>
      </c>
      <c r="B15843" s="2">
        <v>8.7278433338225415E-3</v>
      </c>
    </row>
    <row r="15844" spans="1:2" x14ac:dyDescent="0.25">
      <c r="A15844" s="28" t="s">
        <v>87</v>
      </c>
      <c r="B15844" s="2">
        <v>8.5401805272574457E-3</v>
      </c>
    </row>
    <row r="15845" spans="1:2" x14ac:dyDescent="0.25">
      <c r="A15845" s="28" t="s">
        <v>31</v>
      </c>
      <c r="B15845" s="2">
        <v>2.8128800276747964E-2</v>
      </c>
    </row>
    <row r="15846" spans="1:2" x14ac:dyDescent="0.25">
      <c r="A15846" s="28" t="s">
        <v>29</v>
      </c>
      <c r="B15846" s="2">
        <v>0.17617749828108506</v>
      </c>
    </row>
    <row r="15847" spans="1:2" x14ac:dyDescent="0.25">
      <c r="A15847" s="28" t="s">
        <v>30</v>
      </c>
      <c r="B15847" s="2">
        <v>1.3016527903554853</v>
      </c>
    </row>
    <row r="15848" spans="1:2" x14ac:dyDescent="0.25">
      <c r="A15848" s="28" t="s">
        <v>88</v>
      </c>
      <c r="B15848" s="2">
        <v>2.5157007706468049E-2</v>
      </c>
    </row>
    <row r="15849" spans="1:2" x14ac:dyDescent="0.25">
      <c r="A15849" s="28" t="s">
        <v>80</v>
      </c>
      <c r="B15849" s="2">
        <v>2.4354714540620135E-2</v>
      </c>
    </row>
    <row r="15850" spans="1:2" x14ac:dyDescent="0.25">
      <c r="A15850" s="28" t="s">
        <v>84</v>
      </c>
      <c r="B15850" s="2">
        <v>8.1243390534351621E-3</v>
      </c>
    </row>
    <row r="15851" spans="1:2" x14ac:dyDescent="0.25">
      <c r="A15851" s="28" t="s">
        <v>85</v>
      </c>
      <c r="B15851" s="2">
        <v>0.11912789079636743</v>
      </c>
    </row>
    <row r="15852" spans="1:2" x14ac:dyDescent="0.25">
      <c r="A15852" s="28" t="s">
        <v>82</v>
      </c>
      <c r="B15852" s="2">
        <v>1.3450353535826902</v>
      </c>
    </row>
    <row r="15853" spans="1:2" x14ac:dyDescent="0.25">
      <c r="A15853" s="6" t="s">
        <v>244</v>
      </c>
      <c r="B15853" s="2">
        <v>25.723512575701058</v>
      </c>
    </row>
    <row r="15854" spans="1:2" x14ac:dyDescent="0.25">
      <c r="A15854" s="28" t="s">
        <v>79</v>
      </c>
      <c r="B15854" s="2">
        <v>9.2986401159277005E-2</v>
      </c>
    </row>
    <row r="15855" spans="1:2" x14ac:dyDescent="0.25">
      <c r="A15855" s="28" t="s">
        <v>86</v>
      </c>
      <c r="B15855" s="2">
        <v>0.21845237134199838</v>
      </c>
    </row>
    <row r="15856" spans="1:2" x14ac:dyDescent="0.25">
      <c r="A15856" s="28" t="s">
        <v>87</v>
      </c>
      <c r="B15856" s="2">
        <v>1.7355345852690569</v>
      </c>
    </row>
    <row r="15857" spans="1:2" x14ac:dyDescent="0.25">
      <c r="A15857" s="28" t="s">
        <v>31</v>
      </c>
      <c r="B15857" s="2">
        <v>4.6543821340217066</v>
      </c>
    </row>
    <row r="15858" spans="1:2" x14ac:dyDescent="0.25">
      <c r="A15858" s="28" t="s">
        <v>29</v>
      </c>
      <c r="B15858" s="2">
        <v>4.2497425498231598</v>
      </c>
    </row>
    <row r="15859" spans="1:2" x14ac:dyDescent="0.25">
      <c r="A15859" s="28" t="s">
        <v>30</v>
      </c>
      <c r="B15859" s="2">
        <v>7.49040171967044</v>
      </c>
    </row>
    <row r="15860" spans="1:2" x14ac:dyDescent="0.25">
      <c r="A15860" s="28" t="s">
        <v>88</v>
      </c>
      <c r="B15860" s="2">
        <v>1.1509729406554916</v>
      </c>
    </row>
    <row r="15861" spans="1:2" x14ac:dyDescent="0.25">
      <c r="A15861" s="28" t="s">
        <v>80</v>
      </c>
      <c r="B15861" s="2">
        <v>4.6329158691389996E-2</v>
      </c>
    </row>
    <row r="15862" spans="1:2" x14ac:dyDescent="0.25">
      <c r="A15862" s="28" t="s">
        <v>84</v>
      </c>
      <c r="B15862" s="2">
        <v>0.45934456230411186</v>
      </c>
    </row>
    <row r="15863" spans="1:2" x14ac:dyDescent="0.25">
      <c r="A15863" s="28" t="s">
        <v>85</v>
      </c>
      <c r="B15863" s="2">
        <v>2.5267741971762923</v>
      </c>
    </row>
    <row r="15864" spans="1:2" x14ac:dyDescent="0.25">
      <c r="A15864" s="28" t="s">
        <v>82</v>
      </c>
      <c r="B15864" s="2">
        <v>3.0985919555881343</v>
      </c>
    </row>
    <row r="15865" spans="1:2" x14ac:dyDescent="0.25">
      <c r="A15865" s="6" t="s">
        <v>246</v>
      </c>
      <c r="B15865" s="2">
        <v>16.209018993682871</v>
      </c>
    </row>
    <row r="15866" spans="1:2" x14ac:dyDescent="0.25">
      <c r="A15866" s="28" t="s">
        <v>79</v>
      </c>
      <c r="B15866" s="2">
        <v>0.15731287437269845</v>
      </c>
    </row>
    <row r="15867" spans="1:2" x14ac:dyDescent="0.25">
      <c r="A15867" s="28" t="s">
        <v>86</v>
      </c>
      <c r="B15867" s="2">
        <v>0.12976784849813774</v>
      </c>
    </row>
    <row r="15868" spans="1:2" x14ac:dyDescent="0.25">
      <c r="A15868" s="28" t="s">
        <v>87</v>
      </c>
      <c r="B15868" s="2">
        <v>0.82422066713068509</v>
      </c>
    </row>
    <row r="15869" spans="1:2" x14ac:dyDescent="0.25">
      <c r="A15869" s="28" t="s">
        <v>31</v>
      </c>
      <c r="B15869" s="2">
        <v>2.9658868348842766</v>
      </c>
    </row>
    <row r="15870" spans="1:2" x14ac:dyDescent="0.25">
      <c r="A15870" s="28" t="s">
        <v>29</v>
      </c>
      <c r="B15870" s="2">
        <v>2.0842373459101915</v>
      </c>
    </row>
    <row r="15871" spans="1:2" x14ac:dyDescent="0.25">
      <c r="A15871" s="28" t="s">
        <v>30</v>
      </c>
      <c r="B15871" s="2">
        <v>3.6201007916828472</v>
      </c>
    </row>
    <row r="15872" spans="1:2" x14ac:dyDescent="0.25">
      <c r="A15872" s="28" t="s">
        <v>88</v>
      </c>
      <c r="B15872" s="2">
        <v>1.2091371863478837</v>
      </c>
    </row>
    <row r="15873" spans="1:2" x14ac:dyDescent="0.25">
      <c r="A15873" s="28" t="s">
        <v>80</v>
      </c>
      <c r="B15873" s="2">
        <v>0.40459967236945721</v>
      </c>
    </row>
    <row r="15874" spans="1:2" x14ac:dyDescent="0.25">
      <c r="A15874" s="28" t="s">
        <v>84</v>
      </c>
      <c r="B15874" s="2">
        <v>0.87976060780441634</v>
      </c>
    </row>
    <row r="15875" spans="1:2" x14ac:dyDescent="0.25">
      <c r="A15875" s="28" t="s">
        <v>85</v>
      </c>
      <c r="B15875" s="2">
        <v>1.680661286762116</v>
      </c>
    </row>
    <row r="15876" spans="1:2" x14ac:dyDescent="0.25">
      <c r="A15876" s="28" t="s">
        <v>82</v>
      </c>
      <c r="B15876" s="2">
        <v>2.2533338779201628</v>
      </c>
    </row>
    <row r="15877" spans="1:2" x14ac:dyDescent="0.25">
      <c r="A15877" s="6" t="s">
        <v>248</v>
      </c>
      <c r="B15877" s="2">
        <v>243.11900410443135</v>
      </c>
    </row>
    <row r="15878" spans="1:2" x14ac:dyDescent="0.25">
      <c r="A15878" s="28" t="s">
        <v>79</v>
      </c>
      <c r="B15878" s="2">
        <v>5.0127723492952532</v>
      </c>
    </row>
    <row r="15879" spans="1:2" x14ac:dyDescent="0.25">
      <c r="A15879" s="28" t="s">
        <v>86</v>
      </c>
      <c r="B15879" s="2">
        <v>2.9801323537418836</v>
      </c>
    </row>
    <row r="15880" spans="1:2" x14ac:dyDescent="0.25">
      <c r="A15880" s="28" t="s">
        <v>87</v>
      </c>
      <c r="B15880" s="2">
        <v>12.940608674029709</v>
      </c>
    </row>
    <row r="15881" spans="1:2" x14ac:dyDescent="0.25">
      <c r="A15881" s="28" t="s">
        <v>31</v>
      </c>
      <c r="B15881" s="2">
        <v>29.810736435372863</v>
      </c>
    </row>
    <row r="15882" spans="1:2" x14ac:dyDescent="0.25">
      <c r="A15882" s="28" t="s">
        <v>29</v>
      </c>
      <c r="B15882" s="2">
        <v>16.418279694554808</v>
      </c>
    </row>
    <row r="15883" spans="1:2" x14ac:dyDescent="0.25">
      <c r="A15883" s="28" t="s">
        <v>30</v>
      </c>
      <c r="B15883" s="2">
        <v>40.089285977191558</v>
      </c>
    </row>
    <row r="15884" spans="1:2" x14ac:dyDescent="0.25">
      <c r="A15884" s="28" t="s">
        <v>88</v>
      </c>
      <c r="B15884" s="2">
        <v>27.834507586008343</v>
      </c>
    </row>
    <row r="15885" spans="1:2" x14ac:dyDescent="0.25">
      <c r="A15885" s="28" t="s">
        <v>80</v>
      </c>
      <c r="B15885" s="2">
        <v>6.3725395076356319</v>
      </c>
    </row>
    <row r="15886" spans="1:2" x14ac:dyDescent="0.25">
      <c r="A15886" s="28" t="s">
        <v>84</v>
      </c>
      <c r="B15886" s="2">
        <v>33.869520765711002</v>
      </c>
    </row>
    <row r="15887" spans="1:2" x14ac:dyDescent="0.25">
      <c r="A15887" s="28" t="s">
        <v>85</v>
      </c>
      <c r="B15887" s="2">
        <v>33.142972322090756</v>
      </c>
    </row>
    <row r="15888" spans="1:2" x14ac:dyDescent="0.25">
      <c r="A15888" s="28" t="s">
        <v>82</v>
      </c>
      <c r="B15888" s="2">
        <v>34.647648438799557</v>
      </c>
    </row>
    <row r="15889" spans="1:2" x14ac:dyDescent="0.25">
      <c r="A15889" s="6" t="s">
        <v>20</v>
      </c>
      <c r="B15889" s="2">
        <v>124.28987323485772</v>
      </c>
    </row>
    <row r="15890" spans="1:2" x14ac:dyDescent="0.25">
      <c r="A15890" s="28" t="s">
        <v>79</v>
      </c>
      <c r="B15890" s="2">
        <v>1.789720767042406</v>
      </c>
    </row>
    <row r="15891" spans="1:2" x14ac:dyDescent="0.25">
      <c r="A15891" s="28" t="s">
        <v>86</v>
      </c>
      <c r="B15891" s="2">
        <v>2.6279255520648723</v>
      </c>
    </row>
    <row r="15892" spans="1:2" x14ac:dyDescent="0.25">
      <c r="A15892" s="28" t="s">
        <v>87</v>
      </c>
      <c r="B15892" s="2">
        <v>6.1766822620588746</v>
      </c>
    </row>
    <row r="15893" spans="1:2" x14ac:dyDescent="0.25">
      <c r="A15893" s="28" t="s">
        <v>31</v>
      </c>
      <c r="B15893" s="2">
        <v>14.998198315348713</v>
      </c>
    </row>
    <row r="15894" spans="1:2" x14ac:dyDescent="0.25">
      <c r="A15894" s="28" t="s">
        <v>29</v>
      </c>
      <c r="B15894" s="2">
        <v>8.9345091078674059</v>
      </c>
    </row>
    <row r="15895" spans="1:2" x14ac:dyDescent="0.25">
      <c r="A15895" s="28" t="s">
        <v>30</v>
      </c>
      <c r="B15895" s="2">
        <v>18.466733856976962</v>
      </c>
    </row>
    <row r="15896" spans="1:2" x14ac:dyDescent="0.25">
      <c r="A15896" s="28" t="s">
        <v>88</v>
      </c>
      <c r="B15896" s="2">
        <v>19.008357378063867</v>
      </c>
    </row>
    <row r="15897" spans="1:2" x14ac:dyDescent="0.25">
      <c r="A15897" s="28" t="s">
        <v>80</v>
      </c>
      <c r="B15897" s="2">
        <v>0.90641626666918818</v>
      </c>
    </row>
    <row r="15898" spans="1:2" x14ac:dyDescent="0.25">
      <c r="A15898" s="28" t="s">
        <v>84</v>
      </c>
      <c r="B15898" s="2">
        <v>18.217856007733065</v>
      </c>
    </row>
    <row r="15899" spans="1:2" x14ac:dyDescent="0.25">
      <c r="A15899" s="28" t="s">
        <v>85</v>
      </c>
      <c r="B15899" s="2">
        <v>12.876686788161217</v>
      </c>
    </row>
    <row r="15900" spans="1:2" x14ac:dyDescent="0.25">
      <c r="A15900" s="28" t="s">
        <v>82</v>
      </c>
      <c r="B15900" s="2">
        <v>20.286786932871166</v>
      </c>
    </row>
    <row r="15901" spans="1:2" x14ac:dyDescent="0.25">
      <c r="A15901" s="6" t="s">
        <v>21</v>
      </c>
      <c r="B15901" s="2">
        <v>20.870310185286733</v>
      </c>
    </row>
    <row r="15902" spans="1:2" x14ac:dyDescent="0.25">
      <c r="A15902" s="28" t="s">
        <v>79</v>
      </c>
      <c r="B15902" s="2">
        <v>0.3464840733099091</v>
      </c>
    </row>
    <row r="15903" spans="1:2" x14ac:dyDescent="0.25">
      <c r="A15903" s="28" t="s">
        <v>86</v>
      </c>
      <c r="B15903" s="2">
        <v>9.6362605612842586E-2</v>
      </c>
    </row>
    <row r="15904" spans="1:2" x14ac:dyDescent="0.25">
      <c r="A15904" s="28" t="s">
        <v>87</v>
      </c>
      <c r="B15904" s="2">
        <v>0.21248341255323194</v>
      </c>
    </row>
    <row r="15905" spans="1:2" x14ac:dyDescent="0.25">
      <c r="A15905" s="28" t="s">
        <v>31</v>
      </c>
      <c r="B15905" s="2">
        <v>2.5082621109318075</v>
      </c>
    </row>
    <row r="15906" spans="1:2" x14ac:dyDescent="0.25">
      <c r="A15906" s="28" t="s">
        <v>29</v>
      </c>
      <c r="B15906" s="2">
        <v>1.1007069176087578</v>
      </c>
    </row>
    <row r="15907" spans="1:2" x14ac:dyDescent="0.25">
      <c r="A15907" s="28" t="s">
        <v>30</v>
      </c>
      <c r="B15907" s="2">
        <v>4.7663638445714867</v>
      </c>
    </row>
    <row r="15908" spans="1:2" x14ac:dyDescent="0.25">
      <c r="A15908" s="28" t="s">
        <v>88</v>
      </c>
      <c r="B15908" s="2">
        <v>1.8692121863541995</v>
      </c>
    </row>
    <row r="15909" spans="1:2" x14ac:dyDescent="0.25">
      <c r="A15909" s="28" t="s">
        <v>80</v>
      </c>
      <c r="B15909" s="2">
        <v>0.39139110579649583</v>
      </c>
    </row>
    <row r="15910" spans="1:2" x14ac:dyDescent="0.25">
      <c r="A15910" s="28" t="s">
        <v>84</v>
      </c>
      <c r="B15910" s="2">
        <v>1.7012210416526465</v>
      </c>
    </row>
    <row r="15911" spans="1:2" x14ac:dyDescent="0.25">
      <c r="A15911" s="28" t="s">
        <v>85</v>
      </c>
      <c r="B15911" s="2">
        <v>1.2961021591187025</v>
      </c>
    </row>
    <row r="15912" spans="1:2" x14ac:dyDescent="0.25">
      <c r="A15912" s="28" t="s">
        <v>82</v>
      </c>
      <c r="B15912" s="2">
        <v>6.5817207277766556</v>
      </c>
    </row>
    <row r="15913" spans="1:2" x14ac:dyDescent="0.25">
      <c r="A15913" s="6" t="s">
        <v>22</v>
      </c>
      <c r="B15913" s="2">
        <v>8.0468885809936399</v>
      </c>
    </row>
    <row r="15914" spans="1:2" x14ac:dyDescent="0.25">
      <c r="A15914" s="28" t="s">
        <v>79</v>
      </c>
      <c r="B15914" s="2">
        <v>8.9952754795070256E-2</v>
      </c>
    </row>
    <row r="15915" spans="1:2" x14ac:dyDescent="0.25">
      <c r="A15915" s="28" t="s">
        <v>86</v>
      </c>
      <c r="B15915" s="2">
        <v>0.12860302640005736</v>
      </c>
    </row>
    <row r="15916" spans="1:2" x14ac:dyDescent="0.25">
      <c r="A15916" s="28" t="s">
        <v>87</v>
      </c>
      <c r="B15916" s="2">
        <v>0.38359341758479321</v>
      </c>
    </row>
    <row r="15917" spans="1:2" x14ac:dyDescent="0.25">
      <c r="A15917" s="28" t="s">
        <v>31</v>
      </c>
      <c r="B15917" s="2">
        <v>1.1006833226281987</v>
      </c>
    </row>
    <row r="15918" spans="1:2" x14ac:dyDescent="0.25">
      <c r="A15918" s="28" t="s">
        <v>29</v>
      </c>
      <c r="B15918" s="2">
        <v>0.79197864023969988</v>
      </c>
    </row>
    <row r="15919" spans="1:2" x14ac:dyDescent="0.25">
      <c r="A15919" s="28" t="s">
        <v>30</v>
      </c>
      <c r="B15919" s="2">
        <v>1.8290998922185702</v>
      </c>
    </row>
    <row r="15920" spans="1:2" x14ac:dyDescent="0.25">
      <c r="A15920" s="28" t="s">
        <v>88</v>
      </c>
      <c r="B15920" s="2">
        <v>0.7129161267962113</v>
      </c>
    </row>
    <row r="15921" spans="1:2" x14ac:dyDescent="0.25">
      <c r="A15921" s="28" t="s">
        <v>80</v>
      </c>
      <c r="B15921" s="2">
        <v>0.10963065859541937</v>
      </c>
    </row>
    <row r="15922" spans="1:2" x14ac:dyDescent="0.25">
      <c r="A15922" s="28" t="s">
        <v>84</v>
      </c>
      <c r="B15922" s="2">
        <v>0.46973349014377941</v>
      </c>
    </row>
    <row r="15923" spans="1:2" x14ac:dyDescent="0.25">
      <c r="A15923" s="28" t="s">
        <v>85</v>
      </c>
      <c r="B15923" s="2">
        <v>0.85784107634215101</v>
      </c>
    </row>
    <row r="15924" spans="1:2" x14ac:dyDescent="0.25">
      <c r="A15924" s="28" t="s">
        <v>82</v>
      </c>
      <c r="B15924" s="2">
        <v>1.5728561752496892</v>
      </c>
    </row>
    <row r="15925" spans="1:2" x14ac:dyDescent="0.25">
      <c r="A15925" s="6" t="s">
        <v>25</v>
      </c>
      <c r="B15925" s="2">
        <v>7.6068947442625703</v>
      </c>
    </row>
    <row r="15926" spans="1:2" x14ac:dyDescent="0.25">
      <c r="A15926" s="28" t="s">
        <v>79</v>
      </c>
      <c r="B15926" s="2">
        <v>2.9226797824618699E-2</v>
      </c>
    </row>
    <row r="15927" spans="1:2" x14ac:dyDescent="0.25">
      <c r="A15927" s="28" t="s">
        <v>86</v>
      </c>
      <c r="B15927" s="2">
        <v>9.9866615408356618E-2</v>
      </c>
    </row>
    <row r="15928" spans="1:2" x14ac:dyDescent="0.25">
      <c r="A15928" s="28" t="s">
        <v>87</v>
      </c>
      <c r="B15928" s="2">
        <v>0.27176700977912399</v>
      </c>
    </row>
    <row r="15929" spans="1:2" x14ac:dyDescent="0.25">
      <c r="A15929" s="28" t="s">
        <v>31</v>
      </c>
      <c r="B15929" s="2">
        <v>0.39649825890152812</v>
      </c>
    </row>
    <row r="15930" spans="1:2" x14ac:dyDescent="0.25">
      <c r="A15930" s="28" t="s">
        <v>29</v>
      </c>
      <c r="B15930" s="2">
        <v>0.37766945600263679</v>
      </c>
    </row>
    <row r="15931" spans="1:2" x14ac:dyDescent="0.25">
      <c r="A15931" s="28" t="s">
        <v>30</v>
      </c>
      <c r="B15931" s="2">
        <v>3.3024375291137784</v>
      </c>
    </row>
    <row r="15932" spans="1:2" x14ac:dyDescent="0.25">
      <c r="A15932" s="28" t="s">
        <v>88</v>
      </c>
      <c r="B15932" s="2">
        <v>0.18653226301000667</v>
      </c>
    </row>
    <row r="15933" spans="1:2" x14ac:dyDescent="0.25">
      <c r="A15933" s="28" t="s">
        <v>80</v>
      </c>
      <c r="B15933" s="2">
        <v>1.740232062425134E-2</v>
      </c>
    </row>
    <row r="15934" spans="1:2" x14ac:dyDescent="0.25">
      <c r="A15934" s="28" t="s">
        <v>84</v>
      </c>
      <c r="B15934" s="2">
        <v>8.1968617053141068E-2</v>
      </c>
    </row>
    <row r="15935" spans="1:2" x14ac:dyDescent="0.25">
      <c r="A15935" s="28" t="s">
        <v>85</v>
      </c>
      <c r="B15935" s="2">
        <v>0.42237785937078298</v>
      </c>
    </row>
    <row r="15936" spans="1:2" x14ac:dyDescent="0.25">
      <c r="A15936" s="28" t="s">
        <v>82</v>
      </c>
      <c r="B15936" s="2">
        <v>2.421148017174346</v>
      </c>
    </row>
    <row r="15937" spans="1:2" x14ac:dyDescent="0.25">
      <c r="A15937" s="6" t="s">
        <v>23</v>
      </c>
      <c r="B15937" s="2">
        <v>14.513748807396141</v>
      </c>
    </row>
    <row r="15938" spans="1:2" x14ac:dyDescent="0.25">
      <c r="A15938" s="28" t="s">
        <v>79</v>
      </c>
      <c r="B15938" s="2">
        <v>0.19616374104113707</v>
      </c>
    </row>
    <row r="15939" spans="1:2" x14ac:dyDescent="0.25">
      <c r="A15939" s="28" t="s">
        <v>86</v>
      </c>
      <c r="B15939" s="2">
        <v>0.1498933593892072</v>
      </c>
    </row>
    <row r="15940" spans="1:2" x14ac:dyDescent="0.25">
      <c r="A15940" s="28" t="s">
        <v>87</v>
      </c>
      <c r="B15940" s="2">
        <v>0.59987198445272782</v>
      </c>
    </row>
    <row r="15941" spans="1:2" x14ac:dyDescent="0.25">
      <c r="A15941" s="28" t="s">
        <v>31</v>
      </c>
      <c r="B15941" s="2">
        <v>2.6073481046403604</v>
      </c>
    </row>
    <row r="15942" spans="1:2" x14ac:dyDescent="0.25">
      <c r="A15942" s="28" t="s">
        <v>29</v>
      </c>
      <c r="B15942" s="2">
        <v>1.3476202557721124</v>
      </c>
    </row>
    <row r="15943" spans="1:2" x14ac:dyDescent="0.25">
      <c r="A15943" s="28" t="s">
        <v>30</v>
      </c>
      <c r="B15943" s="2">
        <v>3.8020206998617918</v>
      </c>
    </row>
    <row r="15944" spans="1:2" x14ac:dyDescent="0.25">
      <c r="A15944" s="28" t="s">
        <v>88</v>
      </c>
      <c r="B15944" s="2">
        <v>0.83535015601619844</v>
      </c>
    </row>
    <row r="15945" spans="1:2" x14ac:dyDescent="0.25">
      <c r="A15945" s="28" t="s">
        <v>80</v>
      </c>
      <c r="B15945" s="2">
        <v>0.17460768111361347</v>
      </c>
    </row>
    <row r="15946" spans="1:2" x14ac:dyDescent="0.25">
      <c r="A15946" s="28" t="s">
        <v>84</v>
      </c>
      <c r="B15946" s="2">
        <v>0.4809140500230013</v>
      </c>
    </row>
    <row r="15947" spans="1:2" x14ac:dyDescent="0.25">
      <c r="A15947" s="28" t="s">
        <v>85</v>
      </c>
      <c r="B15947" s="2">
        <v>1.7108452696014471</v>
      </c>
    </row>
    <row r="15948" spans="1:2" x14ac:dyDescent="0.25">
      <c r="A15948" s="28" t="s">
        <v>82</v>
      </c>
      <c r="B15948" s="2">
        <v>2.6091135054845429</v>
      </c>
    </row>
    <row r="15949" spans="1:2" x14ac:dyDescent="0.25">
      <c r="A15949" s="6" t="s">
        <v>250</v>
      </c>
      <c r="B15949" s="2">
        <v>55.615627455189198</v>
      </c>
    </row>
    <row r="15950" spans="1:2" x14ac:dyDescent="0.25">
      <c r="A15950" s="28" t="s">
        <v>79</v>
      </c>
      <c r="B15950" s="2">
        <v>0.48112816403480119</v>
      </c>
    </row>
    <row r="15951" spans="1:2" x14ac:dyDescent="0.25">
      <c r="A15951" s="28" t="s">
        <v>86</v>
      </c>
      <c r="B15951" s="2">
        <v>0.39712081882305178</v>
      </c>
    </row>
    <row r="15952" spans="1:2" x14ac:dyDescent="0.25">
      <c r="A15952" s="28" t="s">
        <v>87</v>
      </c>
      <c r="B15952" s="2">
        <v>2.8076081577370933</v>
      </c>
    </row>
    <row r="15953" spans="1:2" x14ac:dyDescent="0.25">
      <c r="A15953" s="28" t="s">
        <v>31</v>
      </c>
      <c r="B15953" s="2">
        <v>6.2381538924911029</v>
      </c>
    </row>
    <row r="15954" spans="1:2" x14ac:dyDescent="0.25">
      <c r="A15954" s="28" t="s">
        <v>29</v>
      </c>
      <c r="B15954" s="2">
        <v>5.2178453661933206</v>
      </c>
    </row>
    <row r="15955" spans="1:2" x14ac:dyDescent="0.25">
      <c r="A15955" s="28" t="s">
        <v>30</v>
      </c>
      <c r="B15955" s="2">
        <v>17.475223740656936</v>
      </c>
    </row>
    <row r="15956" spans="1:2" x14ac:dyDescent="0.25">
      <c r="A15956" s="28" t="s">
        <v>88</v>
      </c>
      <c r="B15956" s="2">
        <v>3.4992262097194087</v>
      </c>
    </row>
    <row r="15957" spans="1:2" x14ac:dyDescent="0.25">
      <c r="A15957" s="28" t="s">
        <v>80</v>
      </c>
      <c r="B15957" s="2">
        <v>0.60785396448889484</v>
      </c>
    </row>
    <row r="15958" spans="1:2" x14ac:dyDescent="0.25">
      <c r="A15958" s="28" t="s">
        <v>84</v>
      </c>
      <c r="B15958" s="2">
        <v>2.7261697018160453</v>
      </c>
    </row>
    <row r="15959" spans="1:2" x14ac:dyDescent="0.25">
      <c r="A15959" s="28" t="s">
        <v>85</v>
      </c>
      <c r="B15959" s="2">
        <v>5.2394418588260265</v>
      </c>
    </row>
    <row r="15960" spans="1:2" x14ac:dyDescent="0.25">
      <c r="A15960" s="28" t="s">
        <v>82</v>
      </c>
      <c r="B15960" s="2">
        <v>10.925855580402512</v>
      </c>
    </row>
    <row r="15961" spans="1:2" x14ac:dyDescent="0.25">
      <c r="A15961" s="6" t="s">
        <v>252</v>
      </c>
      <c r="B15961" s="2">
        <v>68.064383720923473</v>
      </c>
    </row>
    <row r="15962" spans="1:2" x14ac:dyDescent="0.25">
      <c r="A15962" s="28" t="s">
        <v>79</v>
      </c>
      <c r="B15962" s="2">
        <v>1.223211109247051</v>
      </c>
    </row>
    <row r="15963" spans="1:2" x14ac:dyDescent="0.25">
      <c r="A15963" s="28" t="s">
        <v>86</v>
      </c>
      <c r="B15963" s="2">
        <v>0.39873370916711864</v>
      </c>
    </row>
    <row r="15964" spans="1:2" x14ac:dyDescent="0.25">
      <c r="A15964" s="28" t="s">
        <v>87</v>
      </c>
      <c r="B15964" s="2">
        <v>2.4589426803904324</v>
      </c>
    </row>
    <row r="15965" spans="1:2" x14ac:dyDescent="0.25">
      <c r="A15965" s="28" t="s">
        <v>31</v>
      </c>
      <c r="B15965" s="2">
        <v>5.3489032532681646</v>
      </c>
    </row>
    <row r="15966" spans="1:2" x14ac:dyDescent="0.25">
      <c r="A15966" s="28" t="s">
        <v>29</v>
      </c>
      <c r="B15966" s="2">
        <v>8.0916582330079212</v>
      </c>
    </row>
    <row r="15967" spans="1:2" x14ac:dyDescent="0.25">
      <c r="A15967" s="28" t="s">
        <v>30</v>
      </c>
      <c r="B15967" s="2">
        <v>8.1467834989985466</v>
      </c>
    </row>
    <row r="15968" spans="1:2" x14ac:dyDescent="0.25">
      <c r="A15968" s="28" t="s">
        <v>88</v>
      </c>
      <c r="B15968" s="2">
        <v>15.240373718157652</v>
      </c>
    </row>
    <row r="15969" spans="1:2" x14ac:dyDescent="0.25">
      <c r="A15969" s="28" t="s">
        <v>80</v>
      </c>
      <c r="B15969" s="2">
        <v>1.6818742166830114</v>
      </c>
    </row>
    <row r="15970" spans="1:2" x14ac:dyDescent="0.25">
      <c r="A15970" s="28" t="s">
        <v>84</v>
      </c>
      <c r="B15970" s="2">
        <v>4.0765737665673942</v>
      </c>
    </row>
    <row r="15971" spans="1:2" x14ac:dyDescent="0.25">
      <c r="A15971" s="28" t="s">
        <v>85</v>
      </c>
      <c r="B15971" s="2">
        <v>10.874245144233432</v>
      </c>
    </row>
    <row r="15972" spans="1:2" x14ac:dyDescent="0.25">
      <c r="A15972" s="28" t="s">
        <v>82</v>
      </c>
      <c r="B15972" s="2">
        <v>10.523084391202758</v>
      </c>
    </row>
    <row r="15973" spans="1:2" x14ac:dyDescent="0.25">
      <c r="A15973" s="6" t="s">
        <v>230</v>
      </c>
      <c r="B15973" s="2">
        <v>18.929672891283765</v>
      </c>
    </row>
    <row r="15974" spans="1:2" x14ac:dyDescent="0.25">
      <c r="A15974" s="28" t="s">
        <v>79</v>
      </c>
      <c r="B15974" s="2">
        <v>0.65384668419645486</v>
      </c>
    </row>
    <row r="15975" spans="1:2" x14ac:dyDescent="0.25">
      <c r="A15975" s="28" t="s">
        <v>86</v>
      </c>
      <c r="B15975" s="2">
        <v>0.31442380773621265</v>
      </c>
    </row>
    <row r="15976" spans="1:2" x14ac:dyDescent="0.25">
      <c r="A15976" s="28" t="s">
        <v>87</v>
      </c>
      <c r="B15976" s="2">
        <v>0.80507504078242331</v>
      </c>
    </row>
    <row r="15977" spans="1:2" x14ac:dyDescent="0.25">
      <c r="A15977" s="28" t="s">
        <v>31</v>
      </c>
      <c r="B15977" s="2">
        <v>1.3102657094738683</v>
      </c>
    </row>
    <row r="15978" spans="1:2" x14ac:dyDescent="0.25">
      <c r="A15978" s="28" t="s">
        <v>29</v>
      </c>
      <c r="B15978" s="2">
        <v>1.404900949047623</v>
      </c>
    </row>
    <row r="15979" spans="1:2" x14ac:dyDescent="0.25">
      <c r="A15979" s="28" t="s">
        <v>30</v>
      </c>
      <c r="B15979" s="2">
        <v>2.1271915947564199</v>
      </c>
    </row>
    <row r="15980" spans="1:2" x14ac:dyDescent="0.25">
      <c r="A15980" s="28" t="s">
        <v>88</v>
      </c>
      <c r="B15980" s="2">
        <v>2.4131620920582471</v>
      </c>
    </row>
    <row r="15981" spans="1:2" x14ac:dyDescent="0.25">
      <c r="A15981" s="28" t="s">
        <v>80</v>
      </c>
      <c r="B15981" s="2">
        <v>1.0765829005853329</v>
      </c>
    </row>
    <row r="15982" spans="1:2" x14ac:dyDescent="0.25">
      <c r="A15982" s="28" t="s">
        <v>84</v>
      </c>
      <c r="B15982" s="2">
        <v>0.97597939932934696</v>
      </c>
    </row>
    <row r="15983" spans="1:2" x14ac:dyDescent="0.25">
      <c r="A15983" s="28" t="s">
        <v>85</v>
      </c>
      <c r="B15983" s="2">
        <v>3.3453110883325117</v>
      </c>
    </row>
    <row r="15984" spans="1:2" x14ac:dyDescent="0.25">
      <c r="A15984" s="28" t="s">
        <v>82</v>
      </c>
      <c r="B15984" s="2">
        <v>4.5029336249853227</v>
      </c>
    </row>
    <row r="15985" spans="1:2" x14ac:dyDescent="0.25">
      <c r="A15985" s="6" t="s">
        <v>93</v>
      </c>
      <c r="B15985" s="2">
        <v>731.84132032724915</v>
      </c>
    </row>
    <row r="15986" spans="1:2" x14ac:dyDescent="0.25">
      <c r="A15986" s="28" t="s">
        <v>79</v>
      </c>
      <c r="B15986" s="2">
        <v>13.340688621202037</v>
      </c>
    </row>
    <row r="15987" spans="1:2" x14ac:dyDescent="0.25">
      <c r="A15987" s="28" t="s">
        <v>86</v>
      </c>
      <c r="B15987" s="2">
        <v>9.0183575283512312</v>
      </c>
    </row>
    <row r="15988" spans="1:2" x14ac:dyDescent="0.25">
      <c r="A15988" s="28" t="s">
        <v>87</v>
      </c>
      <c r="B15988" s="2">
        <v>36.138449975902446</v>
      </c>
    </row>
    <row r="15989" spans="1:2" x14ac:dyDescent="0.25">
      <c r="A15989" s="28" t="s">
        <v>31</v>
      </c>
      <c r="B15989" s="2">
        <v>89.558371426394956</v>
      </c>
    </row>
    <row r="15990" spans="1:2" x14ac:dyDescent="0.25">
      <c r="A15990" s="28" t="s">
        <v>29</v>
      </c>
      <c r="B15990" s="2">
        <v>60.572548322648863</v>
      </c>
    </row>
    <row r="15991" spans="1:2" x14ac:dyDescent="0.25">
      <c r="A15991" s="28" t="s">
        <v>30</v>
      </c>
      <c r="B15991" s="2">
        <v>135.49805003854013</v>
      </c>
    </row>
    <row r="15992" spans="1:2" x14ac:dyDescent="0.25">
      <c r="A15992" s="28" t="s">
        <v>88</v>
      </c>
      <c r="B15992" s="2">
        <v>87.921915264906147</v>
      </c>
    </row>
    <row r="15993" spans="1:2" x14ac:dyDescent="0.25">
      <c r="A15993" s="28" t="s">
        <v>80</v>
      </c>
      <c r="B15993" s="2">
        <v>13.711741502110966</v>
      </c>
    </row>
    <row r="15994" spans="1:2" x14ac:dyDescent="0.25">
      <c r="A15994" s="28" t="s">
        <v>84</v>
      </c>
      <c r="B15994" s="2">
        <v>71.924443310825254</v>
      </c>
    </row>
    <row r="15995" spans="1:2" x14ac:dyDescent="0.25">
      <c r="A15995" s="28" t="s">
        <v>85</v>
      </c>
      <c r="B15995" s="2">
        <v>91.036016388139686</v>
      </c>
    </row>
    <row r="15996" spans="1:2" x14ac:dyDescent="0.25">
      <c r="A15996" s="28" t="s">
        <v>82</v>
      </c>
      <c r="B15996" s="2">
        <v>123.12073794822749</v>
      </c>
    </row>
    <row r="15997" spans="1:2" x14ac:dyDescent="0.25">
      <c r="A15997" s="3" t="s">
        <v>31</v>
      </c>
      <c r="B15997" s="2">
        <v>439.51032198391795</v>
      </c>
    </row>
    <row r="15998" spans="1:2" x14ac:dyDescent="0.25">
      <c r="A15998" s="6" t="s">
        <v>229</v>
      </c>
      <c r="B15998" s="2">
        <v>3.2583897408931333</v>
      </c>
    </row>
    <row r="15999" spans="1:2" x14ac:dyDescent="0.25">
      <c r="A15999" s="28" t="s">
        <v>79</v>
      </c>
      <c r="B15999" s="2">
        <v>1.0124404539838854E-2</v>
      </c>
    </row>
    <row r="16000" spans="1:2" x14ac:dyDescent="0.25">
      <c r="A16000" s="28" t="s">
        <v>86</v>
      </c>
      <c r="B16000" s="2">
        <v>6.259132449014348E-3</v>
      </c>
    </row>
    <row r="16001" spans="1:2" x14ac:dyDescent="0.25">
      <c r="A16001" s="28" t="s">
        <v>87</v>
      </c>
      <c r="B16001" s="2">
        <v>0.19710890377796367</v>
      </c>
    </row>
    <row r="16002" spans="1:2" x14ac:dyDescent="0.25">
      <c r="A16002" s="28" t="s">
        <v>29</v>
      </c>
      <c r="B16002" s="2">
        <v>0.30723346322790612</v>
      </c>
    </row>
    <row r="16003" spans="1:2" x14ac:dyDescent="0.25">
      <c r="A16003" s="28" t="s">
        <v>30</v>
      </c>
      <c r="B16003" s="2">
        <v>0.47655219770270713</v>
      </c>
    </row>
    <row r="16004" spans="1:2" x14ac:dyDescent="0.25">
      <c r="A16004" s="28" t="s">
        <v>88</v>
      </c>
      <c r="B16004" s="2">
        <v>7.7774057716093761E-2</v>
      </c>
    </row>
    <row r="16005" spans="1:2" x14ac:dyDescent="0.25">
      <c r="A16005" s="28" t="s">
        <v>80</v>
      </c>
      <c r="B16005" s="2">
        <v>3.8100897806054523E-2</v>
      </c>
    </row>
    <row r="16006" spans="1:2" x14ac:dyDescent="0.25">
      <c r="A16006" s="28" t="s">
        <v>84</v>
      </c>
      <c r="B16006" s="2">
        <v>0.26031457370680772</v>
      </c>
    </row>
    <row r="16007" spans="1:2" x14ac:dyDescent="0.25">
      <c r="A16007" s="28" t="s">
        <v>85</v>
      </c>
      <c r="B16007" s="2">
        <v>1.3777640382301828</v>
      </c>
    </row>
    <row r="16008" spans="1:2" x14ac:dyDescent="0.25">
      <c r="A16008" s="28" t="s">
        <v>82</v>
      </c>
      <c r="B16008" s="2">
        <v>0.50715807173656413</v>
      </c>
    </row>
    <row r="16009" spans="1:2" x14ac:dyDescent="0.25">
      <c r="A16009" s="6" t="s">
        <v>240</v>
      </c>
      <c r="B16009" s="2">
        <v>2.483780022049983</v>
      </c>
    </row>
    <row r="16010" spans="1:2" x14ac:dyDescent="0.25">
      <c r="A16010" s="28" t="s">
        <v>79</v>
      </c>
      <c r="B16010" s="2">
        <v>2.3121352639251337E-2</v>
      </c>
    </row>
    <row r="16011" spans="1:2" x14ac:dyDescent="0.25">
      <c r="A16011" s="28" t="s">
        <v>87</v>
      </c>
      <c r="B16011" s="2">
        <v>0.60081010168846816</v>
      </c>
    </row>
    <row r="16012" spans="1:2" x14ac:dyDescent="0.25">
      <c r="A16012" s="28" t="s">
        <v>29</v>
      </c>
      <c r="B16012" s="2">
        <v>0.24968099385806561</v>
      </c>
    </row>
    <row r="16013" spans="1:2" x14ac:dyDescent="0.25">
      <c r="A16013" s="28" t="s">
        <v>30</v>
      </c>
      <c r="B16013" s="2">
        <v>8.9223902244019687E-2</v>
      </c>
    </row>
    <row r="16014" spans="1:2" x14ac:dyDescent="0.25">
      <c r="A16014" s="28" t="s">
        <v>88</v>
      </c>
      <c r="B16014" s="2">
        <v>0.19450819323350416</v>
      </c>
    </row>
    <row r="16015" spans="1:2" x14ac:dyDescent="0.25">
      <c r="A16015" s="28" t="s">
        <v>80</v>
      </c>
      <c r="B16015" s="2">
        <v>2.5182327327339545E-2</v>
      </c>
    </row>
    <row r="16016" spans="1:2" x14ac:dyDescent="0.25">
      <c r="A16016" s="28" t="s">
        <v>84</v>
      </c>
      <c r="B16016" s="2">
        <v>0.16842182581777473</v>
      </c>
    </row>
    <row r="16017" spans="1:2" x14ac:dyDescent="0.25">
      <c r="A16017" s="28" t="s">
        <v>85</v>
      </c>
      <c r="B16017" s="2">
        <v>0.84424570163980728</v>
      </c>
    </row>
    <row r="16018" spans="1:2" x14ac:dyDescent="0.25">
      <c r="A16018" s="28" t="s">
        <v>82</v>
      </c>
      <c r="B16018" s="2">
        <v>0.28858562360175233</v>
      </c>
    </row>
    <row r="16019" spans="1:2" x14ac:dyDescent="0.25">
      <c r="A16019" s="6" t="s">
        <v>242</v>
      </c>
      <c r="B16019" s="2">
        <v>41.934096631036404</v>
      </c>
    </row>
    <row r="16020" spans="1:2" x14ac:dyDescent="0.25">
      <c r="A16020" s="28" t="s">
        <v>79</v>
      </c>
      <c r="B16020" s="2">
        <v>1.2731112772249464</v>
      </c>
    </row>
    <row r="16021" spans="1:2" x14ac:dyDescent="0.25">
      <c r="A16021" s="28" t="s">
        <v>86</v>
      </c>
      <c r="B16021" s="2">
        <v>0.57222937234908822</v>
      </c>
    </row>
    <row r="16022" spans="1:2" x14ac:dyDescent="0.25">
      <c r="A16022" s="28" t="s">
        <v>87</v>
      </c>
      <c r="B16022" s="2">
        <v>2.672001690499517</v>
      </c>
    </row>
    <row r="16023" spans="1:2" x14ac:dyDescent="0.25">
      <c r="A16023" s="28" t="s">
        <v>29</v>
      </c>
      <c r="B16023" s="2">
        <v>3.6511320171764789</v>
      </c>
    </row>
    <row r="16024" spans="1:2" x14ac:dyDescent="0.25">
      <c r="A16024" s="28" t="s">
        <v>30</v>
      </c>
      <c r="B16024" s="2">
        <v>4.827953495868428</v>
      </c>
    </row>
    <row r="16025" spans="1:2" x14ac:dyDescent="0.25">
      <c r="A16025" s="28" t="s">
        <v>88</v>
      </c>
      <c r="B16025" s="2">
        <v>6.2956793015063193</v>
      </c>
    </row>
    <row r="16026" spans="1:2" x14ac:dyDescent="0.25">
      <c r="A16026" s="28" t="s">
        <v>80</v>
      </c>
      <c r="B16026" s="2">
        <v>0.54670158580962469</v>
      </c>
    </row>
    <row r="16027" spans="1:2" x14ac:dyDescent="0.25">
      <c r="A16027" s="28" t="s">
        <v>84</v>
      </c>
      <c r="B16027" s="2">
        <v>3.1496577449910905</v>
      </c>
    </row>
    <row r="16028" spans="1:2" x14ac:dyDescent="0.25">
      <c r="A16028" s="28" t="s">
        <v>85</v>
      </c>
      <c r="B16028" s="2">
        <v>8.8104238967786035</v>
      </c>
    </row>
    <row r="16029" spans="1:2" x14ac:dyDescent="0.25">
      <c r="A16029" s="28" t="s">
        <v>82</v>
      </c>
      <c r="B16029" s="2">
        <v>10.135206248832313</v>
      </c>
    </row>
    <row r="16030" spans="1:2" x14ac:dyDescent="0.25">
      <c r="A16030" s="6" t="s">
        <v>19</v>
      </c>
      <c r="B16030" s="2">
        <v>0.89561545250064634</v>
      </c>
    </row>
    <row r="16031" spans="1:2" x14ac:dyDescent="0.25">
      <c r="A16031" s="28" t="s">
        <v>79</v>
      </c>
      <c r="B16031" s="2">
        <v>0.24919442463670502</v>
      </c>
    </row>
    <row r="16032" spans="1:2" x14ac:dyDescent="0.25">
      <c r="A16032" s="28" t="s">
        <v>86</v>
      </c>
      <c r="B16032" s="2">
        <v>1.1234715751981194E-2</v>
      </c>
    </row>
    <row r="16033" spans="1:2" x14ac:dyDescent="0.25">
      <c r="A16033" s="28" t="s">
        <v>87</v>
      </c>
      <c r="B16033" s="2">
        <v>2.4704427542487245E-3</v>
      </c>
    </row>
    <row r="16034" spans="1:2" x14ac:dyDescent="0.25">
      <c r="A16034" s="28" t="s">
        <v>29</v>
      </c>
      <c r="B16034" s="2">
        <v>1.3101010875029254E-2</v>
      </c>
    </row>
    <row r="16035" spans="1:2" x14ac:dyDescent="0.25">
      <c r="A16035" s="28" t="s">
        <v>30</v>
      </c>
      <c r="B16035" s="2">
        <v>1.7255506559729218E-2</v>
      </c>
    </row>
    <row r="16036" spans="1:2" x14ac:dyDescent="0.25">
      <c r="A16036" s="28" t="s">
        <v>88</v>
      </c>
      <c r="B16036" s="2">
        <v>3.4302254383408955E-2</v>
      </c>
    </row>
    <row r="16037" spans="1:2" x14ac:dyDescent="0.25">
      <c r="A16037" s="28" t="s">
        <v>80</v>
      </c>
      <c r="B16037" s="2">
        <v>3.1658783782733753E-3</v>
      </c>
    </row>
    <row r="16038" spans="1:2" x14ac:dyDescent="0.25">
      <c r="A16038" s="28" t="s">
        <v>84</v>
      </c>
      <c r="B16038" s="2">
        <v>5.7765306352346897E-3</v>
      </c>
    </row>
    <row r="16039" spans="1:2" x14ac:dyDescent="0.25">
      <c r="A16039" s="28" t="s">
        <v>85</v>
      </c>
      <c r="B16039" s="2">
        <v>0.18777515597736691</v>
      </c>
    </row>
    <row r="16040" spans="1:2" x14ac:dyDescent="0.25">
      <c r="A16040" s="28" t="s">
        <v>82</v>
      </c>
      <c r="B16040" s="2">
        <v>0.37133953254866897</v>
      </c>
    </row>
    <row r="16041" spans="1:2" x14ac:dyDescent="0.25">
      <c r="A16041" s="6" t="s">
        <v>244</v>
      </c>
      <c r="B16041" s="2">
        <v>16.464151606205892</v>
      </c>
    </row>
    <row r="16042" spans="1:2" x14ac:dyDescent="0.25">
      <c r="A16042" s="28" t="s">
        <v>79</v>
      </c>
      <c r="B16042" s="2">
        <v>0.15864699258421031</v>
      </c>
    </row>
    <row r="16043" spans="1:2" x14ac:dyDescent="0.25">
      <c r="A16043" s="28" t="s">
        <v>86</v>
      </c>
      <c r="B16043" s="2">
        <v>0.11058319419837369</v>
      </c>
    </row>
    <row r="16044" spans="1:2" x14ac:dyDescent="0.25">
      <c r="A16044" s="28" t="s">
        <v>87</v>
      </c>
      <c r="B16044" s="2">
        <v>0.90481621755399422</v>
      </c>
    </row>
    <row r="16045" spans="1:2" x14ac:dyDescent="0.25">
      <c r="A16045" s="28" t="s">
        <v>29</v>
      </c>
      <c r="B16045" s="2">
        <v>1.5107373503647423</v>
      </c>
    </row>
    <row r="16046" spans="1:2" x14ac:dyDescent="0.25">
      <c r="A16046" s="28" t="s">
        <v>30</v>
      </c>
      <c r="B16046" s="2">
        <v>1.5151662609966132</v>
      </c>
    </row>
    <row r="16047" spans="1:2" x14ac:dyDescent="0.25">
      <c r="A16047" s="28" t="s">
        <v>88</v>
      </c>
      <c r="B16047" s="2">
        <v>2.9310102180275401</v>
      </c>
    </row>
    <row r="16048" spans="1:2" x14ac:dyDescent="0.25">
      <c r="A16048" s="28" t="s">
        <v>80</v>
      </c>
      <c r="B16048" s="2">
        <v>3.9579077568008464E-2</v>
      </c>
    </row>
    <row r="16049" spans="1:2" x14ac:dyDescent="0.25">
      <c r="A16049" s="28" t="s">
        <v>84</v>
      </c>
      <c r="B16049" s="2">
        <v>1.6412456785512326</v>
      </c>
    </row>
    <row r="16050" spans="1:2" x14ac:dyDescent="0.25">
      <c r="A16050" s="28" t="s">
        <v>85</v>
      </c>
      <c r="B16050" s="2">
        <v>3.6463781548754</v>
      </c>
    </row>
    <row r="16051" spans="1:2" x14ac:dyDescent="0.25">
      <c r="A16051" s="28" t="s">
        <v>82</v>
      </c>
      <c r="B16051" s="2">
        <v>4.005988461485777</v>
      </c>
    </row>
    <row r="16052" spans="1:2" x14ac:dyDescent="0.25">
      <c r="A16052" s="6" t="s">
        <v>246</v>
      </c>
      <c r="B16052" s="2">
        <v>4.0268643663601136</v>
      </c>
    </row>
    <row r="16053" spans="1:2" x14ac:dyDescent="0.25">
      <c r="A16053" s="28" t="s">
        <v>79</v>
      </c>
      <c r="B16053" s="2">
        <v>0.10056979376144648</v>
      </c>
    </row>
    <row r="16054" spans="1:2" x14ac:dyDescent="0.25">
      <c r="A16054" s="28" t="s">
        <v>86</v>
      </c>
      <c r="B16054" s="2">
        <v>4.1594819567749942E-2</v>
      </c>
    </row>
    <row r="16055" spans="1:2" x14ac:dyDescent="0.25">
      <c r="A16055" s="28" t="s">
        <v>87</v>
      </c>
      <c r="B16055" s="2">
        <v>0.13381552103899214</v>
      </c>
    </row>
    <row r="16056" spans="1:2" x14ac:dyDescent="0.25">
      <c r="A16056" s="28" t="s">
        <v>29</v>
      </c>
      <c r="B16056" s="2">
        <v>0.42204079968794839</v>
      </c>
    </row>
    <row r="16057" spans="1:2" x14ac:dyDescent="0.25">
      <c r="A16057" s="28" t="s">
        <v>30</v>
      </c>
      <c r="B16057" s="2">
        <v>0.73974285163403564</v>
      </c>
    </row>
    <row r="16058" spans="1:2" x14ac:dyDescent="0.25">
      <c r="A16058" s="28" t="s">
        <v>88</v>
      </c>
      <c r="B16058" s="2">
        <v>0.43463094705528005</v>
      </c>
    </row>
    <row r="16059" spans="1:2" x14ac:dyDescent="0.25">
      <c r="A16059" s="28" t="s">
        <v>80</v>
      </c>
      <c r="B16059" s="2">
        <v>0.11714618635104025</v>
      </c>
    </row>
    <row r="16060" spans="1:2" x14ac:dyDescent="0.25">
      <c r="A16060" s="28" t="s">
        <v>84</v>
      </c>
      <c r="B16060" s="2">
        <v>0.29089207938757844</v>
      </c>
    </row>
    <row r="16061" spans="1:2" x14ac:dyDescent="0.25">
      <c r="A16061" s="28" t="s">
        <v>85</v>
      </c>
      <c r="B16061" s="2">
        <v>1.126236618869493</v>
      </c>
    </row>
    <row r="16062" spans="1:2" x14ac:dyDescent="0.25">
      <c r="A16062" s="28" t="s">
        <v>82</v>
      </c>
      <c r="B16062" s="2">
        <v>0.62019474900654903</v>
      </c>
    </row>
    <row r="16063" spans="1:2" x14ac:dyDescent="0.25">
      <c r="A16063" s="6" t="s">
        <v>248</v>
      </c>
      <c r="B16063" s="2">
        <v>64.781379739461713</v>
      </c>
    </row>
    <row r="16064" spans="1:2" x14ac:dyDescent="0.25">
      <c r="A16064" s="28" t="s">
        <v>79</v>
      </c>
      <c r="B16064" s="2">
        <v>1.3388811224252786</v>
      </c>
    </row>
    <row r="16065" spans="1:2" x14ac:dyDescent="0.25">
      <c r="A16065" s="28" t="s">
        <v>86</v>
      </c>
      <c r="B16065" s="2">
        <v>0.75377803163490931</v>
      </c>
    </row>
    <row r="16066" spans="1:2" x14ac:dyDescent="0.25">
      <c r="A16066" s="28" t="s">
        <v>87</v>
      </c>
      <c r="B16066" s="2">
        <v>3.1390219290664181</v>
      </c>
    </row>
    <row r="16067" spans="1:2" x14ac:dyDescent="0.25">
      <c r="A16067" s="28" t="s">
        <v>29</v>
      </c>
      <c r="B16067" s="2">
        <v>3.4897264543250821</v>
      </c>
    </row>
    <row r="16068" spans="1:2" x14ac:dyDescent="0.25">
      <c r="A16068" s="28" t="s">
        <v>30</v>
      </c>
      <c r="B16068" s="2">
        <v>5.4106466693965602</v>
      </c>
    </row>
    <row r="16069" spans="1:2" x14ac:dyDescent="0.25">
      <c r="A16069" s="28" t="s">
        <v>88</v>
      </c>
      <c r="B16069" s="2">
        <v>11.889392887811487</v>
      </c>
    </row>
    <row r="16070" spans="1:2" x14ac:dyDescent="0.25">
      <c r="A16070" s="28" t="s">
        <v>80</v>
      </c>
      <c r="B16070" s="2">
        <v>1.3776339023573527</v>
      </c>
    </row>
    <row r="16071" spans="1:2" x14ac:dyDescent="0.25">
      <c r="A16071" s="28" t="s">
        <v>84</v>
      </c>
      <c r="B16071" s="2">
        <v>8.3898891963368971</v>
      </c>
    </row>
    <row r="16072" spans="1:2" x14ac:dyDescent="0.25">
      <c r="A16072" s="28" t="s">
        <v>85</v>
      </c>
      <c r="B16072" s="2">
        <v>16.550916291842974</v>
      </c>
    </row>
    <row r="16073" spans="1:2" x14ac:dyDescent="0.25">
      <c r="A16073" s="28" t="s">
        <v>82</v>
      </c>
      <c r="B16073" s="2">
        <v>12.441493254264756</v>
      </c>
    </row>
    <row r="16074" spans="1:2" x14ac:dyDescent="0.25">
      <c r="A16074" s="6" t="s">
        <v>20</v>
      </c>
      <c r="B16074" s="2">
        <v>14.182347821209797</v>
      </c>
    </row>
    <row r="16075" spans="1:2" x14ac:dyDescent="0.25">
      <c r="A16075" s="28" t="s">
        <v>79</v>
      </c>
      <c r="B16075" s="2">
        <v>0.68925936018328682</v>
      </c>
    </row>
    <row r="16076" spans="1:2" x14ac:dyDescent="0.25">
      <c r="A16076" s="28" t="s">
        <v>86</v>
      </c>
      <c r="B16076" s="2">
        <v>0.14981622600099148</v>
      </c>
    </row>
    <row r="16077" spans="1:2" x14ac:dyDescent="0.25">
      <c r="A16077" s="28" t="s">
        <v>87</v>
      </c>
      <c r="B16077" s="2">
        <v>0.71312607540068362</v>
      </c>
    </row>
    <row r="16078" spans="1:2" x14ac:dyDescent="0.25">
      <c r="A16078" s="28" t="s">
        <v>29</v>
      </c>
      <c r="B16078" s="2">
        <v>1.7901943569400811</v>
      </c>
    </row>
    <row r="16079" spans="1:2" x14ac:dyDescent="0.25">
      <c r="A16079" s="28" t="s">
        <v>30</v>
      </c>
      <c r="B16079" s="2">
        <v>3.4765431825575828</v>
      </c>
    </row>
    <row r="16080" spans="1:2" x14ac:dyDescent="0.25">
      <c r="A16080" s="28" t="s">
        <v>88</v>
      </c>
      <c r="B16080" s="2">
        <v>0.75415358200696192</v>
      </c>
    </row>
    <row r="16081" spans="1:2" x14ac:dyDescent="0.25">
      <c r="A16081" s="28" t="s">
        <v>80</v>
      </c>
      <c r="B16081" s="2">
        <v>5.881634503352362E-2</v>
      </c>
    </row>
    <row r="16082" spans="1:2" x14ac:dyDescent="0.25">
      <c r="A16082" s="28" t="s">
        <v>84</v>
      </c>
      <c r="B16082" s="2">
        <v>0.72542327628728021</v>
      </c>
    </row>
    <row r="16083" spans="1:2" x14ac:dyDescent="0.25">
      <c r="A16083" s="28" t="s">
        <v>85</v>
      </c>
      <c r="B16083" s="2">
        <v>3.3867592116990934</v>
      </c>
    </row>
    <row r="16084" spans="1:2" x14ac:dyDescent="0.25">
      <c r="A16084" s="28" t="s">
        <v>82</v>
      </c>
      <c r="B16084" s="2">
        <v>2.4382562051003123</v>
      </c>
    </row>
    <row r="16085" spans="1:2" x14ac:dyDescent="0.25">
      <c r="A16085" s="6" t="s">
        <v>21</v>
      </c>
      <c r="B16085" s="2">
        <v>3.5952086782079697</v>
      </c>
    </row>
    <row r="16086" spans="1:2" x14ac:dyDescent="0.25">
      <c r="A16086" s="28" t="s">
        <v>79</v>
      </c>
      <c r="B16086" s="2">
        <v>4.8165324016351305E-2</v>
      </c>
    </row>
    <row r="16087" spans="1:2" x14ac:dyDescent="0.25">
      <c r="A16087" s="28" t="s">
        <v>86</v>
      </c>
      <c r="B16087" s="2">
        <v>2.0035541410993226E-2</v>
      </c>
    </row>
    <row r="16088" spans="1:2" x14ac:dyDescent="0.25">
      <c r="A16088" s="28" t="s">
        <v>87</v>
      </c>
      <c r="B16088" s="2">
        <v>1.4720866507134944E-2</v>
      </c>
    </row>
    <row r="16089" spans="1:2" x14ac:dyDescent="0.25">
      <c r="A16089" s="28" t="s">
        <v>29</v>
      </c>
      <c r="B16089" s="2">
        <v>0.29448521227583596</v>
      </c>
    </row>
    <row r="16090" spans="1:2" x14ac:dyDescent="0.25">
      <c r="A16090" s="28" t="s">
        <v>30</v>
      </c>
      <c r="B16090" s="2">
        <v>0.51719395584649985</v>
      </c>
    </row>
    <row r="16091" spans="1:2" x14ac:dyDescent="0.25">
      <c r="A16091" s="28" t="s">
        <v>88</v>
      </c>
      <c r="B16091" s="2">
        <v>0.36235705486476755</v>
      </c>
    </row>
    <row r="16092" spans="1:2" x14ac:dyDescent="0.25">
      <c r="A16092" s="28" t="s">
        <v>80</v>
      </c>
      <c r="B16092" s="2">
        <v>0.13818890824169278</v>
      </c>
    </row>
    <row r="16093" spans="1:2" x14ac:dyDescent="0.25">
      <c r="A16093" s="28" t="s">
        <v>84</v>
      </c>
      <c r="B16093" s="2">
        <v>0.86600769378758313</v>
      </c>
    </row>
    <row r="16094" spans="1:2" x14ac:dyDescent="0.25">
      <c r="A16094" s="28" t="s">
        <v>85</v>
      </c>
      <c r="B16094" s="2">
        <v>0.37267161174476571</v>
      </c>
    </row>
    <row r="16095" spans="1:2" x14ac:dyDescent="0.25">
      <c r="A16095" s="28" t="s">
        <v>82</v>
      </c>
      <c r="B16095" s="2">
        <v>0.96138250951234527</v>
      </c>
    </row>
    <row r="16096" spans="1:2" x14ac:dyDescent="0.25">
      <c r="A16096" s="6" t="s">
        <v>22</v>
      </c>
      <c r="B16096" s="2">
        <v>2.0767555099885566</v>
      </c>
    </row>
    <row r="16097" spans="1:2" x14ac:dyDescent="0.25">
      <c r="A16097" s="28" t="s">
        <v>79</v>
      </c>
      <c r="B16097" s="2">
        <v>4.3377068592428208E-2</v>
      </c>
    </row>
    <row r="16098" spans="1:2" x14ac:dyDescent="0.25">
      <c r="A16098" s="28" t="s">
        <v>86</v>
      </c>
      <c r="B16098" s="2">
        <v>4.2245445194970463E-2</v>
      </c>
    </row>
    <row r="16099" spans="1:2" x14ac:dyDescent="0.25">
      <c r="A16099" s="28" t="s">
        <v>87</v>
      </c>
      <c r="B16099" s="2">
        <v>0.11528364657036164</v>
      </c>
    </row>
    <row r="16100" spans="1:2" x14ac:dyDescent="0.25">
      <c r="A16100" s="28" t="s">
        <v>29</v>
      </c>
      <c r="B16100" s="2">
        <v>0.17495092528078385</v>
      </c>
    </row>
    <row r="16101" spans="1:2" x14ac:dyDescent="0.25">
      <c r="A16101" s="28" t="s">
        <v>30</v>
      </c>
      <c r="B16101" s="2">
        <v>0.28067509054993356</v>
      </c>
    </row>
    <row r="16102" spans="1:2" x14ac:dyDescent="0.25">
      <c r="A16102" s="28" t="s">
        <v>88</v>
      </c>
      <c r="B16102" s="2">
        <v>0.33992758813816293</v>
      </c>
    </row>
    <row r="16103" spans="1:2" x14ac:dyDescent="0.25">
      <c r="A16103" s="28" t="s">
        <v>80</v>
      </c>
      <c r="B16103" s="2">
        <v>4.9414410643824409E-2</v>
      </c>
    </row>
    <row r="16104" spans="1:2" x14ac:dyDescent="0.25">
      <c r="A16104" s="28" t="s">
        <v>84</v>
      </c>
      <c r="B16104" s="2">
        <v>0.13671732365763783</v>
      </c>
    </row>
    <row r="16105" spans="1:2" x14ac:dyDescent="0.25">
      <c r="A16105" s="28" t="s">
        <v>85</v>
      </c>
      <c r="B16105" s="2">
        <v>0.37851789935852337</v>
      </c>
    </row>
    <row r="16106" spans="1:2" x14ac:dyDescent="0.25">
      <c r="A16106" s="28" t="s">
        <v>82</v>
      </c>
      <c r="B16106" s="2">
        <v>0.51564611200193056</v>
      </c>
    </row>
    <row r="16107" spans="1:2" x14ac:dyDescent="0.25">
      <c r="A16107" s="6" t="s">
        <v>25</v>
      </c>
      <c r="B16107" s="2">
        <v>4.8354079923593414</v>
      </c>
    </row>
    <row r="16108" spans="1:2" x14ac:dyDescent="0.25">
      <c r="A16108" s="28" t="s">
        <v>79</v>
      </c>
      <c r="B16108" s="2">
        <v>7.6042526959290785E-2</v>
      </c>
    </row>
    <row r="16109" spans="1:2" x14ac:dyDescent="0.25">
      <c r="A16109" s="28" t="s">
        <v>86</v>
      </c>
      <c r="B16109" s="2">
        <v>9.4475710399732044E-2</v>
      </c>
    </row>
    <row r="16110" spans="1:2" x14ac:dyDescent="0.25">
      <c r="A16110" s="28" t="s">
        <v>87</v>
      </c>
      <c r="B16110" s="2">
        <v>2.757396023544274E-2</v>
      </c>
    </row>
    <row r="16111" spans="1:2" x14ac:dyDescent="0.25">
      <c r="A16111" s="28" t="s">
        <v>29</v>
      </c>
      <c r="B16111" s="2">
        <v>0.23303403186155147</v>
      </c>
    </row>
    <row r="16112" spans="1:2" x14ac:dyDescent="0.25">
      <c r="A16112" s="28" t="s">
        <v>30</v>
      </c>
      <c r="B16112" s="2">
        <v>0.7287943339213564</v>
      </c>
    </row>
    <row r="16113" spans="1:2" x14ac:dyDescent="0.25">
      <c r="A16113" s="28" t="s">
        <v>88</v>
      </c>
      <c r="B16113" s="2">
        <v>0.93719115369785022</v>
      </c>
    </row>
    <row r="16114" spans="1:2" x14ac:dyDescent="0.25">
      <c r="A16114" s="28" t="s">
        <v>80</v>
      </c>
      <c r="B16114" s="2">
        <v>1.1269876600079311E-2</v>
      </c>
    </row>
    <row r="16115" spans="1:2" x14ac:dyDescent="0.25">
      <c r="A16115" s="28" t="s">
        <v>84</v>
      </c>
      <c r="B16115" s="2">
        <v>6.1815885555380437E-2</v>
      </c>
    </row>
    <row r="16116" spans="1:2" x14ac:dyDescent="0.25">
      <c r="A16116" s="28" t="s">
        <v>85</v>
      </c>
      <c r="B16116" s="2">
        <v>1.6805832765264572</v>
      </c>
    </row>
    <row r="16117" spans="1:2" x14ac:dyDescent="0.25">
      <c r="A16117" s="28" t="s">
        <v>82</v>
      </c>
      <c r="B16117" s="2">
        <v>0.98462723660220086</v>
      </c>
    </row>
    <row r="16118" spans="1:2" x14ac:dyDescent="0.25">
      <c r="A16118" s="6" t="s">
        <v>23</v>
      </c>
      <c r="B16118" s="2">
        <v>2.9415233738098383</v>
      </c>
    </row>
    <row r="16119" spans="1:2" x14ac:dyDescent="0.25">
      <c r="A16119" s="28" t="s">
        <v>79</v>
      </c>
      <c r="B16119" s="2">
        <v>6.5283359949073652E-2</v>
      </c>
    </row>
    <row r="16120" spans="1:2" x14ac:dyDescent="0.25">
      <c r="A16120" s="28" t="s">
        <v>86</v>
      </c>
      <c r="B16120" s="2">
        <v>2.7156723627202801E-2</v>
      </c>
    </row>
    <row r="16121" spans="1:2" x14ac:dyDescent="0.25">
      <c r="A16121" s="28" t="s">
        <v>87</v>
      </c>
      <c r="B16121" s="2">
        <v>9.2348713859367229E-2</v>
      </c>
    </row>
    <row r="16122" spans="1:2" x14ac:dyDescent="0.25">
      <c r="A16122" s="28" t="s">
        <v>29</v>
      </c>
      <c r="B16122" s="2">
        <v>0.17847864184106602</v>
      </c>
    </row>
    <row r="16123" spans="1:2" x14ac:dyDescent="0.25">
      <c r="A16123" s="28" t="s">
        <v>30</v>
      </c>
      <c r="B16123" s="2">
        <v>0.31583922135593806</v>
      </c>
    </row>
    <row r="16124" spans="1:2" x14ac:dyDescent="0.25">
      <c r="A16124" s="28" t="s">
        <v>88</v>
      </c>
      <c r="B16124" s="2">
        <v>0.2821296338224874</v>
      </c>
    </row>
    <row r="16125" spans="1:2" x14ac:dyDescent="0.25">
      <c r="A16125" s="28" t="s">
        <v>80</v>
      </c>
      <c r="B16125" s="2">
        <v>6.0929097211036093E-2</v>
      </c>
    </row>
    <row r="16126" spans="1:2" x14ac:dyDescent="0.25">
      <c r="A16126" s="28" t="s">
        <v>84</v>
      </c>
      <c r="B16126" s="2">
        <v>0.23233981859528247</v>
      </c>
    </row>
    <row r="16127" spans="1:2" x14ac:dyDescent="0.25">
      <c r="A16127" s="28" t="s">
        <v>85</v>
      </c>
      <c r="B16127" s="2">
        <v>0.61785608698710681</v>
      </c>
    </row>
    <row r="16128" spans="1:2" x14ac:dyDescent="0.25">
      <c r="A16128" s="28" t="s">
        <v>82</v>
      </c>
      <c r="B16128" s="2">
        <v>1.0691620765612779</v>
      </c>
    </row>
    <row r="16129" spans="1:2" x14ac:dyDescent="0.25">
      <c r="A16129" s="6" t="s">
        <v>250</v>
      </c>
      <c r="B16129" s="2">
        <v>16.40742485351236</v>
      </c>
    </row>
    <row r="16130" spans="1:2" x14ac:dyDescent="0.25">
      <c r="A16130" s="28" t="s">
        <v>79</v>
      </c>
      <c r="B16130" s="2">
        <v>0.24842915287395384</v>
      </c>
    </row>
    <row r="16131" spans="1:2" x14ac:dyDescent="0.25">
      <c r="A16131" s="28" t="s">
        <v>86</v>
      </c>
      <c r="B16131" s="2">
        <v>8.1315308488200663E-2</v>
      </c>
    </row>
    <row r="16132" spans="1:2" x14ac:dyDescent="0.25">
      <c r="A16132" s="28" t="s">
        <v>87</v>
      </c>
      <c r="B16132" s="2">
        <v>0.33995405111926552</v>
      </c>
    </row>
    <row r="16133" spans="1:2" x14ac:dyDescent="0.25">
      <c r="A16133" s="28" t="s">
        <v>29</v>
      </c>
      <c r="B16133" s="2">
        <v>0.67908194596729476</v>
      </c>
    </row>
    <row r="16134" spans="1:2" x14ac:dyDescent="0.25">
      <c r="A16134" s="28" t="s">
        <v>30</v>
      </c>
      <c r="B16134" s="2">
        <v>2.0583377759327877</v>
      </c>
    </row>
    <row r="16135" spans="1:2" x14ac:dyDescent="0.25">
      <c r="A16135" s="28" t="s">
        <v>88</v>
      </c>
      <c r="B16135" s="2">
        <v>3.3479518350351727</v>
      </c>
    </row>
    <row r="16136" spans="1:2" x14ac:dyDescent="0.25">
      <c r="A16136" s="28" t="s">
        <v>80</v>
      </c>
      <c r="B16136" s="2">
        <v>0.11679498799671099</v>
      </c>
    </row>
    <row r="16137" spans="1:2" x14ac:dyDescent="0.25">
      <c r="A16137" s="28" t="s">
        <v>84</v>
      </c>
      <c r="B16137" s="2">
        <v>1.337192585999206</v>
      </c>
    </row>
    <row r="16138" spans="1:2" x14ac:dyDescent="0.25">
      <c r="A16138" s="28" t="s">
        <v>85</v>
      </c>
      <c r="B16138" s="2">
        <v>2.8823677124091458</v>
      </c>
    </row>
    <row r="16139" spans="1:2" x14ac:dyDescent="0.25">
      <c r="A16139" s="28" t="s">
        <v>82</v>
      </c>
      <c r="B16139" s="2">
        <v>5.3159994976906209</v>
      </c>
    </row>
    <row r="16140" spans="1:2" x14ac:dyDescent="0.25">
      <c r="A16140" s="6" t="s">
        <v>252</v>
      </c>
      <c r="B16140" s="2">
        <v>23.852244567923272</v>
      </c>
    </row>
    <row r="16141" spans="1:2" x14ac:dyDescent="0.25">
      <c r="A16141" s="28" t="s">
        <v>79</v>
      </c>
      <c r="B16141" s="2">
        <v>0.73059316311799993</v>
      </c>
    </row>
    <row r="16142" spans="1:2" x14ac:dyDescent="0.25">
      <c r="A16142" s="28" t="s">
        <v>86</v>
      </c>
      <c r="B16142" s="2">
        <v>0.15804617207609614</v>
      </c>
    </row>
    <row r="16143" spans="1:2" x14ac:dyDescent="0.25">
      <c r="A16143" s="28" t="s">
        <v>87</v>
      </c>
      <c r="B16143" s="2">
        <v>1.0241976031427305</v>
      </c>
    </row>
    <row r="16144" spans="1:2" x14ac:dyDescent="0.25">
      <c r="A16144" s="28" t="s">
        <v>29</v>
      </c>
      <c r="B16144" s="2">
        <v>4.1834342867194216</v>
      </c>
    </row>
    <row r="16145" spans="1:2" x14ac:dyDescent="0.25">
      <c r="A16145" s="28" t="s">
        <v>30</v>
      </c>
      <c r="B16145" s="2">
        <v>1.7488692024154813</v>
      </c>
    </row>
    <row r="16146" spans="1:2" x14ac:dyDescent="0.25">
      <c r="A16146" s="28" t="s">
        <v>88</v>
      </c>
      <c r="B16146" s="2">
        <v>3.6369111784248735</v>
      </c>
    </row>
    <row r="16147" spans="1:2" x14ac:dyDescent="0.25">
      <c r="A16147" s="28" t="s">
        <v>80</v>
      </c>
      <c r="B16147" s="2">
        <v>0.46303645622913536</v>
      </c>
    </row>
    <row r="16148" spans="1:2" x14ac:dyDescent="0.25">
      <c r="A16148" s="28" t="s">
        <v>84</v>
      </c>
      <c r="B16148" s="2">
        <v>1.7576818234288296</v>
      </c>
    </row>
    <row r="16149" spans="1:2" x14ac:dyDescent="0.25">
      <c r="A16149" s="28" t="s">
        <v>85</v>
      </c>
      <c r="B16149" s="2">
        <v>5.9781971562642315</v>
      </c>
    </row>
    <row r="16150" spans="1:2" x14ac:dyDescent="0.25">
      <c r="A16150" s="28" t="s">
        <v>82</v>
      </c>
      <c r="B16150" s="2">
        <v>4.1712775261044737</v>
      </c>
    </row>
    <row r="16151" spans="1:2" x14ac:dyDescent="0.25">
      <c r="A16151" s="6" t="s">
        <v>230</v>
      </c>
      <c r="B16151" s="2">
        <v>18.019970636439979</v>
      </c>
    </row>
    <row r="16152" spans="1:2" x14ac:dyDescent="0.25">
      <c r="A16152" s="28" t="s">
        <v>79</v>
      </c>
      <c r="B16152" s="2">
        <v>0.94855205428377198</v>
      </c>
    </row>
    <row r="16153" spans="1:2" x14ac:dyDescent="0.25">
      <c r="A16153" s="28" t="s">
        <v>86</v>
      </c>
      <c r="B16153" s="2">
        <v>0.28986815077177597</v>
      </c>
    </row>
    <row r="16154" spans="1:2" x14ac:dyDescent="0.25">
      <c r="A16154" s="28" t="s">
        <v>87</v>
      </c>
      <c r="B16154" s="2">
        <v>0.45998790404177425</v>
      </c>
    </row>
    <row r="16155" spans="1:2" x14ac:dyDescent="0.25">
      <c r="A16155" s="28" t="s">
        <v>29</v>
      </c>
      <c r="B16155" s="2">
        <v>0.90599181071954582</v>
      </c>
    </row>
    <row r="16156" spans="1:2" x14ac:dyDescent="0.25">
      <c r="A16156" s="28" t="s">
        <v>30</v>
      </c>
      <c r="B16156" s="2">
        <v>1.0905561808824427</v>
      </c>
    </row>
    <row r="16157" spans="1:2" x14ac:dyDescent="0.25">
      <c r="A16157" s="28" t="s">
        <v>88</v>
      </c>
      <c r="B16157" s="2">
        <v>5.3218152993693408</v>
      </c>
    </row>
    <row r="16158" spans="1:2" x14ac:dyDescent="0.25">
      <c r="A16158" s="28" t="s">
        <v>80</v>
      </c>
      <c r="B16158" s="2">
        <v>0.36003931827183988</v>
      </c>
    </row>
    <row r="16159" spans="1:2" x14ac:dyDescent="0.25">
      <c r="A16159" s="28" t="s">
        <v>84</v>
      </c>
      <c r="B16159" s="2">
        <v>0.74171871667836586</v>
      </c>
    </row>
    <row r="16160" spans="1:2" x14ac:dyDescent="0.25">
      <c r="A16160" s="28" t="s">
        <v>85</v>
      </c>
      <c r="B16160" s="2">
        <v>3.5712828179535614</v>
      </c>
    </row>
    <row r="16161" spans="1:2" x14ac:dyDescent="0.25">
      <c r="A16161" s="28" t="s">
        <v>82</v>
      </c>
      <c r="B16161" s="2">
        <v>4.3301583834675625</v>
      </c>
    </row>
    <row r="16162" spans="1:2" x14ac:dyDescent="0.25">
      <c r="A16162" s="6" t="s">
        <v>93</v>
      </c>
      <c r="B16162" s="2">
        <v>219.75516099195903</v>
      </c>
    </row>
    <row r="16163" spans="1:2" x14ac:dyDescent="0.25">
      <c r="A16163" s="28" t="s">
        <v>79</v>
      </c>
      <c r="B16163" s="2">
        <v>6.0033513777878351</v>
      </c>
    </row>
    <row r="16164" spans="1:2" x14ac:dyDescent="0.25">
      <c r="A16164" s="28" t="s">
        <v>86</v>
      </c>
      <c r="B16164" s="2">
        <v>2.3586385439210797</v>
      </c>
    </row>
    <row r="16165" spans="1:2" x14ac:dyDescent="0.25">
      <c r="A16165" s="28" t="s">
        <v>87</v>
      </c>
      <c r="B16165" s="2">
        <v>10.437237627256366</v>
      </c>
    </row>
    <row r="16166" spans="1:2" x14ac:dyDescent="0.25">
      <c r="A16166" s="28" t="s">
        <v>29</v>
      </c>
      <c r="B16166" s="2">
        <v>18.083303301120836</v>
      </c>
    </row>
    <row r="16167" spans="1:2" x14ac:dyDescent="0.25">
      <c r="A16167" s="28" t="s">
        <v>30</v>
      </c>
      <c r="B16167" s="2">
        <v>23.293349827864112</v>
      </c>
    </row>
    <row r="16168" spans="1:2" x14ac:dyDescent="0.25">
      <c r="A16168" s="28" t="s">
        <v>88</v>
      </c>
      <c r="B16168" s="2">
        <v>36.839735185093247</v>
      </c>
    </row>
    <row r="16169" spans="1:2" x14ac:dyDescent="0.25">
      <c r="A16169" s="28" t="s">
        <v>80</v>
      </c>
      <c r="B16169" s="2">
        <v>3.4059992558255363</v>
      </c>
    </row>
    <row r="16170" spans="1:2" x14ac:dyDescent="0.25">
      <c r="A16170" s="28" t="s">
        <v>84</v>
      </c>
      <c r="B16170" s="2">
        <v>19.765094753416179</v>
      </c>
    </row>
    <row r="16171" spans="1:2" x14ac:dyDescent="0.25">
      <c r="A16171" s="28" t="s">
        <v>85</v>
      </c>
      <c r="B16171" s="2">
        <v>51.411975631156714</v>
      </c>
    </row>
    <row r="16172" spans="1:2" x14ac:dyDescent="0.25">
      <c r="A16172" s="28" t="s">
        <v>82</v>
      </c>
      <c r="B16172" s="2">
        <v>48.15647548851711</v>
      </c>
    </row>
    <row r="16173" spans="1:2" x14ac:dyDescent="0.25">
      <c r="A16173" s="3" t="s">
        <v>29</v>
      </c>
      <c r="B16173" s="2">
        <v>537.91853099421212</v>
      </c>
    </row>
    <row r="16174" spans="1:2" x14ac:dyDescent="0.25">
      <c r="A16174" s="6" t="s">
        <v>229</v>
      </c>
      <c r="B16174" s="2">
        <v>2.3492913379503797</v>
      </c>
    </row>
    <row r="16175" spans="1:2" x14ac:dyDescent="0.25">
      <c r="A16175" s="28" t="s">
        <v>79</v>
      </c>
      <c r="B16175" s="2">
        <v>1.1824823267691036E-3</v>
      </c>
    </row>
    <row r="16176" spans="1:2" x14ac:dyDescent="0.25">
      <c r="A16176" s="28" t="s">
        <v>86</v>
      </c>
      <c r="B16176" s="2">
        <v>4.5037126532537965E-3</v>
      </c>
    </row>
    <row r="16177" spans="1:2" x14ac:dyDescent="0.25">
      <c r="A16177" s="28" t="s">
        <v>87</v>
      </c>
      <c r="B16177" s="2">
        <v>0.40672350666020496</v>
      </c>
    </row>
    <row r="16178" spans="1:2" x14ac:dyDescent="0.25">
      <c r="A16178" s="28" t="s">
        <v>31</v>
      </c>
      <c r="B16178" s="2">
        <v>0.28050280047037091</v>
      </c>
    </row>
    <row r="16179" spans="1:2" x14ac:dyDescent="0.25">
      <c r="A16179" s="28" t="s">
        <v>30</v>
      </c>
      <c r="B16179" s="2">
        <v>0.19529569091734614</v>
      </c>
    </row>
    <row r="16180" spans="1:2" x14ac:dyDescent="0.25">
      <c r="A16180" s="28" t="s">
        <v>88</v>
      </c>
      <c r="B16180" s="2">
        <v>7.7062437837345107E-2</v>
      </c>
    </row>
    <row r="16181" spans="1:2" x14ac:dyDescent="0.25">
      <c r="A16181" s="28" t="s">
        <v>80</v>
      </c>
      <c r="B16181" s="2">
        <v>4.0641898082668954E-3</v>
      </c>
    </row>
    <row r="16182" spans="1:2" x14ac:dyDescent="0.25">
      <c r="A16182" s="28" t="s">
        <v>84</v>
      </c>
      <c r="B16182" s="2">
        <v>0.70009341294078198</v>
      </c>
    </row>
    <row r="16183" spans="1:2" x14ac:dyDescent="0.25">
      <c r="A16183" s="28" t="s">
        <v>85</v>
      </c>
      <c r="B16183" s="2">
        <v>0.2613313630426734</v>
      </c>
    </row>
    <row r="16184" spans="1:2" x14ac:dyDescent="0.25">
      <c r="A16184" s="28" t="s">
        <v>82</v>
      </c>
      <c r="B16184" s="2">
        <v>0.41853174129336757</v>
      </c>
    </row>
    <row r="16185" spans="1:2" x14ac:dyDescent="0.25">
      <c r="A16185" s="6" t="s">
        <v>240</v>
      </c>
      <c r="B16185" s="2">
        <v>1.9911695777731353</v>
      </c>
    </row>
    <row r="16186" spans="1:2" x14ac:dyDescent="0.25">
      <c r="A16186" s="28" t="s">
        <v>79</v>
      </c>
      <c r="B16186" s="2">
        <v>1.2141210573779948E-3</v>
      </c>
    </row>
    <row r="16187" spans="1:2" x14ac:dyDescent="0.25">
      <c r="A16187" s="28" t="s">
        <v>87</v>
      </c>
      <c r="B16187" s="2">
        <v>0.25023082754261122</v>
      </c>
    </row>
    <row r="16188" spans="1:2" x14ac:dyDescent="0.25">
      <c r="A16188" s="28" t="s">
        <v>31</v>
      </c>
      <c r="B16188" s="2">
        <v>7.7139537999750693E-2</v>
      </c>
    </row>
    <row r="16189" spans="1:2" x14ac:dyDescent="0.25">
      <c r="A16189" s="28" t="s">
        <v>30</v>
      </c>
      <c r="B16189" s="2">
        <v>0.10756257903198209</v>
      </c>
    </row>
    <row r="16190" spans="1:2" x14ac:dyDescent="0.25">
      <c r="A16190" s="28" t="s">
        <v>88</v>
      </c>
      <c r="B16190" s="2">
        <v>1.9035381159012543E-2</v>
      </c>
    </row>
    <row r="16191" spans="1:2" x14ac:dyDescent="0.25">
      <c r="A16191" s="28" t="s">
        <v>80</v>
      </c>
      <c r="B16191" s="2">
        <v>1.5432247219490809E-2</v>
      </c>
    </row>
    <row r="16192" spans="1:2" x14ac:dyDescent="0.25">
      <c r="A16192" s="28" t="s">
        <v>84</v>
      </c>
      <c r="B16192" s="2">
        <v>0.11404068126245138</v>
      </c>
    </row>
    <row r="16193" spans="1:2" x14ac:dyDescent="0.25">
      <c r="A16193" s="28" t="s">
        <v>85</v>
      </c>
      <c r="B16193" s="2">
        <v>0.7314467610634825</v>
      </c>
    </row>
    <row r="16194" spans="1:2" x14ac:dyDescent="0.25">
      <c r="A16194" s="28" t="s">
        <v>82</v>
      </c>
      <c r="B16194" s="2">
        <v>0.67506744143697628</v>
      </c>
    </row>
    <row r="16195" spans="1:2" x14ac:dyDescent="0.25">
      <c r="A16195" s="6" t="s">
        <v>242</v>
      </c>
      <c r="B16195" s="2">
        <v>59.394970629827377</v>
      </c>
    </row>
    <row r="16196" spans="1:2" x14ac:dyDescent="0.25">
      <c r="A16196" s="28" t="s">
        <v>79</v>
      </c>
      <c r="B16196" s="2">
        <v>0.82216550410657385</v>
      </c>
    </row>
    <row r="16197" spans="1:2" x14ac:dyDescent="0.25">
      <c r="A16197" s="28" t="s">
        <v>86</v>
      </c>
      <c r="B16197" s="2">
        <v>0.32915575980355488</v>
      </c>
    </row>
    <row r="16198" spans="1:2" x14ac:dyDescent="0.25">
      <c r="A16198" s="28" t="s">
        <v>87</v>
      </c>
      <c r="B16198" s="2">
        <v>2.10955874585084</v>
      </c>
    </row>
    <row r="16199" spans="1:2" x14ac:dyDescent="0.25">
      <c r="A16199" s="28" t="s">
        <v>31</v>
      </c>
      <c r="B16199" s="2">
        <v>6.7158550972598947</v>
      </c>
    </row>
    <row r="16200" spans="1:2" x14ac:dyDescent="0.25">
      <c r="A16200" s="28" t="s">
        <v>30</v>
      </c>
      <c r="B16200" s="2">
        <v>3.1176256637343531</v>
      </c>
    </row>
    <row r="16201" spans="1:2" x14ac:dyDescent="0.25">
      <c r="A16201" s="28" t="s">
        <v>88</v>
      </c>
      <c r="B16201" s="2">
        <v>26.472325759387562</v>
      </c>
    </row>
    <row r="16202" spans="1:2" x14ac:dyDescent="0.25">
      <c r="A16202" s="28" t="s">
        <v>80</v>
      </c>
      <c r="B16202" s="2">
        <v>0.58986478261786512</v>
      </c>
    </row>
    <row r="16203" spans="1:2" x14ac:dyDescent="0.25">
      <c r="A16203" s="28" t="s">
        <v>84</v>
      </c>
      <c r="B16203" s="2">
        <v>1.8900296785533741</v>
      </c>
    </row>
    <row r="16204" spans="1:2" x14ac:dyDescent="0.25">
      <c r="A16204" s="28" t="s">
        <v>85</v>
      </c>
      <c r="B16204" s="2">
        <v>4.1605026735969668</v>
      </c>
    </row>
    <row r="16205" spans="1:2" x14ac:dyDescent="0.25">
      <c r="A16205" s="28" t="s">
        <v>82</v>
      </c>
      <c r="B16205" s="2">
        <v>13.187886964916396</v>
      </c>
    </row>
    <row r="16206" spans="1:2" x14ac:dyDescent="0.25">
      <c r="A16206" s="6" t="s">
        <v>231</v>
      </c>
      <c r="B16206" s="2">
        <v>0.13670528061559126</v>
      </c>
    </row>
    <row r="16207" spans="1:2" x14ac:dyDescent="0.25">
      <c r="A16207" s="28" t="s">
        <v>79</v>
      </c>
      <c r="B16207" s="2">
        <v>5.5836180906302232E-5</v>
      </c>
    </row>
    <row r="16208" spans="1:2" x14ac:dyDescent="0.25">
      <c r="A16208" s="28" t="s">
        <v>86</v>
      </c>
      <c r="B16208" s="2">
        <v>1.2744012403716971E-4</v>
      </c>
    </row>
    <row r="16209" spans="1:2" x14ac:dyDescent="0.25">
      <c r="A16209" s="28" t="s">
        <v>31</v>
      </c>
      <c r="B16209" s="2">
        <v>4.2182652229249253E-2</v>
      </c>
    </row>
    <row r="16210" spans="1:2" x14ac:dyDescent="0.25">
      <c r="A16210" s="28" t="s">
        <v>30</v>
      </c>
      <c r="B16210" s="2">
        <v>3.4858507161846224E-4</v>
      </c>
    </row>
    <row r="16211" spans="1:2" x14ac:dyDescent="0.25">
      <c r="A16211" s="28" t="s">
        <v>88</v>
      </c>
      <c r="B16211" s="2">
        <v>3.2131855570949955E-3</v>
      </c>
    </row>
    <row r="16212" spans="1:2" x14ac:dyDescent="0.25">
      <c r="A16212" s="28" t="s">
        <v>80</v>
      </c>
      <c r="B16212" s="2">
        <v>1.2392121222284537E-3</v>
      </c>
    </row>
    <row r="16213" spans="1:2" x14ac:dyDescent="0.25">
      <c r="A16213" s="28" t="s">
        <v>84</v>
      </c>
      <c r="B16213" s="2">
        <v>1.4267110449705488E-3</v>
      </c>
    </row>
    <row r="16214" spans="1:2" x14ac:dyDescent="0.25">
      <c r="A16214" s="28" t="s">
        <v>85</v>
      </c>
      <c r="B16214" s="2">
        <v>2.2418160378948504E-2</v>
      </c>
    </row>
    <row r="16215" spans="1:2" x14ac:dyDescent="0.25">
      <c r="A16215" s="28" t="s">
        <v>82</v>
      </c>
      <c r="B16215" s="2">
        <v>6.5693497906537571E-2</v>
      </c>
    </row>
    <row r="16216" spans="1:2" x14ac:dyDescent="0.25">
      <c r="A16216" s="6" t="s">
        <v>19</v>
      </c>
      <c r="B16216" s="2">
        <v>1.0152079601950161</v>
      </c>
    </row>
    <row r="16217" spans="1:2" x14ac:dyDescent="0.25">
      <c r="A16217" s="28" t="s">
        <v>79</v>
      </c>
      <c r="B16217" s="2">
        <v>0.12254862690501887</v>
      </c>
    </row>
    <row r="16218" spans="1:2" x14ac:dyDescent="0.25">
      <c r="A16218" s="28" t="s">
        <v>86</v>
      </c>
      <c r="B16218" s="2">
        <v>9.2939589422757572E-3</v>
      </c>
    </row>
    <row r="16219" spans="1:2" x14ac:dyDescent="0.25">
      <c r="A16219" s="28" t="s">
        <v>87</v>
      </c>
      <c r="B16219" s="2">
        <v>1.257093397294671E-2</v>
      </c>
    </row>
    <row r="16220" spans="1:2" x14ac:dyDescent="0.25">
      <c r="A16220" s="28" t="s">
        <v>31</v>
      </c>
      <c r="B16220" s="2">
        <v>9.2104875009670038E-3</v>
      </c>
    </row>
    <row r="16221" spans="1:2" x14ac:dyDescent="0.25">
      <c r="A16221" s="28" t="s">
        <v>30</v>
      </c>
      <c r="B16221" s="2">
        <v>2.7775071390214616E-2</v>
      </c>
    </row>
    <row r="16222" spans="1:2" x14ac:dyDescent="0.25">
      <c r="A16222" s="28" t="s">
        <v>88</v>
      </c>
      <c r="B16222" s="2">
        <v>2.2550410464672845E-2</v>
      </c>
    </row>
    <row r="16223" spans="1:2" x14ac:dyDescent="0.25">
      <c r="A16223" s="28" t="s">
        <v>80</v>
      </c>
      <c r="B16223" s="2">
        <v>2.0294226909205182E-2</v>
      </c>
    </row>
    <row r="16224" spans="1:2" x14ac:dyDescent="0.25">
      <c r="A16224" s="28" t="s">
        <v>84</v>
      </c>
      <c r="B16224" s="2">
        <v>8.9744790711467817E-3</v>
      </c>
    </row>
    <row r="16225" spans="1:2" x14ac:dyDescent="0.25">
      <c r="A16225" s="28" t="s">
        <v>85</v>
      </c>
      <c r="B16225" s="2">
        <v>0.12441581160186335</v>
      </c>
    </row>
    <row r="16226" spans="1:2" x14ac:dyDescent="0.25">
      <c r="A16226" s="28" t="s">
        <v>82</v>
      </c>
      <c r="B16226" s="2">
        <v>0.65757395343670488</v>
      </c>
    </row>
    <row r="16227" spans="1:2" x14ac:dyDescent="0.25">
      <c r="A16227" s="6" t="s">
        <v>244</v>
      </c>
      <c r="B16227" s="2">
        <v>11.586560501240028</v>
      </c>
    </row>
    <row r="16228" spans="1:2" x14ac:dyDescent="0.25">
      <c r="A16228" s="28" t="s">
        <v>79</v>
      </c>
      <c r="B16228" s="2">
        <v>2.2670124724216104E-2</v>
      </c>
    </row>
    <row r="16229" spans="1:2" x14ac:dyDescent="0.25">
      <c r="A16229" s="28" t="s">
        <v>86</v>
      </c>
      <c r="B16229" s="2">
        <v>0.11496113776133604</v>
      </c>
    </row>
    <row r="16230" spans="1:2" x14ac:dyDescent="0.25">
      <c r="A16230" s="28" t="s">
        <v>87</v>
      </c>
      <c r="B16230" s="2">
        <v>1.9706642822046714</v>
      </c>
    </row>
    <row r="16231" spans="1:2" x14ac:dyDescent="0.25">
      <c r="A16231" s="28" t="s">
        <v>31</v>
      </c>
      <c r="B16231" s="2">
        <v>1.2796643463894326</v>
      </c>
    </row>
    <row r="16232" spans="1:2" x14ac:dyDescent="0.25">
      <c r="A16232" s="28" t="s">
        <v>30</v>
      </c>
      <c r="B16232" s="2">
        <v>0.86996687278948925</v>
      </c>
    </row>
    <row r="16233" spans="1:2" x14ac:dyDescent="0.25">
      <c r="A16233" s="28" t="s">
        <v>88</v>
      </c>
      <c r="B16233" s="2">
        <v>1.5305711205395138</v>
      </c>
    </row>
    <row r="16234" spans="1:2" x14ac:dyDescent="0.25">
      <c r="A16234" s="28" t="s">
        <v>80</v>
      </c>
      <c r="B16234" s="2">
        <v>2.4129580893491615E-2</v>
      </c>
    </row>
    <row r="16235" spans="1:2" x14ac:dyDescent="0.25">
      <c r="A16235" s="28" t="s">
        <v>84</v>
      </c>
      <c r="B16235" s="2">
        <v>0.59915858501971142</v>
      </c>
    </row>
    <row r="16236" spans="1:2" x14ac:dyDescent="0.25">
      <c r="A16236" s="28" t="s">
        <v>85</v>
      </c>
      <c r="B16236" s="2">
        <v>1.8985366705009847</v>
      </c>
    </row>
    <row r="16237" spans="1:2" x14ac:dyDescent="0.25">
      <c r="A16237" s="28" t="s">
        <v>82</v>
      </c>
      <c r="B16237" s="2">
        <v>3.2762377804171816</v>
      </c>
    </row>
    <row r="16238" spans="1:2" x14ac:dyDescent="0.25">
      <c r="A16238" s="6" t="s">
        <v>52</v>
      </c>
      <c r="B16238" s="2">
        <v>5.0028367647217221E-2</v>
      </c>
    </row>
    <row r="16239" spans="1:2" x14ac:dyDescent="0.25">
      <c r="A16239" s="28" t="s">
        <v>79</v>
      </c>
      <c r="B16239" s="2">
        <v>2.0246538217625707E-4</v>
      </c>
    </row>
    <row r="16240" spans="1:2" x14ac:dyDescent="0.25">
      <c r="A16240" s="28" t="s">
        <v>86</v>
      </c>
      <c r="B16240" s="2">
        <v>1.8504797816650827E-4</v>
      </c>
    </row>
    <row r="16241" spans="1:2" x14ac:dyDescent="0.25">
      <c r="A16241" s="28" t="s">
        <v>87</v>
      </c>
      <c r="B16241" s="2">
        <v>1.0883685585440306E-2</v>
      </c>
    </row>
    <row r="16242" spans="1:2" x14ac:dyDescent="0.25">
      <c r="A16242" s="28" t="s">
        <v>31</v>
      </c>
      <c r="B16242" s="2">
        <v>3.6335429934440558E-3</v>
      </c>
    </row>
    <row r="16243" spans="1:2" x14ac:dyDescent="0.25">
      <c r="A16243" s="28" t="s">
        <v>30</v>
      </c>
      <c r="B16243" s="2">
        <v>3.2049919026467875E-3</v>
      </c>
    </row>
    <row r="16244" spans="1:2" x14ac:dyDescent="0.25">
      <c r="A16244" s="28" t="s">
        <v>88</v>
      </c>
      <c r="B16244" s="2">
        <v>7.0764582580636485E-3</v>
      </c>
    </row>
    <row r="16245" spans="1:2" x14ac:dyDescent="0.25">
      <c r="A16245" s="28" t="s">
        <v>80</v>
      </c>
      <c r="B16245" s="2">
        <v>9.4459504787820997E-5</v>
      </c>
    </row>
    <row r="16246" spans="1:2" x14ac:dyDescent="0.25">
      <c r="A16246" s="28" t="s">
        <v>84</v>
      </c>
      <c r="B16246" s="2">
        <v>9.8511104009117246E-4</v>
      </c>
    </row>
    <row r="16247" spans="1:2" x14ac:dyDescent="0.25">
      <c r="A16247" s="28" t="s">
        <v>85</v>
      </c>
      <c r="B16247" s="2">
        <v>1.9961636922346926E-2</v>
      </c>
    </row>
    <row r="16248" spans="1:2" x14ac:dyDescent="0.25">
      <c r="A16248" s="28" t="s">
        <v>82</v>
      </c>
      <c r="B16248" s="2">
        <v>3.8009680800537332E-3</v>
      </c>
    </row>
    <row r="16249" spans="1:2" x14ac:dyDescent="0.25">
      <c r="A16249" s="6" t="s">
        <v>246</v>
      </c>
      <c r="B16249" s="2">
        <v>5.4407803432284769</v>
      </c>
    </row>
    <row r="16250" spans="1:2" x14ac:dyDescent="0.25">
      <c r="A16250" s="28" t="s">
        <v>79</v>
      </c>
      <c r="B16250" s="2">
        <v>0.13374186766631693</v>
      </c>
    </row>
    <row r="16251" spans="1:2" x14ac:dyDescent="0.25">
      <c r="A16251" s="28" t="s">
        <v>86</v>
      </c>
      <c r="B16251" s="2">
        <v>5.7973484913880463E-2</v>
      </c>
    </row>
    <row r="16252" spans="1:2" x14ac:dyDescent="0.25">
      <c r="A16252" s="28" t="s">
        <v>87</v>
      </c>
      <c r="B16252" s="2">
        <v>0.28982193102975701</v>
      </c>
    </row>
    <row r="16253" spans="1:2" x14ac:dyDescent="0.25">
      <c r="A16253" s="28" t="s">
        <v>31</v>
      </c>
      <c r="B16253" s="2">
        <v>0.42022890141818253</v>
      </c>
    </row>
    <row r="16254" spans="1:2" x14ac:dyDescent="0.25">
      <c r="A16254" s="28" t="s">
        <v>30</v>
      </c>
      <c r="B16254" s="2">
        <v>0.51257890148101015</v>
      </c>
    </row>
    <row r="16255" spans="1:2" x14ac:dyDescent="0.25">
      <c r="A16255" s="28" t="s">
        <v>88</v>
      </c>
      <c r="B16255" s="2">
        <v>0.6738924799552608</v>
      </c>
    </row>
    <row r="16256" spans="1:2" x14ac:dyDescent="0.25">
      <c r="A16256" s="28" t="s">
        <v>80</v>
      </c>
      <c r="B16256" s="2">
        <v>0.30621879748640357</v>
      </c>
    </row>
    <row r="16257" spans="1:2" x14ac:dyDescent="0.25">
      <c r="A16257" s="28" t="s">
        <v>84</v>
      </c>
      <c r="B16257" s="2">
        <v>0.56059241895959244</v>
      </c>
    </row>
    <row r="16258" spans="1:2" x14ac:dyDescent="0.25">
      <c r="A16258" s="28" t="s">
        <v>85</v>
      </c>
      <c r="B16258" s="2">
        <v>1.3035251682019873</v>
      </c>
    </row>
    <row r="16259" spans="1:2" x14ac:dyDescent="0.25">
      <c r="A16259" s="28" t="s">
        <v>82</v>
      </c>
      <c r="B16259" s="2">
        <v>1.1822063921160857</v>
      </c>
    </row>
    <row r="16260" spans="1:2" x14ac:dyDescent="0.25">
      <c r="A16260" s="6" t="s">
        <v>248</v>
      </c>
      <c r="B16260" s="2">
        <v>57.086540456644272</v>
      </c>
    </row>
    <row r="16261" spans="1:2" x14ac:dyDescent="0.25">
      <c r="A16261" s="28" t="s">
        <v>79</v>
      </c>
      <c r="B16261" s="2">
        <v>1.2666892073032276</v>
      </c>
    </row>
    <row r="16262" spans="1:2" x14ac:dyDescent="0.25">
      <c r="A16262" s="28" t="s">
        <v>86</v>
      </c>
      <c r="B16262" s="2">
        <v>1.0932652848792759</v>
      </c>
    </row>
    <row r="16263" spans="1:2" x14ac:dyDescent="0.25">
      <c r="A16263" s="28" t="s">
        <v>87</v>
      </c>
      <c r="B16263" s="2">
        <v>4.0798522524916141</v>
      </c>
    </row>
    <row r="16264" spans="1:2" x14ac:dyDescent="0.25">
      <c r="A16264" s="28" t="s">
        <v>31</v>
      </c>
      <c r="B16264" s="2">
        <v>4.2692713988432089</v>
      </c>
    </row>
    <row r="16265" spans="1:2" x14ac:dyDescent="0.25">
      <c r="A16265" s="28" t="s">
        <v>30</v>
      </c>
      <c r="B16265" s="2">
        <v>3.6155734305461347</v>
      </c>
    </row>
    <row r="16266" spans="1:2" x14ac:dyDescent="0.25">
      <c r="A16266" s="28" t="s">
        <v>88</v>
      </c>
      <c r="B16266" s="2">
        <v>10.773962743928504</v>
      </c>
    </row>
    <row r="16267" spans="1:2" x14ac:dyDescent="0.25">
      <c r="A16267" s="28" t="s">
        <v>80</v>
      </c>
      <c r="B16267" s="2">
        <v>1.5927579267812559</v>
      </c>
    </row>
    <row r="16268" spans="1:2" x14ac:dyDescent="0.25">
      <c r="A16268" s="28" t="s">
        <v>84</v>
      </c>
      <c r="B16268" s="2">
        <v>5.8988057617190934</v>
      </c>
    </row>
    <row r="16269" spans="1:2" x14ac:dyDescent="0.25">
      <c r="A16269" s="28" t="s">
        <v>85</v>
      </c>
      <c r="B16269" s="2">
        <v>10.173264641436633</v>
      </c>
    </row>
    <row r="16270" spans="1:2" x14ac:dyDescent="0.25">
      <c r="A16270" s="28" t="s">
        <v>82</v>
      </c>
      <c r="B16270" s="2">
        <v>14.323097808715323</v>
      </c>
    </row>
    <row r="16271" spans="1:2" x14ac:dyDescent="0.25">
      <c r="A16271" s="6" t="s">
        <v>20</v>
      </c>
      <c r="B16271" s="2">
        <v>9.1537161205922875</v>
      </c>
    </row>
    <row r="16272" spans="1:2" x14ac:dyDescent="0.25">
      <c r="A16272" s="28" t="s">
        <v>79</v>
      </c>
      <c r="B16272" s="2">
        <v>0.4127997939792093</v>
      </c>
    </row>
    <row r="16273" spans="1:2" x14ac:dyDescent="0.25">
      <c r="A16273" s="28" t="s">
        <v>86</v>
      </c>
      <c r="B16273" s="2">
        <v>0.18200161932347056</v>
      </c>
    </row>
    <row r="16274" spans="1:2" x14ac:dyDescent="0.25">
      <c r="A16274" s="28" t="s">
        <v>87</v>
      </c>
      <c r="B16274" s="2">
        <v>1.0280282346185523</v>
      </c>
    </row>
    <row r="16275" spans="1:2" x14ac:dyDescent="0.25">
      <c r="A16275" s="28" t="s">
        <v>31</v>
      </c>
      <c r="B16275" s="2">
        <v>1.286204853045825</v>
      </c>
    </row>
    <row r="16276" spans="1:2" x14ac:dyDescent="0.25">
      <c r="A16276" s="28" t="s">
        <v>30</v>
      </c>
      <c r="B16276" s="2">
        <v>0.62432307523206354</v>
      </c>
    </row>
    <row r="16277" spans="1:2" x14ac:dyDescent="0.25">
      <c r="A16277" s="28" t="s">
        <v>88</v>
      </c>
      <c r="B16277" s="2">
        <v>1.0450324861604572</v>
      </c>
    </row>
    <row r="16278" spans="1:2" x14ac:dyDescent="0.25">
      <c r="A16278" s="28" t="s">
        <v>80</v>
      </c>
      <c r="B16278" s="2">
        <v>0.13227596567203606</v>
      </c>
    </row>
    <row r="16279" spans="1:2" x14ac:dyDescent="0.25">
      <c r="A16279" s="28" t="s">
        <v>84</v>
      </c>
      <c r="B16279" s="2">
        <v>0.58733990528845936</v>
      </c>
    </row>
    <row r="16280" spans="1:2" x14ac:dyDescent="0.25">
      <c r="A16280" s="28" t="s">
        <v>85</v>
      </c>
      <c r="B16280" s="2">
        <v>1.3207806021700164</v>
      </c>
    </row>
    <row r="16281" spans="1:2" x14ac:dyDescent="0.25">
      <c r="A16281" s="28" t="s">
        <v>82</v>
      </c>
      <c r="B16281" s="2">
        <v>2.5349295851021978</v>
      </c>
    </row>
    <row r="16282" spans="1:2" x14ac:dyDescent="0.25">
      <c r="A16282" s="6" t="s">
        <v>21</v>
      </c>
      <c r="B16282" s="2">
        <v>2.9315202472090407</v>
      </c>
    </row>
    <row r="16283" spans="1:2" x14ac:dyDescent="0.25">
      <c r="A16283" s="28" t="s">
        <v>79</v>
      </c>
      <c r="B16283" s="2">
        <v>1.5716967388274623E-2</v>
      </c>
    </row>
    <row r="16284" spans="1:2" x14ac:dyDescent="0.25">
      <c r="A16284" s="28" t="s">
        <v>86</v>
      </c>
      <c r="B16284" s="2">
        <v>5.7202919721292492E-3</v>
      </c>
    </row>
    <row r="16285" spans="1:2" x14ac:dyDescent="0.25">
      <c r="A16285" s="28" t="s">
        <v>87</v>
      </c>
      <c r="B16285" s="2">
        <v>0.14368863218144162</v>
      </c>
    </row>
    <row r="16286" spans="1:2" x14ac:dyDescent="0.25">
      <c r="A16286" s="28" t="s">
        <v>31</v>
      </c>
      <c r="B16286" s="2">
        <v>0.16813378318960484</v>
      </c>
    </row>
    <row r="16287" spans="1:2" x14ac:dyDescent="0.25">
      <c r="A16287" s="28" t="s">
        <v>30</v>
      </c>
      <c r="B16287" s="2">
        <v>0.3137243917296732</v>
      </c>
    </row>
    <row r="16288" spans="1:2" x14ac:dyDescent="0.25">
      <c r="A16288" s="28" t="s">
        <v>88</v>
      </c>
      <c r="B16288" s="2">
        <v>0.38439569779089866</v>
      </c>
    </row>
    <row r="16289" spans="1:2" x14ac:dyDescent="0.25">
      <c r="A16289" s="28" t="s">
        <v>80</v>
      </c>
      <c r="B16289" s="2">
        <v>0.16142901601053486</v>
      </c>
    </row>
    <row r="16290" spans="1:2" x14ac:dyDescent="0.25">
      <c r="A16290" s="28" t="s">
        <v>84</v>
      </c>
      <c r="B16290" s="2">
        <v>0.31854403963751965</v>
      </c>
    </row>
    <row r="16291" spans="1:2" x14ac:dyDescent="0.25">
      <c r="A16291" s="28" t="s">
        <v>85</v>
      </c>
      <c r="B16291" s="2">
        <v>0.31015960170557227</v>
      </c>
    </row>
    <row r="16292" spans="1:2" x14ac:dyDescent="0.25">
      <c r="A16292" s="28" t="s">
        <v>82</v>
      </c>
      <c r="B16292" s="2">
        <v>1.1100078256033918</v>
      </c>
    </row>
    <row r="16293" spans="1:2" x14ac:dyDescent="0.25">
      <c r="A16293" s="6" t="s">
        <v>22</v>
      </c>
      <c r="B16293" s="2">
        <v>1.3051005438607823</v>
      </c>
    </row>
    <row r="16294" spans="1:2" x14ac:dyDescent="0.25">
      <c r="A16294" s="28" t="s">
        <v>79</v>
      </c>
      <c r="B16294" s="2">
        <v>2.309287663715983E-2</v>
      </c>
    </row>
    <row r="16295" spans="1:2" x14ac:dyDescent="0.25">
      <c r="A16295" s="28" t="s">
        <v>86</v>
      </c>
      <c r="B16295" s="2">
        <v>1.3033042106657245E-2</v>
      </c>
    </row>
    <row r="16296" spans="1:2" x14ac:dyDescent="0.25">
      <c r="A16296" s="28" t="s">
        <v>87</v>
      </c>
      <c r="B16296" s="2">
        <v>0.1728940472422997</v>
      </c>
    </row>
    <row r="16297" spans="1:2" x14ac:dyDescent="0.25">
      <c r="A16297" s="28" t="s">
        <v>31</v>
      </c>
      <c r="B16297" s="2">
        <v>0.10815173207281747</v>
      </c>
    </row>
    <row r="16298" spans="1:2" x14ac:dyDescent="0.25">
      <c r="A16298" s="28" t="s">
        <v>30</v>
      </c>
      <c r="B16298" s="2">
        <v>8.4150471131412261E-2</v>
      </c>
    </row>
    <row r="16299" spans="1:2" x14ac:dyDescent="0.25">
      <c r="A16299" s="28" t="s">
        <v>88</v>
      </c>
      <c r="B16299" s="2">
        <v>0.12078881351963594</v>
      </c>
    </row>
    <row r="16300" spans="1:2" x14ac:dyDescent="0.25">
      <c r="A16300" s="28" t="s">
        <v>80</v>
      </c>
      <c r="B16300" s="2">
        <v>3.0874260341655104E-2</v>
      </c>
    </row>
    <row r="16301" spans="1:2" x14ac:dyDescent="0.25">
      <c r="A16301" s="28" t="s">
        <v>84</v>
      </c>
      <c r="B16301" s="2">
        <v>4.5669295001102235E-2</v>
      </c>
    </row>
    <row r="16302" spans="1:2" x14ac:dyDescent="0.25">
      <c r="A16302" s="28" t="s">
        <v>85</v>
      </c>
      <c r="B16302" s="2">
        <v>0.16186632101337187</v>
      </c>
    </row>
    <row r="16303" spans="1:2" x14ac:dyDescent="0.25">
      <c r="A16303" s="28" t="s">
        <v>82</v>
      </c>
      <c r="B16303" s="2">
        <v>0.54457968479467067</v>
      </c>
    </row>
    <row r="16304" spans="1:2" x14ac:dyDescent="0.25">
      <c r="A16304" s="6" t="s">
        <v>25</v>
      </c>
      <c r="B16304" s="2">
        <v>6.4816816308803791</v>
      </c>
    </row>
    <row r="16305" spans="1:2" x14ac:dyDescent="0.25">
      <c r="A16305" s="28" t="s">
        <v>79</v>
      </c>
      <c r="B16305" s="2">
        <v>9.1311379675886213E-3</v>
      </c>
    </row>
    <row r="16306" spans="1:2" x14ac:dyDescent="0.25">
      <c r="A16306" s="28" t="s">
        <v>86</v>
      </c>
      <c r="B16306" s="2">
        <v>2.3985832811403773E-2</v>
      </c>
    </row>
    <row r="16307" spans="1:2" x14ac:dyDescent="0.25">
      <c r="A16307" s="28" t="s">
        <v>87</v>
      </c>
      <c r="B16307" s="2">
        <v>0.34925652589780354</v>
      </c>
    </row>
    <row r="16308" spans="1:2" x14ac:dyDescent="0.25">
      <c r="A16308" s="28" t="s">
        <v>31</v>
      </c>
      <c r="B16308" s="2">
        <v>1.2263515873518736</v>
      </c>
    </row>
    <row r="16309" spans="1:2" x14ac:dyDescent="0.25">
      <c r="A16309" s="28" t="s">
        <v>30</v>
      </c>
      <c r="B16309" s="2">
        <v>0.20984000265678765</v>
      </c>
    </row>
    <row r="16310" spans="1:2" x14ac:dyDescent="0.25">
      <c r="A16310" s="28" t="s">
        <v>88</v>
      </c>
      <c r="B16310" s="2">
        <v>1.2002502664834207</v>
      </c>
    </row>
    <row r="16311" spans="1:2" x14ac:dyDescent="0.25">
      <c r="A16311" s="28" t="s">
        <v>80</v>
      </c>
      <c r="B16311" s="2">
        <v>1.2782624847524642E-2</v>
      </c>
    </row>
    <row r="16312" spans="1:2" x14ac:dyDescent="0.25">
      <c r="A16312" s="28" t="s">
        <v>84</v>
      </c>
      <c r="B16312" s="2">
        <v>9.9378669034477889E-3</v>
      </c>
    </row>
    <row r="16313" spans="1:2" x14ac:dyDescent="0.25">
      <c r="A16313" s="28" t="s">
        <v>85</v>
      </c>
      <c r="B16313" s="2">
        <v>1.4717818512364698</v>
      </c>
    </row>
    <row r="16314" spans="1:2" x14ac:dyDescent="0.25">
      <c r="A16314" s="28" t="s">
        <v>82</v>
      </c>
      <c r="B16314" s="2">
        <v>1.9683639347240582</v>
      </c>
    </row>
    <row r="16315" spans="1:2" x14ac:dyDescent="0.25">
      <c r="A16315" s="6" t="s">
        <v>23</v>
      </c>
      <c r="B16315" s="2">
        <v>9.5844425716437271</v>
      </c>
    </row>
    <row r="16316" spans="1:2" x14ac:dyDescent="0.25">
      <c r="A16316" s="28" t="s">
        <v>79</v>
      </c>
      <c r="B16316" s="2">
        <v>0.18015684640896773</v>
      </c>
    </row>
    <row r="16317" spans="1:2" x14ac:dyDescent="0.25">
      <c r="A16317" s="28" t="s">
        <v>86</v>
      </c>
      <c r="B16317" s="2">
        <v>0.12586424279134106</v>
      </c>
    </row>
    <row r="16318" spans="1:2" x14ac:dyDescent="0.25">
      <c r="A16318" s="28" t="s">
        <v>87</v>
      </c>
      <c r="B16318" s="2">
        <v>0.79802654299460762</v>
      </c>
    </row>
    <row r="16319" spans="1:2" x14ac:dyDescent="0.25">
      <c r="A16319" s="28" t="s">
        <v>31</v>
      </c>
      <c r="B16319" s="2">
        <v>1.3108339717291331</v>
      </c>
    </row>
    <row r="16320" spans="1:2" x14ac:dyDescent="0.25">
      <c r="A16320" s="28" t="s">
        <v>30</v>
      </c>
      <c r="B16320" s="2">
        <v>0.93127514502224085</v>
      </c>
    </row>
    <row r="16321" spans="1:2" x14ac:dyDescent="0.25">
      <c r="A16321" s="28" t="s">
        <v>88</v>
      </c>
      <c r="B16321" s="2">
        <v>0.81138761422602834</v>
      </c>
    </row>
    <row r="16322" spans="1:2" x14ac:dyDescent="0.25">
      <c r="A16322" s="28" t="s">
        <v>80</v>
      </c>
      <c r="B16322" s="2">
        <v>0.29983313837249576</v>
      </c>
    </row>
    <row r="16323" spans="1:2" x14ac:dyDescent="0.25">
      <c r="A16323" s="28" t="s">
        <v>84</v>
      </c>
      <c r="B16323" s="2">
        <v>1.1276422170319302</v>
      </c>
    </row>
    <row r="16324" spans="1:2" x14ac:dyDescent="0.25">
      <c r="A16324" s="28" t="s">
        <v>85</v>
      </c>
      <c r="B16324" s="2">
        <v>1.9255491265218365</v>
      </c>
    </row>
    <row r="16325" spans="1:2" x14ac:dyDescent="0.25">
      <c r="A16325" s="28" t="s">
        <v>82</v>
      </c>
      <c r="B16325" s="2">
        <v>2.0738737265451466</v>
      </c>
    </row>
    <row r="16326" spans="1:2" x14ac:dyDescent="0.25">
      <c r="A16326" s="6" t="s">
        <v>250</v>
      </c>
      <c r="B16326" s="2">
        <v>14.70501417181033</v>
      </c>
    </row>
    <row r="16327" spans="1:2" x14ac:dyDescent="0.25">
      <c r="A16327" s="28" t="s">
        <v>79</v>
      </c>
      <c r="B16327" s="2">
        <v>9.3814829049319648E-2</v>
      </c>
    </row>
    <row r="16328" spans="1:2" x14ac:dyDescent="0.25">
      <c r="A16328" s="28" t="s">
        <v>86</v>
      </c>
      <c r="B16328" s="2">
        <v>6.6813952882005326E-2</v>
      </c>
    </row>
    <row r="16329" spans="1:2" x14ac:dyDescent="0.25">
      <c r="A16329" s="28" t="s">
        <v>87</v>
      </c>
      <c r="B16329" s="2">
        <v>1.0636287621301506</v>
      </c>
    </row>
    <row r="16330" spans="1:2" x14ac:dyDescent="0.25">
      <c r="A16330" s="28" t="s">
        <v>31</v>
      </c>
      <c r="B16330" s="2">
        <v>1.4071911192956241</v>
      </c>
    </row>
    <row r="16331" spans="1:2" x14ac:dyDescent="0.25">
      <c r="A16331" s="28" t="s">
        <v>30</v>
      </c>
      <c r="B16331" s="2">
        <v>1.289690683041901</v>
      </c>
    </row>
    <row r="16332" spans="1:2" x14ac:dyDescent="0.25">
      <c r="A16332" s="28" t="s">
        <v>88</v>
      </c>
      <c r="B16332" s="2">
        <v>1.3971586162852592</v>
      </c>
    </row>
    <row r="16333" spans="1:2" x14ac:dyDescent="0.25">
      <c r="A16333" s="28" t="s">
        <v>80</v>
      </c>
      <c r="B16333" s="2">
        <v>0.11268343167553256</v>
      </c>
    </row>
    <row r="16334" spans="1:2" x14ac:dyDescent="0.25">
      <c r="A16334" s="28" t="s">
        <v>84</v>
      </c>
      <c r="B16334" s="2">
        <v>1.1237626891106085</v>
      </c>
    </row>
    <row r="16335" spans="1:2" x14ac:dyDescent="0.25">
      <c r="A16335" s="28" t="s">
        <v>85</v>
      </c>
      <c r="B16335" s="2">
        <v>1.6301763618259426</v>
      </c>
    </row>
    <row r="16336" spans="1:2" x14ac:dyDescent="0.25">
      <c r="A16336" s="28" t="s">
        <v>82</v>
      </c>
      <c r="B16336" s="2">
        <v>6.5200937265139851</v>
      </c>
    </row>
    <row r="16337" spans="1:2" x14ac:dyDescent="0.25">
      <c r="A16337" s="6" t="s">
        <v>252</v>
      </c>
      <c r="B16337" s="2">
        <v>71.863008070552624</v>
      </c>
    </row>
    <row r="16338" spans="1:2" x14ac:dyDescent="0.25">
      <c r="A16338" s="28" t="s">
        <v>79</v>
      </c>
      <c r="B16338" s="2">
        <v>2.8907178839188652</v>
      </c>
    </row>
    <row r="16339" spans="1:2" x14ac:dyDescent="0.25">
      <c r="A16339" s="28" t="s">
        <v>86</v>
      </c>
      <c r="B16339" s="2">
        <v>0.79695377668085787</v>
      </c>
    </row>
    <row r="16340" spans="1:2" x14ac:dyDescent="0.25">
      <c r="A16340" s="28" t="s">
        <v>87</v>
      </c>
      <c r="B16340" s="2">
        <v>3.0862164600487145</v>
      </c>
    </row>
    <row r="16341" spans="1:2" x14ac:dyDescent="0.25">
      <c r="A16341" s="28" t="s">
        <v>31</v>
      </c>
      <c r="B16341" s="2">
        <v>5.2495166675820295</v>
      </c>
    </row>
    <row r="16342" spans="1:2" x14ac:dyDescent="0.25">
      <c r="A16342" s="28" t="s">
        <v>30</v>
      </c>
      <c r="B16342" s="2">
        <v>4.4351764779890477</v>
      </c>
    </row>
    <row r="16343" spans="1:2" x14ac:dyDescent="0.25">
      <c r="A16343" s="28" t="s">
        <v>88</v>
      </c>
      <c r="B16343" s="2">
        <v>14.373535218648421</v>
      </c>
    </row>
    <row r="16344" spans="1:2" x14ac:dyDescent="0.25">
      <c r="A16344" s="28" t="s">
        <v>80</v>
      </c>
      <c r="B16344" s="2">
        <v>4.3102422952855362</v>
      </c>
    </row>
    <row r="16345" spans="1:2" x14ac:dyDescent="0.25">
      <c r="A16345" s="28" t="s">
        <v>84</v>
      </c>
      <c r="B16345" s="2">
        <v>7.2697138193112005</v>
      </c>
    </row>
    <row r="16346" spans="1:2" x14ac:dyDescent="0.25">
      <c r="A16346" s="28" t="s">
        <v>85</v>
      </c>
      <c r="B16346" s="2">
        <v>11.728728531474818</v>
      </c>
    </row>
    <row r="16347" spans="1:2" x14ac:dyDescent="0.25">
      <c r="A16347" s="28" t="s">
        <v>82</v>
      </c>
      <c r="B16347" s="2">
        <v>17.722206939613127</v>
      </c>
    </row>
    <row r="16348" spans="1:2" x14ac:dyDescent="0.25">
      <c r="A16348" s="6" t="s">
        <v>230</v>
      </c>
      <c r="B16348" s="2">
        <v>13.883527685435418</v>
      </c>
    </row>
    <row r="16349" spans="1:2" x14ac:dyDescent="0.25">
      <c r="A16349" s="28" t="s">
        <v>79</v>
      </c>
      <c r="B16349" s="2">
        <v>0.32708679057658746</v>
      </c>
    </row>
    <row r="16350" spans="1:2" x14ac:dyDescent="0.25">
      <c r="A16350" s="28" t="s">
        <v>86</v>
      </c>
      <c r="B16350" s="2">
        <v>0.17938375093330081</v>
      </c>
    </row>
    <row r="16351" spans="1:2" x14ac:dyDescent="0.25">
      <c r="A16351" s="28" t="s">
        <v>87</v>
      </c>
      <c r="B16351" s="2">
        <v>0.90411975725748317</v>
      </c>
    </row>
    <row r="16352" spans="1:2" x14ac:dyDescent="0.25">
      <c r="A16352" s="28" t="s">
        <v>31</v>
      </c>
      <c r="B16352" s="2">
        <v>0.8280345522193352</v>
      </c>
    </row>
    <row r="16353" spans="1:2" x14ac:dyDescent="0.25">
      <c r="A16353" s="28" t="s">
        <v>30</v>
      </c>
      <c r="B16353" s="2">
        <v>0.98187580714729317</v>
      </c>
    </row>
    <row r="16354" spans="1:2" x14ac:dyDescent="0.25">
      <c r="A16354" s="28" t="s">
        <v>88</v>
      </c>
      <c r="B16354" s="2">
        <v>2.720225948108248</v>
      </c>
    </row>
    <row r="16355" spans="1:2" x14ac:dyDescent="0.25">
      <c r="A16355" s="28" t="s">
        <v>80</v>
      </c>
      <c r="B16355" s="2">
        <v>0.42319349960370178</v>
      </c>
    </row>
    <row r="16356" spans="1:2" x14ac:dyDescent="0.25">
      <c r="A16356" s="28" t="s">
        <v>84</v>
      </c>
      <c r="B16356" s="2">
        <v>0.39754586537412301</v>
      </c>
    </row>
    <row r="16357" spans="1:2" x14ac:dyDescent="0.25">
      <c r="A16357" s="28" t="s">
        <v>85</v>
      </c>
      <c r="B16357" s="2">
        <v>2.6812232835597172</v>
      </c>
    </row>
    <row r="16358" spans="1:2" x14ac:dyDescent="0.25">
      <c r="A16358" s="28" t="s">
        <v>82</v>
      </c>
      <c r="B16358" s="2">
        <v>4.440838430655627</v>
      </c>
    </row>
    <row r="16359" spans="1:2" x14ac:dyDescent="0.25">
      <c r="A16359" s="6" t="s">
        <v>93</v>
      </c>
      <c r="B16359" s="2">
        <v>268.95926549710606</v>
      </c>
    </row>
    <row r="16360" spans="1:2" x14ac:dyDescent="0.25">
      <c r="A16360" s="28" t="s">
        <v>79</v>
      </c>
      <c r="B16360" s="2">
        <v>6.322987361578555</v>
      </c>
    </row>
    <row r="16361" spans="1:2" x14ac:dyDescent="0.25">
      <c r="A16361" s="28" t="s">
        <v>86</v>
      </c>
      <c r="B16361" s="2">
        <v>3.0032223365569468</v>
      </c>
    </row>
    <row r="16362" spans="1:2" x14ac:dyDescent="0.25">
      <c r="A16362" s="28" t="s">
        <v>87</v>
      </c>
      <c r="B16362" s="2">
        <v>16.67616512770914</v>
      </c>
    </row>
    <row r="16363" spans="1:2" x14ac:dyDescent="0.25">
      <c r="A16363" s="28" t="s">
        <v>31</v>
      </c>
      <c r="B16363" s="2">
        <v>24.682107031590743</v>
      </c>
    </row>
    <row r="16364" spans="1:2" x14ac:dyDescent="0.25">
      <c r="A16364" s="28" t="s">
        <v>30</v>
      </c>
      <c r="B16364" s="2">
        <v>17.319987840815216</v>
      </c>
    </row>
    <row r="16365" spans="1:2" x14ac:dyDescent="0.25">
      <c r="A16365" s="28" t="s">
        <v>88</v>
      </c>
      <c r="B16365" s="2">
        <v>61.632464638309401</v>
      </c>
    </row>
    <row r="16366" spans="1:2" x14ac:dyDescent="0.25">
      <c r="A16366" s="28" t="s">
        <v>80</v>
      </c>
      <c r="B16366" s="2">
        <v>8.0374096551520129</v>
      </c>
    </row>
    <row r="16367" spans="1:2" x14ac:dyDescent="0.25">
      <c r="A16367" s="28" t="s">
        <v>84</v>
      </c>
      <c r="B16367" s="2">
        <v>20.654262537269606</v>
      </c>
    </row>
    <row r="16368" spans="1:2" x14ac:dyDescent="0.25">
      <c r="A16368" s="28" t="s">
        <v>85</v>
      </c>
      <c r="B16368" s="2">
        <v>39.925668566253634</v>
      </c>
    </row>
    <row r="16369" spans="1:2" x14ac:dyDescent="0.25">
      <c r="A16369" s="28" t="s">
        <v>82</v>
      </c>
      <c r="B16369" s="2">
        <v>70.70499040187083</v>
      </c>
    </row>
    <row r="16370" spans="1:2" x14ac:dyDescent="0.25">
      <c r="A16370" s="3" t="s">
        <v>30</v>
      </c>
      <c r="B16370" s="2">
        <v>383.46820278499604</v>
      </c>
    </row>
    <row r="16371" spans="1:2" x14ac:dyDescent="0.25">
      <c r="A16371" s="6" t="s">
        <v>229</v>
      </c>
      <c r="B16371" s="2">
        <v>3.0322951114699634</v>
      </c>
    </row>
    <row r="16372" spans="1:2" x14ac:dyDescent="0.25">
      <c r="A16372" s="28" t="s">
        <v>79</v>
      </c>
      <c r="B16372" s="2">
        <v>9.3557996579635876E-4</v>
      </c>
    </row>
    <row r="16373" spans="1:2" x14ac:dyDescent="0.25">
      <c r="A16373" s="28" t="s">
        <v>86</v>
      </c>
      <c r="B16373" s="2">
        <v>1.9136021995322224E-2</v>
      </c>
    </row>
    <row r="16374" spans="1:2" x14ac:dyDescent="0.25">
      <c r="A16374" s="28" t="s">
        <v>87</v>
      </c>
      <c r="B16374" s="2">
        <v>0.28507164452404093</v>
      </c>
    </row>
    <row r="16375" spans="1:2" x14ac:dyDescent="0.25">
      <c r="A16375" s="28" t="s">
        <v>31</v>
      </c>
      <c r="B16375" s="2">
        <v>0.43720800421001449</v>
      </c>
    </row>
    <row r="16376" spans="1:2" x14ac:dyDescent="0.25">
      <c r="A16376" s="28" t="s">
        <v>29</v>
      </c>
      <c r="B16376" s="2">
        <v>0.14746116642303031</v>
      </c>
    </row>
    <row r="16377" spans="1:2" x14ac:dyDescent="0.25">
      <c r="A16377" s="28" t="s">
        <v>88</v>
      </c>
      <c r="B16377" s="2">
        <v>0.10470056361093795</v>
      </c>
    </row>
    <row r="16378" spans="1:2" x14ac:dyDescent="0.25">
      <c r="A16378" s="28" t="s">
        <v>80</v>
      </c>
      <c r="B16378" s="2">
        <v>8.003590189353307E-3</v>
      </c>
    </row>
    <row r="16379" spans="1:2" x14ac:dyDescent="0.25">
      <c r="A16379" s="28" t="s">
        <v>84</v>
      </c>
      <c r="B16379" s="2">
        <v>0.16173439014595115</v>
      </c>
    </row>
    <row r="16380" spans="1:2" x14ac:dyDescent="0.25">
      <c r="A16380" s="28" t="s">
        <v>85</v>
      </c>
      <c r="B16380" s="2">
        <v>1.6089542431453021</v>
      </c>
    </row>
    <row r="16381" spans="1:2" x14ac:dyDescent="0.25">
      <c r="A16381" s="28" t="s">
        <v>82</v>
      </c>
      <c r="B16381" s="2">
        <v>0.25908990726021491</v>
      </c>
    </row>
    <row r="16382" spans="1:2" x14ac:dyDescent="0.25">
      <c r="A16382" s="6" t="s">
        <v>240</v>
      </c>
      <c r="B16382" s="2">
        <v>1.2507446315124577</v>
      </c>
    </row>
    <row r="16383" spans="1:2" x14ac:dyDescent="0.25">
      <c r="A16383" s="28" t="s">
        <v>79</v>
      </c>
      <c r="B16383" s="2">
        <v>1.7462822807338787E-3</v>
      </c>
    </row>
    <row r="16384" spans="1:2" x14ac:dyDescent="0.25">
      <c r="A16384" s="28" t="s">
        <v>87</v>
      </c>
      <c r="B16384" s="2">
        <v>0.20531879403617659</v>
      </c>
    </row>
    <row r="16385" spans="1:2" x14ac:dyDescent="0.25">
      <c r="A16385" s="28" t="s">
        <v>31</v>
      </c>
      <c r="B16385" s="2">
        <v>8.0154198400522028E-2</v>
      </c>
    </row>
    <row r="16386" spans="1:2" x14ac:dyDescent="0.25">
      <c r="A16386" s="28" t="s">
        <v>29</v>
      </c>
      <c r="B16386" s="2">
        <v>6.8711679372311582E-2</v>
      </c>
    </row>
    <row r="16387" spans="1:2" x14ac:dyDescent="0.25">
      <c r="A16387" s="28" t="s">
        <v>88</v>
      </c>
      <c r="B16387" s="2">
        <v>1.8538953169294249E-2</v>
      </c>
    </row>
    <row r="16388" spans="1:2" x14ac:dyDescent="0.25">
      <c r="A16388" s="28" t="s">
        <v>80</v>
      </c>
      <c r="B16388" s="2">
        <v>8.0112142116187321E-3</v>
      </c>
    </row>
    <row r="16389" spans="1:2" x14ac:dyDescent="0.25">
      <c r="A16389" s="28" t="s">
        <v>84</v>
      </c>
      <c r="B16389" s="2">
        <v>1.3817836516589089E-2</v>
      </c>
    </row>
    <row r="16390" spans="1:2" x14ac:dyDescent="0.25">
      <c r="A16390" s="28" t="s">
        <v>85</v>
      </c>
      <c r="B16390" s="2">
        <v>0.57728840360889588</v>
      </c>
    </row>
    <row r="16391" spans="1:2" x14ac:dyDescent="0.25">
      <c r="A16391" s="28" t="s">
        <v>82</v>
      </c>
      <c r="B16391" s="2">
        <v>0.27715726991631578</v>
      </c>
    </row>
    <row r="16392" spans="1:2" x14ac:dyDescent="0.25">
      <c r="A16392" s="6" t="s">
        <v>242</v>
      </c>
      <c r="B16392" s="2">
        <v>19.525196254954725</v>
      </c>
    </row>
    <row r="16393" spans="1:2" x14ac:dyDescent="0.25">
      <c r="A16393" s="28" t="s">
        <v>79</v>
      </c>
      <c r="B16393" s="2">
        <v>0.40007105834865475</v>
      </c>
    </row>
    <row r="16394" spans="1:2" x14ac:dyDescent="0.25">
      <c r="A16394" s="28" t="s">
        <v>86</v>
      </c>
      <c r="B16394" s="2">
        <v>0.11348082354457874</v>
      </c>
    </row>
    <row r="16395" spans="1:2" x14ac:dyDescent="0.25">
      <c r="A16395" s="28" t="s">
        <v>87</v>
      </c>
      <c r="B16395" s="2">
        <v>2.7546914841337617</v>
      </c>
    </row>
    <row r="16396" spans="1:2" x14ac:dyDescent="0.25">
      <c r="A16396" s="28" t="s">
        <v>31</v>
      </c>
      <c r="B16396" s="2">
        <v>2.6889524614592344</v>
      </c>
    </row>
    <row r="16397" spans="1:2" x14ac:dyDescent="0.25">
      <c r="A16397" s="28" t="s">
        <v>29</v>
      </c>
      <c r="B16397" s="2">
        <v>1.7406189443650044</v>
      </c>
    </row>
    <row r="16398" spans="1:2" x14ac:dyDescent="0.25">
      <c r="A16398" s="28" t="s">
        <v>88</v>
      </c>
      <c r="B16398" s="2">
        <v>2.4920254747950787</v>
      </c>
    </row>
    <row r="16399" spans="1:2" x14ac:dyDescent="0.25">
      <c r="A16399" s="28" t="s">
        <v>80</v>
      </c>
      <c r="B16399" s="2">
        <v>0.33602629461657124</v>
      </c>
    </row>
    <row r="16400" spans="1:2" x14ac:dyDescent="0.25">
      <c r="A16400" s="28" t="s">
        <v>84</v>
      </c>
      <c r="B16400" s="2">
        <v>0.7605050128157167</v>
      </c>
    </row>
    <row r="16401" spans="1:2" x14ac:dyDescent="0.25">
      <c r="A16401" s="28" t="s">
        <v>85</v>
      </c>
      <c r="B16401" s="2">
        <v>5.0731385522712369</v>
      </c>
    </row>
    <row r="16402" spans="1:2" x14ac:dyDescent="0.25">
      <c r="A16402" s="28" t="s">
        <v>82</v>
      </c>
      <c r="B16402" s="2">
        <v>3.1656861486048866</v>
      </c>
    </row>
    <row r="16403" spans="1:2" x14ac:dyDescent="0.25">
      <c r="A16403" s="6" t="s">
        <v>53</v>
      </c>
      <c r="B16403" s="2">
        <v>3.4169800203411198E-2</v>
      </c>
    </row>
    <row r="16404" spans="1:2" x14ac:dyDescent="0.25">
      <c r="A16404" s="28" t="s">
        <v>79</v>
      </c>
      <c r="B16404" s="2">
        <v>3.0800165746187747E-5</v>
      </c>
    </row>
    <row r="16405" spans="1:2" x14ac:dyDescent="0.25">
      <c r="A16405" s="28" t="s">
        <v>86</v>
      </c>
      <c r="B16405" s="2">
        <v>3.0364364304554076E-5</v>
      </c>
    </row>
    <row r="16406" spans="1:2" x14ac:dyDescent="0.25">
      <c r="A16406" s="28" t="s">
        <v>87</v>
      </c>
      <c r="B16406" s="2">
        <v>2.5236669547636596E-3</v>
      </c>
    </row>
    <row r="16407" spans="1:2" x14ac:dyDescent="0.25">
      <c r="A16407" s="28" t="s">
        <v>31</v>
      </c>
      <c r="B16407" s="2">
        <v>1.9740174003372068E-4</v>
      </c>
    </row>
    <row r="16408" spans="1:2" x14ac:dyDescent="0.25">
      <c r="A16408" s="28" t="s">
        <v>29</v>
      </c>
      <c r="B16408" s="2">
        <v>1.4711335600466027E-2</v>
      </c>
    </row>
    <row r="16409" spans="1:2" x14ac:dyDescent="0.25">
      <c r="A16409" s="28" t="s">
        <v>80</v>
      </c>
      <c r="B16409" s="2">
        <v>1.6586993980546589E-4</v>
      </c>
    </row>
    <row r="16410" spans="1:2" x14ac:dyDescent="0.25">
      <c r="A16410" s="28" t="s">
        <v>84</v>
      </c>
      <c r="B16410" s="2">
        <v>3.4097211436453378E-4</v>
      </c>
    </row>
    <row r="16411" spans="1:2" x14ac:dyDescent="0.25">
      <c r="A16411" s="28" t="s">
        <v>85</v>
      </c>
      <c r="B16411" s="2">
        <v>1.552565273389955E-2</v>
      </c>
    </row>
    <row r="16412" spans="1:2" x14ac:dyDescent="0.25">
      <c r="A16412" s="28" t="s">
        <v>82</v>
      </c>
      <c r="B16412" s="2">
        <v>6.437365900274954E-4</v>
      </c>
    </row>
    <row r="16413" spans="1:2" x14ac:dyDescent="0.25">
      <c r="A16413" s="6" t="s">
        <v>19</v>
      </c>
      <c r="B16413" s="2">
        <v>1.6651232266596643</v>
      </c>
    </row>
    <row r="16414" spans="1:2" x14ac:dyDescent="0.25">
      <c r="A16414" s="28" t="s">
        <v>79</v>
      </c>
      <c r="B16414" s="2">
        <v>0.11154340954708315</v>
      </c>
    </row>
    <row r="16415" spans="1:2" x14ac:dyDescent="0.25">
      <c r="A16415" s="28" t="s">
        <v>86</v>
      </c>
      <c r="B16415" s="2">
        <v>3.2876486510257125E-2</v>
      </c>
    </row>
    <row r="16416" spans="1:2" x14ac:dyDescent="0.25">
      <c r="A16416" s="28" t="s">
        <v>87</v>
      </c>
      <c r="B16416" s="2">
        <v>2.6305462395206602E-2</v>
      </c>
    </row>
    <row r="16417" spans="1:2" x14ac:dyDescent="0.25">
      <c r="A16417" s="28" t="s">
        <v>31</v>
      </c>
      <c r="B16417" s="2">
        <v>3.6914931293038626E-2</v>
      </c>
    </row>
    <row r="16418" spans="1:2" x14ac:dyDescent="0.25">
      <c r="A16418" s="28" t="s">
        <v>29</v>
      </c>
      <c r="B16418" s="2">
        <v>5.1057553017466333E-2</v>
      </c>
    </row>
    <row r="16419" spans="1:2" x14ac:dyDescent="0.25">
      <c r="A16419" s="28" t="s">
        <v>88</v>
      </c>
      <c r="B16419" s="2">
        <v>6.7911721676697775E-2</v>
      </c>
    </row>
    <row r="16420" spans="1:2" x14ac:dyDescent="0.25">
      <c r="A16420" s="28" t="s">
        <v>80</v>
      </c>
      <c r="B16420" s="2">
        <v>4.6976296458725857E-2</v>
      </c>
    </row>
    <row r="16421" spans="1:2" x14ac:dyDescent="0.25">
      <c r="A16421" s="28" t="s">
        <v>84</v>
      </c>
      <c r="B16421" s="2">
        <v>3.2653839985327206E-2</v>
      </c>
    </row>
    <row r="16422" spans="1:2" x14ac:dyDescent="0.25">
      <c r="A16422" s="28" t="s">
        <v>85</v>
      </c>
      <c r="B16422" s="2">
        <v>1.0843350002130319</v>
      </c>
    </row>
    <row r="16423" spans="1:2" x14ac:dyDescent="0.25">
      <c r="A16423" s="28" t="s">
        <v>82</v>
      </c>
      <c r="B16423" s="2">
        <v>0.17454852556282971</v>
      </c>
    </row>
    <row r="16424" spans="1:2" x14ac:dyDescent="0.25">
      <c r="A16424" s="6" t="s">
        <v>244</v>
      </c>
      <c r="B16424" s="2">
        <v>5.9644929921606415</v>
      </c>
    </row>
    <row r="16425" spans="1:2" x14ac:dyDescent="0.25">
      <c r="A16425" s="28" t="s">
        <v>79</v>
      </c>
      <c r="B16425" s="2">
        <v>6.7610573879752958E-2</v>
      </c>
    </row>
    <row r="16426" spans="1:2" x14ac:dyDescent="0.25">
      <c r="A16426" s="28" t="s">
        <v>86</v>
      </c>
      <c r="B16426" s="2">
        <v>3.9028062511760428E-2</v>
      </c>
    </row>
    <row r="16427" spans="1:2" x14ac:dyDescent="0.25">
      <c r="A16427" s="28" t="s">
        <v>87</v>
      </c>
      <c r="B16427" s="2">
        <v>0.53514488642374436</v>
      </c>
    </row>
    <row r="16428" spans="1:2" x14ac:dyDescent="0.25">
      <c r="A16428" s="28" t="s">
        <v>31</v>
      </c>
      <c r="B16428" s="2">
        <v>0.72314581377018494</v>
      </c>
    </row>
    <row r="16429" spans="1:2" x14ac:dyDescent="0.25">
      <c r="A16429" s="28" t="s">
        <v>29</v>
      </c>
      <c r="B16429" s="2">
        <v>0.72991501253730473</v>
      </c>
    </row>
    <row r="16430" spans="1:2" x14ac:dyDescent="0.25">
      <c r="A16430" s="28" t="s">
        <v>88</v>
      </c>
      <c r="B16430" s="2">
        <v>0.72258022955856294</v>
      </c>
    </row>
    <row r="16431" spans="1:2" x14ac:dyDescent="0.25">
      <c r="A16431" s="28" t="s">
        <v>80</v>
      </c>
      <c r="B16431" s="2">
        <v>8.4348111037132033E-3</v>
      </c>
    </row>
    <row r="16432" spans="1:2" x14ac:dyDescent="0.25">
      <c r="A16432" s="28" t="s">
        <v>84</v>
      </c>
      <c r="B16432" s="2">
        <v>7.4828498192201748E-2</v>
      </c>
    </row>
    <row r="16433" spans="1:2" x14ac:dyDescent="0.25">
      <c r="A16433" s="28" t="s">
        <v>85</v>
      </c>
      <c r="B16433" s="2">
        <v>1.9122602531420612</v>
      </c>
    </row>
    <row r="16434" spans="1:2" x14ac:dyDescent="0.25">
      <c r="A16434" s="28" t="s">
        <v>82</v>
      </c>
      <c r="B16434" s="2">
        <v>1.1515448510413546</v>
      </c>
    </row>
    <row r="16435" spans="1:2" x14ac:dyDescent="0.25">
      <c r="A16435" s="6" t="s">
        <v>52</v>
      </c>
      <c r="B16435" s="2">
        <v>1.5551452807027657E-2</v>
      </c>
    </row>
    <row r="16436" spans="1:2" x14ac:dyDescent="0.25">
      <c r="A16436" s="28" t="s">
        <v>79</v>
      </c>
      <c r="B16436" s="2">
        <v>3.2806555916237052E-5</v>
      </c>
    </row>
    <row r="16437" spans="1:2" x14ac:dyDescent="0.25">
      <c r="A16437" s="28" t="s">
        <v>86</v>
      </c>
      <c r="B16437" s="2">
        <v>8.087289168389402E-5</v>
      </c>
    </row>
    <row r="16438" spans="1:2" x14ac:dyDescent="0.25">
      <c r="A16438" s="28" t="s">
        <v>87</v>
      </c>
      <c r="B16438" s="2">
        <v>5.7664143839664906E-3</v>
      </c>
    </row>
    <row r="16439" spans="1:2" x14ac:dyDescent="0.25">
      <c r="A16439" s="28" t="s">
        <v>31</v>
      </c>
      <c r="B16439" s="2">
        <v>5.5098388141407726E-4</v>
      </c>
    </row>
    <row r="16440" spans="1:2" x14ac:dyDescent="0.25">
      <c r="A16440" s="28" t="s">
        <v>29</v>
      </c>
      <c r="B16440" s="2">
        <v>2.3330406655199161E-4</v>
      </c>
    </row>
    <row r="16441" spans="1:2" x14ac:dyDescent="0.25">
      <c r="A16441" s="28" t="s">
        <v>88</v>
      </c>
      <c r="B16441" s="2">
        <v>8.3891680927584652E-4</v>
      </c>
    </row>
    <row r="16442" spans="1:2" x14ac:dyDescent="0.25">
      <c r="A16442" s="28" t="s">
        <v>80</v>
      </c>
      <c r="B16442" s="2">
        <v>1.0109387168084395E-4</v>
      </c>
    </row>
    <row r="16443" spans="1:2" x14ac:dyDescent="0.25">
      <c r="A16443" s="28" t="s">
        <v>84</v>
      </c>
      <c r="B16443" s="2">
        <v>1.5255127789791667E-3</v>
      </c>
    </row>
    <row r="16444" spans="1:2" x14ac:dyDescent="0.25">
      <c r="A16444" s="28" t="s">
        <v>85</v>
      </c>
      <c r="B16444" s="2">
        <v>5.2205107843230408E-3</v>
      </c>
    </row>
    <row r="16445" spans="1:2" x14ac:dyDescent="0.25">
      <c r="A16445" s="28" t="s">
        <v>82</v>
      </c>
      <c r="B16445" s="2">
        <v>1.201036783236069E-3</v>
      </c>
    </row>
    <row r="16446" spans="1:2" x14ac:dyDescent="0.25">
      <c r="A16446" s="6" t="s">
        <v>246</v>
      </c>
      <c r="B16446" s="2">
        <v>5.7029470557839215</v>
      </c>
    </row>
    <row r="16447" spans="1:2" x14ac:dyDescent="0.25">
      <c r="A16447" s="28" t="s">
        <v>79</v>
      </c>
      <c r="B16447" s="2">
        <v>7.6126682910731561E-2</v>
      </c>
    </row>
    <row r="16448" spans="1:2" x14ac:dyDescent="0.25">
      <c r="A16448" s="28" t="s">
        <v>86</v>
      </c>
      <c r="B16448" s="2">
        <v>5.6795942086395247E-2</v>
      </c>
    </row>
    <row r="16449" spans="1:2" x14ac:dyDescent="0.25">
      <c r="A16449" s="28" t="s">
        <v>87</v>
      </c>
      <c r="B16449" s="2">
        <v>0.15903270029660119</v>
      </c>
    </row>
    <row r="16450" spans="1:2" x14ac:dyDescent="0.25">
      <c r="A16450" s="28" t="s">
        <v>31</v>
      </c>
      <c r="B16450" s="2">
        <v>0.53093373001100241</v>
      </c>
    </row>
    <row r="16451" spans="1:2" x14ac:dyDescent="0.25">
      <c r="A16451" s="28" t="s">
        <v>29</v>
      </c>
      <c r="B16451" s="2">
        <v>0.66535323167490801</v>
      </c>
    </row>
    <row r="16452" spans="1:2" x14ac:dyDescent="0.25">
      <c r="A16452" s="28" t="s">
        <v>88</v>
      </c>
      <c r="B16452" s="2">
        <v>0.90064773768595496</v>
      </c>
    </row>
    <row r="16453" spans="1:2" x14ac:dyDescent="0.25">
      <c r="A16453" s="28" t="s">
        <v>80</v>
      </c>
      <c r="B16453" s="2">
        <v>9.4762454841844104E-2</v>
      </c>
    </row>
    <row r="16454" spans="1:2" x14ac:dyDescent="0.25">
      <c r="A16454" s="28" t="s">
        <v>84</v>
      </c>
      <c r="B16454" s="2">
        <v>9.1223270554734059E-2</v>
      </c>
    </row>
    <row r="16455" spans="1:2" x14ac:dyDescent="0.25">
      <c r="A16455" s="28" t="s">
        <v>85</v>
      </c>
      <c r="B16455" s="2">
        <v>2.3317626031781269</v>
      </c>
    </row>
    <row r="16456" spans="1:2" x14ac:dyDescent="0.25">
      <c r="A16456" s="28" t="s">
        <v>82</v>
      </c>
      <c r="B16456" s="2">
        <v>0.79630870254362329</v>
      </c>
    </row>
    <row r="16457" spans="1:2" x14ac:dyDescent="0.25">
      <c r="A16457" s="6" t="s">
        <v>248</v>
      </c>
      <c r="B16457" s="2">
        <v>51.418682782936138</v>
      </c>
    </row>
    <row r="16458" spans="1:2" x14ac:dyDescent="0.25">
      <c r="A16458" s="28" t="s">
        <v>79</v>
      </c>
      <c r="B16458" s="2">
        <v>0.87143713097491982</v>
      </c>
    </row>
    <row r="16459" spans="1:2" x14ac:dyDescent="0.25">
      <c r="A16459" s="28" t="s">
        <v>86</v>
      </c>
      <c r="B16459" s="2">
        <v>1.0567316422670545</v>
      </c>
    </row>
    <row r="16460" spans="1:2" x14ac:dyDescent="0.25">
      <c r="A16460" s="28" t="s">
        <v>87</v>
      </c>
      <c r="B16460" s="2">
        <v>5.1236729717993077</v>
      </c>
    </row>
    <row r="16461" spans="1:2" x14ac:dyDescent="0.25">
      <c r="A16461" s="28" t="s">
        <v>31</v>
      </c>
      <c r="B16461" s="2">
        <v>8.8169060605656036</v>
      </c>
    </row>
    <row r="16462" spans="1:2" x14ac:dyDescent="0.25">
      <c r="A16462" s="28" t="s">
        <v>29</v>
      </c>
      <c r="B16462" s="2">
        <v>5.4007690515800855</v>
      </c>
    </row>
    <row r="16463" spans="1:2" x14ac:dyDescent="0.25">
      <c r="A16463" s="28" t="s">
        <v>88</v>
      </c>
      <c r="B16463" s="2">
        <v>6.4855678254144689</v>
      </c>
    </row>
    <row r="16464" spans="1:2" x14ac:dyDescent="0.25">
      <c r="A16464" s="28" t="s">
        <v>80</v>
      </c>
      <c r="B16464" s="2">
        <v>1.1685617346224824</v>
      </c>
    </row>
    <row r="16465" spans="1:2" x14ac:dyDescent="0.25">
      <c r="A16465" s="28" t="s">
        <v>84</v>
      </c>
      <c r="B16465" s="2">
        <v>4.1692110407221481</v>
      </c>
    </row>
    <row r="16466" spans="1:2" x14ac:dyDescent="0.25">
      <c r="A16466" s="28" t="s">
        <v>85</v>
      </c>
      <c r="B16466" s="2">
        <v>10.290020307945927</v>
      </c>
    </row>
    <row r="16467" spans="1:2" x14ac:dyDescent="0.25">
      <c r="A16467" s="28" t="s">
        <v>82</v>
      </c>
      <c r="B16467" s="2">
        <v>8.0358050170441331</v>
      </c>
    </row>
    <row r="16468" spans="1:2" x14ac:dyDescent="0.25">
      <c r="A16468" s="6" t="s">
        <v>20</v>
      </c>
      <c r="B16468" s="2">
        <v>22.022622638298646</v>
      </c>
    </row>
    <row r="16469" spans="1:2" x14ac:dyDescent="0.25">
      <c r="A16469" s="28" t="s">
        <v>79</v>
      </c>
      <c r="B16469" s="2">
        <v>0.2930991542362581</v>
      </c>
    </row>
    <row r="16470" spans="1:2" x14ac:dyDescent="0.25">
      <c r="A16470" s="28" t="s">
        <v>86</v>
      </c>
      <c r="B16470" s="2">
        <v>0.35341387173571842</v>
      </c>
    </row>
    <row r="16471" spans="1:2" x14ac:dyDescent="0.25">
      <c r="A16471" s="28" t="s">
        <v>87</v>
      </c>
      <c r="B16471" s="2">
        <v>2.6679889386344349</v>
      </c>
    </row>
    <row r="16472" spans="1:2" x14ac:dyDescent="0.25">
      <c r="A16472" s="28" t="s">
        <v>31</v>
      </c>
      <c r="B16472" s="2">
        <v>5.6484259351299162</v>
      </c>
    </row>
    <row r="16473" spans="1:2" x14ac:dyDescent="0.25">
      <c r="A16473" s="28" t="s">
        <v>29</v>
      </c>
      <c r="B16473" s="2">
        <v>1.896911108075908</v>
      </c>
    </row>
    <row r="16474" spans="1:2" x14ac:dyDescent="0.25">
      <c r="A16474" s="28" t="s">
        <v>88</v>
      </c>
      <c r="B16474" s="2">
        <v>2.3343509826965962</v>
      </c>
    </row>
    <row r="16475" spans="1:2" x14ac:dyDescent="0.25">
      <c r="A16475" s="28" t="s">
        <v>80</v>
      </c>
      <c r="B16475" s="2">
        <v>0.26075907287708472</v>
      </c>
    </row>
    <row r="16476" spans="1:2" x14ac:dyDescent="0.25">
      <c r="A16476" s="28" t="s">
        <v>84</v>
      </c>
      <c r="B16476" s="2">
        <v>3.4058969000044454</v>
      </c>
    </row>
    <row r="16477" spans="1:2" x14ac:dyDescent="0.25">
      <c r="A16477" s="28" t="s">
        <v>85</v>
      </c>
      <c r="B16477" s="2">
        <v>2.5717633658973749</v>
      </c>
    </row>
    <row r="16478" spans="1:2" x14ac:dyDescent="0.25">
      <c r="A16478" s="28" t="s">
        <v>82</v>
      </c>
      <c r="B16478" s="2">
        <v>2.5900133090109074</v>
      </c>
    </row>
    <row r="16479" spans="1:2" x14ac:dyDescent="0.25">
      <c r="A16479" s="6" t="s">
        <v>21</v>
      </c>
      <c r="B16479" s="2">
        <v>3.353889475701652</v>
      </c>
    </row>
    <row r="16480" spans="1:2" x14ac:dyDescent="0.25">
      <c r="A16480" s="28" t="s">
        <v>79</v>
      </c>
      <c r="B16480" s="2">
        <v>2.794518174290125E-2</v>
      </c>
    </row>
    <row r="16481" spans="1:2" x14ac:dyDescent="0.25">
      <c r="A16481" s="28" t="s">
        <v>86</v>
      </c>
      <c r="B16481" s="2">
        <v>3.0576069376119729E-3</v>
      </c>
    </row>
    <row r="16482" spans="1:2" x14ac:dyDescent="0.25">
      <c r="A16482" s="28" t="s">
        <v>87</v>
      </c>
      <c r="B16482" s="2">
        <v>8.0080505430771526E-2</v>
      </c>
    </row>
    <row r="16483" spans="1:2" x14ac:dyDescent="0.25">
      <c r="A16483" s="28" t="s">
        <v>31</v>
      </c>
      <c r="B16483" s="2">
        <v>0.73234564917225509</v>
      </c>
    </row>
    <row r="16484" spans="1:2" x14ac:dyDescent="0.25">
      <c r="A16484" s="28" t="s">
        <v>29</v>
      </c>
      <c r="B16484" s="2">
        <v>0.16553714984083392</v>
      </c>
    </row>
    <row r="16485" spans="1:2" x14ac:dyDescent="0.25">
      <c r="A16485" s="28" t="s">
        <v>88</v>
      </c>
      <c r="B16485" s="2">
        <v>0.29092525549417142</v>
      </c>
    </row>
    <row r="16486" spans="1:2" x14ac:dyDescent="0.25">
      <c r="A16486" s="28" t="s">
        <v>80</v>
      </c>
      <c r="B16486" s="2">
        <v>7.8901900895851362E-2</v>
      </c>
    </row>
    <row r="16487" spans="1:2" x14ac:dyDescent="0.25">
      <c r="A16487" s="28" t="s">
        <v>84</v>
      </c>
      <c r="B16487" s="2">
        <v>0.40610325427685251</v>
      </c>
    </row>
    <row r="16488" spans="1:2" x14ac:dyDescent="0.25">
      <c r="A16488" s="28" t="s">
        <v>85</v>
      </c>
      <c r="B16488" s="2">
        <v>1.0122691439252971</v>
      </c>
    </row>
    <row r="16489" spans="1:2" x14ac:dyDescent="0.25">
      <c r="A16489" s="28" t="s">
        <v>82</v>
      </c>
      <c r="B16489" s="2">
        <v>0.55672382798510578</v>
      </c>
    </row>
    <row r="16490" spans="1:2" x14ac:dyDescent="0.25">
      <c r="A16490" s="6" t="s">
        <v>22</v>
      </c>
      <c r="B16490" s="2">
        <v>2.7785674160713278</v>
      </c>
    </row>
    <row r="16491" spans="1:2" x14ac:dyDescent="0.25">
      <c r="A16491" s="28" t="s">
        <v>79</v>
      </c>
      <c r="B16491" s="2">
        <v>5.3779966037918202E-2</v>
      </c>
    </row>
    <row r="16492" spans="1:2" x14ac:dyDescent="0.25">
      <c r="A16492" s="28" t="s">
        <v>86</v>
      </c>
      <c r="B16492" s="2">
        <v>4.885340970898993E-2</v>
      </c>
    </row>
    <row r="16493" spans="1:2" x14ac:dyDescent="0.25">
      <c r="A16493" s="28" t="s">
        <v>87</v>
      </c>
      <c r="B16493" s="2">
        <v>0.20868992246051213</v>
      </c>
    </row>
    <row r="16494" spans="1:2" x14ac:dyDescent="0.25">
      <c r="A16494" s="28" t="s">
        <v>31</v>
      </c>
      <c r="B16494" s="2">
        <v>0.36695031660300753</v>
      </c>
    </row>
    <row r="16495" spans="1:2" x14ac:dyDescent="0.25">
      <c r="A16495" s="28" t="s">
        <v>29</v>
      </c>
      <c r="B16495" s="2">
        <v>0.22524459848488662</v>
      </c>
    </row>
    <row r="16496" spans="1:2" x14ac:dyDescent="0.25">
      <c r="A16496" s="28" t="s">
        <v>88</v>
      </c>
      <c r="B16496" s="2">
        <v>0.34525217921589957</v>
      </c>
    </row>
    <row r="16497" spans="1:2" x14ac:dyDescent="0.25">
      <c r="A16497" s="28" t="s">
        <v>80</v>
      </c>
      <c r="B16497" s="2">
        <v>5.453691313356715E-2</v>
      </c>
    </row>
    <row r="16498" spans="1:2" x14ac:dyDescent="0.25">
      <c r="A16498" s="28" t="s">
        <v>84</v>
      </c>
      <c r="B16498" s="2">
        <v>0.29441509757008028</v>
      </c>
    </row>
    <row r="16499" spans="1:2" x14ac:dyDescent="0.25">
      <c r="A16499" s="28" t="s">
        <v>85</v>
      </c>
      <c r="B16499" s="2">
        <v>0.62295930051968129</v>
      </c>
    </row>
    <row r="16500" spans="1:2" x14ac:dyDescent="0.25">
      <c r="A16500" s="28" t="s">
        <v>82</v>
      </c>
      <c r="B16500" s="2">
        <v>0.55788571233678486</v>
      </c>
    </row>
    <row r="16501" spans="1:2" x14ac:dyDescent="0.25">
      <c r="A16501" s="6" t="s">
        <v>25</v>
      </c>
      <c r="B16501" s="2">
        <v>3.2367232352603148</v>
      </c>
    </row>
    <row r="16502" spans="1:2" x14ac:dyDescent="0.25">
      <c r="A16502" s="28" t="s">
        <v>79</v>
      </c>
      <c r="B16502" s="2">
        <v>1.7265253208777233E-2</v>
      </c>
    </row>
    <row r="16503" spans="1:2" x14ac:dyDescent="0.25">
      <c r="A16503" s="28" t="s">
        <v>86</v>
      </c>
      <c r="B16503" s="2">
        <v>2.7981607345507701E-3</v>
      </c>
    </row>
    <row r="16504" spans="1:2" x14ac:dyDescent="0.25">
      <c r="A16504" s="28" t="s">
        <v>87</v>
      </c>
      <c r="B16504" s="2">
        <v>8.8536189105573843E-2</v>
      </c>
    </row>
    <row r="16505" spans="1:2" x14ac:dyDescent="0.25">
      <c r="A16505" s="28" t="s">
        <v>31</v>
      </c>
      <c r="B16505" s="2">
        <v>0.12170397362263292</v>
      </c>
    </row>
    <row r="16506" spans="1:2" x14ac:dyDescent="0.25">
      <c r="A16506" s="28" t="s">
        <v>29</v>
      </c>
      <c r="B16506" s="2">
        <v>6.4624077019905801E-2</v>
      </c>
    </row>
    <row r="16507" spans="1:2" x14ac:dyDescent="0.25">
      <c r="A16507" s="28" t="s">
        <v>88</v>
      </c>
      <c r="B16507" s="2">
        <v>0.10575382737340179</v>
      </c>
    </row>
    <row r="16508" spans="1:2" x14ac:dyDescent="0.25">
      <c r="A16508" s="28" t="s">
        <v>80</v>
      </c>
      <c r="B16508" s="2">
        <v>1.5810485951778315E-2</v>
      </c>
    </row>
    <row r="16509" spans="1:2" x14ac:dyDescent="0.25">
      <c r="A16509" s="28" t="s">
        <v>84</v>
      </c>
      <c r="B16509" s="2">
        <v>1.5641171664563372E-2</v>
      </c>
    </row>
    <row r="16510" spans="1:2" x14ac:dyDescent="0.25">
      <c r="A16510" s="28" t="s">
        <v>85</v>
      </c>
      <c r="B16510" s="2">
        <v>2.6655682548105291</v>
      </c>
    </row>
    <row r="16511" spans="1:2" x14ac:dyDescent="0.25">
      <c r="A16511" s="28" t="s">
        <v>82</v>
      </c>
      <c r="B16511" s="2">
        <v>0.13902184176860141</v>
      </c>
    </row>
    <row r="16512" spans="1:2" x14ac:dyDescent="0.25">
      <c r="A16512" s="6" t="s">
        <v>23</v>
      </c>
      <c r="B16512" s="2">
        <v>3.1088441621057816</v>
      </c>
    </row>
    <row r="16513" spans="1:2" x14ac:dyDescent="0.25">
      <c r="A16513" s="28" t="s">
        <v>79</v>
      </c>
      <c r="B16513" s="2">
        <v>7.0951783787415332E-2</v>
      </c>
    </row>
    <row r="16514" spans="1:2" x14ac:dyDescent="0.25">
      <c r="A16514" s="28" t="s">
        <v>86</v>
      </c>
      <c r="B16514" s="2">
        <v>5.5446007230381483E-2</v>
      </c>
    </row>
    <row r="16515" spans="1:2" x14ac:dyDescent="0.25">
      <c r="A16515" s="28" t="s">
        <v>87</v>
      </c>
      <c r="B16515" s="2">
        <v>0.39697109658269908</v>
      </c>
    </row>
    <row r="16516" spans="1:2" x14ac:dyDescent="0.25">
      <c r="A16516" s="28" t="s">
        <v>31</v>
      </c>
      <c r="B16516" s="2">
        <v>0.54054045619893809</v>
      </c>
    </row>
    <row r="16517" spans="1:2" x14ac:dyDescent="0.25">
      <c r="A16517" s="28" t="s">
        <v>29</v>
      </c>
      <c r="B16517" s="2">
        <v>0.30473843140319046</v>
      </c>
    </row>
    <row r="16518" spans="1:2" x14ac:dyDescent="0.25">
      <c r="A16518" s="28" t="s">
        <v>88</v>
      </c>
      <c r="B16518" s="2">
        <v>0.11857143703951313</v>
      </c>
    </row>
    <row r="16519" spans="1:2" x14ac:dyDescent="0.25">
      <c r="A16519" s="28" t="s">
        <v>80</v>
      </c>
      <c r="B16519" s="2">
        <v>5.0735355112437833E-2</v>
      </c>
    </row>
    <row r="16520" spans="1:2" x14ac:dyDescent="0.25">
      <c r="A16520" s="28" t="s">
        <v>84</v>
      </c>
      <c r="B16520" s="2">
        <v>0.1077881631239587</v>
      </c>
    </row>
    <row r="16521" spans="1:2" x14ac:dyDescent="0.25">
      <c r="A16521" s="28" t="s">
        <v>85</v>
      </c>
      <c r="B16521" s="2">
        <v>0.89108881708104271</v>
      </c>
    </row>
    <row r="16522" spans="1:2" x14ac:dyDescent="0.25">
      <c r="A16522" s="28" t="s">
        <v>82</v>
      </c>
      <c r="B16522" s="2">
        <v>0.57201261454620467</v>
      </c>
    </row>
    <row r="16523" spans="1:2" x14ac:dyDescent="0.25">
      <c r="A16523" s="6" t="s">
        <v>250</v>
      </c>
      <c r="B16523" s="2">
        <v>17.062083717326409</v>
      </c>
    </row>
    <row r="16524" spans="1:2" x14ac:dyDescent="0.25">
      <c r="A16524" s="28" t="s">
        <v>79</v>
      </c>
      <c r="B16524" s="2">
        <v>0.12254304145121334</v>
      </c>
    </row>
    <row r="16525" spans="1:2" x14ac:dyDescent="0.25">
      <c r="A16525" s="28" t="s">
        <v>86</v>
      </c>
      <c r="B16525" s="2">
        <v>8.7374230173113243E-2</v>
      </c>
    </row>
    <row r="16526" spans="1:2" x14ac:dyDescent="0.25">
      <c r="A16526" s="28" t="s">
        <v>87</v>
      </c>
      <c r="B16526" s="2">
        <v>1.2151731211852368</v>
      </c>
    </row>
    <row r="16527" spans="1:2" x14ac:dyDescent="0.25">
      <c r="A16527" s="28" t="s">
        <v>31</v>
      </c>
      <c r="B16527" s="2">
        <v>3.4760960906221823</v>
      </c>
    </row>
    <row r="16528" spans="1:2" x14ac:dyDescent="0.25">
      <c r="A16528" s="28" t="s">
        <v>29</v>
      </c>
      <c r="B16528" s="2">
        <v>1.8144938879425747</v>
      </c>
    </row>
    <row r="16529" spans="1:2" x14ac:dyDescent="0.25">
      <c r="A16529" s="28" t="s">
        <v>88</v>
      </c>
      <c r="B16529" s="2">
        <v>1.681054528052695</v>
      </c>
    </row>
    <row r="16530" spans="1:2" x14ac:dyDescent="0.25">
      <c r="A16530" s="28" t="s">
        <v>80</v>
      </c>
      <c r="B16530" s="2">
        <v>0.14579087900231824</v>
      </c>
    </row>
    <row r="16531" spans="1:2" x14ac:dyDescent="0.25">
      <c r="A16531" s="28" t="s">
        <v>84</v>
      </c>
      <c r="B16531" s="2">
        <v>0.77166662759172588</v>
      </c>
    </row>
    <row r="16532" spans="1:2" x14ac:dyDescent="0.25">
      <c r="A16532" s="28" t="s">
        <v>85</v>
      </c>
      <c r="B16532" s="2">
        <v>3.4245966939815085</v>
      </c>
    </row>
    <row r="16533" spans="1:2" x14ac:dyDescent="0.25">
      <c r="A16533" s="28" t="s">
        <v>82</v>
      </c>
      <c r="B16533" s="2">
        <v>4.3232946173238433</v>
      </c>
    </row>
    <row r="16534" spans="1:2" x14ac:dyDescent="0.25">
      <c r="A16534" s="6" t="s">
        <v>252</v>
      </c>
      <c r="B16534" s="2">
        <v>26.743240119215017</v>
      </c>
    </row>
    <row r="16535" spans="1:2" x14ac:dyDescent="0.25">
      <c r="A16535" s="28" t="s">
        <v>79</v>
      </c>
      <c r="B16535" s="2">
        <v>0.55311074495807988</v>
      </c>
    </row>
    <row r="16536" spans="1:2" x14ac:dyDescent="0.25">
      <c r="A16536" s="28" t="s">
        <v>86</v>
      </c>
      <c r="B16536" s="2">
        <v>0.13631210366421728</v>
      </c>
    </row>
    <row r="16537" spans="1:2" x14ac:dyDescent="0.25">
      <c r="A16537" s="28" t="s">
        <v>87</v>
      </c>
      <c r="B16537" s="2">
        <v>2.8509162986245422</v>
      </c>
    </row>
    <row r="16538" spans="1:2" x14ac:dyDescent="0.25">
      <c r="A16538" s="28" t="s">
        <v>31</v>
      </c>
      <c r="B16538" s="2">
        <v>2.254606604392341</v>
      </c>
    </row>
    <row r="16539" spans="1:2" x14ac:dyDescent="0.25">
      <c r="A16539" s="28" t="s">
        <v>29</v>
      </c>
      <c r="B16539" s="2">
        <v>3.6188774227385636</v>
      </c>
    </row>
    <row r="16540" spans="1:2" x14ac:dyDescent="0.25">
      <c r="A16540" s="28" t="s">
        <v>88</v>
      </c>
      <c r="B16540" s="2">
        <v>3.2504739604618083</v>
      </c>
    </row>
    <row r="16541" spans="1:2" x14ac:dyDescent="0.25">
      <c r="A16541" s="28" t="s">
        <v>80</v>
      </c>
      <c r="B16541" s="2">
        <v>0.61538868130582347</v>
      </c>
    </row>
    <row r="16542" spans="1:2" x14ac:dyDescent="0.25">
      <c r="A16542" s="28" t="s">
        <v>84</v>
      </c>
      <c r="B16542" s="2">
        <v>1.4488546864756751</v>
      </c>
    </row>
    <row r="16543" spans="1:2" x14ac:dyDescent="0.25">
      <c r="A16543" s="28" t="s">
        <v>85</v>
      </c>
      <c r="B16543" s="2">
        <v>6.4194000264509388</v>
      </c>
    </row>
    <row r="16544" spans="1:2" x14ac:dyDescent="0.25">
      <c r="A16544" s="28" t="s">
        <v>82</v>
      </c>
      <c r="B16544" s="2">
        <v>5.5952995901430294</v>
      </c>
    </row>
    <row r="16545" spans="1:2" x14ac:dyDescent="0.25">
      <c r="A16545" s="6" t="s">
        <v>230</v>
      </c>
      <c r="B16545" s="2">
        <v>24.818927320030941</v>
      </c>
    </row>
    <row r="16546" spans="1:2" x14ac:dyDescent="0.25">
      <c r="A16546" s="28" t="s">
        <v>79</v>
      </c>
      <c r="B16546" s="2">
        <v>0.84539093955955336</v>
      </c>
    </row>
    <row r="16547" spans="1:2" x14ac:dyDescent="0.25">
      <c r="A16547" s="28" t="s">
        <v>86</v>
      </c>
      <c r="B16547" s="2">
        <v>0.14972660089484149</v>
      </c>
    </row>
    <row r="16548" spans="1:2" x14ac:dyDescent="0.25">
      <c r="A16548" s="28" t="s">
        <v>87</v>
      </c>
      <c r="B16548" s="2">
        <v>1.8136115627566267</v>
      </c>
    </row>
    <row r="16549" spans="1:2" x14ac:dyDescent="0.25">
      <c r="A16549" s="28" t="s">
        <v>31</v>
      </c>
      <c r="B16549" s="2">
        <v>2.096813163665002</v>
      </c>
    </row>
    <row r="16550" spans="1:2" x14ac:dyDescent="0.25">
      <c r="A16550" s="28" t="s">
        <v>29</v>
      </c>
      <c r="B16550" s="2">
        <v>1.6607603351501574</v>
      </c>
    </row>
    <row r="16551" spans="1:2" x14ac:dyDescent="0.25">
      <c r="A16551" s="28" t="s">
        <v>88</v>
      </c>
      <c r="B16551" s="2">
        <v>2.1252740783775628</v>
      </c>
    </row>
    <row r="16552" spans="1:2" x14ac:dyDescent="0.25">
      <c r="A16552" s="28" t="s">
        <v>80</v>
      </c>
      <c r="B16552" s="2">
        <v>0.64241583373999167</v>
      </c>
    </row>
    <row r="16553" spans="1:2" x14ac:dyDescent="0.25">
      <c r="A16553" s="28" t="s">
        <v>84</v>
      </c>
      <c r="B16553" s="2">
        <v>0.70345039114819408</v>
      </c>
    </row>
    <row r="16554" spans="1:2" x14ac:dyDescent="0.25">
      <c r="A16554" s="28" t="s">
        <v>85</v>
      </c>
      <c r="B16554" s="2">
        <v>6.053584546650419</v>
      </c>
    </row>
    <row r="16555" spans="1:2" x14ac:dyDescent="0.25">
      <c r="A16555" s="28" t="s">
        <v>82</v>
      </c>
      <c r="B16555" s="2">
        <v>8.727899868088592</v>
      </c>
    </row>
    <row r="16556" spans="1:2" x14ac:dyDescent="0.25">
      <c r="A16556" s="6" t="s">
        <v>93</v>
      </c>
      <c r="B16556" s="2">
        <v>191.73410139249805</v>
      </c>
    </row>
    <row r="16557" spans="1:2" x14ac:dyDescent="0.25">
      <c r="A16557" s="28" t="s">
        <v>79</v>
      </c>
      <c r="B16557" s="2">
        <v>3.5136203896114515</v>
      </c>
    </row>
    <row r="16558" spans="1:2" x14ac:dyDescent="0.25">
      <c r="A16558" s="28" t="s">
        <v>86</v>
      </c>
      <c r="B16558" s="2">
        <v>2.1551422072507815</v>
      </c>
    </row>
    <row r="16559" spans="1:2" x14ac:dyDescent="0.25">
      <c r="A16559" s="28" t="s">
        <v>87</v>
      </c>
      <c r="B16559" s="2">
        <v>18.419495659727968</v>
      </c>
    </row>
    <row r="16560" spans="1:2" x14ac:dyDescent="0.25">
      <c r="A16560" s="28" t="s">
        <v>31</v>
      </c>
      <c r="B16560" s="2">
        <v>28.552445774737318</v>
      </c>
    </row>
    <row r="16561" spans="1:2" x14ac:dyDescent="0.25">
      <c r="A16561" s="28" t="s">
        <v>29</v>
      </c>
      <c r="B16561" s="2">
        <v>18.570018289293152</v>
      </c>
    </row>
    <row r="16562" spans="1:2" x14ac:dyDescent="0.25">
      <c r="A16562" s="28" t="s">
        <v>88</v>
      </c>
      <c r="B16562" s="2">
        <v>21.044467671431917</v>
      </c>
    </row>
    <row r="16563" spans="1:2" x14ac:dyDescent="0.25">
      <c r="A16563" s="28" t="s">
        <v>80</v>
      </c>
      <c r="B16563" s="2">
        <v>3.5353824818746484</v>
      </c>
    </row>
    <row r="16564" spans="1:2" x14ac:dyDescent="0.25">
      <c r="A16564" s="28" t="s">
        <v>84</v>
      </c>
      <c r="B16564" s="2">
        <v>12.459656665681509</v>
      </c>
    </row>
    <row r="16565" spans="1:2" x14ac:dyDescent="0.25">
      <c r="A16565" s="28" t="s">
        <v>85</v>
      </c>
      <c r="B16565" s="2">
        <v>46.559735676339599</v>
      </c>
    </row>
    <row r="16566" spans="1:2" x14ac:dyDescent="0.25">
      <c r="A16566" s="28" t="s">
        <v>82</v>
      </c>
      <c r="B16566" s="2">
        <v>36.924136576549692</v>
      </c>
    </row>
    <row r="16567" spans="1:2" x14ac:dyDescent="0.25">
      <c r="A16567" s="3" t="s">
        <v>68</v>
      </c>
      <c r="B16567" s="2">
        <v>5044.2050836399239</v>
      </c>
    </row>
    <row r="16568" spans="1:2" x14ac:dyDescent="0.25">
      <c r="A16568" s="6" t="s">
        <v>229</v>
      </c>
      <c r="B16568" s="2">
        <v>29.29398846354248</v>
      </c>
    </row>
    <row r="16569" spans="1:2" x14ac:dyDescent="0.25">
      <c r="A16569" s="28" t="s">
        <v>79</v>
      </c>
      <c r="B16569" s="2">
        <v>0.19823342852645173</v>
      </c>
    </row>
    <row r="16570" spans="1:2" x14ac:dyDescent="0.25">
      <c r="A16570" s="28" t="s">
        <v>86</v>
      </c>
      <c r="B16570" s="2">
        <v>0.16896303897705209</v>
      </c>
    </row>
    <row r="16571" spans="1:2" x14ac:dyDescent="0.25">
      <c r="A16571" s="28" t="s">
        <v>87</v>
      </c>
      <c r="B16571" s="2">
        <v>2.4893707164519525</v>
      </c>
    </row>
    <row r="16572" spans="1:2" x14ac:dyDescent="0.25">
      <c r="A16572" s="28" t="s">
        <v>31</v>
      </c>
      <c r="B16572" s="2">
        <v>5.929421720128242</v>
      </c>
    </row>
    <row r="16573" spans="1:2" x14ac:dyDescent="0.25">
      <c r="A16573" s="28" t="s">
        <v>29</v>
      </c>
      <c r="B16573" s="2">
        <v>3.6638937292368152</v>
      </c>
    </row>
    <row r="16574" spans="1:2" x14ac:dyDescent="0.25">
      <c r="A16574" s="28" t="s">
        <v>30</v>
      </c>
      <c r="B16574" s="2">
        <v>4.524934474566316</v>
      </c>
    </row>
    <row r="16575" spans="1:2" x14ac:dyDescent="0.25">
      <c r="A16575" s="28" t="s">
        <v>88</v>
      </c>
      <c r="B16575" s="2">
        <v>1.1959273089631592</v>
      </c>
    </row>
    <row r="16576" spans="1:2" x14ac:dyDescent="0.25">
      <c r="A16576" s="28" t="s">
        <v>80</v>
      </c>
      <c r="B16576" s="2">
        <v>0.12757803501909531</v>
      </c>
    </row>
    <row r="16577" spans="1:2" x14ac:dyDescent="0.25">
      <c r="A16577" s="28" t="s">
        <v>84</v>
      </c>
      <c r="B16577" s="2">
        <v>1.8430596236042036</v>
      </c>
    </row>
    <row r="16578" spans="1:2" x14ac:dyDescent="0.25">
      <c r="A16578" s="28" t="s">
        <v>85</v>
      </c>
      <c r="B16578" s="2">
        <v>5.4318340129138374</v>
      </c>
    </row>
    <row r="16579" spans="1:2" x14ac:dyDescent="0.25">
      <c r="A16579" s="28" t="s">
        <v>82</v>
      </c>
      <c r="B16579" s="2">
        <v>3.7207723751553523</v>
      </c>
    </row>
    <row r="16580" spans="1:2" x14ac:dyDescent="0.25">
      <c r="A16580" s="6" t="s">
        <v>240</v>
      </c>
      <c r="B16580" s="2">
        <v>22.328760549170791</v>
      </c>
    </row>
    <row r="16581" spans="1:2" x14ac:dyDescent="0.25">
      <c r="A16581" s="28" t="s">
        <v>79</v>
      </c>
      <c r="B16581" s="2">
        <v>5.4378989133132855E-2</v>
      </c>
    </row>
    <row r="16582" spans="1:2" x14ac:dyDescent="0.25">
      <c r="A16582" s="28" t="s">
        <v>87</v>
      </c>
      <c r="B16582" s="2">
        <v>3.4056057540013533</v>
      </c>
    </row>
    <row r="16583" spans="1:2" x14ac:dyDescent="0.25">
      <c r="A16583" s="28" t="s">
        <v>31</v>
      </c>
      <c r="B16583" s="2">
        <v>1.3406604672119891</v>
      </c>
    </row>
    <row r="16584" spans="1:2" x14ac:dyDescent="0.25">
      <c r="A16584" s="28" t="s">
        <v>29</v>
      </c>
      <c r="B16584" s="2">
        <v>2.4461919120851423</v>
      </c>
    </row>
    <row r="16585" spans="1:2" x14ac:dyDescent="0.25">
      <c r="A16585" s="28" t="s">
        <v>30</v>
      </c>
      <c r="B16585" s="2">
        <v>1.6101777202658187</v>
      </c>
    </row>
    <row r="16586" spans="1:2" x14ac:dyDescent="0.25">
      <c r="A16586" s="28" t="s">
        <v>88</v>
      </c>
      <c r="B16586" s="2">
        <v>0.67278833447500686</v>
      </c>
    </row>
    <row r="16587" spans="1:2" x14ac:dyDescent="0.25">
      <c r="A16587" s="28" t="s">
        <v>80</v>
      </c>
      <c r="B16587" s="2">
        <v>0.37790255112713544</v>
      </c>
    </row>
    <row r="16588" spans="1:2" x14ac:dyDescent="0.25">
      <c r="A16588" s="28" t="s">
        <v>84</v>
      </c>
      <c r="B16588" s="2">
        <v>1.3156606380784217</v>
      </c>
    </row>
    <row r="16589" spans="1:2" x14ac:dyDescent="0.25">
      <c r="A16589" s="28" t="s">
        <v>85</v>
      </c>
      <c r="B16589" s="2">
        <v>7.0637935652692638</v>
      </c>
    </row>
    <row r="16590" spans="1:2" x14ac:dyDescent="0.25">
      <c r="A16590" s="28" t="s">
        <v>82</v>
      </c>
      <c r="B16590" s="2">
        <v>4.0416006175235282</v>
      </c>
    </row>
    <row r="16591" spans="1:2" x14ac:dyDescent="0.25">
      <c r="A16591" s="6" t="s">
        <v>242</v>
      </c>
      <c r="B16591" s="2">
        <v>395.3470369001908</v>
      </c>
    </row>
    <row r="16592" spans="1:2" x14ac:dyDescent="0.25">
      <c r="A16592" s="28" t="s">
        <v>79</v>
      </c>
      <c r="B16592" s="2">
        <v>9.2906828277172391</v>
      </c>
    </row>
    <row r="16593" spans="1:2" x14ac:dyDescent="0.25">
      <c r="A16593" s="28" t="s">
        <v>86</v>
      </c>
      <c r="B16593" s="2">
        <v>4.2537032701157962</v>
      </c>
    </row>
    <row r="16594" spans="1:2" x14ac:dyDescent="0.25">
      <c r="A16594" s="28" t="s">
        <v>87</v>
      </c>
      <c r="B16594" s="2">
        <v>19.461561990466521</v>
      </c>
    </row>
    <row r="16595" spans="1:2" x14ac:dyDescent="0.25">
      <c r="A16595" s="28" t="s">
        <v>31</v>
      </c>
      <c r="B16595" s="2">
        <v>56.698376975219929</v>
      </c>
    </row>
    <row r="16596" spans="1:2" x14ac:dyDescent="0.25">
      <c r="A16596" s="28" t="s">
        <v>29</v>
      </c>
      <c r="B16596" s="2">
        <v>30.344074308233324</v>
      </c>
    </row>
    <row r="16597" spans="1:2" x14ac:dyDescent="0.25">
      <c r="A16597" s="28" t="s">
        <v>30</v>
      </c>
      <c r="B16597" s="2">
        <v>49.110000180253287</v>
      </c>
    </row>
    <row r="16598" spans="1:2" x14ac:dyDescent="0.25">
      <c r="A16598" s="28" t="s">
        <v>88</v>
      </c>
      <c r="B16598" s="2">
        <v>70.783707969714783</v>
      </c>
    </row>
    <row r="16599" spans="1:2" x14ac:dyDescent="0.25">
      <c r="A16599" s="28" t="s">
        <v>80</v>
      </c>
      <c r="B16599" s="2">
        <v>5.1470812297632271</v>
      </c>
    </row>
    <row r="16600" spans="1:2" x14ac:dyDescent="0.25">
      <c r="A16600" s="28" t="s">
        <v>84</v>
      </c>
      <c r="B16600" s="2">
        <v>20.434590669757696</v>
      </c>
    </row>
    <row r="16601" spans="1:2" x14ac:dyDescent="0.25">
      <c r="A16601" s="28" t="s">
        <v>85</v>
      </c>
      <c r="B16601" s="2">
        <v>54.749198957455434</v>
      </c>
    </row>
    <row r="16602" spans="1:2" x14ac:dyDescent="0.25">
      <c r="A16602" s="28" t="s">
        <v>82</v>
      </c>
      <c r="B16602" s="2">
        <v>75.074058521493598</v>
      </c>
    </row>
    <row r="16603" spans="1:2" x14ac:dyDescent="0.25">
      <c r="A16603" s="6" t="s">
        <v>53</v>
      </c>
      <c r="B16603" s="2">
        <v>0.25298977899976893</v>
      </c>
    </row>
    <row r="16604" spans="1:2" x14ac:dyDescent="0.25">
      <c r="A16604" s="28" t="s">
        <v>79</v>
      </c>
      <c r="B16604" s="2">
        <v>6.4529269681277152E-5</v>
      </c>
    </row>
    <row r="16605" spans="1:2" x14ac:dyDescent="0.25">
      <c r="A16605" s="28" t="s">
        <v>86</v>
      </c>
      <c r="B16605" s="2">
        <v>3.987239308629557E-5</v>
      </c>
    </row>
    <row r="16606" spans="1:2" x14ac:dyDescent="0.25">
      <c r="A16606" s="28" t="s">
        <v>87</v>
      </c>
      <c r="B16606" s="2">
        <v>4.0492052028322841E-3</v>
      </c>
    </row>
    <row r="16607" spans="1:2" x14ac:dyDescent="0.25">
      <c r="A16607" s="28" t="s">
        <v>31</v>
      </c>
      <c r="B16607" s="2">
        <v>3.6596419768491059E-3</v>
      </c>
    </row>
    <row r="16608" spans="1:2" x14ac:dyDescent="0.25">
      <c r="A16608" s="28" t="s">
        <v>29</v>
      </c>
      <c r="B16608" s="2">
        <v>2.8249338096431546E-2</v>
      </c>
    </row>
    <row r="16609" spans="1:2" x14ac:dyDescent="0.25">
      <c r="A16609" s="28" t="s">
        <v>30</v>
      </c>
      <c r="B16609" s="2">
        <v>0.19192501063122366</v>
      </c>
    </row>
    <row r="16610" spans="1:2" x14ac:dyDescent="0.25">
      <c r="A16610" s="28" t="s">
        <v>80</v>
      </c>
      <c r="B16610" s="2">
        <v>2.7316941635794072E-4</v>
      </c>
    </row>
    <row r="16611" spans="1:2" x14ac:dyDescent="0.25">
      <c r="A16611" s="28" t="s">
        <v>84</v>
      </c>
      <c r="B16611" s="2">
        <v>5.7999298096137863E-4</v>
      </c>
    </row>
    <row r="16612" spans="1:2" x14ac:dyDescent="0.25">
      <c r="A16612" s="28" t="s">
        <v>85</v>
      </c>
      <c r="B16612" s="2">
        <v>2.3107625831679007E-2</v>
      </c>
    </row>
    <row r="16613" spans="1:2" x14ac:dyDescent="0.25">
      <c r="A16613" s="28" t="s">
        <v>82</v>
      </c>
      <c r="B16613" s="2">
        <v>1.0413932006664091E-3</v>
      </c>
    </row>
    <row r="16614" spans="1:2" x14ac:dyDescent="0.25">
      <c r="A16614" s="6" t="s">
        <v>231</v>
      </c>
      <c r="B16614" s="2">
        <v>2.6951173007184028</v>
      </c>
    </row>
    <row r="16615" spans="1:2" x14ac:dyDescent="0.25">
      <c r="A16615" s="28" t="s">
        <v>79</v>
      </c>
      <c r="B16615" s="2">
        <v>1.3664733580303479E-4</v>
      </c>
    </row>
    <row r="16616" spans="1:2" x14ac:dyDescent="0.25">
      <c r="A16616" s="28" t="s">
        <v>86</v>
      </c>
      <c r="B16616" s="2">
        <v>3.1185775089357238E-4</v>
      </c>
    </row>
    <row r="16617" spans="1:2" x14ac:dyDescent="0.25">
      <c r="A16617" s="28" t="s">
        <v>31</v>
      </c>
      <c r="B16617" s="2">
        <v>0.19511049752591531</v>
      </c>
    </row>
    <row r="16618" spans="1:2" x14ac:dyDescent="0.25">
      <c r="A16618" s="28" t="s">
        <v>29</v>
      </c>
      <c r="B16618" s="2">
        <v>0.85938588258836213</v>
      </c>
    </row>
    <row r="16619" spans="1:2" x14ac:dyDescent="0.25">
      <c r="A16619" s="28" t="s">
        <v>30</v>
      </c>
      <c r="B16619" s="2">
        <v>9.1809666121603199E-4</v>
      </c>
    </row>
    <row r="16620" spans="1:2" x14ac:dyDescent="0.25">
      <c r="A16620" s="28" t="s">
        <v>88</v>
      </c>
      <c r="B16620" s="2">
        <v>0.63981358935891997</v>
      </c>
    </row>
    <row r="16621" spans="1:2" x14ac:dyDescent="0.25">
      <c r="A16621" s="28" t="s">
        <v>80</v>
      </c>
      <c r="B16621" s="2">
        <v>3.0321335085586225E-3</v>
      </c>
    </row>
    <row r="16622" spans="1:2" x14ac:dyDescent="0.25">
      <c r="A16622" s="28" t="s">
        <v>84</v>
      </c>
      <c r="B16622" s="2">
        <v>3.4909004743204782E-3</v>
      </c>
    </row>
    <row r="16623" spans="1:2" x14ac:dyDescent="0.25">
      <c r="A16623" s="28" t="s">
        <v>85</v>
      </c>
      <c r="B16623" s="2">
        <v>0.35484551704951023</v>
      </c>
    </row>
    <row r="16624" spans="1:2" x14ac:dyDescent="0.25">
      <c r="A16624" s="28" t="s">
        <v>82</v>
      </c>
      <c r="B16624" s="2">
        <v>0.63807217846490349</v>
      </c>
    </row>
    <row r="16625" spans="1:2" x14ac:dyDescent="0.25">
      <c r="A16625" s="6" t="s">
        <v>19</v>
      </c>
      <c r="B16625" s="2">
        <v>9.1700556863409446</v>
      </c>
    </row>
    <row r="16626" spans="1:2" x14ac:dyDescent="0.25">
      <c r="A16626" s="28" t="s">
        <v>79</v>
      </c>
      <c r="B16626" s="2">
        <v>1.0393163074028209</v>
      </c>
    </row>
    <row r="16627" spans="1:2" x14ac:dyDescent="0.25">
      <c r="A16627" s="28" t="s">
        <v>86</v>
      </c>
      <c r="B16627" s="2">
        <v>0.11806396946174282</v>
      </c>
    </row>
    <row r="16628" spans="1:2" x14ac:dyDescent="0.25">
      <c r="A16628" s="28" t="s">
        <v>87</v>
      </c>
      <c r="B16628" s="2">
        <v>6.3524032538900835E-2</v>
      </c>
    </row>
    <row r="16629" spans="1:2" x14ac:dyDescent="0.25">
      <c r="A16629" s="28" t="s">
        <v>31</v>
      </c>
      <c r="B16629" s="2">
        <v>0.4769900306895023</v>
      </c>
    </row>
    <row r="16630" spans="1:2" x14ac:dyDescent="0.25">
      <c r="A16630" s="28" t="s">
        <v>29</v>
      </c>
      <c r="B16630" s="2">
        <v>0.34144049409714089</v>
      </c>
    </row>
    <row r="16631" spans="1:2" x14ac:dyDescent="0.25">
      <c r="A16631" s="28" t="s">
        <v>30</v>
      </c>
      <c r="B16631" s="2">
        <v>2.0821392125560791</v>
      </c>
    </row>
    <row r="16632" spans="1:2" x14ac:dyDescent="0.25">
      <c r="A16632" s="28" t="s">
        <v>88</v>
      </c>
      <c r="B16632" s="2">
        <v>0.25070801368462359</v>
      </c>
    </row>
    <row r="16633" spans="1:2" x14ac:dyDescent="0.25">
      <c r="A16633" s="28" t="s">
        <v>80</v>
      </c>
      <c r="B16633" s="2">
        <v>0.12908457326007555</v>
      </c>
    </row>
    <row r="16634" spans="1:2" x14ac:dyDescent="0.25">
      <c r="A16634" s="28" t="s">
        <v>84</v>
      </c>
      <c r="B16634" s="2">
        <v>7.7281188228357361E-2</v>
      </c>
    </row>
    <row r="16635" spans="1:2" x14ac:dyDescent="0.25">
      <c r="A16635" s="28" t="s">
        <v>85</v>
      </c>
      <c r="B16635" s="2">
        <v>1.9636482145608234</v>
      </c>
    </row>
    <row r="16636" spans="1:2" x14ac:dyDescent="0.25">
      <c r="A16636" s="28" t="s">
        <v>82</v>
      </c>
      <c r="B16636" s="2">
        <v>2.6278596498608775</v>
      </c>
    </row>
    <row r="16637" spans="1:2" x14ac:dyDescent="0.25">
      <c r="A16637" s="6" t="s">
        <v>244</v>
      </c>
      <c r="B16637" s="2">
        <v>128.09923506803108</v>
      </c>
    </row>
    <row r="16638" spans="1:2" x14ac:dyDescent="0.25">
      <c r="A16638" s="28" t="s">
        <v>79</v>
      </c>
      <c r="B16638" s="2">
        <v>1.1148647433281533</v>
      </c>
    </row>
    <row r="16639" spans="1:2" x14ac:dyDescent="0.25">
      <c r="A16639" s="28" t="s">
        <v>86</v>
      </c>
      <c r="B16639" s="2">
        <v>1.1407887994390027</v>
      </c>
    </row>
    <row r="16640" spans="1:2" x14ac:dyDescent="0.25">
      <c r="A16640" s="28" t="s">
        <v>87</v>
      </c>
      <c r="B16640" s="2">
        <v>7.7500606666193965</v>
      </c>
    </row>
    <row r="16641" spans="1:2" x14ac:dyDescent="0.25">
      <c r="A16641" s="28" t="s">
        <v>31</v>
      </c>
      <c r="B16641" s="2">
        <v>24.453679959307738</v>
      </c>
    </row>
    <row r="16642" spans="1:2" x14ac:dyDescent="0.25">
      <c r="A16642" s="28" t="s">
        <v>29</v>
      </c>
      <c r="B16642" s="2">
        <v>16.051617740774816</v>
      </c>
    </row>
    <row r="16643" spans="1:2" x14ac:dyDescent="0.25">
      <c r="A16643" s="28" t="s">
        <v>30</v>
      </c>
      <c r="B16643" s="2">
        <v>19.333877196874013</v>
      </c>
    </row>
    <row r="16644" spans="1:2" x14ac:dyDescent="0.25">
      <c r="A16644" s="28" t="s">
        <v>88</v>
      </c>
      <c r="B16644" s="2">
        <v>13.985364108087989</v>
      </c>
    </row>
    <row r="16645" spans="1:2" x14ac:dyDescent="0.25">
      <c r="A16645" s="28" t="s">
        <v>80</v>
      </c>
      <c r="B16645" s="2">
        <v>0.25821004519964902</v>
      </c>
    </row>
    <row r="16646" spans="1:2" x14ac:dyDescent="0.25">
      <c r="A16646" s="28" t="s">
        <v>84</v>
      </c>
      <c r="B16646" s="2">
        <v>4.2408487825141181</v>
      </c>
    </row>
    <row r="16647" spans="1:2" x14ac:dyDescent="0.25">
      <c r="A16647" s="28" t="s">
        <v>85</v>
      </c>
      <c r="B16647" s="2">
        <v>19.820165058886879</v>
      </c>
    </row>
    <row r="16648" spans="1:2" x14ac:dyDescent="0.25">
      <c r="A16648" s="28" t="s">
        <v>82</v>
      </c>
      <c r="B16648" s="2">
        <v>19.949757966999314</v>
      </c>
    </row>
    <row r="16649" spans="1:2" x14ac:dyDescent="0.25">
      <c r="A16649" s="6" t="s">
        <v>52</v>
      </c>
      <c r="B16649" s="2">
        <v>2.2660948464797501</v>
      </c>
    </row>
    <row r="16650" spans="1:2" x14ac:dyDescent="0.25">
      <c r="A16650" s="28" t="s">
        <v>79</v>
      </c>
      <c r="B16650" s="2">
        <v>2.6120639518413008E-2</v>
      </c>
    </row>
    <row r="16651" spans="1:2" x14ac:dyDescent="0.25">
      <c r="A16651" s="28" t="s">
        <v>86</v>
      </c>
      <c r="B16651" s="2">
        <v>9.9243951134409588E-3</v>
      </c>
    </row>
    <row r="16652" spans="1:2" x14ac:dyDescent="0.25">
      <c r="A16652" s="28" t="s">
        <v>87</v>
      </c>
      <c r="B16652" s="2">
        <v>0.14698147131695075</v>
      </c>
    </row>
    <row r="16653" spans="1:2" x14ac:dyDescent="0.25">
      <c r="A16653" s="28" t="s">
        <v>31</v>
      </c>
      <c r="B16653" s="2">
        <v>4.361521060187528E-2</v>
      </c>
    </row>
    <row r="16654" spans="1:2" x14ac:dyDescent="0.25">
      <c r="A16654" s="28" t="s">
        <v>29</v>
      </c>
      <c r="B16654" s="2">
        <v>1.1541091436974869</v>
      </c>
    </row>
    <row r="16655" spans="1:2" x14ac:dyDescent="0.25">
      <c r="A16655" s="28" t="s">
        <v>30</v>
      </c>
      <c r="B16655" s="2">
        <v>2.9872334442535717E-2</v>
      </c>
    </row>
    <row r="16656" spans="1:2" x14ac:dyDescent="0.25">
      <c r="A16656" s="28" t="s">
        <v>88</v>
      </c>
      <c r="B16656" s="2">
        <v>6.8063693435503975E-2</v>
      </c>
    </row>
    <row r="16657" spans="1:2" x14ac:dyDescent="0.25">
      <c r="A16657" s="28" t="s">
        <v>80</v>
      </c>
      <c r="B16657" s="2">
        <v>1.9947518322840516E-2</v>
      </c>
    </row>
    <row r="16658" spans="1:2" x14ac:dyDescent="0.25">
      <c r="A16658" s="28" t="s">
        <v>84</v>
      </c>
      <c r="B16658" s="2">
        <v>3.686586875704144E-2</v>
      </c>
    </row>
    <row r="16659" spans="1:2" x14ac:dyDescent="0.25">
      <c r="A16659" s="28" t="s">
        <v>85</v>
      </c>
      <c r="B16659" s="2">
        <v>0.28552943905083872</v>
      </c>
    </row>
    <row r="16660" spans="1:2" x14ac:dyDescent="0.25">
      <c r="A16660" s="28" t="s">
        <v>82</v>
      </c>
      <c r="B16660" s="2">
        <v>0.44506513222282273</v>
      </c>
    </row>
    <row r="16661" spans="1:2" x14ac:dyDescent="0.25">
      <c r="A16661" s="6" t="s">
        <v>246</v>
      </c>
      <c r="B16661" s="2">
        <v>60.852334981287939</v>
      </c>
    </row>
    <row r="16662" spans="1:2" x14ac:dyDescent="0.25">
      <c r="A16662" s="28" t="s">
        <v>79</v>
      </c>
      <c r="B16662" s="2">
        <v>0.7445601341489968</v>
      </c>
    </row>
    <row r="16663" spans="1:2" x14ac:dyDescent="0.25">
      <c r="A16663" s="28" t="s">
        <v>86</v>
      </c>
      <c r="B16663" s="2">
        <v>0.46686644193564397</v>
      </c>
    </row>
    <row r="16664" spans="1:2" x14ac:dyDescent="0.25">
      <c r="A16664" s="28" t="s">
        <v>87</v>
      </c>
      <c r="B16664" s="2">
        <v>1.9333023138271106</v>
      </c>
    </row>
    <row r="16665" spans="1:2" x14ac:dyDescent="0.25">
      <c r="A16665" s="28" t="s">
        <v>31</v>
      </c>
      <c r="B16665" s="2">
        <v>10.736845941732399</v>
      </c>
    </row>
    <row r="16666" spans="1:2" x14ac:dyDescent="0.25">
      <c r="A16666" s="28" t="s">
        <v>29</v>
      </c>
      <c r="B16666" s="2">
        <v>6.7072252761409032</v>
      </c>
    </row>
    <row r="16667" spans="1:2" x14ac:dyDescent="0.25">
      <c r="A16667" s="28" t="s">
        <v>30</v>
      </c>
      <c r="B16667" s="2">
        <v>9.145753237435688</v>
      </c>
    </row>
    <row r="16668" spans="1:2" x14ac:dyDescent="0.25">
      <c r="A16668" s="28" t="s">
        <v>88</v>
      </c>
      <c r="B16668" s="2">
        <v>5.1514068666213619</v>
      </c>
    </row>
    <row r="16669" spans="1:2" x14ac:dyDescent="0.25">
      <c r="A16669" s="28" t="s">
        <v>80</v>
      </c>
      <c r="B16669" s="2">
        <v>2.1612577384447262</v>
      </c>
    </row>
    <row r="16670" spans="1:2" x14ac:dyDescent="0.25">
      <c r="A16670" s="28" t="s">
        <v>84</v>
      </c>
      <c r="B16670" s="2">
        <v>2.7808721926589763</v>
      </c>
    </row>
    <row r="16671" spans="1:2" x14ac:dyDescent="0.25">
      <c r="A16671" s="28" t="s">
        <v>85</v>
      </c>
      <c r="B16671" s="2">
        <v>12.970316185855157</v>
      </c>
    </row>
    <row r="16672" spans="1:2" x14ac:dyDescent="0.25">
      <c r="A16672" s="28" t="s">
        <v>82</v>
      </c>
      <c r="B16672" s="2">
        <v>8.0539286524869755</v>
      </c>
    </row>
    <row r="16673" spans="1:2" x14ac:dyDescent="0.25">
      <c r="A16673" s="6" t="s">
        <v>248</v>
      </c>
      <c r="B16673" s="2">
        <v>617.55306815688334</v>
      </c>
    </row>
    <row r="16674" spans="1:2" x14ac:dyDescent="0.25">
      <c r="A16674" s="28" t="s">
        <v>79</v>
      </c>
      <c r="B16674" s="2">
        <v>13.207140305166604</v>
      </c>
    </row>
    <row r="16675" spans="1:2" x14ac:dyDescent="0.25">
      <c r="A16675" s="28" t="s">
        <v>86</v>
      </c>
      <c r="B16675" s="2">
        <v>8.5587452372681714</v>
      </c>
    </row>
    <row r="16676" spans="1:2" x14ac:dyDescent="0.25">
      <c r="A16676" s="28" t="s">
        <v>87</v>
      </c>
      <c r="B16676" s="2">
        <v>34.313365823440691</v>
      </c>
    </row>
    <row r="16677" spans="1:2" x14ac:dyDescent="0.25">
      <c r="A16677" s="28" t="s">
        <v>31</v>
      </c>
      <c r="B16677" s="2">
        <v>71.7103941237512</v>
      </c>
    </row>
    <row r="16678" spans="1:2" x14ac:dyDescent="0.25">
      <c r="A16678" s="28" t="s">
        <v>29</v>
      </c>
      <c r="B16678" s="2">
        <v>43.0888117571021</v>
      </c>
    </row>
    <row r="16679" spans="1:2" x14ac:dyDescent="0.25">
      <c r="A16679" s="28" t="s">
        <v>30</v>
      </c>
      <c r="B16679" s="2">
        <v>71.094387855976805</v>
      </c>
    </row>
    <row r="16680" spans="1:2" x14ac:dyDescent="0.25">
      <c r="A16680" s="28" t="s">
        <v>88</v>
      </c>
      <c r="B16680" s="2">
        <v>86.579952770234215</v>
      </c>
    </row>
    <row r="16681" spans="1:2" x14ac:dyDescent="0.25">
      <c r="A16681" s="28" t="s">
        <v>80</v>
      </c>
      <c r="B16681" s="2">
        <v>15.412809555896903</v>
      </c>
    </row>
    <row r="16682" spans="1:2" x14ac:dyDescent="0.25">
      <c r="A16682" s="28" t="s">
        <v>84</v>
      </c>
      <c r="B16682" s="2">
        <v>65.928995135119663</v>
      </c>
    </row>
    <row r="16683" spans="1:2" x14ac:dyDescent="0.25">
      <c r="A16683" s="28" t="s">
        <v>85</v>
      </c>
      <c r="B16683" s="2">
        <v>109.09513416552473</v>
      </c>
    </row>
    <row r="16684" spans="1:2" x14ac:dyDescent="0.25">
      <c r="A16684" s="28" t="s">
        <v>82</v>
      </c>
      <c r="B16684" s="2">
        <v>98.563331427402176</v>
      </c>
    </row>
    <row r="16685" spans="1:2" x14ac:dyDescent="0.25">
      <c r="A16685" s="6" t="s">
        <v>20</v>
      </c>
      <c r="B16685" s="2">
        <v>243.08483488958024</v>
      </c>
    </row>
    <row r="16686" spans="1:2" x14ac:dyDescent="0.25">
      <c r="A16686" s="28" t="s">
        <v>79</v>
      </c>
      <c r="B16686" s="2">
        <v>4.4295314482039094</v>
      </c>
    </row>
    <row r="16687" spans="1:2" x14ac:dyDescent="0.25">
      <c r="A16687" s="28" t="s">
        <v>86</v>
      </c>
      <c r="B16687" s="2">
        <v>4.3228759374905188</v>
      </c>
    </row>
    <row r="16688" spans="1:2" x14ac:dyDescent="0.25">
      <c r="A16688" s="28" t="s">
        <v>87</v>
      </c>
      <c r="B16688" s="2">
        <v>14.791371997227801</v>
      </c>
    </row>
    <row r="16689" spans="1:2" x14ac:dyDescent="0.25">
      <c r="A16689" s="28" t="s">
        <v>31</v>
      </c>
      <c r="B16689" s="2">
        <v>40.189794735362483</v>
      </c>
    </row>
    <row r="16690" spans="1:2" x14ac:dyDescent="0.25">
      <c r="A16690" s="28" t="s">
        <v>29</v>
      </c>
      <c r="B16690" s="2">
        <v>19.613194403675319</v>
      </c>
    </row>
    <row r="16691" spans="1:2" x14ac:dyDescent="0.25">
      <c r="A16691" s="28" t="s">
        <v>30</v>
      </c>
      <c r="B16691" s="2">
        <v>32.855524657938354</v>
      </c>
    </row>
    <row r="16692" spans="1:2" x14ac:dyDescent="0.25">
      <c r="A16692" s="28" t="s">
        <v>88</v>
      </c>
      <c r="B16692" s="2">
        <v>29.427085623846732</v>
      </c>
    </row>
    <row r="16693" spans="1:2" x14ac:dyDescent="0.25">
      <c r="A16693" s="28" t="s">
        <v>80</v>
      </c>
      <c r="B16693" s="2">
        <v>1.985319710044553</v>
      </c>
    </row>
    <row r="16694" spans="1:2" x14ac:dyDescent="0.25">
      <c r="A16694" s="28" t="s">
        <v>84</v>
      </c>
      <c r="B16694" s="2">
        <v>27.675601317913433</v>
      </c>
    </row>
    <row r="16695" spans="1:2" x14ac:dyDescent="0.25">
      <c r="A16695" s="28" t="s">
        <v>85</v>
      </c>
      <c r="B16695" s="2">
        <v>31.086924675260857</v>
      </c>
    </row>
    <row r="16696" spans="1:2" x14ac:dyDescent="0.25">
      <c r="A16696" s="28" t="s">
        <v>82</v>
      </c>
      <c r="B16696" s="2">
        <v>36.707610382616245</v>
      </c>
    </row>
    <row r="16697" spans="1:2" x14ac:dyDescent="0.25">
      <c r="A16697" s="6" t="s">
        <v>21</v>
      </c>
      <c r="B16697" s="2">
        <v>61.339979447184255</v>
      </c>
    </row>
    <row r="16698" spans="1:2" x14ac:dyDescent="0.25">
      <c r="A16698" s="28" t="s">
        <v>79</v>
      </c>
      <c r="B16698" s="2">
        <v>0.5353943970941164</v>
      </c>
    </row>
    <row r="16699" spans="1:2" x14ac:dyDescent="0.25">
      <c r="A16699" s="28" t="s">
        <v>86</v>
      </c>
      <c r="B16699" s="2">
        <v>0.19821054819336686</v>
      </c>
    </row>
    <row r="16700" spans="1:2" x14ac:dyDescent="0.25">
      <c r="A16700" s="28" t="s">
        <v>87</v>
      </c>
      <c r="B16700" s="2">
        <v>0.60733282380560982</v>
      </c>
    </row>
    <row r="16701" spans="1:2" x14ac:dyDescent="0.25">
      <c r="A16701" s="28" t="s">
        <v>31</v>
      </c>
      <c r="B16701" s="2">
        <v>7.5736128634332562</v>
      </c>
    </row>
    <row r="16702" spans="1:2" x14ac:dyDescent="0.25">
      <c r="A16702" s="28" t="s">
        <v>29</v>
      </c>
      <c r="B16702" s="2">
        <v>2.7444196784117865</v>
      </c>
    </row>
    <row r="16703" spans="1:2" x14ac:dyDescent="0.25">
      <c r="A16703" s="28" t="s">
        <v>30</v>
      </c>
      <c r="B16703" s="2">
        <v>9.1065315671483464</v>
      </c>
    </row>
    <row r="16704" spans="1:2" x14ac:dyDescent="0.25">
      <c r="A16704" s="28" t="s">
        <v>88</v>
      </c>
      <c r="B16704" s="2">
        <v>5.3981516195436088</v>
      </c>
    </row>
    <row r="16705" spans="1:2" x14ac:dyDescent="0.25">
      <c r="A16705" s="28" t="s">
        <v>80</v>
      </c>
      <c r="B16705" s="2">
        <v>3.5038830653295121</v>
      </c>
    </row>
    <row r="16706" spans="1:2" x14ac:dyDescent="0.25">
      <c r="A16706" s="28" t="s">
        <v>84</v>
      </c>
      <c r="B16706" s="2">
        <v>7.7540941601167299</v>
      </c>
    </row>
    <row r="16707" spans="1:2" x14ac:dyDescent="0.25">
      <c r="A16707" s="28" t="s">
        <v>85</v>
      </c>
      <c r="B16707" s="2">
        <v>5.1157927535518954</v>
      </c>
    </row>
    <row r="16708" spans="1:2" x14ac:dyDescent="0.25">
      <c r="A16708" s="28" t="s">
        <v>82</v>
      </c>
      <c r="B16708" s="2">
        <v>18.802555970556028</v>
      </c>
    </row>
    <row r="16709" spans="1:2" x14ac:dyDescent="0.25">
      <c r="A16709" s="6" t="s">
        <v>22</v>
      </c>
      <c r="B16709" s="2">
        <v>28.185356502590906</v>
      </c>
    </row>
    <row r="16710" spans="1:2" x14ac:dyDescent="0.25">
      <c r="A16710" s="28" t="s">
        <v>79</v>
      </c>
      <c r="B16710" s="2">
        <v>0.44038370421641659</v>
      </c>
    </row>
    <row r="16711" spans="1:2" x14ac:dyDescent="0.25">
      <c r="A16711" s="28" t="s">
        <v>86</v>
      </c>
      <c r="B16711" s="2">
        <v>0.34908289507634549</v>
      </c>
    </row>
    <row r="16712" spans="1:2" x14ac:dyDescent="0.25">
      <c r="A16712" s="28" t="s">
        <v>87</v>
      </c>
      <c r="B16712" s="2">
        <v>1.4656589941830076</v>
      </c>
    </row>
    <row r="16713" spans="1:2" x14ac:dyDescent="0.25">
      <c r="A16713" s="28" t="s">
        <v>31</v>
      </c>
      <c r="B16713" s="2">
        <v>5.1930734181808633</v>
      </c>
    </row>
    <row r="16714" spans="1:2" x14ac:dyDescent="0.25">
      <c r="A16714" s="28" t="s">
        <v>29</v>
      </c>
      <c r="B16714" s="2">
        <v>2.5894528291387324</v>
      </c>
    </row>
    <row r="16715" spans="1:2" x14ac:dyDescent="0.25">
      <c r="A16715" s="28" t="s">
        <v>30</v>
      </c>
      <c r="B16715" s="2">
        <v>4.2314469268688413</v>
      </c>
    </row>
    <row r="16716" spans="1:2" x14ac:dyDescent="0.25">
      <c r="A16716" s="28" t="s">
        <v>88</v>
      </c>
      <c r="B16716" s="2">
        <v>2.9595212913196738</v>
      </c>
    </row>
    <row r="16717" spans="1:2" x14ac:dyDescent="0.25">
      <c r="A16717" s="28" t="s">
        <v>80</v>
      </c>
      <c r="B16717" s="2">
        <v>0.38428725297085864</v>
      </c>
    </row>
    <row r="16718" spans="1:2" x14ac:dyDescent="0.25">
      <c r="A16718" s="28" t="s">
        <v>84</v>
      </c>
      <c r="B16718" s="2">
        <v>1.2800737813067464</v>
      </c>
    </row>
    <row r="16719" spans="1:2" x14ac:dyDescent="0.25">
      <c r="A16719" s="28" t="s">
        <v>85</v>
      </c>
      <c r="B16719" s="2">
        <v>4.3238653493330359</v>
      </c>
    </row>
    <row r="16720" spans="1:2" x14ac:dyDescent="0.25">
      <c r="A16720" s="28" t="s">
        <v>82</v>
      </c>
      <c r="B16720" s="2">
        <v>4.9685100599963814</v>
      </c>
    </row>
    <row r="16721" spans="1:2" x14ac:dyDescent="0.25">
      <c r="A16721" s="6" t="s">
        <v>25</v>
      </c>
      <c r="B16721" s="2">
        <v>63.978982433517075</v>
      </c>
    </row>
    <row r="16722" spans="1:2" x14ac:dyDescent="0.25">
      <c r="A16722" s="28" t="s">
        <v>79</v>
      </c>
      <c r="B16722" s="2">
        <v>0.61257551161076129</v>
      </c>
    </row>
    <row r="16723" spans="1:2" x14ac:dyDescent="0.25">
      <c r="A16723" s="28" t="s">
        <v>86</v>
      </c>
      <c r="B16723" s="2">
        <v>0.75235416956892531</v>
      </c>
    </row>
    <row r="16724" spans="1:2" x14ac:dyDescent="0.25">
      <c r="A16724" s="28" t="s">
        <v>87</v>
      </c>
      <c r="B16724" s="2">
        <v>1.1335196850668947</v>
      </c>
    </row>
    <row r="16725" spans="1:2" x14ac:dyDescent="0.25">
      <c r="A16725" s="28" t="s">
        <v>31</v>
      </c>
      <c r="B16725" s="2">
        <v>8.2203710776359955</v>
      </c>
    </row>
    <row r="16726" spans="1:2" x14ac:dyDescent="0.25">
      <c r="A16726" s="28" t="s">
        <v>29</v>
      </c>
      <c r="B16726" s="2">
        <v>5.5423878422417285</v>
      </c>
    </row>
    <row r="16727" spans="1:2" x14ac:dyDescent="0.25">
      <c r="A16727" s="28" t="s">
        <v>30</v>
      </c>
      <c r="B16727" s="2">
        <v>11.413494940318721</v>
      </c>
    </row>
    <row r="16728" spans="1:2" x14ac:dyDescent="0.25">
      <c r="A16728" s="28" t="s">
        <v>88</v>
      </c>
      <c r="B16728" s="2">
        <v>11.030803884798031</v>
      </c>
    </row>
    <row r="16729" spans="1:2" x14ac:dyDescent="0.25">
      <c r="A16729" s="28" t="s">
        <v>80</v>
      </c>
      <c r="B16729" s="2">
        <v>0.14749867648872103</v>
      </c>
    </row>
    <row r="16730" spans="1:2" x14ac:dyDescent="0.25">
      <c r="A16730" s="28" t="s">
        <v>84</v>
      </c>
      <c r="B16730" s="2">
        <v>0.55479380832334269</v>
      </c>
    </row>
    <row r="16731" spans="1:2" x14ac:dyDescent="0.25">
      <c r="A16731" s="28" t="s">
        <v>85</v>
      </c>
      <c r="B16731" s="2">
        <v>14.904924840680465</v>
      </c>
    </row>
    <row r="16732" spans="1:2" x14ac:dyDescent="0.25">
      <c r="A16732" s="28" t="s">
        <v>82</v>
      </c>
      <c r="B16732" s="2">
        <v>9.6662579967834787</v>
      </c>
    </row>
    <row r="16733" spans="1:2" x14ac:dyDescent="0.25">
      <c r="A16733" s="6" t="s">
        <v>23</v>
      </c>
      <c r="B16733" s="2">
        <v>50.47274213279691</v>
      </c>
    </row>
    <row r="16734" spans="1:2" x14ac:dyDescent="0.25">
      <c r="A16734" s="28" t="s">
        <v>79</v>
      </c>
      <c r="B16734" s="2">
        <v>0.72921438138747396</v>
      </c>
    </row>
    <row r="16735" spans="1:2" x14ac:dyDescent="0.25">
      <c r="A16735" s="28" t="s">
        <v>86</v>
      </c>
      <c r="B16735" s="2">
        <v>0.58435525531526578</v>
      </c>
    </row>
    <row r="16736" spans="1:2" x14ac:dyDescent="0.25">
      <c r="A16736" s="28" t="s">
        <v>87</v>
      </c>
      <c r="B16736" s="2">
        <v>2.7586476823458463</v>
      </c>
    </row>
    <row r="16737" spans="1:2" x14ac:dyDescent="0.25">
      <c r="A16737" s="28" t="s">
        <v>31</v>
      </c>
      <c r="B16737" s="2">
        <v>9.8556655744970065</v>
      </c>
    </row>
    <row r="16738" spans="1:2" x14ac:dyDescent="0.25">
      <c r="A16738" s="28" t="s">
        <v>29</v>
      </c>
      <c r="B16738" s="2">
        <v>4.3515980272201151</v>
      </c>
    </row>
    <row r="16739" spans="1:2" x14ac:dyDescent="0.25">
      <c r="A16739" s="28" t="s">
        <v>30</v>
      </c>
      <c r="B16739" s="2">
        <v>7.814592920400905</v>
      </c>
    </row>
    <row r="16740" spans="1:2" x14ac:dyDescent="0.25">
      <c r="A16740" s="28" t="s">
        <v>88</v>
      </c>
      <c r="B16740" s="2">
        <v>3.2949195149081287</v>
      </c>
    </row>
    <row r="16741" spans="1:2" x14ac:dyDescent="0.25">
      <c r="A16741" s="28" t="s">
        <v>80</v>
      </c>
      <c r="B16741" s="2">
        <v>0.93798264748126847</v>
      </c>
    </row>
    <row r="16742" spans="1:2" x14ac:dyDescent="0.25">
      <c r="A16742" s="28" t="s">
        <v>84</v>
      </c>
      <c r="B16742" s="2">
        <v>3.4876449231831983</v>
      </c>
    </row>
    <row r="16743" spans="1:2" x14ac:dyDescent="0.25">
      <c r="A16743" s="28" t="s">
        <v>85</v>
      </c>
      <c r="B16743" s="2">
        <v>8.2355943461219852</v>
      </c>
    </row>
    <row r="16744" spans="1:2" x14ac:dyDescent="0.25">
      <c r="A16744" s="28" t="s">
        <v>82</v>
      </c>
      <c r="B16744" s="2">
        <v>8.4225268599357115</v>
      </c>
    </row>
    <row r="16745" spans="1:2" x14ac:dyDescent="0.25">
      <c r="A16745" s="6" t="s">
        <v>250</v>
      </c>
      <c r="B16745" s="2">
        <v>223.05962391775358</v>
      </c>
    </row>
    <row r="16746" spans="1:2" x14ac:dyDescent="0.25">
      <c r="A16746" s="28" t="s">
        <v>79</v>
      </c>
      <c r="B16746" s="2">
        <v>2.0416052803228943</v>
      </c>
    </row>
    <row r="16747" spans="1:2" x14ac:dyDescent="0.25">
      <c r="A16747" s="28" t="s">
        <v>86</v>
      </c>
      <c r="B16747" s="2">
        <v>1.9964778575121176</v>
      </c>
    </row>
    <row r="16748" spans="1:2" x14ac:dyDescent="0.25">
      <c r="A16748" s="28" t="s">
        <v>87</v>
      </c>
      <c r="B16748" s="2">
        <v>10.48316693744494</v>
      </c>
    </row>
    <row r="16749" spans="1:2" x14ac:dyDescent="0.25">
      <c r="A16749" s="28" t="s">
        <v>31</v>
      </c>
      <c r="B16749" s="2">
        <v>31.967153813583867</v>
      </c>
    </row>
    <row r="16750" spans="1:2" x14ac:dyDescent="0.25">
      <c r="A16750" s="28" t="s">
        <v>29</v>
      </c>
      <c r="B16750" s="2">
        <v>18.555743608356948</v>
      </c>
    </row>
    <row r="16751" spans="1:2" x14ac:dyDescent="0.25">
      <c r="A16751" s="28" t="s">
        <v>30</v>
      </c>
      <c r="B16751" s="2">
        <v>38.385102066318495</v>
      </c>
    </row>
    <row r="16752" spans="1:2" x14ac:dyDescent="0.25">
      <c r="A16752" s="28" t="s">
        <v>88</v>
      </c>
      <c r="B16752" s="2">
        <v>24.046641692653125</v>
      </c>
    </row>
    <row r="16753" spans="1:2" x14ac:dyDescent="0.25">
      <c r="A16753" s="28" t="s">
        <v>80</v>
      </c>
      <c r="B16753" s="2">
        <v>8.8281359052741237</v>
      </c>
    </row>
    <row r="16754" spans="1:2" x14ac:dyDescent="0.25">
      <c r="A16754" s="28" t="s">
        <v>84</v>
      </c>
      <c r="B16754" s="2">
        <v>11.85436982531904</v>
      </c>
    </row>
    <row r="16755" spans="1:2" x14ac:dyDescent="0.25">
      <c r="A16755" s="28" t="s">
        <v>85</v>
      </c>
      <c r="B16755" s="2">
        <v>30.753149572296184</v>
      </c>
    </row>
    <row r="16756" spans="1:2" x14ac:dyDescent="0.25">
      <c r="A16756" s="28" t="s">
        <v>82</v>
      </c>
      <c r="B16756" s="2">
        <v>44.148077358671856</v>
      </c>
    </row>
    <row r="16757" spans="1:2" x14ac:dyDescent="0.25">
      <c r="A16757" s="6" t="s">
        <v>252</v>
      </c>
      <c r="B16757" s="2">
        <v>441.08670583041794</v>
      </c>
    </row>
    <row r="16758" spans="1:2" x14ac:dyDescent="0.25">
      <c r="A16758" s="28" t="s">
        <v>79</v>
      </c>
      <c r="B16758" s="2">
        <v>10.815496244346303</v>
      </c>
    </row>
    <row r="16759" spans="1:2" x14ac:dyDescent="0.25">
      <c r="A16759" s="28" t="s">
        <v>86</v>
      </c>
      <c r="B16759" s="2">
        <v>2.7490019364627929</v>
      </c>
    </row>
    <row r="16760" spans="1:2" x14ac:dyDescent="0.25">
      <c r="A16760" s="28" t="s">
        <v>87</v>
      </c>
      <c r="B16760" s="2">
        <v>17.208369345771874</v>
      </c>
    </row>
    <row r="16761" spans="1:2" x14ac:dyDescent="0.25">
      <c r="A16761" s="28" t="s">
        <v>31</v>
      </c>
      <c r="B16761" s="2">
        <v>40.098131851117209</v>
      </c>
    </row>
    <row r="16762" spans="1:2" x14ac:dyDescent="0.25">
      <c r="A16762" s="28" t="s">
        <v>29</v>
      </c>
      <c r="B16762" s="2">
        <v>58.589544398840779</v>
      </c>
    </row>
    <row r="16763" spans="1:2" x14ac:dyDescent="0.25">
      <c r="A16763" s="28" t="s">
        <v>30</v>
      </c>
      <c r="B16763" s="2">
        <v>31.117687588247492</v>
      </c>
    </row>
    <row r="16764" spans="1:2" x14ac:dyDescent="0.25">
      <c r="A16764" s="28" t="s">
        <v>88</v>
      </c>
      <c r="B16764" s="2">
        <v>84.90724955882898</v>
      </c>
    </row>
    <row r="16765" spans="1:2" x14ac:dyDescent="0.25">
      <c r="A16765" s="28" t="s">
        <v>80</v>
      </c>
      <c r="B16765" s="2">
        <v>13.649101833131677</v>
      </c>
    </row>
    <row r="16766" spans="1:2" x14ac:dyDescent="0.25">
      <c r="A16766" s="28" t="s">
        <v>84</v>
      </c>
      <c r="B16766" s="2">
        <v>25.9772798501347</v>
      </c>
    </row>
    <row r="16767" spans="1:2" x14ac:dyDescent="0.25">
      <c r="A16767" s="28" t="s">
        <v>85</v>
      </c>
      <c r="B16767" s="2">
        <v>76.093716797308176</v>
      </c>
    </row>
    <row r="16768" spans="1:2" x14ac:dyDescent="0.25">
      <c r="A16768" s="28" t="s">
        <v>82</v>
      </c>
      <c r="B16768" s="2">
        <v>79.881126426227908</v>
      </c>
    </row>
    <row r="16769" spans="1:2" x14ac:dyDescent="0.25">
      <c r="A16769" s="6" t="s">
        <v>230</v>
      </c>
      <c r="B16769" s="2">
        <v>143.03563493447558</v>
      </c>
    </row>
    <row r="16770" spans="1:2" x14ac:dyDescent="0.25">
      <c r="A16770" s="28" t="s">
        <v>79</v>
      </c>
      <c r="B16770" s="2">
        <v>4.7246369437850326</v>
      </c>
    </row>
    <row r="16771" spans="1:2" x14ac:dyDescent="0.25">
      <c r="A16771" s="28" t="s">
        <v>86</v>
      </c>
      <c r="B16771" s="2">
        <v>1.8451358285542232</v>
      </c>
    </row>
    <row r="16772" spans="1:2" x14ac:dyDescent="0.25">
      <c r="A16772" s="28" t="s">
        <v>87</v>
      </c>
      <c r="B16772" s="2">
        <v>5.7942795623375147</v>
      </c>
    </row>
    <row r="16773" spans="1:2" x14ac:dyDescent="0.25">
      <c r="A16773" s="28" t="s">
        <v>31</v>
      </c>
      <c r="B16773" s="2">
        <v>12.802433459349817</v>
      </c>
    </row>
    <row r="16774" spans="1:2" x14ac:dyDescent="0.25">
      <c r="A16774" s="28" t="s">
        <v>29</v>
      </c>
      <c r="B16774" s="2">
        <v>8.7533287443534693</v>
      </c>
    </row>
    <row r="16775" spans="1:2" x14ac:dyDescent="0.25">
      <c r="A16775" s="28" t="s">
        <v>30</v>
      </c>
      <c r="B16775" s="2">
        <v>10.408449177327187</v>
      </c>
    </row>
    <row r="16776" spans="1:2" x14ac:dyDescent="0.25">
      <c r="A16776" s="28" t="s">
        <v>88</v>
      </c>
      <c r="B16776" s="2">
        <v>26.450734554017156</v>
      </c>
    </row>
    <row r="16777" spans="1:2" x14ac:dyDescent="0.25">
      <c r="A16777" s="28" t="s">
        <v>80</v>
      </c>
      <c r="B16777" s="2">
        <v>4.5696028076371347</v>
      </c>
    </row>
    <row r="16778" spans="1:2" x14ac:dyDescent="0.25">
      <c r="A16778" s="28" t="s">
        <v>84</v>
      </c>
      <c r="B16778" s="2">
        <v>5.7274064723964475</v>
      </c>
    </row>
    <row r="16779" spans="1:2" x14ac:dyDescent="0.25">
      <c r="A16779" s="28" t="s">
        <v>85</v>
      </c>
      <c r="B16779" s="2">
        <v>27.518317712585116</v>
      </c>
    </row>
    <row r="16780" spans="1:2" x14ac:dyDescent="0.25">
      <c r="A16780" s="28" t="s">
        <v>82</v>
      </c>
      <c r="B16780" s="2">
        <v>34.441309672132462</v>
      </c>
    </row>
    <row r="16781" spans="1:2" x14ac:dyDescent="0.25">
      <c r="A16781" s="6" t="s">
        <v>93</v>
      </c>
      <c r="B16781" s="2">
        <v>2522.1025418199611</v>
      </c>
    </row>
    <row r="16782" spans="1:2" x14ac:dyDescent="0.25">
      <c r="A16782" s="28" t="s">
        <v>79</v>
      </c>
      <c r="B16782" s="2">
        <v>50.00433646251421</v>
      </c>
    </row>
    <row r="16783" spans="1:2" x14ac:dyDescent="0.25">
      <c r="A16783" s="28" t="s">
        <v>86</v>
      </c>
      <c r="B16783" s="2">
        <v>27.514901310628382</v>
      </c>
    </row>
    <row r="16784" spans="1:2" x14ac:dyDescent="0.25">
      <c r="A16784" s="28" t="s">
        <v>87</v>
      </c>
      <c r="B16784" s="2">
        <v>123.81016900204921</v>
      </c>
    </row>
    <row r="16785" spans="1:2" x14ac:dyDescent="0.25">
      <c r="A16785" s="28" t="s">
        <v>31</v>
      </c>
      <c r="B16785" s="2">
        <v>327.48899136130609</v>
      </c>
    </row>
    <row r="16786" spans="1:2" x14ac:dyDescent="0.25">
      <c r="A16786" s="28" t="s">
        <v>29</v>
      </c>
      <c r="B16786" s="2">
        <v>225.42466911429142</v>
      </c>
    </row>
    <row r="16787" spans="1:2" x14ac:dyDescent="0.25">
      <c r="A16787" s="28" t="s">
        <v>30</v>
      </c>
      <c r="B16787" s="2">
        <v>302.45681516423133</v>
      </c>
    </row>
    <row r="16788" spans="1:2" x14ac:dyDescent="0.25">
      <c r="A16788" s="28" t="s">
        <v>88</v>
      </c>
      <c r="B16788" s="2">
        <v>366.84284039449096</v>
      </c>
    </row>
    <row r="16789" spans="1:2" x14ac:dyDescent="0.25">
      <c r="A16789" s="28" t="s">
        <v>80</v>
      </c>
      <c r="B16789" s="2">
        <v>57.642988448316423</v>
      </c>
    </row>
    <row r="16790" spans="1:2" x14ac:dyDescent="0.25">
      <c r="A16790" s="28" t="s">
        <v>84</v>
      </c>
      <c r="B16790" s="2">
        <v>180.97350913086737</v>
      </c>
    </row>
    <row r="16791" spans="1:2" x14ac:dyDescent="0.25">
      <c r="A16791" s="28" t="s">
        <v>85</v>
      </c>
      <c r="B16791" s="2">
        <v>409.78985878953586</v>
      </c>
    </row>
    <row r="16792" spans="1:2" x14ac:dyDescent="0.25">
      <c r="A16792" s="28" t="s">
        <v>82</v>
      </c>
      <c r="B16792" s="2">
        <v>450.1534626417303</v>
      </c>
    </row>
    <row r="16793" spans="1:2" x14ac:dyDescent="0.25">
      <c r="A16793" s="3" t="s">
        <v>88</v>
      </c>
      <c r="B16793" s="2">
        <v>1957.8710142414088</v>
      </c>
    </row>
    <row r="16794" spans="1:2" x14ac:dyDescent="0.25">
      <c r="A16794" s="6" t="s">
        <v>229</v>
      </c>
      <c r="B16794" s="2">
        <v>50.588990557294522</v>
      </c>
    </row>
    <row r="16795" spans="1:2" x14ac:dyDescent="0.25">
      <c r="A16795" s="28" t="s">
        <v>79</v>
      </c>
      <c r="B16795" s="2">
        <v>0.35211919499474453</v>
      </c>
    </row>
    <row r="16796" spans="1:2" x14ac:dyDescent="0.25">
      <c r="A16796" s="28" t="s">
        <v>86</v>
      </c>
      <c r="B16796" s="2">
        <v>0.1548191455997</v>
      </c>
    </row>
    <row r="16797" spans="1:2" x14ac:dyDescent="0.25">
      <c r="A16797" s="28" t="s">
        <v>87</v>
      </c>
      <c r="B16797" s="2">
        <v>0.34883191979149114</v>
      </c>
    </row>
    <row r="16798" spans="1:2" x14ac:dyDescent="0.25">
      <c r="A16798" s="28" t="s">
        <v>31</v>
      </c>
      <c r="B16798" s="2">
        <v>0.41494371195735164</v>
      </c>
    </row>
    <row r="16799" spans="1:2" x14ac:dyDescent="0.25">
      <c r="A16799" s="28" t="s">
        <v>29</v>
      </c>
      <c r="B16799" s="2">
        <v>0.20538880617229835</v>
      </c>
    </row>
    <row r="16800" spans="1:2" x14ac:dyDescent="0.25">
      <c r="A16800" s="28" t="s">
        <v>30</v>
      </c>
      <c r="B16800" s="2">
        <v>0.19482971325938334</v>
      </c>
    </row>
    <row r="16801" spans="1:2" x14ac:dyDescent="0.25">
      <c r="A16801" s="28" t="s">
        <v>80</v>
      </c>
      <c r="B16801" s="2">
        <v>0.38946426462488731</v>
      </c>
    </row>
    <row r="16802" spans="1:2" x14ac:dyDescent="0.25">
      <c r="A16802" s="28" t="s">
        <v>84</v>
      </c>
      <c r="B16802" s="2">
        <v>14.511507938846108</v>
      </c>
    </row>
    <row r="16803" spans="1:2" x14ac:dyDescent="0.25">
      <c r="A16803" s="28" t="s">
        <v>85</v>
      </c>
      <c r="B16803" s="2">
        <v>12.460905200795352</v>
      </c>
    </row>
    <row r="16804" spans="1:2" x14ac:dyDescent="0.25">
      <c r="A16804" s="28" t="s">
        <v>82</v>
      </c>
      <c r="B16804" s="2">
        <v>21.556180661253208</v>
      </c>
    </row>
    <row r="16805" spans="1:2" x14ac:dyDescent="0.25">
      <c r="A16805" s="6" t="s">
        <v>240</v>
      </c>
      <c r="B16805" s="2">
        <v>3.9020349910474255</v>
      </c>
    </row>
    <row r="16806" spans="1:2" x14ac:dyDescent="0.25">
      <c r="A16806" s="28" t="s">
        <v>87</v>
      </c>
      <c r="B16806" s="2">
        <v>0.60568886839739511</v>
      </c>
    </row>
    <row r="16807" spans="1:2" x14ac:dyDescent="0.25">
      <c r="A16807" s="28" t="s">
        <v>31</v>
      </c>
      <c r="B16807" s="2">
        <v>0.3208127592331857</v>
      </c>
    </row>
    <row r="16808" spans="1:2" x14ac:dyDescent="0.25">
      <c r="A16808" s="28" t="s">
        <v>29</v>
      </c>
      <c r="B16808" s="2">
        <v>0.34245597392344107</v>
      </c>
    </row>
    <row r="16809" spans="1:2" x14ac:dyDescent="0.25">
      <c r="A16809" s="28" t="s">
        <v>30</v>
      </c>
      <c r="B16809" s="2">
        <v>4.7305356939338739E-2</v>
      </c>
    </row>
    <row r="16810" spans="1:2" x14ac:dyDescent="0.25">
      <c r="A16810" s="28" t="s">
        <v>80</v>
      </c>
      <c r="B16810" s="2">
        <v>1.3142549603055437E-2</v>
      </c>
    </row>
    <row r="16811" spans="1:2" x14ac:dyDescent="0.25">
      <c r="A16811" s="28" t="s">
        <v>84</v>
      </c>
      <c r="B16811" s="2">
        <v>8.0760451227642222E-2</v>
      </c>
    </row>
    <row r="16812" spans="1:2" x14ac:dyDescent="0.25">
      <c r="A16812" s="28" t="s">
        <v>85</v>
      </c>
      <c r="B16812" s="2">
        <v>1.0977773715233012</v>
      </c>
    </row>
    <row r="16813" spans="1:2" x14ac:dyDescent="0.25">
      <c r="A16813" s="28" t="s">
        <v>82</v>
      </c>
      <c r="B16813" s="2">
        <v>1.3940916602000657</v>
      </c>
    </row>
    <row r="16814" spans="1:2" x14ac:dyDescent="0.25">
      <c r="A16814" s="6" t="s">
        <v>242</v>
      </c>
      <c r="B16814" s="2">
        <v>143.40582266698698</v>
      </c>
    </row>
    <row r="16815" spans="1:2" x14ac:dyDescent="0.25">
      <c r="A16815" s="28" t="s">
        <v>79</v>
      </c>
      <c r="B16815" s="2">
        <v>6.9419276269702639</v>
      </c>
    </row>
    <row r="16816" spans="1:2" x14ac:dyDescent="0.25">
      <c r="A16816" s="28" t="s">
        <v>86</v>
      </c>
      <c r="B16816" s="2">
        <v>1.0667413359691191</v>
      </c>
    </row>
    <row r="16817" spans="1:2" x14ac:dyDescent="0.25">
      <c r="A16817" s="28" t="s">
        <v>87</v>
      </c>
      <c r="B16817" s="2">
        <v>1.8228855771740073</v>
      </c>
    </row>
    <row r="16818" spans="1:2" x14ac:dyDescent="0.25">
      <c r="A16818" s="28" t="s">
        <v>31</v>
      </c>
      <c r="B16818" s="2">
        <v>7.3754618295987706</v>
      </c>
    </row>
    <row r="16819" spans="1:2" x14ac:dyDescent="0.25">
      <c r="A16819" s="28" t="s">
        <v>29</v>
      </c>
      <c r="B16819" s="2">
        <v>2.6548576330064089</v>
      </c>
    </row>
    <row r="16820" spans="1:2" x14ac:dyDescent="0.25">
      <c r="A16820" s="28" t="s">
        <v>30</v>
      </c>
      <c r="B16820" s="2">
        <v>2.3657341399052445</v>
      </c>
    </row>
    <row r="16821" spans="1:2" x14ac:dyDescent="0.25">
      <c r="A16821" s="28" t="s">
        <v>80</v>
      </c>
      <c r="B16821" s="2">
        <v>3.7724398463282798</v>
      </c>
    </row>
    <row r="16822" spans="1:2" x14ac:dyDescent="0.25">
      <c r="A16822" s="28" t="s">
        <v>84</v>
      </c>
      <c r="B16822" s="2">
        <v>16.742532997669642</v>
      </c>
    </row>
    <row r="16823" spans="1:2" x14ac:dyDescent="0.25">
      <c r="A16823" s="28" t="s">
        <v>85</v>
      </c>
      <c r="B16823" s="2">
        <v>28.041417805052731</v>
      </c>
    </row>
    <row r="16824" spans="1:2" x14ac:dyDescent="0.25">
      <c r="A16824" s="28" t="s">
        <v>82</v>
      </c>
      <c r="B16824" s="2">
        <v>72.621823875312501</v>
      </c>
    </row>
    <row r="16825" spans="1:2" x14ac:dyDescent="0.25">
      <c r="A16825" s="6" t="s">
        <v>53</v>
      </c>
      <c r="B16825" s="2">
        <v>5.6357572323079097</v>
      </c>
    </row>
    <row r="16826" spans="1:2" x14ac:dyDescent="0.25">
      <c r="A16826" s="28" t="s">
        <v>79</v>
      </c>
      <c r="B16826" s="2">
        <v>0.66764136705771693</v>
      </c>
    </row>
    <row r="16827" spans="1:2" x14ac:dyDescent="0.25">
      <c r="A16827" s="28" t="s">
        <v>86</v>
      </c>
      <c r="B16827" s="2">
        <v>3.4248209229912542E-2</v>
      </c>
    </row>
    <row r="16828" spans="1:2" x14ac:dyDescent="0.25">
      <c r="A16828" s="28" t="s">
        <v>87</v>
      </c>
      <c r="B16828" s="2">
        <v>0.67669646459799726</v>
      </c>
    </row>
    <row r="16829" spans="1:2" x14ac:dyDescent="0.25">
      <c r="A16829" s="28" t="s">
        <v>31</v>
      </c>
      <c r="B16829" s="2">
        <v>0.20974316097037926</v>
      </c>
    </row>
    <row r="16830" spans="1:2" x14ac:dyDescent="0.25">
      <c r="A16830" s="28" t="s">
        <v>29</v>
      </c>
      <c r="B16830" s="2">
        <v>0.13519929043113355</v>
      </c>
    </row>
    <row r="16831" spans="1:2" x14ac:dyDescent="0.25">
      <c r="A16831" s="28" t="s">
        <v>30</v>
      </c>
      <c r="B16831" s="2">
        <v>0.39846671844526765</v>
      </c>
    </row>
    <row r="16832" spans="1:2" x14ac:dyDescent="0.25">
      <c r="A16832" s="28" t="s">
        <v>80</v>
      </c>
      <c r="B16832" s="2">
        <v>0.22458184635788347</v>
      </c>
    </row>
    <row r="16833" spans="1:2" x14ac:dyDescent="0.25">
      <c r="A16833" s="28" t="s">
        <v>84</v>
      </c>
      <c r="B16833" s="2">
        <v>0.33696628300851689</v>
      </c>
    </row>
    <row r="16834" spans="1:2" x14ac:dyDescent="0.25">
      <c r="A16834" s="28" t="s">
        <v>85</v>
      </c>
      <c r="B16834" s="2">
        <v>1.3659012897225045</v>
      </c>
    </row>
    <row r="16835" spans="1:2" x14ac:dyDescent="0.25">
      <c r="A16835" s="28" t="s">
        <v>82</v>
      </c>
      <c r="B16835" s="2">
        <v>1.5863126024865979</v>
      </c>
    </row>
    <row r="16836" spans="1:2" x14ac:dyDescent="0.25">
      <c r="A16836" s="6" t="s">
        <v>19</v>
      </c>
      <c r="B16836" s="2">
        <v>0.58346784782083128</v>
      </c>
    </row>
    <row r="16837" spans="1:2" x14ac:dyDescent="0.25">
      <c r="A16837" s="28" t="s">
        <v>79</v>
      </c>
      <c r="B16837" s="2">
        <v>3.7455151083712307E-2</v>
      </c>
    </row>
    <row r="16838" spans="1:2" x14ac:dyDescent="0.25">
      <c r="A16838" s="28" t="s">
        <v>86</v>
      </c>
      <c r="B16838" s="2">
        <v>1.1952615630044785E-2</v>
      </c>
    </row>
    <row r="16839" spans="1:2" x14ac:dyDescent="0.25">
      <c r="A16839" s="28" t="s">
        <v>87</v>
      </c>
      <c r="B16839" s="2">
        <v>1.3487006613764182E-3</v>
      </c>
    </row>
    <row r="16840" spans="1:2" x14ac:dyDescent="0.25">
      <c r="A16840" s="28" t="s">
        <v>31</v>
      </c>
      <c r="B16840" s="2">
        <v>1.1056348486707945E-2</v>
      </c>
    </row>
    <row r="16841" spans="1:2" x14ac:dyDescent="0.25">
      <c r="A16841" s="28" t="s">
        <v>29</v>
      </c>
      <c r="B16841" s="2">
        <v>8.8086245309436564E-3</v>
      </c>
    </row>
    <row r="16842" spans="1:2" x14ac:dyDescent="0.25">
      <c r="A16842" s="28" t="s">
        <v>30</v>
      </c>
      <c r="B16842" s="2">
        <v>8.894967275043025E-3</v>
      </c>
    </row>
    <row r="16843" spans="1:2" x14ac:dyDescent="0.25">
      <c r="A16843" s="28" t="s">
        <v>80</v>
      </c>
      <c r="B16843" s="2">
        <v>3.992472699314286E-2</v>
      </c>
    </row>
    <row r="16844" spans="1:2" x14ac:dyDescent="0.25">
      <c r="A16844" s="28" t="s">
        <v>84</v>
      </c>
      <c r="B16844" s="2">
        <v>1.1538024782551773E-2</v>
      </c>
    </row>
    <row r="16845" spans="1:2" x14ac:dyDescent="0.25">
      <c r="A16845" s="28" t="s">
        <v>85</v>
      </c>
      <c r="B16845" s="2">
        <v>8.6864083268366546E-2</v>
      </c>
    </row>
    <row r="16846" spans="1:2" x14ac:dyDescent="0.25">
      <c r="A16846" s="28" t="s">
        <v>82</v>
      </c>
      <c r="B16846" s="2">
        <v>0.36562460510894196</v>
      </c>
    </row>
    <row r="16847" spans="1:2" x14ac:dyDescent="0.25">
      <c r="A16847" s="6" t="s">
        <v>244</v>
      </c>
      <c r="B16847" s="2">
        <v>44.711789517193978</v>
      </c>
    </row>
    <row r="16848" spans="1:2" x14ac:dyDescent="0.25">
      <c r="A16848" s="28" t="s">
        <v>79</v>
      </c>
      <c r="B16848" s="2">
        <v>0.76126637948524578</v>
      </c>
    </row>
    <row r="16849" spans="1:2" x14ac:dyDescent="0.25">
      <c r="A16849" s="28" t="s">
        <v>86</v>
      </c>
      <c r="B16849" s="2">
        <v>0.15552963884161272</v>
      </c>
    </row>
    <row r="16850" spans="1:2" x14ac:dyDescent="0.25">
      <c r="A16850" s="28" t="s">
        <v>87</v>
      </c>
      <c r="B16850" s="2">
        <v>0.88778225268897093</v>
      </c>
    </row>
    <row r="16851" spans="1:2" x14ac:dyDescent="0.25">
      <c r="A16851" s="28" t="s">
        <v>31</v>
      </c>
      <c r="B16851" s="2">
        <v>0.52379589713572228</v>
      </c>
    </row>
    <row r="16852" spans="1:2" x14ac:dyDescent="0.25">
      <c r="A16852" s="28" t="s">
        <v>29</v>
      </c>
      <c r="B16852" s="2">
        <v>0.70614585698166643</v>
      </c>
    </row>
    <row r="16853" spans="1:2" x14ac:dyDescent="0.25">
      <c r="A16853" s="28" t="s">
        <v>30</v>
      </c>
      <c r="B16853" s="2">
        <v>0.23443120191352224</v>
      </c>
    </row>
    <row r="16854" spans="1:2" x14ac:dyDescent="0.25">
      <c r="A16854" s="28" t="s">
        <v>80</v>
      </c>
      <c r="B16854" s="2">
        <v>8.1658216166100708E-2</v>
      </c>
    </row>
    <row r="16855" spans="1:2" x14ac:dyDescent="0.25">
      <c r="A16855" s="28" t="s">
        <v>84</v>
      </c>
      <c r="B16855" s="2">
        <v>4.0019563732146857</v>
      </c>
    </row>
    <row r="16856" spans="1:2" x14ac:dyDescent="0.25">
      <c r="A16856" s="28" t="s">
        <v>85</v>
      </c>
      <c r="B16856" s="2">
        <v>9.6614727382440027</v>
      </c>
    </row>
    <row r="16857" spans="1:2" x14ac:dyDescent="0.25">
      <c r="A16857" s="28" t="s">
        <v>82</v>
      </c>
      <c r="B16857" s="2">
        <v>27.697750962522449</v>
      </c>
    </row>
    <row r="16858" spans="1:2" x14ac:dyDescent="0.25">
      <c r="A16858" s="6" t="s">
        <v>52</v>
      </c>
      <c r="B16858" s="2">
        <v>3.9104719770105905</v>
      </c>
    </row>
    <row r="16859" spans="1:2" x14ac:dyDescent="0.25">
      <c r="A16859" s="28" t="s">
        <v>79</v>
      </c>
      <c r="B16859" s="2">
        <v>3.9050666269529744E-2</v>
      </c>
    </row>
    <row r="16860" spans="1:2" x14ac:dyDescent="0.25">
      <c r="A16860" s="28" t="s">
        <v>86</v>
      </c>
      <c r="B16860" s="2">
        <v>4.6135307409341927E-3</v>
      </c>
    </row>
    <row r="16861" spans="1:2" x14ac:dyDescent="0.25">
      <c r="A16861" s="28" t="s">
        <v>87</v>
      </c>
      <c r="B16861" s="2">
        <v>7.3448974879501763E-2</v>
      </c>
    </row>
    <row r="16862" spans="1:2" x14ac:dyDescent="0.25">
      <c r="A16862" s="28" t="s">
        <v>31</v>
      </c>
      <c r="B16862" s="2">
        <v>2.4884492424945504E-2</v>
      </c>
    </row>
    <row r="16863" spans="1:2" x14ac:dyDescent="0.25">
      <c r="A16863" s="28" t="s">
        <v>29</v>
      </c>
      <c r="B16863" s="2">
        <v>8.9929258940911663E-3</v>
      </c>
    </row>
    <row r="16864" spans="1:2" x14ac:dyDescent="0.25">
      <c r="A16864" s="28" t="s">
        <v>30</v>
      </c>
      <c r="B16864" s="2">
        <v>1.0090401716443799E-2</v>
      </c>
    </row>
    <row r="16865" spans="1:2" x14ac:dyDescent="0.25">
      <c r="A16865" s="28" t="s">
        <v>80</v>
      </c>
      <c r="B16865" s="2">
        <v>7.7847606294181693E-2</v>
      </c>
    </row>
    <row r="16866" spans="1:2" x14ac:dyDescent="0.25">
      <c r="A16866" s="28" t="s">
        <v>84</v>
      </c>
      <c r="B16866" s="2">
        <v>5.0737677239963232E-2</v>
      </c>
    </row>
    <row r="16867" spans="1:2" x14ac:dyDescent="0.25">
      <c r="A16867" s="28" t="s">
        <v>85</v>
      </c>
      <c r="B16867" s="2">
        <v>0.29387250757810435</v>
      </c>
    </row>
    <row r="16868" spans="1:2" x14ac:dyDescent="0.25">
      <c r="A16868" s="28" t="s">
        <v>82</v>
      </c>
      <c r="B16868" s="2">
        <v>3.326933193972895</v>
      </c>
    </row>
    <row r="16869" spans="1:2" x14ac:dyDescent="0.25">
      <c r="A16869" s="6" t="s">
        <v>246</v>
      </c>
      <c r="B16869" s="2">
        <v>17.669882823486084</v>
      </c>
    </row>
    <row r="16870" spans="1:2" x14ac:dyDescent="0.25">
      <c r="A16870" s="28" t="s">
        <v>79</v>
      </c>
      <c r="B16870" s="2">
        <v>0.23100308457192034</v>
      </c>
    </row>
    <row r="16871" spans="1:2" x14ac:dyDescent="0.25">
      <c r="A16871" s="28" t="s">
        <v>86</v>
      </c>
      <c r="B16871" s="2">
        <v>2.123110959621146E-2</v>
      </c>
    </row>
    <row r="16872" spans="1:2" x14ac:dyDescent="0.25">
      <c r="A16872" s="28" t="s">
        <v>87</v>
      </c>
      <c r="B16872" s="2">
        <v>7.7970803368334299E-2</v>
      </c>
    </row>
    <row r="16873" spans="1:2" x14ac:dyDescent="0.25">
      <c r="A16873" s="28" t="s">
        <v>31</v>
      </c>
      <c r="B16873" s="2">
        <v>8.6325620919611254E-2</v>
      </c>
    </row>
    <row r="16874" spans="1:2" x14ac:dyDescent="0.25">
      <c r="A16874" s="28" t="s">
        <v>29</v>
      </c>
      <c r="B16874" s="2">
        <v>0.20963525724704571</v>
      </c>
    </row>
    <row r="16875" spans="1:2" x14ac:dyDescent="0.25">
      <c r="A16875" s="28" t="s">
        <v>30</v>
      </c>
      <c r="B16875" s="2">
        <v>8.5303392036782361E-2</v>
      </c>
    </row>
    <row r="16876" spans="1:2" x14ac:dyDescent="0.25">
      <c r="A16876" s="28" t="s">
        <v>80</v>
      </c>
      <c r="B16876" s="2">
        <v>0.59307663899148788</v>
      </c>
    </row>
    <row r="16877" spans="1:2" x14ac:dyDescent="0.25">
      <c r="A16877" s="28" t="s">
        <v>84</v>
      </c>
      <c r="B16877" s="2">
        <v>1.6571168696884684</v>
      </c>
    </row>
    <row r="16878" spans="1:2" x14ac:dyDescent="0.25">
      <c r="A16878" s="28" t="s">
        <v>85</v>
      </c>
      <c r="B16878" s="2">
        <v>5.3197031304644122</v>
      </c>
    </row>
    <row r="16879" spans="1:2" x14ac:dyDescent="0.25">
      <c r="A16879" s="28" t="s">
        <v>82</v>
      </c>
      <c r="B16879" s="2">
        <v>9.3885169166018105</v>
      </c>
    </row>
    <row r="16880" spans="1:2" x14ac:dyDescent="0.25">
      <c r="A16880" s="6" t="s">
        <v>248</v>
      </c>
      <c r="B16880" s="2">
        <v>275.53627487503428</v>
      </c>
    </row>
    <row r="16881" spans="1:2" x14ac:dyDescent="0.25">
      <c r="A16881" s="28" t="s">
        <v>79</v>
      </c>
      <c r="B16881" s="2">
        <v>9.1130232764528447</v>
      </c>
    </row>
    <row r="16882" spans="1:2" x14ac:dyDescent="0.25">
      <c r="A16882" s="28" t="s">
        <v>86</v>
      </c>
      <c r="B16882" s="2">
        <v>2.8691210253731754</v>
      </c>
    </row>
    <row r="16883" spans="1:2" x14ac:dyDescent="0.25">
      <c r="A16883" s="28" t="s">
        <v>87</v>
      </c>
      <c r="B16883" s="2">
        <v>4.0399943169405423</v>
      </c>
    </row>
    <row r="16884" spans="1:2" x14ac:dyDescent="0.25">
      <c r="A16884" s="28" t="s">
        <v>31</v>
      </c>
      <c r="B16884" s="2">
        <v>14.378017630814776</v>
      </c>
    </row>
    <row r="16885" spans="1:2" x14ac:dyDescent="0.25">
      <c r="A16885" s="28" t="s">
        <v>29</v>
      </c>
      <c r="B16885" s="2">
        <v>7.6353894811482323</v>
      </c>
    </row>
    <row r="16886" spans="1:2" x14ac:dyDescent="0.25">
      <c r="A16886" s="28" t="s">
        <v>30</v>
      </c>
      <c r="B16886" s="2">
        <v>5.0842310841378682</v>
      </c>
    </row>
    <row r="16887" spans="1:2" x14ac:dyDescent="0.25">
      <c r="A16887" s="28" t="s">
        <v>80</v>
      </c>
      <c r="B16887" s="2">
        <v>4.5880704062450128</v>
      </c>
    </row>
    <row r="16888" spans="1:2" x14ac:dyDescent="0.25">
      <c r="A16888" s="28" t="s">
        <v>84</v>
      </c>
      <c r="B16888" s="2">
        <v>33.396751088476591</v>
      </c>
    </row>
    <row r="16889" spans="1:2" x14ac:dyDescent="0.25">
      <c r="A16889" s="28" t="s">
        <v>85</v>
      </c>
      <c r="B16889" s="2">
        <v>73.751319774679871</v>
      </c>
    </row>
    <row r="16890" spans="1:2" x14ac:dyDescent="0.25">
      <c r="A16890" s="28" t="s">
        <v>82</v>
      </c>
      <c r="B16890" s="2">
        <v>120.68035679076536</v>
      </c>
    </row>
    <row r="16891" spans="1:2" x14ac:dyDescent="0.25">
      <c r="A16891" s="6" t="s">
        <v>20</v>
      </c>
      <c r="B16891" s="2">
        <v>67.97627075843333</v>
      </c>
    </row>
    <row r="16892" spans="1:2" x14ac:dyDescent="0.25">
      <c r="A16892" s="28" t="s">
        <v>79</v>
      </c>
      <c r="B16892" s="2">
        <v>0.67946187047523054</v>
      </c>
    </row>
    <row r="16893" spans="1:2" x14ac:dyDescent="0.25">
      <c r="A16893" s="28" t="s">
        <v>86</v>
      </c>
      <c r="B16893" s="2">
        <v>0.49319322305053831</v>
      </c>
    </row>
    <row r="16894" spans="1:2" x14ac:dyDescent="0.25">
      <c r="A16894" s="28" t="s">
        <v>87</v>
      </c>
      <c r="B16894" s="2">
        <v>1.172508170032625</v>
      </c>
    </row>
    <row r="16895" spans="1:2" x14ac:dyDescent="0.25">
      <c r="A16895" s="28" t="s">
        <v>31</v>
      </c>
      <c r="B16895" s="2">
        <v>0.38487957009612389</v>
      </c>
    </row>
    <row r="16896" spans="1:2" x14ac:dyDescent="0.25">
      <c r="A16896" s="28" t="s">
        <v>29</v>
      </c>
      <c r="B16896" s="2">
        <v>0.45445984510144588</v>
      </c>
    </row>
    <row r="16897" spans="1:2" x14ac:dyDescent="0.25">
      <c r="A16897" s="28" t="s">
        <v>30</v>
      </c>
      <c r="B16897" s="2">
        <v>0.54332991067043335</v>
      </c>
    </row>
    <row r="16898" spans="1:2" x14ac:dyDescent="0.25">
      <c r="A16898" s="28" t="s">
        <v>80</v>
      </c>
      <c r="B16898" s="2">
        <v>0.26024291453725895</v>
      </c>
    </row>
    <row r="16899" spans="1:2" x14ac:dyDescent="0.25">
      <c r="A16899" s="28" t="s">
        <v>84</v>
      </c>
      <c r="B16899" s="2">
        <v>5.1245104153808914</v>
      </c>
    </row>
    <row r="16900" spans="1:2" x14ac:dyDescent="0.25">
      <c r="A16900" s="28" t="s">
        <v>85</v>
      </c>
      <c r="B16900" s="2">
        <v>7.0356126768780527</v>
      </c>
    </row>
    <row r="16901" spans="1:2" x14ac:dyDescent="0.25">
      <c r="A16901" s="28" t="s">
        <v>82</v>
      </c>
      <c r="B16901" s="2">
        <v>51.828072162210731</v>
      </c>
    </row>
    <row r="16902" spans="1:2" x14ac:dyDescent="0.25">
      <c r="A16902" s="6" t="s">
        <v>21</v>
      </c>
      <c r="B16902" s="2">
        <v>26.2269264086571</v>
      </c>
    </row>
    <row r="16903" spans="1:2" x14ac:dyDescent="0.25">
      <c r="A16903" s="28" t="s">
        <v>79</v>
      </c>
      <c r="B16903" s="2">
        <v>0.14291175820669494</v>
      </c>
    </row>
    <row r="16904" spans="1:2" x14ac:dyDescent="0.25">
      <c r="A16904" s="28" t="s">
        <v>86</v>
      </c>
      <c r="B16904" s="2">
        <v>0.40090311060453249</v>
      </c>
    </row>
    <row r="16905" spans="1:2" x14ac:dyDescent="0.25">
      <c r="A16905" s="28" t="s">
        <v>87</v>
      </c>
      <c r="B16905" s="2">
        <v>4.2711486550300125E-2</v>
      </c>
    </row>
    <row r="16906" spans="1:2" x14ac:dyDescent="0.25">
      <c r="A16906" s="28" t="s">
        <v>31</v>
      </c>
      <c r="B16906" s="2">
        <v>0.62873612762313047</v>
      </c>
    </row>
    <row r="16907" spans="1:2" x14ac:dyDescent="0.25">
      <c r="A16907" s="28" t="s">
        <v>29</v>
      </c>
      <c r="B16907" s="2">
        <v>0.22733656026817464</v>
      </c>
    </row>
    <row r="16908" spans="1:2" x14ac:dyDescent="0.25">
      <c r="A16908" s="28" t="s">
        <v>30</v>
      </c>
      <c r="B16908" s="2">
        <v>0.28586853691571318</v>
      </c>
    </row>
    <row r="16909" spans="1:2" x14ac:dyDescent="0.25">
      <c r="A16909" s="28" t="s">
        <v>80</v>
      </c>
      <c r="B16909" s="2">
        <v>1.1943890130433654</v>
      </c>
    </row>
    <row r="16910" spans="1:2" x14ac:dyDescent="0.25">
      <c r="A16910" s="28" t="s">
        <v>84</v>
      </c>
      <c r="B16910" s="2">
        <v>4.0293685215206452</v>
      </c>
    </row>
    <row r="16911" spans="1:2" x14ac:dyDescent="0.25">
      <c r="A16911" s="28" t="s">
        <v>85</v>
      </c>
      <c r="B16911" s="2">
        <v>3.446167065671446</v>
      </c>
    </row>
    <row r="16912" spans="1:2" x14ac:dyDescent="0.25">
      <c r="A16912" s="28" t="s">
        <v>82</v>
      </c>
      <c r="B16912" s="2">
        <v>15.828534228253096</v>
      </c>
    </row>
    <row r="16913" spans="1:2" x14ac:dyDescent="0.25">
      <c r="A16913" s="6" t="s">
        <v>22</v>
      </c>
      <c r="B16913" s="2">
        <v>7.6440964900009236</v>
      </c>
    </row>
    <row r="16914" spans="1:2" x14ac:dyDescent="0.25">
      <c r="A16914" s="28" t="s">
        <v>79</v>
      </c>
      <c r="B16914" s="2">
        <v>0.17401900269987963</v>
      </c>
    </row>
    <row r="16915" spans="1:2" x14ac:dyDescent="0.25">
      <c r="A16915" s="28" t="s">
        <v>86</v>
      </c>
      <c r="B16915" s="2">
        <v>9.0024180470550524E-2</v>
      </c>
    </row>
    <row r="16916" spans="1:2" x14ac:dyDescent="0.25">
      <c r="A16916" s="28" t="s">
        <v>87</v>
      </c>
      <c r="B16916" s="2">
        <v>5.0782028124743042E-2</v>
      </c>
    </row>
    <row r="16917" spans="1:2" x14ac:dyDescent="0.25">
      <c r="A16917" s="28" t="s">
        <v>31</v>
      </c>
      <c r="B16917" s="2">
        <v>0.19443143356635406</v>
      </c>
    </row>
    <row r="16918" spans="1:2" x14ac:dyDescent="0.25">
      <c r="A16918" s="28" t="s">
        <v>29</v>
      </c>
      <c r="B16918" s="2">
        <v>9.8223032584756106E-2</v>
      </c>
    </row>
    <row r="16919" spans="1:2" x14ac:dyDescent="0.25">
      <c r="A16919" s="28" t="s">
        <v>30</v>
      </c>
      <c r="B16919" s="2">
        <v>0.15124767831915753</v>
      </c>
    </row>
    <row r="16920" spans="1:2" x14ac:dyDescent="0.25">
      <c r="A16920" s="28" t="s">
        <v>80</v>
      </c>
      <c r="B16920" s="2">
        <v>8.3954479144345576E-2</v>
      </c>
    </row>
    <row r="16921" spans="1:2" x14ac:dyDescent="0.25">
      <c r="A16921" s="28" t="s">
        <v>84</v>
      </c>
      <c r="B16921" s="2">
        <v>1.0482699134495133</v>
      </c>
    </row>
    <row r="16922" spans="1:2" x14ac:dyDescent="0.25">
      <c r="A16922" s="28" t="s">
        <v>85</v>
      </c>
      <c r="B16922" s="2">
        <v>1.5173274457678854</v>
      </c>
    </row>
    <row r="16923" spans="1:2" x14ac:dyDescent="0.25">
      <c r="A16923" s="28" t="s">
        <v>82</v>
      </c>
      <c r="B16923" s="2">
        <v>4.2358172958737388</v>
      </c>
    </row>
    <row r="16924" spans="1:2" x14ac:dyDescent="0.25">
      <c r="A16924" s="6" t="s">
        <v>25</v>
      </c>
      <c r="B16924" s="2">
        <v>71.210733172044172</v>
      </c>
    </row>
    <row r="16925" spans="1:2" x14ac:dyDescent="0.25">
      <c r="A16925" s="28" t="s">
        <v>79</v>
      </c>
      <c r="B16925" s="2">
        <v>5.2551438349505517</v>
      </c>
    </row>
    <row r="16926" spans="1:2" x14ac:dyDescent="0.25">
      <c r="A16926" s="28" t="s">
        <v>86</v>
      </c>
      <c r="B16926" s="2">
        <v>0.38210617888704251</v>
      </c>
    </row>
    <row r="16927" spans="1:2" x14ac:dyDescent="0.25">
      <c r="A16927" s="28" t="s">
        <v>87</v>
      </c>
      <c r="B16927" s="2">
        <v>0.16954427908345707</v>
      </c>
    </row>
    <row r="16928" spans="1:2" x14ac:dyDescent="0.25">
      <c r="A16928" s="28" t="s">
        <v>31</v>
      </c>
      <c r="B16928" s="2">
        <v>5.2324792479384081</v>
      </c>
    </row>
    <row r="16929" spans="1:2" x14ac:dyDescent="0.25">
      <c r="A16929" s="28" t="s">
        <v>29</v>
      </c>
      <c r="B16929" s="2">
        <v>0.7296011573240081</v>
      </c>
    </row>
    <row r="16930" spans="1:2" x14ac:dyDescent="0.25">
      <c r="A16930" s="28" t="s">
        <v>30</v>
      </c>
      <c r="B16930" s="2">
        <v>4.5694929654716709</v>
      </c>
    </row>
    <row r="16931" spans="1:2" x14ac:dyDescent="0.25">
      <c r="A16931" s="28" t="s">
        <v>80</v>
      </c>
      <c r="B16931" s="2">
        <v>0.51626510285957239</v>
      </c>
    </row>
    <row r="16932" spans="1:2" x14ac:dyDescent="0.25">
      <c r="A16932" s="28" t="s">
        <v>84</v>
      </c>
      <c r="B16932" s="2">
        <v>1.6820031104887301</v>
      </c>
    </row>
    <row r="16933" spans="1:2" x14ac:dyDescent="0.25">
      <c r="A16933" s="28" t="s">
        <v>85</v>
      </c>
      <c r="B16933" s="2">
        <v>24.543171852954654</v>
      </c>
    </row>
    <row r="16934" spans="1:2" x14ac:dyDescent="0.25">
      <c r="A16934" s="28" t="s">
        <v>82</v>
      </c>
      <c r="B16934" s="2">
        <v>28.130925442086074</v>
      </c>
    </row>
    <row r="16935" spans="1:2" x14ac:dyDescent="0.25">
      <c r="A16935" s="6" t="s">
        <v>23</v>
      </c>
      <c r="B16935" s="2">
        <v>21.932861379512879</v>
      </c>
    </row>
    <row r="16936" spans="1:2" x14ac:dyDescent="0.25">
      <c r="A16936" s="28" t="s">
        <v>79</v>
      </c>
      <c r="B16936" s="2">
        <v>0.31814684547167194</v>
      </c>
    </row>
    <row r="16937" spans="1:2" x14ac:dyDescent="0.25">
      <c r="A16937" s="28" t="s">
        <v>86</v>
      </c>
      <c r="B16937" s="2">
        <v>0.10901743293574316</v>
      </c>
    </row>
    <row r="16938" spans="1:2" x14ac:dyDescent="0.25">
      <c r="A16938" s="28" t="s">
        <v>87</v>
      </c>
      <c r="B16938" s="2">
        <v>7.4019528749555585E-2</v>
      </c>
    </row>
    <row r="16939" spans="1:2" x14ac:dyDescent="0.25">
      <c r="A16939" s="28" t="s">
        <v>31</v>
      </c>
      <c r="B16939" s="2">
        <v>0.3015795877094864</v>
      </c>
    </row>
    <row r="16940" spans="1:2" x14ac:dyDescent="0.25">
      <c r="A16940" s="28" t="s">
        <v>29</v>
      </c>
      <c r="B16940" s="2">
        <v>0.19746967195985451</v>
      </c>
    </row>
    <row r="16941" spans="1:2" x14ac:dyDescent="0.25">
      <c r="A16941" s="28" t="s">
        <v>30</v>
      </c>
      <c r="B16941" s="2">
        <v>0.1995893245549647</v>
      </c>
    </row>
    <row r="16942" spans="1:2" x14ac:dyDescent="0.25">
      <c r="A16942" s="28" t="s">
        <v>80</v>
      </c>
      <c r="B16942" s="2">
        <v>0.60390683846202053</v>
      </c>
    </row>
    <row r="16943" spans="1:2" x14ac:dyDescent="0.25">
      <c r="A16943" s="28" t="s">
        <v>84</v>
      </c>
      <c r="B16943" s="2">
        <v>4.3737593675106714</v>
      </c>
    </row>
    <row r="16944" spans="1:2" x14ac:dyDescent="0.25">
      <c r="A16944" s="28" t="s">
        <v>85</v>
      </c>
      <c r="B16944" s="2">
        <v>3.9370815145183187</v>
      </c>
    </row>
    <row r="16945" spans="1:2" x14ac:dyDescent="0.25">
      <c r="A16945" s="28" t="s">
        <v>82</v>
      </c>
      <c r="B16945" s="2">
        <v>11.818291267640593</v>
      </c>
    </row>
    <row r="16946" spans="1:2" x14ac:dyDescent="0.25">
      <c r="A16946" s="6" t="s">
        <v>250</v>
      </c>
      <c r="B16946" s="2">
        <v>55.239134596930171</v>
      </c>
    </row>
    <row r="16947" spans="1:2" x14ac:dyDescent="0.25">
      <c r="A16947" s="28" t="s">
        <v>79</v>
      </c>
      <c r="B16947" s="2">
        <v>0.91616427619651664</v>
      </c>
    </row>
    <row r="16948" spans="1:2" x14ac:dyDescent="0.25">
      <c r="A16948" s="28" t="s">
        <v>86</v>
      </c>
      <c r="B16948" s="2">
        <v>0.24228169763204491</v>
      </c>
    </row>
    <row r="16949" spans="1:2" x14ac:dyDescent="0.25">
      <c r="A16949" s="28" t="s">
        <v>87</v>
      </c>
      <c r="B16949" s="2">
        <v>0.52393358564381787</v>
      </c>
    </row>
    <row r="16950" spans="1:2" x14ac:dyDescent="0.25">
      <c r="A16950" s="28" t="s">
        <v>31</v>
      </c>
      <c r="B16950" s="2">
        <v>1.238455105861247</v>
      </c>
    </row>
    <row r="16951" spans="1:2" x14ac:dyDescent="0.25">
      <c r="A16951" s="28" t="s">
        <v>29</v>
      </c>
      <c r="B16951" s="2">
        <v>0.81425760672162006</v>
      </c>
    </row>
    <row r="16952" spans="1:2" x14ac:dyDescent="0.25">
      <c r="A16952" s="28" t="s">
        <v>30</v>
      </c>
      <c r="B16952" s="2">
        <v>0.55866409658824878</v>
      </c>
    </row>
    <row r="16953" spans="1:2" x14ac:dyDescent="0.25">
      <c r="A16953" s="28" t="s">
        <v>80</v>
      </c>
      <c r="B16953" s="2">
        <v>1.8983686873585988</v>
      </c>
    </row>
    <row r="16954" spans="1:2" x14ac:dyDescent="0.25">
      <c r="A16954" s="28" t="s">
        <v>84</v>
      </c>
      <c r="B16954" s="2">
        <v>5.8493138219083027</v>
      </c>
    </row>
    <row r="16955" spans="1:2" x14ac:dyDescent="0.25">
      <c r="A16955" s="28" t="s">
        <v>85</v>
      </c>
      <c r="B16955" s="2">
        <v>12.373675091332608</v>
      </c>
    </row>
    <row r="16956" spans="1:2" x14ac:dyDescent="0.25">
      <c r="A16956" s="28" t="s">
        <v>82</v>
      </c>
      <c r="B16956" s="2">
        <v>30.824020627687169</v>
      </c>
    </row>
    <row r="16957" spans="1:2" x14ac:dyDescent="0.25">
      <c r="A16957" s="6" t="s">
        <v>252</v>
      </c>
      <c r="B16957" s="2">
        <v>150.22859889939198</v>
      </c>
    </row>
    <row r="16958" spans="1:2" x14ac:dyDescent="0.25">
      <c r="A16958" s="28" t="s">
        <v>79</v>
      </c>
      <c r="B16958" s="2">
        <v>3.0617835876583626</v>
      </c>
    </row>
    <row r="16959" spans="1:2" x14ac:dyDescent="0.25">
      <c r="A16959" s="28" t="s">
        <v>86</v>
      </c>
      <c r="B16959" s="2">
        <v>0.83663573437543404</v>
      </c>
    </row>
    <row r="16960" spans="1:2" x14ac:dyDescent="0.25">
      <c r="A16960" s="28" t="s">
        <v>87</v>
      </c>
      <c r="B16960" s="2">
        <v>3.3141473148523621</v>
      </c>
    </row>
    <row r="16961" spans="1:2" x14ac:dyDescent="0.25">
      <c r="A16961" s="28" t="s">
        <v>31</v>
      </c>
      <c r="B16961" s="2">
        <v>7.690773631307068</v>
      </c>
    </row>
    <row r="16962" spans="1:2" x14ac:dyDescent="0.25">
      <c r="A16962" s="28" t="s">
        <v>29</v>
      </c>
      <c r="B16962" s="2">
        <v>23.035598693761408</v>
      </c>
    </row>
    <row r="16963" spans="1:2" x14ac:dyDescent="0.25">
      <c r="A16963" s="28" t="s">
        <v>30</v>
      </c>
      <c r="B16963" s="2">
        <v>4.7654922698465052</v>
      </c>
    </row>
    <row r="16964" spans="1:2" x14ac:dyDescent="0.25">
      <c r="A16964" s="28" t="s">
        <v>80</v>
      </c>
      <c r="B16964" s="2">
        <v>6.8702579087925644</v>
      </c>
    </row>
    <row r="16965" spans="1:2" x14ac:dyDescent="0.25">
      <c r="A16965" s="28" t="s">
        <v>84</v>
      </c>
      <c r="B16965" s="2">
        <v>8.2015042445641821</v>
      </c>
    </row>
    <row r="16966" spans="1:2" x14ac:dyDescent="0.25">
      <c r="A16966" s="28" t="s">
        <v>85</v>
      </c>
      <c r="B16966" s="2">
        <v>30.054113518772663</v>
      </c>
    </row>
    <row r="16967" spans="1:2" x14ac:dyDescent="0.25">
      <c r="A16967" s="28" t="s">
        <v>82</v>
      </c>
      <c r="B16967" s="2">
        <v>62.398291995461442</v>
      </c>
    </row>
    <row r="16968" spans="1:2" x14ac:dyDescent="0.25">
      <c r="A16968" s="6" t="s">
        <v>230</v>
      </c>
      <c r="B16968" s="2">
        <v>32.5323929275512</v>
      </c>
    </row>
    <row r="16969" spans="1:2" x14ac:dyDescent="0.25">
      <c r="A16969" s="28" t="s">
        <v>79</v>
      </c>
      <c r="B16969" s="2">
        <v>0.49776618165665831</v>
      </c>
    </row>
    <row r="16970" spans="1:2" x14ac:dyDescent="0.25">
      <c r="A16970" s="28" t="s">
        <v>86</v>
      </c>
      <c r="B16970" s="2">
        <v>0.229245847274367</v>
      </c>
    </row>
    <row r="16971" spans="1:2" x14ac:dyDescent="0.25">
      <c r="A16971" s="28" t="s">
        <v>87</v>
      </c>
      <c r="B16971" s="2">
        <v>0.30971754652211125</v>
      </c>
    </row>
    <row r="16972" spans="1:2" x14ac:dyDescent="0.25">
      <c r="A16972" s="28" t="s">
        <v>31</v>
      </c>
      <c r="B16972" s="2">
        <v>3.9964842113388728</v>
      </c>
    </row>
    <row r="16973" spans="1:2" x14ac:dyDescent="0.25">
      <c r="A16973" s="28" t="s">
        <v>29</v>
      </c>
      <c r="B16973" s="2">
        <v>1.2808927166513548</v>
      </c>
    </row>
    <row r="16974" spans="1:2" x14ac:dyDescent="0.25">
      <c r="A16974" s="28" t="s">
        <v>30</v>
      </c>
      <c r="B16974" s="2">
        <v>2.0902020863733837</v>
      </c>
    </row>
    <row r="16975" spans="1:2" x14ac:dyDescent="0.25">
      <c r="A16975" s="28" t="s">
        <v>80</v>
      </c>
      <c r="B16975" s="2">
        <v>1.0627438887118781</v>
      </c>
    </row>
    <row r="16976" spans="1:2" x14ac:dyDescent="0.25">
      <c r="A16976" s="28" t="s">
        <v>84</v>
      </c>
      <c r="B16976" s="2">
        <v>2.1885125992589183</v>
      </c>
    </row>
    <row r="16977" spans="1:2" x14ac:dyDescent="0.25">
      <c r="A16977" s="28" t="s">
        <v>85</v>
      </c>
      <c r="B16977" s="2">
        <v>6.6276407910897728</v>
      </c>
    </row>
    <row r="16978" spans="1:2" x14ac:dyDescent="0.25">
      <c r="A16978" s="28" t="s">
        <v>82</v>
      </c>
      <c r="B16978" s="2">
        <v>14.249187058673883</v>
      </c>
    </row>
    <row r="16979" spans="1:2" x14ac:dyDescent="0.25">
      <c r="A16979" s="6" t="s">
        <v>93</v>
      </c>
      <c r="B16979" s="2">
        <v>978.93550712070441</v>
      </c>
    </row>
    <row r="16980" spans="1:2" x14ac:dyDescent="0.25">
      <c r="A16980" s="28" t="s">
        <v>79</v>
      </c>
      <c r="B16980" s="2">
        <v>29.188884104201549</v>
      </c>
    </row>
    <row r="16981" spans="1:2" x14ac:dyDescent="0.25">
      <c r="A16981" s="28" t="s">
        <v>86</v>
      </c>
      <c r="B16981" s="2">
        <v>7.1016640162109628</v>
      </c>
    </row>
    <row r="16982" spans="1:2" x14ac:dyDescent="0.25">
      <c r="A16982" s="28" t="s">
        <v>87</v>
      </c>
      <c r="B16982" s="2">
        <v>14.192011818058592</v>
      </c>
    </row>
    <row r="16983" spans="1:2" x14ac:dyDescent="0.25">
      <c r="A16983" s="28" t="s">
        <v>31</v>
      </c>
      <c r="B16983" s="2">
        <v>43.012860366982139</v>
      </c>
    </row>
    <row r="16984" spans="1:2" x14ac:dyDescent="0.25">
      <c r="A16984" s="28" t="s">
        <v>29</v>
      </c>
      <c r="B16984" s="2">
        <v>38.744713133707883</v>
      </c>
    </row>
    <row r="16985" spans="1:2" x14ac:dyDescent="0.25">
      <c r="A16985" s="28" t="s">
        <v>30</v>
      </c>
      <c r="B16985" s="2">
        <v>21.593173844368973</v>
      </c>
    </row>
    <row r="16986" spans="1:2" x14ac:dyDescent="0.25">
      <c r="A16986" s="28" t="s">
        <v>80</v>
      </c>
      <c r="B16986" s="2">
        <v>22.270334934513638</v>
      </c>
    </row>
    <row r="16987" spans="1:2" x14ac:dyDescent="0.25">
      <c r="A16987" s="28" t="s">
        <v>84</v>
      </c>
      <c r="B16987" s="2">
        <v>103.28710969823601</v>
      </c>
    </row>
    <row r="16988" spans="1:2" x14ac:dyDescent="0.25">
      <c r="A16988" s="28" t="s">
        <v>85</v>
      </c>
      <c r="B16988" s="2">
        <v>221.61402385831408</v>
      </c>
    </row>
    <row r="16989" spans="1:2" x14ac:dyDescent="0.25">
      <c r="A16989" s="28" t="s">
        <v>82</v>
      </c>
      <c r="B16989" s="2">
        <v>477.93073134611052</v>
      </c>
    </row>
    <row r="16990" spans="1:2" x14ac:dyDescent="0.25">
      <c r="A16990" s="3" t="s">
        <v>82</v>
      </c>
      <c r="B16990" s="2">
        <v>3065.8371037478505</v>
      </c>
    </row>
    <row r="16991" spans="1:2" x14ac:dyDescent="0.25">
      <c r="A16991" s="6" t="s">
        <v>229</v>
      </c>
      <c r="B16991" s="2">
        <v>28.918361894709165</v>
      </c>
    </row>
    <row r="16992" spans="1:2" x14ac:dyDescent="0.25">
      <c r="A16992" s="28" t="s">
        <v>79</v>
      </c>
      <c r="B16992" s="2">
        <v>4.810037512077725E-2</v>
      </c>
    </row>
    <row r="16993" spans="1:2" x14ac:dyDescent="0.25">
      <c r="A16993" s="28" t="s">
        <v>86</v>
      </c>
      <c r="B16993" s="2">
        <v>0.15009403592913881</v>
      </c>
    </row>
    <row r="16994" spans="1:2" x14ac:dyDescent="0.25">
      <c r="A16994" s="28" t="s">
        <v>87</v>
      </c>
      <c r="B16994" s="2">
        <v>0.62746422998607343</v>
      </c>
    </row>
    <row r="16995" spans="1:2" x14ac:dyDescent="0.25">
      <c r="A16995" s="28" t="s">
        <v>31</v>
      </c>
      <c r="B16995" s="2">
        <v>0.66969959300636839</v>
      </c>
    </row>
    <row r="16996" spans="1:2" x14ac:dyDescent="0.25">
      <c r="A16996" s="28" t="s">
        <v>29</v>
      </c>
      <c r="B16996" s="2">
        <v>0.81366914943561697</v>
      </c>
    </row>
    <row r="16997" spans="1:2" x14ac:dyDescent="0.25">
      <c r="A16997" s="28" t="s">
        <v>30</v>
      </c>
      <c r="B16997" s="2">
        <v>0.18957618800544135</v>
      </c>
    </row>
    <row r="16998" spans="1:2" x14ac:dyDescent="0.25">
      <c r="A16998" s="28" t="s">
        <v>88</v>
      </c>
      <c r="B16998" s="2">
        <v>10.942426111506803</v>
      </c>
    </row>
    <row r="16999" spans="1:2" x14ac:dyDescent="0.25">
      <c r="A16999" s="28" t="s">
        <v>80</v>
      </c>
      <c r="B16999" s="2">
        <v>0.92069964966863294</v>
      </c>
    </row>
    <row r="17000" spans="1:2" x14ac:dyDescent="0.25">
      <c r="A17000" s="28" t="s">
        <v>84</v>
      </c>
      <c r="B17000" s="2">
        <v>7.5674506771936967</v>
      </c>
    </row>
    <row r="17001" spans="1:2" x14ac:dyDescent="0.25">
      <c r="A17001" s="28" t="s">
        <v>85</v>
      </c>
      <c r="B17001" s="2">
        <v>6.9891818848566176</v>
      </c>
    </row>
    <row r="17002" spans="1:2" x14ac:dyDescent="0.25">
      <c r="A17002" s="6" t="s">
        <v>240</v>
      </c>
      <c r="B17002" s="2">
        <v>8.1860352991535077</v>
      </c>
    </row>
    <row r="17003" spans="1:2" x14ac:dyDescent="0.25">
      <c r="A17003" s="28" t="s">
        <v>87</v>
      </c>
      <c r="B17003" s="2">
        <v>0.67302575664776232</v>
      </c>
    </row>
    <row r="17004" spans="1:2" x14ac:dyDescent="0.25">
      <c r="A17004" s="28" t="s">
        <v>31</v>
      </c>
      <c r="B17004" s="2">
        <v>0.22119782922636416</v>
      </c>
    </row>
    <row r="17005" spans="1:2" x14ac:dyDescent="0.25">
      <c r="A17005" s="28" t="s">
        <v>29</v>
      </c>
      <c r="B17005" s="2">
        <v>0.73067964775403704</v>
      </c>
    </row>
    <row r="17006" spans="1:2" x14ac:dyDescent="0.25">
      <c r="A17006" s="28" t="s">
        <v>30</v>
      </c>
      <c r="B17006" s="2">
        <v>0.68395874731885287</v>
      </c>
    </row>
    <row r="17007" spans="1:2" x14ac:dyDescent="0.25">
      <c r="A17007" s="28" t="s">
        <v>88</v>
      </c>
      <c r="B17007" s="2">
        <v>0.7930978436045325</v>
      </c>
    </row>
    <row r="17008" spans="1:2" x14ac:dyDescent="0.25">
      <c r="A17008" s="28" t="s">
        <v>80</v>
      </c>
      <c r="B17008" s="2">
        <v>0.20548039435088752</v>
      </c>
    </row>
    <row r="17009" spans="1:2" x14ac:dyDescent="0.25">
      <c r="A17009" s="28" t="s">
        <v>84</v>
      </c>
      <c r="B17009" s="2">
        <v>1.2562625124209557</v>
      </c>
    </row>
    <row r="17010" spans="1:2" x14ac:dyDescent="0.25">
      <c r="A17010" s="28" t="s">
        <v>85</v>
      </c>
      <c r="B17010" s="2">
        <v>3.622332567830115</v>
      </c>
    </row>
    <row r="17011" spans="1:2" x14ac:dyDescent="0.25">
      <c r="A17011" s="6" t="s">
        <v>242</v>
      </c>
      <c r="B17011" s="2">
        <v>173.70633564995279</v>
      </c>
    </row>
    <row r="17012" spans="1:2" x14ac:dyDescent="0.25">
      <c r="A17012" s="28" t="s">
        <v>79</v>
      </c>
      <c r="B17012" s="2">
        <v>4.4141122886912543</v>
      </c>
    </row>
    <row r="17013" spans="1:2" x14ac:dyDescent="0.25">
      <c r="A17013" s="28" t="s">
        <v>86</v>
      </c>
      <c r="B17013" s="2">
        <v>0.78703169332176792</v>
      </c>
    </row>
    <row r="17014" spans="1:2" x14ac:dyDescent="0.25">
      <c r="A17014" s="28" t="s">
        <v>87</v>
      </c>
      <c r="B17014" s="2">
        <v>2.6327406524679002</v>
      </c>
    </row>
    <row r="17015" spans="1:2" x14ac:dyDescent="0.25">
      <c r="A17015" s="28" t="s">
        <v>31</v>
      </c>
      <c r="B17015" s="2">
        <v>6.3101338960221032</v>
      </c>
    </row>
    <row r="17016" spans="1:2" x14ac:dyDescent="0.25">
      <c r="A17016" s="28" t="s">
        <v>29</v>
      </c>
      <c r="B17016" s="2">
        <v>4.2530303712870667</v>
      </c>
    </row>
    <row r="17017" spans="1:2" x14ac:dyDescent="0.25">
      <c r="A17017" s="28" t="s">
        <v>30</v>
      </c>
      <c r="B17017" s="2">
        <v>5.3738214308540035</v>
      </c>
    </row>
    <row r="17018" spans="1:2" x14ac:dyDescent="0.25">
      <c r="A17018" s="28" t="s">
        <v>88</v>
      </c>
      <c r="B17018" s="2">
        <v>54.231744330812404</v>
      </c>
    </row>
    <row r="17019" spans="1:2" x14ac:dyDescent="0.25">
      <c r="A17019" s="28" t="s">
        <v>80</v>
      </c>
      <c r="B17019" s="2">
        <v>4.2831625612160966</v>
      </c>
    </row>
    <row r="17020" spans="1:2" x14ac:dyDescent="0.25">
      <c r="A17020" s="28" t="s">
        <v>84</v>
      </c>
      <c r="B17020" s="2">
        <v>48.956756757795979</v>
      </c>
    </row>
    <row r="17021" spans="1:2" x14ac:dyDescent="0.25">
      <c r="A17021" s="28" t="s">
        <v>85</v>
      </c>
      <c r="B17021" s="2">
        <v>42.463801667484191</v>
      </c>
    </row>
    <row r="17022" spans="1:2" x14ac:dyDescent="0.25">
      <c r="A17022" s="6" t="s">
        <v>53</v>
      </c>
      <c r="B17022" s="2">
        <v>15.023699107989152</v>
      </c>
    </row>
    <row r="17023" spans="1:2" x14ac:dyDescent="0.25">
      <c r="A17023" s="28" t="s">
        <v>79</v>
      </c>
      <c r="B17023" s="2">
        <v>0.65196112283651741</v>
      </c>
    </row>
    <row r="17024" spans="1:2" x14ac:dyDescent="0.25">
      <c r="A17024" s="28" t="s">
        <v>86</v>
      </c>
      <c r="B17024" s="2">
        <v>0.16066627905617983</v>
      </c>
    </row>
    <row r="17025" spans="1:2" x14ac:dyDescent="0.25">
      <c r="A17025" s="28" t="s">
        <v>87</v>
      </c>
      <c r="B17025" s="2">
        <v>1.0118608682251702E-2</v>
      </c>
    </row>
    <row r="17026" spans="1:2" x14ac:dyDescent="0.25">
      <c r="A17026" s="28" t="s">
        <v>31</v>
      </c>
      <c r="B17026" s="2">
        <v>0.34280429571629034</v>
      </c>
    </row>
    <row r="17027" spans="1:2" x14ac:dyDescent="0.25">
      <c r="A17027" s="28" t="s">
        <v>29</v>
      </c>
      <c r="B17027" s="2">
        <v>0.22394557459514297</v>
      </c>
    </row>
    <row r="17028" spans="1:2" x14ac:dyDescent="0.25">
      <c r="A17028" s="28" t="s">
        <v>30</v>
      </c>
      <c r="B17028" s="2">
        <v>4.3944752674316225E-2</v>
      </c>
    </row>
    <row r="17029" spans="1:2" x14ac:dyDescent="0.25">
      <c r="A17029" s="28" t="s">
        <v>80</v>
      </c>
      <c r="B17029" s="2">
        <v>6.579790996332946</v>
      </c>
    </row>
    <row r="17030" spans="1:2" x14ac:dyDescent="0.25">
      <c r="A17030" s="28" t="s">
        <v>84</v>
      </c>
      <c r="B17030" s="2">
        <v>3.1702276490195387</v>
      </c>
    </row>
    <row r="17031" spans="1:2" x14ac:dyDescent="0.25">
      <c r="A17031" s="28" t="s">
        <v>85</v>
      </c>
      <c r="B17031" s="2">
        <v>3.8402398290759687</v>
      </c>
    </row>
    <row r="17032" spans="1:2" x14ac:dyDescent="0.25">
      <c r="A17032" s="6" t="s">
        <v>231</v>
      </c>
      <c r="B17032" s="2">
        <v>72.216123613350987</v>
      </c>
    </row>
    <row r="17033" spans="1:2" x14ac:dyDescent="0.25">
      <c r="A17033" s="28" t="s">
        <v>79</v>
      </c>
      <c r="B17033" s="2">
        <v>0.17457776690632248</v>
      </c>
    </row>
    <row r="17034" spans="1:2" x14ac:dyDescent="0.25">
      <c r="A17034" s="28" t="s">
        <v>86</v>
      </c>
      <c r="B17034" s="2">
        <v>4.2437032205749035E-2</v>
      </c>
    </row>
    <row r="17035" spans="1:2" x14ac:dyDescent="0.25">
      <c r="A17035" s="28" t="s">
        <v>31</v>
      </c>
      <c r="B17035" s="2">
        <v>5.4452856852601137</v>
      </c>
    </row>
    <row r="17036" spans="1:2" x14ac:dyDescent="0.25">
      <c r="A17036" s="28" t="s">
        <v>29</v>
      </c>
      <c r="B17036" s="2">
        <v>5.2560864391371735</v>
      </c>
    </row>
    <row r="17037" spans="1:2" x14ac:dyDescent="0.25">
      <c r="A17037" s="28" t="s">
        <v>30</v>
      </c>
      <c r="B17037" s="2">
        <v>1.1041331390624557E-2</v>
      </c>
    </row>
    <row r="17038" spans="1:2" x14ac:dyDescent="0.25">
      <c r="A17038" s="28" t="s">
        <v>88</v>
      </c>
      <c r="B17038" s="2">
        <v>55.661222049558617</v>
      </c>
    </row>
    <row r="17039" spans="1:2" x14ac:dyDescent="0.25">
      <c r="A17039" s="28" t="s">
        <v>80</v>
      </c>
      <c r="B17039" s="2">
        <v>1.086880770541198</v>
      </c>
    </row>
    <row r="17040" spans="1:2" x14ac:dyDescent="0.25">
      <c r="A17040" s="28" t="s">
        <v>84</v>
      </c>
      <c r="B17040" s="2">
        <v>2.1317532136128774</v>
      </c>
    </row>
    <row r="17041" spans="1:2" x14ac:dyDescent="0.25">
      <c r="A17041" s="28" t="s">
        <v>85</v>
      </c>
      <c r="B17041" s="2">
        <v>2.4068393247382978</v>
      </c>
    </row>
    <row r="17042" spans="1:2" x14ac:dyDescent="0.25">
      <c r="A17042" s="6" t="s">
        <v>19</v>
      </c>
      <c r="B17042" s="2">
        <v>4.5192650117201403</v>
      </c>
    </row>
    <row r="17043" spans="1:2" x14ac:dyDescent="0.25">
      <c r="A17043" s="28" t="s">
        <v>79</v>
      </c>
      <c r="B17043" s="2">
        <v>7.6224532925593932E-2</v>
      </c>
    </row>
    <row r="17044" spans="1:2" x14ac:dyDescent="0.25">
      <c r="A17044" s="28" t="s">
        <v>86</v>
      </c>
      <c r="B17044" s="2">
        <v>1.2527753068812111E-2</v>
      </c>
    </row>
    <row r="17045" spans="1:2" x14ac:dyDescent="0.25">
      <c r="A17045" s="28" t="s">
        <v>87</v>
      </c>
      <c r="B17045" s="2">
        <v>5.4611835626186727E-3</v>
      </c>
    </row>
    <row r="17046" spans="1:2" x14ac:dyDescent="0.25">
      <c r="A17046" s="28" t="s">
        <v>31</v>
      </c>
      <c r="B17046" s="2">
        <v>0.13114289352313291</v>
      </c>
    </row>
    <row r="17047" spans="1:2" x14ac:dyDescent="0.25">
      <c r="A17047" s="28" t="s">
        <v>29</v>
      </c>
      <c r="B17047" s="2">
        <v>0.40559054882141504</v>
      </c>
    </row>
    <row r="17048" spans="1:2" x14ac:dyDescent="0.25">
      <c r="A17048" s="28" t="s">
        <v>30</v>
      </c>
      <c r="B17048" s="2">
        <v>0.566443773457042</v>
      </c>
    </row>
    <row r="17049" spans="1:2" x14ac:dyDescent="0.25">
      <c r="A17049" s="28" t="s">
        <v>88</v>
      </c>
      <c r="B17049" s="2">
        <v>2.2402149062455918</v>
      </c>
    </row>
    <row r="17050" spans="1:2" x14ac:dyDescent="0.25">
      <c r="A17050" s="28" t="s">
        <v>80</v>
      </c>
      <c r="B17050" s="2">
        <v>1.0530097724621983E-2</v>
      </c>
    </row>
    <row r="17051" spans="1:2" x14ac:dyDescent="0.25">
      <c r="A17051" s="28" t="s">
        <v>84</v>
      </c>
      <c r="B17051" s="2">
        <v>0.11470081439801177</v>
      </c>
    </row>
    <row r="17052" spans="1:2" x14ac:dyDescent="0.25">
      <c r="A17052" s="28" t="s">
        <v>85</v>
      </c>
      <c r="B17052" s="2">
        <v>0.95642850799330048</v>
      </c>
    </row>
    <row r="17053" spans="1:2" x14ac:dyDescent="0.25">
      <c r="A17053" s="6" t="s">
        <v>244</v>
      </c>
      <c r="B17053" s="2">
        <v>44.739727693529673</v>
      </c>
    </row>
    <row r="17054" spans="1:2" x14ac:dyDescent="0.25">
      <c r="A17054" s="28" t="s">
        <v>79</v>
      </c>
      <c r="B17054" s="2">
        <v>0.28918733828087939</v>
      </c>
    </row>
    <row r="17055" spans="1:2" x14ac:dyDescent="0.25">
      <c r="A17055" s="28" t="s">
        <v>86</v>
      </c>
      <c r="B17055" s="2">
        <v>0.24621798471177442</v>
      </c>
    </row>
    <row r="17056" spans="1:2" x14ac:dyDescent="0.25">
      <c r="A17056" s="28" t="s">
        <v>87</v>
      </c>
      <c r="B17056" s="2">
        <v>1.4906511684642578</v>
      </c>
    </row>
    <row r="17057" spans="1:2" x14ac:dyDescent="0.25">
      <c r="A17057" s="28" t="s">
        <v>31</v>
      </c>
      <c r="B17057" s="2">
        <v>1.6703201992317749</v>
      </c>
    </row>
    <row r="17058" spans="1:2" x14ac:dyDescent="0.25">
      <c r="A17058" s="28" t="s">
        <v>29</v>
      </c>
      <c r="B17058" s="2">
        <v>1.46970060935834</v>
      </c>
    </row>
    <row r="17059" spans="1:2" x14ac:dyDescent="0.25">
      <c r="A17059" s="28" t="s">
        <v>30</v>
      </c>
      <c r="B17059" s="2">
        <v>0.64034342676743916</v>
      </c>
    </row>
    <row r="17060" spans="1:2" x14ac:dyDescent="0.25">
      <c r="A17060" s="28" t="s">
        <v>88</v>
      </c>
      <c r="B17060" s="2">
        <v>22.60084952750961</v>
      </c>
    </row>
    <row r="17061" spans="1:2" x14ac:dyDescent="0.25">
      <c r="A17061" s="28" t="s">
        <v>80</v>
      </c>
      <c r="B17061" s="2">
        <v>0.10108465323138169</v>
      </c>
    </row>
    <row r="17062" spans="1:2" x14ac:dyDescent="0.25">
      <c r="A17062" s="28" t="s">
        <v>84</v>
      </c>
      <c r="B17062" s="2">
        <v>5.6632662473879716</v>
      </c>
    </row>
    <row r="17063" spans="1:2" x14ac:dyDescent="0.25">
      <c r="A17063" s="28" t="s">
        <v>85</v>
      </c>
      <c r="B17063" s="2">
        <v>10.568106538586241</v>
      </c>
    </row>
    <row r="17064" spans="1:2" x14ac:dyDescent="0.25">
      <c r="A17064" s="6" t="s">
        <v>52</v>
      </c>
      <c r="B17064" s="2">
        <v>12.759829925626921</v>
      </c>
    </row>
    <row r="17065" spans="1:2" x14ac:dyDescent="0.25">
      <c r="A17065" s="28" t="s">
        <v>79</v>
      </c>
      <c r="B17065" s="2">
        <v>1.5183105209442115E-3</v>
      </c>
    </row>
    <row r="17066" spans="1:2" x14ac:dyDescent="0.25">
      <c r="A17066" s="28" t="s">
        <v>86</v>
      </c>
      <c r="B17066" s="2">
        <v>1.6541451367978858E-3</v>
      </c>
    </row>
    <row r="17067" spans="1:2" x14ac:dyDescent="0.25">
      <c r="A17067" s="28" t="s">
        <v>87</v>
      </c>
      <c r="B17067" s="2">
        <v>1.4457446267274921E-2</v>
      </c>
    </row>
    <row r="17068" spans="1:2" x14ac:dyDescent="0.25">
      <c r="A17068" s="28" t="s">
        <v>31</v>
      </c>
      <c r="B17068" s="2">
        <v>2.5388421345400087</v>
      </c>
    </row>
    <row r="17069" spans="1:2" x14ac:dyDescent="0.25">
      <c r="A17069" s="28" t="s">
        <v>29</v>
      </c>
      <c r="B17069" s="2">
        <v>6.9619015726875039E-2</v>
      </c>
    </row>
    <row r="17070" spans="1:2" x14ac:dyDescent="0.25">
      <c r="A17070" s="28" t="s">
        <v>30</v>
      </c>
      <c r="B17070" s="2">
        <v>1.67597220410528</v>
      </c>
    </row>
    <row r="17071" spans="1:2" x14ac:dyDescent="0.25">
      <c r="A17071" s="28" t="s">
        <v>88</v>
      </c>
      <c r="B17071" s="2">
        <v>7.9741851650904074</v>
      </c>
    </row>
    <row r="17072" spans="1:2" x14ac:dyDescent="0.25">
      <c r="A17072" s="28" t="s">
        <v>80</v>
      </c>
      <c r="B17072" s="2">
        <v>2.533500813732394E-2</v>
      </c>
    </row>
    <row r="17073" spans="1:2" x14ac:dyDescent="0.25">
      <c r="A17073" s="28" t="s">
        <v>84</v>
      </c>
      <c r="B17073" s="2">
        <v>0.11524174582178177</v>
      </c>
    </row>
    <row r="17074" spans="1:2" x14ac:dyDescent="0.25">
      <c r="A17074" s="28" t="s">
        <v>85</v>
      </c>
      <c r="B17074" s="2">
        <v>0.34300475028022515</v>
      </c>
    </row>
    <row r="17075" spans="1:2" x14ac:dyDescent="0.25">
      <c r="A17075" s="6" t="s">
        <v>246</v>
      </c>
      <c r="B17075" s="2">
        <v>42.077641124279751</v>
      </c>
    </row>
    <row r="17076" spans="1:2" x14ac:dyDescent="0.25">
      <c r="A17076" s="28" t="s">
        <v>79</v>
      </c>
      <c r="B17076" s="2">
        <v>0.49622736175647764</v>
      </c>
    </row>
    <row r="17077" spans="1:2" x14ac:dyDescent="0.25">
      <c r="A17077" s="28" t="s">
        <v>86</v>
      </c>
      <c r="B17077" s="2">
        <v>0.19391035735502657</v>
      </c>
    </row>
    <row r="17078" spans="1:2" x14ac:dyDescent="0.25">
      <c r="A17078" s="28" t="s">
        <v>87</v>
      </c>
      <c r="B17078" s="2">
        <v>0.7024573567325072</v>
      </c>
    </row>
    <row r="17079" spans="1:2" x14ac:dyDescent="0.25">
      <c r="A17079" s="28" t="s">
        <v>31</v>
      </c>
      <c r="B17079" s="2">
        <v>0.29149289294083208</v>
      </c>
    </row>
    <row r="17080" spans="1:2" x14ac:dyDescent="0.25">
      <c r="A17080" s="28" t="s">
        <v>29</v>
      </c>
      <c r="B17080" s="2">
        <v>0.57825203083847498</v>
      </c>
    </row>
    <row r="17081" spans="1:2" x14ac:dyDescent="0.25">
      <c r="A17081" s="28" t="s">
        <v>30</v>
      </c>
      <c r="B17081" s="2">
        <v>0.50455666116863485</v>
      </c>
    </row>
    <row r="17082" spans="1:2" x14ac:dyDescent="0.25">
      <c r="A17082" s="28" t="s">
        <v>88</v>
      </c>
      <c r="B17082" s="2">
        <v>10.867055140584384</v>
      </c>
    </row>
    <row r="17083" spans="1:2" x14ac:dyDescent="0.25">
      <c r="A17083" s="28" t="s">
        <v>80</v>
      </c>
      <c r="B17083" s="2">
        <v>1.8227317063523401</v>
      </c>
    </row>
    <row r="17084" spans="1:2" x14ac:dyDescent="0.25">
      <c r="A17084" s="28" t="s">
        <v>84</v>
      </c>
      <c r="B17084" s="2">
        <v>9.5256866562836766</v>
      </c>
    </row>
    <row r="17085" spans="1:2" x14ac:dyDescent="0.25">
      <c r="A17085" s="28" t="s">
        <v>85</v>
      </c>
      <c r="B17085" s="2">
        <v>17.095270960267396</v>
      </c>
    </row>
    <row r="17086" spans="1:2" x14ac:dyDescent="0.25">
      <c r="A17086" s="6" t="s">
        <v>248</v>
      </c>
      <c r="B17086" s="2">
        <v>498.16763957707428</v>
      </c>
    </row>
    <row r="17087" spans="1:2" x14ac:dyDescent="0.25">
      <c r="A17087" s="28" t="s">
        <v>79</v>
      </c>
      <c r="B17087" s="2">
        <v>7.4466338900220981</v>
      </c>
    </row>
    <row r="17088" spans="1:2" x14ac:dyDescent="0.25">
      <c r="A17088" s="28" t="s">
        <v>86</v>
      </c>
      <c r="B17088" s="2">
        <v>2.5225425039775242</v>
      </c>
    </row>
    <row r="17089" spans="1:2" x14ac:dyDescent="0.25">
      <c r="A17089" s="28" t="s">
        <v>87</v>
      </c>
      <c r="B17089" s="2">
        <v>7.4937179559753702</v>
      </c>
    </row>
    <row r="17090" spans="1:2" x14ac:dyDescent="0.25">
      <c r="A17090" s="28" t="s">
        <v>31</v>
      </c>
      <c r="B17090" s="2">
        <v>15.918086074515822</v>
      </c>
    </row>
    <row r="17091" spans="1:2" x14ac:dyDescent="0.25">
      <c r="A17091" s="28" t="s">
        <v>29</v>
      </c>
      <c r="B17091" s="2">
        <v>6.8419843678781183</v>
      </c>
    </row>
    <row r="17092" spans="1:2" x14ac:dyDescent="0.25">
      <c r="A17092" s="28" t="s">
        <v>30</v>
      </c>
      <c r="B17092" s="2">
        <v>15.069339188702726</v>
      </c>
    </row>
    <row r="17093" spans="1:2" x14ac:dyDescent="0.25">
      <c r="A17093" s="28" t="s">
        <v>88</v>
      </c>
      <c r="B17093" s="2">
        <v>170.80841192669396</v>
      </c>
    </row>
    <row r="17094" spans="1:2" x14ac:dyDescent="0.25">
      <c r="A17094" s="28" t="s">
        <v>80</v>
      </c>
      <c r="B17094" s="2">
        <v>9.2989124325024779</v>
      </c>
    </row>
    <row r="17095" spans="1:2" x14ac:dyDescent="0.25">
      <c r="A17095" s="28" t="s">
        <v>84</v>
      </c>
      <c r="B17095" s="2">
        <v>139.50063148417266</v>
      </c>
    </row>
    <row r="17096" spans="1:2" x14ac:dyDescent="0.25">
      <c r="A17096" s="28" t="s">
        <v>85</v>
      </c>
      <c r="B17096" s="2">
        <v>123.26737975263352</v>
      </c>
    </row>
    <row r="17097" spans="1:2" x14ac:dyDescent="0.25">
      <c r="A17097" s="6" t="s">
        <v>20</v>
      </c>
      <c r="B17097" s="2">
        <v>189.13582738558</v>
      </c>
    </row>
    <row r="17098" spans="1:2" x14ac:dyDescent="0.25">
      <c r="A17098" s="28" t="s">
        <v>79</v>
      </c>
      <c r="B17098" s="2">
        <v>4.784424172779322</v>
      </c>
    </row>
    <row r="17099" spans="1:2" x14ac:dyDescent="0.25">
      <c r="A17099" s="28" t="s">
        <v>86</v>
      </c>
      <c r="B17099" s="2">
        <v>2.4039529626441323</v>
      </c>
    </row>
    <row r="17100" spans="1:2" x14ac:dyDescent="0.25">
      <c r="A17100" s="28" t="s">
        <v>87</v>
      </c>
      <c r="B17100" s="2">
        <v>8.5175792299235553</v>
      </c>
    </row>
    <row r="17101" spans="1:2" x14ac:dyDescent="0.25">
      <c r="A17101" s="28" t="s">
        <v>31</v>
      </c>
      <c r="B17101" s="2">
        <v>2.6990680670743803</v>
      </c>
    </row>
    <row r="17102" spans="1:2" x14ac:dyDescent="0.25">
      <c r="A17102" s="28" t="s">
        <v>29</v>
      </c>
      <c r="B17102" s="2">
        <v>1.0992681553972667</v>
      </c>
    </row>
    <row r="17103" spans="1:2" x14ac:dyDescent="0.25">
      <c r="A17103" s="28" t="s">
        <v>30</v>
      </c>
      <c r="B17103" s="2">
        <v>3.0196726262117073</v>
      </c>
    </row>
    <row r="17104" spans="1:2" x14ac:dyDescent="0.25">
      <c r="A17104" s="28" t="s">
        <v>88</v>
      </c>
      <c r="B17104" s="2">
        <v>113.75433875832476</v>
      </c>
    </row>
    <row r="17105" spans="1:2" x14ac:dyDescent="0.25">
      <c r="A17105" s="28" t="s">
        <v>80</v>
      </c>
      <c r="B17105" s="2">
        <v>1.5484251791960777</v>
      </c>
    </row>
    <row r="17106" spans="1:2" x14ac:dyDescent="0.25">
      <c r="A17106" s="28" t="s">
        <v>84</v>
      </c>
      <c r="B17106" s="2">
        <v>20.066371090410602</v>
      </c>
    </row>
    <row r="17107" spans="1:2" x14ac:dyDescent="0.25">
      <c r="A17107" s="28" t="s">
        <v>85</v>
      </c>
      <c r="B17107" s="2">
        <v>31.242727143618186</v>
      </c>
    </row>
    <row r="17108" spans="1:2" x14ac:dyDescent="0.25">
      <c r="A17108" s="6" t="s">
        <v>21</v>
      </c>
      <c r="B17108" s="2">
        <v>97.68790436990534</v>
      </c>
    </row>
    <row r="17109" spans="1:2" x14ac:dyDescent="0.25">
      <c r="A17109" s="28" t="s">
        <v>79</v>
      </c>
      <c r="B17109" s="2">
        <v>0.3308618190451566</v>
      </c>
    </row>
    <row r="17110" spans="1:2" x14ac:dyDescent="0.25">
      <c r="A17110" s="28" t="s">
        <v>86</v>
      </c>
      <c r="B17110" s="2">
        <v>0.44182138078147731</v>
      </c>
    </row>
    <row r="17111" spans="1:2" x14ac:dyDescent="0.25">
      <c r="A17111" s="28" t="s">
        <v>87</v>
      </c>
      <c r="B17111" s="2">
        <v>0.34300673405293952</v>
      </c>
    </row>
    <row r="17112" spans="1:2" x14ac:dyDescent="0.25">
      <c r="A17112" s="28" t="s">
        <v>31</v>
      </c>
      <c r="B17112" s="2">
        <v>0.91480837667654191</v>
      </c>
    </row>
    <row r="17113" spans="1:2" x14ac:dyDescent="0.25">
      <c r="A17113" s="28" t="s">
        <v>29</v>
      </c>
      <c r="B17113" s="2">
        <v>1.4495384691294984</v>
      </c>
    </row>
    <row r="17114" spans="1:2" x14ac:dyDescent="0.25">
      <c r="A17114" s="28" t="s">
        <v>30</v>
      </c>
      <c r="B17114" s="2">
        <v>2.9863987300596793</v>
      </c>
    </row>
    <row r="17115" spans="1:2" x14ac:dyDescent="0.25">
      <c r="A17115" s="28" t="s">
        <v>88</v>
      </c>
      <c r="B17115" s="2">
        <v>24.900007106503995</v>
      </c>
    </row>
    <row r="17116" spans="1:2" x14ac:dyDescent="0.25">
      <c r="A17116" s="28" t="s">
        <v>80</v>
      </c>
      <c r="B17116" s="2">
        <v>24.502927826507708</v>
      </c>
    </row>
    <row r="17117" spans="1:2" x14ac:dyDescent="0.25">
      <c r="A17117" s="28" t="s">
        <v>84</v>
      </c>
      <c r="B17117" s="2">
        <v>13.950565518413082</v>
      </c>
    </row>
    <row r="17118" spans="1:2" x14ac:dyDescent="0.25">
      <c r="A17118" s="28" t="s">
        <v>85</v>
      </c>
      <c r="B17118" s="2">
        <v>27.867968408735262</v>
      </c>
    </row>
    <row r="17119" spans="1:2" x14ac:dyDescent="0.25">
      <c r="A17119" s="6" t="s">
        <v>22</v>
      </c>
      <c r="B17119" s="2">
        <v>10.242345580736682</v>
      </c>
    </row>
    <row r="17120" spans="1:2" x14ac:dyDescent="0.25">
      <c r="A17120" s="28" t="s">
        <v>79</v>
      </c>
      <c r="B17120" s="2">
        <v>0.15033479686484016</v>
      </c>
    </row>
    <row r="17121" spans="1:2" x14ac:dyDescent="0.25">
      <c r="A17121" s="28" t="s">
        <v>86</v>
      </c>
      <c r="B17121" s="2">
        <v>0.10907563987372743</v>
      </c>
    </row>
    <row r="17122" spans="1:2" x14ac:dyDescent="0.25">
      <c r="A17122" s="28" t="s">
        <v>87</v>
      </c>
      <c r="B17122" s="2">
        <v>0.11593717850040544</v>
      </c>
    </row>
    <row r="17123" spans="1:2" x14ac:dyDescent="0.25">
      <c r="A17123" s="28" t="s">
        <v>31</v>
      </c>
      <c r="B17123" s="2">
        <v>0.20281370355171366</v>
      </c>
    </row>
    <row r="17124" spans="1:2" x14ac:dyDescent="0.25">
      <c r="A17124" s="28" t="s">
        <v>29</v>
      </c>
      <c r="B17124" s="2">
        <v>0.2234858402240929</v>
      </c>
    </row>
    <row r="17125" spans="1:2" x14ac:dyDescent="0.25">
      <c r="A17125" s="28" t="s">
        <v>30</v>
      </c>
      <c r="B17125" s="2">
        <v>0.16877893805642963</v>
      </c>
    </row>
    <row r="17126" spans="1:2" x14ac:dyDescent="0.25">
      <c r="A17126" s="28" t="s">
        <v>88</v>
      </c>
      <c r="B17126" s="2">
        <v>3.9810409451860505</v>
      </c>
    </row>
    <row r="17127" spans="1:2" x14ac:dyDescent="0.25">
      <c r="A17127" s="28" t="s">
        <v>80</v>
      </c>
      <c r="B17127" s="2">
        <v>0.11811651213727227</v>
      </c>
    </row>
    <row r="17128" spans="1:2" x14ac:dyDescent="0.25">
      <c r="A17128" s="28" t="s">
        <v>84</v>
      </c>
      <c r="B17128" s="2">
        <v>2.0424716485764423</v>
      </c>
    </row>
    <row r="17129" spans="1:2" x14ac:dyDescent="0.25">
      <c r="A17129" s="28" t="s">
        <v>85</v>
      </c>
      <c r="B17129" s="2">
        <v>3.1302903777657063</v>
      </c>
    </row>
    <row r="17130" spans="1:2" x14ac:dyDescent="0.25">
      <c r="A17130" s="6" t="s">
        <v>25</v>
      </c>
      <c r="B17130" s="2">
        <v>42.547588600961674</v>
      </c>
    </row>
    <row r="17131" spans="1:2" x14ac:dyDescent="0.25">
      <c r="A17131" s="28" t="s">
        <v>79</v>
      </c>
      <c r="B17131" s="2">
        <v>0.87227342169238908</v>
      </c>
    </row>
    <row r="17132" spans="1:2" x14ac:dyDescent="0.25">
      <c r="A17132" s="28" t="s">
        <v>86</v>
      </c>
      <c r="B17132" s="2">
        <v>0.21955978736332069</v>
      </c>
    </row>
    <row r="17133" spans="1:2" x14ac:dyDescent="0.25">
      <c r="A17133" s="28" t="s">
        <v>87</v>
      </c>
      <c r="B17133" s="2">
        <v>0.22833520805209584</v>
      </c>
    </row>
    <row r="17134" spans="1:2" x14ac:dyDescent="0.25">
      <c r="A17134" s="28" t="s">
        <v>31</v>
      </c>
      <c r="B17134" s="2">
        <v>1.3982301846449432</v>
      </c>
    </row>
    <row r="17135" spans="1:2" x14ac:dyDescent="0.25">
      <c r="A17135" s="28" t="s">
        <v>29</v>
      </c>
      <c r="B17135" s="2">
        <v>1.9152107556906817</v>
      </c>
    </row>
    <row r="17136" spans="1:2" x14ac:dyDescent="0.25">
      <c r="A17136" s="28" t="s">
        <v>30</v>
      </c>
      <c r="B17136" s="2">
        <v>0.85586773195872845</v>
      </c>
    </row>
    <row r="17137" spans="1:2" x14ac:dyDescent="0.25">
      <c r="A17137" s="28" t="s">
        <v>88</v>
      </c>
      <c r="B17137" s="2">
        <v>16.719172562630334</v>
      </c>
    </row>
    <row r="17138" spans="1:2" x14ac:dyDescent="0.25">
      <c r="A17138" s="28" t="s">
        <v>80</v>
      </c>
      <c r="B17138" s="2">
        <v>0.55772958306526899</v>
      </c>
    </row>
    <row r="17139" spans="1:2" x14ac:dyDescent="0.25">
      <c r="A17139" s="28" t="s">
        <v>84</v>
      </c>
      <c r="B17139" s="2">
        <v>12.396097286052175</v>
      </c>
    </row>
    <row r="17140" spans="1:2" x14ac:dyDescent="0.25">
      <c r="A17140" s="28" t="s">
        <v>85</v>
      </c>
      <c r="B17140" s="2">
        <v>7.3851120798117371</v>
      </c>
    </row>
    <row r="17141" spans="1:2" x14ac:dyDescent="0.25">
      <c r="A17141" s="6" t="s">
        <v>23</v>
      </c>
      <c r="B17141" s="2">
        <v>21.672156655732643</v>
      </c>
    </row>
    <row r="17142" spans="1:2" x14ac:dyDescent="0.25">
      <c r="A17142" s="28" t="s">
        <v>79</v>
      </c>
      <c r="B17142" s="2">
        <v>0.24381527571878664</v>
      </c>
    </row>
    <row r="17143" spans="1:2" x14ac:dyDescent="0.25">
      <c r="A17143" s="28" t="s">
        <v>86</v>
      </c>
      <c r="B17143" s="2">
        <v>9.9585670987594563E-2</v>
      </c>
    </row>
    <row r="17144" spans="1:2" x14ac:dyDescent="0.25">
      <c r="A17144" s="28" t="s">
        <v>87</v>
      </c>
      <c r="B17144" s="2">
        <v>0.15701030363592558</v>
      </c>
    </row>
    <row r="17145" spans="1:2" x14ac:dyDescent="0.25">
      <c r="A17145" s="28" t="s">
        <v>31</v>
      </c>
      <c r="B17145" s="2">
        <v>0.43476183501369459</v>
      </c>
    </row>
    <row r="17146" spans="1:2" x14ac:dyDescent="0.25">
      <c r="A17146" s="28" t="s">
        <v>29</v>
      </c>
      <c r="B17146" s="2">
        <v>0.38603034552914883</v>
      </c>
    </row>
    <row r="17147" spans="1:2" x14ac:dyDescent="0.25">
      <c r="A17147" s="28" t="s">
        <v>30</v>
      </c>
      <c r="B17147" s="2">
        <v>0.25283657003953391</v>
      </c>
    </row>
    <row r="17148" spans="1:2" x14ac:dyDescent="0.25">
      <c r="A17148" s="28" t="s">
        <v>88</v>
      </c>
      <c r="B17148" s="2">
        <v>10.331754717668474</v>
      </c>
    </row>
    <row r="17149" spans="1:2" x14ac:dyDescent="0.25">
      <c r="A17149" s="28" t="s">
        <v>80</v>
      </c>
      <c r="B17149" s="2">
        <v>0.62256170460635796</v>
      </c>
    </row>
    <row r="17150" spans="1:2" x14ac:dyDescent="0.25">
      <c r="A17150" s="28" t="s">
        <v>84</v>
      </c>
      <c r="B17150" s="2">
        <v>5.5467778030895287</v>
      </c>
    </row>
    <row r="17151" spans="1:2" x14ac:dyDescent="0.25">
      <c r="A17151" s="28" t="s">
        <v>85</v>
      </c>
      <c r="B17151" s="2">
        <v>3.5970224294435971</v>
      </c>
    </row>
    <row r="17152" spans="1:2" x14ac:dyDescent="0.25">
      <c r="A17152" s="6" t="s">
        <v>250</v>
      </c>
      <c r="B17152" s="2">
        <v>120.72433914773505</v>
      </c>
    </row>
    <row r="17153" spans="1:2" x14ac:dyDescent="0.25">
      <c r="A17153" s="28" t="s">
        <v>79</v>
      </c>
      <c r="B17153" s="2">
        <v>0.72203921477506627</v>
      </c>
    </row>
    <row r="17154" spans="1:2" x14ac:dyDescent="0.25">
      <c r="A17154" s="28" t="s">
        <v>86</v>
      </c>
      <c r="B17154" s="2">
        <v>0.33388942277356187</v>
      </c>
    </row>
    <row r="17155" spans="1:2" x14ac:dyDescent="0.25">
      <c r="A17155" s="28" t="s">
        <v>87</v>
      </c>
      <c r="B17155" s="2">
        <v>0.8801030117475056</v>
      </c>
    </row>
    <row r="17156" spans="1:2" x14ac:dyDescent="0.25">
      <c r="A17156" s="28" t="s">
        <v>31</v>
      </c>
      <c r="B17156" s="2">
        <v>2.4990294755054081</v>
      </c>
    </row>
    <row r="17157" spans="1:2" x14ac:dyDescent="0.25">
      <c r="A17157" s="28" t="s">
        <v>29</v>
      </c>
      <c r="B17157" s="2">
        <v>1.6698411604575156</v>
      </c>
    </row>
    <row r="17158" spans="1:2" x14ac:dyDescent="0.25">
      <c r="A17158" s="28" t="s">
        <v>30</v>
      </c>
      <c r="B17158" s="2">
        <v>1.736190567531956</v>
      </c>
    </row>
    <row r="17159" spans="1:2" x14ac:dyDescent="0.25">
      <c r="A17159" s="28" t="s">
        <v>88</v>
      </c>
      <c r="B17159" s="2">
        <v>35.930686116806335</v>
      </c>
    </row>
    <row r="17160" spans="1:2" x14ac:dyDescent="0.25">
      <c r="A17160" s="28" t="s">
        <v>80</v>
      </c>
      <c r="B17160" s="2">
        <v>3.4112015062858809</v>
      </c>
    </row>
    <row r="17161" spans="1:2" x14ac:dyDescent="0.25">
      <c r="A17161" s="28" t="s">
        <v>84</v>
      </c>
      <c r="B17161" s="2">
        <v>55.10626214293891</v>
      </c>
    </row>
    <row r="17162" spans="1:2" x14ac:dyDescent="0.25">
      <c r="A17162" s="28" t="s">
        <v>85</v>
      </c>
      <c r="B17162" s="2">
        <v>18.435096528912926</v>
      </c>
    </row>
    <row r="17163" spans="1:2" x14ac:dyDescent="0.25">
      <c r="A17163" s="6" t="s">
        <v>252</v>
      </c>
      <c r="B17163" s="2">
        <v>114.41852633116451</v>
      </c>
    </row>
    <row r="17164" spans="1:2" x14ac:dyDescent="0.25">
      <c r="A17164" s="28" t="s">
        <v>79</v>
      </c>
      <c r="B17164" s="2">
        <v>1.587075595501428</v>
      </c>
    </row>
    <row r="17165" spans="1:2" x14ac:dyDescent="0.25">
      <c r="A17165" s="28" t="s">
        <v>86</v>
      </c>
      <c r="B17165" s="2">
        <v>0.54875103629753208</v>
      </c>
    </row>
    <row r="17166" spans="1:2" x14ac:dyDescent="0.25">
      <c r="A17166" s="28" t="s">
        <v>87</v>
      </c>
      <c r="B17166" s="2">
        <v>1.4551042309703137</v>
      </c>
    </row>
    <row r="17167" spans="1:2" x14ac:dyDescent="0.25">
      <c r="A17167" s="28" t="s">
        <v>31</v>
      </c>
      <c r="B17167" s="2">
        <v>5.4344200477107005</v>
      </c>
    </row>
    <row r="17168" spans="1:2" x14ac:dyDescent="0.25">
      <c r="A17168" s="28" t="s">
        <v>29</v>
      </c>
      <c r="B17168" s="2">
        <v>11.260242699513579</v>
      </c>
    </row>
    <row r="17169" spans="1:2" x14ac:dyDescent="0.25">
      <c r="A17169" s="28" t="s">
        <v>30</v>
      </c>
      <c r="B17169" s="2">
        <v>2.6879543353142719</v>
      </c>
    </row>
    <row r="17170" spans="1:2" x14ac:dyDescent="0.25">
      <c r="A17170" s="28" t="s">
        <v>88</v>
      </c>
      <c r="B17170" s="2">
        <v>42.60977192414213</v>
      </c>
    </row>
    <row r="17171" spans="1:2" x14ac:dyDescent="0.25">
      <c r="A17171" s="28" t="s">
        <v>80</v>
      </c>
      <c r="B17171" s="2">
        <v>4.1043284848936699</v>
      </c>
    </row>
    <row r="17172" spans="1:2" x14ac:dyDescent="0.25">
      <c r="A17172" s="28" t="s">
        <v>84</v>
      </c>
      <c r="B17172" s="2">
        <v>16.355172198356506</v>
      </c>
    </row>
    <row r="17173" spans="1:2" x14ac:dyDescent="0.25">
      <c r="A17173" s="28" t="s">
        <v>85</v>
      </c>
      <c r="B17173" s="2">
        <v>28.375705778464379</v>
      </c>
    </row>
    <row r="17174" spans="1:2" x14ac:dyDescent="0.25">
      <c r="A17174" s="6" t="s">
        <v>230</v>
      </c>
      <c r="B17174" s="2">
        <v>36.175204904722577</v>
      </c>
    </row>
    <row r="17175" spans="1:2" x14ac:dyDescent="0.25">
      <c r="A17175" s="28" t="s">
        <v>79</v>
      </c>
      <c r="B17175" s="2">
        <v>0.31455743984523316</v>
      </c>
    </row>
    <row r="17176" spans="1:2" x14ac:dyDescent="0.25">
      <c r="A17176" s="28" t="s">
        <v>86</v>
      </c>
      <c r="B17176" s="2">
        <v>0.18265604855231748</v>
      </c>
    </row>
    <row r="17177" spans="1:2" x14ac:dyDescent="0.25">
      <c r="A17177" s="28" t="s">
        <v>87</v>
      </c>
      <c r="B17177" s="2">
        <v>0.84564999788785611</v>
      </c>
    </row>
    <row r="17178" spans="1:2" x14ac:dyDescent="0.25">
      <c r="A17178" s="28" t="s">
        <v>31</v>
      </c>
      <c r="B17178" s="2">
        <v>2.3981041939059198</v>
      </c>
    </row>
    <row r="17179" spans="1:2" x14ac:dyDescent="0.25">
      <c r="A17179" s="28" t="s">
        <v>29</v>
      </c>
      <c r="B17179" s="2">
        <v>2.0266350043459185</v>
      </c>
    </row>
    <row r="17180" spans="1:2" x14ac:dyDescent="0.25">
      <c r="A17180" s="28" t="s">
        <v>30</v>
      </c>
      <c r="B17180" s="2">
        <v>2.1630713314472829</v>
      </c>
    </row>
    <row r="17181" spans="1:2" x14ac:dyDescent="0.25">
      <c r="A17181" s="28" t="s">
        <v>88</v>
      </c>
      <c r="B17181" s="2">
        <v>12.887866832628164</v>
      </c>
    </row>
    <row r="17182" spans="1:2" x14ac:dyDescent="0.25">
      <c r="A17182" s="28" t="s">
        <v>80</v>
      </c>
      <c r="B17182" s="2">
        <v>0.55077356343045347</v>
      </c>
    </row>
    <row r="17183" spans="1:2" x14ac:dyDescent="0.25">
      <c r="A17183" s="28" t="s">
        <v>84</v>
      </c>
      <c r="B17183" s="2">
        <v>5.4594162361634373</v>
      </c>
    </row>
    <row r="17184" spans="1:2" x14ac:dyDescent="0.25">
      <c r="A17184" s="28" t="s">
        <v>85</v>
      </c>
      <c r="B17184" s="2">
        <v>9.3464742565159913</v>
      </c>
    </row>
    <row r="17185" spans="1:2" x14ac:dyDescent="0.25">
      <c r="A17185" s="6" t="s">
        <v>93</v>
      </c>
      <c r="B17185" s="2">
        <v>1532.918551873925</v>
      </c>
    </row>
    <row r="17186" spans="1:2" x14ac:dyDescent="0.25">
      <c r="A17186" s="28" t="s">
        <v>79</v>
      </c>
      <c r="B17186" s="2">
        <v>22.60392472328309</v>
      </c>
    </row>
    <row r="17187" spans="1:2" x14ac:dyDescent="0.25">
      <c r="A17187" s="28" t="s">
        <v>86</v>
      </c>
      <c r="B17187" s="2">
        <v>8.4563737340364344</v>
      </c>
    </row>
    <row r="17188" spans="1:2" x14ac:dyDescent="0.25">
      <c r="A17188" s="28" t="s">
        <v>87</v>
      </c>
      <c r="B17188" s="2">
        <v>26.192820253556615</v>
      </c>
    </row>
    <row r="17189" spans="1:2" x14ac:dyDescent="0.25">
      <c r="A17189" s="28" t="s">
        <v>31</v>
      </c>
      <c r="B17189" s="2">
        <v>49.520241378066117</v>
      </c>
    </row>
    <row r="17190" spans="1:2" x14ac:dyDescent="0.25">
      <c r="A17190" s="28" t="s">
        <v>29</v>
      </c>
      <c r="B17190" s="2">
        <v>40.672810185119971</v>
      </c>
    </row>
    <row r="17191" spans="1:2" x14ac:dyDescent="0.25">
      <c r="A17191" s="28" t="s">
        <v>30</v>
      </c>
      <c r="B17191" s="2">
        <v>38.629768535063953</v>
      </c>
    </row>
    <row r="17192" spans="1:2" x14ac:dyDescent="0.25">
      <c r="A17192" s="28" t="s">
        <v>88</v>
      </c>
      <c r="B17192" s="2">
        <v>597.2338459654967</v>
      </c>
    </row>
    <row r="17193" spans="1:2" x14ac:dyDescent="0.25">
      <c r="A17193" s="28" t="s">
        <v>80</v>
      </c>
      <c r="B17193" s="2">
        <v>59.750672630180603</v>
      </c>
    </row>
    <row r="17194" spans="1:2" x14ac:dyDescent="0.25">
      <c r="A17194" s="28" t="s">
        <v>84</v>
      </c>
      <c r="B17194" s="2">
        <v>348.92511168210785</v>
      </c>
    </row>
    <row r="17195" spans="1:2" x14ac:dyDescent="0.25">
      <c r="A17195" s="28" t="s">
        <v>85</v>
      </c>
      <c r="B17195" s="2">
        <v>340.93298278701366</v>
      </c>
    </row>
    <row r="17196" spans="1:2" x14ac:dyDescent="0.25">
      <c r="A17196" s="3" t="s">
        <v>79</v>
      </c>
      <c r="B17196" s="2">
        <v>283.6451433993854</v>
      </c>
    </row>
    <row r="17197" spans="1:2" x14ac:dyDescent="0.25">
      <c r="A17197" s="6" t="s">
        <v>229</v>
      </c>
      <c r="B17197" s="2">
        <v>17.336214822141017</v>
      </c>
    </row>
    <row r="17198" spans="1:2" x14ac:dyDescent="0.25">
      <c r="A17198" s="28" t="s">
        <v>86</v>
      </c>
      <c r="B17198" s="2">
        <v>6.8916856069367011E-2</v>
      </c>
    </row>
    <row r="17199" spans="1:2" x14ac:dyDescent="0.25">
      <c r="A17199" s="28" t="s">
        <v>87</v>
      </c>
      <c r="B17199" s="2">
        <v>0.37360066150344884</v>
      </c>
    </row>
    <row r="17200" spans="1:2" x14ac:dyDescent="0.25">
      <c r="A17200" s="28" t="s">
        <v>31</v>
      </c>
      <c r="B17200" s="2">
        <v>0.33106793795740858</v>
      </c>
    </row>
    <row r="17201" spans="1:2" x14ac:dyDescent="0.25">
      <c r="A17201" s="28" t="s">
        <v>29</v>
      </c>
      <c r="B17201" s="2">
        <v>0.27258865968334151</v>
      </c>
    </row>
    <row r="17202" spans="1:2" x14ac:dyDescent="0.25">
      <c r="A17202" s="28" t="s">
        <v>30</v>
      </c>
      <c r="B17202" s="2">
        <v>0.29885934982494095</v>
      </c>
    </row>
    <row r="17203" spans="1:2" x14ac:dyDescent="0.25">
      <c r="A17203" s="28" t="s">
        <v>88</v>
      </c>
      <c r="B17203" s="2">
        <v>1.899480006811175</v>
      </c>
    </row>
    <row r="17204" spans="1:2" x14ac:dyDescent="0.25">
      <c r="A17204" s="28" t="s">
        <v>80</v>
      </c>
      <c r="B17204" s="2">
        <v>1.2197330352010092E-2</v>
      </c>
    </row>
    <row r="17205" spans="1:2" x14ac:dyDescent="0.25">
      <c r="A17205" s="28" t="s">
        <v>84</v>
      </c>
      <c r="B17205" s="2">
        <v>9.2533766643428663</v>
      </c>
    </row>
    <row r="17206" spans="1:2" x14ac:dyDescent="0.25">
      <c r="A17206" s="28" t="s">
        <v>85</v>
      </c>
      <c r="B17206" s="2">
        <v>2.8002867860650014</v>
      </c>
    </row>
    <row r="17207" spans="1:2" x14ac:dyDescent="0.25">
      <c r="A17207" s="28" t="s">
        <v>82</v>
      </c>
      <c r="B17207" s="2">
        <v>2.0258405695314581</v>
      </c>
    </row>
    <row r="17208" spans="1:2" x14ac:dyDescent="0.25">
      <c r="A17208" s="6" t="s">
        <v>242</v>
      </c>
      <c r="B17208" s="2">
        <v>8.9328824187790161</v>
      </c>
    </row>
    <row r="17209" spans="1:2" x14ac:dyDescent="0.25">
      <c r="A17209" s="28" t="s">
        <v>86</v>
      </c>
      <c r="B17209" s="2">
        <v>9.0683843545686482E-2</v>
      </c>
    </row>
    <row r="17210" spans="1:2" x14ac:dyDescent="0.25">
      <c r="A17210" s="28" t="s">
        <v>87</v>
      </c>
      <c r="B17210" s="2">
        <v>1.6033714686243577E-2</v>
      </c>
    </row>
    <row r="17211" spans="1:2" x14ac:dyDescent="0.25">
      <c r="A17211" s="28" t="s">
        <v>31</v>
      </c>
      <c r="B17211" s="2">
        <v>0.21737488806268998</v>
      </c>
    </row>
    <row r="17212" spans="1:2" x14ac:dyDescent="0.25">
      <c r="A17212" s="28" t="s">
        <v>29</v>
      </c>
      <c r="B17212" s="2">
        <v>0.21545062274427509</v>
      </c>
    </row>
    <row r="17213" spans="1:2" x14ac:dyDescent="0.25">
      <c r="A17213" s="28" t="s">
        <v>30</v>
      </c>
      <c r="B17213" s="2">
        <v>7.7898935660469992E-3</v>
      </c>
    </row>
    <row r="17214" spans="1:2" x14ac:dyDescent="0.25">
      <c r="A17214" s="28" t="s">
        <v>88</v>
      </c>
      <c r="B17214" s="2">
        <v>1.7684582680627472</v>
      </c>
    </row>
    <row r="17215" spans="1:2" x14ac:dyDescent="0.25">
      <c r="A17215" s="28" t="s">
        <v>80</v>
      </c>
      <c r="B17215" s="2">
        <v>9.1532512070369693E-2</v>
      </c>
    </row>
    <row r="17216" spans="1:2" x14ac:dyDescent="0.25">
      <c r="A17216" s="28" t="s">
        <v>84</v>
      </c>
      <c r="B17216" s="2">
        <v>0.45515173483401311</v>
      </c>
    </row>
    <row r="17217" spans="1:2" x14ac:dyDescent="0.25">
      <c r="A17217" s="28" t="s">
        <v>85</v>
      </c>
      <c r="B17217" s="2">
        <v>5.0613708777545812</v>
      </c>
    </row>
    <row r="17218" spans="1:2" x14ac:dyDescent="0.25">
      <c r="A17218" s="28" t="s">
        <v>82</v>
      </c>
      <c r="B17218" s="2">
        <v>1.0090360634523641</v>
      </c>
    </row>
    <row r="17219" spans="1:2" x14ac:dyDescent="0.25">
      <c r="A17219" s="6" t="s">
        <v>231</v>
      </c>
      <c r="B17219" s="2">
        <v>7.952927023265203</v>
      </c>
    </row>
    <row r="17220" spans="1:2" x14ac:dyDescent="0.25">
      <c r="A17220" s="28" t="s">
        <v>86</v>
      </c>
      <c r="B17220" s="2">
        <v>1.3541097572271127E-4</v>
      </c>
    </row>
    <row r="17221" spans="1:2" x14ac:dyDescent="0.25">
      <c r="A17221" s="28" t="s">
        <v>31</v>
      </c>
      <c r="B17221" s="2">
        <v>0.12063333899499198</v>
      </c>
    </row>
    <row r="17222" spans="1:2" x14ac:dyDescent="0.25">
      <c r="A17222" s="28" t="s">
        <v>29</v>
      </c>
      <c r="B17222" s="2">
        <v>3.4125060852414272E-4</v>
      </c>
    </row>
    <row r="17223" spans="1:2" x14ac:dyDescent="0.25">
      <c r="A17223" s="28" t="s">
        <v>30</v>
      </c>
      <c r="B17223" s="2">
        <v>3.7038334826499167E-4</v>
      </c>
    </row>
    <row r="17224" spans="1:2" x14ac:dyDescent="0.25">
      <c r="A17224" s="28" t="s">
        <v>88</v>
      </c>
      <c r="B17224" s="2">
        <v>2.6174590457968461</v>
      </c>
    </row>
    <row r="17225" spans="1:2" x14ac:dyDescent="0.25">
      <c r="A17225" s="28" t="s">
        <v>80</v>
      </c>
      <c r="B17225" s="2">
        <v>0.56721877803231802</v>
      </c>
    </row>
    <row r="17226" spans="1:2" x14ac:dyDescent="0.25">
      <c r="A17226" s="28" t="s">
        <v>84</v>
      </c>
      <c r="B17226" s="2">
        <v>1.3262285369758753</v>
      </c>
    </row>
    <row r="17227" spans="1:2" x14ac:dyDescent="0.25">
      <c r="A17227" s="28" t="s">
        <v>85</v>
      </c>
      <c r="B17227" s="2">
        <v>3.2265196508689948</v>
      </c>
    </row>
    <row r="17228" spans="1:2" x14ac:dyDescent="0.25">
      <c r="A17228" s="28" t="s">
        <v>82</v>
      </c>
      <c r="B17228" s="2">
        <v>9.4020627663664855E-2</v>
      </c>
    </row>
    <row r="17229" spans="1:2" x14ac:dyDescent="0.25">
      <c r="A17229" s="6" t="s">
        <v>19</v>
      </c>
      <c r="B17229" s="2">
        <v>8.1313868220975652E-2</v>
      </c>
    </row>
    <row r="17230" spans="1:2" x14ac:dyDescent="0.25">
      <c r="A17230" s="28" t="s">
        <v>86</v>
      </c>
      <c r="B17230" s="2">
        <v>1.197189039222474E-3</v>
      </c>
    </row>
    <row r="17231" spans="1:2" x14ac:dyDescent="0.25">
      <c r="A17231" s="28" t="s">
        <v>87</v>
      </c>
      <c r="B17231" s="2">
        <v>1.9098681489347313E-4</v>
      </c>
    </row>
    <row r="17232" spans="1:2" x14ac:dyDescent="0.25">
      <c r="A17232" s="28" t="s">
        <v>31</v>
      </c>
      <c r="B17232" s="2">
        <v>1.6852931375795279E-3</v>
      </c>
    </row>
    <row r="17233" spans="1:2" x14ac:dyDescent="0.25">
      <c r="A17233" s="28" t="s">
        <v>29</v>
      </c>
      <c r="B17233" s="2">
        <v>1.3121843118648381E-3</v>
      </c>
    </row>
    <row r="17234" spans="1:2" x14ac:dyDescent="0.25">
      <c r="A17234" s="28" t="s">
        <v>30</v>
      </c>
      <c r="B17234" s="2">
        <v>1.4248472642499957E-3</v>
      </c>
    </row>
    <row r="17235" spans="1:2" x14ac:dyDescent="0.25">
      <c r="A17235" s="28" t="s">
        <v>88</v>
      </c>
      <c r="B17235" s="2">
        <v>1.3384885851739348E-2</v>
      </c>
    </row>
    <row r="17236" spans="1:2" x14ac:dyDescent="0.25">
      <c r="A17236" s="28" t="s">
        <v>80</v>
      </c>
      <c r="B17236" s="2">
        <v>1.1633581718140345E-3</v>
      </c>
    </row>
    <row r="17237" spans="1:2" x14ac:dyDescent="0.25">
      <c r="A17237" s="28" t="s">
        <v>84</v>
      </c>
      <c r="B17237" s="2">
        <v>1.3801038605947639E-2</v>
      </c>
    </row>
    <row r="17238" spans="1:2" x14ac:dyDescent="0.25">
      <c r="A17238" s="28" t="s">
        <v>85</v>
      </c>
      <c r="B17238" s="2">
        <v>4.4514127710957953E-2</v>
      </c>
    </row>
    <row r="17239" spans="1:2" x14ac:dyDescent="0.25">
      <c r="A17239" s="28" t="s">
        <v>82</v>
      </c>
      <c r="B17239" s="2">
        <v>2.6399573127063704E-3</v>
      </c>
    </row>
    <row r="17240" spans="1:2" x14ac:dyDescent="0.25">
      <c r="A17240" s="6" t="s">
        <v>244</v>
      </c>
      <c r="B17240" s="2">
        <v>19.218358350455585</v>
      </c>
    </row>
    <row r="17241" spans="1:2" x14ac:dyDescent="0.25">
      <c r="A17241" s="28" t="s">
        <v>86</v>
      </c>
      <c r="B17241" s="2">
        <v>0.34156876985946122</v>
      </c>
    </row>
    <row r="17242" spans="1:2" x14ac:dyDescent="0.25">
      <c r="A17242" s="28" t="s">
        <v>87</v>
      </c>
      <c r="B17242" s="2">
        <v>2.2529580464969672</v>
      </c>
    </row>
    <row r="17243" spans="1:2" x14ac:dyDescent="0.25">
      <c r="A17243" s="28" t="s">
        <v>31</v>
      </c>
      <c r="B17243" s="2">
        <v>1.10738136189267</v>
      </c>
    </row>
    <row r="17244" spans="1:2" x14ac:dyDescent="0.25">
      <c r="A17244" s="28" t="s">
        <v>29</v>
      </c>
      <c r="B17244" s="2">
        <v>0.28414808416708592</v>
      </c>
    </row>
    <row r="17245" spans="1:2" x14ac:dyDescent="0.25">
      <c r="A17245" s="28" t="s">
        <v>30</v>
      </c>
      <c r="B17245" s="2">
        <v>0.58245777049134873</v>
      </c>
    </row>
    <row r="17246" spans="1:2" x14ac:dyDescent="0.25">
      <c r="A17246" s="28" t="s">
        <v>88</v>
      </c>
      <c r="B17246" s="2">
        <v>1.5378317544652966</v>
      </c>
    </row>
    <row r="17247" spans="1:2" x14ac:dyDescent="0.25">
      <c r="A17247" s="28" t="s">
        <v>80</v>
      </c>
      <c r="B17247" s="2">
        <v>0.24522962674119936</v>
      </c>
    </row>
    <row r="17248" spans="1:2" x14ac:dyDescent="0.25">
      <c r="A17248" s="28" t="s">
        <v>84</v>
      </c>
      <c r="B17248" s="2">
        <v>2.3668424628881097</v>
      </c>
    </row>
    <row r="17249" spans="1:2" x14ac:dyDescent="0.25">
      <c r="A17249" s="28" t="s">
        <v>85</v>
      </c>
      <c r="B17249" s="2">
        <v>7.5481543537927003</v>
      </c>
    </row>
    <row r="17250" spans="1:2" x14ac:dyDescent="0.25">
      <c r="A17250" s="28" t="s">
        <v>82</v>
      </c>
      <c r="B17250" s="2">
        <v>2.9517861196607464</v>
      </c>
    </row>
    <row r="17251" spans="1:2" x14ac:dyDescent="0.25">
      <c r="A17251" s="6" t="s">
        <v>246</v>
      </c>
      <c r="B17251" s="2">
        <v>6.3320506448870706</v>
      </c>
    </row>
    <row r="17252" spans="1:2" x14ac:dyDescent="0.25">
      <c r="A17252" s="28" t="s">
        <v>86</v>
      </c>
      <c r="B17252" s="2">
        <v>1.8300701372408974E-2</v>
      </c>
    </row>
    <row r="17253" spans="1:2" x14ac:dyDescent="0.25">
      <c r="A17253" s="28" t="s">
        <v>31</v>
      </c>
      <c r="B17253" s="2">
        <v>0.14038138789230922</v>
      </c>
    </row>
    <row r="17254" spans="1:2" x14ac:dyDescent="0.25">
      <c r="A17254" s="28" t="s">
        <v>29</v>
      </c>
      <c r="B17254" s="2">
        <v>1.6824720615679845E-2</v>
      </c>
    </row>
    <row r="17255" spans="1:2" x14ac:dyDescent="0.25">
      <c r="A17255" s="28" t="s">
        <v>30</v>
      </c>
      <c r="B17255" s="2">
        <v>5.2795407418269958E-3</v>
      </c>
    </row>
    <row r="17256" spans="1:2" x14ac:dyDescent="0.25">
      <c r="A17256" s="28" t="s">
        <v>88</v>
      </c>
      <c r="B17256" s="2">
        <v>2.3916630312095717</v>
      </c>
    </row>
    <row r="17257" spans="1:2" x14ac:dyDescent="0.25">
      <c r="A17257" s="28" t="s">
        <v>80</v>
      </c>
      <c r="B17257" s="2">
        <v>0.18859793589831891</v>
      </c>
    </row>
    <row r="17258" spans="1:2" x14ac:dyDescent="0.25">
      <c r="A17258" s="28" t="s">
        <v>84</v>
      </c>
      <c r="B17258" s="2">
        <v>0.47300952188743045</v>
      </c>
    </row>
    <row r="17259" spans="1:2" x14ac:dyDescent="0.25">
      <c r="A17259" s="28" t="s">
        <v>85</v>
      </c>
      <c r="B17259" s="2">
        <v>1.9816658990141958</v>
      </c>
    </row>
    <row r="17260" spans="1:2" x14ac:dyDescent="0.25">
      <c r="A17260" s="28" t="s">
        <v>82</v>
      </c>
      <c r="B17260" s="2">
        <v>1.1163279062553291</v>
      </c>
    </row>
    <row r="17261" spans="1:2" x14ac:dyDescent="0.25">
      <c r="A17261" s="6" t="s">
        <v>248</v>
      </c>
      <c r="B17261" s="2">
        <v>10.876735090381453</v>
      </c>
    </row>
    <row r="17262" spans="1:2" x14ac:dyDescent="0.25">
      <c r="A17262" s="28" t="s">
        <v>86</v>
      </c>
      <c r="B17262" s="2">
        <v>0.18862954549300714</v>
      </c>
    </row>
    <row r="17263" spans="1:2" x14ac:dyDescent="0.25">
      <c r="A17263" s="28" t="s">
        <v>87</v>
      </c>
      <c r="B17263" s="2">
        <v>8.8443015825633312E-2</v>
      </c>
    </row>
    <row r="17264" spans="1:2" x14ac:dyDescent="0.25">
      <c r="A17264" s="28" t="s">
        <v>31</v>
      </c>
      <c r="B17264" s="2">
        <v>0.21244725554852364</v>
      </c>
    </row>
    <row r="17265" spans="1:2" x14ac:dyDescent="0.25">
      <c r="A17265" s="28" t="s">
        <v>29</v>
      </c>
      <c r="B17265" s="2">
        <v>0.19666468213537738</v>
      </c>
    </row>
    <row r="17266" spans="1:2" x14ac:dyDescent="0.25">
      <c r="A17266" s="28" t="s">
        <v>30</v>
      </c>
      <c r="B17266" s="2">
        <v>0.12754096586392313</v>
      </c>
    </row>
    <row r="17267" spans="1:2" x14ac:dyDescent="0.25">
      <c r="A17267" s="28" t="s">
        <v>88</v>
      </c>
      <c r="B17267" s="2">
        <v>2.4918965788779381</v>
      </c>
    </row>
    <row r="17268" spans="1:2" x14ac:dyDescent="0.25">
      <c r="A17268" s="28" t="s">
        <v>80</v>
      </c>
      <c r="B17268" s="2">
        <v>0.10047942395524455</v>
      </c>
    </row>
    <row r="17269" spans="1:2" x14ac:dyDescent="0.25">
      <c r="A17269" s="28" t="s">
        <v>84</v>
      </c>
      <c r="B17269" s="2">
        <v>0.64197664230223417</v>
      </c>
    </row>
    <row r="17270" spans="1:2" x14ac:dyDescent="0.25">
      <c r="A17270" s="28" t="s">
        <v>85</v>
      </c>
      <c r="B17270" s="2">
        <v>5.6496042714508929</v>
      </c>
    </row>
    <row r="17271" spans="1:2" x14ac:dyDescent="0.25">
      <c r="A17271" s="28" t="s">
        <v>82</v>
      </c>
      <c r="B17271" s="2">
        <v>1.1790527089286778</v>
      </c>
    </row>
    <row r="17272" spans="1:2" x14ac:dyDescent="0.25">
      <c r="A17272" s="6" t="s">
        <v>20</v>
      </c>
      <c r="B17272" s="2">
        <v>9.6723242063231343</v>
      </c>
    </row>
    <row r="17273" spans="1:2" x14ac:dyDescent="0.25">
      <c r="A17273" s="28" t="s">
        <v>86</v>
      </c>
      <c r="B17273" s="2">
        <v>0.24876533294319131</v>
      </c>
    </row>
    <row r="17274" spans="1:2" x14ac:dyDescent="0.25">
      <c r="A17274" s="28" t="s">
        <v>31</v>
      </c>
      <c r="B17274" s="2">
        <v>8.565878581901186E-2</v>
      </c>
    </row>
    <row r="17275" spans="1:2" x14ac:dyDescent="0.25">
      <c r="A17275" s="28" t="s">
        <v>29</v>
      </c>
      <c r="B17275" s="2">
        <v>5.8901237627117242E-2</v>
      </c>
    </row>
    <row r="17276" spans="1:2" x14ac:dyDescent="0.25">
      <c r="A17276" s="28" t="s">
        <v>30</v>
      </c>
      <c r="B17276" s="2">
        <v>2.9148230325039413E-2</v>
      </c>
    </row>
    <row r="17277" spans="1:2" x14ac:dyDescent="0.25">
      <c r="A17277" s="28" t="s">
        <v>88</v>
      </c>
      <c r="B17277" s="2">
        <v>0.73999013352286569</v>
      </c>
    </row>
    <row r="17278" spans="1:2" x14ac:dyDescent="0.25">
      <c r="A17278" s="28" t="s">
        <v>80</v>
      </c>
      <c r="B17278" s="2">
        <v>3.3800121695811577E-2</v>
      </c>
    </row>
    <row r="17279" spans="1:2" x14ac:dyDescent="0.25">
      <c r="A17279" s="28" t="s">
        <v>84</v>
      </c>
      <c r="B17279" s="2">
        <v>5.5954419426463307E-2</v>
      </c>
    </row>
    <row r="17280" spans="1:2" x14ac:dyDescent="0.25">
      <c r="A17280" s="28" t="s">
        <v>85</v>
      </c>
      <c r="B17280" s="2">
        <v>7.4647445227334659</v>
      </c>
    </row>
    <row r="17281" spans="1:2" x14ac:dyDescent="0.25">
      <c r="A17281" s="28" t="s">
        <v>82</v>
      </c>
      <c r="B17281" s="2">
        <v>0.95536142223016673</v>
      </c>
    </row>
    <row r="17282" spans="1:2" x14ac:dyDescent="0.25">
      <c r="A17282" s="6" t="s">
        <v>21</v>
      </c>
      <c r="B17282" s="2">
        <v>4.305097955194829</v>
      </c>
    </row>
    <row r="17283" spans="1:2" x14ac:dyDescent="0.25">
      <c r="A17283" s="28" t="s">
        <v>86</v>
      </c>
      <c r="B17283" s="2">
        <v>8.0350825565719194E-3</v>
      </c>
    </row>
    <row r="17284" spans="1:2" x14ac:dyDescent="0.25">
      <c r="A17284" s="28" t="s">
        <v>31</v>
      </c>
      <c r="B17284" s="2">
        <v>9.2609042559279403E-2</v>
      </c>
    </row>
    <row r="17285" spans="1:2" x14ac:dyDescent="0.25">
      <c r="A17285" s="28" t="s">
        <v>29</v>
      </c>
      <c r="B17285" s="2">
        <v>0.15818455585093549</v>
      </c>
    </row>
    <row r="17286" spans="1:2" x14ac:dyDescent="0.25">
      <c r="A17286" s="28" t="s">
        <v>30</v>
      </c>
      <c r="B17286" s="2">
        <v>6.063580678550293E-3</v>
      </c>
    </row>
    <row r="17287" spans="1:2" x14ac:dyDescent="0.25">
      <c r="A17287" s="28" t="s">
        <v>88</v>
      </c>
      <c r="B17287" s="2">
        <v>0.69552195297357922</v>
      </c>
    </row>
    <row r="17288" spans="1:2" x14ac:dyDescent="0.25">
      <c r="A17288" s="28" t="s">
        <v>80</v>
      </c>
      <c r="B17288" s="2">
        <v>8.4854808603224731E-3</v>
      </c>
    </row>
    <row r="17289" spans="1:2" x14ac:dyDescent="0.25">
      <c r="A17289" s="28" t="s">
        <v>84</v>
      </c>
      <c r="B17289" s="2">
        <v>0.1396813050681408</v>
      </c>
    </row>
    <row r="17290" spans="1:2" x14ac:dyDescent="0.25">
      <c r="A17290" s="28" t="s">
        <v>85</v>
      </c>
      <c r="B17290" s="2">
        <v>0.80556252533812578</v>
      </c>
    </row>
    <row r="17291" spans="1:2" x14ac:dyDescent="0.25">
      <c r="A17291" s="28" t="s">
        <v>82</v>
      </c>
      <c r="B17291" s="2">
        <v>2.3909544293093234</v>
      </c>
    </row>
    <row r="17292" spans="1:2" x14ac:dyDescent="0.25">
      <c r="A17292" s="6" t="s">
        <v>22</v>
      </c>
      <c r="B17292" s="2">
        <v>1.2318867791725718</v>
      </c>
    </row>
    <row r="17293" spans="1:2" x14ac:dyDescent="0.25">
      <c r="A17293" s="28" t="s">
        <v>86</v>
      </c>
      <c r="B17293" s="2">
        <v>1.0179383048625144E-2</v>
      </c>
    </row>
    <row r="17294" spans="1:2" x14ac:dyDescent="0.25">
      <c r="A17294" s="28" t="s">
        <v>87</v>
      </c>
      <c r="B17294" s="2">
        <v>8.1348447612445834E-3</v>
      </c>
    </row>
    <row r="17295" spans="1:2" x14ac:dyDescent="0.25">
      <c r="A17295" s="28" t="s">
        <v>31</v>
      </c>
      <c r="B17295" s="2">
        <v>1.4629227964490376E-2</v>
      </c>
    </row>
    <row r="17296" spans="1:2" x14ac:dyDescent="0.25">
      <c r="A17296" s="28" t="s">
        <v>29</v>
      </c>
      <c r="B17296" s="2">
        <v>7.8610175953856606E-3</v>
      </c>
    </row>
    <row r="17297" spans="1:2" x14ac:dyDescent="0.25">
      <c r="A17297" s="28" t="s">
        <v>30</v>
      </c>
      <c r="B17297" s="2">
        <v>5.2921904474257592E-3</v>
      </c>
    </row>
    <row r="17298" spans="1:2" x14ac:dyDescent="0.25">
      <c r="A17298" s="28" t="s">
        <v>88</v>
      </c>
      <c r="B17298" s="2">
        <v>0.57498678076842813</v>
      </c>
    </row>
    <row r="17299" spans="1:2" x14ac:dyDescent="0.25">
      <c r="A17299" s="28" t="s">
        <v>80</v>
      </c>
      <c r="B17299" s="2">
        <v>6.2708035151131823E-3</v>
      </c>
    </row>
    <row r="17300" spans="1:2" x14ac:dyDescent="0.25">
      <c r="A17300" s="28" t="s">
        <v>84</v>
      </c>
      <c r="B17300" s="2">
        <v>8.0255451847993462E-3</v>
      </c>
    </row>
    <row r="17301" spans="1:2" x14ac:dyDescent="0.25">
      <c r="A17301" s="28" t="s">
        <v>85</v>
      </c>
      <c r="B17301" s="2">
        <v>0.46585503481425</v>
      </c>
    </row>
    <row r="17302" spans="1:2" x14ac:dyDescent="0.25">
      <c r="A17302" s="28" t="s">
        <v>82</v>
      </c>
      <c r="B17302" s="2">
        <v>0.13065195107280961</v>
      </c>
    </row>
    <row r="17303" spans="1:2" x14ac:dyDescent="0.25">
      <c r="A17303" s="6" t="s">
        <v>25</v>
      </c>
      <c r="B17303" s="2">
        <v>4.189439741637659</v>
      </c>
    </row>
    <row r="17304" spans="1:2" x14ac:dyDescent="0.25">
      <c r="A17304" s="28" t="s">
        <v>86</v>
      </c>
      <c r="B17304" s="2">
        <v>4.0101695950317783E-2</v>
      </c>
    </row>
    <row r="17305" spans="1:2" x14ac:dyDescent="0.25">
      <c r="A17305" s="28" t="s">
        <v>87</v>
      </c>
      <c r="B17305" s="2">
        <v>2.4414039122960108E-3</v>
      </c>
    </row>
    <row r="17306" spans="1:2" x14ac:dyDescent="0.25">
      <c r="A17306" s="28" t="s">
        <v>31</v>
      </c>
      <c r="B17306" s="2">
        <v>9.8827473207733114E-3</v>
      </c>
    </row>
    <row r="17307" spans="1:2" x14ac:dyDescent="0.25">
      <c r="A17307" s="28" t="s">
        <v>29</v>
      </c>
      <c r="B17307" s="2">
        <v>6.3657518400016839E-3</v>
      </c>
    </row>
    <row r="17308" spans="1:2" x14ac:dyDescent="0.25">
      <c r="A17308" s="28" t="s">
        <v>30</v>
      </c>
      <c r="B17308" s="2">
        <v>2.1052671888594516E-2</v>
      </c>
    </row>
    <row r="17309" spans="1:2" x14ac:dyDescent="0.25">
      <c r="A17309" s="28" t="s">
        <v>88</v>
      </c>
      <c r="B17309" s="2">
        <v>1.9426951816334757</v>
      </c>
    </row>
    <row r="17310" spans="1:2" x14ac:dyDescent="0.25">
      <c r="A17310" s="28" t="s">
        <v>80</v>
      </c>
      <c r="B17310" s="2">
        <v>3.8437269334901328E-3</v>
      </c>
    </row>
    <row r="17311" spans="1:2" x14ac:dyDescent="0.25">
      <c r="A17311" s="28" t="s">
        <v>84</v>
      </c>
      <c r="B17311" s="2">
        <v>2.5470718172111304E-2</v>
      </c>
    </row>
    <row r="17312" spans="1:2" x14ac:dyDescent="0.25">
      <c r="A17312" s="28" t="s">
        <v>85</v>
      </c>
      <c r="B17312" s="2">
        <v>2.060947380124809</v>
      </c>
    </row>
    <row r="17313" spans="1:2" x14ac:dyDescent="0.25">
      <c r="A17313" s="28" t="s">
        <v>82</v>
      </c>
      <c r="B17313" s="2">
        <v>7.6638463861790046E-2</v>
      </c>
    </row>
    <row r="17314" spans="1:2" x14ac:dyDescent="0.25">
      <c r="A17314" s="6" t="s">
        <v>23</v>
      </c>
      <c r="B17314" s="2">
        <v>3.9994098093977053</v>
      </c>
    </row>
    <row r="17315" spans="1:2" x14ac:dyDescent="0.25">
      <c r="A17315" s="28" t="s">
        <v>86</v>
      </c>
      <c r="B17315" s="2">
        <v>2.2463425733667455E-2</v>
      </c>
    </row>
    <row r="17316" spans="1:2" x14ac:dyDescent="0.25">
      <c r="A17316" s="28" t="s">
        <v>31</v>
      </c>
      <c r="B17316" s="2">
        <v>0.27748032046532578</v>
      </c>
    </row>
    <row r="17317" spans="1:2" x14ac:dyDescent="0.25">
      <c r="A17317" s="28" t="s">
        <v>29</v>
      </c>
      <c r="B17317" s="2">
        <v>7.4085041810273587E-3</v>
      </c>
    </row>
    <row r="17318" spans="1:2" x14ac:dyDescent="0.25">
      <c r="A17318" s="28" t="s">
        <v>30</v>
      </c>
      <c r="B17318" s="2">
        <v>3.5652924911789501E-2</v>
      </c>
    </row>
    <row r="17319" spans="1:2" x14ac:dyDescent="0.25">
      <c r="A17319" s="28" t="s">
        <v>88</v>
      </c>
      <c r="B17319" s="2">
        <v>0.926674164803999</v>
      </c>
    </row>
    <row r="17320" spans="1:2" x14ac:dyDescent="0.25">
      <c r="A17320" s="28" t="s">
        <v>80</v>
      </c>
      <c r="B17320" s="2">
        <v>2.0886104982140573E-2</v>
      </c>
    </row>
    <row r="17321" spans="1:2" x14ac:dyDescent="0.25">
      <c r="A17321" s="28" t="s">
        <v>84</v>
      </c>
      <c r="B17321" s="2">
        <v>1.385028552823244</v>
      </c>
    </row>
    <row r="17322" spans="1:2" x14ac:dyDescent="0.25">
      <c r="A17322" s="28" t="s">
        <v>85</v>
      </c>
      <c r="B17322" s="2">
        <v>1.0202599478210712</v>
      </c>
    </row>
    <row r="17323" spans="1:2" x14ac:dyDescent="0.25">
      <c r="A17323" s="28" t="s">
        <v>82</v>
      </c>
      <c r="B17323" s="2">
        <v>0.30355586367544024</v>
      </c>
    </row>
    <row r="17324" spans="1:2" x14ac:dyDescent="0.25">
      <c r="A17324" s="6" t="s">
        <v>250</v>
      </c>
      <c r="B17324" s="2">
        <v>34.451409822681583</v>
      </c>
    </row>
    <row r="17325" spans="1:2" x14ac:dyDescent="0.25">
      <c r="A17325" s="28" t="s">
        <v>86</v>
      </c>
      <c r="B17325" s="2">
        <v>0.11010758668480884</v>
      </c>
    </row>
    <row r="17326" spans="1:2" x14ac:dyDescent="0.25">
      <c r="A17326" s="28" t="s">
        <v>87</v>
      </c>
      <c r="B17326" s="2">
        <v>3.3341003315426158E-2</v>
      </c>
    </row>
    <row r="17327" spans="1:2" x14ac:dyDescent="0.25">
      <c r="A17327" s="28" t="s">
        <v>31</v>
      </c>
      <c r="B17327" s="2">
        <v>1.1364750210158308</v>
      </c>
    </row>
    <row r="17328" spans="1:2" x14ac:dyDescent="0.25">
      <c r="A17328" s="28" t="s">
        <v>29</v>
      </c>
      <c r="B17328" s="2">
        <v>0.27441452547582224</v>
      </c>
    </row>
    <row r="17329" spans="1:2" x14ac:dyDescent="0.25">
      <c r="A17329" s="28" t="s">
        <v>30</v>
      </c>
      <c r="B17329" s="2">
        <v>0.3027645888440984</v>
      </c>
    </row>
    <row r="17330" spans="1:2" x14ac:dyDescent="0.25">
      <c r="A17330" s="28" t="s">
        <v>88</v>
      </c>
      <c r="B17330" s="2">
        <v>1.3977319961536216</v>
      </c>
    </row>
    <row r="17331" spans="1:2" x14ac:dyDescent="0.25">
      <c r="A17331" s="28" t="s">
        <v>80</v>
      </c>
      <c r="B17331" s="2">
        <v>0.38686574403942087</v>
      </c>
    </row>
    <row r="17332" spans="1:2" x14ac:dyDescent="0.25">
      <c r="A17332" s="28" t="s">
        <v>84</v>
      </c>
      <c r="B17332" s="2">
        <v>18.844442373670397</v>
      </c>
    </row>
    <row r="17333" spans="1:2" x14ac:dyDescent="0.25">
      <c r="A17333" s="28" t="s">
        <v>85</v>
      </c>
      <c r="B17333" s="2">
        <v>5.1609856808169097</v>
      </c>
    </row>
    <row r="17334" spans="1:2" x14ac:dyDescent="0.25">
      <c r="A17334" s="28" t="s">
        <v>82</v>
      </c>
      <c r="B17334" s="2">
        <v>6.804281302665248</v>
      </c>
    </row>
    <row r="17335" spans="1:2" x14ac:dyDescent="0.25">
      <c r="A17335" s="6" t="s">
        <v>252</v>
      </c>
      <c r="B17335" s="2">
        <v>10.28907142621148</v>
      </c>
    </row>
    <row r="17336" spans="1:2" x14ac:dyDescent="0.25">
      <c r="A17336" s="28" t="s">
        <v>86</v>
      </c>
      <c r="B17336" s="2">
        <v>2.3184381490987966E-2</v>
      </c>
    </row>
    <row r="17337" spans="1:2" x14ac:dyDescent="0.25">
      <c r="A17337" s="28" t="s">
        <v>87</v>
      </c>
      <c r="B17337" s="2">
        <v>5.2166768859082051E-2</v>
      </c>
    </row>
    <row r="17338" spans="1:2" x14ac:dyDescent="0.25">
      <c r="A17338" s="28" t="s">
        <v>31</v>
      </c>
      <c r="B17338" s="2">
        <v>0.30506153312969547</v>
      </c>
    </row>
    <row r="17339" spans="1:2" x14ac:dyDescent="0.25">
      <c r="A17339" s="28" t="s">
        <v>29</v>
      </c>
      <c r="B17339" s="2">
        <v>0.37413063230527638</v>
      </c>
    </row>
    <row r="17340" spans="1:2" x14ac:dyDescent="0.25">
      <c r="A17340" s="28" t="s">
        <v>30</v>
      </c>
      <c r="B17340" s="2">
        <v>0.16558022752460488</v>
      </c>
    </row>
    <row r="17341" spans="1:2" x14ac:dyDescent="0.25">
      <c r="A17341" s="28" t="s">
        <v>88</v>
      </c>
      <c r="B17341" s="2">
        <v>3.4792772928225117</v>
      </c>
    </row>
    <row r="17342" spans="1:2" x14ac:dyDescent="0.25">
      <c r="A17342" s="28" t="s">
        <v>80</v>
      </c>
      <c r="B17342" s="2">
        <v>0.46132866751454127</v>
      </c>
    </row>
    <row r="17343" spans="1:2" x14ac:dyDescent="0.25">
      <c r="A17343" s="28" t="s">
        <v>84</v>
      </c>
      <c r="B17343" s="2">
        <v>0.96436627774771655</v>
      </c>
    </row>
    <row r="17344" spans="1:2" x14ac:dyDescent="0.25">
      <c r="A17344" s="28" t="s">
        <v>85</v>
      </c>
      <c r="B17344" s="2">
        <v>2.96866393315802</v>
      </c>
    </row>
    <row r="17345" spans="1:2" x14ac:dyDescent="0.25">
      <c r="A17345" s="28" t="s">
        <v>82</v>
      </c>
      <c r="B17345" s="2">
        <v>1.4953117116590444</v>
      </c>
    </row>
    <row r="17346" spans="1:2" x14ac:dyDescent="0.25">
      <c r="A17346" s="6" t="s">
        <v>230</v>
      </c>
      <c r="B17346" s="2">
        <v>2.9534497409434142</v>
      </c>
    </row>
    <row r="17347" spans="1:2" x14ac:dyDescent="0.25">
      <c r="A17347" s="28" t="s">
        <v>86</v>
      </c>
      <c r="B17347" s="2">
        <v>6.6703043282563632E-3</v>
      </c>
    </row>
    <row r="17348" spans="1:2" x14ac:dyDescent="0.25">
      <c r="A17348" s="28" t="s">
        <v>87</v>
      </c>
      <c r="B17348" s="2">
        <v>1.4963592127324923E-2</v>
      </c>
    </row>
    <row r="17349" spans="1:2" x14ac:dyDescent="0.25">
      <c r="A17349" s="28" t="s">
        <v>31</v>
      </c>
      <c r="B17349" s="2">
        <v>0.25777024057877701</v>
      </c>
    </row>
    <row r="17350" spans="1:2" x14ac:dyDescent="0.25">
      <c r="A17350" s="28" t="s">
        <v>29</v>
      </c>
      <c r="B17350" s="2">
        <v>0.1396655591640957</v>
      </c>
    </row>
    <row r="17351" spans="1:2" x14ac:dyDescent="0.25">
      <c r="A17351" s="28" t="s">
        <v>30</v>
      </c>
      <c r="B17351" s="2">
        <v>0.21718065782552604</v>
      </c>
    </row>
    <row r="17352" spans="1:2" x14ac:dyDescent="0.25">
      <c r="A17352" s="28" t="s">
        <v>88</v>
      </c>
      <c r="B17352" s="2">
        <v>0.46692342825222088</v>
      </c>
    </row>
    <row r="17353" spans="1:2" x14ac:dyDescent="0.25">
      <c r="A17353" s="28" t="s">
        <v>80</v>
      </c>
      <c r="B17353" s="2">
        <v>5.4224717561172711E-2</v>
      </c>
    </row>
    <row r="17354" spans="1:2" x14ac:dyDescent="0.25">
      <c r="A17354" s="28" t="s">
        <v>84</v>
      </c>
      <c r="B17354" s="2">
        <v>0.3115168392179265</v>
      </c>
    </row>
    <row r="17355" spans="1:2" x14ac:dyDescent="0.25">
      <c r="A17355" s="28" t="s">
        <v>85</v>
      </c>
      <c r="B17355" s="2">
        <v>0.78309603784769233</v>
      </c>
    </row>
    <row r="17356" spans="1:2" x14ac:dyDescent="0.25">
      <c r="A17356" s="28" t="s">
        <v>82</v>
      </c>
      <c r="B17356" s="2">
        <v>0.70143836404042148</v>
      </c>
    </row>
    <row r="17357" spans="1:2" x14ac:dyDescent="0.25">
      <c r="A17357" s="6" t="s">
        <v>93</v>
      </c>
      <c r="B17357" s="2">
        <v>141.8225716996927</v>
      </c>
    </row>
    <row r="17358" spans="1:2" x14ac:dyDescent="0.25">
      <c r="A17358" s="28" t="s">
        <v>86</v>
      </c>
      <c r="B17358" s="2">
        <v>1.1789395090913029</v>
      </c>
    </row>
    <row r="17359" spans="1:2" x14ac:dyDescent="0.25">
      <c r="A17359" s="28" t="s">
        <v>87</v>
      </c>
      <c r="B17359" s="2">
        <v>2.84227403830256</v>
      </c>
    </row>
    <row r="17360" spans="1:2" x14ac:dyDescent="0.25">
      <c r="A17360" s="28" t="s">
        <v>31</v>
      </c>
      <c r="B17360" s="2">
        <v>4.3105383823393568</v>
      </c>
    </row>
    <row r="17361" spans="1:2" x14ac:dyDescent="0.25">
      <c r="A17361" s="28" t="s">
        <v>29</v>
      </c>
      <c r="B17361" s="2">
        <v>2.0142619883058104</v>
      </c>
    </row>
    <row r="17362" spans="1:2" x14ac:dyDescent="0.25">
      <c r="A17362" s="28" t="s">
        <v>30</v>
      </c>
      <c r="B17362" s="2">
        <v>1.8064578235462307</v>
      </c>
    </row>
    <row r="17363" spans="1:2" x14ac:dyDescent="0.25">
      <c r="A17363" s="28" t="s">
        <v>88</v>
      </c>
      <c r="B17363" s="2">
        <v>22.943974502006018</v>
      </c>
    </row>
    <row r="17364" spans="1:2" x14ac:dyDescent="0.25">
      <c r="A17364" s="28" t="s">
        <v>80</v>
      </c>
      <c r="B17364" s="2">
        <v>2.1821243323232871</v>
      </c>
    </row>
    <row r="17365" spans="1:2" x14ac:dyDescent="0.25">
      <c r="A17365" s="28" t="s">
        <v>84</v>
      </c>
      <c r="B17365" s="2">
        <v>36.264872633147277</v>
      </c>
    </row>
    <row r="17366" spans="1:2" x14ac:dyDescent="0.25">
      <c r="A17366" s="28" t="s">
        <v>85</v>
      </c>
      <c r="B17366" s="2">
        <v>47.042231029311665</v>
      </c>
    </row>
    <row r="17367" spans="1:2" x14ac:dyDescent="0.25">
      <c r="A17367" s="28" t="s">
        <v>82</v>
      </c>
      <c r="B17367" s="2">
        <v>21.236897461319192</v>
      </c>
    </row>
    <row r="17368" spans="1:2" x14ac:dyDescent="0.25">
      <c r="A17368" s="3" t="s">
        <v>87</v>
      </c>
      <c r="B17368" s="2">
        <v>373.811097672644</v>
      </c>
    </row>
    <row r="17369" spans="1:2" x14ac:dyDescent="0.25">
      <c r="A17369" s="6" t="s">
        <v>229</v>
      </c>
      <c r="B17369" s="2">
        <v>3.8165596780189737</v>
      </c>
    </row>
    <row r="17370" spans="1:2" x14ac:dyDescent="0.25">
      <c r="A17370" s="28" t="s">
        <v>79</v>
      </c>
      <c r="B17370" s="2">
        <v>9.1457417131786783E-5</v>
      </c>
    </row>
    <row r="17371" spans="1:2" x14ac:dyDescent="0.25">
      <c r="A17371" s="28" t="s">
        <v>86</v>
      </c>
      <c r="B17371" s="2">
        <v>2.3154837320683859E-2</v>
      </c>
    </row>
    <row r="17372" spans="1:2" x14ac:dyDescent="0.25">
      <c r="A17372" s="28" t="s">
        <v>31</v>
      </c>
      <c r="B17372" s="2">
        <v>5.9692423868474946E-3</v>
      </c>
    </row>
    <row r="17373" spans="1:2" x14ac:dyDescent="0.25">
      <c r="A17373" s="28" t="s">
        <v>29</v>
      </c>
      <c r="B17373" s="2">
        <v>0.27481895300021986</v>
      </c>
    </row>
    <row r="17374" spans="1:2" x14ac:dyDescent="0.25">
      <c r="A17374" s="28" t="s">
        <v>30</v>
      </c>
      <c r="B17374" s="2">
        <v>7.7384270861410961E-2</v>
      </c>
    </row>
    <row r="17375" spans="1:2" x14ac:dyDescent="0.25">
      <c r="A17375" s="28" t="s">
        <v>88</v>
      </c>
      <c r="B17375" s="2">
        <v>1.4828830779647527E-2</v>
      </c>
    </row>
    <row r="17376" spans="1:2" x14ac:dyDescent="0.25">
      <c r="A17376" s="28" t="s">
        <v>80</v>
      </c>
      <c r="B17376" s="2">
        <v>4.9716963495272902E-2</v>
      </c>
    </row>
    <row r="17377" spans="1:2" x14ac:dyDescent="0.25">
      <c r="A17377" s="28" t="s">
        <v>84</v>
      </c>
      <c r="B17377" s="2">
        <v>1.1123582685544886</v>
      </c>
    </row>
    <row r="17378" spans="1:2" x14ac:dyDescent="0.25">
      <c r="A17378" s="28" t="s">
        <v>85</v>
      </c>
      <c r="B17378" s="2">
        <v>1.965161361856524</v>
      </c>
    </row>
    <row r="17379" spans="1:2" x14ac:dyDescent="0.25">
      <c r="A17379" s="28" t="s">
        <v>82</v>
      </c>
      <c r="B17379" s="2">
        <v>0.29307549234674685</v>
      </c>
    </row>
    <row r="17380" spans="1:2" x14ac:dyDescent="0.25">
      <c r="A17380" s="6" t="s">
        <v>240</v>
      </c>
      <c r="B17380" s="2">
        <v>1.539860618006212</v>
      </c>
    </row>
    <row r="17381" spans="1:2" x14ac:dyDescent="0.25">
      <c r="A17381" s="28" t="s">
        <v>79</v>
      </c>
      <c r="B17381" s="2">
        <v>2.5709876080768235E-4</v>
      </c>
    </row>
    <row r="17382" spans="1:2" x14ac:dyDescent="0.25">
      <c r="A17382" s="28" t="s">
        <v>31</v>
      </c>
      <c r="B17382" s="2">
        <v>1.2174504146872616E-2</v>
      </c>
    </row>
    <row r="17383" spans="1:2" x14ac:dyDescent="0.25">
      <c r="A17383" s="28" t="s">
        <v>29</v>
      </c>
      <c r="B17383" s="2">
        <v>6.3083341721260927E-2</v>
      </c>
    </row>
    <row r="17384" spans="1:2" x14ac:dyDescent="0.25">
      <c r="A17384" s="28" t="s">
        <v>30</v>
      </c>
      <c r="B17384" s="2">
        <v>0.43270986760765862</v>
      </c>
    </row>
    <row r="17385" spans="1:2" x14ac:dyDescent="0.25">
      <c r="A17385" s="28" t="s">
        <v>88</v>
      </c>
      <c r="B17385" s="2">
        <v>5.2129914348217316E-2</v>
      </c>
    </row>
    <row r="17386" spans="1:2" x14ac:dyDescent="0.25">
      <c r="A17386" s="28" t="s">
        <v>80</v>
      </c>
      <c r="B17386" s="2">
        <v>1.1975482270612316E-2</v>
      </c>
    </row>
    <row r="17387" spans="1:2" x14ac:dyDescent="0.25">
      <c r="A17387" s="28" t="s">
        <v>84</v>
      </c>
      <c r="B17387" s="2">
        <v>0.1656106136999656</v>
      </c>
    </row>
    <row r="17388" spans="1:2" x14ac:dyDescent="0.25">
      <c r="A17388" s="28" t="s">
        <v>85</v>
      </c>
      <c r="B17388" s="2">
        <v>0.6018860970401464</v>
      </c>
    </row>
    <row r="17389" spans="1:2" x14ac:dyDescent="0.25">
      <c r="A17389" s="28" t="s">
        <v>82</v>
      </c>
      <c r="B17389" s="2">
        <v>0.20003369841067048</v>
      </c>
    </row>
    <row r="17390" spans="1:2" x14ac:dyDescent="0.25">
      <c r="A17390" s="6" t="s">
        <v>242</v>
      </c>
      <c r="B17390" s="2">
        <v>17.882972087404813</v>
      </c>
    </row>
    <row r="17391" spans="1:2" x14ac:dyDescent="0.25">
      <c r="A17391" s="28" t="s">
        <v>79</v>
      </c>
      <c r="B17391" s="2">
        <v>1.3252728812988044</v>
      </c>
    </row>
    <row r="17392" spans="1:2" x14ac:dyDescent="0.25">
      <c r="A17392" s="28" t="s">
        <v>86</v>
      </c>
      <c r="B17392" s="2">
        <v>6.259915209429133E-2</v>
      </c>
    </row>
    <row r="17393" spans="1:2" x14ac:dyDescent="0.25">
      <c r="A17393" s="28" t="s">
        <v>31</v>
      </c>
      <c r="B17393" s="2">
        <v>0.62058186868944809</v>
      </c>
    </row>
    <row r="17394" spans="1:2" x14ac:dyDescent="0.25">
      <c r="A17394" s="28" t="s">
        <v>29</v>
      </c>
      <c r="B17394" s="2">
        <v>2.3537308674244399</v>
      </c>
    </row>
    <row r="17395" spans="1:2" x14ac:dyDescent="0.25">
      <c r="A17395" s="28" t="s">
        <v>30</v>
      </c>
      <c r="B17395" s="2">
        <v>1.3746950373574756</v>
      </c>
    </row>
    <row r="17396" spans="1:2" x14ac:dyDescent="0.25">
      <c r="A17396" s="28" t="s">
        <v>88</v>
      </c>
      <c r="B17396" s="2">
        <v>2.015946894634602</v>
      </c>
    </row>
    <row r="17397" spans="1:2" x14ac:dyDescent="0.25">
      <c r="A17397" s="28" t="s">
        <v>80</v>
      </c>
      <c r="B17397" s="2">
        <v>0.71486927314175597</v>
      </c>
    </row>
    <row r="17398" spans="1:2" x14ac:dyDescent="0.25">
      <c r="A17398" s="28" t="s">
        <v>84</v>
      </c>
      <c r="B17398" s="2">
        <v>2.4178112123901472</v>
      </c>
    </row>
    <row r="17399" spans="1:2" x14ac:dyDescent="0.25">
      <c r="A17399" s="28" t="s">
        <v>85</v>
      </c>
      <c r="B17399" s="2">
        <v>5.713304920960228</v>
      </c>
    </row>
    <row r="17400" spans="1:2" x14ac:dyDescent="0.25">
      <c r="A17400" s="28" t="s">
        <v>82</v>
      </c>
      <c r="B17400" s="2">
        <v>1.2841599794136205</v>
      </c>
    </row>
    <row r="17401" spans="1:2" x14ac:dyDescent="0.25">
      <c r="A17401" s="6" t="s">
        <v>53</v>
      </c>
      <c r="B17401" s="2">
        <v>6.093538419834168</v>
      </c>
    </row>
    <row r="17402" spans="1:2" x14ac:dyDescent="0.25">
      <c r="A17402" s="28" t="s">
        <v>79</v>
      </c>
      <c r="B17402" s="2">
        <v>0.13853677728570246</v>
      </c>
    </row>
    <row r="17403" spans="1:2" x14ac:dyDescent="0.25">
      <c r="A17403" s="28" t="s">
        <v>86</v>
      </c>
      <c r="B17403" s="2">
        <v>9.5543356519746562E-5</v>
      </c>
    </row>
    <row r="17404" spans="1:2" x14ac:dyDescent="0.25">
      <c r="A17404" s="28" t="s">
        <v>31</v>
      </c>
      <c r="B17404" s="2">
        <v>0.20805361265692948</v>
      </c>
    </row>
    <row r="17405" spans="1:2" x14ac:dyDescent="0.25">
      <c r="A17405" s="28" t="s">
        <v>29</v>
      </c>
      <c r="B17405" s="2">
        <v>0.43753371432114185</v>
      </c>
    </row>
    <row r="17406" spans="1:2" x14ac:dyDescent="0.25">
      <c r="A17406" s="28" t="s">
        <v>30</v>
      </c>
      <c r="B17406" s="2">
        <v>0.38638317116150528</v>
      </c>
    </row>
    <row r="17407" spans="1:2" x14ac:dyDescent="0.25">
      <c r="A17407" s="28" t="s">
        <v>80</v>
      </c>
      <c r="B17407" s="2">
        <v>6.9116108777407592E-2</v>
      </c>
    </row>
    <row r="17408" spans="1:2" x14ac:dyDescent="0.25">
      <c r="A17408" s="28" t="s">
        <v>84</v>
      </c>
      <c r="B17408" s="2">
        <v>1.0708041337087033</v>
      </c>
    </row>
    <row r="17409" spans="1:2" x14ac:dyDescent="0.25">
      <c r="A17409" s="28" t="s">
        <v>85</v>
      </c>
      <c r="B17409" s="2">
        <v>0.9111533099127499</v>
      </c>
    </row>
    <row r="17410" spans="1:2" x14ac:dyDescent="0.25">
      <c r="A17410" s="28" t="s">
        <v>82</v>
      </c>
      <c r="B17410" s="2">
        <v>2.871862048653508</v>
      </c>
    </row>
    <row r="17411" spans="1:2" x14ac:dyDescent="0.25">
      <c r="A17411" s="6" t="s">
        <v>231</v>
      </c>
      <c r="B17411" s="2">
        <v>58.027453788342378</v>
      </c>
    </row>
    <row r="17412" spans="1:2" x14ac:dyDescent="0.25">
      <c r="A17412" s="28" t="s">
        <v>79</v>
      </c>
      <c r="B17412" s="2">
        <v>2.416432250884381E-3</v>
      </c>
    </row>
    <row r="17413" spans="1:2" x14ac:dyDescent="0.25">
      <c r="A17413" s="28" t="s">
        <v>86</v>
      </c>
      <c r="B17413" s="2">
        <v>5.5153235684721694E-3</v>
      </c>
    </row>
    <row r="17414" spans="1:2" x14ac:dyDescent="0.25">
      <c r="A17414" s="28" t="s">
        <v>31</v>
      </c>
      <c r="B17414" s="2">
        <v>4.5873636809512544</v>
      </c>
    </row>
    <row r="17415" spans="1:2" x14ac:dyDescent="0.25">
      <c r="A17415" s="28" t="s">
        <v>29</v>
      </c>
      <c r="B17415" s="2">
        <v>10.1754783495475</v>
      </c>
    </row>
    <row r="17416" spans="1:2" x14ac:dyDescent="0.25">
      <c r="A17416" s="28" t="s">
        <v>30</v>
      </c>
      <c r="B17416" s="2">
        <v>10.682961565120642</v>
      </c>
    </row>
    <row r="17417" spans="1:2" x14ac:dyDescent="0.25">
      <c r="A17417" s="28" t="s">
        <v>88</v>
      </c>
      <c r="B17417" s="2">
        <v>5.8379944180935048</v>
      </c>
    </row>
    <row r="17418" spans="1:2" x14ac:dyDescent="0.25">
      <c r="A17418" s="28" t="s">
        <v>80</v>
      </c>
      <c r="B17418" s="2">
        <v>0.11666626906593021</v>
      </c>
    </row>
    <row r="17419" spans="1:2" x14ac:dyDescent="0.25">
      <c r="A17419" s="28" t="s">
        <v>84</v>
      </c>
      <c r="B17419" s="2">
        <v>11.011691570303874</v>
      </c>
    </row>
    <row r="17420" spans="1:2" x14ac:dyDescent="0.25">
      <c r="A17420" s="28" t="s">
        <v>85</v>
      </c>
      <c r="B17420" s="2">
        <v>7.0710367023089002</v>
      </c>
    </row>
    <row r="17421" spans="1:2" x14ac:dyDescent="0.25">
      <c r="A17421" s="28" t="s">
        <v>82</v>
      </c>
      <c r="B17421" s="2">
        <v>8.5363294771314084</v>
      </c>
    </row>
    <row r="17422" spans="1:2" x14ac:dyDescent="0.25">
      <c r="A17422" s="6" t="s">
        <v>19</v>
      </c>
      <c r="B17422" s="2">
        <v>0.6795631042695236</v>
      </c>
    </row>
    <row r="17423" spans="1:2" x14ac:dyDescent="0.25">
      <c r="A17423" s="28" t="s">
        <v>79</v>
      </c>
      <c r="B17423" s="2">
        <v>1.8345364242420586E-2</v>
      </c>
    </row>
    <row r="17424" spans="1:2" x14ac:dyDescent="0.25">
      <c r="A17424" s="28" t="s">
        <v>86</v>
      </c>
      <c r="B17424" s="2">
        <v>3.7417185585511127E-3</v>
      </c>
    </row>
    <row r="17425" spans="1:2" x14ac:dyDescent="0.25">
      <c r="A17425" s="28" t="s">
        <v>31</v>
      </c>
      <c r="B17425" s="2">
        <v>4.5403381387259184E-3</v>
      </c>
    </row>
    <row r="17426" spans="1:2" x14ac:dyDescent="0.25">
      <c r="A17426" s="28" t="s">
        <v>29</v>
      </c>
      <c r="B17426" s="2">
        <v>0.56362472656539353</v>
      </c>
    </row>
    <row r="17427" spans="1:2" x14ac:dyDescent="0.25">
      <c r="A17427" s="28" t="s">
        <v>30</v>
      </c>
      <c r="B17427" s="2">
        <v>5.7013227801718273E-3</v>
      </c>
    </row>
    <row r="17428" spans="1:2" x14ac:dyDescent="0.25">
      <c r="A17428" s="28" t="s">
        <v>88</v>
      </c>
      <c r="B17428" s="2">
        <v>9.5715988951793653E-3</v>
      </c>
    </row>
    <row r="17429" spans="1:2" x14ac:dyDescent="0.25">
      <c r="A17429" s="28" t="s">
        <v>80</v>
      </c>
      <c r="B17429" s="2">
        <v>9.6679491753991307E-4</v>
      </c>
    </row>
    <row r="17430" spans="1:2" x14ac:dyDescent="0.25">
      <c r="A17430" s="28" t="s">
        <v>84</v>
      </c>
      <c r="B17430" s="2">
        <v>1.2505011504503696E-3</v>
      </c>
    </row>
    <row r="17431" spans="1:2" x14ac:dyDescent="0.25">
      <c r="A17431" s="28" t="s">
        <v>85</v>
      </c>
      <c r="B17431" s="2">
        <v>5.9430092610844872E-2</v>
      </c>
    </row>
    <row r="17432" spans="1:2" x14ac:dyDescent="0.25">
      <c r="A17432" s="28" t="s">
        <v>82</v>
      </c>
      <c r="B17432" s="2">
        <v>1.2390646410246158E-2</v>
      </c>
    </row>
    <row r="17433" spans="1:2" x14ac:dyDescent="0.25">
      <c r="A17433" s="6" t="s">
        <v>244</v>
      </c>
      <c r="B17433" s="2">
        <v>4.7032486529493953</v>
      </c>
    </row>
    <row r="17434" spans="1:2" x14ac:dyDescent="0.25">
      <c r="A17434" s="28" t="s">
        <v>79</v>
      </c>
      <c r="B17434" s="2">
        <v>1.9482158980007293E-4</v>
      </c>
    </row>
    <row r="17435" spans="1:2" x14ac:dyDescent="0.25">
      <c r="A17435" s="28" t="s">
        <v>86</v>
      </c>
      <c r="B17435" s="2">
        <v>1.5600901848552315E-4</v>
      </c>
    </row>
    <row r="17436" spans="1:2" x14ac:dyDescent="0.25">
      <c r="A17436" s="28" t="s">
        <v>31</v>
      </c>
      <c r="B17436" s="2">
        <v>0.10556010869796771</v>
      </c>
    </row>
    <row r="17437" spans="1:2" x14ac:dyDescent="0.25">
      <c r="A17437" s="28" t="s">
        <v>29</v>
      </c>
      <c r="B17437" s="2">
        <v>0.22465546978655598</v>
      </c>
    </row>
    <row r="17438" spans="1:2" x14ac:dyDescent="0.25">
      <c r="A17438" s="28" t="s">
        <v>30</v>
      </c>
      <c r="B17438" s="2">
        <v>3.4840088725539849E-2</v>
      </c>
    </row>
    <row r="17439" spans="1:2" x14ac:dyDescent="0.25">
      <c r="A17439" s="28" t="s">
        <v>88</v>
      </c>
      <c r="B17439" s="2">
        <v>0.28218521041250549</v>
      </c>
    </row>
    <row r="17440" spans="1:2" x14ac:dyDescent="0.25">
      <c r="A17440" s="28" t="s">
        <v>84</v>
      </c>
      <c r="B17440" s="2">
        <v>0.89634422823536031</v>
      </c>
    </row>
    <row r="17441" spans="1:2" x14ac:dyDescent="0.25">
      <c r="A17441" s="28" t="s">
        <v>85</v>
      </c>
      <c r="B17441" s="2">
        <v>1.9396968682669975</v>
      </c>
    </row>
    <row r="17442" spans="1:2" x14ac:dyDescent="0.25">
      <c r="A17442" s="28" t="s">
        <v>82</v>
      </c>
      <c r="B17442" s="2">
        <v>1.2196158482161825</v>
      </c>
    </row>
    <row r="17443" spans="1:2" x14ac:dyDescent="0.25">
      <c r="A17443" s="6" t="s">
        <v>52</v>
      </c>
      <c r="B17443" s="2">
        <v>7.7869434315645867</v>
      </c>
    </row>
    <row r="17444" spans="1:2" x14ac:dyDescent="0.25">
      <c r="A17444" s="28" t="s">
        <v>79</v>
      </c>
      <c r="B17444" s="2">
        <v>9.1444224245438577E-3</v>
      </c>
    </row>
    <row r="17445" spans="1:2" x14ac:dyDescent="0.25">
      <c r="A17445" s="28" t="s">
        <v>86</v>
      </c>
      <c r="B17445" s="2">
        <v>8.0338826534400252E-3</v>
      </c>
    </row>
    <row r="17446" spans="1:2" x14ac:dyDescent="0.25">
      <c r="A17446" s="28" t="s">
        <v>31</v>
      </c>
      <c r="B17446" s="2">
        <v>8.1693379127057347E-2</v>
      </c>
    </row>
    <row r="17447" spans="1:2" x14ac:dyDescent="0.25">
      <c r="A17447" s="28" t="s">
        <v>29</v>
      </c>
      <c r="B17447" s="2">
        <v>0.53477900034496961</v>
      </c>
    </row>
    <row r="17448" spans="1:2" x14ac:dyDescent="0.25">
      <c r="A17448" s="28" t="s">
        <v>30</v>
      </c>
      <c r="B17448" s="2">
        <v>1.7670546947923707</v>
      </c>
    </row>
    <row r="17449" spans="1:2" x14ac:dyDescent="0.25">
      <c r="A17449" s="28" t="s">
        <v>88</v>
      </c>
      <c r="B17449" s="2">
        <v>0.11858074164463603</v>
      </c>
    </row>
    <row r="17450" spans="1:2" x14ac:dyDescent="0.25">
      <c r="A17450" s="28" t="s">
        <v>80</v>
      </c>
      <c r="B17450" s="2">
        <v>1.3227155982025441E-2</v>
      </c>
    </row>
    <row r="17451" spans="1:2" x14ac:dyDescent="0.25">
      <c r="A17451" s="28" t="s">
        <v>84</v>
      </c>
      <c r="B17451" s="2">
        <v>5.8172104520553533E-2</v>
      </c>
    </row>
    <row r="17452" spans="1:2" x14ac:dyDescent="0.25">
      <c r="A17452" s="28" t="s">
        <v>85</v>
      </c>
      <c r="B17452" s="2">
        <v>3.4394425768233559</v>
      </c>
    </row>
    <row r="17453" spans="1:2" x14ac:dyDescent="0.25">
      <c r="A17453" s="28" t="s">
        <v>82</v>
      </c>
      <c r="B17453" s="2">
        <v>1.7568154732516337</v>
      </c>
    </row>
    <row r="17454" spans="1:2" x14ac:dyDescent="0.25">
      <c r="A17454" s="6" t="s">
        <v>246</v>
      </c>
      <c r="B17454" s="2">
        <v>9.5743685058579473</v>
      </c>
    </row>
    <row r="17455" spans="1:2" x14ac:dyDescent="0.25">
      <c r="A17455" s="28" t="s">
        <v>79</v>
      </c>
      <c r="B17455" s="2">
        <v>4.5978009043860103E-2</v>
      </c>
    </row>
    <row r="17456" spans="1:2" x14ac:dyDescent="0.25">
      <c r="A17456" s="28" t="s">
        <v>31</v>
      </c>
      <c r="B17456" s="2">
        <v>0.20532096761086824</v>
      </c>
    </row>
    <row r="17457" spans="1:2" x14ac:dyDescent="0.25">
      <c r="A17457" s="28" t="s">
        <v>29</v>
      </c>
      <c r="B17457" s="2">
        <v>1.0679890428774084</v>
      </c>
    </row>
    <row r="17458" spans="1:2" x14ac:dyDescent="0.25">
      <c r="A17458" s="28" t="s">
        <v>30</v>
      </c>
      <c r="B17458" s="2">
        <v>0.3821287388025118</v>
      </c>
    </row>
    <row r="17459" spans="1:2" x14ac:dyDescent="0.25">
      <c r="A17459" s="28" t="s">
        <v>88</v>
      </c>
      <c r="B17459" s="2">
        <v>1.2578226615247885</v>
      </c>
    </row>
    <row r="17460" spans="1:2" x14ac:dyDescent="0.25">
      <c r="A17460" s="28" t="s">
        <v>80</v>
      </c>
      <c r="B17460" s="2">
        <v>0.23553083362244087</v>
      </c>
    </row>
    <row r="17461" spans="1:2" x14ac:dyDescent="0.25">
      <c r="A17461" s="28" t="s">
        <v>84</v>
      </c>
      <c r="B17461" s="2">
        <v>0.39151074720378271</v>
      </c>
    </row>
    <row r="17462" spans="1:2" x14ac:dyDescent="0.25">
      <c r="A17462" s="28" t="s">
        <v>85</v>
      </c>
      <c r="B17462" s="2">
        <v>5.2985823191193973</v>
      </c>
    </row>
    <row r="17463" spans="1:2" x14ac:dyDescent="0.25">
      <c r="A17463" s="28" t="s">
        <v>82</v>
      </c>
      <c r="B17463" s="2">
        <v>0.68950518605288968</v>
      </c>
    </row>
    <row r="17464" spans="1:2" x14ac:dyDescent="0.25">
      <c r="A17464" s="6" t="s">
        <v>248</v>
      </c>
      <c r="B17464" s="2">
        <v>5.3083928875455655</v>
      </c>
    </row>
    <row r="17465" spans="1:2" x14ac:dyDescent="0.25">
      <c r="A17465" s="28" t="s">
        <v>79</v>
      </c>
      <c r="B17465" s="2">
        <v>1.8355062155851934E-2</v>
      </c>
    </row>
    <row r="17466" spans="1:2" x14ac:dyDescent="0.25">
      <c r="A17466" s="28" t="s">
        <v>86</v>
      </c>
      <c r="B17466" s="2">
        <v>4.2718588660015299E-3</v>
      </c>
    </row>
    <row r="17467" spans="1:2" x14ac:dyDescent="0.25">
      <c r="A17467" s="28" t="s">
        <v>31</v>
      </c>
      <c r="B17467" s="2">
        <v>0.13604845495213722</v>
      </c>
    </row>
    <row r="17468" spans="1:2" x14ac:dyDescent="0.25">
      <c r="A17468" s="28" t="s">
        <v>29</v>
      </c>
      <c r="B17468" s="2">
        <v>0.243567876465206</v>
      </c>
    </row>
    <row r="17469" spans="1:2" x14ac:dyDescent="0.25">
      <c r="A17469" s="28" t="s">
        <v>30</v>
      </c>
      <c r="B17469" s="2">
        <v>0.22986991396291881</v>
      </c>
    </row>
    <row r="17470" spans="1:2" x14ac:dyDescent="0.25">
      <c r="A17470" s="28" t="s">
        <v>88</v>
      </c>
      <c r="B17470" s="2">
        <v>0.34644121632911845</v>
      </c>
    </row>
    <row r="17471" spans="1:2" x14ac:dyDescent="0.25">
      <c r="A17471" s="28" t="s">
        <v>80</v>
      </c>
      <c r="B17471" s="2">
        <v>0.46736574956901422</v>
      </c>
    </row>
    <row r="17472" spans="1:2" x14ac:dyDescent="0.25">
      <c r="A17472" s="28" t="s">
        <v>84</v>
      </c>
      <c r="B17472" s="2">
        <v>0.2355500162372928</v>
      </c>
    </row>
    <row r="17473" spans="1:2" x14ac:dyDescent="0.25">
      <c r="A17473" s="28" t="s">
        <v>85</v>
      </c>
      <c r="B17473" s="2">
        <v>3.2366336394127151</v>
      </c>
    </row>
    <row r="17474" spans="1:2" x14ac:dyDescent="0.25">
      <c r="A17474" s="28" t="s">
        <v>82</v>
      </c>
      <c r="B17474" s="2">
        <v>0.39028909959530905</v>
      </c>
    </row>
    <row r="17475" spans="1:2" x14ac:dyDescent="0.25">
      <c r="A17475" s="6" t="s">
        <v>21</v>
      </c>
      <c r="B17475" s="2">
        <v>10.823249100727097</v>
      </c>
    </row>
    <row r="17476" spans="1:2" x14ac:dyDescent="0.25">
      <c r="A17476" s="28" t="s">
        <v>79</v>
      </c>
      <c r="B17476" s="2">
        <v>7.8038520012088636E-2</v>
      </c>
    </row>
    <row r="17477" spans="1:2" x14ac:dyDescent="0.25">
      <c r="A17477" s="28" t="s">
        <v>86</v>
      </c>
      <c r="B17477" s="2">
        <v>1.2408563539451236E-2</v>
      </c>
    </row>
    <row r="17478" spans="1:2" x14ac:dyDescent="0.25">
      <c r="A17478" s="28" t="s">
        <v>31</v>
      </c>
      <c r="B17478" s="2">
        <v>0.35193731359793606</v>
      </c>
    </row>
    <row r="17479" spans="1:2" x14ac:dyDescent="0.25">
      <c r="A17479" s="28" t="s">
        <v>29</v>
      </c>
      <c r="B17479" s="2">
        <v>0.35131096221800784</v>
      </c>
    </row>
    <row r="17480" spans="1:2" x14ac:dyDescent="0.25">
      <c r="A17480" s="28" t="s">
        <v>30</v>
      </c>
      <c r="B17480" s="2">
        <v>0.83118515397789539</v>
      </c>
    </row>
    <row r="17481" spans="1:2" x14ac:dyDescent="0.25">
      <c r="A17481" s="28" t="s">
        <v>88</v>
      </c>
      <c r="B17481" s="2">
        <v>1.8667690458224622</v>
      </c>
    </row>
    <row r="17482" spans="1:2" x14ac:dyDescent="0.25">
      <c r="A17482" s="28" t="s">
        <v>80</v>
      </c>
      <c r="B17482" s="2">
        <v>0.64586313426914921</v>
      </c>
    </row>
    <row r="17483" spans="1:2" x14ac:dyDescent="0.25">
      <c r="A17483" s="28" t="s">
        <v>84</v>
      </c>
      <c r="B17483" s="2">
        <v>2.1325903100276369</v>
      </c>
    </row>
    <row r="17484" spans="1:2" x14ac:dyDescent="0.25">
      <c r="A17484" s="28" t="s">
        <v>85</v>
      </c>
      <c r="B17484" s="2">
        <v>1.9823498407599305</v>
      </c>
    </row>
    <row r="17485" spans="1:2" x14ac:dyDescent="0.25">
      <c r="A17485" s="28" t="s">
        <v>82</v>
      </c>
      <c r="B17485" s="2">
        <v>2.5707962565025384</v>
      </c>
    </row>
    <row r="17486" spans="1:2" x14ac:dyDescent="0.25">
      <c r="A17486" s="6" t="s">
        <v>22</v>
      </c>
      <c r="B17486" s="2">
        <v>0.6338781101210339</v>
      </c>
    </row>
    <row r="17487" spans="1:2" x14ac:dyDescent="0.25">
      <c r="A17487" s="28" t="s">
        <v>86</v>
      </c>
      <c r="B17487" s="2">
        <v>3.1132821344302805E-3</v>
      </c>
    </row>
    <row r="17488" spans="1:2" x14ac:dyDescent="0.25">
      <c r="A17488" s="28" t="s">
        <v>31</v>
      </c>
      <c r="B17488" s="2">
        <v>1.9959494399807856E-3</v>
      </c>
    </row>
    <row r="17489" spans="1:2" x14ac:dyDescent="0.25">
      <c r="A17489" s="28" t="s">
        <v>29</v>
      </c>
      <c r="B17489" s="2">
        <v>5.5089144722922596E-2</v>
      </c>
    </row>
    <row r="17490" spans="1:2" x14ac:dyDescent="0.25">
      <c r="A17490" s="28" t="s">
        <v>30</v>
      </c>
      <c r="B17490" s="2">
        <v>1.5130235160547794E-2</v>
      </c>
    </row>
    <row r="17491" spans="1:2" x14ac:dyDescent="0.25">
      <c r="A17491" s="28" t="s">
        <v>88</v>
      </c>
      <c r="B17491" s="2">
        <v>9.0145288826277994E-2</v>
      </c>
    </row>
    <row r="17492" spans="1:2" x14ac:dyDescent="0.25">
      <c r="A17492" s="28" t="s">
        <v>80</v>
      </c>
      <c r="B17492" s="2">
        <v>2.2222205912010738E-3</v>
      </c>
    </row>
    <row r="17493" spans="1:2" x14ac:dyDescent="0.25">
      <c r="A17493" s="28" t="s">
        <v>84</v>
      </c>
      <c r="B17493" s="2">
        <v>3.3628372553021675E-3</v>
      </c>
    </row>
    <row r="17494" spans="1:2" x14ac:dyDescent="0.25">
      <c r="A17494" s="28" t="s">
        <v>85</v>
      </c>
      <c r="B17494" s="2">
        <v>0.46019803082150856</v>
      </c>
    </row>
    <row r="17495" spans="1:2" x14ac:dyDescent="0.25">
      <c r="A17495" s="28" t="s">
        <v>82</v>
      </c>
      <c r="B17495" s="2">
        <v>2.621121168862644E-3</v>
      </c>
    </row>
    <row r="17496" spans="1:2" x14ac:dyDescent="0.25">
      <c r="A17496" s="6" t="s">
        <v>25</v>
      </c>
      <c r="B17496" s="2">
        <v>34.127805009677985</v>
      </c>
    </row>
    <row r="17497" spans="1:2" x14ac:dyDescent="0.25">
      <c r="A17497" s="28" t="s">
        <v>79</v>
      </c>
      <c r="B17497" s="2">
        <v>0.14382831658313502</v>
      </c>
    </row>
    <row r="17498" spans="1:2" x14ac:dyDescent="0.25">
      <c r="A17498" s="28" t="s">
        <v>86</v>
      </c>
      <c r="B17498" s="2">
        <v>2.169183297192448E-3</v>
      </c>
    </row>
    <row r="17499" spans="1:2" x14ac:dyDescent="0.25">
      <c r="A17499" s="28" t="s">
        <v>31</v>
      </c>
      <c r="B17499" s="2">
        <v>5.633066312914063</v>
      </c>
    </row>
    <row r="17500" spans="1:2" x14ac:dyDescent="0.25">
      <c r="A17500" s="28" t="s">
        <v>29</v>
      </c>
      <c r="B17500" s="2">
        <v>2.7860113985309947</v>
      </c>
    </row>
    <row r="17501" spans="1:2" x14ac:dyDescent="0.25">
      <c r="A17501" s="28" t="s">
        <v>30</v>
      </c>
      <c r="B17501" s="2">
        <v>7.5962652458456592</v>
      </c>
    </row>
    <row r="17502" spans="1:2" x14ac:dyDescent="0.25">
      <c r="A17502" s="28" t="s">
        <v>88</v>
      </c>
      <c r="B17502" s="2">
        <v>8.2290497859512008</v>
      </c>
    </row>
    <row r="17503" spans="1:2" x14ac:dyDescent="0.25">
      <c r="A17503" s="28" t="s">
        <v>80</v>
      </c>
      <c r="B17503" s="2">
        <v>3.2563441567837449E-2</v>
      </c>
    </row>
    <row r="17504" spans="1:2" x14ac:dyDescent="0.25">
      <c r="A17504" s="28" t="s">
        <v>84</v>
      </c>
      <c r="B17504" s="2">
        <v>2.6775391127361079</v>
      </c>
    </row>
    <row r="17505" spans="1:2" x14ac:dyDescent="0.25">
      <c r="A17505" s="28" t="s">
        <v>85</v>
      </c>
      <c r="B17505" s="2">
        <v>5.6119959675291815</v>
      </c>
    </row>
    <row r="17506" spans="1:2" x14ac:dyDescent="0.25">
      <c r="A17506" s="28" t="s">
        <v>82</v>
      </c>
      <c r="B17506" s="2">
        <v>1.4153162447226133</v>
      </c>
    </row>
    <row r="17507" spans="1:2" x14ac:dyDescent="0.25">
      <c r="A17507" s="6" t="s">
        <v>23</v>
      </c>
      <c r="B17507" s="2">
        <v>1.7545614467245765</v>
      </c>
    </row>
    <row r="17508" spans="1:2" x14ac:dyDescent="0.25">
      <c r="A17508" s="28" t="s">
        <v>79</v>
      </c>
      <c r="B17508" s="2">
        <v>1.2155308332249268E-2</v>
      </c>
    </row>
    <row r="17509" spans="1:2" x14ac:dyDescent="0.25">
      <c r="A17509" s="28" t="s">
        <v>86</v>
      </c>
      <c r="B17509" s="2">
        <v>3.3883824386499641E-3</v>
      </c>
    </row>
    <row r="17510" spans="1:2" x14ac:dyDescent="0.25">
      <c r="A17510" s="28" t="s">
        <v>31</v>
      </c>
      <c r="B17510" s="2">
        <v>9.9995136468256467E-3</v>
      </c>
    </row>
    <row r="17511" spans="1:2" x14ac:dyDescent="0.25">
      <c r="A17511" s="28" t="s">
        <v>29</v>
      </c>
      <c r="B17511" s="2">
        <v>7.7990662536535499E-2</v>
      </c>
    </row>
    <row r="17512" spans="1:2" x14ac:dyDescent="0.25">
      <c r="A17512" s="28" t="s">
        <v>30</v>
      </c>
      <c r="B17512" s="2">
        <v>8.5199384268862824E-2</v>
      </c>
    </row>
    <row r="17513" spans="1:2" x14ac:dyDescent="0.25">
      <c r="A17513" s="28" t="s">
        <v>88</v>
      </c>
      <c r="B17513" s="2">
        <v>9.0726756384658103E-3</v>
      </c>
    </row>
    <row r="17514" spans="1:2" x14ac:dyDescent="0.25">
      <c r="A17514" s="28" t="s">
        <v>80</v>
      </c>
      <c r="B17514" s="2">
        <v>0.12157080361436054</v>
      </c>
    </row>
    <row r="17515" spans="1:2" x14ac:dyDescent="0.25">
      <c r="A17515" s="28" t="s">
        <v>84</v>
      </c>
      <c r="B17515" s="2">
        <v>0.62324299648118675</v>
      </c>
    </row>
    <row r="17516" spans="1:2" x14ac:dyDescent="0.25">
      <c r="A17516" s="28" t="s">
        <v>85</v>
      </c>
      <c r="B17516" s="2">
        <v>0.70149752210531024</v>
      </c>
    </row>
    <row r="17517" spans="1:2" x14ac:dyDescent="0.25">
      <c r="A17517" s="28" t="s">
        <v>82</v>
      </c>
      <c r="B17517" s="2">
        <v>0.11044419766212971</v>
      </c>
    </row>
    <row r="17518" spans="1:2" x14ac:dyDescent="0.25">
      <c r="A17518" s="6" t="s">
        <v>250</v>
      </c>
      <c r="B17518" s="2">
        <v>8.5211562104583969</v>
      </c>
    </row>
    <row r="17519" spans="1:2" x14ac:dyDescent="0.25">
      <c r="A17519" s="28" t="s">
        <v>79</v>
      </c>
      <c r="B17519" s="2">
        <v>6.1459876370241626E-2</v>
      </c>
    </row>
    <row r="17520" spans="1:2" x14ac:dyDescent="0.25">
      <c r="A17520" s="28" t="s">
        <v>86</v>
      </c>
      <c r="B17520" s="2">
        <v>9.569542333933283E-4</v>
      </c>
    </row>
    <row r="17521" spans="1:2" x14ac:dyDescent="0.25">
      <c r="A17521" s="28" t="s">
        <v>31</v>
      </c>
      <c r="B17521" s="2">
        <v>0.12734148757407485</v>
      </c>
    </row>
    <row r="17522" spans="1:2" x14ac:dyDescent="0.25">
      <c r="A17522" s="28" t="s">
        <v>29</v>
      </c>
      <c r="B17522" s="2">
        <v>0.64184308189602013</v>
      </c>
    </row>
    <row r="17523" spans="1:2" x14ac:dyDescent="0.25">
      <c r="A17523" s="28" t="s">
        <v>30</v>
      </c>
      <c r="B17523" s="2">
        <v>0.57685165629798218</v>
      </c>
    </row>
    <row r="17524" spans="1:2" x14ac:dyDescent="0.25">
      <c r="A17524" s="28" t="s">
        <v>88</v>
      </c>
      <c r="B17524" s="2">
        <v>0.46215426211650196</v>
      </c>
    </row>
    <row r="17525" spans="1:2" x14ac:dyDescent="0.25">
      <c r="A17525" s="28" t="s">
        <v>80</v>
      </c>
      <c r="B17525" s="2">
        <v>0.50647380853470414</v>
      </c>
    </row>
    <row r="17526" spans="1:2" x14ac:dyDescent="0.25">
      <c r="A17526" s="28" t="s">
        <v>84</v>
      </c>
      <c r="B17526" s="2">
        <v>2.9902450751993119</v>
      </c>
    </row>
    <row r="17527" spans="1:2" x14ac:dyDescent="0.25">
      <c r="A17527" s="28" t="s">
        <v>85</v>
      </c>
      <c r="B17527" s="2">
        <v>2.5245396817295482</v>
      </c>
    </row>
    <row r="17528" spans="1:2" x14ac:dyDescent="0.25">
      <c r="A17528" s="28" t="s">
        <v>82</v>
      </c>
      <c r="B17528" s="2">
        <v>0.62929032650661798</v>
      </c>
    </row>
    <row r="17529" spans="1:2" x14ac:dyDescent="0.25">
      <c r="A17529" s="6" t="s">
        <v>252</v>
      </c>
      <c r="B17529" s="2">
        <v>9.4131988793686343</v>
      </c>
    </row>
    <row r="17530" spans="1:2" x14ac:dyDescent="0.25">
      <c r="A17530" s="28" t="s">
        <v>79</v>
      </c>
      <c r="B17530" s="2">
        <v>5.9740848988560379E-2</v>
      </c>
    </row>
    <row r="17531" spans="1:2" x14ac:dyDescent="0.25">
      <c r="A17531" s="28" t="s">
        <v>86</v>
      </c>
      <c r="B17531" s="2">
        <v>2.2756243661402917E-2</v>
      </c>
    </row>
    <row r="17532" spans="1:2" x14ac:dyDescent="0.25">
      <c r="A17532" s="28" t="s">
        <v>31</v>
      </c>
      <c r="B17532" s="2">
        <v>0.51809769952656515</v>
      </c>
    </row>
    <row r="17533" spans="1:2" x14ac:dyDescent="0.25">
      <c r="A17533" s="28" t="s">
        <v>29</v>
      </c>
      <c r="B17533" s="2">
        <v>1.3504959629286841</v>
      </c>
    </row>
    <row r="17534" spans="1:2" x14ac:dyDescent="0.25">
      <c r="A17534" s="28" t="s">
        <v>30</v>
      </c>
      <c r="B17534" s="2">
        <v>1.3406581881595057</v>
      </c>
    </row>
    <row r="17535" spans="1:2" x14ac:dyDescent="0.25">
      <c r="A17535" s="28" t="s">
        <v>88</v>
      </c>
      <c r="B17535" s="2">
        <v>2.3742728132315332</v>
      </c>
    </row>
    <row r="17536" spans="1:2" x14ac:dyDescent="0.25">
      <c r="A17536" s="28" t="s">
        <v>80</v>
      </c>
      <c r="B17536" s="2">
        <v>0.27087907674198863</v>
      </c>
    </row>
    <row r="17537" spans="1:2" x14ac:dyDescent="0.25">
      <c r="A17537" s="28" t="s">
        <v>84</v>
      </c>
      <c r="B17537" s="2">
        <v>0.2851421827045092</v>
      </c>
    </row>
    <row r="17538" spans="1:2" x14ac:dyDescent="0.25">
      <c r="A17538" s="28" t="s">
        <v>85</v>
      </c>
      <c r="B17538" s="2">
        <v>1.9133806541786487</v>
      </c>
    </row>
    <row r="17539" spans="1:2" x14ac:dyDescent="0.25">
      <c r="A17539" s="28" t="s">
        <v>82</v>
      </c>
      <c r="B17539" s="2">
        <v>1.2777752092472359</v>
      </c>
    </row>
    <row r="17540" spans="1:2" x14ac:dyDescent="0.25">
      <c r="A17540" s="6" t="s">
        <v>230</v>
      </c>
      <c r="B17540" s="2">
        <v>6.2187989054507025</v>
      </c>
    </row>
    <row r="17541" spans="1:2" x14ac:dyDescent="0.25">
      <c r="A17541" s="28" t="s">
        <v>79</v>
      </c>
      <c r="B17541" s="2">
        <v>5.2430212983856771E-2</v>
      </c>
    </row>
    <row r="17542" spans="1:2" x14ac:dyDescent="0.25">
      <c r="A17542" s="28" t="s">
        <v>86</v>
      </c>
      <c r="B17542" s="2">
        <v>3.8798216569437605E-2</v>
      </c>
    </row>
    <row r="17543" spans="1:2" x14ac:dyDescent="0.25">
      <c r="A17543" s="28" t="s">
        <v>31</v>
      </c>
      <c r="B17543" s="2">
        <v>0.33324970488060218</v>
      </c>
    </row>
    <row r="17544" spans="1:2" x14ac:dyDescent="0.25">
      <c r="A17544" s="28" t="s">
        <v>29</v>
      </c>
      <c r="B17544" s="2">
        <v>0.88082930283797145</v>
      </c>
    </row>
    <row r="17545" spans="1:2" x14ac:dyDescent="0.25">
      <c r="A17545" s="28" t="s">
        <v>30</v>
      </c>
      <c r="B17545" s="2">
        <v>0.92244739412849097</v>
      </c>
    </row>
    <row r="17546" spans="1:2" x14ac:dyDescent="0.25">
      <c r="A17546" s="28" t="s">
        <v>88</v>
      </c>
      <c r="B17546" s="2">
        <v>0.95210415836923068</v>
      </c>
    </row>
    <row r="17547" spans="1:2" x14ac:dyDescent="0.25">
      <c r="A17547" s="28" t="s">
        <v>80</v>
      </c>
      <c r="B17547" s="2">
        <v>9.3019019945322176E-2</v>
      </c>
    </row>
    <row r="17548" spans="1:2" x14ac:dyDescent="0.25">
      <c r="A17548" s="28" t="s">
        <v>84</v>
      </c>
      <c r="B17548" s="2">
        <v>0.38786548975400759</v>
      </c>
    </row>
    <row r="17549" spans="1:2" x14ac:dyDescent="0.25">
      <c r="A17549" s="28" t="s">
        <v>85</v>
      </c>
      <c r="B17549" s="2">
        <v>1.3469543460868894</v>
      </c>
    </row>
    <row r="17550" spans="1:2" x14ac:dyDescent="0.25">
      <c r="A17550" s="28" t="s">
        <v>82</v>
      </c>
      <c r="B17550" s="2">
        <v>1.2111010598948924</v>
      </c>
    </row>
    <row r="17551" spans="1:2" x14ac:dyDescent="0.25">
      <c r="A17551" s="6" t="s">
        <v>93</v>
      </c>
      <c r="B17551" s="2">
        <v>186.90554883632194</v>
      </c>
    </row>
    <row r="17552" spans="1:2" x14ac:dyDescent="0.25">
      <c r="A17552" s="28" t="s">
        <v>79</v>
      </c>
      <c r="B17552" s="2">
        <v>1.9662454097399391</v>
      </c>
    </row>
    <row r="17553" spans="1:2" x14ac:dyDescent="0.25">
      <c r="A17553" s="28" t="s">
        <v>86</v>
      </c>
      <c r="B17553" s="2">
        <v>0.19115915131040304</v>
      </c>
    </row>
    <row r="17554" spans="1:2" x14ac:dyDescent="0.25">
      <c r="A17554" s="28" t="s">
        <v>31</v>
      </c>
      <c r="B17554" s="2">
        <v>12.942994138938159</v>
      </c>
    </row>
    <row r="17555" spans="1:2" x14ac:dyDescent="0.25">
      <c r="A17555" s="28" t="s">
        <v>29</v>
      </c>
      <c r="B17555" s="2">
        <v>22.082831857725228</v>
      </c>
    </row>
    <row r="17556" spans="1:2" x14ac:dyDescent="0.25">
      <c r="A17556" s="28" t="s">
        <v>30</v>
      </c>
      <c r="B17556" s="2">
        <v>26.741465929011152</v>
      </c>
    </row>
    <row r="17557" spans="1:2" x14ac:dyDescent="0.25">
      <c r="A17557" s="28" t="s">
        <v>88</v>
      </c>
      <c r="B17557" s="2">
        <v>23.919069516617874</v>
      </c>
    </row>
    <row r="17558" spans="1:2" x14ac:dyDescent="0.25">
      <c r="A17558" s="28" t="s">
        <v>80</v>
      </c>
      <c r="B17558" s="2">
        <v>3.3520261361065629</v>
      </c>
    </row>
    <row r="17559" spans="1:2" x14ac:dyDescent="0.25">
      <c r="A17559" s="28" t="s">
        <v>84</v>
      </c>
      <c r="B17559" s="2">
        <v>26.46109140016268</v>
      </c>
    </row>
    <row r="17560" spans="1:2" x14ac:dyDescent="0.25">
      <c r="A17560" s="28" t="s">
        <v>85</v>
      </c>
      <c r="B17560" s="2">
        <v>44.777243931522875</v>
      </c>
    </row>
    <row r="17561" spans="1:2" x14ac:dyDescent="0.25">
      <c r="A17561" s="28" t="s">
        <v>82</v>
      </c>
      <c r="B17561" s="2">
        <v>24.471421365187108</v>
      </c>
    </row>
    <row r="17562" spans="1:2" x14ac:dyDescent="0.25">
      <c r="A17562" s="3" t="s">
        <v>80</v>
      </c>
      <c r="B17562" s="2">
        <v>323.80148656528655</v>
      </c>
    </row>
    <row r="17563" spans="1:2" x14ac:dyDescent="0.25">
      <c r="A17563" s="6" t="s">
        <v>229</v>
      </c>
      <c r="B17563" s="2">
        <v>6.6850303237002349</v>
      </c>
    </row>
    <row r="17564" spans="1:2" x14ac:dyDescent="0.25">
      <c r="A17564" s="28" t="s">
        <v>79</v>
      </c>
      <c r="B17564" s="2">
        <v>1.6209828424303952E-2</v>
      </c>
    </row>
    <row r="17565" spans="1:2" x14ac:dyDescent="0.25">
      <c r="A17565" s="28" t="s">
        <v>86</v>
      </c>
      <c r="B17565" s="2">
        <v>4.5668550642764205E-2</v>
      </c>
    </row>
    <row r="17566" spans="1:2" x14ac:dyDescent="0.25">
      <c r="A17566" s="28" t="s">
        <v>87</v>
      </c>
      <c r="B17566" s="2">
        <v>0.1583241979844584</v>
      </c>
    </row>
    <row r="17567" spans="1:2" x14ac:dyDescent="0.25">
      <c r="A17567" s="28" t="s">
        <v>31</v>
      </c>
      <c r="B17567" s="2">
        <v>0.11175277464827561</v>
      </c>
    </row>
    <row r="17568" spans="1:2" x14ac:dyDescent="0.25">
      <c r="A17568" s="28" t="s">
        <v>29</v>
      </c>
      <c r="B17568" s="2">
        <v>7.7094839259293862E-2</v>
      </c>
    </row>
    <row r="17569" spans="1:2" x14ac:dyDescent="0.25">
      <c r="A17569" s="28" t="s">
        <v>30</v>
      </c>
      <c r="B17569" s="2">
        <v>9.744561132344598E-2</v>
      </c>
    </row>
    <row r="17570" spans="1:2" x14ac:dyDescent="0.25">
      <c r="A17570" s="28" t="s">
        <v>88</v>
      </c>
      <c r="B17570" s="2">
        <v>0.76323560626084441</v>
      </c>
    </row>
    <row r="17571" spans="1:2" x14ac:dyDescent="0.25">
      <c r="A17571" s="28" t="s">
        <v>84</v>
      </c>
      <c r="B17571" s="2">
        <v>1.8925424207646662</v>
      </c>
    </row>
    <row r="17572" spans="1:2" x14ac:dyDescent="0.25">
      <c r="A17572" s="28" t="s">
        <v>85</v>
      </c>
      <c r="B17572" s="2">
        <v>3.0610920015922178</v>
      </c>
    </row>
    <row r="17573" spans="1:2" x14ac:dyDescent="0.25">
      <c r="A17573" s="28" t="s">
        <v>82</v>
      </c>
      <c r="B17573" s="2">
        <v>0.46166449279996385</v>
      </c>
    </row>
    <row r="17574" spans="1:2" x14ac:dyDescent="0.25">
      <c r="A17574" s="6" t="s">
        <v>240</v>
      </c>
      <c r="B17574" s="2">
        <v>0.31706417498898914</v>
      </c>
    </row>
    <row r="17575" spans="1:2" x14ac:dyDescent="0.25">
      <c r="A17575" s="28" t="s">
        <v>87</v>
      </c>
      <c r="B17575" s="2">
        <v>8.2456422223213793E-3</v>
      </c>
    </row>
    <row r="17576" spans="1:2" x14ac:dyDescent="0.25">
      <c r="A17576" s="28" t="s">
        <v>31</v>
      </c>
      <c r="B17576" s="2">
        <v>3.246896232677484E-2</v>
      </c>
    </row>
    <row r="17577" spans="1:2" x14ac:dyDescent="0.25">
      <c r="A17577" s="28" t="s">
        <v>29</v>
      </c>
      <c r="B17577" s="2">
        <v>2.7232410668720765E-2</v>
      </c>
    </row>
    <row r="17578" spans="1:2" x14ac:dyDescent="0.25">
      <c r="A17578" s="28" t="s">
        <v>30</v>
      </c>
      <c r="B17578" s="2">
        <v>6.3637774377676704E-3</v>
      </c>
    </row>
    <row r="17579" spans="1:2" x14ac:dyDescent="0.25">
      <c r="A17579" s="28" t="s">
        <v>88</v>
      </c>
      <c r="B17579" s="2">
        <v>7.3420056839099647E-3</v>
      </c>
    </row>
    <row r="17580" spans="1:2" x14ac:dyDescent="0.25">
      <c r="A17580" s="28" t="s">
        <v>84</v>
      </c>
      <c r="B17580" s="2">
        <v>1.1047849240002379E-2</v>
      </c>
    </row>
    <row r="17581" spans="1:2" x14ac:dyDescent="0.25">
      <c r="A17581" s="28" t="s">
        <v>85</v>
      </c>
      <c r="B17581" s="2">
        <v>0.13746478475678428</v>
      </c>
    </row>
    <row r="17582" spans="1:2" x14ac:dyDescent="0.25">
      <c r="A17582" s="28" t="s">
        <v>82</v>
      </c>
      <c r="B17582" s="2">
        <v>8.6898742652707875E-2</v>
      </c>
    </row>
    <row r="17583" spans="1:2" x14ac:dyDescent="0.25">
      <c r="A17583" s="6" t="s">
        <v>242</v>
      </c>
      <c r="B17583" s="2">
        <v>18.199658437233801</v>
      </c>
    </row>
    <row r="17584" spans="1:2" x14ac:dyDescent="0.25">
      <c r="A17584" s="28" t="s">
        <v>79</v>
      </c>
      <c r="B17584" s="2">
        <v>0.67467890933330754</v>
      </c>
    </row>
    <row r="17585" spans="1:2" x14ac:dyDescent="0.25">
      <c r="A17585" s="28" t="s">
        <v>86</v>
      </c>
      <c r="B17585" s="2">
        <v>0.49018566455416296</v>
      </c>
    </row>
    <row r="17586" spans="1:2" x14ac:dyDescent="0.25">
      <c r="A17586" s="28" t="s">
        <v>87</v>
      </c>
      <c r="B17586" s="2">
        <v>0.62148739655541108</v>
      </c>
    </row>
    <row r="17587" spans="1:2" x14ac:dyDescent="0.25">
      <c r="A17587" s="28" t="s">
        <v>31</v>
      </c>
      <c r="B17587" s="2">
        <v>0.47980778105963029</v>
      </c>
    </row>
    <row r="17588" spans="1:2" x14ac:dyDescent="0.25">
      <c r="A17588" s="28" t="s">
        <v>29</v>
      </c>
      <c r="B17588" s="2">
        <v>0.30005793530595898</v>
      </c>
    </row>
    <row r="17589" spans="1:2" x14ac:dyDescent="0.25">
      <c r="A17589" s="28" t="s">
        <v>30</v>
      </c>
      <c r="B17589" s="2">
        <v>0.50188218820084296</v>
      </c>
    </row>
    <row r="17590" spans="1:2" x14ac:dyDescent="0.25">
      <c r="A17590" s="28" t="s">
        <v>88</v>
      </c>
      <c r="B17590" s="2">
        <v>4.5180324456203715</v>
      </c>
    </row>
    <row r="17591" spans="1:2" x14ac:dyDescent="0.25">
      <c r="A17591" s="28" t="s">
        <v>84</v>
      </c>
      <c r="B17591" s="2">
        <v>1.4419660112273198</v>
      </c>
    </row>
    <row r="17592" spans="1:2" x14ac:dyDescent="0.25">
      <c r="A17592" s="28" t="s">
        <v>85</v>
      </c>
      <c r="B17592" s="2">
        <v>7.0355723228307054</v>
      </c>
    </row>
    <row r="17593" spans="1:2" x14ac:dyDescent="0.25">
      <c r="A17593" s="28" t="s">
        <v>82</v>
      </c>
      <c r="B17593" s="2">
        <v>2.1359877825460876</v>
      </c>
    </row>
    <row r="17594" spans="1:2" x14ac:dyDescent="0.25">
      <c r="A17594" s="6" t="s">
        <v>244</v>
      </c>
      <c r="B17594" s="2">
        <v>9.3683979832844511</v>
      </c>
    </row>
    <row r="17595" spans="1:2" x14ac:dyDescent="0.25">
      <c r="A17595" s="28" t="s">
        <v>79</v>
      </c>
      <c r="B17595" s="2">
        <v>2.3238888640166426E-2</v>
      </c>
    </row>
    <row r="17596" spans="1:2" x14ac:dyDescent="0.25">
      <c r="A17596" s="28" t="s">
        <v>86</v>
      </c>
      <c r="B17596" s="2">
        <v>0.12464134675549249</v>
      </c>
    </row>
    <row r="17597" spans="1:2" x14ac:dyDescent="0.25">
      <c r="A17597" s="28" t="s">
        <v>87</v>
      </c>
      <c r="B17597" s="2">
        <v>0.18794483674971701</v>
      </c>
    </row>
    <row r="17598" spans="1:2" x14ac:dyDescent="0.25">
      <c r="A17598" s="28" t="s">
        <v>31</v>
      </c>
      <c r="B17598" s="2">
        <v>0.33719628303177346</v>
      </c>
    </row>
    <row r="17599" spans="1:2" x14ac:dyDescent="0.25">
      <c r="A17599" s="28" t="s">
        <v>29</v>
      </c>
      <c r="B17599" s="2">
        <v>5.8597983461112849E-2</v>
      </c>
    </row>
    <row r="17600" spans="1:2" x14ac:dyDescent="0.25">
      <c r="A17600" s="28" t="s">
        <v>30</v>
      </c>
      <c r="B17600" s="2">
        <v>7.0480962916140505E-2</v>
      </c>
    </row>
    <row r="17601" spans="1:2" x14ac:dyDescent="0.25">
      <c r="A17601" s="28" t="s">
        <v>88</v>
      </c>
      <c r="B17601" s="2">
        <v>1.6794783060212914</v>
      </c>
    </row>
    <row r="17602" spans="1:2" x14ac:dyDescent="0.25">
      <c r="A17602" s="28" t="s">
        <v>84</v>
      </c>
      <c r="B17602" s="2">
        <v>0.6396328882512724</v>
      </c>
    </row>
    <row r="17603" spans="1:2" x14ac:dyDescent="0.25">
      <c r="A17603" s="28" t="s">
        <v>85</v>
      </c>
      <c r="B17603" s="2">
        <v>4.9674744987515354</v>
      </c>
    </row>
    <row r="17604" spans="1:2" x14ac:dyDescent="0.25">
      <c r="A17604" s="28" t="s">
        <v>82</v>
      </c>
      <c r="B17604" s="2">
        <v>1.2797119887059503</v>
      </c>
    </row>
    <row r="17605" spans="1:2" x14ac:dyDescent="0.25">
      <c r="A17605" s="6" t="s">
        <v>246</v>
      </c>
      <c r="B17605" s="2">
        <v>3.9030380580694581</v>
      </c>
    </row>
    <row r="17606" spans="1:2" x14ac:dyDescent="0.25">
      <c r="A17606" s="28" t="s">
        <v>79</v>
      </c>
      <c r="B17606" s="2">
        <v>3.2287009441221384E-2</v>
      </c>
    </row>
    <row r="17607" spans="1:2" x14ac:dyDescent="0.25">
      <c r="A17607" s="28" t="s">
        <v>86</v>
      </c>
      <c r="B17607" s="2">
        <v>3.6766802866342714E-2</v>
      </c>
    </row>
    <row r="17608" spans="1:2" x14ac:dyDescent="0.25">
      <c r="A17608" s="28" t="s">
        <v>87</v>
      </c>
      <c r="B17608" s="2">
        <v>5.0886566980954472E-2</v>
      </c>
    </row>
    <row r="17609" spans="1:2" x14ac:dyDescent="0.25">
      <c r="A17609" s="28" t="s">
        <v>31</v>
      </c>
      <c r="B17609" s="2">
        <v>7.1326381224168414E-2</v>
      </c>
    </row>
    <row r="17610" spans="1:2" x14ac:dyDescent="0.25">
      <c r="A17610" s="28" t="s">
        <v>29</v>
      </c>
      <c r="B17610" s="2">
        <v>5.3242261028906737E-2</v>
      </c>
    </row>
    <row r="17611" spans="1:2" x14ac:dyDescent="0.25">
      <c r="A17611" s="28" t="s">
        <v>30</v>
      </c>
      <c r="B17611" s="2">
        <v>0.12196689773615757</v>
      </c>
    </row>
    <row r="17612" spans="1:2" x14ac:dyDescent="0.25">
      <c r="A17612" s="28" t="s">
        <v>88</v>
      </c>
      <c r="B17612" s="2">
        <v>0.8453343223989368</v>
      </c>
    </row>
    <row r="17613" spans="1:2" x14ac:dyDescent="0.25">
      <c r="A17613" s="28" t="s">
        <v>84</v>
      </c>
      <c r="B17613" s="2">
        <v>0.60989321630139304</v>
      </c>
    </row>
    <row r="17614" spans="1:2" x14ac:dyDescent="0.25">
      <c r="A17614" s="28" t="s">
        <v>85</v>
      </c>
      <c r="B17614" s="2">
        <v>1.506287023109274</v>
      </c>
    </row>
    <row r="17615" spans="1:2" x14ac:dyDescent="0.25">
      <c r="A17615" s="28" t="s">
        <v>82</v>
      </c>
      <c r="B17615" s="2">
        <v>0.57504757698210329</v>
      </c>
    </row>
    <row r="17616" spans="1:2" x14ac:dyDescent="0.25">
      <c r="A17616" s="6" t="s">
        <v>248</v>
      </c>
      <c r="B17616" s="2">
        <v>12.133401244044563</v>
      </c>
    </row>
    <row r="17617" spans="1:2" x14ac:dyDescent="0.25">
      <c r="A17617" s="28" t="s">
        <v>79</v>
      </c>
      <c r="B17617" s="2">
        <v>0.33057994985154809</v>
      </c>
    </row>
    <row r="17618" spans="1:2" x14ac:dyDescent="0.25">
      <c r="A17618" s="28" t="s">
        <v>86</v>
      </c>
      <c r="B17618" s="2">
        <v>0.30435647853306491</v>
      </c>
    </row>
    <row r="17619" spans="1:2" x14ac:dyDescent="0.25">
      <c r="A17619" s="28" t="s">
        <v>87</v>
      </c>
      <c r="B17619" s="2">
        <v>0.36513626318291381</v>
      </c>
    </row>
    <row r="17620" spans="1:2" x14ac:dyDescent="0.25">
      <c r="A17620" s="28" t="s">
        <v>31</v>
      </c>
      <c r="B17620" s="2">
        <v>0.57059578182893544</v>
      </c>
    </row>
    <row r="17621" spans="1:2" x14ac:dyDescent="0.25">
      <c r="A17621" s="28" t="s">
        <v>29</v>
      </c>
      <c r="B17621" s="2">
        <v>0.21617955615776457</v>
      </c>
    </row>
    <row r="17622" spans="1:2" x14ac:dyDescent="0.25">
      <c r="A17622" s="28" t="s">
        <v>30</v>
      </c>
      <c r="B17622" s="2">
        <v>0.39002690989859257</v>
      </c>
    </row>
    <row r="17623" spans="1:2" x14ac:dyDescent="0.25">
      <c r="A17623" s="28" t="s">
        <v>88</v>
      </c>
      <c r="B17623" s="2">
        <v>3.2367773139555145</v>
      </c>
    </row>
    <row r="17624" spans="1:2" x14ac:dyDescent="0.25">
      <c r="A17624" s="28" t="s">
        <v>84</v>
      </c>
      <c r="B17624" s="2">
        <v>0.66715532378681708</v>
      </c>
    </row>
    <row r="17625" spans="1:2" x14ac:dyDescent="0.25">
      <c r="A17625" s="28" t="s">
        <v>85</v>
      </c>
      <c r="B17625" s="2">
        <v>4.9568337409331402</v>
      </c>
    </row>
    <row r="17626" spans="1:2" x14ac:dyDescent="0.25">
      <c r="A17626" s="28" t="s">
        <v>82</v>
      </c>
      <c r="B17626" s="2">
        <v>1.0957599259162722</v>
      </c>
    </row>
    <row r="17627" spans="1:2" x14ac:dyDescent="0.25">
      <c r="A17627" s="6" t="s">
        <v>20</v>
      </c>
      <c r="B17627" s="2">
        <v>3.6098843604891346</v>
      </c>
    </row>
    <row r="17628" spans="1:2" x14ac:dyDescent="0.25">
      <c r="A17628" s="28" t="s">
        <v>79</v>
      </c>
      <c r="B17628" s="2">
        <v>7.0908246020075977E-2</v>
      </c>
    </row>
    <row r="17629" spans="1:2" x14ac:dyDescent="0.25">
      <c r="A17629" s="28" t="s">
        <v>86</v>
      </c>
      <c r="B17629" s="2">
        <v>0.3765476358722431</v>
      </c>
    </row>
    <row r="17630" spans="1:2" x14ac:dyDescent="0.25">
      <c r="A17630" s="28" t="s">
        <v>87</v>
      </c>
      <c r="B17630" s="2">
        <v>4.1352699692536556E-2</v>
      </c>
    </row>
    <row r="17631" spans="1:2" x14ac:dyDescent="0.25">
      <c r="A17631" s="28" t="s">
        <v>31</v>
      </c>
      <c r="B17631" s="2">
        <v>0.20098758609669687</v>
      </c>
    </row>
    <row r="17632" spans="1:2" x14ac:dyDescent="0.25">
      <c r="A17632" s="28" t="s">
        <v>29</v>
      </c>
      <c r="B17632" s="2">
        <v>0.10204733728397634</v>
      </c>
    </row>
    <row r="17633" spans="1:2" x14ac:dyDescent="0.25">
      <c r="A17633" s="28" t="s">
        <v>30</v>
      </c>
      <c r="B17633" s="2">
        <v>0.15579301569056817</v>
      </c>
    </row>
    <row r="17634" spans="1:2" x14ac:dyDescent="0.25">
      <c r="A17634" s="28" t="s">
        <v>88</v>
      </c>
      <c r="B17634" s="2">
        <v>0.62964466814754083</v>
      </c>
    </row>
    <row r="17635" spans="1:2" x14ac:dyDescent="0.25">
      <c r="A17635" s="28" t="s">
        <v>84</v>
      </c>
      <c r="B17635" s="2">
        <v>5.1016288893395149E-2</v>
      </c>
    </row>
    <row r="17636" spans="1:2" x14ac:dyDescent="0.25">
      <c r="A17636" s="28" t="s">
        <v>85</v>
      </c>
      <c r="B17636" s="2">
        <v>1.649828600501585</v>
      </c>
    </row>
    <row r="17637" spans="1:2" x14ac:dyDescent="0.25">
      <c r="A17637" s="28" t="s">
        <v>82</v>
      </c>
      <c r="B17637" s="2">
        <v>0.33175828229051679</v>
      </c>
    </row>
    <row r="17638" spans="1:2" x14ac:dyDescent="0.25">
      <c r="A17638" s="6" t="s">
        <v>21</v>
      </c>
      <c r="B17638" s="2">
        <v>2.7388169039673049</v>
      </c>
    </row>
    <row r="17639" spans="1:2" x14ac:dyDescent="0.25">
      <c r="A17639" s="28" t="s">
        <v>79</v>
      </c>
      <c r="B17639" s="2">
        <v>5.4612355922762845E-3</v>
      </c>
    </row>
    <row r="17640" spans="1:2" x14ac:dyDescent="0.25">
      <c r="A17640" s="28" t="s">
        <v>86</v>
      </c>
      <c r="B17640" s="2">
        <v>3.2295197359132159E-2</v>
      </c>
    </row>
    <row r="17641" spans="1:2" x14ac:dyDescent="0.25">
      <c r="A17641" s="28" t="s">
        <v>31</v>
      </c>
      <c r="B17641" s="2">
        <v>6.4273002423135862E-3</v>
      </c>
    </row>
    <row r="17642" spans="1:2" x14ac:dyDescent="0.25">
      <c r="A17642" s="28" t="s">
        <v>29</v>
      </c>
      <c r="B17642" s="2">
        <v>6.3016823990470388E-3</v>
      </c>
    </row>
    <row r="17643" spans="1:2" x14ac:dyDescent="0.25">
      <c r="A17643" s="28" t="s">
        <v>30</v>
      </c>
      <c r="B17643" s="2">
        <v>1.0243904442800793E-4</v>
      </c>
    </row>
    <row r="17644" spans="1:2" x14ac:dyDescent="0.25">
      <c r="A17644" s="28" t="s">
        <v>88</v>
      </c>
      <c r="B17644" s="2">
        <v>9.6315087163169763E-2</v>
      </c>
    </row>
    <row r="17645" spans="1:2" x14ac:dyDescent="0.25">
      <c r="A17645" s="28" t="s">
        <v>84</v>
      </c>
      <c r="B17645" s="2">
        <v>1.2690871939337482</v>
      </c>
    </row>
    <row r="17646" spans="1:2" x14ac:dyDescent="0.25">
      <c r="A17646" s="28" t="s">
        <v>85</v>
      </c>
      <c r="B17646" s="2">
        <v>0.95395313891233291</v>
      </c>
    </row>
    <row r="17647" spans="1:2" x14ac:dyDescent="0.25">
      <c r="A17647" s="28" t="s">
        <v>82</v>
      </c>
      <c r="B17647" s="2">
        <v>0.36887362932085688</v>
      </c>
    </row>
    <row r="17648" spans="1:2" x14ac:dyDescent="0.25">
      <c r="A17648" s="6" t="s">
        <v>22</v>
      </c>
      <c r="B17648" s="2">
        <v>1.0835810137522459</v>
      </c>
    </row>
    <row r="17649" spans="1:2" x14ac:dyDescent="0.25">
      <c r="A17649" s="28" t="s">
        <v>79</v>
      </c>
      <c r="B17649" s="2">
        <v>2.6480358247512398E-2</v>
      </c>
    </row>
    <row r="17650" spans="1:2" x14ac:dyDescent="0.25">
      <c r="A17650" s="28" t="s">
        <v>86</v>
      </c>
      <c r="B17650" s="2">
        <v>1.9931509181722932E-2</v>
      </c>
    </row>
    <row r="17651" spans="1:2" x14ac:dyDescent="0.25">
      <c r="A17651" s="28" t="s">
        <v>87</v>
      </c>
      <c r="B17651" s="2">
        <v>2.5968684176079157E-2</v>
      </c>
    </row>
    <row r="17652" spans="1:2" x14ac:dyDescent="0.25">
      <c r="A17652" s="28" t="s">
        <v>31</v>
      </c>
      <c r="B17652" s="2">
        <v>3.6614124719427661E-2</v>
      </c>
    </row>
    <row r="17653" spans="1:2" x14ac:dyDescent="0.25">
      <c r="A17653" s="28" t="s">
        <v>29</v>
      </c>
      <c r="B17653" s="2">
        <v>2.8507565606216208E-2</v>
      </c>
    </row>
    <row r="17654" spans="1:2" x14ac:dyDescent="0.25">
      <c r="A17654" s="28" t="s">
        <v>30</v>
      </c>
      <c r="B17654" s="2">
        <v>2.9486857365514232E-2</v>
      </c>
    </row>
    <row r="17655" spans="1:2" x14ac:dyDescent="0.25">
      <c r="A17655" s="28" t="s">
        <v>88</v>
      </c>
      <c r="B17655" s="2">
        <v>0.28031974016208794</v>
      </c>
    </row>
    <row r="17656" spans="1:2" x14ac:dyDescent="0.25">
      <c r="A17656" s="28" t="s">
        <v>84</v>
      </c>
      <c r="B17656" s="2">
        <v>7.4514760537244096E-2</v>
      </c>
    </row>
    <row r="17657" spans="1:2" x14ac:dyDescent="0.25">
      <c r="A17657" s="28" t="s">
        <v>85</v>
      </c>
      <c r="B17657" s="2">
        <v>0.45799768419873765</v>
      </c>
    </row>
    <row r="17658" spans="1:2" x14ac:dyDescent="0.25">
      <c r="A17658" s="28" t="s">
        <v>82</v>
      </c>
      <c r="B17658" s="2">
        <v>0.10375972955770382</v>
      </c>
    </row>
    <row r="17659" spans="1:2" x14ac:dyDescent="0.25">
      <c r="A17659" s="6" t="s">
        <v>25</v>
      </c>
      <c r="B17659" s="2">
        <v>26.625353232201245</v>
      </c>
    </row>
    <row r="17660" spans="1:2" x14ac:dyDescent="0.25">
      <c r="A17660" s="28" t="s">
        <v>79</v>
      </c>
      <c r="B17660" s="2">
        <v>2.7633916934482867</v>
      </c>
    </row>
    <row r="17661" spans="1:2" x14ac:dyDescent="0.25">
      <c r="A17661" s="28" t="s">
        <v>86</v>
      </c>
      <c r="B17661" s="2">
        <v>1.1409622755424562</v>
      </c>
    </row>
    <row r="17662" spans="1:2" x14ac:dyDescent="0.25">
      <c r="A17662" s="28" t="s">
        <v>87</v>
      </c>
      <c r="B17662" s="2">
        <v>1.788441039412177E-2</v>
      </c>
    </row>
    <row r="17663" spans="1:2" x14ac:dyDescent="0.25">
      <c r="A17663" s="28" t="s">
        <v>31</v>
      </c>
      <c r="B17663" s="2">
        <v>1.5369645145889452</v>
      </c>
    </row>
    <row r="17664" spans="1:2" x14ac:dyDescent="0.25">
      <c r="A17664" s="28" t="s">
        <v>29</v>
      </c>
      <c r="B17664" s="2">
        <v>0.69930548414099236</v>
      </c>
    </row>
    <row r="17665" spans="1:2" x14ac:dyDescent="0.25">
      <c r="A17665" s="28" t="s">
        <v>30</v>
      </c>
      <c r="B17665" s="2">
        <v>3.0846347769695179</v>
      </c>
    </row>
    <row r="17666" spans="1:2" x14ac:dyDescent="0.25">
      <c r="A17666" s="28" t="s">
        <v>88</v>
      </c>
      <c r="B17666" s="2">
        <v>2.6651009495419653</v>
      </c>
    </row>
    <row r="17667" spans="1:2" x14ac:dyDescent="0.25">
      <c r="A17667" s="28" t="s">
        <v>84</v>
      </c>
      <c r="B17667" s="2">
        <v>0.15965974578037354</v>
      </c>
    </row>
    <row r="17668" spans="1:2" x14ac:dyDescent="0.25">
      <c r="A17668" s="28" t="s">
        <v>85</v>
      </c>
      <c r="B17668" s="2">
        <v>11.632221472745684</v>
      </c>
    </row>
    <row r="17669" spans="1:2" x14ac:dyDescent="0.25">
      <c r="A17669" s="28" t="s">
        <v>82</v>
      </c>
      <c r="B17669" s="2">
        <v>2.9252279090489037</v>
      </c>
    </row>
    <row r="17670" spans="1:2" x14ac:dyDescent="0.25">
      <c r="A17670" s="6" t="s">
        <v>23</v>
      </c>
      <c r="B17670" s="2">
        <v>0.53756420664804982</v>
      </c>
    </row>
    <row r="17671" spans="1:2" x14ac:dyDescent="0.25">
      <c r="A17671" s="28" t="s">
        <v>79</v>
      </c>
      <c r="B17671" s="2">
        <v>4.7679570751395922E-3</v>
      </c>
    </row>
    <row r="17672" spans="1:2" x14ac:dyDescent="0.25">
      <c r="A17672" s="28" t="s">
        <v>86</v>
      </c>
      <c r="B17672" s="2">
        <v>1.9345604321651867E-2</v>
      </c>
    </row>
    <row r="17673" spans="1:2" x14ac:dyDescent="0.25">
      <c r="A17673" s="28" t="s">
        <v>87</v>
      </c>
      <c r="B17673" s="2">
        <v>6.282242433493619E-3</v>
      </c>
    </row>
    <row r="17674" spans="1:2" x14ac:dyDescent="0.25">
      <c r="A17674" s="28" t="s">
        <v>31</v>
      </c>
      <c r="B17674" s="2">
        <v>6.7090024754208177E-3</v>
      </c>
    </row>
    <row r="17675" spans="1:2" x14ac:dyDescent="0.25">
      <c r="A17675" s="28" t="s">
        <v>29</v>
      </c>
      <c r="B17675" s="2">
        <v>6.1241792099080783E-3</v>
      </c>
    </row>
    <row r="17676" spans="1:2" x14ac:dyDescent="0.25">
      <c r="A17676" s="28" t="s">
        <v>30</v>
      </c>
      <c r="B17676" s="2">
        <v>6.9176770587207233E-3</v>
      </c>
    </row>
    <row r="17677" spans="1:2" x14ac:dyDescent="0.25">
      <c r="A17677" s="28" t="s">
        <v>88</v>
      </c>
      <c r="B17677" s="2">
        <v>7.8405035674868812E-2</v>
      </c>
    </row>
    <row r="17678" spans="1:2" x14ac:dyDescent="0.25">
      <c r="A17678" s="28" t="s">
        <v>84</v>
      </c>
      <c r="B17678" s="2">
        <v>8.6941972138104163E-3</v>
      </c>
    </row>
    <row r="17679" spans="1:2" x14ac:dyDescent="0.25">
      <c r="A17679" s="28" t="s">
        <v>85</v>
      </c>
      <c r="B17679" s="2">
        <v>0.3598873325235552</v>
      </c>
    </row>
    <row r="17680" spans="1:2" x14ac:dyDescent="0.25">
      <c r="A17680" s="28" t="s">
        <v>82</v>
      </c>
      <c r="B17680" s="2">
        <v>4.0430978661480675E-2</v>
      </c>
    </row>
    <row r="17681" spans="1:2" x14ac:dyDescent="0.25">
      <c r="A17681" s="6" t="s">
        <v>250</v>
      </c>
      <c r="B17681" s="2">
        <v>36.881046681606961</v>
      </c>
    </row>
    <row r="17682" spans="1:2" x14ac:dyDescent="0.25">
      <c r="A17682" s="28" t="s">
        <v>79</v>
      </c>
      <c r="B17682" s="2">
        <v>0.50858469267363626</v>
      </c>
    </row>
    <row r="17683" spans="1:2" x14ac:dyDescent="0.25">
      <c r="A17683" s="28" t="s">
        <v>86</v>
      </c>
      <c r="B17683" s="2">
        <v>0.37437394529003026</v>
      </c>
    </row>
    <row r="17684" spans="1:2" x14ac:dyDescent="0.25">
      <c r="A17684" s="28" t="s">
        <v>87</v>
      </c>
      <c r="B17684" s="2">
        <v>0.16898712297222565</v>
      </c>
    </row>
    <row r="17685" spans="1:2" x14ac:dyDescent="0.25">
      <c r="A17685" s="28" t="s">
        <v>31</v>
      </c>
      <c r="B17685" s="2">
        <v>1.7315393281058804</v>
      </c>
    </row>
    <row r="17686" spans="1:2" x14ac:dyDescent="0.25">
      <c r="A17686" s="28" t="s">
        <v>29</v>
      </c>
      <c r="B17686" s="2">
        <v>0.93998857438061334</v>
      </c>
    </row>
    <row r="17687" spans="1:2" x14ac:dyDescent="0.25">
      <c r="A17687" s="28" t="s">
        <v>30</v>
      </c>
      <c r="B17687" s="2">
        <v>0.4750376889097418</v>
      </c>
    </row>
    <row r="17688" spans="1:2" x14ac:dyDescent="0.25">
      <c r="A17688" s="28" t="s">
        <v>88</v>
      </c>
      <c r="B17688" s="2">
        <v>11.686189947972508</v>
      </c>
    </row>
    <row r="17689" spans="1:2" x14ac:dyDescent="0.25">
      <c r="A17689" s="28" t="s">
        <v>84</v>
      </c>
      <c r="B17689" s="2">
        <v>9.4023777238588302</v>
      </c>
    </row>
    <row r="17690" spans="1:2" x14ac:dyDescent="0.25">
      <c r="A17690" s="28" t="s">
        <v>85</v>
      </c>
      <c r="B17690" s="2">
        <v>7.9218520613941177</v>
      </c>
    </row>
    <row r="17691" spans="1:2" x14ac:dyDescent="0.25">
      <c r="A17691" s="28" t="s">
        <v>82</v>
      </c>
      <c r="B17691" s="2">
        <v>3.6721155960493728</v>
      </c>
    </row>
    <row r="17692" spans="1:2" x14ac:dyDescent="0.25">
      <c r="A17692" s="6" t="s">
        <v>252</v>
      </c>
      <c r="B17692" s="2">
        <v>33.181264574727201</v>
      </c>
    </row>
    <row r="17693" spans="1:2" x14ac:dyDescent="0.25">
      <c r="A17693" s="28" t="s">
        <v>79</v>
      </c>
      <c r="B17693" s="2">
        <v>0.52635382174348555</v>
      </c>
    </row>
    <row r="17694" spans="1:2" x14ac:dyDescent="0.25">
      <c r="A17694" s="28" t="s">
        <v>86</v>
      </c>
      <c r="B17694" s="2">
        <v>7.9672015080738443E-2</v>
      </c>
    </row>
    <row r="17695" spans="1:2" x14ac:dyDescent="0.25">
      <c r="A17695" s="28" t="s">
        <v>87</v>
      </c>
      <c r="B17695" s="2">
        <v>0.14121008130139712</v>
      </c>
    </row>
    <row r="17696" spans="1:2" x14ac:dyDescent="0.25">
      <c r="A17696" s="28" t="s">
        <v>31</v>
      </c>
      <c r="B17696" s="2">
        <v>0.7328157592791702</v>
      </c>
    </row>
    <row r="17697" spans="1:2" x14ac:dyDescent="0.25">
      <c r="A17697" s="28" t="s">
        <v>29</v>
      </c>
      <c r="B17697" s="2">
        <v>2.9409067580243158</v>
      </c>
    </row>
    <row r="17698" spans="1:2" x14ac:dyDescent="0.25">
      <c r="A17698" s="28" t="s">
        <v>30</v>
      </c>
      <c r="B17698" s="2">
        <v>0.66583854696731526</v>
      </c>
    </row>
    <row r="17699" spans="1:2" x14ac:dyDescent="0.25">
      <c r="A17699" s="28" t="s">
        <v>88</v>
      </c>
      <c r="B17699" s="2">
        <v>15.045869545032117</v>
      </c>
    </row>
    <row r="17700" spans="1:2" x14ac:dyDescent="0.25">
      <c r="A17700" s="28" t="s">
        <v>84</v>
      </c>
      <c r="B17700" s="2">
        <v>3.9772337797298607</v>
      </c>
    </row>
    <row r="17701" spans="1:2" x14ac:dyDescent="0.25">
      <c r="A17701" s="28" t="s">
        <v>85</v>
      </c>
      <c r="B17701" s="2">
        <v>4.6515137190166493</v>
      </c>
    </row>
    <row r="17702" spans="1:2" x14ac:dyDescent="0.25">
      <c r="A17702" s="28" t="s">
        <v>82</v>
      </c>
      <c r="B17702" s="2">
        <v>4.4198505485521524</v>
      </c>
    </row>
    <row r="17703" spans="1:2" x14ac:dyDescent="0.25">
      <c r="A17703" s="6" t="s">
        <v>230</v>
      </c>
      <c r="B17703" s="2">
        <v>6.6366420879296673</v>
      </c>
    </row>
    <row r="17704" spans="1:2" x14ac:dyDescent="0.25">
      <c r="A17704" s="28" t="s">
        <v>79</v>
      </c>
      <c r="B17704" s="2">
        <v>6.0403082868513279E-2</v>
      </c>
    </row>
    <row r="17705" spans="1:2" x14ac:dyDescent="0.25">
      <c r="A17705" s="28" t="s">
        <v>86</v>
      </c>
      <c r="B17705" s="2">
        <v>2.7588182721684611E-2</v>
      </c>
    </row>
    <row r="17706" spans="1:2" x14ac:dyDescent="0.25">
      <c r="A17706" s="28" t="s">
        <v>87</v>
      </c>
      <c r="B17706" s="2">
        <v>9.5906152049357027E-2</v>
      </c>
    </row>
    <row r="17707" spans="1:2" x14ac:dyDescent="0.25">
      <c r="A17707" s="28" t="s">
        <v>31</v>
      </c>
      <c r="B17707" s="2">
        <v>0.31682502681029462</v>
      </c>
    </row>
    <row r="17708" spans="1:2" x14ac:dyDescent="0.25">
      <c r="A17708" s="28" t="s">
        <v>29</v>
      </c>
      <c r="B17708" s="2">
        <v>0.23179594670391213</v>
      </c>
    </row>
    <row r="17709" spans="1:2" x14ac:dyDescent="0.25">
      <c r="A17709" s="28" t="s">
        <v>30</v>
      </c>
      <c r="B17709" s="2">
        <v>0.20288191452830215</v>
      </c>
    </row>
    <row r="17710" spans="1:2" x14ac:dyDescent="0.25">
      <c r="A17710" s="28" t="s">
        <v>88</v>
      </c>
      <c r="B17710" s="2">
        <v>1.6253514258680906</v>
      </c>
    </row>
    <row r="17711" spans="1:2" x14ac:dyDescent="0.25">
      <c r="A17711" s="28" t="s">
        <v>84</v>
      </c>
      <c r="B17711" s="2">
        <v>1.3247465667982679</v>
      </c>
    </row>
    <row r="17712" spans="1:2" x14ac:dyDescent="0.25">
      <c r="A17712" s="28" t="s">
        <v>85</v>
      </c>
      <c r="B17712" s="2">
        <v>1.3434476692674193</v>
      </c>
    </row>
    <row r="17713" spans="1:2" x14ac:dyDescent="0.25">
      <c r="A17713" s="28" t="s">
        <v>82</v>
      </c>
      <c r="B17713" s="2">
        <v>1.4076961203138256</v>
      </c>
    </row>
    <row r="17714" spans="1:2" x14ac:dyDescent="0.25">
      <c r="A17714" s="6" t="s">
        <v>93</v>
      </c>
      <c r="B17714" s="2">
        <v>161.9007432826433</v>
      </c>
    </row>
    <row r="17715" spans="1:2" x14ac:dyDescent="0.25">
      <c r="A17715" s="28" t="s">
        <v>79</v>
      </c>
      <c r="B17715" s="2">
        <v>5.0433456733594735</v>
      </c>
    </row>
    <row r="17716" spans="1:2" x14ac:dyDescent="0.25">
      <c r="A17716" s="28" t="s">
        <v>86</v>
      </c>
      <c r="B17716" s="2">
        <v>3.0723352087214866</v>
      </c>
    </row>
    <row r="17717" spans="1:2" x14ac:dyDescent="0.25">
      <c r="A17717" s="28" t="s">
        <v>87</v>
      </c>
      <c r="B17717" s="2">
        <v>1.889616296694987</v>
      </c>
    </row>
    <row r="17718" spans="1:2" x14ac:dyDescent="0.25">
      <c r="A17718" s="28" t="s">
        <v>31</v>
      </c>
      <c r="B17718" s="2">
        <v>6.1720306064377066</v>
      </c>
    </row>
    <row r="17719" spans="1:2" x14ac:dyDescent="0.25">
      <c r="A17719" s="28" t="s">
        <v>29</v>
      </c>
      <c r="B17719" s="2">
        <v>5.6873825136307392</v>
      </c>
    </row>
    <row r="17720" spans="1:2" x14ac:dyDescent="0.25">
      <c r="A17720" s="28" t="s">
        <v>30</v>
      </c>
      <c r="B17720" s="2">
        <v>5.8088592640470553</v>
      </c>
    </row>
    <row r="17721" spans="1:2" x14ac:dyDescent="0.25">
      <c r="A17721" s="28" t="s">
        <v>88</v>
      </c>
      <c r="B17721" s="2">
        <v>43.157396399503213</v>
      </c>
    </row>
    <row r="17722" spans="1:2" x14ac:dyDescent="0.25">
      <c r="A17722" s="28" t="s">
        <v>84</v>
      </c>
      <c r="B17722" s="2">
        <v>21.529567966317</v>
      </c>
    </row>
    <row r="17723" spans="1:2" x14ac:dyDescent="0.25">
      <c r="A17723" s="28" t="s">
        <v>85</v>
      </c>
      <c r="B17723" s="2">
        <v>50.635426050533738</v>
      </c>
    </row>
    <row r="17724" spans="1:2" x14ac:dyDescent="0.25">
      <c r="A17724" s="28" t="s">
        <v>82</v>
      </c>
      <c r="B17724" s="2">
        <v>18.904783303397895</v>
      </c>
    </row>
    <row r="17725" spans="1:2" x14ac:dyDescent="0.25">
      <c r="A17725" s="3" t="s">
        <v>84</v>
      </c>
      <c r="B17725" s="2">
        <v>2128.045652707397</v>
      </c>
    </row>
    <row r="17726" spans="1:2" x14ac:dyDescent="0.25">
      <c r="A17726" s="6" t="s">
        <v>229</v>
      </c>
      <c r="B17726" s="2">
        <v>8.6478640417916317</v>
      </c>
    </row>
    <row r="17727" spans="1:2" x14ac:dyDescent="0.25">
      <c r="A17727" s="28" t="s">
        <v>79</v>
      </c>
      <c r="B17727" s="2">
        <v>0.14875348288068418</v>
      </c>
    </row>
    <row r="17728" spans="1:2" x14ac:dyDescent="0.25">
      <c r="A17728" s="28" t="s">
        <v>86</v>
      </c>
      <c r="B17728" s="2">
        <v>9.2558549800004331E-2</v>
      </c>
    </row>
    <row r="17729" spans="1:2" x14ac:dyDescent="0.25">
      <c r="A17729" s="28" t="s">
        <v>87</v>
      </c>
      <c r="B17729" s="2">
        <v>0.48260025620505403</v>
      </c>
    </row>
    <row r="17730" spans="1:2" x14ac:dyDescent="0.25">
      <c r="A17730" s="28" t="s">
        <v>31</v>
      </c>
      <c r="B17730" s="2">
        <v>0.1726715608792769</v>
      </c>
    </row>
    <row r="17731" spans="1:2" x14ac:dyDescent="0.25">
      <c r="A17731" s="28" t="s">
        <v>29</v>
      </c>
      <c r="B17731" s="2">
        <v>5.5629555882514191E-2</v>
      </c>
    </row>
    <row r="17732" spans="1:2" x14ac:dyDescent="0.25">
      <c r="A17732" s="28" t="s">
        <v>30</v>
      </c>
      <c r="B17732" s="2">
        <v>0.14506582861750364</v>
      </c>
    </row>
    <row r="17733" spans="1:2" x14ac:dyDescent="0.25">
      <c r="A17733" s="28" t="s">
        <v>88</v>
      </c>
      <c r="B17733" s="2">
        <v>0.96099590230956933</v>
      </c>
    </row>
    <row r="17734" spans="1:2" x14ac:dyDescent="0.25">
      <c r="A17734" s="28" t="s">
        <v>80</v>
      </c>
      <c r="B17734" s="2">
        <v>0.20848270121155299</v>
      </c>
    </row>
    <row r="17735" spans="1:2" x14ac:dyDescent="0.25">
      <c r="A17735" s="28" t="s">
        <v>85</v>
      </c>
      <c r="B17735" s="2">
        <v>3.4594415077553116</v>
      </c>
    </row>
    <row r="17736" spans="1:2" x14ac:dyDescent="0.25">
      <c r="A17736" s="28" t="s">
        <v>82</v>
      </c>
      <c r="B17736" s="2">
        <v>2.9216646962501596</v>
      </c>
    </row>
    <row r="17737" spans="1:2" x14ac:dyDescent="0.25">
      <c r="A17737" s="6" t="s">
        <v>240</v>
      </c>
      <c r="B17737" s="2">
        <v>2.5833499045323469</v>
      </c>
    </row>
    <row r="17738" spans="1:2" x14ac:dyDescent="0.25">
      <c r="A17738" s="28" t="s">
        <v>79</v>
      </c>
      <c r="B17738" s="2">
        <v>1.4885858202776736E-3</v>
      </c>
    </row>
    <row r="17739" spans="1:2" x14ac:dyDescent="0.25">
      <c r="A17739" s="28" t="s">
        <v>87</v>
      </c>
      <c r="B17739" s="2">
        <v>0.5064317048759448</v>
      </c>
    </row>
    <row r="17740" spans="1:2" x14ac:dyDescent="0.25">
      <c r="A17740" s="28" t="s">
        <v>31</v>
      </c>
      <c r="B17740" s="2">
        <v>4.6976232593454591E-2</v>
      </c>
    </row>
    <row r="17741" spans="1:2" x14ac:dyDescent="0.25">
      <c r="A17741" s="28" t="s">
        <v>29</v>
      </c>
      <c r="B17741" s="2">
        <v>0.14315655831884455</v>
      </c>
    </row>
    <row r="17742" spans="1:2" x14ac:dyDescent="0.25">
      <c r="A17742" s="28" t="s">
        <v>30</v>
      </c>
      <c r="B17742" s="2">
        <v>0.1097944820184919</v>
      </c>
    </row>
    <row r="17743" spans="1:2" x14ac:dyDescent="0.25">
      <c r="A17743" s="28" t="s">
        <v>88</v>
      </c>
      <c r="B17743" s="2">
        <v>0.2151472672805716</v>
      </c>
    </row>
    <row r="17744" spans="1:2" x14ac:dyDescent="0.25">
      <c r="A17744" s="28" t="s">
        <v>80</v>
      </c>
      <c r="B17744" s="2">
        <v>4.6285956683795398E-2</v>
      </c>
    </row>
    <row r="17745" spans="1:2" x14ac:dyDescent="0.25">
      <c r="A17745" s="28" t="s">
        <v>85</v>
      </c>
      <c r="B17745" s="2">
        <v>0.98344292207011497</v>
      </c>
    </row>
    <row r="17746" spans="1:2" x14ac:dyDescent="0.25">
      <c r="A17746" s="28" t="s">
        <v>82</v>
      </c>
      <c r="B17746" s="2">
        <v>0.5306261948708515</v>
      </c>
    </row>
    <row r="17747" spans="1:2" x14ac:dyDescent="0.25">
      <c r="A17747" s="6" t="s">
        <v>242</v>
      </c>
      <c r="B17747" s="2">
        <v>91.377799141164189</v>
      </c>
    </row>
    <row r="17748" spans="1:2" x14ac:dyDescent="0.25">
      <c r="A17748" s="28" t="s">
        <v>79</v>
      </c>
      <c r="B17748" s="2">
        <v>2.9009142891979756</v>
      </c>
    </row>
    <row r="17749" spans="1:2" x14ac:dyDescent="0.25">
      <c r="A17749" s="28" t="s">
        <v>86</v>
      </c>
      <c r="B17749" s="2">
        <v>1.0653653765998694</v>
      </c>
    </row>
    <row r="17750" spans="1:2" x14ac:dyDescent="0.25">
      <c r="A17750" s="28" t="s">
        <v>87</v>
      </c>
      <c r="B17750" s="2">
        <v>2.5326315738685845</v>
      </c>
    </row>
    <row r="17751" spans="1:2" x14ac:dyDescent="0.25">
      <c r="A17751" s="28" t="s">
        <v>31</v>
      </c>
      <c r="B17751" s="2">
        <v>2.790803049618833</v>
      </c>
    </row>
    <row r="17752" spans="1:2" x14ac:dyDescent="0.25">
      <c r="A17752" s="28" t="s">
        <v>29</v>
      </c>
      <c r="B17752" s="2">
        <v>1.0964415776907621</v>
      </c>
    </row>
    <row r="17753" spans="1:2" x14ac:dyDescent="0.25">
      <c r="A17753" s="28" t="s">
        <v>30</v>
      </c>
      <c r="B17753" s="2">
        <v>1.4539999724768158</v>
      </c>
    </row>
    <row r="17754" spans="1:2" x14ac:dyDescent="0.25">
      <c r="A17754" s="28" t="s">
        <v>88</v>
      </c>
      <c r="B17754" s="2">
        <v>20.725330350577334</v>
      </c>
    </row>
    <row r="17755" spans="1:2" x14ac:dyDescent="0.25">
      <c r="A17755" s="28" t="s">
        <v>80</v>
      </c>
      <c r="B17755" s="2">
        <v>8.180796828441979</v>
      </c>
    </row>
    <row r="17756" spans="1:2" x14ac:dyDescent="0.25">
      <c r="A17756" s="28" t="s">
        <v>85</v>
      </c>
      <c r="B17756" s="2">
        <v>26.462236539885449</v>
      </c>
    </row>
    <row r="17757" spans="1:2" x14ac:dyDescent="0.25">
      <c r="A17757" s="28" t="s">
        <v>82</v>
      </c>
      <c r="B17757" s="2">
        <v>24.169279582806588</v>
      </c>
    </row>
    <row r="17758" spans="1:2" x14ac:dyDescent="0.25">
      <c r="A17758" s="6" t="s">
        <v>53</v>
      </c>
      <c r="B17758" s="2">
        <v>1.2045335679333351</v>
      </c>
    </row>
    <row r="17759" spans="1:2" x14ac:dyDescent="0.25">
      <c r="A17759" s="28" t="s">
        <v>79</v>
      </c>
      <c r="B17759" s="2">
        <v>1.3606269075794997E-4</v>
      </c>
    </row>
    <row r="17760" spans="1:2" x14ac:dyDescent="0.25">
      <c r="A17760" s="28" t="s">
        <v>86</v>
      </c>
      <c r="B17760" s="2">
        <v>7.058880983931549E-5</v>
      </c>
    </row>
    <row r="17761" spans="1:2" x14ac:dyDescent="0.25">
      <c r="A17761" s="28" t="s">
        <v>87</v>
      </c>
      <c r="B17761" s="2">
        <v>3.021935271484285E-3</v>
      </c>
    </row>
    <row r="17762" spans="1:2" x14ac:dyDescent="0.25">
      <c r="A17762" s="28" t="s">
        <v>31</v>
      </c>
      <c r="B17762" s="2">
        <v>3.3598997081154035E-3</v>
      </c>
    </row>
    <row r="17763" spans="1:2" x14ac:dyDescent="0.25">
      <c r="A17763" s="28" t="s">
        <v>29</v>
      </c>
      <c r="B17763" s="2">
        <v>3.8886496928756676E-4</v>
      </c>
    </row>
    <row r="17764" spans="1:2" x14ac:dyDescent="0.25">
      <c r="A17764" s="28" t="s">
        <v>30</v>
      </c>
      <c r="B17764" s="2">
        <v>1.8333900160251603E-4</v>
      </c>
    </row>
    <row r="17765" spans="1:2" x14ac:dyDescent="0.25">
      <c r="A17765" s="28" t="s">
        <v>80</v>
      </c>
      <c r="B17765" s="2">
        <v>3.1077600846880694E-2</v>
      </c>
    </row>
    <row r="17766" spans="1:2" x14ac:dyDescent="0.25">
      <c r="A17766" s="28" t="s">
        <v>85</v>
      </c>
      <c r="B17766" s="2">
        <v>0.52963496428471235</v>
      </c>
    </row>
    <row r="17767" spans="1:2" x14ac:dyDescent="0.25">
      <c r="A17767" s="28" t="s">
        <v>82</v>
      </c>
      <c r="B17767" s="2">
        <v>0.63666031235065501</v>
      </c>
    </row>
    <row r="17768" spans="1:2" x14ac:dyDescent="0.25">
      <c r="A17768" s="6" t="s">
        <v>19</v>
      </c>
      <c r="B17768" s="2">
        <v>0.5512069172182823</v>
      </c>
    </row>
    <row r="17769" spans="1:2" x14ac:dyDescent="0.25">
      <c r="A17769" s="28" t="s">
        <v>79</v>
      </c>
      <c r="B17769" s="2">
        <v>7.5668018582712604E-2</v>
      </c>
    </row>
    <row r="17770" spans="1:2" x14ac:dyDescent="0.25">
      <c r="A17770" s="28" t="s">
        <v>86</v>
      </c>
      <c r="B17770" s="2">
        <v>1.6914994307808569E-2</v>
      </c>
    </row>
    <row r="17771" spans="1:2" x14ac:dyDescent="0.25">
      <c r="A17771" s="28" t="s">
        <v>87</v>
      </c>
      <c r="B17771" s="2">
        <v>6.5236253086818474E-3</v>
      </c>
    </row>
    <row r="17772" spans="1:2" x14ac:dyDescent="0.25">
      <c r="A17772" s="28" t="s">
        <v>31</v>
      </c>
      <c r="B17772" s="2">
        <v>5.8401377637767871E-3</v>
      </c>
    </row>
    <row r="17773" spans="1:2" x14ac:dyDescent="0.25">
      <c r="A17773" s="28" t="s">
        <v>29</v>
      </c>
      <c r="B17773" s="2">
        <v>1.5663414058278549E-2</v>
      </c>
    </row>
    <row r="17774" spans="1:2" x14ac:dyDescent="0.25">
      <c r="A17774" s="28" t="s">
        <v>30</v>
      </c>
      <c r="B17774" s="2">
        <v>1.4483255257394089E-2</v>
      </c>
    </row>
    <row r="17775" spans="1:2" x14ac:dyDescent="0.25">
      <c r="A17775" s="28" t="s">
        <v>88</v>
      </c>
      <c r="B17775" s="2">
        <v>6.1135538043949597E-2</v>
      </c>
    </row>
    <row r="17776" spans="1:2" x14ac:dyDescent="0.25">
      <c r="A17776" s="28" t="s">
        <v>80</v>
      </c>
      <c r="B17776" s="2">
        <v>1.6685312103988388E-2</v>
      </c>
    </row>
    <row r="17777" spans="1:2" x14ac:dyDescent="0.25">
      <c r="A17777" s="28" t="s">
        <v>85</v>
      </c>
      <c r="B17777" s="2">
        <v>0.30075212922877542</v>
      </c>
    </row>
    <row r="17778" spans="1:2" x14ac:dyDescent="0.25">
      <c r="A17778" s="28" t="s">
        <v>82</v>
      </c>
      <c r="B17778" s="2">
        <v>3.7540492562916458E-2</v>
      </c>
    </row>
    <row r="17779" spans="1:2" x14ac:dyDescent="0.25">
      <c r="A17779" s="6" t="s">
        <v>244</v>
      </c>
      <c r="B17779" s="2">
        <v>21.642860106659825</v>
      </c>
    </row>
    <row r="17780" spans="1:2" x14ac:dyDescent="0.25">
      <c r="A17780" s="28" t="s">
        <v>79</v>
      </c>
      <c r="B17780" s="2">
        <v>0.30421356294872615</v>
      </c>
    </row>
    <row r="17781" spans="1:2" x14ac:dyDescent="0.25">
      <c r="A17781" s="28" t="s">
        <v>86</v>
      </c>
      <c r="B17781" s="2">
        <v>0.13138933454780441</v>
      </c>
    </row>
    <row r="17782" spans="1:2" x14ac:dyDescent="0.25">
      <c r="A17782" s="28" t="s">
        <v>87</v>
      </c>
      <c r="B17782" s="2">
        <v>0.81426600577594221</v>
      </c>
    </row>
    <row r="17783" spans="1:2" x14ac:dyDescent="0.25">
      <c r="A17783" s="28" t="s">
        <v>31</v>
      </c>
      <c r="B17783" s="2">
        <v>0.44347832041301444</v>
      </c>
    </row>
    <row r="17784" spans="1:2" x14ac:dyDescent="0.25">
      <c r="A17784" s="28" t="s">
        <v>29</v>
      </c>
      <c r="B17784" s="2">
        <v>0.28738300874375222</v>
      </c>
    </row>
    <row r="17785" spans="1:2" x14ac:dyDescent="0.25">
      <c r="A17785" s="28" t="s">
        <v>30</v>
      </c>
      <c r="B17785" s="2">
        <v>0.16236893496346166</v>
      </c>
    </row>
    <row r="17786" spans="1:2" x14ac:dyDescent="0.25">
      <c r="A17786" s="28" t="s">
        <v>88</v>
      </c>
      <c r="B17786" s="2">
        <v>4.2110558350117788</v>
      </c>
    </row>
    <row r="17787" spans="1:2" x14ac:dyDescent="0.25">
      <c r="A17787" s="28" t="s">
        <v>80</v>
      </c>
      <c r="B17787" s="2">
        <v>1.1124961969675929E-2</v>
      </c>
    </row>
    <row r="17788" spans="1:2" x14ac:dyDescent="0.25">
      <c r="A17788" s="28" t="s">
        <v>85</v>
      </c>
      <c r="B17788" s="2">
        <v>5.5550588966257406</v>
      </c>
    </row>
    <row r="17789" spans="1:2" x14ac:dyDescent="0.25">
      <c r="A17789" s="28" t="s">
        <v>82</v>
      </c>
      <c r="B17789" s="2">
        <v>9.7225212456599266</v>
      </c>
    </row>
    <row r="17790" spans="1:2" x14ac:dyDescent="0.25">
      <c r="A17790" s="6" t="s">
        <v>246</v>
      </c>
      <c r="B17790" s="2">
        <v>25.060304506134422</v>
      </c>
    </row>
    <row r="17791" spans="1:2" x14ac:dyDescent="0.25">
      <c r="A17791" s="28" t="s">
        <v>79</v>
      </c>
      <c r="B17791" s="2">
        <v>0.57755220356318682</v>
      </c>
    </row>
    <row r="17792" spans="1:2" x14ac:dyDescent="0.25">
      <c r="A17792" s="28" t="s">
        <v>86</v>
      </c>
      <c r="B17792" s="2">
        <v>0.23613299943447816</v>
      </c>
    </row>
    <row r="17793" spans="1:2" x14ac:dyDescent="0.25">
      <c r="A17793" s="28" t="s">
        <v>87</v>
      </c>
      <c r="B17793" s="2">
        <v>0.88776051347167106</v>
      </c>
    </row>
    <row r="17794" spans="1:2" x14ac:dyDescent="0.25">
      <c r="A17794" s="28" t="s">
        <v>31</v>
      </c>
      <c r="B17794" s="2">
        <v>0.18925241601247114</v>
      </c>
    </row>
    <row r="17795" spans="1:2" x14ac:dyDescent="0.25">
      <c r="A17795" s="28" t="s">
        <v>29</v>
      </c>
      <c r="B17795" s="2">
        <v>0.12972287210540887</v>
      </c>
    </row>
    <row r="17796" spans="1:2" x14ac:dyDescent="0.25">
      <c r="A17796" s="28" t="s">
        <v>30</v>
      </c>
      <c r="B17796" s="2">
        <v>0.28620923536568471</v>
      </c>
    </row>
    <row r="17797" spans="1:2" x14ac:dyDescent="0.25">
      <c r="A17797" s="28" t="s">
        <v>88</v>
      </c>
      <c r="B17797" s="2">
        <v>1.8528830556058473</v>
      </c>
    </row>
    <row r="17798" spans="1:2" x14ac:dyDescent="0.25">
      <c r="A17798" s="28" t="s">
        <v>80</v>
      </c>
      <c r="B17798" s="2">
        <v>1.8571964622737509</v>
      </c>
    </row>
    <row r="17799" spans="1:2" x14ac:dyDescent="0.25">
      <c r="A17799" s="28" t="s">
        <v>85</v>
      </c>
      <c r="B17799" s="2">
        <v>10.438664114447967</v>
      </c>
    </row>
    <row r="17800" spans="1:2" x14ac:dyDescent="0.25">
      <c r="A17800" s="28" t="s">
        <v>82</v>
      </c>
      <c r="B17800" s="2">
        <v>8.6049306338539573</v>
      </c>
    </row>
    <row r="17801" spans="1:2" x14ac:dyDescent="0.25">
      <c r="A17801" s="6" t="s">
        <v>248</v>
      </c>
      <c r="B17801" s="2">
        <v>458.08399384158588</v>
      </c>
    </row>
    <row r="17802" spans="1:2" x14ac:dyDescent="0.25">
      <c r="A17802" s="28" t="s">
        <v>79</v>
      </c>
      <c r="B17802" s="2">
        <v>11.933850041584588</v>
      </c>
    </row>
    <row r="17803" spans="1:2" x14ac:dyDescent="0.25">
      <c r="A17803" s="28" t="s">
        <v>86</v>
      </c>
      <c r="B17803" s="2">
        <v>3.4328923119268455</v>
      </c>
    </row>
    <row r="17804" spans="1:2" x14ac:dyDescent="0.25">
      <c r="A17804" s="28" t="s">
        <v>87</v>
      </c>
      <c r="B17804" s="2">
        <v>12.267911027828577</v>
      </c>
    </row>
    <row r="17805" spans="1:2" x14ac:dyDescent="0.25">
      <c r="A17805" s="28" t="s">
        <v>31</v>
      </c>
      <c r="B17805" s="2">
        <v>19.705684745630478</v>
      </c>
    </row>
    <row r="17806" spans="1:2" x14ac:dyDescent="0.25">
      <c r="A17806" s="28" t="s">
        <v>29</v>
      </c>
      <c r="B17806" s="2">
        <v>7.258792854306237</v>
      </c>
    </row>
    <row r="17807" spans="1:2" x14ac:dyDescent="0.25">
      <c r="A17807" s="28" t="s">
        <v>30</v>
      </c>
      <c r="B17807" s="2">
        <v>19.614450558704668</v>
      </c>
    </row>
    <row r="17808" spans="1:2" x14ac:dyDescent="0.25">
      <c r="A17808" s="28" t="s">
        <v>88</v>
      </c>
      <c r="B17808" s="2">
        <v>151.22536317015522</v>
      </c>
    </row>
    <row r="17809" spans="1:2" x14ac:dyDescent="0.25">
      <c r="A17809" s="28" t="s">
        <v>80</v>
      </c>
      <c r="B17809" s="2">
        <v>18.209612852791913</v>
      </c>
    </row>
    <row r="17810" spans="1:2" x14ac:dyDescent="0.25">
      <c r="A17810" s="28" t="s">
        <v>85</v>
      </c>
      <c r="B17810" s="2">
        <v>99.617640337520925</v>
      </c>
    </row>
    <row r="17811" spans="1:2" x14ac:dyDescent="0.25">
      <c r="A17811" s="28" t="s">
        <v>82</v>
      </c>
      <c r="B17811" s="2">
        <v>114.81779594113641</v>
      </c>
    </row>
    <row r="17812" spans="1:2" x14ac:dyDescent="0.25">
      <c r="A17812" s="6" t="s">
        <v>20</v>
      </c>
      <c r="B17812" s="2">
        <v>21.140858432687658</v>
      </c>
    </row>
    <row r="17813" spans="1:2" x14ac:dyDescent="0.25">
      <c r="A17813" s="28" t="s">
        <v>79</v>
      </c>
      <c r="B17813" s="2">
        <v>0.90032043464252676</v>
      </c>
    </row>
    <row r="17814" spans="1:2" x14ac:dyDescent="0.25">
      <c r="A17814" s="28" t="s">
        <v>86</v>
      </c>
      <c r="B17814" s="2">
        <v>0.30578800841391912</v>
      </c>
    </row>
    <row r="17815" spans="1:2" x14ac:dyDescent="0.25">
      <c r="A17815" s="28" t="s">
        <v>87</v>
      </c>
      <c r="B17815" s="2">
        <v>1.4023147330412258</v>
      </c>
    </row>
    <row r="17816" spans="1:2" x14ac:dyDescent="0.25">
      <c r="A17816" s="28" t="s">
        <v>31</v>
      </c>
      <c r="B17816" s="2">
        <v>0.23829210791629321</v>
      </c>
    </row>
    <row r="17817" spans="1:2" x14ac:dyDescent="0.25">
      <c r="A17817" s="28" t="s">
        <v>29</v>
      </c>
      <c r="B17817" s="2">
        <v>0.289394741996782</v>
      </c>
    </row>
    <row r="17818" spans="1:2" x14ac:dyDescent="0.25">
      <c r="A17818" s="28" t="s">
        <v>30</v>
      </c>
      <c r="B17818" s="2">
        <v>0.31768357254657043</v>
      </c>
    </row>
    <row r="17819" spans="1:2" x14ac:dyDescent="0.25">
      <c r="A17819" s="28" t="s">
        <v>88</v>
      </c>
      <c r="B17819" s="2">
        <v>5.6744320131280563</v>
      </c>
    </row>
    <row r="17820" spans="1:2" x14ac:dyDescent="0.25">
      <c r="A17820" s="28" t="s">
        <v>80</v>
      </c>
      <c r="B17820" s="2">
        <v>0.48907423734211852</v>
      </c>
    </row>
    <row r="17821" spans="1:2" x14ac:dyDescent="0.25">
      <c r="A17821" s="28" t="s">
        <v>85</v>
      </c>
      <c r="B17821" s="2">
        <v>7.0285176888527747</v>
      </c>
    </row>
    <row r="17822" spans="1:2" x14ac:dyDescent="0.25">
      <c r="A17822" s="28" t="s">
        <v>82</v>
      </c>
      <c r="B17822" s="2">
        <v>4.4950408948073903</v>
      </c>
    </row>
    <row r="17823" spans="1:2" x14ac:dyDescent="0.25">
      <c r="A17823" s="6" t="s">
        <v>21</v>
      </c>
      <c r="B17823" s="2">
        <v>16.427218470643403</v>
      </c>
    </row>
    <row r="17824" spans="1:2" x14ac:dyDescent="0.25">
      <c r="A17824" s="28" t="s">
        <v>79</v>
      </c>
      <c r="B17824" s="2">
        <v>0.25012023960896379</v>
      </c>
    </row>
    <row r="17825" spans="1:2" x14ac:dyDescent="0.25">
      <c r="A17825" s="28" t="s">
        <v>86</v>
      </c>
      <c r="B17825" s="2">
        <v>0.12670601665508416</v>
      </c>
    </row>
    <row r="17826" spans="1:2" x14ac:dyDescent="0.25">
      <c r="A17826" s="28" t="s">
        <v>87</v>
      </c>
      <c r="B17826" s="2">
        <v>0.24912297470034533</v>
      </c>
    </row>
    <row r="17827" spans="1:2" x14ac:dyDescent="0.25">
      <c r="A17827" s="28" t="s">
        <v>31</v>
      </c>
      <c r="B17827" s="2">
        <v>0.23505565966576827</v>
      </c>
    </row>
    <row r="17828" spans="1:2" x14ac:dyDescent="0.25">
      <c r="A17828" s="28" t="s">
        <v>29</v>
      </c>
      <c r="B17828" s="2">
        <v>8.672517037809499E-2</v>
      </c>
    </row>
    <row r="17829" spans="1:2" x14ac:dyDescent="0.25">
      <c r="A17829" s="28" t="s">
        <v>30</v>
      </c>
      <c r="B17829" s="2">
        <v>0.37216614869104786</v>
      </c>
    </row>
    <row r="17830" spans="1:2" x14ac:dyDescent="0.25">
      <c r="A17830" s="28" t="s">
        <v>88</v>
      </c>
      <c r="B17830" s="2">
        <v>1.3261052358060201</v>
      </c>
    </row>
    <row r="17831" spans="1:2" x14ac:dyDescent="0.25">
      <c r="A17831" s="28" t="s">
        <v>80</v>
      </c>
      <c r="B17831" s="2">
        <v>2.0064497526959317</v>
      </c>
    </row>
    <row r="17832" spans="1:2" x14ac:dyDescent="0.25">
      <c r="A17832" s="28" t="s">
        <v>85</v>
      </c>
      <c r="B17832" s="2">
        <v>4.5287206154290072</v>
      </c>
    </row>
    <row r="17833" spans="1:2" x14ac:dyDescent="0.25">
      <c r="A17833" s="28" t="s">
        <v>82</v>
      </c>
      <c r="B17833" s="2">
        <v>7.2460466570131405</v>
      </c>
    </row>
    <row r="17834" spans="1:2" x14ac:dyDescent="0.25">
      <c r="A17834" s="6" t="s">
        <v>22</v>
      </c>
      <c r="B17834" s="2">
        <v>18.324528232194474</v>
      </c>
    </row>
    <row r="17835" spans="1:2" x14ac:dyDescent="0.25">
      <c r="A17835" s="28" t="s">
        <v>79</v>
      </c>
      <c r="B17835" s="2">
        <v>0.49637896530172515</v>
      </c>
    </row>
    <row r="17836" spans="1:2" x14ac:dyDescent="0.25">
      <c r="A17836" s="28" t="s">
        <v>86</v>
      </c>
      <c r="B17836" s="2">
        <v>0.25464760928079228</v>
      </c>
    </row>
    <row r="17837" spans="1:2" x14ac:dyDescent="0.25">
      <c r="A17837" s="28" t="s">
        <v>87</v>
      </c>
      <c r="B17837" s="2">
        <v>0.67987046564506592</v>
      </c>
    </row>
    <row r="17838" spans="1:2" x14ac:dyDescent="0.25">
      <c r="A17838" s="28" t="s">
        <v>31</v>
      </c>
      <c r="B17838" s="2">
        <v>0.53539474488979777</v>
      </c>
    </row>
    <row r="17839" spans="1:2" x14ac:dyDescent="0.25">
      <c r="A17839" s="28" t="s">
        <v>29</v>
      </c>
      <c r="B17839" s="2">
        <v>0.32245833301876137</v>
      </c>
    </row>
    <row r="17840" spans="1:2" x14ac:dyDescent="0.25">
      <c r="A17840" s="28" t="s">
        <v>30</v>
      </c>
      <c r="B17840" s="2">
        <v>0.42706576317965816</v>
      </c>
    </row>
    <row r="17841" spans="1:2" x14ac:dyDescent="0.25">
      <c r="A17841" s="28" t="s">
        <v>88</v>
      </c>
      <c r="B17841" s="2">
        <v>4.1476027880860444</v>
      </c>
    </row>
    <row r="17842" spans="1:2" x14ac:dyDescent="0.25">
      <c r="A17842" s="28" t="s">
        <v>80</v>
      </c>
      <c r="B17842" s="2">
        <v>0.92509156186417796</v>
      </c>
    </row>
    <row r="17843" spans="1:2" x14ac:dyDescent="0.25">
      <c r="A17843" s="28" t="s">
        <v>85</v>
      </c>
      <c r="B17843" s="2">
        <v>5.8029689525165953</v>
      </c>
    </row>
    <row r="17844" spans="1:2" x14ac:dyDescent="0.25">
      <c r="A17844" s="28" t="s">
        <v>82</v>
      </c>
      <c r="B17844" s="2">
        <v>4.7330490484118535</v>
      </c>
    </row>
    <row r="17845" spans="1:2" x14ac:dyDescent="0.25">
      <c r="A17845" s="6" t="s">
        <v>25</v>
      </c>
      <c r="B17845" s="2">
        <v>19.979798930215594</v>
      </c>
    </row>
    <row r="17846" spans="1:2" x14ac:dyDescent="0.25">
      <c r="A17846" s="28" t="s">
        <v>79</v>
      </c>
      <c r="B17846" s="2">
        <v>0.7863067159519006</v>
      </c>
    </row>
    <row r="17847" spans="1:2" x14ac:dyDescent="0.25">
      <c r="A17847" s="28" t="s">
        <v>86</v>
      </c>
      <c r="B17847" s="2">
        <v>0.20688576828590072</v>
      </c>
    </row>
    <row r="17848" spans="1:2" x14ac:dyDescent="0.25">
      <c r="A17848" s="28" t="s">
        <v>87</v>
      </c>
      <c r="B17848" s="2">
        <v>0.62412988884337917</v>
      </c>
    </row>
    <row r="17849" spans="1:2" x14ac:dyDescent="0.25">
      <c r="A17849" s="28" t="s">
        <v>31</v>
      </c>
      <c r="B17849" s="2">
        <v>0.24782850107550644</v>
      </c>
    </row>
    <row r="17850" spans="1:2" x14ac:dyDescent="0.25">
      <c r="A17850" s="28" t="s">
        <v>29</v>
      </c>
      <c r="B17850" s="2">
        <v>6.0366432306980439E-2</v>
      </c>
    </row>
    <row r="17851" spans="1:2" x14ac:dyDescent="0.25">
      <c r="A17851" s="28" t="s">
        <v>30</v>
      </c>
      <c r="B17851" s="2">
        <v>0.25958126956403449</v>
      </c>
    </row>
    <row r="17852" spans="1:2" x14ac:dyDescent="0.25">
      <c r="A17852" s="28" t="s">
        <v>88</v>
      </c>
      <c r="B17852" s="2">
        <v>0.73283949388771663</v>
      </c>
    </row>
    <row r="17853" spans="1:2" x14ac:dyDescent="0.25">
      <c r="A17853" s="28" t="s">
        <v>80</v>
      </c>
      <c r="B17853" s="2">
        <v>1.1795023278304042</v>
      </c>
    </row>
    <row r="17854" spans="1:2" x14ac:dyDescent="0.25">
      <c r="A17854" s="28" t="s">
        <v>85</v>
      </c>
      <c r="B17854" s="2">
        <v>12.25815648184432</v>
      </c>
    </row>
    <row r="17855" spans="1:2" x14ac:dyDescent="0.25">
      <c r="A17855" s="28" t="s">
        <v>82</v>
      </c>
      <c r="B17855" s="2">
        <v>3.62420205062545</v>
      </c>
    </row>
    <row r="17856" spans="1:2" x14ac:dyDescent="0.25">
      <c r="A17856" s="6" t="s">
        <v>23</v>
      </c>
      <c r="B17856" s="2">
        <v>9.6438984501598934</v>
      </c>
    </row>
    <row r="17857" spans="1:2" x14ac:dyDescent="0.25">
      <c r="A17857" s="28" t="s">
        <v>79</v>
      </c>
      <c r="B17857" s="2">
        <v>0.13248109195473098</v>
      </c>
    </row>
    <row r="17858" spans="1:2" x14ac:dyDescent="0.25">
      <c r="A17858" s="28" t="s">
        <v>86</v>
      </c>
      <c r="B17858" s="2">
        <v>0.10600568467533207</v>
      </c>
    </row>
    <row r="17859" spans="1:2" x14ac:dyDescent="0.25">
      <c r="A17859" s="28" t="s">
        <v>87</v>
      </c>
      <c r="B17859" s="2">
        <v>0.23554545072220798</v>
      </c>
    </row>
    <row r="17860" spans="1:2" x14ac:dyDescent="0.25">
      <c r="A17860" s="28" t="s">
        <v>31</v>
      </c>
      <c r="B17860" s="2">
        <v>0.30351921808475024</v>
      </c>
    </row>
    <row r="17861" spans="1:2" x14ac:dyDescent="0.25">
      <c r="A17861" s="28" t="s">
        <v>29</v>
      </c>
      <c r="B17861" s="2">
        <v>0.15175877405490912</v>
      </c>
    </row>
    <row r="17862" spans="1:2" x14ac:dyDescent="0.25">
      <c r="A17862" s="28" t="s">
        <v>30</v>
      </c>
      <c r="B17862" s="2">
        <v>0.15850436201643314</v>
      </c>
    </row>
    <row r="17863" spans="1:2" x14ac:dyDescent="0.25">
      <c r="A17863" s="28" t="s">
        <v>88</v>
      </c>
      <c r="B17863" s="2">
        <v>3.2757858080398714</v>
      </c>
    </row>
    <row r="17864" spans="1:2" x14ac:dyDescent="0.25">
      <c r="A17864" s="28" t="s">
        <v>80</v>
      </c>
      <c r="B17864" s="2">
        <v>0.3147198841926781</v>
      </c>
    </row>
    <row r="17865" spans="1:2" x14ac:dyDescent="0.25">
      <c r="A17865" s="28" t="s">
        <v>85</v>
      </c>
      <c r="B17865" s="2">
        <v>2.5677251055328409</v>
      </c>
    </row>
    <row r="17866" spans="1:2" x14ac:dyDescent="0.25">
      <c r="A17866" s="28" t="s">
        <v>82</v>
      </c>
      <c r="B17866" s="2">
        <v>2.3978530708861387</v>
      </c>
    </row>
    <row r="17867" spans="1:2" x14ac:dyDescent="0.25">
      <c r="A17867" s="6" t="s">
        <v>250</v>
      </c>
      <c r="B17867" s="2">
        <v>272.65884795153738</v>
      </c>
    </row>
    <row r="17868" spans="1:2" x14ac:dyDescent="0.25">
      <c r="A17868" s="28" t="s">
        <v>79</v>
      </c>
      <c r="B17868" s="2">
        <v>4.5605411138133993</v>
      </c>
    </row>
    <row r="17869" spans="1:2" x14ac:dyDescent="0.25">
      <c r="A17869" s="28" t="s">
        <v>86</v>
      </c>
      <c r="B17869" s="2">
        <v>3.6546442603572866</v>
      </c>
    </row>
    <row r="17870" spans="1:2" x14ac:dyDescent="0.25">
      <c r="A17870" s="28" t="s">
        <v>87</v>
      </c>
      <c r="B17870" s="2">
        <v>10.034866062789243</v>
      </c>
    </row>
    <row r="17871" spans="1:2" x14ac:dyDescent="0.25">
      <c r="A17871" s="28" t="s">
        <v>31</v>
      </c>
      <c r="B17871" s="2">
        <v>13.905089055510844</v>
      </c>
    </row>
    <row r="17872" spans="1:2" x14ac:dyDescent="0.25">
      <c r="A17872" s="28" t="s">
        <v>29</v>
      </c>
      <c r="B17872" s="2">
        <v>5.9857215206331702</v>
      </c>
    </row>
    <row r="17873" spans="1:2" x14ac:dyDescent="0.25">
      <c r="A17873" s="28" t="s">
        <v>30</v>
      </c>
      <c r="B17873" s="2">
        <v>5.7673285504656082</v>
      </c>
    </row>
    <row r="17874" spans="1:2" x14ac:dyDescent="0.25">
      <c r="A17874" s="28" t="s">
        <v>88</v>
      </c>
      <c r="B17874" s="2">
        <v>87.479606142708604</v>
      </c>
    </row>
    <row r="17875" spans="1:2" x14ac:dyDescent="0.25">
      <c r="A17875" s="28" t="s">
        <v>80</v>
      </c>
      <c r="B17875" s="2">
        <v>6.0605418064719698</v>
      </c>
    </row>
    <row r="17876" spans="1:2" x14ac:dyDescent="0.25">
      <c r="A17876" s="28" t="s">
        <v>85</v>
      </c>
      <c r="B17876" s="2">
        <v>68.260028995934533</v>
      </c>
    </row>
    <row r="17877" spans="1:2" x14ac:dyDescent="0.25">
      <c r="A17877" s="28" t="s">
        <v>82</v>
      </c>
      <c r="B17877" s="2">
        <v>66.950480442852722</v>
      </c>
    </row>
    <row r="17878" spans="1:2" x14ac:dyDescent="0.25">
      <c r="A17878" s="6" t="s">
        <v>252</v>
      </c>
      <c r="B17878" s="2">
        <v>72.134482752330072</v>
      </c>
    </row>
    <row r="17879" spans="1:2" x14ac:dyDescent="0.25">
      <c r="A17879" s="28" t="s">
        <v>79</v>
      </c>
      <c r="B17879" s="2">
        <v>1.571933839135488</v>
      </c>
    </row>
    <row r="17880" spans="1:2" x14ac:dyDescent="0.25">
      <c r="A17880" s="28" t="s">
        <v>86</v>
      </c>
      <c r="B17880" s="2">
        <v>0.79041731697919726</v>
      </c>
    </row>
    <row r="17881" spans="1:2" x14ac:dyDescent="0.25">
      <c r="A17881" s="28" t="s">
        <v>87</v>
      </c>
      <c r="B17881" s="2">
        <v>1.1089993600619408</v>
      </c>
    </row>
    <row r="17882" spans="1:2" x14ac:dyDescent="0.25">
      <c r="A17882" s="28" t="s">
        <v>31</v>
      </c>
      <c r="B17882" s="2">
        <v>2.0208094746981358</v>
      </c>
    </row>
    <row r="17883" spans="1:2" x14ac:dyDescent="0.25">
      <c r="A17883" s="28" t="s">
        <v>29</v>
      </c>
      <c r="B17883" s="2">
        <v>6.103634347225726</v>
      </c>
    </row>
    <row r="17884" spans="1:2" x14ac:dyDescent="0.25">
      <c r="A17884" s="28" t="s">
        <v>30</v>
      </c>
      <c r="B17884" s="2">
        <v>1.2986821719987527</v>
      </c>
    </row>
    <row r="17885" spans="1:2" x14ac:dyDescent="0.25">
      <c r="A17885" s="28" t="s">
        <v>88</v>
      </c>
      <c r="B17885" s="2">
        <v>19.221377626699244</v>
      </c>
    </row>
    <row r="17886" spans="1:2" x14ac:dyDescent="0.25">
      <c r="A17886" s="28" t="s">
        <v>80</v>
      </c>
      <c r="B17886" s="2">
        <v>3.2718729191744496</v>
      </c>
    </row>
    <row r="17887" spans="1:2" x14ac:dyDescent="0.25">
      <c r="A17887" s="28" t="s">
        <v>85</v>
      </c>
      <c r="B17887" s="2">
        <v>15.51317676526055</v>
      </c>
    </row>
    <row r="17888" spans="1:2" x14ac:dyDescent="0.25">
      <c r="A17888" s="28" t="s">
        <v>82</v>
      </c>
      <c r="B17888" s="2">
        <v>21.233578931096584</v>
      </c>
    </row>
    <row r="17889" spans="1:2" x14ac:dyDescent="0.25">
      <c r="A17889" s="6" t="s">
        <v>230</v>
      </c>
      <c r="B17889" s="2">
        <v>24.56128110690976</v>
      </c>
    </row>
    <row r="17890" spans="1:2" x14ac:dyDescent="0.25">
      <c r="A17890" s="28" t="s">
        <v>79</v>
      </c>
      <c r="B17890" s="2">
        <v>0.17365528921514042</v>
      </c>
    </row>
    <row r="17891" spans="1:2" x14ac:dyDescent="0.25">
      <c r="A17891" s="28" t="s">
        <v>86</v>
      </c>
      <c r="B17891" s="2">
        <v>0.17031751899842865</v>
      </c>
    </row>
    <row r="17892" spans="1:2" x14ac:dyDescent="0.25">
      <c r="A17892" s="28" t="s">
        <v>87</v>
      </c>
      <c r="B17892" s="2">
        <v>0.64099610253053185</v>
      </c>
    </row>
    <row r="17893" spans="1:2" x14ac:dyDescent="0.25">
      <c r="A17893" s="28" t="s">
        <v>31</v>
      </c>
      <c r="B17893" s="2">
        <v>1.1909768880981759</v>
      </c>
    </row>
    <row r="17894" spans="1:2" x14ac:dyDescent="0.25">
      <c r="A17894" s="28" t="s">
        <v>29</v>
      </c>
      <c r="B17894" s="2">
        <v>0.95913943661631407</v>
      </c>
    </row>
    <row r="17895" spans="1:2" x14ac:dyDescent="0.25">
      <c r="A17895" s="28" t="s">
        <v>30</v>
      </c>
      <c r="B17895" s="2">
        <v>1.1646382872885985</v>
      </c>
    </row>
    <row r="17896" spans="1:2" x14ac:dyDescent="0.25">
      <c r="A17896" s="28" t="s">
        <v>88</v>
      </c>
      <c r="B17896" s="2">
        <v>6.2148803813022697</v>
      </c>
    </row>
    <row r="17897" spans="1:2" x14ac:dyDescent="0.25">
      <c r="A17897" s="28" t="s">
        <v>80</v>
      </c>
      <c r="B17897" s="2">
        <v>0.28798961109402726</v>
      </c>
    </row>
    <row r="17898" spans="1:2" x14ac:dyDescent="0.25">
      <c r="A17898" s="28" t="s">
        <v>85</v>
      </c>
      <c r="B17898" s="2">
        <v>5.0764971725966461</v>
      </c>
    </row>
    <row r="17899" spans="1:2" x14ac:dyDescent="0.25">
      <c r="A17899" s="28" t="s">
        <v>82</v>
      </c>
      <c r="B17899" s="2">
        <v>8.6821904191696291</v>
      </c>
    </row>
    <row r="17900" spans="1:2" x14ac:dyDescent="0.25">
      <c r="A17900" s="6" t="s">
        <v>93</v>
      </c>
      <c r="B17900" s="2">
        <v>1064.0228263536981</v>
      </c>
    </row>
    <row r="17901" spans="1:2" x14ac:dyDescent="0.25">
      <c r="A17901" s="28" t="s">
        <v>79</v>
      </c>
      <c r="B17901" s="2">
        <v>24.814313936892784</v>
      </c>
    </row>
    <row r="17902" spans="1:2" x14ac:dyDescent="0.25">
      <c r="A17902" s="28" t="s">
        <v>86</v>
      </c>
      <c r="B17902" s="2">
        <v>10.590736339072592</v>
      </c>
    </row>
    <row r="17903" spans="1:2" x14ac:dyDescent="0.25">
      <c r="A17903" s="28" t="s">
        <v>87</v>
      </c>
      <c r="B17903" s="2">
        <v>32.476991680939875</v>
      </c>
    </row>
    <row r="17904" spans="1:2" x14ac:dyDescent="0.25">
      <c r="A17904" s="28" t="s">
        <v>31</v>
      </c>
      <c r="B17904" s="2">
        <v>42.035032012558688</v>
      </c>
    </row>
    <row r="17905" spans="1:2" x14ac:dyDescent="0.25">
      <c r="A17905" s="28" t="s">
        <v>29</v>
      </c>
      <c r="B17905" s="2">
        <v>22.946377462305822</v>
      </c>
    </row>
    <row r="17906" spans="1:2" x14ac:dyDescent="0.25">
      <c r="A17906" s="28" t="s">
        <v>30</v>
      </c>
      <c r="B17906" s="2">
        <v>31.552205732156331</v>
      </c>
    </row>
    <row r="17907" spans="1:2" x14ac:dyDescent="0.25">
      <c r="A17907" s="28" t="s">
        <v>88</v>
      </c>
      <c r="B17907" s="2">
        <v>307.32454060864211</v>
      </c>
    </row>
    <row r="17908" spans="1:2" x14ac:dyDescent="0.25">
      <c r="A17908" s="28" t="s">
        <v>80</v>
      </c>
      <c r="B17908" s="2">
        <v>43.096504776989292</v>
      </c>
    </row>
    <row r="17909" spans="1:2" x14ac:dyDescent="0.25">
      <c r="A17909" s="28" t="s">
        <v>85</v>
      </c>
      <c r="B17909" s="2">
        <v>268.38266318978629</v>
      </c>
    </row>
    <row r="17910" spans="1:2" x14ac:dyDescent="0.25">
      <c r="A17910" s="28" t="s">
        <v>82</v>
      </c>
      <c r="B17910" s="2">
        <v>280.80346061435438</v>
      </c>
    </row>
    <row r="17911" spans="1:2" x14ac:dyDescent="0.25">
      <c r="A17911" s="3" t="s">
        <v>86</v>
      </c>
      <c r="B17911" s="2">
        <v>121.15053957057644</v>
      </c>
    </row>
    <row r="17912" spans="1:2" x14ac:dyDescent="0.25">
      <c r="A17912" s="6" t="s">
        <v>229</v>
      </c>
      <c r="B17912" s="2">
        <v>1.9338067372792809</v>
      </c>
    </row>
    <row r="17913" spans="1:2" x14ac:dyDescent="0.25">
      <c r="A17913" s="28" t="s">
        <v>79</v>
      </c>
      <c r="B17913" s="2">
        <v>9.7933027679527056E-4</v>
      </c>
    </row>
    <row r="17914" spans="1:2" x14ac:dyDescent="0.25">
      <c r="A17914" s="28" t="s">
        <v>87</v>
      </c>
      <c r="B17914" s="2">
        <v>0.12045101590335905</v>
      </c>
    </row>
    <row r="17915" spans="1:2" x14ac:dyDescent="0.25">
      <c r="A17915" s="28" t="s">
        <v>31</v>
      </c>
      <c r="B17915" s="2">
        <v>9.1303739182731505E-2</v>
      </c>
    </row>
    <row r="17916" spans="1:2" x14ac:dyDescent="0.25">
      <c r="A17916" s="28" t="s">
        <v>29</v>
      </c>
      <c r="B17916" s="2">
        <v>3.2755111067107323E-2</v>
      </c>
    </row>
    <row r="17917" spans="1:2" x14ac:dyDescent="0.25">
      <c r="A17917" s="28" t="s">
        <v>30</v>
      </c>
      <c r="B17917" s="2">
        <v>9.2051050046982469E-2</v>
      </c>
    </row>
    <row r="17918" spans="1:2" x14ac:dyDescent="0.25">
      <c r="A17918" s="28" t="s">
        <v>88</v>
      </c>
      <c r="B17918" s="2">
        <v>9.8753218592692676E-2</v>
      </c>
    </row>
    <row r="17919" spans="1:2" x14ac:dyDescent="0.25">
      <c r="A17919" s="28" t="s">
        <v>80</v>
      </c>
      <c r="B17919" s="2">
        <v>4.7180310912462435E-2</v>
      </c>
    </row>
    <row r="17920" spans="1:2" x14ac:dyDescent="0.25">
      <c r="A17920" s="28" t="s">
        <v>84</v>
      </c>
      <c r="B17920" s="2">
        <v>0.30474742907661501</v>
      </c>
    </row>
    <row r="17921" spans="1:2" x14ac:dyDescent="0.25">
      <c r="A17921" s="28" t="s">
        <v>85</v>
      </c>
      <c r="B17921" s="2">
        <v>0.54152104392053435</v>
      </c>
    </row>
    <row r="17922" spans="1:2" x14ac:dyDescent="0.25">
      <c r="A17922" s="28" t="s">
        <v>82</v>
      </c>
      <c r="B17922" s="2">
        <v>0.60406448830000081</v>
      </c>
    </row>
    <row r="17923" spans="1:2" x14ac:dyDescent="0.25">
      <c r="A17923" s="6" t="s">
        <v>240</v>
      </c>
      <c r="B17923" s="2">
        <v>3.8531231837784695E-2</v>
      </c>
    </row>
    <row r="17924" spans="1:2" x14ac:dyDescent="0.25">
      <c r="A17924" s="28" t="s">
        <v>87</v>
      </c>
      <c r="B17924" s="2">
        <v>1.6460367188823176E-2</v>
      </c>
    </row>
    <row r="17925" spans="1:2" x14ac:dyDescent="0.25">
      <c r="A17925" s="28" t="s">
        <v>31</v>
      </c>
      <c r="B17925" s="2">
        <v>7.0404352485868059E-3</v>
      </c>
    </row>
    <row r="17926" spans="1:2" x14ac:dyDescent="0.25">
      <c r="A17926" s="28" t="s">
        <v>29</v>
      </c>
      <c r="B17926" s="2">
        <v>1.5200732240163929E-3</v>
      </c>
    </row>
    <row r="17927" spans="1:2" x14ac:dyDescent="0.25">
      <c r="A17927" s="28" t="s">
        <v>88</v>
      </c>
      <c r="B17927" s="2">
        <v>2.3140339625406321E-4</v>
      </c>
    </row>
    <row r="17928" spans="1:2" x14ac:dyDescent="0.25">
      <c r="A17928" s="28" t="s">
        <v>84</v>
      </c>
      <c r="B17928" s="2">
        <v>2.9963525403427005E-4</v>
      </c>
    </row>
    <row r="17929" spans="1:2" x14ac:dyDescent="0.25">
      <c r="A17929" s="28" t="s">
        <v>85</v>
      </c>
      <c r="B17929" s="2">
        <v>1.2497700998000788E-2</v>
      </c>
    </row>
    <row r="17930" spans="1:2" x14ac:dyDescent="0.25">
      <c r="A17930" s="28" t="s">
        <v>82</v>
      </c>
      <c r="B17930" s="2">
        <v>4.8161652806920379E-4</v>
      </c>
    </row>
    <row r="17931" spans="1:2" x14ac:dyDescent="0.25">
      <c r="A17931" s="6" t="s">
        <v>242</v>
      </c>
      <c r="B17931" s="2">
        <v>4.280556619559956</v>
      </c>
    </row>
    <row r="17932" spans="1:2" x14ac:dyDescent="0.25">
      <c r="A17932" s="28" t="s">
        <v>79</v>
      </c>
      <c r="B17932" s="2">
        <v>0.19612478230363811</v>
      </c>
    </row>
    <row r="17933" spans="1:2" x14ac:dyDescent="0.25">
      <c r="A17933" s="28" t="s">
        <v>87</v>
      </c>
      <c r="B17933" s="2">
        <v>6.1902933216734521E-3</v>
      </c>
    </row>
    <row r="17934" spans="1:2" x14ac:dyDescent="0.25">
      <c r="A17934" s="28" t="s">
        <v>31</v>
      </c>
      <c r="B17934" s="2">
        <v>0.10485709023226723</v>
      </c>
    </row>
    <row r="17935" spans="1:2" x14ac:dyDescent="0.25">
      <c r="A17935" s="28" t="s">
        <v>29</v>
      </c>
      <c r="B17935" s="2">
        <v>2.2371718024083394E-2</v>
      </c>
    </row>
    <row r="17936" spans="1:2" x14ac:dyDescent="0.25">
      <c r="A17936" s="28" t="s">
        <v>30</v>
      </c>
      <c r="B17936" s="2">
        <v>7.8387998133091392E-3</v>
      </c>
    </row>
    <row r="17937" spans="1:2" x14ac:dyDescent="0.25">
      <c r="A17937" s="28" t="s">
        <v>88</v>
      </c>
      <c r="B17937" s="2">
        <v>0.78016222522894807</v>
      </c>
    </row>
    <row r="17938" spans="1:2" x14ac:dyDescent="0.25">
      <c r="A17938" s="28" t="s">
        <v>80</v>
      </c>
      <c r="B17938" s="2">
        <v>0.32494748649179439</v>
      </c>
    </row>
    <row r="17939" spans="1:2" x14ac:dyDescent="0.25">
      <c r="A17939" s="28" t="s">
        <v>84</v>
      </c>
      <c r="B17939" s="2">
        <v>0.23766575091943279</v>
      </c>
    </row>
    <row r="17940" spans="1:2" x14ac:dyDescent="0.25">
      <c r="A17940" s="28" t="s">
        <v>85</v>
      </c>
      <c r="B17940" s="2">
        <v>2.2082153399315514</v>
      </c>
    </row>
    <row r="17941" spans="1:2" x14ac:dyDescent="0.25">
      <c r="A17941" s="28" t="s">
        <v>82</v>
      </c>
      <c r="B17941" s="2">
        <v>0.39218313329325849</v>
      </c>
    </row>
    <row r="17942" spans="1:2" x14ac:dyDescent="0.25">
      <c r="A17942" s="6" t="s">
        <v>53</v>
      </c>
      <c r="B17942" s="2">
        <v>3.4278269857859813</v>
      </c>
    </row>
    <row r="17943" spans="1:2" x14ac:dyDescent="0.25">
      <c r="A17943" s="28" t="s">
        <v>79</v>
      </c>
      <c r="B17943" s="2">
        <v>2.9653711214517632E-2</v>
      </c>
    </row>
    <row r="17944" spans="1:2" x14ac:dyDescent="0.25">
      <c r="A17944" s="28" t="s">
        <v>87</v>
      </c>
      <c r="B17944" s="2">
        <v>1.9399962818259647E-3</v>
      </c>
    </row>
    <row r="17945" spans="1:2" x14ac:dyDescent="0.25">
      <c r="A17945" s="28" t="s">
        <v>31</v>
      </c>
      <c r="B17945" s="2">
        <v>0.13485513077807823</v>
      </c>
    </row>
    <row r="17946" spans="1:2" x14ac:dyDescent="0.25">
      <c r="A17946" s="28" t="s">
        <v>29</v>
      </c>
      <c r="B17946" s="2">
        <v>6.2100913915174083E-2</v>
      </c>
    </row>
    <row r="17947" spans="1:2" x14ac:dyDescent="0.25">
      <c r="A17947" s="28" t="s">
        <v>30</v>
      </c>
      <c r="B17947" s="2">
        <v>9.1101713271602245E-3</v>
      </c>
    </row>
    <row r="17948" spans="1:2" x14ac:dyDescent="0.25">
      <c r="A17948" s="28" t="s">
        <v>80</v>
      </c>
      <c r="B17948" s="2">
        <v>1.1238726118501072</v>
      </c>
    </row>
    <row r="17949" spans="1:2" x14ac:dyDescent="0.25">
      <c r="A17949" s="28" t="s">
        <v>84</v>
      </c>
      <c r="B17949" s="2">
        <v>0.78270792244478127</v>
      </c>
    </row>
    <row r="17950" spans="1:2" x14ac:dyDescent="0.25">
      <c r="A17950" s="28" t="s">
        <v>85</v>
      </c>
      <c r="B17950" s="2">
        <v>0.83950994853420591</v>
      </c>
    </row>
    <row r="17951" spans="1:2" x14ac:dyDescent="0.25">
      <c r="A17951" s="28" t="s">
        <v>82</v>
      </c>
      <c r="B17951" s="2">
        <v>0.44407657944013068</v>
      </c>
    </row>
    <row r="17952" spans="1:2" x14ac:dyDescent="0.25">
      <c r="A17952" s="6" t="s">
        <v>19</v>
      </c>
      <c r="B17952" s="2">
        <v>0.20792186601491863</v>
      </c>
    </row>
    <row r="17953" spans="1:2" x14ac:dyDescent="0.25">
      <c r="A17953" s="28" t="s">
        <v>79</v>
      </c>
      <c r="B17953" s="2">
        <v>9.3768701334443708E-3</v>
      </c>
    </row>
    <row r="17954" spans="1:2" x14ac:dyDescent="0.25">
      <c r="A17954" s="28" t="s">
        <v>87</v>
      </c>
      <c r="B17954" s="2">
        <v>3.104298939525669E-4</v>
      </c>
    </row>
    <row r="17955" spans="1:2" x14ac:dyDescent="0.25">
      <c r="A17955" s="28" t="s">
        <v>31</v>
      </c>
      <c r="B17955" s="2">
        <v>2.7354997033413445E-3</v>
      </c>
    </row>
    <row r="17956" spans="1:2" x14ac:dyDescent="0.25">
      <c r="A17956" s="28" t="s">
        <v>29</v>
      </c>
      <c r="B17956" s="2">
        <v>2.3238724773378453E-3</v>
      </c>
    </row>
    <row r="17957" spans="1:2" x14ac:dyDescent="0.25">
      <c r="A17957" s="28" t="s">
        <v>30</v>
      </c>
      <c r="B17957" s="2">
        <v>2.2501011080718592E-3</v>
      </c>
    </row>
    <row r="17958" spans="1:2" x14ac:dyDescent="0.25">
      <c r="A17958" s="28" t="s">
        <v>88</v>
      </c>
      <c r="B17958" s="2">
        <v>1.1915294641179481E-2</v>
      </c>
    </row>
    <row r="17959" spans="1:2" x14ac:dyDescent="0.25">
      <c r="A17959" s="28" t="s">
        <v>80</v>
      </c>
      <c r="B17959" s="2">
        <v>1.8637076427050522E-3</v>
      </c>
    </row>
    <row r="17960" spans="1:2" x14ac:dyDescent="0.25">
      <c r="A17960" s="28" t="s">
        <v>84</v>
      </c>
      <c r="B17960" s="2">
        <v>2.1895674744264172E-2</v>
      </c>
    </row>
    <row r="17961" spans="1:2" x14ac:dyDescent="0.25">
      <c r="A17961" s="28" t="s">
        <v>85</v>
      </c>
      <c r="B17961" s="2">
        <v>0.15097902694266149</v>
      </c>
    </row>
    <row r="17962" spans="1:2" x14ac:dyDescent="0.25">
      <c r="A17962" s="28" t="s">
        <v>82</v>
      </c>
      <c r="B17962" s="2">
        <v>4.2713887279604698E-3</v>
      </c>
    </row>
    <row r="17963" spans="1:2" x14ac:dyDescent="0.25">
      <c r="A17963" s="6" t="s">
        <v>244</v>
      </c>
      <c r="B17963" s="2">
        <v>2.3095641019782382</v>
      </c>
    </row>
    <row r="17964" spans="1:2" x14ac:dyDescent="0.25">
      <c r="A17964" s="28" t="s">
        <v>79</v>
      </c>
      <c r="B17964" s="2">
        <v>6.2849150245556182E-3</v>
      </c>
    </row>
    <row r="17965" spans="1:2" x14ac:dyDescent="0.25">
      <c r="A17965" s="28" t="s">
        <v>87</v>
      </c>
      <c r="B17965" s="2">
        <v>1.7284195152016364E-2</v>
      </c>
    </row>
    <row r="17966" spans="1:2" x14ac:dyDescent="0.25">
      <c r="A17966" s="28" t="s">
        <v>31</v>
      </c>
      <c r="B17966" s="2">
        <v>5.0371868677481016E-2</v>
      </c>
    </row>
    <row r="17967" spans="1:2" x14ac:dyDescent="0.25">
      <c r="A17967" s="28" t="s">
        <v>29</v>
      </c>
      <c r="B17967" s="2">
        <v>0.12725021000162678</v>
      </c>
    </row>
    <row r="17968" spans="1:2" x14ac:dyDescent="0.25">
      <c r="A17968" s="28" t="s">
        <v>30</v>
      </c>
      <c r="B17968" s="2">
        <v>1.9707310772499195E-2</v>
      </c>
    </row>
    <row r="17969" spans="1:2" x14ac:dyDescent="0.25">
      <c r="A17969" s="28" t="s">
        <v>88</v>
      </c>
      <c r="B17969" s="2">
        <v>0.15114204361901118</v>
      </c>
    </row>
    <row r="17970" spans="1:2" x14ac:dyDescent="0.25">
      <c r="A17970" s="28" t="s">
        <v>80</v>
      </c>
      <c r="B17970" s="2">
        <v>1.2720593916003627E-3</v>
      </c>
    </row>
    <row r="17971" spans="1:2" x14ac:dyDescent="0.25">
      <c r="A17971" s="28" t="s">
        <v>84</v>
      </c>
      <c r="B17971" s="2">
        <v>0.15319521764176089</v>
      </c>
    </row>
    <row r="17972" spans="1:2" x14ac:dyDescent="0.25">
      <c r="A17972" s="28" t="s">
        <v>85</v>
      </c>
      <c r="B17972" s="2">
        <v>1.5126035428245539</v>
      </c>
    </row>
    <row r="17973" spans="1:2" x14ac:dyDescent="0.25">
      <c r="A17973" s="28" t="s">
        <v>82</v>
      </c>
      <c r="B17973" s="2">
        <v>0.27045273887313298</v>
      </c>
    </row>
    <row r="17974" spans="1:2" x14ac:dyDescent="0.25">
      <c r="A17974" s="6" t="s">
        <v>246</v>
      </c>
      <c r="B17974" s="2">
        <v>4.5246826975520182</v>
      </c>
    </row>
    <row r="17975" spans="1:2" x14ac:dyDescent="0.25">
      <c r="A17975" s="28" t="s">
        <v>79</v>
      </c>
      <c r="B17975" s="2">
        <v>7.7252006143247814E-2</v>
      </c>
    </row>
    <row r="17976" spans="1:2" x14ac:dyDescent="0.25">
      <c r="A17976" s="28" t="s">
        <v>87</v>
      </c>
      <c r="B17976" s="2">
        <v>8.6613615027854932E-3</v>
      </c>
    </row>
    <row r="17977" spans="1:2" x14ac:dyDescent="0.25">
      <c r="A17977" s="28" t="s">
        <v>31</v>
      </c>
      <c r="B17977" s="2">
        <v>9.7404394582993381E-2</v>
      </c>
    </row>
    <row r="17978" spans="1:2" x14ac:dyDescent="0.25">
      <c r="A17978" s="28" t="s">
        <v>29</v>
      </c>
      <c r="B17978" s="2">
        <v>4.5519614768558779E-2</v>
      </c>
    </row>
    <row r="17979" spans="1:2" x14ac:dyDescent="0.25">
      <c r="A17979" s="28" t="s">
        <v>30</v>
      </c>
      <c r="B17979" s="2">
        <v>3.8331562280825043E-2</v>
      </c>
    </row>
    <row r="17980" spans="1:2" x14ac:dyDescent="0.25">
      <c r="A17980" s="28" t="s">
        <v>88</v>
      </c>
      <c r="B17980" s="2">
        <v>0.67575355980730079</v>
      </c>
    </row>
    <row r="17981" spans="1:2" x14ac:dyDescent="0.25">
      <c r="A17981" s="28" t="s">
        <v>80</v>
      </c>
      <c r="B17981" s="2">
        <v>0.15431456758536319</v>
      </c>
    </row>
    <row r="17982" spans="1:2" x14ac:dyDescent="0.25">
      <c r="A17982" s="28" t="s">
        <v>84</v>
      </c>
      <c r="B17982" s="2">
        <v>0.92328480005494806</v>
      </c>
    </row>
    <row r="17983" spans="1:2" x14ac:dyDescent="0.25">
      <c r="A17983" s="28" t="s">
        <v>85</v>
      </c>
      <c r="B17983" s="2">
        <v>1.7670794369711109</v>
      </c>
    </row>
    <row r="17984" spans="1:2" x14ac:dyDescent="0.25">
      <c r="A17984" s="28" t="s">
        <v>82</v>
      </c>
      <c r="B17984" s="2">
        <v>0.73708139385488425</v>
      </c>
    </row>
    <row r="17985" spans="1:2" x14ac:dyDescent="0.25">
      <c r="A17985" s="6" t="s">
        <v>248</v>
      </c>
      <c r="B17985" s="2">
        <v>4.03675778857097</v>
      </c>
    </row>
    <row r="17986" spans="1:2" x14ac:dyDescent="0.25">
      <c r="A17986" s="28" t="s">
        <v>79</v>
      </c>
      <c r="B17986" s="2">
        <v>1.7696582453634212E-2</v>
      </c>
    </row>
    <row r="17987" spans="1:2" x14ac:dyDescent="0.25">
      <c r="A17987" s="28" t="s">
        <v>87</v>
      </c>
      <c r="B17987" s="2">
        <v>1.3679929923604037E-2</v>
      </c>
    </row>
    <row r="17988" spans="1:2" x14ac:dyDescent="0.25">
      <c r="A17988" s="28" t="s">
        <v>31</v>
      </c>
      <c r="B17988" s="2">
        <v>0.12001864332779551</v>
      </c>
    </row>
    <row r="17989" spans="1:2" x14ac:dyDescent="0.25">
      <c r="A17989" s="28" t="s">
        <v>29</v>
      </c>
      <c r="B17989" s="2">
        <v>4.8149345861524986E-2</v>
      </c>
    </row>
    <row r="17990" spans="1:2" x14ac:dyDescent="0.25">
      <c r="A17990" s="28" t="s">
        <v>30</v>
      </c>
      <c r="B17990" s="2">
        <v>0.19735368121302685</v>
      </c>
    </row>
    <row r="17991" spans="1:2" x14ac:dyDescent="0.25">
      <c r="A17991" s="28" t="s">
        <v>88</v>
      </c>
      <c r="B17991" s="2">
        <v>0.39190892448497122</v>
      </c>
    </row>
    <row r="17992" spans="1:2" x14ac:dyDescent="0.25">
      <c r="A17992" s="28" t="s">
        <v>80</v>
      </c>
      <c r="B17992" s="2">
        <v>5.8351812281860434E-2</v>
      </c>
    </row>
    <row r="17993" spans="1:2" x14ac:dyDescent="0.25">
      <c r="A17993" s="28" t="s">
        <v>84</v>
      </c>
      <c r="B17993" s="2">
        <v>7.8813627431934624E-2</v>
      </c>
    </row>
    <row r="17994" spans="1:2" x14ac:dyDescent="0.25">
      <c r="A17994" s="28" t="s">
        <v>85</v>
      </c>
      <c r="B17994" s="2">
        <v>2.6466143565054328</v>
      </c>
    </row>
    <row r="17995" spans="1:2" x14ac:dyDescent="0.25">
      <c r="A17995" s="28" t="s">
        <v>82</v>
      </c>
      <c r="B17995" s="2">
        <v>0.46417088508718468</v>
      </c>
    </row>
    <row r="17996" spans="1:2" x14ac:dyDescent="0.25">
      <c r="A17996" s="6" t="s">
        <v>20</v>
      </c>
      <c r="B17996" s="2">
        <v>3.7998856144471063</v>
      </c>
    </row>
    <row r="17997" spans="1:2" x14ac:dyDescent="0.25">
      <c r="A17997" s="28" t="s">
        <v>79</v>
      </c>
      <c r="B17997" s="2">
        <v>5.8839863376513001E-2</v>
      </c>
    </row>
    <row r="17998" spans="1:2" x14ac:dyDescent="0.25">
      <c r="A17998" s="28" t="s">
        <v>87</v>
      </c>
      <c r="B17998" s="2">
        <v>2.6816224512979232E-2</v>
      </c>
    </row>
    <row r="17999" spans="1:2" x14ac:dyDescent="0.25">
      <c r="A17999" s="28" t="s">
        <v>31</v>
      </c>
      <c r="B17999" s="2">
        <v>0.14123973429083297</v>
      </c>
    </row>
    <row r="18000" spans="1:2" x14ac:dyDescent="0.25">
      <c r="A18000" s="28" t="s">
        <v>29</v>
      </c>
      <c r="B18000" s="2">
        <v>0.11606580119773094</v>
      </c>
    </row>
    <row r="18001" spans="1:2" x14ac:dyDescent="0.25">
      <c r="A18001" s="28" t="s">
        <v>30</v>
      </c>
      <c r="B18001" s="2">
        <v>0.10889557637692447</v>
      </c>
    </row>
    <row r="18002" spans="1:2" x14ac:dyDescent="0.25">
      <c r="A18002" s="28" t="s">
        <v>88</v>
      </c>
      <c r="B18002" s="2">
        <v>1.6652037590638946</v>
      </c>
    </row>
    <row r="18003" spans="1:2" x14ac:dyDescent="0.25">
      <c r="A18003" s="28" t="s">
        <v>80</v>
      </c>
      <c r="B18003" s="2">
        <v>1.0061335504725589E-2</v>
      </c>
    </row>
    <row r="18004" spans="1:2" x14ac:dyDescent="0.25">
      <c r="A18004" s="28" t="s">
        <v>84</v>
      </c>
      <c r="B18004" s="2">
        <v>6.8571422427251144E-2</v>
      </c>
    </row>
    <row r="18005" spans="1:2" x14ac:dyDescent="0.25">
      <c r="A18005" s="28" t="s">
        <v>85</v>
      </c>
      <c r="B18005" s="2">
        <v>0.85135783522541819</v>
      </c>
    </row>
    <row r="18006" spans="1:2" x14ac:dyDescent="0.25">
      <c r="A18006" s="28" t="s">
        <v>82</v>
      </c>
      <c r="B18006" s="2">
        <v>0.75283406247083562</v>
      </c>
    </row>
    <row r="18007" spans="1:2" x14ac:dyDescent="0.25">
      <c r="A18007" s="6" t="s">
        <v>21</v>
      </c>
      <c r="B18007" s="2">
        <v>14.371697270899856</v>
      </c>
    </row>
    <row r="18008" spans="1:2" x14ac:dyDescent="0.25">
      <c r="A18008" s="28" t="s">
        <v>79</v>
      </c>
      <c r="B18008" s="2">
        <v>5.7674792616078427E-2</v>
      </c>
    </row>
    <row r="18009" spans="1:2" x14ac:dyDescent="0.25">
      <c r="A18009" s="28" t="s">
        <v>87</v>
      </c>
      <c r="B18009" s="2">
        <v>5.7433089048859283E-3</v>
      </c>
    </row>
    <row r="18010" spans="1:2" x14ac:dyDescent="0.25">
      <c r="A18010" s="28" t="s">
        <v>31</v>
      </c>
      <c r="B18010" s="2">
        <v>3.6028491159816253E-2</v>
      </c>
    </row>
    <row r="18011" spans="1:2" x14ac:dyDescent="0.25">
      <c r="A18011" s="28" t="s">
        <v>29</v>
      </c>
      <c r="B18011" s="2">
        <v>6.8953920867974045E-3</v>
      </c>
    </row>
    <row r="18012" spans="1:2" x14ac:dyDescent="0.25">
      <c r="A18012" s="28" t="s">
        <v>30</v>
      </c>
      <c r="B18012" s="2">
        <v>4.2918080782205067E-3</v>
      </c>
    </row>
    <row r="18013" spans="1:2" x14ac:dyDescent="0.25">
      <c r="A18013" s="28" t="s">
        <v>88</v>
      </c>
      <c r="B18013" s="2">
        <v>2.0700643232947615</v>
      </c>
    </row>
    <row r="18014" spans="1:2" x14ac:dyDescent="0.25">
      <c r="A18014" s="28" t="s">
        <v>80</v>
      </c>
      <c r="B18014" s="2">
        <v>4.5506416610815394</v>
      </c>
    </row>
    <row r="18015" spans="1:2" x14ac:dyDescent="0.25">
      <c r="A18015" s="28" t="s">
        <v>84</v>
      </c>
      <c r="B18015" s="2">
        <v>0.93219592576298826</v>
      </c>
    </row>
    <row r="18016" spans="1:2" x14ac:dyDescent="0.25">
      <c r="A18016" s="28" t="s">
        <v>85</v>
      </c>
      <c r="B18016" s="2">
        <v>2.0570383623743926</v>
      </c>
    </row>
    <row r="18017" spans="1:2" x14ac:dyDescent="0.25">
      <c r="A18017" s="28" t="s">
        <v>82</v>
      </c>
      <c r="B18017" s="2">
        <v>4.6511232055403759</v>
      </c>
    </row>
    <row r="18018" spans="1:2" x14ac:dyDescent="0.25">
      <c r="A18018" s="6" t="s">
        <v>22</v>
      </c>
      <c r="B18018" s="2">
        <v>0.28084952270433738</v>
      </c>
    </row>
    <row r="18019" spans="1:2" x14ac:dyDescent="0.25">
      <c r="A18019" s="28" t="s">
        <v>79</v>
      </c>
      <c r="B18019" s="2">
        <v>7.5579605366083748E-3</v>
      </c>
    </row>
    <row r="18020" spans="1:2" x14ac:dyDescent="0.25">
      <c r="A18020" s="28" t="s">
        <v>31</v>
      </c>
      <c r="B18020" s="2">
        <v>7.9285868931778195E-3</v>
      </c>
    </row>
    <row r="18021" spans="1:2" x14ac:dyDescent="0.25">
      <c r="A18021" s="28" t="s">
        <v>29</v>
      </c>
      <c r="B18021" s="2">
        <v>3.9848436593237224E-3</v>
      </c>
    </row>
    <row r="18022" spans="1:2" x14ac:dyDescent="0.25">
      <c r="A18022" s="28" t="s">
        <v>30</v>
      </c>
      <c r="B18022" s="2">
        <v>4.9670013562203384E-3</v>
      </c>
    </row>
    <row r="18023" spans="1:2" x14ac:dyDescent="0.25">
      <c r="A18023" s="28" t="s">
        <v>88</v>
      </c>
      <c r="B18023" s="2">
        <v>1.6323504857274008E-2</v>
      </c>
    </row>
    <row r="18024" spans="1:2" x14ac:dyDescent="0.25">
      <c r="A18024" s="28" t="s">
        <v>80</v>
      </c>
      <c r="B18024" s="2">
        <v>2.0119388121103355E-2</v>
      </c>
    </row>
    <row r="18025" spans="1:2" x14ac:dyDescent="0.25">
      <c r="A18025" s="28" t="s">
        <v>84</v>
      </c>
      <c r="B18025" s="2">
        <v>2.8010992175876099E-3</v>
      </c>
    </row>
    <row r="18026" spans="1:2" x14ac:dyDescent="0.25">
      <c r="A18026" s="28" t="s">
        <v>85</v>
      </c>
      <c r="B18026" s="2">
        <v>0.20355634616891216</v>
      </c>
    </row>
    <row r="18027" spans="1:2" x14ac:dyDescent="0.25">
      <c r="A18027" s="28" t="s">
        <v>82</v>
      </c>
      <c r="B18027" s="2">
        <v>1.3610791894130021E-2</v>
      </c>
    </row>
    <row r="18028" spans="1:2" x14ac:dyDescent="0.25">
      <c r="A18028" s="6" t="s">
        <v>25</v>
      </c>
      <c r="B18028" s="2">
        <v>1.9523640616707973</v>
      </c>
    </row>
    <row r="18029" spans="1:2" x14ac:dyDescent="0.25">
      <c r="A18029" s="28" t="s">
        <v>79</v>
      </c>
      <c r="B18029" s="2">
        <v>2.6945305203948552E-2</v>
      </c>
    </row>
    <row r="18030" spans="1:2" x14ac:dyDescent="0.25">
      <c r="A18030" s="28" t="s">
        <v>87</v>
      </c>
      <c r="B18030" s="2">
        <v>9.1253070934202273E-3</v>
      </c>
    </row>
    <row r="18031" spans="1:2" x14ac:dyDescent="0.25">
      <c r="A18031" s="28" t="s">
        <v>31</v>
      </c>
      <c r="B18031" s="2">
        <v>5.655567792983289E-2</v>
      </c>
    </row>
    <row r="18032" spans="1:2" x14ac:dyDescent="0.25">
      <c r="A18032" s="28" t="s">
        <v>29</v>
      </c>
      <c r="B18032" s="2">
        <v>2.3031073066230635E-2</v>
      </c>
    </row>
    <row r="18033" spans="1:2" x14ac:dyDescent="0.25">
      <c r="A18033" s="28" t="s">
        <v>30</v>
      </c>
      <c r="B18033" s="2">
        <v>3.7534069235813018E-2</v>
      </c>
    </row>
    <row r="18034" spans="1:2" x14ac:dyDescent="0.25">
      <c r="A18034" s="28" t="s">
        <v>88</v>
      </c>
      <c r="B18034" s="2">
        <v>0.12325356905485479</v>
      </c>
    </row>
    <row r="18035" spans="1:2" x14ac:dyDescent="0.25">
      <c r="A18035" s="28" t="s">
        <v>80</v>
      </c>
      <c r="B18035" s="2">
        <v>3.3824636219529997E-2</v>
      </c>
    </row>
    <row r="18036" spans="1:2" x14ac:dyDescent="0.25">
      <c r="A18036" s="28" t="s">
        <v>84</v>
      </c>
      <c r="B18036" s="2">
        <v>0.10844133306976504</v>
      </c>
    </row>
    <row r="18037" spans="1:2" x14ac:dyDescent="0.25">
      <c r="A18037" s="28" t="s">
        <v>85</v>
      </c>
      <c r="B18037" s="2">
        <v>1.451310747896156</v>
      </c>
    </row>
    <row r="18038" spans="1:2" x14ac:dyDescent="0.25">
      <c r="A18038" s="28" t="s">
        <v>82</v>
      </c>
      <c r="B18038" s="2">
        <v>8.2342342901246299E-2</v>
      </c>
    </row>
    <row r="18039" spans="1:2" x14ac:dyDescent="0.25">
      <c r="A18039" s="6" t="s">
        <v>23</v>
      </c>
      <c r="B18039" s="2">
        <v>0.80197114423712601</v>
      </c>
    </row>
    <row r="18040" spans="1:2" x14ac:dyDescent="0.25">
      <c r="A18040" s="28" t="s">
        <v>79</v>
      </c>
      <c r="B18040" s="2">
        <v>1.114081476304395E-2</v>
      </c>
    </row>
    <row r="18041" spans="1:2" x14ac:dyDescent="0.25">
      <c r="A18041" s="28" t="s">
        <v>31</v>
      </c>
      <c r="B18041" s="2">
        <v>1.1318970393099417E-2</v>
      </c>
    </row>
    <row r="18042" spans="1:2" x14ac:dyDescent="0.25">
      <c r="A18042" s="28" t="s">
        <v>29</v>
      </c>
      <c r="B18042" s="2">
        <v>1.3501353354166537E-2</v>
      </c>
    </row>
    <row r="18043" spans="1:2" x14ac:dyDescent="0.25">
      <c r="A18043" s="28" t="s">
        <v>88</v>
      </c>
      <c r="B18043" s="2">
        <v>2.7394621455608014E-2</v>
      </c>
    </row>
    <row r="18044" spans="1:2" x14ac:dyDescent="0.25">
      <c r="A18044" s="28" t="s">
        <v>80</v>
      </c>
      <c r="B18044" s="2">
        <v>5.8134632798938171E-2</v>
      </c>
    </row>
    <row r="18045" spans="1:2" x14ac:dyDescent="0.25">
      <c r="A18045" s="28" t="s">
        <v>84</v>
      </c>
      <c r="B18045" s="2">
        <v>0.13693027671137908</v>
      </c>
    </row>
    <row r="18046" spans="1:2" x14ac:dyDescent="0.25">
      <c r="A18046" s="28" t="s">
        <v>85</v>
      </c>
      <c r="B18046" s="2">
        <v>0.47413992416970135</v>
      </c>
    </row>
    <row r="18047" spans="1:2" x14ac:dyDescent="0.25">
      <c r="A18047" s="28" t="s">
        <v>82</v>
      </c>
      <c r="B18047" s="2">
        <v>6.9410550591189543E-2</v>
      </c>
    </row>
    <row r="18048" spans="1:2" x14ac:dyDescent="0.25">
      <c r="A18048" s="6" t="s">
        <v>250</v>
      </c>
      <c r="B18048" s="2">
        <v>11.973307438759919</v>
      </c>
    </row>
    <row r="18049" spans="1:2" x14ac:dyDescent="0.25">
      <c r="A18049" s="28" t="s">
        <v>79</v>
      </c>
      <c r="B18049" s="2">
        <v>3.2544958136848261E-2</v>
      </c>
    </row>
    <row r="18050" spans="1:2" x14ac:dyDescent="0.25">
      <c r="A18050" s="28" t="s">
        <v>87</v>
      </c>
      <c r="B18050" s="2">
        <v>4.1618799862471079E-2</v>
      </c>
    </row>
    <row r="18051" spans="1:2" x14ac:dyDescent="0.25">
      <c r="A18051" s="28" t="s">
        <v>31</v>
      </c>
      <c r="B18051" s="2">
        <v>0.13388219504143808</v>
      </c>
    </row>
    <row r="18052" spans="1:2" x14ac:dyDescent="0.25">
      <c r="A18052" s="28" t="s">
        <v>29</v>
      </c>
      <c r="B18052" s="2">
        <v>0.23633564247691219</v>
      </c>
    </row>
    <row r="18053" spans="1:2" x14ac:dyDescent="0.25">
      <c r="A18053" s="28" t="s">
        <v>30</v>
      </c>
      <c r="B18053" s="2">
        <v>0.11016165735934172</v>
      </c>
    </row>
    <row r="18054" spans="1:2" x14ac:dyDescent="0.25">
      <c r="A18054" s="28" t="s">
        <v>88</v>
      </c>
      <c r="B18054" s="2">
        <v>1.2522487705084637</v>
      </c>
    </row>
    <row r="18055" spans="1:2" x14ac:dyDescent="0.25">
      <c r="A18055" s="28" t="s">
        <v>80</v>
      </c>
      <c r="B18055" s="2">
        <v>0.18037393992316961</v>
      </c>
    </row>
    <row r="18056" spans="1:2" x14ac:dyDescent="0.25">
      <c r="A18056" s="28" t="s">
        <v>84</v>
      </c>
      <c r="B18056" s="2">
        <v>6.3244553140733455</v>
      </c>
    </row>
    <row r="18057" spans="1:2" x14ac:dyDescent="0.25">
      <c r="A18057" s="28" t="s">
        <v>85</v>
      </c>
      <c r="B18057" s="2">
        <v>1.7458827557792593</v>
      </c>
    </row>
    <row r="18058" spans="1:2" x14ac:dyDescent="0.25">
      <c r="A18058" s="28" t="s">
        <v>82</v>
      </c>
      <c r="B18058" s="2">
        <v>1.9158034055986704</v>
      </c>
    </row>
    <row r="18059" spans="1:2" x14ac:dyDescent="0.25">
      <c r="A18059" s="6" t="s">
        <v>252</v>
      </c>
      <c r="B18059" s="2">
        <v>4.3551532120377567</v>
      </c>
    </row>
    <row r="18060" spans="1:2" x14ac:dyDescent="0.25">
      <c r="A18060" s="28" t="s">
        <v>79</v>
      </c>
      <c r="B18060" s="2">
        <v>3.6672490891940794E-2</v>
      </c>
    </row>
    <row r="18061" spans="1:2" x14ac:dyDescent="0.25">
      <c r="A18061" s="28" t="s">
        <v>87</v>
      </c>
      <c r="B18061" s="2">
        <v>3.9440996818289879E-2</v>
      </c>
    </row>
    <row r="18062" spans="1:2" x14ac:dyDescent="0.25">
      <c r="A18062" s="28" t="s">
        <v>31</v>
      </c>
      <c r="B18062" s="2">
        <v>0.16365725296004874</v>
      </c>
    </row>
    <row r="18063" spans="1:2" x14ac:dyDescent="0.25">
      <c r="A18063" s="28" t="s">
        <v>29</v>
      </c>
      <c r="B18063" s="2">
        <v>0.45924846534515718</v>
      </c>
    </row>
    <row r="18064" spans="1:2" x14ac:dyDescent="0.25">
      <c r="A18064" s="28" t="s">
        <v>30</v>
      </c>
      <c r="B18064" s="2">
        <v>9.2531303275112123E-2</v>
      </c>
    </row>
    <row r="18065" spans="1:2" x14ac:dyDescent="0.25">
      <c r="A18065" s="28" t="s">
        <v>88</v>
      </c>
      <c r="B18065" s="2">
        <v>1.0384058998838539</v>
      </c>
    </row>
    <row r="18066" spans="1:2" x14ac:dyDescent="0.25">
      <c r="A18066" s="28" t="s">
        <v>80</v>
      </c>
      <c r="B18066" s="2">
        <v>8.2918074255783014E-2</v>
      </c>
    </row>
    <row r="18067" spans="1:2" x14ac:dyDescent="0.25">
      <c r="A18067" s="28" t="s">
        <v>84</v>
      </c>
      <c r="B18067" s="2">
        <v>1.0081710898303078</v>
      </c>
    </row>
    <row r="18068" spans="1:2" x14ac:dyDescent="0.25">
      <c r="A18068" s="28" t="s">
        <v>85</v>
      </c>
      <c r="B18068" s="2">
        <v>0.83038419400739594</v>
      </c>
    </row>
    <row r="18069" spans="1:2" x14ac:dyDescent="0.25">
      <c r="A18069" s="28" t="s">
        <v>82</v>
      </c>
      <c r="B18069" s="2">
        <v>0.60372344476986717</v>
      </c>
    </row>
    <row r="18070" spans="1:2" x14ac:dyDescent="0.25">
      <c r="A18070" s="6" t="s">
        <v>230</v>
      </c>
      <c r="B18070" s="2">
        <v>2.2803934919521898</v>
      </c>
    </row>
    <row r="18071" spans="1:2" x14ac:dyDescent="0.25">
      <c r="A18071" s="28" t="s">
        <v>79</v>
      </c>
      <c r="B18071" s="2">
        <v>1.3536050868980055E-2</v>
      </c>
    </row>
    <row r="18072" spans="1:2" x14ac:dyDescent="0.25">
      <c r="A18072" s="28" t="s">
        <v>87</v>
      </c>
      <c r="B18072" s="2">
        <v>2.6153165495805285E-2</v>
      </c>
    </row>
    <row r="18073" spans="1:2" x14ac:dyDescent="0.25">
      <c r="A18073" s="28" t="s">
        <v>31</v>
      </c>
      <c r="B18073" s="2">
        <v>0.2454352296412641</v>
      </c>
    </row>
    <row r="18074" spans="1:2" x14ac:dyDescent="0.25">
      <c r="A18074" s="28" t="s">
        <v>29</v>
      </c>
      <c r="B18074" s="2">
        <v>0.12191280681296914</v>
      </c>
    </row>
    <row r="18075" spans="1:2" x14ac:dyDescent="0.25">
      <c r="A18075" s="28" t="s">
        <v>30</v>
      </c>
      <c r="B18075" s="2">
        <v>6.1404835580386417E-2</v>
      </c>
    </row>
    <row r="18076" spans="1:2" x14ac:dyDescent="0.25">
      <c r="A18076" s="28" t="s">
        <v>88</v>
      </c>
      <c r="B18076" s="2">
        <v>0.56629620556213645</v>
      </c>
    </row>
    <row r="18077" spans="1:2" x14ac:dyDescent="0.25">
      <c r="A18077" s="28" t="s">
        <v>80</v>
      </c>
      <c r="B18077" s="2">
        <v>1.5905298874009034E-2</v>
      </c>
    </row>
    <row r="18078" spans="1:2" x14ac:dyDescent="0.25">
      <c r="A18078" s="28" t="s">
        <v>84</v>
      </c>
      <c r="B18078" s="2">
        <v>0.42410896301835621</v>
      </c>
    </row>
    <row r="18079" spans="1:2" x14ac:dyDescent="0.25">
      <c r="A18079" s="28" t="s">
        <v>85</v>
      </c>
      <c r="B18079" s="2">
        <v>0.4258597715523757</v>
      </c>
    </row>
    <row r="18080" spans="1:2" x14ac:dyDescent="0.25">
      <c r="A18080" s="28" t="s">
        <v>82</v>
      </c>
      <c r="B18080" s="2">
        <v>0.37978116454590738</v>
      </c>
    </row>
    <row r="18081" spans="1:2" x14ac:dyDescent="0.25">
      <c r="A18081" s="6" t="s">
        <v>93</v>
      </c>
      <c r="B18081" s="2">
        <v>60.575269785288242</v>
      </c>
    </row>
    <row r="18082" spans="1:2" x14ac:dyDescent="0.25">
      <c r="A18082" s="28" t="s">
        <v>79</v>
      </c>
      <c r="B18082" s="2">
        <v>0.58228043394379447</v>
      </c>
    </row>
    <row r="18083" spans="1:2" x14ac:dyDescent="0.25">
      <c r="A18083" s="28" t="s">
        <v>87</v>
      </c>
      <c r="B18083" s="2">
        <v>0.33387539185589177</v>
      </c>
    </row>
    <row r="18084" spans="1:2" x14ac:dyDescent="0.25">
      <c r="A18084" s="28" t="s">
        <v>31</v>
      </c>
      <c r="B18084" s="2">
        <v>1.4046329400427853</v>
      </c>
    </row>
    <row r="18085" spans="1:2" x14ac:dyDescent="0.25">
      <c r="A18085" s="28" t="s">
        <v>29</v>
      </c>
      <c r="B18085" s="2">
        <v>1.3229662373387172</v>
      </c>
    </row>
    <row r="18086" spans="1:2" x14ac:dyDescent="0.25">
      <c r="A18086" s="28" t="s">
        <v>30</v>
      </c>
      <c r="B18086" s="2">
        <v>0.7864289278238934</v>
      </c>
    </row>
    <row r="18087" spans="1:2" x14ac:dyDescent="0.25">
      <c r="A18087" s="28" t="s">
        <v>88</v>
      </c>
      <c r="B18087" s="2">
        <v>8.8690573234512051</v>
      </c>
    </row>
    <row r="18088" spans="1:2" x14ac:dyDescent="0.25">
      <c r="A18088" s="28" t="s">
        <v>80</v>
      </c>
      <c r="B18088" s="2">
        <v>6.6637815229346913</v>
      </c>
    </row>
    <row r="18089" spans="1:2" x14ac:dyDescent="0.25">
      <c r="A18089" s="28" t="s">
        <v>84</v>
      </c>
      <c r="B18089" s="2">
        <v>11.508285481678753</v>
      </c>
    </row>
    <row r="18090" spans="1:2" x14ac:dyDescent="0.25">
      <c r="A18090" s="28" t="s">
        <v>85</v>
      </c>
      <c r="B18090" s="2">
        <v>17.718550333801666</v>
      </c>
    </row>
    <row r="18091" spans="1:2" x14ac:dyDescent="0.25">
      <c r="A18091" s="28" t="s">
        <v>82</v>
      </c>
      <c r="B18091" s="2">
        <v>11.385411192416843</v>
      </c>
    </row>
    <row r="18092" spans="1:2" x14ac:dyDescent="0.25">
      <c r="A18092" s="3" t="s">
        <v>85</v>
      </c>
      <c r="B18092" s="2">
        <v>2384.0884292229189</v>
      </c>
    </row>
    <row r="18093" spans="1:2" x14ac:dyDescent="0.25">
      <c r="A18093" s="6" t="s">
        <v>229</v>
      </c>
      <c r="B18093" s="2">
        <v>42.922608306591904</v>
      </c>
    </row>
    <row r="18094" spans="1:2" x14ac:dyDescent="0.25">
      <c r="A18094" s="28" t="s">
        <v>79</v>
      </c>
      <c r="B18094" s="2">
        <v>2.5074941873106682</v>
      </c>
    </row>
    <row r="18095" spans="1:2" x14ac:dyDescent="0.25">
      <c r="A18095" s="28" t="s">
        <v>86</v>
      </c>
      <c r="B18095" s="2">
        <v>0.54188814256618278</v>
      </c>
    </row>
    <row r="18096" spans="1:2" x14ac:dyDescent="0.25">
      <c r="A18096" s="28" t="s">
        <v>87</v>
      </c>
      <c r="B18096" s="2">
        <v>3.2777244152185636</v>
      </c>
    </row>
    <row r="18097" spans="1:2" x14ac:dyDescent="0.25">
      <c r="A18097" s="28" t="s">
        <v>31</v>
      </c>
      <c r="B18097" s="2">
        <v>2.3873587202298081</v>
      </c>
    </row>
    <row r="18098" spans="1:2" x14ac:dyDescent="0.25">
      <c r="A18098" s="28" t="s">
        <v>29</v>
      </c>
      <c r="B18098" s="2">
        <v>1.0779998239716391</v>
      </c>
    </row>
    <row r="18099" spans="1:2" x14ac:dyDescent="0.25">
      <c r="A18099" s="28" t="s">
        <v>30</v>
      </c>
      <c r="B18099" s="2">
        <v>1.2822524639401629</v>
      </c>
    </row>
    <row r="18100" spans="1:2" x14ac:dyDescent="0.25">
      <c r="A18100" s="28" t="s">
        <v>88</v>
      </c>
      <c r="B18100" s="2">
        <v>10.558110103753119</v>
      </c>
    </row>
    <row r="18101" spans="1:2" x14ac:dyDescent="0.25">
      <c r="A18101" s="28" t="s">
        <v>80</v>
      </c>
      <c r="B18101" s="2">
        <v>3.0207686705948191</v>
      </c>
    </row>
    <row r="18102" spans="1:2" x14ac:dyDescent="0.25">
      <c r="A18102" s="28" t="s">
        <v>84</v>
      </c>
      <c r="B18102" s="2">
        <v>11.311431574822471</v>
      </c>
    </row>
    <row r="18103" spans="1:2" x14ac:dyDescent="0.25">
      <c r="A18103" s="28" t="s">
        <v>82</v>
      </c>
      <c r="B18103" s="2">
        <v>6.9575802041844739</v>
      </c>
    </row>
    <row r="18104" spans="1:2" x14ac:dyDescent="0.25">
      <c r="A18104" s="6" t="s">
        <v>240</v>
      </c>
      <c r="B18104" s="2">
        <v>3.7398435032181605</v>
      </c>
    </row>
    <row r="18105" spans="1:2" x14ac:dyDescent="0.25">
      <c r="A18105" s="28" t="s">
        <v>79</v>
      </c>
      <c r="B18105" s="2">
        <v>4.2789092040595937E-2</v>
      </c>
    </row>
    <row r="18106" spans="1:2" x14ac:dyDescent="0.25">
      <c r="A18106" s="28" t="s">
        <v>87</v>
      </c>
      <c r="B18106" s="2">
        <v>0.83497780649273334</v>
      </c>
    </row>
    <row r="18107" spans="1:2" x14ac:dyDescent="0.25">
      <c r="A18107" s="28" t="s">
        <v>31</v>
      </c>
      <c r="B18107" s="2">
        <v>0.21031471797108567</v>
      </c>
    </row>
    <row r="18108" spans="1:2" x14ac:dyDescent="0.25">
      <c r="A18108" s="28" t="s">
        <v>29</v>
      </c>
      <c r="B18108" s="2">
        <v>0.31970806831432946</v>
      </c>
    </row>
    <row r="18109" spans="1:2" x14ac:dyDescent="0.25">
      <c r="A18109" s="28" t="s">
        <v>30</v>
      </c>
      <c r="B18109" s="2">
        <v>0.23832243678839257</v>
      </c>
    </row>
    <row r="18110" spans="1:2" x14ac:dyDescent="0.25">
      <c r="A18110" s="28" t="s">
        <v>88</v>
      </c>
      <c r="B18110" s="2">
        <v>0.4280692948539776</v>
      </c>
    </row>
    <row r="18111" spans="1:2" x14ac:dyDescent="0.25">
      <c r="A18111" s="28" t="s">
        <v>80</v>
      </c>
      <c r="B18111" s="2">
        <v>0.10333437025771502</v>
      </c>
    </row>
    <row r="18112" spans="1:2" x14ac:dyDescent="0.25">
      <c r="A18112" s="28" t="s">
        <v>84</v>
      </c>
      <c r="B18112" s="2">
        <v>0.34765465965099057</v>
      </c>
    </row>
    <row r="18113" spans="1:2" x14ac:dyDescent="0.25">
      <c r="A18113" s="28" t="s">
        <v>82</v>
      </c>
      <c r="B18113" s="2">
        <v>1.2146730568483406</v>
      </c>
    </row>
    <row r="18114" spans="1:2" x14ac:dyDescent="0.25">
      <c r="A18114" s="6" t="s">
        <v>242</v>
      </c>
      <c r="B18114" s="2">
        <v>114.69121250286067</v>
      </c>
    </row>
    <row r="18115" spans="1:2" x14ac:dyDescent="0.25">
      <c r="A18115" s="28" t="s">
        <v>79</v>
      </c>
      <c r="B18115" s="2">
        <v>5.9762749093490175</v>
      </c>
    </row>
    <row r="18116" spans="1:2" x14ac:dyDescent="0.25">
      <c r="A18116" s="28" t="s">
        <v>86</v>
      </c>
      <c r="B18116" s="2">
        <v>0.93399269655101691</v>
      </c>
    </row>
    <row r="18117" spans="1:2" x14ac:dyDescent="0.25">
      <c r="A18117" s="28" t="s">
        <v>87</v>
      </c>
      <c r="B18117" s="2">
        <v>2.6977306158189029</v>
      </c>
    </row>
    <row r="18118" spans="1:2" x14ac:dyDescent="0.25">
      <c r="A18118" s="28" t="s">
        <v>31</v>
      </c>
      <c r="B18118" s="2">
        <v>4.7508241264123434</v>
      </c>
    </row>
    <row r="18119" spans="1:2" x14ac:dyDescent="0.25">
      <c r="A18119" s="28" t="s">
        <v>29</v>
      </c>
      <c r="B18119" s="2">
        <v>1.3891018740468473</v>
      </c>
    </row>
    <row r="18120" spans="1:2" x14ac:dyDescent="0.25">
      <c r="A18120" s="28" t="s">
        <v>30</v>
      </c>
      <c r="B18120" s="2">
        <v>2.7666373134367821</v>
      </c>
    </row>
    <row r="18121" spans="1:2" x14ac:dyDescent="0.25">
      <c r="A18121" s="28" t="s">
        <v>88</v>
      </c>
      <c r="B18121" s="2">
        <v>24.685327435448411</v>
      </c>
    </row>
    <row r="18122" spans="1:2" x14ac:dyDescent="0.25">
      <c r="A18122" s="28" t="s">
        <v>80</v>
      </c>
      <c r="B18122" s="2">
        <v>6.7178455919406099</v>
      </c>
    </row>
    <row r="18123" spans="1:2" x14ac:dyDescent="0.25">
      <c r="A18123" s="28" t="s">
        <v>84</v>
      </c>
      <c r="B18123" s="2">
        <v>41.395574283912104</v>
      </c>
    </row>
    <row r="18124" spans="1:2" x14ac:dyDescent="0.25">
      <c r="A18124" s="28" t="s">
        <v>82</v>
      </c>
      <c r="B18124" s="2">
        <v>23.377903655944632</v>
      </c>
    </row>
    <row r="18125" spans="1:2" x14ac:dyDescent="0.25">
      <c r="A18125" s="6" t="s">
        <v>53</v>
      </c>
      <c r="B18125" s="2">
        <v>6.3970662136496754</v>
      </c>
    </row>
    <row r="18126" spans="1:2" x14ac:dyDescent="0.25">
      <c r="A18126" s="28" t="s">
        <v>79</v>
      </c>
      <c r="B18126" s="2">
        <v>0.30495550382825726</v>
      </c>
    </row>
    <row r="18127" spans="1:2" x14ac:dyDescent="0.25">
      <c r="A18127" s="28" t="s">
        <v>86</v>
      </c>
      <c r="B18127" s="2">
        <v>1.2117095074987943E-2</v>
      </c>
    </row>
    <row r="18128" spans="1:2" x14ac:dyDescent="0.25">
      <c r="A18128" s="28" t="s">
        <v>87</v>
      </c>
      <c r="B18128" s="2">
        <v>0.8733750065347613</v>
      </c>
    </row>
    <row r="18129" spans="1:2" x14ac:dyDescent="0.25">
      <c r="A18129" s="28" t="s">
        <v>31</v>
      </c>
      <c r="B18129" s="2">
        <v>0.31640908821481539</v>
      </c>
    </row>
    <row r="18130" spans="1:2" x14ac:dyDescent="0.25">
      <c r="A18130" s="28" t="s">
        <v>29</v>
      </c>
      <c r="B18130" s="2">
        <v>0.50002321252262139</v>
      </c>
    </row>
    <row r="18131" spans="1:2" x14ac:dyDescent="0.25">
      <c r="A18131" s="28" t="s">
        <v>30</v>
      </c>
      <c r="B18131" s="2">
        <v>0.23753724950321312</v>
      </c>
    </row>
    <row r="18132" spans="1:2" x14ac:dyDescent="0.25">
      <c r="A18132" s="28" t="s">
        <v>80</v>
      </c>
      <c r="B18132" s="2">
        <v>3.0856482624975163E-2</v>
      </c>
    </row>
    <row r="18133" spans="1:2" x14ac:dyDescent="0.25">
      <c r="A18133" s="28" t="s">
        <v>84</v>
      </c>
      <c r="B18133" s="2">
        <v>3.4984641557206499</v>
      </c>
    </row>
    <row r="18134" spans="1:2" x14ac:dyDescent="0.25">
      <c r="A18134" s="28" t="s">
        <v>82</v>
      </c>
      <c r="B18134" s="2">
        <v>0.62332841962539354</v>
      </c>
    </row>
    <row r="18135" spans="1:2" x14ac:dyDescent="0.25">
      <c r="A18135" s="6" t="s">
        <v>231</v>
      </c>
      <c r="B18135" s="2">
        <v>167.54474832946619</v>
      </c>
    </row>
    <row r="18136" spans="1:2" x14ac:dyDescent="0.25">
      <c r="A18136" s="28" t="s">
        <v>79</v>
      </c>
      <c r="B18136" s="2">
        <v>1.0453242477815654</v>
      </c>
    </row>
    <row r="18137" spans="1:2" x14ac:dyDescent="0.25">
      <c r="A18137" s="28" t="s">
        <v>86</v>
      </c>
      <c r="B18137" s="2">
        <v>1.1359727092670611</v>
      </c>
    </row>
    <row r="18138" spans="1:2" x14ac:dyDescent="0.25">
      <c r="A18138" s="28" t="s">
        <v>31</v>
      </c>
      <c r="B18138" s="2">
        <v>10.839853916033928</v>
      </c>
    </row>
    <row r="18139" spans="1:2" x14ac:dyDescent="0.25">
      <c r="A18139" s="28" t="s">
        <v>29</v>
      </c>
      <c r="B18139" s="2">
        <v>0.33622284890735776</v>
      </c>
    </row>
    <row r="18140" spans="1:2" x14ac:dyDescent="0.25">
      <c r="A18140" s="28" t="s">
        <v>30</v>
      </c>
      <c r="B18140" s="2">
        <v>9.7890672918642938</v>
      </c>
    </row>
    <row r="18141" spans="1:2" x14ac:dyDescent="0.25">
      <c r="A18141" s="28" t="s">
        <v>88</v>
      </c>
      <c r="B18141" s="2">
        <v>43.341967904811312</v>
      </c>
    </row>
    <row r="18142" spans="1:2" x14ac:dyDescent="0.25">
      <c r="A18142" s="28" t="s">
        <v>80</v>
      </c>
      <c r="B18142" s="2">
        <v>26.947438070467076</v>
      </c>
    </row>
    <row r="18143" spans="1:2" x14ac:dyDescent="0.25">
      <c r="A18143" s="28" t="s">
        <v>84</v>
      </c>
      <c r="B18143" s="2">
        <v>48.856909411409859</v>
      </c>
    </row>
    <row r="18144" spans="1:2" x14ac:dyDescent="0.25">
      <c r="A18144" s="28" t="s">
        <v>82</v>
      </c>
      <c r="B18144" s="2">
        <v>25.251991928923744</v>
      </c>
    </row>
    <row r="18145" spans="1:2" x14ac:dyDescent="0.25">
      <c r="A18145" s="6" t="s">
        <v>19</v>
      </c>
      <c r="B18145" s="2">
        <v>2.8690691730871789</v>
      </c>
    </row>
    <row r="18146" spans="1:2" x14ac:dyDescent="0.25">
      <c r="A18146" s="28" t="s">
        <v>79</v>
      </c>
      <c r="B18146" s="2">
        <v>0.71301862738609667</v>
      </c>
    </row>
    <row r="18147" spans="1:2" x14ac:dyDescent="0.25">
      <c r="A18147" s="28" t="s">
        <v>86</v>
      </c>
      <c r="B18147" s="2">
        <v>0.54379659799882607</v>
      </c>
    </row>
    <row r="18148" spans="1:2" x14ac:dyDescent="0.25">
      <c r="A18148" s="28" t="s">
        <v>87</v>
      </c>
      <c r="B18148" s="2">
        <v>2.4551332983623362E-2</v>
      </c>
    </row>
    <row r="18149" spans="1:2" x14ac:dyDescent="0.25">
      <c r="A18149" s="28" t="s">
        <v>31</v>
      </c>
      <c r="B18149" s="2">
        <v>5.5154000292294225E-2</v>
      </c>
    </row>
    <row r="18150" spans="1:2" x14ac:dyDescent="0.25">
      <c r="A18150" s="28" t="s">
        <v>29</v>
      </c>
      <c r="B18150" s="2">
        <v>0.16681178619094583</v>
      </c>
    </row>
    <row r="18151" spans="1:2" x14ac:dyDescent="0.25">
      <c r="A18151" s="28" t="s">
        <v>30</v>
      </c>
      <c r="B18151" s="2">
        <v>0.75506789897939486</v>
      </c>
    </row>
    <row r="18152" spans="1:2" x14ac:dyDescent="0.25">
      <c r="A18152" s="28" t="s">
        <v>88</v>
      </c>
      <c r="B18152" s="2">
        <v>0.1410257699105569</v>
      </c>
    </row>
    <row r="18153" spans="1:2" x14ac:dyDescent="0.25">
      <c r="A18153" s="28" t="s">
        <v>80</v>
      </c>
      <c r="B18153" s="2">
        <v>8.0493824665147221E-2</v>
      </c>
    </row>
    <row r="18154" spans="1:2" x14ac:dyDescent="0.25">
      <c r="A18154" s="28" t="s">
        <v>84</v>
      </c>
      <c r="B18154" s="2">
        <v>0.10855510861540042</v>
      </c>
    </row>
    <row r="18155" spans="1:2" x14ac:dyDescent="0.25">
      <c r="A18155" s="28" t="s">
        <v>82</v>
      </c>
      <c r="B18155" s="2">
        <v>0.28059422606489259</v>
      </c>
    </row>
    <row r="18156" spans="1:2" x14ac:dyDescent="0.25">
      <c r="A18156" s="6" t="s">
        <v>244</v>
      </c>
      <c r="B18156" s="2">
        <v>57.023120865332537</v>
      </c>
    </row>
    <row r="18157" spans="1:2" x14ac:dyDescent="0.25">
      <c r="A18157" s="28" t="s">
        <v>79</v>
      </c>
      <c r="B18157" s="2">
        <v>2.4320331018937265</v>
      </c>
    </row>
    <row r="18158" spans="1:2" x14ac:dyDescent="0.25">
      <c r="A18158" s="28" t="s">
        <v>86</v>
      </c>
      <c r="B18158" s="2">
        <v>1.0927193960334887</v>
      </c>
    </row>
    <row r="18159" spans="1:2" x14ac:dyDescent="0.25">
      <c r="A18159" s="28" t="s">
        <v>87</v>
      </c>
      <c r="B18159" s="2">
        <v>3.7927723338878176</v>
      </c>
    </row>
    <row r="18160" spans="1:2" x14ac:dyDescent="0.25">
      <c r="A18160" s="28" t="s">
        <v>31</v>
      </c>
      <c r="B18160" s="2">
        <v>2.9459120934488001</v>
      </c>
    </row>
    <row r="18161" spans="1:2" x14ac:dyDescent="0.25">
      <c r="A18161" s="28" t="s">
        <v>29</v>
      </c>
      <c r="B18161" s="2">
        <v>2.2552561316711657</v>
      </c>
    </row>
    <row r="18162" spans="1:2" x14ac:dyDescent="0.25">
      <c r="A18162" s="28" t="s">
        <v>30</v>
      </c>
      <c r="B18162" s="2">
        <v>1.353251068034063</v>
      </c>
    </row>
    <row r="18163" spans="1:2" x14ac:dyDescent="0.25">
      <c r="A18163" s="28" t="s">
        <v>88</v>
      </c>
      <c r="B18163" s="2">
        <v>13.957402504401459</v>
      </c>
    </row>
    <row r="18164" spans="1:2" x14ac:dyDescent="0.25">
      <c r="A18164" s="28" t="s">
        <v>80</v>
      </c>
      <c r="B18164" s="2">
        <v>2.5089895937994733</v>
      </c>
    </row>
    <row r="18165" spans="1:2" x14ac:dyDescent="0.25">
      <c r="A18165" s="28" t="s">
        <v>84</v>
      </c>
      <c r="B18165" s="2">
        <v>9.6754967183871265</v>
      </c>
    </row>
    <row r="18166" spans="1:2" x14ac:dyDescent="0.25">
      <c r="A18166" s="28" t="s">
        <v>82</v>
      </c>
      <c r="B18166" s="2">
        <v>17.009287923775418</v>
      </c>
    </row>
    <row r="18167" spans="1:2" x14ac:dyDescent="0.25">
      <c r="A18167" s="6" t="s">
        <v>52</v>
      </c>
      <c r="B18167" s="2">
        <v>18.970444061632627</v>
      </c>
    </row>
    <row r="18168" spans="1:2" x14ac:dyDescent="0.25">
      <c r="A18168" s="28" t="s">
        <v>79</v>
      </c>
      <c r="B18168" s="2">
        <v>0.47272702018919538</v>
      </c>
    </row>
    <row r="18169" spans="1:2" x14ac:dyDescent="0.25">
      <c r="A18169" s="28" t="s">
        <v>86</v>
      </c>
      <c r="B18169" s="2">
        <v>0.6973852176958647</v>
      </c>
    </row>
    <row r="18170" spans="1:2" x14ac:dyDescent="0.25">
      <c r="A18170" s="28" t="s">
        <v>87</v>
      </c>
      <c r="B18170" s="2">
        <v>0.38567092516044416</v>
      </c>
    </row>
    <row r="18171" spans="1:2" x14ac:dyDescent="0.25">
      <c r="A18171" s="28" t="s">
        <v>31</v>
      </c>
      <c r="B18171" s="2">
        <v>0.43544231206316369</v>
      </c>
    </row>
    <row r="18172" spans="1:2" x14ac:dyDescent="0.25">
      <c r="A18172" s="28" t="s">
        <v>29</v>
      </c>
      <c r="B18172" s="2">
        <v>2.5228699076204446E-2</v>
      </c>
    </row>
    <row r="18173" spans="1:2" x14ac:dyDescent="0.25">
      <c r="A18173" s="28" t="s">
        <v>30</v>
      </c>
      <c r="B18173" s="2">
        <v>0.13784179067762573</v>
      </c>
    </row>
    <row r="18174" spans="1:2" x14ac:dyDescent="0.25">
      <c r="A18174" s="28" t="s">
        <v>88</v>
      </c>
      <c r="B18174" s="2">
        <v>1.463748111307849</v>
      </c>
    </row>
    <row r="18175" spans="1:2" x14ac:dyDescent="0.25">
      <c r="A18175" s="28" t="s">
        <v>80</v>
      </c>
      <c r="B18175" s="2">
        <v>0.2580920570283613</v>
      </c>
    </row>
    <row r="18176" spans="1:2" x14ac:dyDescent="0.25">
      <c r="A18176" s="28" t="s">
        <v>84</v>
      </c>
      <c r="B18176" s="2">
        <v>6.2759035825615417</v>
      </c>
    </row>
    <row r="18177" spans="1:2" x14ac:dyDescent="0.25">
      <c r="A18177" s="28" t="s">
        <v>82</v>
      </c>
      <c r="B18177" s="2">
        <v>8.8184043458723789</v>
      </c>
    </row>
    <row r="18178" spans="1:2" x14ac:dyDescent="0.25">
      <c r="A18178" s="6" t="s">
        <v>246</v>
      </c>
      <c r="B18178" s="2">
        <v>18.916830008588796</v>
      </c>
    </row>
    <row r="18179" spans="1:2" x14ac:dyDescent="0.25">
      <c r="A18179" s="28" t="s">
        <v>79</v>
      </c>
      <c r="B18179" s="2">
        <v>0.36901751305783309</v>
      </c>
    </row>
    <row r="18180" spans="1:2" x14ac:dyDescent="0.25">
      <c r="A18180" s="28" t="s">
        <v>86</v>
      </c>
      <c r="B18180" s="2">
        <v>0.17741656349461249</v>
      </c>
    </row>
    <row r="18181" spans="1:2" x14ac:dyDescent="0.25">
      <c r="A18181" s="28" t="s">
        <v>87</v>
      </c>
      <c r="B18181" s="2">
        <v>2.1126798985456445</v>
      </c>
    </row>
    <row r="18182" spans="1:2" x14ac:dyDescent="0.25">
      <c r="A18182" s="28" t="s">
        <v>31</v>
      </c>
      <c r="B18182" s="2">
        <v>0.25435679153171536</v>
      </c>
    </row>
    <row r="18183" spans="1:2" x14ac:dyDescent="0.25">
      <c r="A18183" s="28" t="s">
        <v>29</v>
      </c>
      <c r="B18183" s="2">
        <v>0.51661131742936484</v>
      </c>
    </row>
    <row r="18184" spans="1:2" x14ac:dyDescent="0.25">
      <c r="A18184" s="28" t="s">
        <v>30</v>
      </c>
      <c r="B18184" s="2">
        <v>1.6922512985140952</v>
      </c>
    </row>
    <row r="18185" spans="1:2" x14ac:dyDescent="0.25">
      <c r="A18185" s="28" t="s">
        <v>88</v>
      </c>
      <c r="B18185" s="2">
        <v>3.8183143876198309</v>
      </c>
    </row>
    <row r="18186" spans="1:2" x14ac:dyDescent="0.25">
      <c r="A18186" s="28" t="s">
        <v>80</v>
      </c>
      <c r="B18186" s="2">
        <v>1.0945093469136069</v>
      </c>
    </row>
    <row r="18187" spans="1:2" x14ac:dyDescent="0.25">
      <c r="A18187" s="28" t="s">
        <v>84</v>
      </c>
      <c r="B18187" s="2">
        <v>4.5016607101626285</v>
      </c>
    </row>
    <row r="18188" spans="1:2" x14ac:dyDescent="0.25">
      <c r="A18188" s="28" t="s">
        <v>82</v>
      </c>
      <c r="B18188" s="2">
        <v>4.3800121813194641</v>
      </c>
    </row>
    <row r="18189" spans="1:2" x14ac:dyDescent="0.25">
      <c r="A18189" s="6" t="s">
        <v>248</v>
      </c>
      <c r="B18189" s="2">
        <v>297.7552455384041</v>
      </c>
    </row>
    <row r="18190" spans="1:2" x14ac:dyDescent="0.25">
      <c r="A18190" s="28" t="s">
        <v>79</v>
      </c>
      <c r="B18190" s="2">
        <v>3.7532357356520629</v>
      </c>
    </row>
    <row r="18191" spans="1:2" x14ac:dyDescent="0.25">
      <c r="A18191" s="28" t="s">
        <v>86</v>
      </c>
      <c r="B18191" s="2">
        <v>1.6068198733923058</v>
      </c>
    </row>
    <row r="18192" spans="1:2" x14ac:dyDescent="0.25">
      <c r="A18192" s="28" t="s">
        <v>87</v>
      </c>
      <c r="B18192" s="2">
        <v>7.9511800112156408</v>
      </c>
    </row>
    <row r="18193" spans="1:2" x14ac:dyDescent="0.25">
      <c r="A18193" s="28" t="s">
        <v>31</v>
      </c>
      <c r="B18193" s="2">
        <v>8.4633262836000522</v>
      </c>
    </row>
    <row r="18194" spans="1:2" x14ac:dyDescent="0.25">
      <c r="A18194" s="28" t="s">
        <v>29</v>
      </c>
      <c r="B18194" s="2">
        <v>5.4704996088433679</v>
      </c>
    </row>
    <row r="18195" spans="1:2" x14ac:dyDescent="0.25">
      <c r="A18195" s="28" t="s">
        <v>30</v>
      </c>
      <c r="B18195" s="2">
        <v>11.681291251701007</v>
      </c>
    </row>
    <row r="18196" spans="1:2" x14ac:dyDescent="0.25">
      <c r="A18196" s="28" t="s">
        <v>88</v>
      </c>
      <c r="B18196" s="2">
        <v>70.728084576670284</v>
      </c>
    </row>
    <row r="18197" spans="1:2" x14ac:dyDescent="0.25">
      <c r="A18197" s="28" t="s">
        <v>80</v>
      </c>
      <c r="B18197" s="2">
        <v>7.7140604270077988</v>
      </c>
    </row>
    <row r="18198" spans="1:2" x14ac:dyDescent="0.25">
      <c r="A18198" s="28" t="s">
        <v>84</v>
      </c>
      <c r="B18198" s="2">
        <v>112.94734736164604</v>
      </c>
    </row>
    <row r="18199" spans="1:2" x14ac:dyDescent="0.25">
      <c r="A18199" s="28" t="s">
        <v>82</v>
      </c>
      <c r="B18199" s="2">
        <v>67.439400408675567</v>
      </c>
    </row>
    <row r="18200" spans="1:2" x14ac:dyDescent="0.25">
      <c r="A18200" s="6" t="s">
        <v>20</v>
      </c>
      <c r="B18200" s="2">
        <v>22.067018481166183</v>
      </c>
    </row>
    <row r="18201" spans="1:2" x14ac:dyDescent="0.25">
      <c r="A18201" s="28" t="s">
        <v>79</v>
      </c>
      <c r="B18201" s="2">
        <v>5.8356051542483875</v>
      </c>
    </row>
    <row r="18202" spans="1:2" x14ac:dyDescent="0.25">
      <c r="A18202" s="28" t="s">
        <v>86</v>
      </c>
      <c r="B18202" s="2">
        <v>0.63813002379961792</v>
      </c>
    </row>
    <row r="18203" spans="1:2" x14ac:dyDescent="0.25">
      <c r="A18203" s="28" t="s">
        <v>87</v>
      </c>
      <c r="B18203" s="2">
        <v>1.9560230606948765</v>
      </c>
    </row>
    <row r="18204" spans="1:2" x14ac:dyDescent="0.25">
      <c r="A18204" s="28" t="s">
        <v>31</v>
      </c>
      <c r="B18204" s="2">
        <v>2.4316595769377232</v>
      </c>
    </row>
    <row r="18205" spans="1:2" x14ac:dyDescent="0.25">
      <c r="A18205" s="28" t="s">
        <v>29</v>
      </c>
      <c r="B18205" s="2">
        <v>0.62540663972231791</v>
      </c>
    </row>
    <row r="18206" spans="1:2" x14ac:dyDescent="0.25">
      <c r="A18206" s="28" t="s">
        <v>30</v>
      </c>
      <c r="B18206" s="2">
        <v>1.574439916858559</v>
      </c>
    </row>
    <row r="18207" spans="1:2" x14ac:dyDescent="0.25">
      <c r="A18207" s="28" t="s">
        <v>88</v>
      </c>
      <c r="B18207" s="2">
        <v>2.4055184689429741</v>
      </c>
    </row>
    <row r="18208" spans="1:2" x14ac:dyDescent="0.25">
      <c r="A18208" s="28" t="s">
        <v>80</v>
      </c>
      <c r="B18208" s="2">
        <v>0.487809854552401</v>
      </c>
    </row>
    <row r="18209" spans="1:2" x14ac:dyDescent="0.25">
      <c r="A18209" s="28" t="s">
        <v>84</v>
      </c>
      <c r="B18209" s="2">
        <v>0.56276225189002826</v>
      </c>
    </row>
    <row r="18210" spans="1:2" x14ac:dyDescent="0.25">
      <c r="A18210" s="28" t="s">
        <v>82</v>
      </c>
      <c r="B18210" s="2">
        <v>5.5496635335193014</v>
      </c>
    </row>
    <row r="18211" spans="1:2" x14ac:dyDescent="0.25">
      <c r="A18211" s="6" t="s">
        <v>21</v>
      </c>
      <c r="B18211" s="2">
        <v>72.270451003627059</v>
      </c>
    </row>
    <row r="18212" spans="1:2" x14ac:dyDescent="0.25">
      <c r="A18212" s="28" t="s">
        <v>79</v>
      </c>
      <c r="B18212" s="2">
        <v>2.2119224389803085</v>
      </c>
    </row>
    <row r="18213" spans="1:2" x14ac:dyDescent="0.25">
      <c r="A18213" s="28" t="s">
        <v>86</v>
      </c>
      <c r="B18213" s="2">
        <v>0.33146869749385327</v>
      </c>
    </row>
    <row r="18214" spans="1:2" x14ac:dyDescent="0.25">
      <c r="A18214" s="28" t="s">
        <v>87</v>
      </c>
      <c r="B18214" s="2">
        <v>0.92783981983623132</v>
      </c>
    </row>
    <row r="18215" spans="1:2" x14ac:dyDescent="0.25">
      <c r="A18215" s="28" t="s">
        <v>31</v>
      </c>
      <c r="B18215" s="2">
        <v>1.3068291395126836</v>
      </c>
    </row>
    <row r="18216" spans="1:2" x14ac:dyDescent="0.25">
      <c r="A18216" s="28" t="s">
        <v>29</v>
      </c>
      <c r="B18216" s="2">
        <v>0.13648223258023184</v>
      </c>
    </row>
    <row r="18217" spans="1:2" x14ac:dyDescent="0.25">
      <c r="A18217" s="28" t="s">
        <v>30</v>
      </c>
      <c r="B18217" s="2">
        <v>1.2013157481234567</v>
      </c>
    </row>
    <row r="18218" spans="1:2" x14ac:dyDescent="0.25">
      <c r="A18218" s="28" t="s">
        <v>88</v>
      </c>
      <c r="B18218" s="2">
        <v>8.8621610760679168</v>
      </c>
    </row>
    <row r="18219" spans="1:2" x14ac:dyDescent="0.25">
      <c r="A18219" s="28" t="s">
        <v>80</v>
      </c>
      <c r="B18219" s="2">
        <v>1.3694487570393599</v>
      </c>
    </row>
    <row r="18220" spans="1:2" x14ac:dyDescent="0.25">
      <c r="A18220" s="28" t="s">
        <v>84</v>
      </c>
      <c r="B18220" s="2">
        <v>21.803780814715168</v>
      </c>
    </row>
    <row r="18221" spans="1:2" x14ac:dyDescent="0.25">
      <c r="A18221" s="28" t="s">
        <v>82</v>
      </c>
      <c r="B18221" s="2">
        <v>34.119202279277843</v>
      </c>
    </row>
    <row r="18222" spans="1:2" x14ac:dyDescent="0.25">
      <c r="A18222" s="6" t="s">
        <v>22</v>
      </c>
      <c r="B18222" s="2">
        <v>6.1454998171939543</v>
      </c>
    </row>
    <row r="18223" spans="1:2" x14ac:dyDescent="0.25">
      <c r="A18223" s="28" t="s">
        <v>79</v>
      </c>
      <c r="B18223" s="2">
        <v>0.15541774737884856</v>
      </c>
    </row>
    <row r="18224" spans="1:2" x14ac:dyDescent="0.25">
      <c r="A18224" s="28" t="s">
        <v>86</v>
      </c>
      <c r="B18224" s="2">
        <v>7.3348559001979688E-2</v>
      </c>
    </row>
    <row r="18225" spans="1:2" x14ac:dyDescent="0.25">
      <c r="A18225" s="28" t="s">
        <v>87</v>
      </c>
      <c r="B18225" s="2">
        <v>0.45785802177440338</v>
      </c>
    </row>
    <row r="18226" spans="1:2" x14ac:dyDescent="0.25">
      <c r="A18226" s="28" t="s">
        <v>31</v>
      </c>
      <c r="B18226" s="2">
        <v>0.31002158648634315</v>
      </c>
    </row>
    <row r="18227" spans="1:2" x14ac:dyDescent="0.25">
      <c r="A18227" s="28" t="s">
        <v>29</v>
      </c>
      <c r="B18227" s="2">
        <v>0.14355188100151858</v>
      </c>
    </row>
    <row r="18228" spans="1:2" x14ac:dyDescent="0.25">
      <c r="A18228" s="28" t="s">
        <v>30</v>
      </c>
      <c r="B18228" s="2">
        <v>0.37819403554049197</v>
      </c>
    </row>
    <row r="18229" spans="1:2" x14ac:dyDescent="0.25">
      <c r="A18229" s="28" t="s">
        <v>88</v>
      </c>
      <c r="B18229" s="2">
        <v>1.2202466630538589</v>
      </c>
    </row>
    <row r="18230" spans="1:2" x14ac:dyDescent="0.25">
      <c r="A18230" s="28" t="s">
        <v>80</v>
      </c>
      <c r="B18230" s="2">
        <v>0.1986327447819034</v>
      </c>
    </row>
    <row r="18231" spans="1:2" x14ac:dyDescent="0.25">
      <c r="A18231" s="28" t="s">
        <v>84</v>
      </c>
      <c r="B18231" s="2">
        <v>1.1924221199866278</v>
      </c>
    </row>
    <row r="18232" spans="1:2" x14ac:dyDescent="0.25">
      <c r="A18232" s="28" t="s">
        <v>82</v>
      </c>
      <c r="B18232" s="2">
        <v>2.0158064581879791</v>
      </c>
    </row>
    <row r="18233" spans="1:2" x14ac:dyDescent="0.25">
      <c r="A18233" s="6" t="s">
        <v>25</v>
      </c>
      <c r="B18233" s="2">
        <v>41.86385752611497</v>
      </c>
    </row>
    <row r="18234" spans="1:2" x14ac:dyDescent="0.25">
      <c r="A18234" s="28" t="s">
        <v>79</v>
      </c>
      <c r="B18234" s="2">
        <v>2.1267713640659025</v>
      </c>
    </row>
    <row r="18235" spans="1:2" x14ac:dyDescent="0.25">
      <c r="A18235" s="28" t="s">
        <v>86</v>
      </c>
      <c r="B18235" s="2">
        <v>0.34246184806875146</v>
      </c>
    </row>
    <row r="18236" spans="1:2" x14ac:dyDescent="0.25">
      <c r="A18236" s="28" t="s">
        <v>87</v>
      </c>
      <c r="B18236" s="2">
        <v>1.916001414001206</v>
      </c>
    </row>
    <row r="18237" spans="1:2" x14ac:dyDescent="0.25">
      <c r="A18237" s="28" t="s">
        <v>31</v>
      </c>
      <c r="B18237" s="2">
        <v>1.5448378816470734</v>
      </c>
    </row>
    <row r="18238" spans="1:2" x14ac:dyDescent="0.25">
      <c r="A18238" s="28" t="s">
        <v>29</v>
      </c>
      <c r="B18238" s="2">
        <v>1.5022321966257755</v>
      </c>
    </row>
    <row r="18239" spans="1:2" x14ac:dyDescent="0.25">
      <c r="A18239" s="28" t="s">
        <v>30</v>
      </c>
      <c r="B18239" s="2">
        <v>5.0498113711905628</v>
      </c>
    </row>
    <row r="18240" spans="1:2" x14ac:dyDescent="0.25">
      <c r="A18240" s="28" t="s">
        <v>88</v>
      </c>
      <c r="B18240" s="2">
        <v>8.040091612502696</v>
      </c>
    </row>
    <row r="18241" spans="1:2" x14ac:dyDescent="0.25">
      <c r="A18241" s="28" t="s">
        <v>80</v>
      </c>
      <c r="B18241" s="2">
        <v>1.3505214377235271</v>
      </c>
    </row>
    <row r="18242" spans="1:2" x14ac:dyDescent="0.25">
      <c r="A18242" s="28" t="s">
        <v>84</v>
      </c>
      <c r="B18242" s="2">
        <v>10.65221119533096</v>
      </c>
    </row>
    <row r="18243" spans="1:2" x14ac:dyDescent="0.25">
      <c r="A18243" s="28" t="s">
        <v>82</v>
      </c>
      <c r="B18243" s="2">
        <v>9.3389172049585234</v>
      </c>
    </row>
    <row r="18244" spans="1:2" x14ac:dyDescent="0.25">
      <c r="A18244" s="6" t="s">
        <v>23</v>
      </c>
      <c r="B18244" s="2">
        <v>6.3319639786618414</v>
      </c>
    </row>
    <row r="18245" spans="1:2" x14ac:dyDescent="0.25">
      <c r="A18245" s="28" t="s">
        <v>79</v>
      </c>
      <c r="B18245" s="2">
        <v>0.28760068498200386</v>
      </c>
    </row>
    <row r="18246" spans="1:2" x14ac:dyDescent="0.25">
      <c r="A18246" s="28" t="s">
        <v>86</v>
      </c>
      <c r="B18246" s="2">
        <v>7.5929559155729187E-2</v>
      </c>
    </row>
    <row r="18247" spans="1:2" x14ac:dyDescent="0.25">
      <c r="A18247" s="28" t="s">
        <v>87</v>
      </c>
      <c r="B18247" s="2">
        <v>0.5474536700080127</v>
      </c>
    </row>
    <row r="18248" spans="1:2" x14ac:dyDescent="0.25">
      <c r="A18248" s="28" t="s">
        <v>31</v>
      </c>
      <c r="B18248" s="2">
        <v>0.32980873420919726</v>
      </c>
    </row>
    <row r="18249" spans="1:2" x14ac:dyDescent="0.25">
      <c r="A18249" s="28" t="s">
        <v>29</v>
      </c>
      <c r="B18249" s="2">
        <v>8.5815765411932893E-2</v>
      </c>
    </row>
    <row r="18250" spans="1:2" x14ac:dyDescent="0.25">
      <c r="A18250" s="28" t="s">
        <v>30</v>
      </c>
      <c r="B18250" s="2">
        <v>0.2918941000357172</v>
      </c>
    </row>
    <row r="18251" spans="1:2" x14ac:dyDescent="0.25">
      <c r="A18251" s="28" t="s">
        <v>88</v>
      </c>
      <c r="B18251" s="2">
        <v>1.054857592841858</v>
      </c>
    </row>
    <row r="18252" spans="1:2" x14ac:dyDescent="0.25">
      <c r="A18252" s="28" t="s">
        <v>80</v>
      </c>
      <c r="B18252" s="2">
        <v>0.35064693131849256</v>
      </c>
    </row>
    <row r="18253" spans="1:2" x14ac:dyDescent="0.25">
      <c r="A18253" s="28" t="s">
        <v>84</v>
      </c>
      <c r="B18253" s="2">
        <v>1.8201305188045618</v>
      </c>
    </row>
    <row r="18254" spans="1:2" x14ac:dyDescent="0.25">
      <c r="A18254" s="28" t="s">
        <v>82</v>
      </c>
      <c r="B18254" s="2">
        <v>1.4878264218943353</v>
      </c>
    </row>
    <row r="18255" spans="1:2" x14ac:dyDescent="0.25">
      <c r="A18255" s="6" t="s">
        <v>250</v>
      </c>
      <c r="B18255" s="2">
        <v>158.34530926504655</v>
      </c>
    </row>
    <row r="18256" spans="1:2" x14ac:dyDescent="0.25">
      <c r="A18256" s="28" t="s">
        <v>79</v>
      </c>
      <c r="B18256" s="2">
        <v>2.6263414209997986</v>
      </c>
    </row>
    <row r="18257" spans="1:2" x14ac:dyDescent="0.25">
      <c r="A18257" s="28" t="s">
        <v>86</v>
      </c>
      <c r="B18257" s="2">
        <v>1.3121100894329085</v>
      </c>
    </row>
    <row r="18258" spans="1:2" x14ac:dyDescent="0.25">
      <c r="A18258" s="28" t="s">
        <v>87</v>
      </c>
      <c r="B18258" s="2">
        <v>5.154027497567875</v>
      </c>
    </row>
    <row r="18259" spans="1:2" x14ac:dyDescent="0.25">
      <c r="A18259" s="28" t="s">
        <v>31</v>
      </c>
      <c r="B18259" s="2">
        <v>7.8117553324695894</v>
      </c>
    </row>
    <row r="18260" spans="1:2" x14ac:dyDescent="0.25">
      <c r="A18260" s="28" t="s">
        <v>29</v>
      </c>
      <c r="B18260" s="2">
        <v>4.8115982736816632</v>
      </c>
    </row>
    <row r="18261" spans="1:2" x14ac:dyDescent="0.25">
      <c r="A18261" s="28" t="s">
        <v>30</v>
      </c>
      <c r="B18261" s="2">
        <v>7.1579860707057961</v>
      </c>
    </row>
    <row r="18262" spans="1:2" x14ac:dyDescent="0.25">
      <c r="A18262" s="28" t="s">
        <v>88</v>
      </c>
      <c r="B18262" s="2">
        <v>53.525744949753921</v>
      </c>
    </row>
    <row r="18263" spans="1:2" x14ac:dyDescent="0.25">
      <c r="A18263" s="28" t="s">
        <v>80</v>
      </c>
      <c r="B18263" s="2">
        <v>5.6989986451593557</v>
      </c>
    </row>
    <row r="18264" spans="1:2" x14ac:dyDescent="0.25">
      <c r="A18264" s="28" t="s">
        <v>84</v>
      </c>
      <c r="B18264" s="2">
        <v>33.746604709092608</v>
      </c>
    </row>
    <row r="18265" spans="1:2" x14ac:dyDescent="0.25">
      <c r="A18265" s="28" t="s">
        <v>82</v>
      </c>
      <c r="B18265" s="2">
        <v>36.500142276183034</v>
      </c>
    </row>
    <row r="18266" spans="1:2" x14ac:dyDescent="0.25">
      <c r="A18266" s="6" t="s">
        <v>252</v>
      </c>
      <c r="B18266" s="2">
        <v>97.212593711437677</v>
      </c>
    </row>
    <row r="18267" spans="1:2" x14ac:dyDescent="0.25">
      <c r="A18267" s="28" t="s">
        <v>79</v>
      </c>
      <c r="B18267" s="2">
        <v>2.9315609482089884</v>
      </c>
    </row>
    <row r="18268" spans="1:2" x14ac:dyDescent="0.25">
      <c r="A18268" s="28" t="s">
        <v>86</v>
      </c>
      <c r="B18268" s="2">
        <v>0.620915048249018</v>
      </c>
    </row>
    <row r="18269" spans="1:2" x14ac:dyDescent="0.25">
      <c r="A18269" s="28" t="s">
        <v>87</v>
      </c>
      <c r="B18269" s="2">
        <v>3.264393700312362</v>
      </c>
    </row>
    <row r="18270" spans="1:2" x14ac:dyDescent="0.25">
      <c r="A18270" s="28" t="s">
        <v>31</v>
      </c>
      <c r="B18270" s="2">
        <v>6.2074845423300626</v>
      </c>
    </row>
    <row r="18271" spans="1:2" x14ac:dyDescent="0.25">
      <c r="A18271" s="28" t="s">
        <v>29</v>
      </c>
      <c r="B18271" s="2">
        <v>10.697395435934272</v>
      </c>
    </row>
    <row r="18272" spans="1:2" x14ac:dyDescent="0.25">
      <c r="A18272" s="28" t="s">
        <v>30</v>
      </c>
      <c r="B18272" s="2">
        <v>5.0419544469923006</v>
      </c>
    </row>
    <row r="18273" spans="1:2" x14ac:dyDescent="0.25">
      <c r="A18273" s="28" t="s">
        <v>88</v>
      </c>
      <c r="B18273" s="2">
        <v>24.472298821341198</v>
      </c>
    </row>
    <row r="18274" spans="1:2" x14ac:dyDescent="0.25">
      <c r="A18274" s="28" t="s">
        <v>80</v>
      </c>
      <c r="B18274" s="2">
        <v>5.2080429566005764</v>
      </c>
    </row>
    <row r="18275" spans="1:2" x14ac:dyDescent="0.25">
      <c r="A18275" s="28" t="s">
        <v>84</v>
      </c>
      <c r="B18275" s="2">
        <v>13.58983049305189</v>
      </c>
    </row>
    <row r="18276" spans="1:2" x14ac:dyDescent="0.25">
      <c r="A18276" s="28" t="s">
        <v>82</v>
      </c>
      <c r="B18276" s="2">
        <v>25.178717318417018</v>
      </c>
    </row>
    <row r="18277" spans="1:2" x14ac:dyDescent="0.25">
      <c r="A18277" s="6" t="s">
        <v>230</v>
      </c>
      <c r="B18277" s="2">
        <v>56.977332325379251</v>
      </c>
    </row>
    <row r="18278" spans="1:2" x14ac:dyDescent="0.25">
      <c r="A18278" s="28" t="s">
        <v>79</v>
      </c>
      <c r="B18278" s="2">
        <v>1.2810454383945178</v>
      </c>
    </row>
    <row r="18279" spans="1:2" x14ac:dyDescent="0.25">
      <c r="A18279" s="28" t="s">
        <v>86</v>
      </c>
      <c r="B18279" s="2">
        <v>0.54282527885004928</v>
      </c>
    </row>
    <row r="18280" spans="1:2" x14ac:dyDescent="0.25">
      <c r="A18280" s="28" t="s">
        <v>87</v>
      </c>
      <c r="B18280" s="2">
        <v>2.7305287899092932</v>
      </c>
    </row>
    <row r="18281" spans="1:2" x14ac:dyDescent="0.25">
      <c r="A18281" s="28" t="s">
        <v>31</v>
      </c>
      <c r="B18281" s="2">
        <v>4.8868180008451043</v>
      </c>
    </row>
    <row r="18282" spans="1:2" x14ac:dyDescent="0.25">
      <c r="A18282" s="28" t="s">
        <v>29</v>
      </c>
      <c r="B18282" s="2">
        <v>3.9369640700899748</v>
      </c>
    </row>
    <row r="18283" spans="1:2" x14ac:dyDescent="0.25">
      <c r="A18283" s="28" t="s">
        <v>30</v>
      </c>
      <c r="B18283" s="2">
        <v>4.4463222823347062</v>
      </c>
    </row>
    <row r="18284" spans="1:2" x14ac:dyDescent="0.25">
      <c r="A18284" s="28" t="s">
        <v>88</v>
      </c>
      <c r="B18284" s="2">
        <v>12.846220652928171</v>
      </c>
    </row>
    <row r="18285" spans="1:2" x14ac:dyDescent="0.25">
      <c r="A18285" s="28" t="s">
        <v>80</v>
      </c>
      <c r="B18285" s="2">
        <v>1.6504535013141222</v>
      </c>
    </row>
    <row r="18286" spans="1:2" x14ac:dyDescent="0.25">
      <c r="A18286" s="28" t="s">
        <v>84</v>
      </c>
      <c r="B18286" s="2">
        <v>6.7065439470980621</v>
      </c>
    </row>
    <row r="18287" spans="1:2" x14ac:dyDescent="0.25">
      <c r="A18287" s="28" t="s">
        <v>82</v>
      </c>
      <c r="B18287" s="2">
        <v>17.949610363615253</v>
      </c>
    </row>
    <row r="18288" spans="1:2" x14ac:dyDescent="0.25">
      <c r="A18288" s="6" t="s">
        <v>93</v>
      </c>
      <c r="B18288" s="2">
        <v>1192.0442146114592</v>
      </c>
    </row>
    <row r="18289" spans="1:2" x14ac:dyDescent="0.25">
      <c r="A18289" s="28" t="s">
        <v>79</v>
      </c>
      <c r="B18289" s="2">
        <v>35.073135135747776</v>
      </c>
    </row>
    <row r="18290" spans="1:2" x14ac:dyDescent="0.25">
      <c r="A18290" s="28" t="s">
        <v>86</v>
      </c>
      <c r="B18290" s="2">
        <v>10.679297396126254</v>
      </c>
    </row>
    <row r="18291" spans="1:2" x14ac:dyDescent="0.25">
      <c r="A18291" s="28" t="s">
        <v>87</v>
      </c>
      <c r="B18291" s="2">
        <v>38.904788319962393</v>
      </c>
    </row>
    <row r="18292" spans="1:2" x14ac:dyDescent="0.25">
      <c r="A18292" s="28" t="s">
        <v>31</v>
      </c>
      <c r="B18292" s="2">
        <v>55.488166844235778</v>
      </c>
    </row>
    <row r="18293" spans="1:2" x14ac:dyDescent="0.25">
      <c r="A18293" s="28" t="s">
        <v>29</v>
      </c>
      <c r="B18293" s="2">
        <v>33.996909866021525</v>
      </c>
    </row>
    <row r="18294" spans="1:2" x14ac:dyDescent="0.25">
      <c r="A18294" s="28" t="s">
        <v>30</v>
      </c>
      <c r="B18294" s="2">
        <v>55.075438035220614</v>
      </c>
    </row>
    <row r="18295" spans="1:2" x14ac:dyDescent="0.25">
      <c r="A18295" s="28" t="s">
        <v>88</v>
      </c>
      <c r="B18295" s="2">
        <v>281.54918992620941</v>
      </c>
    </row>
    <row r="18296" spans="1:2" x14ac:dyDescent="0.25">
      <c r="A18296" s="28" t="s">
        <v>80</v>
      </c>
      <c r="B18296" s="2">
        <v>64.79094326378933</v>
      </c>
    </row>
    <row r="18297" spans="1:2" x14ac:dyDescent="0.25">
      <c r="A18297" s="28" t="s">
        <v>84</v>
      </c>
      <c r="B18297" s="2">
        <v>328.99328361685866</v>
      </c>
    </row>
    <row r="18298" spans="1:2" x14ac:dyDescent="0.25">
      <c r="A18298" s="28" t="s">
        <v>82</v>
      </c>
      <c r="B18298" s="2">
        <v>287.49306220728755</v>
      </c>
    </row>
    <row r="18299" spans="1:2" x14ac:dyDescent="0.25">
      <c r="A18299" s="3" t="s">
        <v>178</v>
      </c>
      <c r="B18299" s="2">
        <v>17497.486325599355</v>
      </c>
    </row>
    <row r="18300" spans="1:2" x14ac:dyDescent="0.25">
      <c r="A18300" s="6" t="s">
        <v>229</v>
      </c>
      <c r="B18300" s="2">
        <v>199.22038137936437</v>
      </c>
    </row>
    <row r="18301" spans="1:2" x14ac:dyDescent="0.25">
      <c r="A18301" s="28" t="s">
        <v>79</v>
      </c>
      <c r="B18301" s="2">
        <v>3.3076380865978807</v>
      </c>
    </row>
    <row r="18302" spans="1:2" x14ac:dyDescent="0.25">
      <c r="A18302" s="28" t="s">
        <v>86</v>
      </c>
      <c r="B18302" s="2">
        <v>1.2686171420509984</v>
      </c>
    </row>
    <row r="18303" spans="1:2" x14ac:dyDescent="0.25">
      <c r="A18303" s="28" t="s">
        <v>87</v>
      </c>
      <c r="B18303" s="2">
        <v>9.0105547598098852</v>
      </c>
    </row>
    <row r="18304" spans="1:2" x14ac:dyDescent="0.25">
      <c r="A18304" s="28" t="s">
        <v>31</v>
      </c>
      <c r="B18304" s="2">
        <v>10.961361835609452</v>
      </c>
    </row>
    <row r="18305" spans="1:2" x14ac:dyDescent="0.25">
      <c r="A18305" s="28" t="s">
        <v>29</v>
      </c>
      <c r="B18305" s="2">
        <v>6.5739018983098543</v>
      </c>
    </row>
    <row r="18306" spans="1:2" x14ac:dyDescent="0.25">
      <c r="A18306" s="28" t="s">
        <v>30</v>
      </c>
      <c r="B18306" s="2">
        <v>7.1285119625413635</v>
      </c>
    </row>
    <row r="18307" spans="1:2" x14ac:dyDescent="0.25">
      <c r="A18307" s="28" t="s">
        <v>88</v>
      </c>
      <c r="B18307" s="2">
        <v>27.911336034081273</v>
      </c>
    </row>
    <row r="18308" spans="1:2" x14ac:dyDescent="0.25">
      <c r="A18308" s="28" t="s">
        <v>80</v>
      </c>
      <c r="B18308" s="2">
        <v>5.1183611600907106</v>
      </c>
    </row>
    <row r="18309" spans="1:2" x14ac:dyDescent="0.25">
      <c r="A18309" s="28" t="s">
        <v>84</v>
      </c>
      <c r="B18309" s="2">
        <v>48.515078124501066</v>
      </c>
    </row>
    <row r="18310" spans="1:2" x14ac:dyDescent="0.25">
      <c r="A18310" s="28" t="s">
        <v>85</v>
      </c>
      <c r="B18310" s="2">
        <v>39.965144057443865</v>
      </c>
    </row>
    <row r="18311" spans="1:2" x14ac:dyDescent="0.25">
      <c r="A18311" s="28" t="s">
        <v>82</v>
      </c>
      <c r="B18311" s="2">
        <v>39.459876318328021</v>
      </c>
    </row>
    <row r="18312" spans="1:2" x14ac:dyDescent="0.25">
      <c r="A18312" s="6" t="s">
        <v>240</v>
      </c>
      <c r="B18312" s="2">
        <v>45.253004058317998</v>
      </c>
    </row>
    <row r="18313" spans="1:2" x14ac:dyDescent="0.25">
      <c r="A18313" s="28" t="s">
        <v>79</v>
      </c>
      <c r="B18313" s="2">
        <v>0.14817739225365678</v>
      </c>
    </row>
    <row r="18314" spans="1:2" x14ac:dyDescent="0.25">
      <c r="A18314" s="28" t="s">
        <v>87</v>
      </c>
      <c r="B18314" s="2">
        <v>6.2941358701825951</v>
      </c>
    </row>
    <row r="18315" spans="1:2" x14ac:dyDescent="0.25">
      <c r="A18315" s="28" t="s">
        <v>31</v>
      </c>
      <c r="B18315" s="2">
        <v>2.3232271289676381</v>
      </c>
    </row>
    <row r="18316" spans="1:2" x14ac:dyDescent="0.25">
      <c r="A18316" s="28" t="s">
        <v>29</v>
      </c>
      <c r="B18316" s="2">
        <v>4.2548517646448545</v>
      </c>
    </row>
    <row r="18317" spans="1:2" x14ac:dyDescent="0.25">
      <c r="A18317" s="28" t="s">
        <v>30</v>
      </c>
      <c r="B18317" s="2">
        <v>3.2710160923659957</v>
      </c>
    </row>
    <row r="18318" spans="1:2" x14ac:dyDescent="0.25">
      <c r="A18318" s="28" t="s">
        <v>88</v>
      </c>
      <c r="B18318" s="2">
        <v>2.5433540781070172</v>
      </c>
    </row>
    <row r="18319" spans="1:2" x14ac:dyDescent="0.25">
      <c r="A18319" s="28" t="s">
        <v>80</v>
      </c>
      <c r="B18319" s="2">
        <v>0.81869508264747592</v>
      </c>
    </row>
    <row r="18320" spans="1:2" x14ac:dyDescent="0.25">
      <c r="A18320" s="28" t="s">
        <v>84</v>
      </c>
      <c r="B18320" s="2">
        <v>3.4362585279561775</v>
      </c>
    </row>
    <row r="18321" spans="1:2" x14ac:dyDescent="0.25">
      <c r="A18321" s="28" t="s">
        <v>85</v>
      </c>
      <c r="B18321" s="2">
        <v>14.111606345149823</v>
      </c>
    </row>
    <row r="18322" spans="1:2" x14ac:dyDescent="0.25">
      <c r="A18322" s="28" t="s">
        <v>82</v>
      </c>
      <c r="B18322" s="2">
        <v>8.0516817760427664</v>
      </c>
    </row>
    <row r="18323" spans="1:2" x14ac:dyDescent="0.25">
      <c r="A18323" s="6" t="s">
        <v>242</v>
      </c>
      <c r="B18323" s="2">
        <v>1022.203355347362</v>
      </c>
    </row>
    <row r="18324" spans="1:2" x14ac:dyDescent="0.25">
      <c r="A18324" s="28" t="s">
        <v>79</v>
      </c>
      <c r="B18324" s="2">
        <v>33.381062751364595</v>
      </c>
    </row>
    <row r="18325" spans="1:2" x14ac:dyDescent="0.25">
      <c r="A18325" s="28" t="s">
        <v>86</v>
      </c>
      <c r="B18325" s="2">
        <v>9.3769373383808414</v>
      </c>
    </row>
    <row r="18326" spans="1:2" x14ac:dyDescent="0.25">
      <c r="A18326" s="28" t="s">
        <v>87</v>
      </c>
      <c r="B18326" s="2">
        <v>29.967755057812127</v>
      </c>
    </row>
    <row r="18327" spans="1:2" x14ac:dyDescent="0.25">
      <c r="A18327" s="28" t="s">
        <v>31</v>
      </c>
      <c r="B18327" s="2">
        <v>81.02165761751975</v>
      </c>
    </row>
    <row r="18328" spans="1:2" x14ac:dyDescent="0.25">
      <c r="A18328" s="28" t="s">
        <v>29</v>
      </c>
      <c r="B18328" s="2">
        <v>42.92483503861726</v>
      </c>
    </row>
    <row r="18329" spans="1:2" x14ac:dyDescent="0.25">
      <c r="A18329" s="28" t="s">
        <v>30</v>
      </c>
      <c r="B18329" s="2">
        <v>63.678697963033294</v>
      </c>
    </row>
    <row r="18330" spans="1:2" x14ac:dyDescent="0.25">
      <c r="A18330" s="28" t="s">
        <v>88</v>
      </c>
      <c r="B18330" s="2">
        <v>185.38137976455059</v>
      </c>
    </row>
    <row r="18331" spans="1:2" x14ac:dyDescent="0.25">
      <c r="A18331" s="28" t="s">
        <v>80</v>
      </c>
      <c r="B18331" s="2">
        <v>35.03492568120317</v>
      </c>
    </row>
    <row r="18332" spans="1:2" x14ac:dyDescent="0.25">
      <c r="A18332" s="28" t="s">
        <v>84</v>
      </c>
      <c r="B18332" s="2">
        <v>145.20350555856888</v>
      </c>
    </row>
    <row r="18333" spans="1:2" x14ac:dyDescent="0.25">
      <c r="A18333" s="28" t="s">
        <v>85</v>
      </c>
      <c r="B18333" s="2">
        <v>188.88760216751248</v>
      </c>
    </row>
    <row r="18334" spans="1:2" x14ac:dyDescent="0.25">
      <c r="A18334" s="28" t="s">
        <v>82</v>
      </c>
      <c r="B18334" s="2">
        <v>207.34499640879915</v>
      </c>
    </row>
    <row r="18335" spans="1:2" x14ac:dyDescent="0.25">
      <c r="A18335" s="6" t="s">
        <v>53</v>
      </c>
      <c r="B18335" s="2">
        <v>58.893647310314279</v>
      </c>
    </row>
    <row r="18336" spans="1:2" x14ac:dyDescent="0.25">
      <c r="A18336" s="28" t="s">
        <v>79</v>
      </c>
      <c r="B18336" s="2">
        <v>1.8102414327806755</v>
      </c>
    </row>
    <row r="18337" spans="1:2" x14ac:dyDescent="0.25">
      <c r="A18337" s="28" t="s">
        <v>86</v>
      </c>
      <c r="B18337" s="2">
        <v>0.207396479462021</v>
      </c>
    </row>
    <row r="18338" spans="1:2" x14ac:dyDescent="0.25">
      <c r="A18338" s="28" t="s">
        <v>87</v>
      </c>
      <c r="B18338" s="2">
        <v>1.5776197602122159</v>
      </c>
    </row>
    <row r="18339" spans="1:2" x14ac:dyDescent="0.25">
      <c r="A18339" s="28" t="s">
        <v>31</v>
      </c>
      <c r="B18339" s="2">
        <v>1.2393127246686606</v>
      </c>
    </row>
    <row r="18340" spans="1:2" x14ac:dyDescent="0.25">
      <c r="A18340" s="28" t="s">
        <v>29</v>
      </c>
      <c r="B18340" s="2">
        <v>1.3889237536557966</v>
      </c>
    </row>
    <row r="18341" spans="1:2" x14ac:dyDescent="0.25">
      <c r="A18341" s="28" t="s">
        <v>30</v>
      </c>
      <c r="B18341" s="2">
        <v>1.314345508101562</v>
      </c>
    </row>
    <row r="18342" spans="1:2" x14ac:dyDescent="0.25">
      <c r="A18342" s="28" t="s">
        <v>80</v>
      </c>
      <c r="B18342" s="2">
        <v>10.803974954443262</v>
      </c>
    </row>
    <row r="18343" spans="1:2" x14ac:dyDescent="0.25">
      <c r="A18343" s="28" t="s">
        <v>84</v>
      </c>
      <c r="B18343" s="2">
        <v>15.303058241201008</v>
      </c>
    </row>
    <row r="18344" spans="1:2" x14ac:dyDescent="0.25">
      <c r="A18344" s="28" t="s">
        <v>85</v>
      </c>
      <c r="B18344" s="2">
        <v>12.991432949006235</v>
      </c>
    </row>
    <row r="18345" spans="1:2" x14ac:dyDescent="0.25">
      <c r="A18345" s="28" t="s">
        <v>82</v>
      </c>
      <c r="B18345" s="2">
        <v>12.257341506782836</v>
      </c>
    </row>
    <row r="18346" spans="1:2" x14ac:dyDescent="0.25">
      <c r="A18346" s="6" t="s">
        <v>231</v>
      </c>
      <c r="B18346" s="2">
        <v>809.92907546527215</v>
      </c>
    </row>
    <row r="18347" spans="1:2" x14ac:dyDescent="0.25">
      <c r="A18347" s="28" t="s">
        <v>79</v>
      </c>
      <c r="B18347" s="2">
        <v>6.6628274444915814</v>
      </c>
    </row>
    <row r="18348" spans="1:2" x14ac:dyDescent="0.25">
      <c r="A18348" s="28" t="s">
        <v>86</v>
      </c>
      <c r="B18348" s="2">
        <v>10.84267993040436</v>
      </c>
    </row>
    <row r="18349" spans="1:2" x14ac:dyDescent="0.25">
      <c r="A18349" s="28" t="s">
        <v>31</v>
      </c>
      <c r="B18349" s="2">
        <v>31.895607296671578</v>
      </c>
    </row>
    <row r="18350" spans="1:2" x14ac:dyDescent="0.25">
      <c r="A18350" s="28" t="s">
        <v>29</v>
      </c>
      <c r="B18350" s="2">
        <v>17.480592677137611</v>
      </c>
    </row>
    <row r="18351" spans="1:2" x14ac:dyDescent="0.25">
      <c r="A18351" s="28" t="s">
        <v>30</v>
      </c>
      <c r="B18351" s="2">
        <v>27.266158721320451</v>
      </c>
    </row>
    <row r="18352" spans="1:2" x14ac:dyDescent="0.25">
      <c r="A18352" s="28" t="s">
        <v>88</v>
      </c>
      <c r="B18352" s="2">
        <v>221.14800757533823</v>
      </c>
    </row>
    <row r="18353" spans="1:2" x14ac:dyDescent="0.25">
      <c r="A18353" s="28" t="s">
        <v>80</v>
      </c>
      <c r="B18353" s="2">
        <v>90.038678052563895</v>
      </c>
    </row>
    <row r="18354" spans="1:2" x14ac:dyDescent="0.25">
      <c r="A18354" s="28" t="s">
        <v>84</v>
      </c>
      <c r="B18354" s="2">
        <v>123.24342056715994</v>
      </c>
    </row>
    <row r="18355" spans="1:2" x14ac:dyDescent="0.25">
      <c r="A18355" s="28" t="s">
        <v>85</v>
      </c>
      <c r="B18355" s="2">
        <v>103.92615054367208</v>
      </c>
    </row>
    <row r="18356" spans="1:2" x14ac:dyDescent="0.25">
      <c r="A18356" s="28" t="s">
        <v>82</v>
      </c>
      <c r="B18356" s="2">
        <v>177.42495265651235</v>
      </c>
    </row>
    <row r="18357" spans="1:2" x14ac:dyDescent="0.25">
      <c r="A18357" s="6" t="s">
        <v>19</v>
      </c>
      <c r="B18357" s="2">
        <v>19.110139030259312</v>
      </c>
    </row>
    <row r="18358" spans="1:2" x14ac:dyDescent="0.25">
      <c r="A18358" s="28" t="s">
        <v>79</v>
      </c>
      <c r="B18358" s="2">
        <v>2.0746063816572597</v>
      </c>
    </row>
    <row r="18359" spans="1:2" x14ac:dyDescent="0.25">
      <c r="A18359" s="28" t="s">
        <v>86</v>
      </c>
      <c r="B18359" s="2">
        <v>0.71428161110246824</v>
      </c>
    </row>
    <row r="18360" spans="1:2" x14ac:dyDescent="0.25">
      <c r="A18360" s="28" t="s">
        <v>87</v>
      </c>
      <c r="B18360" s="2">
        <v>0.10376008625049736</v>
      </c>
    </row>
    <row r="18361" spans="1:2" x14ac:dyDescent="0.25">
      <c r="A18361" s="28" t="s">
        <v>31</v>
      </c>
      <c r="B18361" s="2">
        <v>0.69593640223120157</v>
      </c>
    </row>
    <row r="18362" spans="1:2" x14ac:dyDescent="0.25">
      <c r="A18362" s="28" t="s">
        <v>29</v>
      </c>
      <c r="B18362" s="2">
        <v>1.510158450961252</v>
      </c>
    </row>
    <row r="18363" spans="1:2" x14ac:dyDescent="0.25">
      <c r="A18363" s="28" t="s">
        <v>30</v>
      </c>
      <c r="B18363" s="2">
        <v>3.4444118326577691</v>
      </c>
    </row>
    <row r="18364" spans="1:2" x14ac:dyDescent="0.25">
      <c r="A18364" s="28" t="s">
        <v>88</v>
      </c>
      <c r="B18364" s="2">
        <v>2.7539758623716275</v>
      </c>
    </row>
    <row r="18365" spans="1:2" x14ac:dyDescent="0.25">
      <c r="A18365" s="28" t="s">
        <v>80</v>
      </c>
      <c r="B18365" s="2">
        <v>0.29813266845215158</v>
      </c>
    </row>
    <row r="18366" spans="1:2" x14ac:dyDescent="0.25">
      <c r="A18366" s="28" t="s">
        <v>84</v>
      </c>
      <c r="B18366" s="2">
        <v>0.35537019434348244</v>
      </c>
    </row>
    <row r="18367" spans="1:2" x14ac:dyDescent="0.25">
      <c r="A18367" s="28" t="s">
        <v>85</v>
      </c>
      <c r="B18367" s="2">
        <v>3.8095114540075534</v>
      </c>
    </row>
    <row r="18368" spans="1:2" x14ac:dyDescent="0.25">
      <c r="A18368" s="28" t="s">
        <v>82</v>
      </c>
      <c r="B18368" s="2">
        <v>3.3499940862240498</v>
      </c>
    </row>
    <row r="18369" spans="1:2" x14ac:dyDescent="0.25">
      <c r="A18369" s="6" t="s">
        <v>244</v>
      </c>
      <c r="B18369" s="2">
        <v>354.53807479985051</v>
      </c>
    </row>
    <row r="18370" spans="1:2" x14ac:dyDescent="0.25">
      <c r="A18370" s="28" t="s">
        <v>79</v>
      </c>
      <c r="B18370" s="2">
        <v>5.254524454147786</v>
      </c>
    </row>
    <row r="18371" spans="1:2" x14ac:dyDescent="0.25">
      <c r="A18371" s="28" t="s">
        <v>86</v>
      </c>
      <c r="B18371" s="2">
        <v>3.4283199724618889</v>
      </c>
    </row>
    <row r="18372" spans="1:2" x14ac:dyDescent="0.25">
      <c r="A18372" s="28" t="s">
        <v>87</v>
      </c>
      <c r="B18372" s="2">
        <v>17.650713096263065</v>
      </c>
    </row>
    <row r="18373" spans="1:2" x14ac:dyDescent="0.25">
      <c r="A18373" s="28" t="s">
        <v>31</v>
      </c>
      <c r="B18373" s="2">
        <v>32.369514731221869</v>
      </c>
    </row>
    <row r="18374" spans="1:2" x14ac:dyDescent="0.25">
      <c r="A18374" s="28" t="s">
        <v>29</v>
      </c>
      <c r="B18374" s="2">
        <v>21.640758269568494</v>
      </c>
    </row>
    <row r="18375" spans="1:2" x14ac:dyDescent="0.25">
      <c r="A18375" s="28" t="s">
        <v>30</v>
      </c>
      <c r="B18375" s="2">
        <v>22.578086309625014</v>
      </c>
    </row>
    <row r="18376" spans="1:2" x14ac:dyDescent="0.25">
      <c r="A18376" s="28" t="s">
        <v>88</v>
      </c>
      <c r="B18376" s="2">
        <v>60.874565545220328</v>
      </c>
    </row>
    <row r="18377" spans="1:2" x14ac:dyDescent="0.25">
      <c r="A18377" s="28" t="s">
        <v>80</v>
      </c>
      <c r="B18377" s="2">
        <v>6.9821942267396775</v>
      </c>
    </row>
    <row r="18378" spans="1:2" x14ac:dyDescent="0.25">
      <c r="A18378" s="28" t="s">
        <v>84</v>
      </c>
      <c r="B18378" s="2">
        <v>30.362822353450891</v>
      </c>
    </row>
    <row r="18379" spans="1:2" x14ac:dyDescent="0.25">
      <c r="A18379" s="28" t="s">
        <v>85</v>
      </c>
      <c r="B18379" s="2">
        <v>71.555824637934904</v>
      </c>
    </row>
    <row r="18380" spans="1:2" x14ac:dyDescent="0.25">
      <c r="A18380" s="28" t="s">
        <v>82</v>
      </c>
      <c r="B18380" s="2">
        <v>81.840751203216612</v>
      </c>
    </row>
    <row r="18381" spans="1:2" x14ac:dyDescent="0.25">
      <c r="A18381" s="6" t="s">
        <v>52</v>
      </c>
      <c r="B18381" s="2">
        <v>93.60835830965172</v>
      </c>
    </row>
    <row r="18382" spans="1:2" x14ac:dyDescent="0.25">
      <c r="A18382" s="28" t="s">
        <v>79</v>
      </c>
      <c r="B18382" s="2">
        <v>0.69265769504812535</v>
      </c>
    </row>
    <row r="18383" spans="1:2" x14ac:dyDescent="0.25">
      <c r="A18383" s="28" t="s">
        <v>86</v>
      </c>
      <c r="B18383" s="2">
        <v>0.7344951260212057</v>
      </c>
    </row>
    <row r="18384" spans="1:2" x14ac:dyDescent="0.25">
      <c r="A18384" s="28" t="s">
        <v>87</v>
      </c>
      <c r="B18384" s="2">
        <v>1.0567451659664098</v>
      </c>
    </row>
    <row r="18385" spans="1:2" x14ac:dyDescent="0.25">
      <c r="A18385" s="28" t="s">
        <v>31</v>
      </c>
      <c r="B18385" s="2">
        <v>9.0864484968829249</v>
      </c>
    </row>
    <row r="18386" spans="1:2" x14ac:dyDescent="0.25">
      <c r="A18386" s="28" t="s">
        <v>29</v>
      </c>
      <c r="B18386" s="2">
        <v>1.8092068228167135</v>
      </c>
    </row>
    <row r="18387" spans="1:2" x14ac:dyDescent="0.25">
      <c r="A18387" s="28" t="s">
        <v>30</v>
      </c>
      <c r="B18387" s="2">
        <v>3.8372840770947758</v>
      </c>
    </row>
    <row r="18388" spans="1:2" x14ac:dyDescent="0.25">
      <c r="A18388" s="28" t="s">
        <v>88</v>
      </c>
      <c r="B18388" s="2">
        <v>11.988727410370817</v>
      </c>
    </row>
    <row r="18389" spans="1:2" x14ac:dyDescent="0.25">
      <c r="A18389" s="28" t="s">
        <v>80</v>
      </c>
      <c r="B18389" s="2">
        <v>4.0489234225841901</v>
      </c>
    </row>
    <row r="18390" spans="1:2" x14ac:dyDescent="0.25">
      <c r="A18390" s="28" t="s">
        <v>84</v>
      </c>
      <c r="B18390" s="2">
        <v>7.0084163616622615</v>
      </c>
    </row>
    <row r="18391" spans="1:2" x14ac:dyDescent="0.25">
      <c r="A18391" s="28" t="s">
        <v>85</v>
      </c>
      <c r="B18391" s="2">
        <v>17.575829101567848</v>
      </c>
    </row>
    <row r="18392" spans="1:2" x14ac:dyDescent="0.25">
      <c r="A18392" s="28" t="s">
        <v>82</v>
      </c>
      <c r="B18392" s="2">
        <v>35.769624629636454</v>
      </c>
    </row>
    <row r="18393" spans="1:2" x14ac:dyDescent="0.25">
      <c r="A18393" s="6" t="s">
        <v>246</v>
      </c>
      <c r="B18393" s="2">
        <v>192.30386311860698</v>
      </c>
    </row>
    <row r="18394" spans="1:2" x14ac:dyDescent="0.25">
      <c r="A18394" s="28" t="s">
        <v>79</v>
      </c>
      <c r="B18394" s="2">
        <v>2.6843558805185981</v>
      </c>
    </row>
    <row r="18395" spans="1:2" x14ac:dyDescent="0.25">
      <c r="A18395" s="28" t="s">
        <v>86</v>
      </c>
      <c r="B18395" s="2">
        <v>1.1506249760547245</v>
      </c>
    </row>
    <row r="18396" spans="1:2" x14ac:dyDescent="0.25">
      <c r="A18396" s="28" t="s">
        <v>87</v>
      </c>
      <c r="B18396" s="2">
        <v>5.816007568553923</v>
      </c>
    </row>
    <row r="18397" spans="1:2" x14ac:dyDescent="0.25">
      <c r="A18397" s="28" t="s">
        <v>31</v>
      </c>
      <c r="B18397" s="2">
        <v>12.137911025817132</v>
      </c>
    </row>
    <row r="18398" spans="1:2" x14ac:dyDescent="0.25">
      <c r="A18398" s="28" t="s">
        <v>29</v>
      </c>
      <c r="B18398" s="2">
        <v>9.3322718300561114</v>
      </c>
    </row>
    <row r="18399" spans="1:2" x14ac:dyDescent="0.25">
      <c r="A18399" s="28" t="s">
        <v>30</v>
      </c>
      <c r="B18399" s="2">
        <v>12.277496074863201</v>
      </c>
    </row>
    <row r="18400" spans="1:2" x14ac:dyDescent="0.25">
      <c r="A18400" s="28" t="s">
        <v>88</v>
      </c>
      <c r="B18400" s="2">
        <v>27.227981395588802</v>
      </c>
    </row>
    <row r="18401" spans="1:2" x14ac:dyDescent="0.25">
      <c r="A18401" s="28" t="s">
        <v>80</v>
      </c>
      <c r="B18401" s="2">
        <v>8.5744239402415854</v>
      </c>
    </row>
    <row r="18402" spans="1:2" x14ac:dyDescent="0.25">
      <c r="A18402" s="28" t="s">
        <v>84</v>
      </c>
      <c r="B18402" s="2">
        <v>21.134962661234855</v>
      </c>
    </row>
    <row r="18403" spans="1:2" x14ac:dyDescent="0.25">
      <c r="A18403" s="28" t="s">
        <v>85</v>
      </c>
      <c r="B18403" s="2">
        <v>58.001773832261271</v>
      </c>
    </row>
    <row r="18404" spans="1:2" x14ac:dyDescent="0.25">
      <c r="A18404" s="28" t="s">
        <v>82</v>
      </c>
      <c r="B18404" s="2">
        <v>33.966053933416781</v>
      </c>
    </row>
    <row r="18405" spans="1:2" x14ac:dyDescent="0.25">
      <c r="A18405" s="6" t="s">
        <v>248</v>
      </c>
      <c r="B18405" s="2">
        <v>2201.2731571476706</v>
      </c>
    </row>
    <row r="18406" spans="1:2" x14ac:dyDescent="0.25">
      <c r="A18406" s="28" t="s">
        <v>79</v>
      </c>
      <c r="B18406" s="2">
        <v>45.994583673737331</v>
      </c>
    </row>
    <row r="18407" spans="1:2" x14ac:dyDescent="0.25">
      <c r="A18407" s="28" t="s">
        <v>86</v>
      </c>
      <c r="B18407" s="2">
        <v>19.549107344886309</v>
      </c>
    </row>
    <row r="18408" spans="1:2" x14ac:dyDescent="0.25">
      <c r="A18408" s="28" t="s">
        <v>87</v>
      </c>
      <c r="B18408" s="2">
        <v>66.67375187979377</v>
      </c>
    </row>
    <row r="18409" spans="1:2" x14ac:dyDescent="0.25">
      <c r="A18409" s="28" t="s">
        <v>31</v>
      </c>
      <c r="B18409" s="2">
        <v>134.80156015326682</v>
      </c>
    </row>
    <row r="18410" spans="1:2" x14ac:dyDescent="0.25">
      <c r="A18410" s="28" t="s">
        <v>29</v>
      </c>
      <c r="B18410" s="2">
        <v>72.274019817835295</v>
      </c>
    </row>
    <row r="18411" spans="1:2" x14ac:dyDescent="0.25">
      <c r="A18411" s="28" t="s">
        <v>30</v>
      </c>
      <c r="B18411" s="2">
        <v>124.13385032511914</v>
      </c>
    </row>
    <row r="18412" spans="1:2" x14ac:dyDescent="0.25">
      <c r="A18412" s="28" t="s">
        <v>88</v>
      </c>
      <c r="B18412" s="2">
        <v>487.99980466480815</v>
      </c>
    </row>
    <row r="18413" spans="1:2" x14ac:dyDescent="0.25">
      <c r="A18413" s="28" t="s">
        <v>80</v>
      </c>
      <c r="B18413" s="2">
        <v>56.639612016588146</v>
      </c>
    </row>
    <row r="18414" spans="1:2" x14ac:dyDescent="0.25">
      <c r="A18414" s="28" t="s">
        <v>84</v>
      </c>
      <c r="B18414" s="2">
        <v>355.0811500302255</v>
      </c>
    </row>
    <row r="18415" spans="1:2" x14ac:dyDescent="0.25">
      <c r="A18415" s="28" t="s">
        <v>85</v>
      </c>
      <c r="B18415" s="2">
        <v>430.02006280979515</v>
      </c>
    </row>
    <row r="18416" spans="1:2" x14ac:dyDescent="0.25">
      <c r="A18416" s="28" t="s">
        <v>82</v>
      </c>
      <c r="B18416" s="2">
        <v>408.10565443161539</v>
      </c>
    </row>
    <row r="18417" spans="1:2" x14ac:dyDescent="0.25">
      <c r="A18417" s="6" t="s">
        <v>20</v>
      </c>
      <c r="B18417" s="2">
        <v>563.0387068103239</v>
      </c>
    </row>
    <row r="18418" spans="1:2" x14ac:dyDescent="0.25">
      <c r="A18418" s="28" t="s">
        <v>79</v>
      </c>
      <c r="B18418" s="2">
        <v>16.800442862781846</v>
      </c>
    </row>
    <row r="18419" spans="1:2" x14ac:dyDescent="0.25">
      <c r="A18419" s="28" t="s">
        <v>86</v>
      </c>
      <c r="B18419" s="2">
        <v>8.8609178658153613</v>
      </c>
    </row>
    <row r="18420" spans="1:2" x14ac:dyDescent="0.25">
      <c r="A18420" s="28" t="s">
        <v>87</v>
      </c>
      <c r="B18420" s="2">
        <v>27.915600690583535</v>
      </c>
    </row>
    <row r="18421" spans="1:2" x14ac:dyDescent="0.25">
      <c r="A18421" s="28" t="s">
        <v>31</v>
      </c>
      <c r="B18421" s="2">
        <v>46.615613989349306</v>
      </c>
    </row>
    <row r="18422" spans="1:2" x14ac:dyDescent="0.25">
      <c r="A18422" s="28" t="s">
        <v>29</v>
      </c>
      <c r="B18422" s="2">
        <v>22.377678770971553</v>
      </c>
    </row>
    <row r="18423" spans="1:2" x14ac:dyDescent="0.25">
      <c r="A18423" s="28" t="s">
        <v>30</v>
      </c>
      <c r="B18423" s="2">
        <v>38.623729659850966</v>
      </c>
    </row>
    <row r="18424" spans="1:2" x14ac:dyDescent="0.25">
      <c r="A18424" s="28" t="s">
        <v>88</v>
      </c>
      <c r="B18424" s="2">
        <v>154.39470942236039</v>
      </c>
    </row>
    <row r="18425" spans="1:2" x14ac:dyDescent="0.25">
      <c r="A18425" s="28" t="s">
        <v>80</v>
      </c>
      <c r="B18425" s="2">
        <v>4.8406845642632117</v>
      </c>
    </row>
    <row r="18426" spans="1:2" x14ac:dyDescent="0.25">
      <c r="A18426" s="28" t="s">
        <v>84</v>
      </c>
      <c r="B18426" s="2">
        <v>53.687194422921657</v>
      </c>
    </row>
    <row r="18427" spans="1:2" x14ac:dyDescent="0.25">
      <c r="A18427" s="28" t="s">
        <v>85</v>
      </c>
      <c r="B18427" s="2">
        <v>87.972716050733126</v>
      </c>
    </row>
    <row r="18428" spans="1:2" x14ac:dyDescent="0.25">
      <c r="A18428" s="28" t="s">
        <v>82</v>
      </c>
      <c r="B18428" s="2">
        <v>100.94941851069294</v>
      </c>
    </row>
    <row r="18429" spans="1:2" x14ac:dyDescent="0.25">
      <c r="A18429" s="6" t="s">
        <v>21</v>
      </c>
      <c r="B18429" s="2">
        <v>324.81630540019114</v>
      </c>
    </row>
    <row r="18430" spans="1:2" x14ac:dyDescent="0.25">
      <c r="A18430" s="28" t="s">
        <v>79</v>
      </c>
      <c r="B18430" s="2">
        <v>3.8064639267011318</v>
      </c>
    </row>
    <row r="18431" spans="1:2" x14ac:dyDescent="0.25">
      <c r="A18431" s="28" t="s">
        <v>86</v>
      </c>
      <c r="B18431" s="2">
        <v>2.309815178835033</v>
      </c>
    </row>
    <row r="18432" spans="1:2" x14ac:dyDescent="0.25">
      <c r="A18432" s="28" t="s">
        <v>87</v>
      </c>
      <c r="B18432" s="2">
        <v>2.1759364568695685</v>
      </c>
    </row>
    <row r="18433" spans="1:2" x14ac:dyDescent="0.25">
      <c r="A18433" s="28" t="s">
        <v>31</v>
      </c>
      <c r="B18433" s="2">
        <v>11.412404328641003</v>
      </c>
    </row>
    <row r="18434" spans="1:2" x14ac:dyDescent="0.25">
      <c r="A18434" s="28" t="s">
        <v>29</v>
      </c>
      <c r="B18434" s="2">
        <v>5.1903409001369036</v>
      </c>
    </row>
    <row r="18435" spans="1:2" x14ac:dyDescent="0.25">
      <c r="A18435" s="28" t="s">
        <v>30</v>
      </c>
      <c r="B18435" s="2">
        <v>14.909172149938563</v>
      </c>
    </row>
    <row r="18436" spans="1:2" x14ac:dyDescent="0.25">
      <c r="A18436" s="28" t="s">
        <v>88</v>
      </c>
      <c r="B18436" s="2">
        <v>46.171676662477353</v>
      </c>
    </row>
    <row r="18437" spans="1:2" x14ac:dyDescent="0.25">
      <c r="A18437" s="28" t="s">
        <v>80</v>
      </c>
      <c r="B18437" s="2">
        <v>42.291376090935266</v>
      </c>
    </row>
    <row r="18438" spans="1:2" x14ac:dyDescent="0.25">
      <c r="A18438" s="28" t="s">
        <v>84</v>
      </c>
      <c r="B18438" s="2">
        <v>52.966016692301409</v>
      </c>
    </row>
    <row r="18439" spans="1:2" x14ac:dyDescent="0.25">
      <c r="A18439" s="28" t="s">
        <v>85</v>
      </c>
      <c r="B18439" s="2">
        <v>52.265647425803031</v>
      </c>
    </row>
    <row r="18440" spans="1:2" x14ac:dyDescent="0.25">
      <c r="A18440" s="28" t="s">
        <v>82</v>
      </c>
      <c r="B18440" s="2">
        <v>91.317455587551876</v>
      </c>
    </row>
    <row r="18441" spans="1:2" x14ac:dyDescent="0.25">
      <c r="A18441" s="6" t="s">
        <v>22</v>
      </c>
      <c r="B18441" s="2">
        <v>76.649337171824129</v>
      </c>
    </row>
    <row r="18442" spans="1:2" x14ac:dyDescent="0.25">
      <c r="A18442" s="28" t="s">
        <v>79</v>
      </c>
      <c r="B18442" s="2">
        <v>1.4760213789581726</v>
      </c>
    </row>
    <row r="18443" spans="1:2" x14ac:dyDescent="0.25">
      <c r="A18443" s="28" t="s">
        <v>86</v>
      </c>
      <c r="B18443" s="2">
        <v>0.96519556737122603</v>
      </c>
    </row>
    <row r="18444" spans="1:2" x14ac:dyDescent="0.25">
      <c r="A18444" s="28" t="s">
        <v>87</v>
      </c>
      <c r="B18444" s="2">
        <v>2.8265593469611665</v>
      </c>
    </row>
    <row r="18445" spans="1:2" x14ac:dyDescent="0.25">
      <c r="A18445" s="28" t="s">
        <v>31</v>
      </c>
      <c r="B18445" s="2">
        <v>6.6066125501467754</v>
      </c>
    </row>
    <row r="18446" spans="1:2" x14ac:dyDescent="0.25">
      <c r="A18446" s="28" t="s">
        <v>29</v>
      </c>
      <c r="B18446" s="2">
        <v>3.4879111882982459</v>
      </c>
    </row>
    <row r="18447" spans="1:2" x14ac:dyDescent="0.25">
      <c r="A18447" s="28" t="s">
        <v>30</v>
      </c>
      <c r="B18447" s="2">
        <v>5.4576547212082813</v>
      </c>
    </row>
    <row r="18448" spans="1:2" x14ac:dyDescent="0.25">
      <c r="A18448" s="28" t="s">
        <v>88</v>
      </c>
      <c r="B18448" s="2">
        <v>13.451485666707248</v>
      </c>
    </row>
    <row r="18449" spans="1:2" x14ac:dyDescent="0.25">
      <c r="A18449" s="28" t="s">
        <v>80</v>
      </c>
      <c r="B18449" s="2">
        <v>1.8236664887107044</v>
      </c>
    </row>
    <row r="18450" spans="1:2" x14ac:dyDescent="0.25">
      <c r="A18450" s="28" t="s">
        <v>84</v>
      </c>
      <c r="B18450" s="2">
        <v>5.8830955479390532</v>
      </c>
    </row>
    <row r="18451" spans="1:2" x14ac:dyDescent="0.25">
      <c r="A18451" s="28" t="s">
        <v>85</v>
      </c>
      <c r="B18451" s="2">
        <v>18.177206968985836</v>
      </c>
    </row>
    <row r="18452" spans="1:2" x14ac:dyDescent="0.25">
      <c r="A18452" s="28" t="s">
        <v>82</v>
      </c>
      <c r="B18452" s="2">
        <v>16.493927746537409</v>
      </c>
    </row>
    <row r="18453" spans="1:2" x14ac:dyDescent="0.25">
      <c r="A18453" s="6" t="s">
        <v>25</v>
      </c>
      <c r="B18453" s="2">
        <v>395.69334500198784</v>
      </c>
    </row>
    <row r="18454" spans="1:2" x14ac:dyDescent="0.25">
      <c r="A18454" s="28" t="s">
        <v>79</v>
      </c>
      <c r="B18454" s="2">
        <v>15.137984807675686</v>
      </c>
    </row>
    <row r="18455" spans="1:2" x14ac:dyDescent="0.25">
      <c r="A18455" s="28" t="s">
        <v>86</v>
      </c>
      <c r="B18455" s="2">
        <v>3.7297531731158293</v>
      </c>
    </row>
    <row r="18456" spans="1:2" x14ac:dyDescent="0.25">
      <c r="A18456" s="28" t="s">
        <v>87</v>
      </c>
      <c r="B18456" s="2">
        <v>4.1818874337528849</v>
      </c>
    </row>
    <row r="18457" spans="1:2" x14ac:dyDescent="0.25">
      <c r="A18457" s="28" t="s">
        <v>31</v>
      </c>
      <c r="B18457" s="2">
        <v>26.244415557200821</v>
      </c>
    </row>
    <row r="18458" spans="1:2" x14ac:dyDescent="0.25">
      <c r="A18458" s="28" t="s">
        <v>29</v>
      </c>
      <c r="B18458" s="2">
        <v>14.840386498164914</v>
      </c>
    </row>
    <row r="18459" spans="1:2" x14ac:dyDescent="0.25">
      <c r="A18459" s="28" t="s">
        <v>30</v>
      </c>
      <c r="B18459" s="2">
        <v>34.479536254759935</v>
      </c>
    </row>
    <row r="18460" spans="1:2" x14ac:dyDescent="0.25">
      <c r="A18460" s="28" t="s">
        <v>88</v>
      </c>
      <c r="B18460" s="2">
        <v>58.652849191891363</v>
      </c>
    </row>
    <row r="18461" spans="1:2" x14ac:dyDescent="0.25">
      <c r="A18461" s="28" t="s">
        <v>80</v>
      </c>
      <c r="B18461" s="2">
        <v>8.6878804600468005</v>
      </c>
    </row>
    <row r="18462" spans="1:2" x14ac:dyDescent="0.25">
      <c r="A18462" s="28" t="s">
        <v>84</v>
      </c>
      <c r="B18462" s="2">
        <v>37.901830966125985</v>
      </c>
    </row>
    <row r="18463" spans="1:2" x14ac:dyDescent="0.25">
      <c r="A18463" s="28" t="s">
        <v>85</v>
      </c>
      <c r="B18463" s="2">
        <v>111.44471824433137</v>
      </c>
    </row>
    <row r="18464" spans="1:2" x14ac:dyDescent="0.25">
      <c r="A18464" s="28" t="s">
        <v>82</v>
      </c>
      <c r="B18464" s="2">
        <v>80.392102414922221</v>
      </c>
    </row>
    <row r="18465" spans="1:2" x14ac:dyDescent="0.25">
      <c r="A18465" s="6" t="s">
        <v>23</v>
      </c>
      <c r="B18465" s="2">
        <v>122.04476915648074</v>
      </c>
    </row>
    <row r="18466" spans="1:2" x14ac:dyDescent="0.25">
      <c r="A18466" s="28" t="s">
        <v>79</v>
      </c>
      <c r="B18466" s="2">
        <v>1.7809716227837813</v>
      </c>
    </row>
    <row r="18467" spans="1:2" x14ac:dyDescent="0.25">
      <c r="A18467" s="28" t="s">
        <v>86</v>
      </c>
      <c r="B18467" s="2">
        <v>1.0807506973102501</v>
      </c>
    </row>
    <row r="18468" spans="1:2" x14ac:dyDescent="0.25">
      <c r="A18468" s="28" t="s">
        <v>87</v>
      </c>
      <c r="B18468" s="2">
        <v>3.7967002621904293</v>
      </c>
    </row>
    <row r="18469" spans="1:2" x14ac:dyDescent="0.25">
      <c r="A18469" s="28" t="s">
        <v>31</v>
      </c>
      <c r="B18469" s="2">
        <v>11.594535412926302</v>
      </c>
    </row>
    <row r="18470" spans="1:2" x14ac:dyDescent="0.25">
      <c r="A18470" s="28" t="s">
        <v>29</v>
      </c>
      <c r="B18470" s="2">
        <v>5.2954525393247218</v>
      </c>
    </row>
    <row r="18471" spans="1:2" x14ac:dyDescent="0.25">
      <c r="A18471" s="28" t="s">
        <v>30</v>
      </c>
      <c r="B18471" s="2">
        <v>8.9013241642056027</v>
      </c>
    </row>
    <row r="18472" spans="1:2" x14ac:dyDescent="0.25">
      <c r="A18472" s="28" t="s">
        <v>88</v>
      </c>
      <c r="B18472" s="2">
        <v>19.283856310495228</v>
      </c>
    </row>
    <row r="18473" spans="1:2" x14ac:dyDescent="0.25">
      <c r="A18473" s="28" t="s">
        <v>80</v>
      </c>
      <c r="B18473" s="2">
        <v>3.2893151240151646</v>
      </c>
    </row>
    <row r="18474" spans="1:2" x14ac:dyDescent="0.25">
      <c r="A18474" s="28" t="s">
        <v>84</v>
      </c>
      <c r="B18474" s="2">
        <v>18.377935426359667</v>
      </c>
    </row>
    <row r="18475" spans="1:2" x14ac:dyDescent="0.25">
      <c r="A18475" s="28" t="s">
        <v>85</v>
      </c>
      <c r="B18475" s="2">
        <v>23.005952760651926</v>
      </c>
    </row>
    <row r="18476" spans="1:2" x14ac:dyDescent="0.25">
      <c r="A18476" s="28" t="s">
        <v>82</v>
      </c>
      <c r="B18476" s="2">
        <v>25.637974836217666</v>
      </c>
    </row>
    <row r="18477" spans="1:2" x14ac:dyDescent="0.25">
      <c r="A18477" s="6" t="s">
        <v>250</v>
      </c>
      <c r="B18477" s="2">
        <v>963.72694931833064</v>
      </c>
    </row>
    <row r="18478" spans="1:2" x14ac:dyDescent="0.25">
      <c r="A18478" s="28" t="s">
        <v>79</v>
      </c>
      <c r="B18478" s="2">
        <v>12.032512364599642</v>
      </c>
    </row>
    <row r="18479" spans="1:2" x14ac:dyDescent="0.25">
      <c r="A18479" s="28" t="s">
        <v>86</v>
      </c>
      <c r="B18479" s="2">
        <v>8.1722702796086306</v>
      </c>
    </row>
    <row r="18480" spans="1:2" x14ac:dyDescent="0.25">
      <c r="A18480" s="28" t="s">
        <v>87</v>
      </c>
      <c r="B18480" s="2">
        <v>27.618706822800259</v>
      </c>
    </row>
    <row r="18481" spans="1:2" x14ac:dyDescent="0.25">
      <c r="A18481" s="28" t="s">
        <v>31</v>
      </c>
      <c r="B18481" s="2">
        <v>64.075957815600091</v>
      </c>
    </row>
    <row r="18482" spans="1:2" x14ac:dyDescent="0.25">
      <c r="A18482" s="28" t="s">
        <v>29</v>
      </c>
      <c r="B18482" s="2">
        <v>34.536188908603918</v>
      </c>
    </row>
    <row r="18483" spans="1:2" x14ac:dyDescent="0.25">
      <c r="A18483" s="28" t="s">
        <v>30</v>
      </c>
      <c r="B18483" s="2">
        <v>55.652499024367295</v>
      </c>
    </row>
    <row r="18484" spans="1:2" x14ac:dyDescent="0.25">
      <c r="A18484" s="28" t="s">
        <v>88</v>
      </c>
      <c r="B18484" s="2">
        <v>224.35145218411458</v>
      </c>
    </row>
    <row r="18485" spans="1:2" x14ac:dyDescent="0.25">
      <c r="A18485" s="28" t="s">
        <v>80</v>
      </c>
      <c r="B18485" s="2">
        <v>31.408042892186845</v>
      </c>
    </row>
    <row r="18486" spans="1:2" x14ac:dyDescent="0.25">
      <c r="A18486" s="28" t="s">
        <v>84</v>
      </c>
      <c r="B18486" s="2">
        <v>153.25101979034935</v>
      </c>
    </row>
    <row r="18487" spans="1:2" x14ac:dyDescent="0.25">
      <c r="A18487" s="28" t="s">
        <v>85</v>
      </c>
      <c r="B18487" s="2">
        <v>153.89299057570264</v>
      </c>
    </row>
    <row r="18488" spans="1:2" x14ac:dyDescent="0.25">
      <c r="A18488" s="28" t="s">
        <v>82</v>
      </c>
      <c r="B18488" s="2">
        <v>198.73530866039724</v>
      </c>
    </row>
    <row r="18489" spans="1:2" x14ac:dyDescent="0.25">
      <c r="A18489" s="6" t="s">
        <v>252</v>
      </c>
      <c r="B18489" s="2">
        <v>972.30502157293665</v>
      </c>
    </row>
    <row r="18490" spans="1:2" x14ac:dyDescent="0.25">
      <c r="A18490" s="28" t="s">
        <v>79</v>
      </c>
      <c r="B18490" s="2">
        <v>21.819126555723255</v>
      </c>
    </row>
    <row r="18491" spans="1:2" x14ac:dyDescent="0.25">
      <c r="A18491" s="28" t="s">
        <v>86</v>
      </c>
      <c r="B18491" s="2">
        <v>5.92034545217287</v>
      </c>
    </row>
    <row r="18492" spans="1:2" x14ac:dyDescent="0.25">
      <c r="A18492" s="28" t="s">
        <v>87</v>
      </c>
      <c r="B18492" s="2">
        <v>27.845387209454476</v>
      </c>
    </row>
    <row r="18493" spans="1:2" x14ac:dyDescent="0.25">
      <c r="A18493" s="28" t="s">
        <v>31</v>
      </c>
      <c r="B18493" s="2">
        <v>65.447121883332272</v>
      </c>
    </row>
    <row r="18494" spans="1:2" x14ac:dyDescent="0.25">
      <c r="A18494" s="28" t="s">
        <v>29</v>
      </c>
      <c r="B18494" s="2">
        <v>117.74781068038357</v>
      </c>
    </row>
    <row r="18495" spans="1:2" x14ac:dyDescent="0.25">
      <c r="A18495" s="28" t="s">
        <v>30</v>
      </c>
      <c r="B18495" s="2">
        <v>48.990468646327514</v>
      </c>
    </row>
    <row r="18496" spans="1:2" x14ac:dyDescent="0.25">
      <c r="A18496" s="28" t="s">
        <v>88</v>
      </c>
      <c r="B18496" s="2">
        <v>203.94228805831705</v>
      </c>
    </row>
    <row r="18497" spans="1:2" x14ac:dyDescent="0.25">
      <c r="A18497" s="28" t="s">
        <v>80</v>
      </c>
      <c r="B18497" s="2">
        <v>35.103589005790838</v>
      </c>
    </row>
    <row r="18498" spans="1:2" x14ac:dyDescent="0.25">
      <c r="A18498" s="28" t="s">
        <v>84</v>
      </c>
      <c r="B18498" s="2">
        <v>74.370403148751123</v>
      </c>
    </row>
    <row r="18499" spans="1:2" x14ac:dyDescent="0.25">
      <c r="A18499" s="28" t="s">
        <v>85</v>
      </c>
      <c r="B18499" s="2">
        <v>166.47893352870457</v>
      </c>
    </row>
    <row r="18500" spans="1:2" x14ac:dyDescent="0.25">
      <c r="A18500" s="28" t="s">
        <v>82</v>
      </c>
      <c r="B18500" s="2">
        <v>204.63954740397898</v>
      </c>
    </row>
    <row r="18501" spans="1:2" x14ac:dyDescent="0.25">
      <c r="A18501" s="6" t="s">
        <v>230</v>
      </c>
      <c r="B18501" s="2">
        <v>334.13567240093414</v>
      </c>
    </row>
    <row r="18502" spans="1:2" x14ac:dyDescent="0.25">
      <c r="A18502" s="28" t="s">
        <v>79</v>
      </c>
      <c r="B18502" s="2">
        <v>7.6979440970995725</v>
      </c>
    </row>
    <row r="18503" spans="1:2" x14ac:dyDescent="0.25">
      <c r="A18503" s="28" t="s">
        <v>86</v>
      </c>
      <c r="B18503" s="2">
        <v>3.2172444451360183</v>
      </c>
    </row>
    <row r="18504" spans="1:2" x14ac:dyDescent="0.25">
      <c r="A18504" s="28" t="s">
        <v>87</v>
      </c>
      <c r="B18504" s="2">
        <v>11.149988077263028</v>
      </c>
    </row>
    <row r="18505" spans="1:2" x14ac:dyDescent="0.25">
      <c r="A18505" s="28" t="s">
        <v>31</v>
      </c>
      <c r="B18505" s="2">
        <v>27.928725457135368</v>
      </c>
    </row>
    <row r="18506" spans="1:2" x14ac:dyDescent="0.25">
      <c r="A18506" s="28" t="s">
        <v>29</v>
      </c>
      <c r="B18506" s="2">
        <v>19.419198639519173</v>
      </c>
    </row>
    <row r="18507" spans="1:2" x14ac:dyDescent="0.25">
      <c r="A18507" s="28" t="s">
        <v>30</v>
      </c>
      <c r="B18507" s="2">
        <v>22.864958728307343</v>
      </c>
    </row>
    <row r="18508" spans="1:2" x14ac:dyDescent="0.25">
      <c r="A18508" s="28" t="s">
        <v>88</v>
      </c>
      <c r="B18508" s="2">
        <v>68.279692466964121</v>
      </c>
    </row>
    <row r="18509" spans="1:2" x14ac:dyDescent="0.25">
      <c r="A18509" s="28" t="s">
        <v>80</v>
      </c>
      <c r="B18509" s="2">
        <v>8.8762510972715205</v>
      </c>
    </row>
    <row r="18510" spans="1:2" x14ac:dyDescent="0.25">
      <c r="A18510" s="28" t="s">
        <v>84</v>
      </c>
      <c r="B18510" s="2">
        <v>24.747584916586302</v>
      </c>
    </row>
    <row r="18511" spans="1:2" x14ac:dyDescent="0.25">
      <c r="A18511" s="28" t="s">
        <v>85</v>
      </c>
      <c r="B18511" s="2">
        <v>55.762315058368117</v>
      </c>
    </row>
    <row r="18512" spans="1:2" x14ac:dyDescent="0.25">
      <c r="A18512" s="28" t="s">
        <v>82</v>
      </c>
      <c r="B18512" s="2">
        <v>84.191769417283595</v>
      </c>
    </row>
    <row r="18513" spans="1:2" x14ac:dyDescent="0.25">
      <c r="A18513" s="6" t="s">
        <v>93</v>
      </c>
      <c r="B18513" s="2">
        <v>8748.7431627996793</v>
      </c>
    </row>
    <row r="18514" spans="1:2" x14ac:dyDescent="0.25">
      <c r="A18514" s="28" t="s">
        <v>79</v>
      </c>
      <c r="B18514" s="2">
        <v>182.56214280892058</v>
      </c>
    </row>
    <row r="18515" spans="1:2" x14ac:dyDescent="0.25">
      <c r="A18515" s="28" t="s">
        <v>86</v>
      </c>
      <c r="B18515" s="2">
        <v>81.52875258019003</v>
      </c>
    </row>
    <row r="18516" spans="1:2" x14ac:dyDescent="0.25">
      <c r="A18516" s="28" t="s">
        <v>87</v>
      </c>
      <c r="B18516" s="2">
        <v>245.66180954471983</v>
      </c>
    </row>
    <row r="18517" spans="1:2" x14ac:dyDescent="0.25">
      <c r="A18517" s="28" t="s">
        <v>31</v>
      </c>
      <c r="B18517" s="2">
        <v>576.45792440718901</v>
      </c>
    </row>
    <row r="18518" spans="1:2" x14ac:dyDescent="0.25">
      <c r="A18518" s="28" t="s">
        <v>29</v>
      </c>
      <c r="B18518" s="2">
        <v>402.08448844900624</v>
      </c>
    </row>
    <row r="18519" spans="1:2" x14ac:dyDescent="0.25">
      <c r="A18519" s="28" t="s">
        <v>30</v>
      </c>
      <c r="B18519" s="2">
        <v>498.80920221568812</v>
      </c>
    </row>
    <row r="18520" spans="1:2" x14ac:dyDescent="0.25">
      <c r="A18520" s="28" t="s">
        <v>88</v>
      </c>
      <c r="B18520" s="2">
        <v>1816.3571422937646</v>
      </c>
    </row>
    <row r="18521" spans="1:2" x14ac:dyDescent="0.25">
      <c r="A18521" s="28" t="s">
        <v>80</v>
      </c>
      <c r="B18521" s="2">
        <v>354.67872692877461</v>
      </c>
    </row>
    <row r="18522" spans="1:2" x14ac:dyDescent="0.25">
      <c r="A18522" s="28" t="s">
        <v>84</v>
      </c>
      <c r="B18522" s="2">
        <v>1170.8291235316387</v>
      </c>
    </row>
    <row r="18523" spans="1:2" x14ac:dyDescent="0.25">
      <c r="A18523" s="28" t="s">
        <v>85</v>
      </c>
      <c r="B18523" s="2">
        <v>1609.8454185116323</v>
      </c>
    </row>
    <row r="18524" spans="1:2" x14ac:dyDescent="0.25">
      <c r="A18524" s="28" t="s">
        <v>82</v>
      </c>
      <c r="B18524" s="2">
        <v>1809.9284315281559</v>
      </c>
    </row>
    <row r="18525" spans="1:2" x14ac:dyDescent="0.25">
      <c r="A18525" s="3" t="s">
        <v>225</v>
      </c>
      <c r="B18525" s="2">
        <v>531.39164146600274</v>
      </c>
    </row>
    <row r="18526" spans="1:2" x14ac:dyDescent="0.25">
      <c r="A18526" s="6" t="s">
        <v>229</v>
      </c>
      <c r="B18526" s="2">
        <v>2.6952565664706185</v>
      </c>
    </row>
    <row r="18527" spans="1:2" x14ac:dyDescent="0.25">
      <c r="A18527" s="28" t="s">
        <v>79</v>
      </c>
      <c r="B18527" s="2">
        <v>2.0530095157631802E-2</v>
      </c>
    </row>
    <row r="18528" spans="1:2" x14ac:dyDescent="0.25">
      <c r="A18528" s="28" t="s">
        <v>86</v>
      </c>
      <c r="B18528" s="2">
        <v>5.6478422504170544E-3</v>
      </c>
    </row>
    <row r="18529" spans="1:2" x14ac:dyDescent="0.25">
      <c r="A18529" s="28" t="s">
        <v>87</v>
      </c>
      <c r="B18529" s="2">
        <v>0.11826621829999014</v>
      </c>
    </row>
    <row r="18530" spans="1:2" x14ac:dyDescent="0.25">
      <c r="A18530" s="28" t="s">
        <v>31</v>
      </c>
      <c r="B18530" s="2">
        <v>0.46977378458828412</v>
      </c>
    </row>
    <row r="18531" spans="1:2" x14ac:dyDescent="0.25">
      <c r="A18531" s="28" t="s">
        <v>29</v>
      </c>
      <c r="B18531" s="2">
        <v>0.28146885035605479</v>
      </c>
    </row>
    <row r="18532" spans="1:2" x14ac:dyDescent="0.25">
      <c r="A18532" s="28" t="s">
        <v>30</v>
      </c>
      <c r="B18532" s="2">
        <v>1.0163920441891894</v>
      </c>
    </row>
    <row r="18533" spans="1:2" x14ac:dyDescent="0.25">
      <c r="A18533" s="28" t="s">
        <v>88</v>
      </c>
      <c r="B18533" s="2">
        <v>5.7800407167394513E-2</v>
      </c>
    </row>
    <row r="18534" spans="1:2" x14ac:dyDescent="0.25">
      <c r="A18534" s="28" t="s">
        <v>80</v>
      </c>
      <c r="B18534" s="2">
        <v>1.4141096947433804E-2</v>
      </c>
    </row>
    <row r="18535" spans="1:2" x14ac:dyDescent="0.25">
      <c r="A18535" s="28" t="s">
        <v>84</v>
      </c>
      <c r="B18535" s="2">
        <v>5.0888214889274426E-2</v>
      </c>
    </row>
    <row r="18536" spans="1:2" x14ac:dyDescent="0.25">
      <c r="A18536" s="28" t="s">
        <v>85</v>
      </c>
      <c r="B18536" s="2">
        <v>0.24339774221266944</v>
      </c>
    </row>
    <row r="18537" spans="1:2" x14ac:dyDescent="0.25">
      <c r="A18537" s="28" t="s">
        <v>82</v>
      </c>
      <c r="B18537" s="2">
        <v>0.41695027041227911</v>
      </c>
    </row>
    <row r="18538" spans="1:2" x14ac:dyDescent="0.25">
      <c r="A18538" s="6" t="s">
        <v>240</v>
      </c>
      <c r="B18538" s="2">
        <v>2.3099669369722702</v>
      </c>
    </row>
    <row r="18539" spans="1:2" x14ac:dyDescent="0.25">
      <c r="A18539" s="28" t="s">
        <v>79</v>
      </c>
      <c r="B18539" s="2">
        <v>4.1834044300626235E-3</v>
      </c>
    </row>
    <row r="18540" spans="1:2" x14ac:dyDescent="0.25">
      <c r="A18540" s="28" t="s">
        <v>87</v>
      </c>
      <c r="B18540" s="2">
        <v>7.6910760598475222E-2</v>
      </c>
    </row>
    <row r="18541" spans="1:2" x14ac:dyDescent="0.25">
      <c r="A18541" s="28" t="s">
        <v>31</v>
      </c>
      <c r="B18541" s="2">
        <v>4.4339274663277098E-2</v>
      </c>
    </row>
    <row r="18542" spans="1:2" x14ac:dyDescent="0.25">
      <c r="A18542" s="28" t="s">
        <v>29</v>
      </c>
      <c r="B18542" s="2">
        <v>0.13779863385404048</v>
      </c>
    </row>
    <row r="18543" spans="1:2" x14ac:dyDescent="0.25">
      <c r="A18543" s="28" t="s">
        <v>30</v>
      </c>
      <c r="B18543" s="2">
        <v>0.17652532263242893</v>
      </c>
    </row>
    <row r="18544" spans="1:2" x14ac:dyDescent="0.25">
      <c r="A18544" s="28" t="s">
        <v>88</v>
      </c>
      <c r="B18544" s="2">
        <v>5.2802015641770936E-2</v>
      </c>
    </row>
    <row r="18545" spans="1:2" x14ac:dyDescent="0.25">
      <c r="A18545" s="28" t="s">
        <v>80</v>
      </c>
      <c r="B18545" s="2">
        <v>3.8543406647149241E-3</v>
      </c>
    </row>
    <row r="18546" spans="1:2" x14ac:dyDescent="0.25">
      <c r="A18546" s="28" t="s">
        <v>84</v>
      </c>
      <c r="B18546" s="2">
        <v>5.2448176158024655E-2</v>
      </c>
    </row>
    <row r="18547" spans="1:2" x14ac:dyDescent="0.25">
      <c r="A18547" s="28" t="s">
        <v>85</v>
      </c>
      <c r="B18547" s="2">
        <v>0.52257230459631809</v>
      </c>
    </row>
    <row r="18548" spans="1:2" x14ac:dyDescent="0.25">
      <c r="A18548" s="28" t="s">
        <v>82</v>
      </c>
      <c r="B18548" s="2">
        <v>1.2385327037331573</v>
      </c>
    </row>
    <row r="18549" spans="1:2" x14ac:dyDescent="0.25">
      <c r="A18549" s="6" t="s">
        <v>242</v>
      </c>
      <c r="B18549" s="2">
        <v>32.327149671117901</v>
      </c>
    </row>
    <row r="18550" spans="1:2" x14ac:dyDescent="0.25">
      <c r="A18550" s="28" t="s">
        <v>79</v>
      </c>
      <c r="B18550" s="2">
        <v>0.73250325125809712</v>
      </c>
    </row>
    <row r="18551" spans="1:2" x14ac:dyDescent="0.25">
      <c r="A18551" s="28" t="s">
        <v>86</v>
      </c>
      <c r="B18551" s="2">
        <v>0.28858244745038802</v>
      </c>
    </row>
    <row r="18552" spans="1:2" x14ac:dyDescent="0.25">
      <c r="A18552" s="28" t="s">
        <v>87</v>
      </c>
      <c r="B18552" s="2">
        <v>1.3141853715874459</v>
      </c>
    </row>
    <row r="18553" spans="1:2" x14ac:dyDescent="0.25">
      <c r="A18553" s="28" t="s">
        <v>31</v>
      </c>
      <c r="B18553" s="2">
        <v>5.678010304340626</v>
      </c>
    </row>
    <row r="18554" spans="1:2" x14ac:dyDescent="0.25">
      <c r="A18554" s="28" t="s">
        <v>29</v>
      </c>
      <c r="B18554" s="2">
        <v>1.3905422266606331</v>
      </c>
    </row>
    <row r="18555" spans="1:2" x14ac:dyDescent="0.25">
      <c r="A18555" s="28" t="s">
        <v>30</v>
      </c>
      <c r="B18555" s="2">
        <v>5.5562269484240261</v>
      </c>
    </row>
    <row r="18556" spans="1:2" x14ac:dyDescent="0.25">
      <c r="A18556" s="28" t="s">
        <v>88</v>
      </c>
      <c r="B18556" s="2">
        <v>3.5765572990494814</v>
      </c>
    </row>
    <row r="18557" spans="1:2" x14ac:dyDescent="0.25">
      <c r="A18557" s="28" t="s">
        <v>80</v>
      </c>
      <c r="B18557" s="2">
        <v>0.43898270549870294</v>
      </c>
    </row>
    <row r="18558" spans="1:2" x14ac:dyDescent="0.25">
      <c r="A18558" s="28" t="s">
        <v>84</v>
      </c>
      <c r="B18558" s="2">
        <v>1.3754075947945841</v>
      </c>
    </row>
    <row r="18559" spans="1:2" x14ac:dyDescent="0.25">
      <c r="A18559" s="28" t="s">
        <v>85</v>
      </c>
      <c r="B18559" s="2">
        <v>4.6047652949060511</v>
      </c>
    </row>
    <row r="18560" spans="1:2" x14ac:dyDescent="0.25">
      <c r="A18560" s="28" t="s">
        <v>82</v>
      </c>
      <c r="B18560" s="2">
        <v>7.3713862271478598</v>
      </c>
    </row>
    <row r="18561" spans="1:2" x14ac:dyDescent="0.25">
      <c r="A18561" s="6" t="s">
        <v>19</v>
      </c>
      <c r="B18561" s="2">
        <v>0.16205302124212023</v>
      </c>
    </row>
    <row r="18562" spans="1:2" x14ac:dyDescent="0.25">
      <c r="A18562" s="28" t="s">
        <v>79</v>
      </c>
      <c r="B18562" s="2">
        <v>3.5994554417454451E-2</v>
      </c>
    </row>
    <row r="18563" spans="1:2" x14ac:dyDescent="0.25">
      <c r="A18563" s="28" t="s">
        <v>86</v>
      </c>
      <c r="B18563" s="2">
        <v>3.2706652514771909E-3</v>
      </c>
    </row>
    <row r="18564" spans="1:2" x14ac:dyDescent="0.25">
      <c r="A18564" s="28" t="s">
        <v>87</v>
      </c>
      <c r="B18564" s="2">
        <v>1.6831509006742641E-3</v>
      </c>
    </row>
    <row r="18565" spans="1:2" x14ac:dyDescent="0.25">
      <c r="A18565" s="28" t="s">
        <v>31</v>
      </c>
      <c r="B18565" s="2">
        <v>1.1432293180176504E-2</v>
      </c>
    </row>
    <row r="18566" spans="1:2" x14ac:dyDescent="0.25">
      <c r="A18566" s="28" t="s">
        <v>29</v>
      </c>
      <c r="B18566" s="2">
        <v>3.9873330880533311E-3</v>
      </c>
    </row>
    <row r="18567" spans="1:2" x14ac:dyDescent="0.25">
      <c r="A18567" s="28" t="s">
        <v>30</v>
      </c>
      <c r="B18567" s="2">
        <v>3.2352871253329231E-2</v>
      </c>
    </row>
    <row r="18568" spans="1:2" x14ac:dyDescent="0.25">
      <c r="A18568" s="28" t="s">
        <v>88</v>
      </c>
      <c r="B18568" s="2">
        <v>1.5675332350347952E-2</v>
      </c>
    </row>
    <row r="18569" spans="1:2" x14ac:dyDescent="0.25">
      <c r="A18569" s="28" t="s">
        <v>80</v>
      </c>
      <c r="B18569" s="2">
        <v>2.2271861939364432E-3</v>
      </c>
    </row>
    <row r="18570" spans="1:2" x14ac:dyDescent="0.25">
      <c r="A18570" s="28" t="s">
        <v>84</v>
      </c>
      <c r="B18570" s="2">
        <v>1.6227182805208726E-3</v>
      </c>
    </row>
    <row r="18571" spans="1:2" x14ac:dyDescent="0.25">
      <c r="A18571" s="28" t="s">
        <v>85</v>
      </c>
      <c r="B18571" s="2">
        <v>2.8071705763781839E-2</v>
      </c>
    </row>
    <row r="18572" spans="1:2" x14ac:dyDescent="0.25">
      <c r="A18572" s="28" t="s">
        <v>82</v>
      </c>
      <c r="B18572" s="2">
        <v>2.5735210562368129E-2</v>
      </c>
    </row>
    <row r="18573" spans="1:2" x14ac:dyDescent="0.25">
      <c r="A18573" s="6" t="s">
        <v>244</v>
      </c>
      <c r="B18573" s="2">
        <v>14.463795548619164</v>
      </c>
    </row>
    <row r="18574" spans="1:2" x14ac:dyDescent="0.25">
      <c r="A18574" s="28" t="s">
        <v>79</v>
      </c>
      <c r="B18574" s="2">
        <v>0.1141048551119643</v>
      </c>
    </row>
    <row r="18575" spans="1:2" x14ac:dyDescent="0.25">
      <c r="A18575" s="28" t="s">
        <v>86</v>
      </c>
      <c r="B18575" s="2">
        <v>8.5310023791326892E-2</v>
      </c>
    </row>
    <row r="18576" spans="1:2" x14ac:dyDescent="0.25">
      <c r="A18576" s="28" t="s">
        <v>87</v>
      </c>
      <c r="B18576" s="2">
        <v>0.53023668204835017</v>
      </c>
    </row>
    <row r="18577" spans="1:2" x14ac:dyDescent="0.25">
      <c r="A18577" s="28" t="s">
        <v>31</v>
      </c>
      <c r="B18577" s="2">
        <v>2.9304158729323726</v>
      </c>
    </row>
    <row r="18578" spans="1:2" x14ac:dyDescent="0.25">
      <c r="A18578" s="28" t="s">
        <v>29</v>
      </c>
      <c r="B18578" s="2">
        <v>1.044022153091428</v>
      </c>
    </row>
    <row r="18579" spans="1:2" x14ac:dyDescent="0.25">
      <c r="A18579" s="28" t="s">
        <v>30</v>
      </c>
      <c r="B18579" s="2">
        <v>2.5348404084260125</v>
      </c>
    </row>
    <row r="18580" spans="1:2" x14ac:dyDescent="0.25">
      <c r="A18580" s="28" t="s">
        <v>88</v>
      </c>
      <c r="B18580" s="2">
        <v>2.7851841372854764</v>
      </c>
    </row>
    <row r="18581" spans="1:2" x14ac:dyDescent="0.25">
      <c r="A18581" s="28" t="s">
        <v>80</v>
      </c>
      <c r="B18581" s="2">
        <v>2.03639481138914E-2</v>
      </c>
    </row>
    <row r="18582" spans="1:2" x14ac:dyDescent="0.25">
      <c r="A18582" s="28" t="s">
        <v>84</v>
      </c>
      <c r="B18582" s="2">
        <v>0.24930406003405248</v>
      </c>
    </row>
    <row r="18583" spans="1:2" x14ac:dyDescent="0.25">
      <c r="A18583" s="28" t="s">
        <v>85</v>
      </c>
      <c r="B18583" s="2">
        <v>1.2292706040318653</v>
      </c>
    </row>
    <row r="18584" spans="1:2" x14ac:dyDescent="0.25">
      <c r="A18584" s="28" t="s">
        <v>82</v>
      </c>
      <c r="B18584" s="2">
        <v>2.9407428037524235</v>
      </c>
    </row>
    <row r="18585" spans="1:2" x14ac:dyDescent="0.25">
      <c r="A18585" s="6" t="s">
        <v>246</v>
      </c>
      <c r="B18585" s="2">
        <v>7.274736754253059</v>
      </c>
    </row>
    <row r="18586" spans="1:2" x14ac:dyDescent="0.25">
      <c r="A18586" s="28" t="s">
        <v>79</v>
      </c>
      <c r="B18586" s="2">
        <v>9.57535902861779E-2</v>
      </c>
    </row>
    <row r="18587" spans="1:2" x14ac:dyDescent="0.25">
      <c r="A18587" s="28" t="s">
        <v>86</v>
      </c>
      <c r="B18587" s="2">
        <v>3.4448020508491606E-2</v>
      </c>
    </row>
    <row r="18588" spans="1:2" x14ac:dyDescent="0.25">
      <c r="A18588" s="28" t="s">
        <v>87</v>
      </c>
      <c r="B18588" s="2">
        <v>0.12147454059019157</v>
      </c>
    </row>
    <row r="18589" spans="1:2" x14ac:dyDescent="0.25">
      <c r="A18589" s="28" t="s">
        <v>31</v>
      </c>
      <c r="B18589" s="2">
        <v>1.4877430533809821</v>
      </c>
    </row>
    <row r="18590" spans="1:2" x14ac:dyDescent="0.25">
      <c r="A18590" s="28" t="s">
        <v>29</v>
      </c>
      <c r="B18590" s="2">
        <v>0.39733142602020832</v>
      </c>
    </row>
    <row r="18591" spans="1:2" x14ac:dyDescent="0.25">
      <c r="A18591" s="28" t="s">
        <v>30</v>
      </c>
      <c r="B18591" s="2">
        <v>1.8285719021217368</v>
      </c>
    </row>
    <row r="18592" spans="1:2" x14ac:dyDescent="0.25">
      <c r="A18592" s="28" t="s">
        <v>88</v>
      </c>
      <c r="B18592" s="2">
        <v>0.52896112290996311</v>
      </c>
    </row>
    <row r="18593" spans="1:2" x14ac:dyDescent="0.25">
      <c r="A18593" s="28" t="s">
        <v>80</v>
      </c>
      <c r="B18593" s="2">
        <v>0.21579158214753491</v>
      </c>
    </row>
    <row r="18594" spans="1:2" x14ac:dyDescent="0.25">
      <c r="A18594" s="28" t="s">
        <v>84</v>
      </c>
      <c r="B18594" s="2">
        <v>0.24157842918007874</v>
      </c>
    </row>
    <row r="18595" spans="1:2" x14ac:dyDescent="0.25">
      <c r="A18595" s="28" t="s">
        <v>85</v>
      </c>
      <c r="B18595" s="2">
        <v>1.2639203223327224</v>
      </c>
    </row>
    <row r="18596" spans="1:2" x14ac:dyDescent="0.25">
      <c r="A18596" s="28" t="s">
        <v>82</v>
      </c>
      <c r="B18596" s="2">
        <v>1.0591627647749706</v>
      </c>
    </row>
    <row r="18597" spans="1:2" x14ac:dyDescent="0.25">
      <c r="A18597" s="6" t="s">
        <v>248</v>
      </c>
      <c r="B18597" s="2">
        <v>72.292039347615173</v>
      </c>
    </row>
    <row r="18598" spans="1:2" x14ac:dyDescent="0.25">
      <c r="A18598" s="28" t="s">
        <v>79</v>
      </c>
      <c r="B18598" s="2">
        <v>2.4628443564398652</v>
      </c>
    </row>
    <row r="18599" spans="1:2" x14ac:dyDescent="0.25">
      <c r="A18599" s="28" t="s">
        <v>86</v>
      </c>
      <c r="B18599" s="2">
        <v>0.75271693375441884</v>
      </c>
    </row>
    <row r="18600" spans="1:2" x14ac:dyDescent="0.25">
      <c r="A18600" s="28" t="s">
        <v>87</v>
      </c>
      <c r="B18600" s="2">
        <v>4.0061698194401441</v>
      </c>
    </row>
    <row r="18601" spans="1:2" x14ac:dyDescent="0.25">
      <c r="A18601" s="28" t="s">
        <v>31</v>
      </c>
      <c r="B18601" s="2">
        <v>9.9698177001874644</v>
      </c>
    </row>
    <row r="18602" spans="1:2" x14ac:dyDescent="0.25">
      <c r="A18602" s="28" t="s">
        <v>29</v>
      </c>
      <c r="B18602" s="2">
        <v>3.373160172580429</v>
      </c>
    </row>
    <row r="18603" spans="1:2" x14ac:dyDescent="0.25">
      <c r="A18603" s="28" t="s">
        <v>30</v>
      </c>
      <c r="B18603" s="2">
        <v>8.9379137862294904</v>
      </c>
    </row>
    <row r="18604" spans="1:2" x14ac:dyDescent="0.25">
      <c r="A18604" s="28" t="s">
        <v>88</v>
      </c>
      <c r="B18604" s="2">
        <v>9.7570843022547162</v>
      </c>
    </row>
    <row r="18605" spans="1:2" x14ac:dyDescent="0.25">
      <c r="A18605" s="28" t="s">
        <v>80</v>
      </c>
      <c r="B18605" s="2">
        <v>2.0187234996682428</v>
      </c>
    </row>
    <row r="18606" spans="1:2" x14ac:dyDescent="0.25">
      <c r="A18606" s="28" t="s">
        <v>84</v>
      </c>
      <c r="B18606" s="2">
        <v>6.2810355258362609</v>
      </c>
    </row>
    <row r="18607" spans="1:2" x14ac:dyDescent="0.25">
      <c r="A18607" s="28" t="s">
        <v>85</v>
      </c>
      <c r="B18607" s="2">
        <v>14.993930519638704</v>
      </c>
    </row>
    <row r="18608" spans="1:2" x14ac:dyDescent="0.25">
      <c r="A18608" s="28" t="s">
        <v>82</v>
      </c>
      <c r="B18608" s="2">
        <v>9.7386427315854434</v>
      </c>
    </row>
    <row r="18609" spans="1:2" x14ac:dyDescent="0.25">
      <c r="A18609" s="6" t="s">
        <v>20</v>
      </c>
      <c r="B18609" s="2">
        <v>12.814914843663651</v>
      </c>
    </row>
    <row r="18610" spans="1:2" x14ac:dyDescent="0.25">
      <c r="A18610" s="28" t="s">
        <v>79</v>
      </c>
      <c r="B18610" s="2">
        <v>0.42590534701758842</v>
      </c>
    </row>
    <row r="18611" spans="1:2" x14ac:dyDescent="0.25">
      <c r="A18611" s="28" t="s">
        <v>86</v>
      </c>
      <c r="B18611" s="2">
        <v>9.3238553983593028E-2</v>
      </c>
    </row>
    <row r="18612" spans="1:2" x14ac:dyDescent="0.25">
      <c r="A18612" s="28" t="s">
        <v>87</v>
      </c>
      <c r="B18612" s="2">
        <v>0.56113417287865919</v>
      </c>
    </row>
    <row r="18613" spans="1:2" x14ac:dyDescent="0.25">
      <c r="A18613" s="28" t="s">
        <v>31</v>
      </c>
      <c r="B18613" s="2">
        <v>2.7746405237861591</v>
      </c>
    </row>
    <row r="18614" spans="1:2" x14ac:dyDescent="0.25">
      <c r="A18614" s="28" t="s">
        <v>29</v>
      </c>
      <c r="B18614" s="2">
        <v>0.7238810980334518</v>
      </c>
    </row>
    <row r="18615" spans="1:2" x14ac:dyDescent="0.25">
      <c r="A18615" s="28" t="s">
        <v>30</v>
      </c>
      <c r="B18615" s="2">
        <v>2.3658865494306229</v>
      </c>
    </row>
    <row r="18616" spans="1:2" x14ac:dyDescent="0.25">
      <c r="A18616" s="28" t="s">
        <v>88</v>
      </c>
      <c r="B18616" s="2">
        <v>1.362907580136266</v>
      </c>
    </row>
    <row r="18617" spans="1:2" x14ac:dyDescent="0.25">
      <c r="A18617" s="28" t="s">
        <v>80</v>
      </c>
      <c r="B18617" s="2">
        <v>0.21774131289065038</v>
      </c>
    </row>
    <row r="18618" spans="1:2" x14ac:dyDescent="0.25">
      <c r="A18618" s="28" t="s">
        <v>84</v>
      </c>
      <c r="B18618" s="2">
        <v>0.50974717598545982</v>
      </c>
    </row>
    <row r="18619" spans="1:2" x14ac:dyDescent="0.25">
      <c r="A18619" s="28" t="s">
        <v>85</v>
      </c>
      <c r="B18619" s="2">
        <v>2.0191396932056467</v>
      </c>
    </row>
    <row r="18620" spans="1:2" x14ac:dyDescent="0.25">
      <c r="A18620" s="28" t="s">
        <v>82</v>
      </c>
      <c r="B18620" s="2">
        <v>1.7606928363155521</v>
      </c>
    </row>
    <row r="18621" spans="1:2" x14ac:dyDescent="0.25">
      <c r="A18621" s="6" t="s">
        <v>21</v>
      </c>
      <c r="B18621" s="2">
        <v>8.5317545349244366</v>
      </c>
    </row>
    <row r="18622" spans="1:2" x14ac:dyDescent="0.25">
      <c r="A18622" s="28" t="s">
        <v>79</v>
      </c>
      <c r="B18622" s="2">
        <v>2.3495796441711139E-2</v>
      </c>
    </row>
    <row r="18623" spans="1:2" x14ac:dyDescent="0.25">
      <c r="A18623" s="28" t="s">
        <v>86</v>
      </c>
      <c r="B18623" s="2">
        <v>8.3724547820843345E-3</v>
      </c>
    </row>
    <row r="18624" spans="1:2" x14ac:dyDescent="0.25">
      <c r="A18624" s="28" t="s">
        <v>87</v>
      </c>
      <c r="B18624" s="2">
        <v>7.0296971900861496E-2</v>
      </c>
    </row>
    <row r="18625" spans="1:2" x14ac:dyDescent="0.25">
      <c r="A18625" s="28" t="s">
        <v>31</v>
      </c>
      <c r="B18625" s="2">
        <v>0.98769747096907512</v>
      </c>
    </row>
    <row r="18626" spans="1:2" x14ac:dyDescent="0.25">
      <c r="A18626" s="28" t="s">
        <v>29</v>
      </c>
      <c r="B18626" s="2">
        <v>0.16152863034645443</v>
      </c>
    </row>
    <row r="18627" spans="1:2" x14ac:dyDescent="0.25">
      <c r="A18627" s="28" t="s">
        <v>30</v>
      </c>
      <c r="B18627" s="2">
        <v>1.3383761178864351</v>
      </c>
    </row>
    <row r="18628" spans="1:2" x14ac:dyDescent="0.25">
      <c r="A18628" s="28" t="s">
        <v>88</v>
      </c>
      <c r="B18628" s="2">
        <v>0.37165355675916167</v>
      </c>
    </row>
    <row r="18629" spans="1:2" x14ac:dyDescent="0.25">
      <c r="A18629" s="28" t="s">
        <v>80</v>
      </c>
      <c r="B18629" s="2">
        <v>6.7523077354329011E-2</v>
      </c>
    </row>
    <row r="18630" spans="1:2" x14ac:dyDescent="0.25">
      <c r="A18630" s="28" t="s">
        <v>84</v>
      </c>
      <c r="B18630" s="2">
        <v>0.31183276215980177</v>
      </c>
    </row>
    <row r="18631" spans="1:2" x14ac:dyDescent="0.25">
      <c r="A18631" s="28" t="s">
        <v>85</v>
      </c>
      <c r="B18631" s="2">
        <v>0.32643261434031973</v>
      </c>
    </row>
    <row r="18632" spans="1:2" x14ac:dyDescent="0.25">
      <c r="A18632" s="28" t="s">
        <v>82</v>
      </c>
      <c r="B18632" s="2">
        <v>4.8645450819842022</v>
      </c>
    </row>
    <row r="18633" spans="1:2" x14ac:dyDescent="0.25">
      <c r="A18633" s="6" t="s">
        <v>22</v>
      </c>
      <c r="B18633" s="2">
        <v>5.3113516486401338</v>
      </c>
    </row>
    <row r="18634" spans="1:2" x14ac:dyDescent="0.25">
      <c r="A18634" s="28" t="s">
        <v>79</v>
      </c>
      <c r="B18634" s="2">
        <v>7.3228944483573422E-2</v>
      </c>
    </row>
    <row r="18635" spans="1:2" x14ac:dyDescent="0.25">
      <c r="A18635" s="28" t="s">
        <v>86</v>
      </c>
      <c r="B18635" s="2">
        <v>3.5965782023953029E-2</v>
      </c>
    </row>
    <row r="18636" spans="1:2" x14ac:dyDescent="0.25">
      <c r="A18636" s="28" t="s">
        <v>87</v>
      </c>
      <c r="B18636" s="2">
        <v>0.20674999623885429</v>
      </c>
    </row>
    <row r="18637" spans="1:2" x14ac:dyDescent="0.25">
      <c r="A18637" s="28" t="s">
        <v>31</v>
      </c>
      <c r="B18637" s="2">
        <v>1.1665766841325218</v>
      </c>
    </row>
    <row r="18638" spans="1:2" x14ac:dyDescent="0.25">
      <c r="A18638" s="28" t="s">
        <v>29</v>
      </c>
      <c r="B18638" s="2">
        <v>0.26897200960052903</v>
      </c>
    </row>
    <row r="18639" spans="1:2" x14ac:dyDescent="0.25">
      <c r="A18639" s="28" t="s">
        <v>30</v>
      </c>
      <c r="B18639" s="2">
        <v>0.96001448697082181</v>
      </c>
    </row>
    <row r="18640" spans="1:2" x14ac:dyDescent="0.25">
      <c r="A18640" s="28" t="s">
        <v>88</v>
      </c>
      <c r="B18640" s="2">
        <v>0.77196089403527901</v>
      </c>
    </row>
    <row r="18641" spans="1:2" x14ac:dyDescent="0.25">
      <c r="A18641" s="28" t="s">
        <v>80</v>
      </c>
      <c r="B18641" s="2">
        <v>6.7099685148057975E-2</v>
      </c>
    </row>
    <row r="18642" spans="1:2" x14ac:dyDescent="0.25">
      <c r="A18642" s="28" t="s">
        <v>84</v>
      </c>
      <c r="B18642" s="2">
        <v>0.14806493854553412</v>
      </c>
    </row>
    <row r="18643" spans="1:2" x14ac:dyDescent="0.25">
      <c r="A18643" s="28" t="s">
        <v>85</v>
      </c>
      <c r="B18643" s="2">
        <v>0.73520264551870562</v>
      </c>
    </row>
    <row r="18644" spans="1:2" x14ac:dyDescent="0.25">
      <c r="A18644" s="28" t="s">
        <v>82</v>
      </c>
      <c r="B18644" s="2">
        <v>0.87751558194230361</v>
      </c>
    </row>
    <row r="18645" spans="1:2" x14ac:dyDescent="0.25">
      <c r="A18645" s="6" t="s">
        <v>25</v>
      </c>
      <c r="B18645" s="2">
        <v>9.9596496446330285</v>
      </c>
    </row>
    <row r="18646" spans="1:2" x14ac:dyDescent="0.25">
      <c r="A18646" s="28" t="s">
        <v>79</v>
      </c>
      <c r="B18646" s="2">
        <v>4.8093962459949069E-2</v>
      </c>
    </row>
    <row r="18647" spans="1:2" x14ac:dyDescent="0.25">
      <c r="A18647" s="28" t="s">
        <v>86</v>
      </c>
      <c r="B18647" s="2">
        <v>0.12983872831443069</v>
      </c>
    </row>
    <row r="18648" spans="1:2" x14ac:dyDescent="0.25">
      <c r="A18648" s="28" t="s">
        <v>87</v>
      </c>
      <c r="B18648" s="2">
        <v>5.4894387104925106E-2</v>
      </c>
    </row>
    <row r="18649" spans="1:2" x14ac:dyDescent="0.25">
      <c r="A18649" s="28" t="s">
        <v>31</v>
      </c>
      <c r="B18649" s="2">
        <v>0.79231741261871347</v>
      </c>
    </row>
    <row r="18650" spans="1:2" x14ac:dyDescent="0.25">
      <c r="A18650" s="28" t="s">
        <v>29</v>
      </c>
      <c r="B18650" s="2">
        <v>4.1171602721892103E-2</v>
      </c>
    </row>
    <row r="18651" spans="1:2" x14ac:dyDescent="0.25">
      <c r="A18651" s="28" t="s">
        <v>30</v>
      </c>
      <c r="B18651" s="2">
        <v>3.9320643278823129</v>
      </c>
    </row>
    <row r="18652" spans="1:2" x14ac:dyDescent="0.25">
      <c r="A18652" s="28" t="s">
        <v>88</v>
      </c>
      <c r="B18652" s="2">
        <v>0.90448359923515709</v>
      </c>
    </row>
    <row r="18653" spans="1:2" x14ac:dyDescent="0.25">
      <c r="A18653" s="28" t="s">
        <v>80</v>
      </c>
      <c r="B18653" s="2">
        <v>5.8958473131618871E-3</v>
      </c>
    </row>
    <row r="18654" spans="1:2" x14ac:dyDescent="0.25">
      <c r="A18654" s="28" t="s">
        <v>84</v>
      </c>
      <c r="B18654" s="2">
        <v>3.0149321378080518E-2</v>
      </c>
    </row>
    <row r="18655" spans="1:2" x14ac:dyDescent="0.25">
      <c r="A18655" s="28" t="s">
        <v>85</v>
      </c>
      <c r="B18655" s="2">
        <v>3.2895729551156507</v>
      </c>
    </row>
    <row r="18656" spans="1:2" x14ac:dyDescent="0.25">
      <c r="A18656" s="28" t="s">
        <v>82</v>
      </c>
      <c r="B18656" s="2">
        <v>0.73116750048875478</v>
      </c>
    </row>
    <row r="18657" spans="1:2" x14ac:dyDescent="0.25">
      <c r="A18657" s="6" t="s">
        <v>23</v>
      </c>
      <c r="B18657" s="2">
        <v>4.659155238666191</v>
      </c>
    </row>
    <row r="18658" spans="1:2" x14ac:dyDescent="0.25">
      <c r="A18658" s="28" t="s">
        <v>79</v>
      </c>
      <c r="B18658" s="2">
        <v>5.6706004005773782E-2</v>
      </c>
    </row>
    <row r="18659" spans="1:2" x14ac:dyDescent="0.25">
      <c r="A18659" s="28" t="s">
        <v>86</v>
      </c>
      <c r="B18659" s="2">
        <v>3.9576711977536691E-2</v>
      </c>
    </row>
    <row r="18660" spans="1:2" x14ac:dyDescent="0.25">
      <c r="A18660" s="28" t="s">
        <v>87</v>
      </c>
      <c r="B18660" s="2">
        <v>0.15776524095377986</v>
      </c>
    </row>
    <row r="18661" spans="1:2" x14ac:dyDescent="0.25">
      <c r="A18661" s="28" t="s">
        <v>31</v>
      </c>
      <c r="B18661" s="2">
        <v>1.4483840036889524</v>
      </c>
    </row>
    <row r="18662" spans="1:2" x14ac:dyDescent="0.25">
      <c r="A18662" s="28" t="s">
        <v>29</v>
      </c>
      <c r="B18662" s="2">
        <v>0.15896569894751436</v>
      </c>
    </row>
    <row r="18663" spans="1:2" x14ac:dyDescent="0.25">
      <c r="A18663" s="28" t="s">
        <v>30</v>
      </c>
      <c r="B18663" s="2">
        <v>0.96927076612087693</v>
      </c>
    </row>
    <row r="18664" spans="1:2" x14ac:dyDescent="0.25">
      <c r="A18664" s="28" t="s">
        <v>88</v>
      </c>
      <c r="B18664" s="2">
        <v>0.27938435326705457</v>
      </c>
    </row>
    <row r="18665" spans="1:2" x14ac:dyDescent="0.25">
      <c r="A18665" s="28" t="s">
        <v>80</v>
      </c>
      <c r="B18665" s="2">
        <v>7.9183664557040304E-2</v>
      </c>
    </row>
    <row r="18666" spans="1:2" x14ac:dyDescent="0.25">
      <c r="A18666" s="28" t="s">
        <v>84</v>
      </c>
      <c r="B18666" s="2">
        <v>0.25056238466582137</v>
      </c>
    </row>
    <row r="18667" spans="1:2" x14ac:dyDescent="0.25">
      <c r="A18667" s="28" t="s">
        <v>85</v>
      </c>
      <c r="B18667" s="2">
        <v>0.61762846049137132</v>
      </c>
    </row>
    <row r="18668" spans="1:2" x14ac:dyDescent="0.25">
      <c r="A18668" s="28" t="s">
        <v>82</v>
      </c>
      <c r="B18668" s="2">
        <v>0.60172794999046875</v>
      </c>
    </row>
    <row r="18669" spans="1:2" x14ac:dyDescent="0.25">
      <c r="A18669" s="6" t="s">
        <v>250</v>
      </c>
      <c r="B18669" s="2">
        <v>45.248079523851246</v>
      </c>
    </row>
    <row r="18670" spans="1:2" x14ac:dyDescent="0.25">
      <c r="A18670" s="28" t="s">
        <v>79</v>
      </c>
      <c r="B18670" s="2">
        <v>0.44748379319251574</v>
      </c>
    </row>
    <row r="18671" spans="1:2" x14ac:dyDescent="0.25">
      <c r="A18671" s="28" t="s">
        <v>86</v>
      </c>
      <c r="B18671" s="2">
        <v>0.16829937825236022</v>
      </c>
    </row>
    <row r="18672" spans="1:2" x14ac:dyDescent="0.25">
      <c r="A18672" s="28" t="s">
        <v>87</v>
      </c>
      <c r="B18672" s="2">
        <v>2.719858132764287</v>
      </c>
    </row>
    <row r="18673" spans="1:2" x14ac:dyDescent="0.25">
      <c r="A18673" s="28" t="s">
        <v>31</v>
      </c>
      <c r="B18673" s="2">
        <v>8.1593555248992757</v>
      </c>
    </row>
    <row r="18674" spans="1:2" x14ac:dyDescent="0.25">
      <c r="A18674" s="28" t="s">
        <v>29</v>
      </c>
      <c r="B18674" s="2">
        <v>1.9377834369660991</v>
      </c>
    </row>
    <row r="18675" spans="1:2" x14ac:dyDescent="0.25">
      <c r="A18675" s="28" t="s">
        <v>30</v>
      </c>
      <c r="B18675" s="2">
        <v>8.8034742074794625</v>
      </c>
    </row>
    <row r="18676" spans="1:2" x14ac:dyDescent="0.25">
      <c r="A18676" s="28" t="s">
        <v>88</v>
      </c>
      <c r="B18676" s="2">
        <v>5.488261807181674</v>
      </c>
    </row>
    <row r="18677" spans="1:2" x14ac:dyDescent="0.25">
      <c r="A18677" s="28" t="s">
        <v>80</v>
      </c>
      <c r="B18677" s="2">
        <v>0.41500763927839213</v>
      </c>
    </row>
    <row r="18678" spans="1:2" x14ac:dyDescent="0.25">
      <c r="A18678" s="28" t="s">
        <v>84</v>
      </c>
      <c r="B18678" s="2">
        <v>2.543099546609167</v>
      </c>
    </row>
    <row r="18679" spans="1:2" x14ac:dyDescent="0.25">
      <c r="A18679" s="28" t="s">
        <v>85</v>
      </c>
      <c r="B18679" s="2">
        <v>6.4363879358880132</v>
      </c>
    </row>
    <row r="18680" spans="1:2" x14ac:dyDescent="0.25">
      <c r="A18680" s="28" t="s">
        <v>82</v>
      </c>
      <c r="B18680" s="2">
        <v>8.1290681213400067</v>
      </c>
    </row>
    <row r="18681" spans="1:2" x14ac:dyDescent="0.25">
      <c r="A18681" s="6" t="s">
        <v>252</v>
      </c>
      <c r="B18681" s="2">
        <v>33.569523522802044</v>
      </c>
    </row>
    <row r="18682" spans="1:2" x14ac:dyDescent="0.25">
      <c r="A18682" s="28" t="s">
        <v>79</v>
      </c>
      <c r="B18682" s="2">
        <v>0.78744487606300251</v>
      </c>
    </row>
    <row r="18683" spans="1:2" x14ac:dyDescent="0.25">
      <c r="A18683" s="28" t="s">
        <v>86</v>
      </c>
      <c r="B18683" s="2">
        <v>0.1520142924348693</v>
      </c>
    </row>
    <row r="18684" spans="1:2" x14ac:dyDescent="0.25">
      <c r="A18684" s="28" t="s">
        <v>87</v>
      </c>
      <c r="B18684" s="2">
        <v>0.94540286645212712</v>
      </c>
    </row>
    <row r="18685" spans="1:2" x14ac:dyDescent="0.25">
      <c r="A18685" s="28" t="s">
        <v>31</v>
      </c>
      <c r="B18685" s="2">
        <v>3.5800127377052799</v>
      </c>
    </row>
    <row r="18686" spans="1:2" x14ac:dyDescent="0.25">
      <c r="A18686" s="28" t="s">
        <v>29</v>
      </c>
      <c r="B18686" s="2">
        <v>4.9014478952716987</v>
      </c>
    </row>
    <row r="18687" spans="1:2" x14ac:dyDescent="0.25">
      <c r="A18687" s="28" t="s">
        <v>30</v>
      </c>
      <c r="B18687" s="2">
        <v>3.4017431137595988</v>
      </c>
    </row>
    <row r="18688" spans="1:2" x14ac:dyDescent="0.25">
      <c r="A18688" s="28" t="s">
        <v>88</v>
      </c>
      <c r="B18688" s="2">
        <v>6.3261205953673683</v>
      </c>
    </row>
    <row r="18689" spans="1:2" x14ac:dyDescent="0.25">
      <c r="A18689" s="28" t="s">
        <v>80</v>
      </c>
      <c r="B18689" s="2">
        <v>0.45748150620756078</v>
      </c>
    </row>
    <row r="18690" spans="1:2" x14ac:dyDescent="0.25">
      <c r="A18690" s="28" t="s">
        <v>84</v>
      </c>
      <c r="B18690" s="2">
        <v>1.4584144412905131</v>
      </c>
    </row>
    <row r="18691" spans="1:2" x14ac:dyDescent="0.25">
      <c r="A18691" s="28" t="s">
        <v>85</v>
      </c>
      <c r="B18691" s="2">
        <v>5.7094332683031705</v>
      </c>
    </row>
    <row r="18692" spans="1:2" x14ac:dyDescent="0.25">
      <c r="A18692" s="28" t="s">
        <v>82</v>
      </c>
      <c r="B18692" s="2">
        <v>5.8500079299468588</v>
      </c>
    </row>
    <row r="18693" spans="1:2" x14ac:dyDescent="0.25">
      <c r="A18693" s="6" t="s">
        <v>230</v>
      </c>
      <c r="B18693" s="2">
        <v>14.076393929530322</v>
      </c>
    </row>
    <row r="18694" spans="1:2" x14ac:dyDescent="0.25">
      <c r="A18694" s="28" t="s">
        <v>79</v>
      </c>
      <c r="B18694" s="2">
        <v>0.32582303597049372</v>
      </c>
    </row>
    <row r="18695" spans="1:2" x14ac:dyDescent="0.25">
      <c r="A18695" s="28" t="s">
        <v>86</v>
      </c>
      <c r="B18695" s="2">
        <v>6.2749283230862138E-2</v>
      </c>
    </row>
    <row r="18696" spans="1:2" x14ac:dyDescent="0.25">
      <c r="A18696" s="28" t="s">
        <v>87</v>
      </c>
      <c r="B18696" s="2">
        <v>0.58566834741371676</v>
      </c>
    </row>
    <row r="18697" spans="1:2" x14ac:dyDescent="0.25">
      <c r="A18697" s="28" t="s">
        <v>31</v>
      </c>
      <c r="B18697" s="2">
        <v>1.3978308034217137</v>
      </c>
    </row>
    <row r="18698" spans="1:2" x14ac:dyDescent="0.25">
      <c r="A18698" s="28" t="s">
        <v>29</v>
      </c>
      <c r="B18698" s="2">
        <v>0.61111188507807435</v>
      </c>
    </row>
    <row r="18699" spans="1:2" x14ac:dyDescent="0.25">
      <c r="A18699" s="28" t="s">
        <v>30</v>
      </c>
      <c r="B18699" s="2">
        <v>2.5867912702056</v>
      </c>
    </row>
    <row r="18700" spans="1:2" x14ac:dyDescent="0.25">
      <c r="A18700" s="28" t="s">
        <v>88</v>
      </c>
      <c r="B18700" s="2">
        <v>3.3718722558926322</v>
      </c>
    </row>
    <row r="18701" spans="1:2" x14ac:dyDescent="0.25">
      <c r="A18701" s="28" t="s">
        <v>80</v>
      </c>
      <c r="B18701" s="2">
        <v>0.12793691342102242</v>
      </c>
    </row>
    <row r="18702" spans="1:2" x14ac:dyDescent="0.25">
      <c r="A18702" s="28" t="s">
        <v>84</v>
      </c>
      <c r="B18702" s="2">
        <v>0.283854746375301</v>
      </c>
    </row>
    <row r="18703" spans="1:2" x14ac:dyDescent="0.25">
      <c r="A18703" s="28" t="s">
        <v>85</v>
      </c>
      <c r="B18703" s="2">
        <v>2.2461986371116116</v>
      </c>
    </row>
    <row r="18704" spans="1:2" x14ac:dyDescent="0.25">
      <c r="A18704" s="28" t="s">
        <v>82</v>
      </c>
      <c r="B18704" s="2">
        <v>2.4765567514092952</v>
      </c>
    </row>
    <row r="18705" spans="1:2" x14ac:dyDescent="0.25">
      <c r="A18705" s="6" t="s">
        <v>93</v>
      </c>
      <c r="B18705" s="2">
        <v>265.69582073300137</v>
      </c>
    </row>
    <row r="18706" spans="1:2" x14ac:dyDescent="0.25">
      <c r="A18706" s="28" t="s">
        <v>79</v>
      </c>
      <c r="B18706" s="2">
        <v>5.6540958667358625</v>
      </c>
    </row>
    <row r="18707" spans="1:2" x14ac:dyDescent="0.25">
      <c r="A18707" s="28" t="s">
        <v>86</v>
      </c>
      <c r="B18707" s="2">
        <v>1.8600311180062092</v>
      </c>
    </row>
    <row r="18708" spans="1:2" x14ac:dyDescent="0.25">
      <c r="A18708" s="28" t="s">
        <v>87</v>
      </c>
      <c r="B18708" s="2">
        <v>11.470696659172482</v>
      </c>
    </row>
    <row r="18709" spans="1:2" x14ac:dyDescent="0.25">
      <c r="A18709" s="28" t="s">
        <v>31</v>
      </c>
      <c r="B18709" s="2">
        <v>40.898347444494874</v>
      </c>
    </row>
    <row r="18710" spans="1:2" x14ac:dyDescent="0.25">
      <c r="A18710" s="28" t="s">
        <v>29</v>
      </c>
      <c r="B18710" s="2">
        <v>15.43317305261656</v>
      </c>
    </row>
    <row r="18711" spans="1:2" x14ac:dyDescent="0.25">
      <c r="A18711" s="28" t="s">
        <v>30</v>
      </c>
      <c r="B18711" s="2">
        <v>44.44044412301195</v>
      </c>
    </row>
    <row r="18712" spans="1:2" x14ac:dyDescent="0.25">
      <c r="A18712" s="28" t="s">
        <v>88</v>
      </c>
      <c r="B18712" s="2">
        <v>35.650709258533745</v>
      </c>
    </row>
    <row r="18713" spans="1:2" x14ac:dyDescent="0.25">
      <c r="A18713" s="28" t="s">
        <v>80</v>
      </c>
      <c r="B18713" s="2">
        <v>4.1519540054046722</v>
      </c>
    </row>
    <row r="18714" spans="1:2" x14ac:dyDescent="0.25">
      <c r="A18714" s="28" t="s">
        <v>84</v>
      </c>
      <c r="B18714" s="2">
        <v>13.788010036182476</v>
      </c>
    </row>
    <row r="18715" spans="1:2" x14ac:dyDescent="0.25">
      <c r="A18715" s="28" t="s">
        <v>85</v>
      </c>
      <c r="B18715" s="2">
        <v>44.265924703456598</v>
      </c>
    </row>
    <row r="18716" spans="1:2" x14ac:dyDescent="0.25">
      <c r="A18716" s="28" t="s">
        <v>82</v>
      </c>
      <c r="B18716" s="2">
        <v>48.082434465385944</v>
      </c>
    </row>
    <row r="18717" spans="1:2" x14ac:dyDescent="0.25">
      <c r="A18717" s="3" t="s">
        <v>226</v>
      </c>
      <c r="B18717" s="2">
        <v>140.87008626416281</v>
      </c>
    </row>
    <row r="18718" spans="1:2" x14ac:dyDescent="0.25">
      <c r="A18718" s="6" t="s">
        <v>229</v>
      </c>
      <c r="B18718" s="2">
        <v>1.1383937132623068</v>
      </c>
    </row>
    <row r="18719" spans="1:2" x14ac:dyDescent="0.25">
      <c r="A18719" s="28" t="s">
        <v>79</v>
      </c>
      <c r="B18719" s="2">
        <v>8.6128519576704201E-6</v>
      </c>
    </row>
    <row r="18720" spans="1:2" x14ac:dyDescent="0.25">
      <c r="A18720" s="28" t="s">
        <v>86</v>
      </c>
      <c r="B18720" s="2">
        <v>4.2946125857021756E-6</v>
      </c>
    </row>
    <row r="18721" spans="1:2" x14ac:dyDescent="0.25">
      <c r="A18721" s="28" t="s">
        <v>87</v>
      </c>
      <c r="B18721" s="2">
        <v>0.2899015687554744</v>
      </c>
    </row>
    <row r="18722" spans="1:2" x14ac:dyDescent="0.25">
      <c r="A18722" s="28" t="s">
        <v>31</v>
      </c>
      <c r="B18722" s="2">
        <v>7.1219206448459998E-2</v>
      </c>
    </row>
    <row r="18723" spans="1:2" x14ac:dyDescent="0.25">
      <c r="A18723" s="28" t="s">
        <v>29</v>
      </c>
      <c r="B18723" s="2">
        <v>0.19945220350768725</v>
      </c>
    </row>
    <row r="18724" spans="1:2" x14ac:dyDescent="0.25">
      <c r="A18724" s="28" t="s">
        <v>30</v>
      </c>
      <c r="B18724" s="2">
        <v>0.28751165783011512</v>
      </c>
    </row>
    <row r="18725" spans="1:2" x14ac:dyDescent="0.25">
      <c r="A18725" s="28" t="s">
        <v>88</v>
      </c>
      <c r="B18725" s="2">
        <v>1.4506062521918928E-2</v>
      </c>
    </row>
    <row r="18726" spans="1:2" x14ac:dyDescent="0.25">
      <c r="A18726" s="28" t="s">
        <v>80</v>
      </c>
      <c r="B18726" s="2">
        <v>2.4315949958896412E-3</v>
      </c>
    </row>
    <row r="18727" spans="1:2" x14ac:dyDescent="0.25">
      <c r="A18727" s="28" t="s">
        <v>84</v>
      </c>
      <c r="B18727" s="2">
        <v>1.0738949760838248E-2</v>
      </c>
    </row>
    <row r="18728" spans="1:2" x14ac:dyDescent="0.25">
      <c r="A18728" s="28" t="s">
        <v>85</v>
      </c>
      <c r="B18728" s="2">
        <v>0.19128007861721874</v>
      </c>
    </row>
    <row r="18729" spans="1:2" x14ac:dyDescent="0.25">
      <c r="A18729" s="28" t="s">
        <v>82</v>
      </c>
      <c r="B18729" s="2">
        <v>7.1339483360161188E-2</v>
      </c>
    </row>
    <row r="18730" spans="1:2" x14ac:dyDescent="0.25">
      <c r="A18730" s="6" t="s">
        <v>240</v>
      </c>
      <c r="B18730" s="2">
        <v>0.85998793111021543</v>
      </c>
    </row>
    <row r="18731" spans="1:2" x14ac:dyDescent="0.25">
      <c r="A18731" s="28" t="s">
        <v>79</v>
      </c>
      <c r="B18731" s="2">
        <v>1.3096353523330778E-3</v>
      </c>
    </row>
    <row r="18732" spans="1:2" x14ac:dyDescent="0.25">
      <c r="A18732" s="28" t="s">
        <v>87</v>
      </c>
      <c r="B18732" s="2">
        <v>0.19648120904995112</v>
      </c>
    </row>
    <row r="18733" spans="1:2" x14ac:dyDescent="0.25">
      <c r="A18733" s="28" t="s">
        <v>31</v>
      </c>
      <c r="B18733" s="2">
        <v>6.6468054795199738E-2</v>
      </c>
    </row>
    <row r="18734" spans="1:2" x14ac:dyDescent="0.25">
      <c r="A18734" s="28" t="s">
        <v>29</v>
      </c>
      <c r="B18734" s="2">
        <v>0.12898277977006015</v>
      </c>
    </row>
    <row r="18735" spans="1:2" x14ac:dyDescent="0.25">
      <c r="A18735" s="28" t="s">
        <v>30</v>
      </c>
      <c r="B18735" s="2">
        <v>0.11743214152986885</v>
      </c>
    </row>
    <row r="18736" spans="1:2" x14ac:dyDescent="0.25">
      <c r="A18736" s="28" t="s">
        <v>88</v>
      </c>
      <c r="B18736" s="2">
        <v>2.5348062338755497E-2</v>
      </c>
    </row>
    <row r="18737" spans="1:2" x14ac:dyDescent="0.25">
      <c r="A18737" s="28" t="s">
        <v>80</v>
      </c>
      <c r="B18737" s="2">
        <v>1.1641804518484605E-3</v>
      </c>
    </row>
    <row r="18738" spans="1:2" x14ac:dyDescent="0.25">
      <c r="A18738" s="28" t="s">
        <v>84</v>
      </c>
      <c r="B18738" s="2">
        <v>1.0144880649081872E-2</v>
      </c>
    </row>
    <row r="18739" spans="1:2" x14ac:dyDescent="0.25">
      <c r="A18739" s="28" t="s">
        <v>85</v>
      </c>
      <c r="B18739" s="2">
        <v>0.27494862635701262</v>
      </c>
    </row>
    <row r="18740" spans="1:2" x14ac:dyDescent="0.25">
      <c r="A18740" s="28" t="s">
        <v>82</v>
      </c>
      <c r="B18740" s="2">
        <v>3.7708360816104125E-2</v>
      </c>
    </row>
    <row r="18741" spans="1:2" x14ac:dyDescent="0.25">
      <c r="A18741" s="6" t="s">
        <v>242</v>
      </c>
      <c r="B18741" s="2">
        <v>9.5777688998827823</v>
      </c>
    </row>
    <row r="18742" spans="1:2" x14ac:dyDescent="0.25">
      <c r="A18742" s="28" t="s">
        <v>79</v>
      </c>
      <c r="B18742" s="2">
        <v>8.770042469634394E-2</v>
      </c>
    </row>
    <row r="18743" spans="1:2" x14ac:dyDescent="0.25">
      <c r="A18743" s="28" t="s">
        <v>86</v>
      </c>
      <c r="B18743" s="2">
        <v>5.4112253184617591E-2</v>
      </c>
    </row>
    <row r="18744" spans="1:2" x14ac:dyDescent="0.25">
      <c r="A18744" s="28" t="s">
        <v>87</v>
      </c>
      <c r="B18744" s="2">
        <v>1.1484131546341858</v>
      </c>
    </row>
    <row r="18745" spans="1:2" x14ac:dyDescent="0.25">
      <c r="A18745" s="28" t="s">
        <v>31</v>
      </c>
      <c r="B18745" s="2">
        <v>1.1931768214999461</v>
      </c>
    </row>
    <row r="18746" spans="1:2" x14ac:dyDescent="0.25">
      <c r="A18746" s="28" t="s">
        <v>29</v>
      </c>
      <c r="B18746" s="2">
        <v>1.4286208654695953</v>
      </c>
    </row>
    <row r="18747" spans="1:2" x14ac:dyDescent="0.25">
      <c r="A18747" s="28" t="s">
        <v>30</v>
      </c>
      <c r="B18747" s="2">
        <v>3.086787622166538</v>
      </c>
    </row>
    <row r="18748" spans="1:2" x14ac:dyDescent="0.25">
      <c r="A18748" s="28" t="s">
        <v>88</v>
      </c>
      <c r="B18748" s="2">
        <v>0.18778379770676784</v>
      </c>
    </row>
    <row r="18749" spans="1:2" x14ac:dyDescent="0.25">
      <c r="A18749" s="28" t="s">
        <v>80</v>
      </c>
      <c r="B18749" s="2">
        <v>8.116416607553871E-2</v>
      </c>
    </row>
    <row r="18750" spans="1:2" x14ac:dyDescent="0.25">
      <c r="A18750" s="28" t="s">
        <v>84</v>
      </c>
      <c r="B18750" s="2">
        <v>0.22303847727967052</v>
      </c>
    </row>
    <row r="18751" spans="1:2" x14ac:dyDescent="0.25">
      <c r="A18751" s="28" t="s">
        <v>85</v>
      </c>
      <c r="B18751" s="2">
        <v>1.7127049021898146</v>
      </c>
    </row>
    <row r="18752" spans="1:2" x14ac:dyDescent="0.25">
      <c r="A18752" s="28" t="s">
        <v>82</v>
      </c>
      <c r="B18752" s="2">
        <v>0.37426641497976526</v>
      </c>
    </row>
    <row r="18753" spans="1:2" x14ac:dyDescent="0.25">
      <c r="A18753" s="6" t="s">
        <v>53</v>
      </c>
      <c r="B18753" s="2">
        <v>0.21881997879635776</v>
      </c>
    </row>
    <row r="18754" spans="1:2" x14ac:dyDescent="0.25">
      <c r="A18754" s="28" t="s">
        <v>79</v>
      </c>
      <c r="B18754" s="2">
        <v>3.3729103935089405E-5</v>
      </c>
    </row>
    <row r="18755" spans="1:2" x14ac:dyDescent="0.25">
      <c r="A18755" s="28" t="s">
        <v>86</v>
      </c>
      <c r="B18755" s="2">
        <v>9.5080287817414939E-6</v>
      </c>
    </row>
    <row r="18756" spans="1:2" x14ac:dyDescent="0.25">
      <c r="A18756" s="28" t="s">
        <v>87</v>
      </c>
      <c r="B18756" s="2">
        <v>1.525538248068625E-3</v>
      </c>
    </row>
    <row r="18757" spans="1:2" x14ac:dyDescent="0.25">
      <c r="A18757" s="28" t="s">
        <v>31</v>
      </c>
      <c r="B18757" s="2">
        <v>3.4622402368153851E-3</v>
      </c>
    </row>
    <row r="18758" spans="1:2" x14ac:dyDescent="0.25">
      <c r="A18758" s="28" t="s">
        <v>29</v>
      </c>
      <c r="B18758" s="2">
        <v>1.3538002495965519E-2</v>
      </c>
    </row>
    <row r="18759" spans="1:2" x14ac:dyDescent="0.25">
      <c r="A18759" s="28" t="s">
        <v>30</v>
      </c>
      <c r="B18759" s="2">
        <v>0.19192501063122366</v>
      </c>
    </row>
    <row r="18760" spans="1:2" x14ac:dyDescent="0.25">
      <c r="A18760" s="28" t="s">
        <v>80</v>
      </c>
      <c r="B18760" s="2">
        <v>1.0729947655247483E-4</v>
      </c>
    </row>
    <row r="18761" spans="1:2" x14ac:dyDescent="0.25">
      <c r="A18761" s="28" t="s">
        <v>84</v>
      </c>
      <c r="B18761" s="2">
        <v>2.3902086659684487E-4</v>
      </c>
    </row>
    <row r="18762" spans="1:2" x14ac:dyDescent="0.25">
      <c r="A18762" s="28" t="s">
        <v>85</v>
      </c>
      <c r="B18762" s="2">
        <v>7.5819730977794578E-3</v>
      </c>
    </row>
    <row r="18763" spans="1:2" x14ac:dyDescent="0.25">
      <c r="A18763" s="28" t="s">
        <v>82</v>
      </c>
      <c r="B18763" s="2">
        <v>3.976566106389137E-4</v>
      </c>
    </row>
    <row r="18764" spans="1:2" x14ac:dyDescent="0.25">
      <c r="A18764" s="6" t="s">
        <v>19</v>
      </c>
      <c r="B18764" s="2">
        <v>0.83210005472235105</v>
      </c>
    </row>
    <row r="18765" spans="1:2" x14ac:dyDescent="0.25">
      <c r="A18765" s="28" t="s">
        <v>79</v>
      </c>
      <c r="B18765" s="2">
        <v>2.4566073971390576E-2</v>
      </c>
    </row>
    <row r="18766" spans="1:2" x14ac:dyDescent="0.25">
      <c r="A18766" s="28" t="s">
        <v>86</v>
      </c>
      <c r="B18766" s="2">
        <v>2.9861015280440552E-3</v>
      </c>
    </row>
    <row r="18767" spans="1:2" x14ac:dyDescent="0.25">
      <c r="A18767" s="28" t="s">
        <v>87</v>
      </c>
      <c r="B18767" s="2">
        <v>5.1828447412031993E-3</v>
      </c>
    </row>
    <row r="18768" spans="1:2" x14ac:dyDescent="0.25">
      <c r="A18768" s="28" t="s">
        <v>31</v>
      </c>
      <c r="B18768" s="2">
        <v>4.8805731580500384E-3</v>
      </c>
    </row>
    <row r="18769" spans="1:2" x14ac:dyDescent="0.25">
      <c r="A18769" s="28" t="s">
        <v>29</v>
      </c>
      <c r="B18769" s="2">
        <v>4.9406692092494493E-2</v>
      </c>
    </row>
    <row r="18770" spans="1:2" x14ac:dyDescent="0.25">
      <c r="A18770" s="28" t="s">
        <v>30</v>
      </c>
      <c r="B18770" s="2">
        <v>0.64779392965582039</v>
      </c>
    </row>
    <row r="18771" spans="1:2" x14ac:dyDescent="0.25">
      <c r="A18771" s="28" t="s">
        <v>88</v>
      </c>
      <c r="B18771" s="2">
        <v>1.1940291387825456E-2</v>
      </c>
    </row>
    <row r="18772" spans="1:2" x14ac:dyDescent="0.25">
      <c r="A18772" s="28" t="s">
        <v>80</v>
      </c>
      <c r="B18772" s="2">
        <v>1.6624711101912871E-3</v>
      </c>
    </row>
    <row r="18773" spans="1:2" x14ac:dyDescent="0.25">
      <c r="A18773" s="28" t="s">
        <v>84</v>
      </c>
      <c r="B18773" s="2">
        <v>3.2202970352937866E-3</v>
      </c>
    </row>
    <row r="18774" spans="1:2" x14ac:dyDescent="0.25">
      <c r="A18774" s="28" t="s">
        <v>85</v>
      </c>
      <c r="B18774" s="2">
        <v>7.1637820104432592E-2</v>
      </c>
    </row>
    <row r="18775" spans="1:2" x14ac:dyDescent="0.25">
      <c r="A18775" s="28" t="s">
        <v>82</v>
      </c>
      <c r="B18775" s="2">
        <v>8.8229599376051272E-3</v>
      </c>
    </row>
    <row r="18776" spans="1:2" x14ac:dyDescent="0.25">
      <c r="A18776" s="6" t="s">
        <v>244</v>
      </c>
      <c r="B18776" s="2">
        <v>7.0333053951824134</v>
      </c>
    </row>
    <row r="18777" spans="1:2" x14ac:dyDescent="0.25">
      <c r="A18777" s="28" t="s">
        <v>79</v>
      </c>
      <c r="B18777" s="2">
        <v>5.4334937220552717E-3</v>
      </c>
    </row>
    <row r="18778" spans="1:2" x14ac:dyDescent="0.25">
      <c r="A18778" s="28" t="s">
        <v>86</v>
      </c>
      <c r="B18778" s="2">
        <v>1.3106537124741195E-2</v>
      </c>
    </row>
    <row r="18779" spans="1:2" x14ac:dyDescent="0.25">
      <c r="A18779" s="28" t="s">
        <v>87</v>
      </c>
      <c r="B18779" s="2">
        <v>0.51941711080494768</v>
      </c>
    </row>
    <row r="18780" spans="1:2" x14ac:dyDescent="0.25">
      <c r="A18780" s="28" t="s">
        <v>31</v>
      </c>
      <c r="B18780" s="2">
        <v>0.80250053666354382</v>
      </c>
    </row>
    <row r="18781" spans="1:2" x14ac:dyDescent="0.25">
      <c r="A18781" s="28" t="s">
        <v>29</v>
      </c>
      <c r="B18781" s="2">
        <v>1.226502869668185</v>
      </c>
    </row>
    <row r="18782" spans="1:2" x14ac:dyDescent="0.25">
      <c r="A18782" s="28" t="s">
        <v>30</v>
      </c>
      <c r="B18782" s="2">
        <v>2.6120698533085127</v>
      </c>
    </row>
    <row r="18783" spans="1:2" x14ac:dyDescent="0.25">
      <c r="A18783" s="28" t="s">
        <v>88</v>
      </c>
      <c r="B18783" s="2">
        <v>0.26613108625576326</v>
      </c>
    </row>
    <row r="18784" spans="1:2" x14ac:dyDescent="0.25">
      <c r="A18784" s="28" t="s">
        <v>80</v>
      </c>
      <c r="B18784" s="2">
        <v>3.5797021598618281E-4</v>
      </c>
    </row>
    <row r="18785" spans="1:2" x14ac:dyDescent="0.25">
      <c r="A18785" s="28" t="s">
        <v>84</v>
      </c>
      <c r="B18785" s="2">
        <v>3.335976511666866E-2</v>
      </c>
    </row>
    <row r="18786" spans="1:2" x14ac:dyDescent="0.25">
      <c r="A18786" s="28" t="s">
        <v>85</v>
      </c>
      <c r="B18786" s="2">
        <v>1.240504561969719</v>
      </c>
    </row>
    <row r="18787" spans="1:2" x14ac:dyDescent="0.25">
      <c r="A18787" s="28" t="s">
        <v>82</v>
      </c>
      <c r="B18787" s="2">
        <v>0.31392161033229149</v>
      </c>
    </row>
    <row r="18788" spans="1:2" x14ac:dyDescent="0.25">
      <c r="A18788" s="6" t="s">
        <v>246</v>
      </c>
      <c r="B18788" s="2">
        <v>1.9121386328357333</v>
      </c>
    </row>
    <row r="18789" spans="1:2" x14ac:dyDescent="0.25">
      <c r="A18789" s="28" t="s">
        <v>79</v>
      </c>
      <c r="B18789" s="2">
        <v>1.1011903150112266E-2</v>
      </c>
    </row>
    <row r="18790" spans="1:2" x14ac:dyDescent="0.25">
      <c r="A18790" s="28" t="s">
        <v>86</v>
      </c>
      <c r="B18790" s="2">
        <v>1.5606386915317962E-2</v>
      </c>
    </row>
    <row r="18791" spans="1:2" x14ac:dyDescent="0.25">
      <c r="A18791" s="28" t="s">
        <v>87</v>
      </c>
      <c r="B18791" s="2">
        <v>6.1964326084939049E-2</v>
      </c>
    </row>
    <row r="18792" spans="1:2" x14ac:dyDescent="0.25">
      <c r="A18792" s="28" t="s">
        <v>31</v>
      </c>
      <c r="B18792" s="2">
        <v>8.808771942695319E-2</v>
      </c>
    </row>
    <row r="18793" spans="1:2" x14ac:dyDescent="0.25">
      <c r="A18793" s="28" t="s">
        <v>29</v>
      </c>
      <c r="B18793" s="2">
        <v>0.33067517836618987</v>
      </c>
    </row>
    <row r="18794" spans="1:2" x14ac:dyDescent="0.25">
      <c r="A18794" s="28" t="s">
        <v>30</v>
      </c>
      <c r="B18794" s="2">
        <v>0.99307420569139215</v>
      </c>
    </row>
    <row r="18795" spans="1:2" x14ac:dyDescent="0.25">
      <c r="A18795" s="28" t="s">
        <v>88</v>
      </c>
      <c r="B18795" s="2">
        <v>3.1614747758833016E-2</v>
      </c>
    </row>
    <row r="18796" spans="1:2" x14ac:dyDescent="0.25">
      <c r="A18796" s="28" t="s">
        <v>80</v>
      </c>
      <c r="B18796" s="2">
        <v>5.0024163033854221E-2</v>
      </c>
    </row>
    <row r="18797" spans="1:2" x14ac:dyDescent="0.25">
      <c r="A18797" s="28" t="s">
        <v>84</v>
      </c>
      <c r="B18797" s="2">
        <v>2.4960471737077453E-2</v>
      </c>
    </row>
    <row r="18798" spans="1:2" x14ac:dyDescent="0.25">
      <c r="A18798" s="28" t="s">
        <v>85</v>
      </c>
      <c r="B18798" s="2">
        <v>0.22168907907578433</v>
      </c>
    </row>
    <row r="18799" spans="1:2" x14ac:dyDescent="0.25">
      <c r="A18799" s="28" t="s">
        <v>82</v>
      </c>
      <c r="B18799" s="2">
        <v>8.3430451595279398E-2</v>
      </c>
    </row>
    <row r="18800" spans="1:2" x14ac:dyDescent="0.25">
      <c r="A18800" s="6" t="s">
        <v>248</v>
      </c>
      <c r="B18800" s="2">
        <v>15.400262086736593</v>
      </c>
    </row>
    <row r="18801" spans="1:2" x14ac:dyDescent="0.25">
      <c r="A18801" s="28" t="s">
        <v>79</v>
      </c>
      <c r="B18801" s="2">
        <v>8.787963384261463E-2</v>
      </c>
    </row>
    <row r="18802" spans="1:2" x14ac:dyDescent="0.25">
      <c r="A18802" s="28" t="s">
        <v>86</v>
      </c>
      <c r="B18802" s="2">
        <v>0.17182876871751124</v>
      </c>
    </row>
    <row r="18803" spans="1:2" x14ac:dyDescent="0.25">
      <c r="A18803" s="28" t="s">
        <v>87</v>
      </c>
      <c r="B18803" s="2">
        <v>1.3467869994579067</v>
      </c>
    </row>
    <row r="18804" spans="1:2" x14ac:dyDescent="0.25">
      <c r="A18804" s="28" t="s">
        <v>31</v>
      </c>
      <c r="B18804" s="2">
        <v>2.316384259667692</v>
      </c>
    </row>
    <row r="18805" spans="1:2" x14ac:dyDescent="0.25">
      <c r="A18805" s="28" t="s">
        <v>29</v>
      </c>
      <c r="B18805" s="2">
        <v>2.5314780628448217</v>
      </c>
    </row>
    <row r="18806" spans="1:2" x14ac:dyDescent="0.25">
      <c r="A18806" s="28" t="s">
        <v>30</v>
      </c>
      <c r="B18806" s="2">
        <v>3.537721826649797</v>
      </c>
    </row>
    <row r="18807" spans="1:2" x14ac:dyDescent="0.25">
      <c r="A18807" s="28" t="s">
        <v>88</v>
      </c>
      <c r="B18807" s="2">
        <v>1.5391892770379012</v>
      </c>
    </row>
    <row r="18808" spans="1:2" x14ac:dyDescent="0.25">
      <c r="A18808" s="28" t="s">
        <v>80</v>
      </c>
      <c r="B18808" s="2">
        <v>0.11719803880826887</v>
      </c>
    </row>
    <row r="18809" spans="1:2" x14ac:dyDescent="0.25">
      <c r="A18809" s="28" t="s">
        <v>84</v>
      </c>
      <c r="B18809" s="2">
        <v>0.29663347619014652</v>
      </c>
    </row>
    <row r="18810" spans="1:2" x14ac:dyDescent="0.25">
      <c r="A18810" s="28" t="s">
        <v>85</v>
      </c>
      <c r="B18810" s="2">
        <v>1.908526012696709</v>
      </c>
    </row>
    <row r="18811" spans="1:2" x14ac:dyDescent="0.25">
      <c r="A18811" s="28" t="s">
        <v>82</v>
      </c>
      <c r="B18811" s="2">
        <v>1.5466357308232246</v>
      </c>
    </row>
    <row r="18812" spans="1:2" x14ac:dyDescent="0.25">
      <c r="A18812" s="6" t="s">
        <v>20</v>
      </c>
      <c r="B18812" s="2">
        <v>6.9138490545057332</v>
      </c>
    </row>
    <row r="18813" spans="1:2" x14ac:dyDescent="0.25">
      <c r="A18813" s="28" t="s">
        <v>79</v>
      </c>
      <c r="B18813" s="2">
        <v>3.0875478314084465E-2</v>
      </c>
    </row>
    <row r="18814" spans="1:2" x14ac:dyDescent="0.25">
      <c r="A18814" s="28" t="s">
        <v>86</v>
      </c>
      <c r="B18814" s="2">
        <v>4.287517650441211E-2</v>
      </c>
    </row>
    <row r="18815" spans="1:2" x14ac:dyDescent="0.25">
      <c r="A18815" s="28" t="s">
        <v>87</v>
      </c>
      <c r="B18815" s="2">
        <v>0.73321162778521787</v>
      </c>
    </row>
    <row r="18816" spans="1:2" x14ac:dyDescent="0.25">
      <c r="A18816" s="28" t="s">
        <v>31</v>
      </c>
      <c r="B18816" s="2">
        <v>1.2614809451880857</v>
      </c>
    </row>
    <row r="18817" spans="1:2" x14ac:dyDescent="0.25">
      <c r="A18817" s="28" t="s">
        <v>29</v>
      </c>
      <c r="B18817" s="2">
        <v>0.65063832965586454</v>
      </c>
    </row>
    <row r="18818" spans="1:2" x14ac:dyDescent="0.25">
      <c r="A18818" s="28" t="s">
        <v>30</v>
      </c>
      <c r="B18818" s="2">
        <v>1.9860429420919046</v>
      </c>
    </row>
    <row r="18819" spans="1:2" x14ac:dyDescent="0.25">
      <c r="A18819" s="28" t="s">
        <v>88</v>
      </c>
      <c r="B18819" s="2">
        <v>0.15943096098444104</v>
      </c>
    </row>
    <row r="18820" spans="1:2" x14ac:dyDescent="0.25">
      <c r="A18820" s="28" t="s">
        <v>80</v>
      </c>
      <c r="B18820" s="2">
        <v>2.2226477316675167E-2</v>
      </c>
    </row>
    <row r="18821" spans="1:2" x14ac:dyDescent="0.25">
      <c r="A18821" s="28" t="s">
        <v>84</v>
      </c>
      <c r="B18821" s="2">
        <v>4.9126653312133922E-2</v>
      </c>
    </row>
    <row r="18822" spans="1:2" x14ac:dyDescent="0.25">
      <c r="A18822" s="28" t="s">
        <v>85</v>
      </c>
      <c r="B18822" s="2">
        <v>1.3051716242788216</v>
      </c>
    </row>
    <row r="18823" spans="1:2" x14ac:dyDescent="0.25">
      <c r="A18823" s="28" t="s">
        <v>82</v>
      </c>
      <c r="B18823" s="2">
        <v>0.67276883907409279</v>
      </c>
    </row>
    <row r="18824" spans="1:2" x14ac:dyDescent="0.25">
      <c r="A18824" s="6" t="s">
        <v>21</v>
      </c>
      <c r="B18824" s="2">
        <v>3.1628361326121337</v>
      </c>
    </row>
    <row r="18825" spans="1:2" x14ac:dyDescent="0.25">
      <c r="A18825" s="28" t="s">
        <v>87</v>
      </c>
      <c r="B18825" s="2">
        <v>3.2900044200813015E-2</v>
      </c>
    </row>
    <row r="18826" spans="1:2" x14ac:dyDescent="0.25">
      <c r="A18826" s="28" t="s">
        <v>31</v>
      </c>
      <c r="B18826" s="2">
        <v>0.30041898020671248</v>
      </c>
    </row>
    <row r="18827" spans="1:2" x14ac:dyDescent="0.25">
      <c r="A18827" s="28" t="s">
        <v>29</v>
      </c>
      <c r="B18827" s="2">
        <v>0.14070722736209176</v>
      </c>
    </row>
    <row r="18828" spans="1:2" x14ac:dyDescent="0.25">
      <c r="A18828" s="28" t="s">
        <v>30</v>
      </c>
      <c r="B18828" s="2">
        <v>1.1758205499965593</v>
      </c>
    </row>
    <row r="18829" spans="1:2" x14ac:dyDescent="0.25">
      <c r="A18829" s="28" t="s">
        <v>88</v>
      </c>
      <c r="B18829" s="2">
        <v>0.59843534181251568</v>
      </c>
    </row>
    <row r="18830" spans="1:2" x14ac:dyDescent="0.25">
      <c r="A18830" s="28" t="s">
        <v>80</v>
      </c>
      <c r="B18830" s="2">
        <v>3.0908284676681486E-2</v>
      </c>
    </row>
    <row r="18831" spans="1:2" x14ac:dyDescent="0.25">
      <c r="A18831" s="28" t="s">
        <v>84</v>
      </c>
      <c r="B18831" s="2">
        <v>0.59648097580219794</v>
      </c>
    </row>
    <row r="18832" spans="1:2" x14ac:dyDescent="0.25">
      <c r="A18832" s="28" t="s">
        <v>85</v>
      </c>
      <c r="B18832" s="2">
        <v>0.1889206532953206</v>
      </c>
    </row>
    <row r="18833" spans="1:2" x14ac:dyDescent="0.25">
      <c r="A18833" s="28" t="s">
        <v>82</v>
      </c>
      <c r="B18833" s="2">
        <v>9.8244075259241698E-2</v>
      </c>
    </row>
    <row r="18834" spans="1:2" x14ac:dyDescent="0.25">
      <c r="A18834" s="6" t="s">
        <v>22</v>
      </c>
      <c r="B18834" s="2">
        <v>1.6047891553240954</v>
      </c>
    </row>
    <row r="18835" spans="1:2" x14ac:dyDescent="0.25">
      <c r="A18835" s="28" t="s">
        <v>79</v>
      </c>
      <c r="B18835" s="2">
        <v>7.4379573909479505E-3</v>
      </c>
    </row>
    <row r="18836" spans="1:2" x14ac:dyDescent="0.25">
      <c r="A18836" s="28" t="s">
        <v>86</v>
      </c>
      <c r="B18836" s="2">
        <v>1.8392016263961683E-2</v>
      </c>
    </row>
    <row r="18837" spans="1:2" x14ac:dyDescent="0.25">
      <c r="A18837" s="28" t="s">
        <v>87</v>
      </c>
      <c r="B18837" s="2">
        <v>0.13982091104754535</v>
      </c>
    </row>
    <row r="18838" spans="1:2" x14ac:dyDescent="0.25">
      <c r="A18838" s="28" t="s">
        <v>31</v>
      </c>
      <c r="B18838" s="2">
        <v>0.13051597170884255</v>
      </c>
    </row>
    <row r="18839" spans="1:2" x14ac:dyDescent="0.25">
      <c r="A18839" s="28" t="s">
        <v>29</v>
      </c>
      <c r="B18839" s="2">
        <v>0.30310740250939017</v>
      </c>
    </row>
    <row r="18840" spans="1:2" x14ac:dyDescent="0.25">
      <c r="A18840" s="28" t="s">
        <v>30</v>
      </c>
      <c r="B18840" s="2">
        <v>0.48933793537803216</v>
      </c>
    </row>
    <row r="18841" spans="1:2" x14ac:dyDescent="0.25">
      <c r="A18841" s="28" t="s">
        <v>88</v>
      </c>
      <c r="B18841" s="2">
        <v>5.6911703082200588E-2</v>
      </c>
    </row>
    <row r="18842" spans="1:2" x14ac:dyDescent="0.25">
      <c r="A18842" s="28" t="s">
        <v>80</v>
      </c>
      <c r="B18842" s="2">
        <v>4.5070467414408573E-3</v>
      </c>
    </row>
    <row r="18843" spans="1:2" x14ac:dyDescent="0.25">
      <c r="A18843" s="28" t="s">
        <v>84</v>
      </c>
      <c r="B18843" s="2">
        <v>1.8238638606537658E-2</v>
      </c>
    </row>
    <row r="18844" spans="1:2" x14ac:dyDescent="0.25">
      <c r="A18844" s="28" t="s">
        <v>85</v>
      </c>
      <c r="B18844" s="2">
        <v>0.23807979194761184</v>
      </c>
    </row>
    <row r="18845" spans="1:2" x14ac:dyDescent="0.25">
      <c r="A18845" s="28" t="s">
        <v>82</v>
      </c>
      <c r="B18845" s="2">
        <v>0.19843978064758483</v>
      </c>
    </row>
    <row r="18846" spans="1:2" x14ac:dyDescent="0.25">
      <c r="A18846" s="6" t="s">
        <v>25</v>
      </c>
      <c r="B18846" s="2">
        <v>2.0415469992693294</v>
      </c>
    </row>
    <row r="18847" spans="1:2" x14ac:dyDescent="0.25">
      <c r="A18847" s="28" t="s">
        <v>79</v>
      </c>
      <c r="B18847" s="2">
        <v>4.7156345418324867E-3</v>
      </c>
    </row>
    <row r="18848" spans="1:2" x14ac:dyDescent="0.25">
      <c r="A18848" s="28" t="s">
        <v>86</v>
      </c>
      <c r="B18848" s="2">
        <v>6.7897734713760283E-3</v>
      </c>
    </row>
    <row r="18849" spans="1:2" x14ac:dyDescent="0.25">
      <c r="A18849" s="28" t="s">
        <v>87</v>
      </c>
      <c r="B18849" s="2">
        <v>3.4152609737294198E-2</v>
      </c>
    </row>
    <row r="18850" spans="1:2" x14ac:dyDescent="0.25">
      <c r="A18850" s="28" t="s">
        <v>31</v>
      </c>
      <c r="B18850" s="2">
        <v>0.10279160515057388</v>
      </c>
    </row>
    <row r="18851" spans="1:2" x14ac:dyDescent="0.25">
      <c r="A18851" s="28" t="s">
        <v>29</v>
      </c>
      <c r="B18851" s="2">
        <v>0.51653137987775799</v>
      </c>
    </row>
    <row r="18852" spans="1:2" x14ac:dyDescent="0.25">
      <c r="A18852" s="28" t="s">
        <v>30</v>
      </c>
      <c r="B18852" s="2">
        <v>0.84882760968585769</v>
      </c>
    </row>
    <row r="18853" spans="1:2" x14ac:dyDescent="0.25">
      <c r="A18853" s="28" t="s">
        <v>88</v>
      </c>
      <c r="B18853" s="2">
        <v>3.5061121955559611E-2</v>
      </c>
    </row>
    <row r="18854" spans="1:2" x14ac:dyDescent="0.25">
      <c r="A18854" s="28" t="s">
        <v>80</v>
      </c>
      <c r="B18854" s="2">
        <v>9.6080016436718048E-3</v>
      </c>
    </row>
    <row r="18855" spans="1:2" x14ac:dyDescent="0.25">
      <c r="A18855" s="28" t="s">
        <v>84</v>
      </c>
      <c r="B18855" s="2">
        <v>7.6937670176084258E-3</v>
      </c>
    </row>
    <row r="18856" spans="1:2" x14ac:dyDescent="0.25">
      <c r="A18856" s="28" t="s">
        <v>85</v>
      </c>
      <c r="B18856" s="2">
        <v>0.29379051131886391</v>
      </c>
    </row>
    <row r="18857" spans="1:2" x14ac:dyDescent="0.25">
      <c r="A18857" s="28" t="s">
        <v>82</v>
      </c>
      <c r="B18857" s="2">
        <v>0.1815849848689334</v>
      </c>
    </row>
    <row r="18858" spans="1:2" x14ac:dyDescent="0.25">
      <c r="A18858" s="6" t="s">
        <v>23</v>
      </c>
      <c r="B18858" s="2">
        <v>2.3891162872401339</v>
      </c>
    </row>
    <row r="18859" spans="1:2" x14ac:dyDescent="0.25">
      <c r="A18859" s="28" t="s">
        <v>79</v>
      </c>
      <c r="B18859" s="2">
        <v>3.4406831897051127E-3</v>
      </c>
    </row>
    <row r="18860" spans="1:2" x14ac:dyDescent="0.25">
      <c r="A18860" s="28" t="s">
        <v>86</v>
      </c>
      <c r="B18860" s="2">
        <v>2.4482982819053548E-2</v>
      </c>
    </row>
    <row r="18861" spans="1:2" x14ac:dyDescent="0.25">
      <c r="A18861" s="28" t="s">
        <v>87</v>
      </c>
      <c r="B18861" s="2">
        <v>0.41679338555492801</v>
      </c>
    </row>
    <row r="18862" spans="1:2" x14ac:dyDescent="0.25">
      <c r="A18862" s="28" t="s">
        <v>31</v>
      </c>
      <c r="B18862" s="2">
        <v>0.25793194420828131</v>
      </c>
    </row>
    <row r="18863" spans="1:2" x14ac:dyDescent="0.25">
      <c r="A18863" s="28" t="s">
        <v>29</v>
      </c>
      <c r="B18863" s="2">
        <v>0.39815655061309246</v>
      </c>
    </row>
    <row r="18864" spans="1:2" x14ac:dyDescent="0.25">
      <c r="A18864" s="28" t="s">
        <v>30</v>
      </c>
      <c r="B18864" s="2">
        <v>0.71220670594232582</v>
      </c>
    </row>
    <row r="18865" spans="1:2" x14ac:dyDescent="0.25">
      <c r="A18865" s="28" t="s">
        <v>88</v>
      </c>
      <c r="B18865" s="2">
        <v>1.9930307406499627E-2</v>
      </c>
    </row>
    <row r="18866" spans="1:2" x14ac:dyDescent="0.25">
      <c r="A18866" s="28" t="s">
        <v>80</v>
      </c>
      <c r="B18866" s="2">
        <v>1.4098441397652242E-2</v>
      </c>
    </row>
    <row r="18867" spans="1:2" x14ac:dyDescent="0.25">
      <c r="A18867" s="28" t="s">
        <v>84</v>
      </c>
      <c r="B18867" s="2">
        <v>7.7219051252099824E-3</v>
      </c>
    </row>
    <row r="18868" spans="1:2" x14ac:dyDescent="0.25">
      <c r="A18868" s="28" t="s">
        <v>85</v>
      </c>
      <c r="B18868" s="2">
        <v>0.46007180662277181</v>
      </c>
    </row>
    <row r="18869" spans="1:2" x14ac:dyDescent="0.25">
      <c r="A18869" s="28" t="s">
        <v>82</v>
      </c>
      <c r="B18869" s="2">
        <v>7.4281574360614278E-2</v>
      </c>
    </row>
    <row r="18870" spans="1:2" x14ac:dyDescent="0.25">
      <c r="A18870" s="6" t="s">
        <v>250</v>
      </c>
      <c r="B18870" s="2">
        <v>9.5631539477328751</v>
      </c>
    </row>
    <row r="18871" spans="1:2" x14ac:dyDescent="0.25">
      <c r="A18871" s="28" t="s">
        <v>79</v>
      </c>
      <c r="B18871" s="2">
        <v>2.7204193599805152E-2</v>
      </c>
    </row>
    <row r="18872" spans="1:2" x14ac:dyDescent="0.25">
      <c r="A18872" s="28" t="s">
        <v>86</v>
      </c>
      <c r="B18872" s="2">
        <v>2.5924691299490054E-2</v>
      </c>
    </row>
    <row r="18873" spans="1:2" x14ac:dyDescent="0.25">
      <c r="A18873" s="28" t="s">
        <v>87</v>
      </c>
      <c r="B18873" s="2">
        <v>0.8566637382978064</v>
      </c>
    </row>
    <row r="18874" spans="1:2" x14ac:dyDescent="0.25">
      <c r="A18874" s="28" t="s">
        <v>31</v>
      </c>
      <c r="B18874" s="2">
        <v>1.2069298277046026</v>
      </c>
    </row>
    <row r="18875" spans="1:2" x14ac:dyDescent="0.25">
      <c r="A18875" s="28" t="s">
        <v>29</v>
      </c>
      <c r="B18875" s="2">
        <v>2.1923460522896061</v>
      </c>
    </row>
    <row r="18876" spans="1:2" x14ac:dyDescent="0.25">
      <c r="A18876" s="28" t="s">
        <v>30</v>
      </c>
      <c r="B18876" s="2">
        <v>2.6862165910534599</v>
      </c>
    </row>
    <row r="18877" spans="1:2" x14ac:dyDescent="0.25">
      <c r="A18877" s="28" t="s">
        <v>88</v>
      </c>
      <c r="B18877" s="2">
        <v>0.50143977365091774</v>
      </c>
    </row>
    <row r="18878" spans="1:2" x14ac:dyDescent="0.25">
      <c r="A18878" s="28" t="s">
        <v>80</v>
      </c>
      <c r="B18878" s="2">
        <v>1.8044181204268508E-2</v>
      </c>
    </row>
    <row r="18879" spans="1:2" x14ac:dyDescent="0.25">
      <c r="A18879" s="28" t="s">
        <v>84</v>
      </c>
      <c r="B18879" s="2">
        <v>0.10709778257851865</v>
      </c>
    </row>
    <row r="18880" spans="1:2" x14ac:dyDescent="0.25">
      <c r="A18880" s="28" t="s">
        <v>85</v>
      </c>
      <c r="B18880" s="2">
        <v>1.0843195993272727</v>
      </c>
    </row>
    <row r="18881" spans="1:2" x14ac:dyDescent="0.25">
      <c r="A18881" s="28" t="s">
        <v>82</v>
      </c>
      <c r="B18881" s="2">
        <v>0.85696751672712623</v>
      </c>
    </row>
    <row r="18882" spans="1:2" x14ac:dyDescent="0.25">
      <c r="A18882" s="6" t="s">
        <v>252</v>
      </c>
      <c r="B18882" s="2">
        <v>5.130779361287618</v>
      </c>
    </row>
    <row r="18883" spans="1:2" x14ac:dyDescent="0.25">
      <c r="A18883" s="28" t="s">
        <v>79</v>
      </c>
      <c r="B18883" s="2">
        <v>1.8038581787185773E-2</v>
      </c>
    </row>
    <row r="18884" spans="1:2" x14ac:dyDescent="0.25">
      <c r="A18884" s="28" t="s">
        <v>86</v>
      </c>
      <c r="B18884" s="2">
        <v>5.6424743382255515E-3</v>
      </c>
    </row>
    <row r="18885" spans="1:2" x14ac:dyDescent="0.25">
      <c r="A18885" s="28" t="s">
        <v>87</v>
      </c>
      <c r="B18885" s="2">
        <v>0.254303095599894</v>
      </c>
    </row>
    <row r="18886" spans="1:2" x14ac:dyDescent="0.25">
      <c r="A18886" s="28" t="s">
        <v>31</v>
      </c>
      <c r="B18886" s="2">
        <v>0.34461448010871493</v>
      </c>
    </row>
    <row r="18887" spans="1:2" x14ac:dyDescent="0.25">
      <c r="A18887" s="28" t="s">
        <v>29</v>
      </c>
      <c r="B18887" s="2">
        <v>1.0161040526155554</v>
      </c>
    </row>
    <row r="18888" spans="1:2" x14ac:dyDescent="0.25">
      <c r="A18888" s="28" t="s">
        <v>30</v>
      </c>
      <c r="B18888" s="2">
        <v>1.1980932221222242</v>
      </c>
    </row>
    <row r="18889" spans="1:2" x14ac:dyDescent="0.25">
      <c r="A18889" s="28" t="s">
        <v>88</v>
      </c>
      <c r="B18889" s="2">
        <v>0.50150289076703936</v>
      </c>
    </row>
    <row r="18890" spans="1:2" x14ac:dyDescent="0.25">
      <c r="A18890" s="28" t="s">
        <v>80</v>
      </c>
      <c r="B18890" s="2">
        <v>4.3081785977282648E-2</v>
      </c>
    </row>
    <row r="18891" spans="1:2" x14ac:dyDescent="0.25">
      <c r="A18891" s="28" t="s">
        <v>84</v>
      </c>
      <c r="B18891" s="2">
        <v>3.7715824548437707E-2</v>
      </c>
    </row>
    <row r="18892" spans="1:2" x14ac:dyDescent="0.25">
      <c r="A18892" s="28" t="s">
        <v>85</v>
      </c>
      <c r="B18892" s="2">
        <v>0.92652629733588954</v>
      </c>
    </row>
    <row r="18893" spans="1:2" x14ac:dyDescent="0.25">
      <c r="A18893" s="28" t="s">
        <v>82</v>
      </c>
      <c r="B18893" s="2">
        <v>0.78515665608716811</v>
      </c>
    </row>
    <row r="18894" spans="1:2" x14ac:dyDescent="0.25">
      <c r="A18894" s="6" t="s">
        <v>230</v>
      </c>
      <c r="B18894" s="2">
        <v>2.656195501580719</v>
      </c>
    </row>
    <row r="18895" spans="1:2" x14ac:dyDescent="0.25">
      <c r="A18895" s="28" t="s">
        <v>79</v>
      </c>
      <c r="B18895" s="2">
        <v>1.2479278713783072E-2</v>
      </c>
    </row>
    <row r="18896" spans="1:2" x14ac:dyDescent="0.25">
      <c r="A18896" s="28" t="s">
        <v>86</v>
      </c>
      <c r="B18896" s="2">
        <v>1.0799741680649916E-2</v>
      </c>
    </row>
    <row r="18897" spans="1:2" x14ac:dyDescent="0.25">
      <c r="A18897" s="28" t="s">
        <v>87</v>
      </c>
      <c r="B18897" s="2">
        <v>0.19267751087870044</v>
      </c>
    </row>
    <row r="18898" spans="1:2" x14ac:dyDescent="0.25">
      <c r="A18898" s="28" t="s">
        <v>31</v>
      </c>
      <c r="B18898" s="2">
        <v>0.13260502154303108</v>
      </c>
    </row>
    <row r="18899" spans="1:2" x14ac:dyDescent="0.25">
      <c r="A18899" s="28" t="s">
        <v>29</v>
      </c>
      <c r="B18899" s="2">
        <v>0.29246326156798141</v>
      </c>
    </row>
    <row r="18900" spans="1:2" x14ac:dyDescent="0.25">
      <c r="A18900" s="28" t="s">
        <v>30</v>
      </c>
      <c r="B18900" s="2">
        <v>0.65726846913406456</v>
      </c>
    </row>
    <row r="18901" spans="1:2" x14ac:dyDescent="0.25">
      <c r="A18901" s="28" t="s">
        <v>88</v>
      </c>
      <c r="B18901" s="2">
        <v>0.59364286615535655</v>
      </c>
    </row>
    <row r="18902" spans="1:2" x14ac:dyDescent="0.25">
      <c r="A18902" s="28" t="s">
        <v>80</v>
      </c>
      <c r="B18902" s="2">
        <v>8.9729134758085825E-3</v>
      </c>
    </row>
    <row r="18903" spans="1:2" x14ac:dyDescent="0.25">
      <c r="A18903" s="28" t="s">
        <v>84</v>
      </c>
      <c r="B18903" s="2">
        <v>1.9000183640926756E-2</v>
      </c>
    </row>
    <row r="18904" spans="1:2" x14ac:dyDescent="0.25">
      <c r="A18904" s="28" t="s">
        <v>85</v>
      </c>
      <c r="B18904" s="2">
        <v>0.4660589195496474</v>
      </c>
    </row>
    <row r="18905" spans="1:2" x14ac:dyDescent="0.25">
      <c r="A18905" s="28" t="s">
        <v>82</v>
      </c>
      <c r="B18905" s="2">
        <v>0.2702273352407692</v>
      </c>
    </row>
    <row r="18906" spans="1:2" x14ac:dyDescent="0.25">
      <c r="A18906" s="6" t="s">
        <v>93</v>
      </c>
      <c r="B18906" s="2">
        <v>70.43504313208139</v>
      </c>
    </row>
    <row r="18907" spans="1:2" x14ac:dyDescent="0.25">
      <c r="A18907" s="28" t="s">
        <v>79</v>
      </c>
      <c r="B18907" s="2">
        <v>0.3221353142280865</v>
      </c>
    </row>
    <row r="18908" spans="1:2" x14ac:dyDescent="0.25">
      <c r="A18908" s="28" t="s">
        <v>86</v>
      </c>
      <c r="B18908" s="2">
        <v>0.3925607064887684</v>
      </c>
    </row>
    <row r="18909" spans="1:2" x14ac:dyDescent="0.25">
      <c r="A18909" s="28" t="s">
        <v>87</v>
      </c>
      <c r="B18909" s="2">
        <v>6.2301956748788756</v>
      </c>
    </row>
    <row r="18910" spans="1:2" x14ac:dyDescent="0.25">
      <c r="A18910" s="28" t="s">
        <v>31</v>
      </c>
      <c r="B18910" s="2">
        <v>8.2834681877155063</v>
      </c>
    </row>
    <row r="18911" spans="1:2" x14ac:dyDescent="0.25">
      <c r="A18911" s="28" t="s">
        <v>29</v>
      </c>
      <c r="B18911" s="2">
        <v>11.41871091070634</v>
      </c>
    </row>
    <row r="18912" spans="1:2" x14ac:dyDescent="0.25">
      <c r="A18912" s="28" t="s">
        <v>30</v>
      </c>
      <c r="B18912" s="2">
        <v>21.228130272867695</v>
      </c>
    </row>
    <row r="18913" spans="1:2" x14ac:dyDescent="0.25">
      <c r="A18913" s="28" t="s">
        <v>88</v>
      </c>
      <c r="B18913" s="2">
        <v>4.5428682908222955</v>
      </c>
    </row>
    <row r="18914" spans="1:2" x14ac:dyDescent="0.25">
      <c r="A18914" s="28" t="s">
        <v>80</v>
      </c>
      <c r="B18914" s="2">
        <v>0.40555701660161109</v>
      </c>
    </row>
    <row r="18915" spans="1:2" x14ac:dyDescent="0.25">
      <c r="A18915" s="28" t="s">
        <v>84</v>
      </c>
      <c r="B18915" s="2">
        <v>1.4454110692669451</v>
      </c>
    </row>
    <row r="18916" spans="1:2" x14ac:dyDescent="0.25">
      <c r="A18916" s="28" t="s">
        <v>85</v>
      </c>
      <c r="B18916" s="2">
        <v>10.591812257784671</v>
      </c>
    </row>
    <row r="18917" spans="1:2" x14ac:dyDescent="0.25">
      <c r="A18917" s="28" t="s">
        <v>82</v>
      </c>
      <c r="B18917" s="2">
        <v>5.5741934307206016</v>
      </c>
    </row>
    <row r="18918" spans="1:2" x14ac:dyDescent="0.25">
      <c r="A18918" s="3" t="s">
        <v>221</v>
      </c>
      <c r="B18918" s="2">
        <v>346.91798026328468</v>
      </c>
    </row>
    <row r="18919" spans="1:2" x14ac:dyDescent="0.25">
      <c r="A18919" s="6" t="s">
        <v>229</v>
      </c>
      <c r="B18919" s="2">
        <v>4.7016882471419894</v>
      </c>
    </row>
    <row r="18920" spans="1:2" x14ac:dyDescent="0.25">
      <c r="A18920" s="28" t="s">
        <v>79</v>
      </c>
      <c r="B18920" s="2">
        <v>9.6415660348383059E-2</v>
      </c>
    </row>
    <row r="18921" spans="1:2" x14ac:dyDescent="0.25">
      <c r="A18921" s="28" t="s">
        <v>86</v>
      </c>
      <c r="B18921" s="2">
        <v>8.5996503860027596E-3</v>
      </c>
    </row>
    <row r="18922" spans="1:2" x14ac:dyDescent="0.25">
      <c r="A18922" s="28" t="s">
        <v>87</v>
      </c>
      <c r="B18922" s="2">
        <v>0.23961712430685458</v>
      </c>
    </row>
    <row r="18923" spans="1:2" x14ac:dyDescent="0.25">
      <c r="A18923" s="28" t="s">
        <v>31</v>
      </c>
      <c r="B18923" s="2">
        <v>2.1520557666920843</v>
      </c>
    </row>
    <row r="18924" spans="1:2" x14ac:dyDescent="0.25">
      <c r="A18924" s="28" t="s">
        <v>29</v>
      </c>
      <c r="B18924" s="2">
        <v>0.59275180505761771</v>
      </c>
    </row>
    <row r="18925" spans="1:2" x14ac:dyDescent="0.25">
      <c r="A18925" s="28" t="s">
        <v>30</v>
      </c>
      <c r="B18925" s="2">
        <v>0.55057218826659937</v>
      </c>
    </row>
    <row r="18926" spans="1:2" x14ac:dyDescent="0.25">
      <c r="A18926" s="28" t="s">
        <v>88</v>
      </c>
      <c r="B18926" s="2">
        <v>0.17693303379751654</v>
      </c>
    </row>
    <row r="18927" spans="1:2" x14ac:dyDescent="0.25">
      <c r="A18927" s="28" t="s">
        <v>80</v>
      </c>
      <c r="B18927" s="2">
        <v>9.2164356806032459E-3</v>
      </c>
    </row>
    <row r="18928" spans="1:2" x14ac:dyDescent="0.25">
      <c r="A18928" s="28" t="s">
        <v>84</v>
      </c>
      <c r="B18928" s="2">
        <v>0.128666107933428</v>
      </c>
    </row>
    <row r="18929" spans="1:2" x14ac:dyDescent="0.25">
      <c r="A18929" s="28" t="s">
        <v>85</v>
      </c>
      <c r="B18929" s="2">
        <v>0.30966399382640497</v>
      </c>
    </row>
    <row r="18930" spans="1:2" x14ac:dyDescent="0.25">
      <c r="A18930" s="28" t="s">
        <v>82</v>
      </c>
      <c r="B18930" s="2">
        <v>0.43719648084649559</v>
      </c>
    </row>
    <row r="18931" spans="1:2" x14ac:dyDescent="0.25">
      <c r="A18931" s="6" t="s">
        <v>240</v>
      </c>
      <c r="B18931" s="2">
        <v>2.4189069926097626</v>
      </c>
    </row>
    <row r="18932" spans="1:2" x14ac:dyDescent="0.25">
      <c r="A18932" s="28" t="s">
        <v>79</v>
      </c>
      <c r="B18932" s="2">
        <v>1.4163286497492964E-2</v>
      </c>
    </row>
    <row r="18933" spans="1:2" x14ac:dyDescent="0.25">
      <c r="A18933" s="28" t="s">
        <v>87</v>
      </c>
      <c r="B18933" s="2">
        <v>0.41983638953302554</v>
      </c>
    </row>
    <row r="18934" spans="1:2" x14ac:dyDescent="0.25">
      <c r="A18934" s="28" t="s">
        <v>31</v>
      </c>
      <c r="B18934" s="2">
        <v>0.19809866996144498</v>
      </c>
    </row>
    <row r="18935" spans="1:2" x14ac:dyDescent="0.25">
      <c r="A18935" s="28" t="s">
        <v>29</v>
      </c>
      <c r="B18935" s="2">
        <v>0.24260868714143846</v>
      </c>
    </row>
    <row r="18936" spans="1:2" x14ac:dyDescent="0.25">
      <c r="A18936" s="28" t="s">
        <v>30</v>
      </c>
      <c r="B18936" s="2">
        <v>0.15695412835173178</v>
      </c>
    </row>
    <row r="18937" spans="1:2" x14ac:dyDescent="0.25">
      <c r="A18937" s="28" t="s">
        <v>88</v>
      </c>
      <c r="B18937" s="2">
        <v>0.11606688137602174</v>
      </c>
    </row>
    <row r="18938" spans="1:2" x14ac:dyDescent="0.25">
      <c r="A18938" s="28" t="s">
        <v>80</v>
      </c>
      <c r="B18938" s="2">
        <v>1.9443668639045564E-2</v>
      </c>
    </row>
    <row r="18939" spans="1:2" x14ac:dyDescent="0.25">
      <c r="A18939" s="28" t="s">
        <v>84</v>
      </c>
      <c r="B18939" s="2">
        <v>0.11294682989095822</v>
      </c>
    </row>
    <row r="18940" spans="1:2" x14ac:dyDescent="0.25">
      <c r="A18940" s="28" t="s">
        <v>85</v>
      </c>
      <c r="B18940" s="2">
        <v>0.82641615067187202</v>
      </c>
    </row>
    <row r="18941" spans="1:2" x14ac:dyDescent="0.25">
      <c r="A18941" s="28" t="s">
        <v>82</v>
      </c>
      <c r="B18941" s="2">
        <v>0.31237230054673121</v>
      </c>
    </row>
    <row r="18942" spans="1:2" x14ac:dyDescent="0.25">
      <c r="A18942" s="6" t="s">
        <v>242</v>
      </c>
      <c r="B18942" s="2">
        <v>21.62805117940319</v>
      </c>
    </row>
    <row r="18943" spans="1:2" x14ac:dyDescent="0.25">
      <c r="A18943" s="28" t="s">
        <v>79</v>
      </c>
      <c r="B18943" s="2">
        <v>0.87431676097070632</v>
      </c>
    </row>
    <row r="18944" spans="1:2" x14ac:dyDescent="0.25">
      <c r="A18944" s="28" t="s">
        <v>86</v>
      </c>
      <c r="B18944" s="2">
        <v>0.28490203301059303</v>
      </c>
    </row>
    <row r="18945" spans="1:2" x14ac:dyDescent="0.25">
      <c r="A18945" s="28" t="s">
        <v>87</v>
      </c>
      <c r="B18945" s="2">
        <v>0.5289574629739987</v>
      </c>
    </row>
    <row r="18946" spans="1:2" x14ac:dyDescent="0.25">
      <c r="A18946" s="28" t="s">
        <v>31</v>
      </c>
      <c r="B18946" s="2">
        <v>5.6253538613388949</v>
      </c>
    </row>
    <row r="18947" spans="1:2" x14ac:dyDescent="0.25">
      <c r="A18947" s="28" t="s">
        <v>29</v>
      </c>
      <c r="B18947" s="2">
        <v>0.9154988803098153</v>
      </c>
    </row>
    <row r="18948" spans="1:2" x14ac:dyDescent="0.25">
      <c r="A18948" s="28" t="s">
        <v>30</v>
      </c>
      <c r="B18948" s="2">
        <v>1.9218711110051516</v>
      </c>
    </row>
    <row r="18949" spans="1:2" x14ac:dyDescent="0.25">
      <c r="A18949" s="28" t="s">
        <v>88</v>
      </c>
      <c r="B18949" s="2">
        <v>1.8058706640143076</v>
      </c>
    </row>
    <row r="18950" spans="1:2" x14ac:dyDescent="0.25">
      <c r="A18950" s="28" t="s">
        <v>80</v>
      </c>
      <c r="B18950" s="2">
        <v>0.33576066288183143</v>
      </c>
    </row>
    <row r="18951" spans="1:2" x14ac:dyDescent="0.25">
      <c r="A18951" s="28" t="s">
        <v>84</v>
      </c>
      <c r="B18951" s="2">
        <v>1.0073647910709405</v>
      </c>
    </row>
    <row r="18952" spans="1:2" x14ac:dyDescent="0.25">
      <c r="A18952" s="28" t="s">
        <v>85</v>
      </c>
      <c r="B18952" s="2">
        <v>4.1346971712297869</v>
      </c>
    </row>
    <row r="18953" spans="1:2" x14ac:dyDescent="0.25">
      <c r="A18953" s="28" t="s">
        <v>82</v>
      </c>
      <c r="B18953" s="2">
        <v>4.1934577805971633</v>
      </c>
    </row>
    <row r="18954" spans="1:2" x14ac:dyDescent="0.25">
      <c r="A18954" s="6" t="s">
        <v>19</v>
      </c>
      <c r="B18954" s="2">
        <v>0.52358733841885574</v>
      </c>
    </row>
    <row r="18955" spans="1:2" x14ac:dyDescent="0.25">
      <c r="A18955" s="28" t="s">
        <v>79</v>
      </c>
      <c r="B18955" s="2">
        <v>0.20009144248206839</v>
      </c>
    </row>
    <row r="18956" spans="1:2" x14ac:dyDescent="0.25">
      <c r="A18956" s="28" t="s">
        <v>86</v>
      </c>
      <c r="B18956" s="2">
        <v>9.0968238988565677E-3</v>
      </c>
    </row>
    <row r="18957" spans="1:2" x14ac:dyDescent="0.25">
      <c r="A18957" s="28" t="s">
        <v>87</v>
      </c>
      <c r="B18957" s="2">
        <v>2.3823724650522495E-3</v>
      </c>
    </row>
    <row r="18958" spans="1:2" x14ac:dyDescent="0.25">
      <c r="A18958" s="28" t="s">
        <v>31</v>
      </c>
      <c r="B18958" s="2">
        <v>0.10735564410352663</v>
      </c>
    </row>
    <row r="18959" spans="1:2" x14ac:dyDescent="0.25">
      <c r="A18959" s="28" t="s">
        <v>29</v>
      </c>
      <c r="B18959" s="2">
        <v>1.6322123173406925E-2</v>
      </c>
    </row>
    <row r="18960" spans="1:2" x14ac:dyDescent="0.25">
      <c r="A18960" s="28" t="s">
        <v>30</v>
      </c>
      <c r="B18960" s="2">
        <v>9.0330995544503894E-3</v>
      </c>
    </row>
    <row r="18961" spans="1:2" x14ac:dyDescent="0.25">
      <c r="A18961" s="28" t="s">
        <v>88</v>
      </c>
      <c r="B18961" s="2">
        <v>1.4359361311628077E-2</v>
      </c>
    </row>
    <row r="18962" spans="1:2" x14ac:dyDescent="0.25">
      <c r="A18962" s="28" t="s">
        <v>80</v>
      </c>
      <c r="B18962" s="2">
        <v>1.7686208077910562E-2</v>
      </c>
    </row>
    <row r="18963" spans="1:2" x14ac:dyDescent="0.25">
      <c r="A18963" s="28" t="s">
        <v>84</v>
      </c>
      <c r="B18963" s="2">
        <v>4.491264730987903E-3</v>
      </c>
    </row>
    <row r="18964" spans="1:2" x14ac:dyDescent="0.25">
      <c r="A18964" s="28" t="s">
        <v>85</v>
      </c>
      <c r="B18964" s="2">
        <v>0.12775754178887075</v>
      </c>
    </row>
    <row r="18965" spans="1:2" x14ac:dyDescent="0.25">
      <c r="A18965" s="28" t="s">
        <v>82</v>
      </c>
      <c r="B18965" s="2">
        <v>1.5011456832097366E-2</v>
      </c>
    </row>
    <row r="18966" spans="1:2" x14ac:dyDescent="0.25">
      <c r="A18966" s="6" t="s">
        <v>244</v>
      </c>
      <c r="B18966" s="2">
        <v>11.640493114302762</v>
      </c>
    </row>
    <row r="18967" spans="1:2" x14ac:dyDescent="0.25">
      <c r="A18967" s="28" t="s">
        <v>79</v>
      </c>
      <c r="B18967" s="2">
        <v>0.35743616431057662</v>
      </c>
    </row>
    <row r="18968" spans="1:2" x14ac:dyDescent="0.25">
      <c r="A18968" s="28" t="s">
        <v>86</v>
      </c>
      <c r="B18968" s="2">
        <v>0.14035263686983004</v>
      </c>
    </row>
    <row r="18969" spans="1:2" x14ac:dyDescent="0.25">
      <c r="A18969" s="28" t="s">
        <v>87</v>
      </c>
      <c r="B18969" s="2">
        <v>0.5659666460058852</v>
      </c>
    </row>
    <row r="18970" spans="1:2" x14ac:dyDescent="0.25">
      <c r="A18970" s="28" t="s">
        <v>31</v>
      </c>
      <c r="B18970" s="2">
        <v>3.6067138811545028</v>
      </c>
    </row>
    <row r="18971" spans="1:2" x14ac:dyDescent="0.25">
      <c r="A18971" s="28" t="s">
        <v>29</v>
      </c>
      <c r="B18971" s="2">
        <v>0.71498154097747657</v>
      </c>
    </row>
    <row r="18972" spans="1:2" x14ac:dyDescent="0.25">
      <c r="A18972" s="28" t="s">
        <v>30</v>
      </c>
      <c r="B18972" s="2">
        <v>0.92625346804974507</v>
      </c>
    </row>
    <row r="18973" spans="1:2" x14ac:dyDescent="0.25">
      <c r="A18973" s="28" t="s">
        <v>88</v>
      </c>
      <c r="B18973" s="2">
        <v>1.0294462410958607</v>
      </c>
    </row>
    <row r="18974" spans="1:2" x14ac:dyDescent="0.25">
      <c r="A18974" s="28" t="s">
        <v>80</v>
      </c>
      <c r="B18974" s="2">
        <v>1.6122866773524036E-2</v>
      </c>
    </row>
    <row r="18975" spans="1:2" x14ac:dyDescent="0.25">
      <c r="A18975" s="28" t="s">
        <v>84</v>
      </c>
      <c r="B18975" s="2">
        <v>0.43108036041372844</v>
      </c>
    </row>
    <row r="18976" spans="1:2" x14ac:dyDescent="0.25">
      <c r="A18976" s="28" t="s">
        <v>85</v>
      </c>
      <c r="B18976" s="2">
        <v>2.3588730441369674</v>
      </c>
    </row>
    <row r="18977" spans="1:2" x14ac:dyDescent="0.25">
      <c r="A18977" s="28" t="s">
        <v>82</v>
      </c>
      <c r="B18977" s="2">
        <v>1.4932662645146642</v>
      </c>
    </row>
    <row r="18978" spans="1:2" x14ac:dyDescent="0.25">
      <c r="A18978" s="6" t="s">
        <v>246</v>
      </c>
      <c r="B18978" s="2">
        <v>3.503517733046877</v>
      </c>
    </row>
    <row r="18979" spans="1:2" x14ac:dyDescent="0.25">
      <c r="A18979" s="28" t="s">
        <v>79</v>
      </c>
      <c r="B18979" s="2">
        <v>5.9557732506836644E-2</v>
      </c>
    </row>
    <row r="18980" spans="1:2" x14ac:dyDescent="0.25">
      <c r="A18980" s="28" t="s">
        <v>86</v>
      </c>
      <c r="B18980" s="2">
        <v>3.0350504456708557E-2</v>
      </c>
    </row>
    <row r="18981" spans="1:2" x14ac:dyDescent="0.25">
      <c r="A18981" s="28" t="s">
        <v>87</v>
      </c>
      <c r="B18981" s="2">
        <v>3.8856253496809816E-2</v>
      </c>
    </row>
    <row r="18982" spans="1:2" x14ac:dyDescent="0.25">
      <c r="A18982" s="28" t="s">
        <v>31</v>
      </c>
      <c r="B18982" s="2">
        <v>1.2212332903486198</v>
      </c>
    </row>
    <row r="18983" spans="1:2" x14ac:dyDescent="0.25">
      <c r="A18983" s="28" t="s">
        <v>29</v>
      </c>
      <c r="B18983" s="2">
        <v>0.19406486717726062</v>
      </c>
    </row>
    <row r="18984" spans="1:2" x14ac:dyDescent="0.25">
      <c r="A18984" s="28" t="s">
        <v>30</v>
      </c>
      <c r="B18984" s="2">
        <v>0.24452872141436816</v>
      </c>
    </row>
    <row r="18985" spans="1:2" x14ac:dyDescent="0.25">
      <c r="A18985" s="28" t="s">
        <v>88</v>
      </c>
      <c r="B18985" s="2">
        <v>0.27474302364909936</v>
      </c>
    </row>
    <row r="18986" spans="1:2" x14ac:dyDescent="0.25">
      <c r="A18986" s="28" t="s">
        <v>80</v>
      </c>
      <c r="B18986" s="2">
        <v>0.11493783223298314</v>
      </c>
    </row>
    <row r="18987" spans="1:2" x14ac:dyDescent="0.25">
      <c r="A18987" s="28" t="s">
        <v>84</v>
      </c>
      <c r="B18987" s="2">
        <v>6.1810429259326345E-2</v>
      </c>
    </row>
    <row r="18988" spans="1:2" x14ac:dyDescent="0.25">
      <c r="A18988" s="28" t="s">
        <v>85</v>
      </c>
      <c r="B18988" s="2">
        <v>0.99636442871692665</v>
      </c>
    </row>
    <row r="18989" spans="1:2" x14ac:dyDescent="0.25">
      <c r="A18989" s="28" t="s">
        <v>82</v>
      </c>
      <c r="B18989" s="2">
        <v>0.26707064978793782</v>
      </c>
    </row>
    <row r="18990" spans="1:2" x14ac:dyDescent="0.25">
      <c r="A18990" s="6" t="s">
        <v>248</v>
      </c>
      <c r="B18990" s="2">
        <v>20.303536247253959</v>
      </c>
    </row>
    <row r="18991" spans="1:2" x14ac:dyDescent="0.25">
      <c r="A18991" s="28" t="s">
        <v>79</v>
      </c>
      <c r="B18991" s="2">
        <v>0.87538930867109077</v>
      </c>
    </row>
    <row r="18992" spans="1:2" x14ac:dyDescent="0.25">
      <c r="A18992" s="28" t="s">
        <v>86</v>
      </c>
      <c r="B18992" s="2">
        <v>0.18934701162609413</v>
      </c>
    </row>
    <row r="18993" spans="1:2" x14ac:dyDescent="0.25">
      <c r="A18993" s="28" t="s">
        <v>87</v>
      </c>
      <c r="B18993" s="2">
        <v>0.52276784647209362</v>
      </c>
    </row>
    <row r="18994" spans="1:2" x14ac:dyDescent="0.25">
      <c r="A18994" s="28" t="s">
        <v>31</v>
      </c>
      <c r="B18994" s="2">
        <v>4.5259257540797826</v>
      </c>
    </row>
    <row r="18995" spans="1:2" x14ac:dyDescent="0.25">
      <c r="A18995" s="28" t="s">
        <v>29</v>
      </c>
      <c r="B18995" s="2">
        <v>0.92427723626445812</v>
      </c>
    </row>
    <row r="18996" spans="1:2" x14ac:dyDescent="0.25">
      <c r="A18996" s="28" t="s">
        <v>30</v>
      </c>
      <c r="B18996" s="2">
        <v>1.8641289595540673</v>
      </c>
    </row>
    <row r="18997" spans="1:2" x14ac:dyDescent="0.25">
      <c r="A18997" s="28" t="s">
        <v>88</v>
      </c>
      <c r="B18997" s="2">
        <v>1.7920351993808712</v>
      </c>
    </row>
    <row r="18998" spans="1:2" x14ac:dyDescent="0.25">
      <c r="A18998" s="28" t="s">
        <v>80</v>
      </c>
      <c r="B18998" s="2">
        <v>0.53167972636923466</v>
      </c>
    </row>
    <row r="18999" spans="1:2" x14ac:dyDescent="0.25">
      <c r="A18999" s="28" t="s">
        <v>84</v>
      </c>
      <c r="B18999" s="2">
        <v>0.81654710022621313</v>
      </c>
    </row>
    <row r="19000" spans="1:2" x14ac:dyDescent="0.25">
      <c r="A19000" s="28" t="s">
        <v>85</v>
      </c>
      <c r="B19000" s="2">
        <v>5.3284185396426915</v>
      </c>
    </row>
    <row r="19001" spans="1:2" x14ac:dyDescent="0.25">
      <c r="A19001" s="28" t="s">
        <v>82</v>
      </c>
      <c r="B19001" s="2">
        <v>2.9330195649673643</v>
      </c>
    </row>
    <row r="19002" spans="1:2" x14ac:dyDescent="0.25">
      <c r="A19002" s="6" t="s">
        <v>20</v>
      </c>
      <c r="B19002" s="2">
        <v>19.003561263316449</v>
      </c>
    </row>
    <row r="19003" spans="1:2" x14ac:dyDescent="0.25">
      <c r="A19003" s="28" t="s">
        <v>79</v>
      </c>
      <c r="B19003" s="2">
        <v>0.16538390448654852</v>
      </c>
    </row>
    <row r="19004" spans="1:2" x14ac:dyDescent="0.25">
      <c r="A19004" s="28" t="s">
        <v>86</v>
      </c>
      <c r="B19004" s="2">
        <v>0.17856604832630787</v>
      </c>
    </row>
    <row r="19005" spans="1:2" x14ac:dyDescent="0.25">
      <c r="A19005" s="28" t="s">
        <v>87</v>
      </c>
      <c r="B19005" s="2">
        <v>0.53359994771091168</v>
      </c>
    </row>
    <row r="19006" spans="1:2" x14ac:dyDescent="0.25">
      <c r="A19006" s="28" t="s">
        <v>31</v>
      </c>
      <c r="B19006" s="2">
        <v>9.2718798917443266</v>
      </c>
    </row>
    <row r="19007" spans="1:2" x14ac:dyDescent="0.25">
      <c r="A19007" s="28" t="s">
        <v>29</v>
      </c>
      <c r="B19007" s="2">
        <v>0.74894339153151268</v>
      </c>
    </row>
    <row r="19008" spans="1:2" x14ac:dyDescent="0.25">
      <c r="A19008" s="28" t="s">
        <v>30</v>
      </c>
      <c r="B19008" s="2">
        <v>2.7053599138650646</v>
      </c>
    </row>
    <row r="19009" spans="1:2" x14ac:dyDescent="0.25">
      <c r="A19009" s="28" t="s">
        <v>88</v>
      </c>
      <c r="B19009" s="2">
        <v>0.43456292237057842</v>
      </c>
    </row>
    <row r="19010" spans="1:2" x14ac:dyDescent="0.25">
      <c r="A19010" s="28" t="s">
        <v>80</v>
      </c>
      <c r="B19010" s="2">
        <v>0.1729192232289995</v>
      </c>
    </row>
    <row r="19011" spans="1:2" x14ac:dyDescent="0.25">
      <c r="A19011" s="28" t="s">
        <v>84</v>
      </c>
      <c r="B19011" s="2">
        <v>0.54132713341613203</v>
      </c>
    </row>
    <row r="19012" spans="1:2" x14ac:dyDescent="0.25">
      <c r="A19012" s="28" t="s">
        <v>85</v>
      </c>
      <c r="B19012" s="2">
        <v>2.5724074859010311</v>
      </c>
    </row>
    <row r="19013" spans="1:2" x14ac:dyDescent="0.25">
      <c r="A19013" s="28" t="s">
        <v>82</v>
      </c>
      <c r="B19013" s="2">
        <v>1.6786114007350372</v>
      </c>
    </row>
    <row r="19014" spans="1:2" x14ac:dyDescent="0.25">
      <c r="A19014" s="6" t="s">
        <v>21</v>
      </c>
      <c r="B19014" s="2">
        <v>4.7945737844340055</v>
      </c>
    </row>
    <row r="19015" spans="1:2" x14ac:dyDescent="0.25">
      <c r="A19015" s="28" t="s">
        <v>79</v>
      </c>
      <c r="B19015" s="2">
        <v>1.5297808669113382E-2</v>
      </c>
    </row>
    <row r="19016" spans="1:2" x14ac:dyDescent="0.25">
      <c r="A19016" s="28" t="s">
        <v>86</v>
      </c>
      <c r="B19016" s="2">
        <v>3.5676157061697049E-3</v>
      </c>
    </row>
    <row r="19017" spans="1:2" x14ac:dyDescent="0.25">
      <c r="A19017" s="28" t="s">
        <v>87</v>
      </c>
      <c r="B19017" s="2">
        <v>1.2582572379535821E-2</v>
      </c>
    </row>
    <row r="19018" spans="1:2" x14ac:dyDescent="0.25">
      <c r="A19018" s="28" t="s">
        <v>31</v>
      </c>
      <c r="B19018" s="2">
        <v>0.81938881026254162</v>
      </c>
    </row>
    <row r="19019" spans="1:2" x14ac:dyDescent="0.25">
      <c r="A19019" s="28" t="s">
        <v>29</v>
      </c>
      <c r="B19019" s="2">
        <v>5.8952902522028117E-2</v>
      </c>
    </row>
    <row r="19020" spans="1:2" x14ac:dyDescent="0.25">
      <c r="A19020" s="28" t="s">
        <v>30</v>
      </c>
      <c r="B19020" s="2">
        <v>0.10563859376363592</v>
      </c>
    </row>
    <row r="19021" spans="1:2" x14ac:dyDescent="0.25">
      <c r="A19021" s="28" t="s">
        <v>88</v>
      </c>
      <c r="B19021" s="2">
        <v>0.22566393802022849</v>
      </c>
    </row>
    <row r="19022" spans="1:2" x14ac:dyDescent="0.25">
      <c r="A19022" s="28" t="s">
        <v>80</v>
      </c>
      <c r="B19022" s="2">
        <v>6.6264813094901676E-2</v>
      </c>
    </row>
    <row r="19023" spans="1:2" x14ac:dyDescent="0.25">
      <c r="A19023" s="28" t="s">
        <v>84</v>
      </c>
      <c r="B19023" s="2">
        <v>1.5840497190172793</v>
      </c>
    </row>
    <row r="19024" spans="1:2" x14ac:dyDescent="0.25">
      <c r="A19024" s="28" t="s">
        <v>85</v>
      </c>
      <c r="B19024" s="2">
        <v>0.39123910460170391</v>
      </c>
    </row>
    <row r="19025" spans="1:2" x14ac:dyDescent="0.25">
      <c r="A19025" s="28" t="s">
        <v>82</v>
      </c>
      <c r="B19025" s="2">
        <v>1.511927906396868</v>
      </c>
    </row>
    <row r="19026" spans="1:2" x14ac:dyDescent="0.25">
      <c r="A19026" s="6" t="s">
        <v>22</v>
      </c>
      <c r="B19026" s="2">
        <v>3.3089875560195594</v>
      </c>
    </row>
    <row r="19027" spans="1:2" x14ac:dyDescent="0.25">
      <c r="A19027" s="28" t="s">
        <v>79</v>
      </c>
      <c r="B19027" s="2">
        <v>9.1336003374526714E-2</v>
      </c>
    </row>
    <row r="19028" spans="1:2" x14ac:dyDescent="0.25">
      <c r="A19028" s="28" t="s">
        <v>86</v>
      </c>
      <c r="B19028" s="2">
        <v>1.6289285294508345E-2</v>
      </c>
    </row>
    <row r="19029" spans="1:2" x14ac:dyDescent="0.25">
      <c r="A19029" s="28" t="s">
        <v>87</v>
      </c>
      <c r="B19029" s="2">
        <v>0.14861166627690764</v>
      </c>
    </row>
    <row r="19030" spans="1:2" x14ac:dyDescent="0.25">
      <c r="A19030" s="28" t="s">
        <v>31</v>
      </c>
      <c r="B19030" s="2">
        <v>1.1444623044391533</v>
      </c>
    </row>
    <row r="19031" spans="1:2" x14ac:dyDescent="0.25">
      <c r="A19031" s="28" t="s">
        <v>29</v>
      </c>
      <c r="B19031" s="2">
        <v>0.14899282463044494</v>
      </c>
    </row>
    <row r="19032" spans="1:2" x14ac:dyDescent="0.25">
      <c r="A19032" s="28" t="s">
        <v>30</v>
      </c>
      <c r="B19032" s="2">
        <v>0.20989587344983596</v>
      </c>
    </row>
    <row r="19033" spans="1:2" x14ac:dyDescent="0.25">
      <c r="A19033" s="28" t="s">
        <v>88</v>
      </c>
      <c r="B19033" s="2">
        <v>0.29374824191560345</v>
      </c>
    </row>
    <row r="19034" spans="1:2" x14ac:dyDescent="0.25">
      <c r="A19034" s="28" t="s">
        <v>80</v>
      </c>
      <c r="B19034" s="2">
        <v>3.2595189653604313E-2</v>
      </c>
    </row>
    <row r="19035" spans="1:2" x14ac:dyDescent="0.25">
      <c r="A19035" s="28" t="s">
        <v>84</v>
      </c>
      <c r="B19035" s="2">
        <v>5.8225201796903124E-2</v>
      </c>
    </row>
    <row r="19036" spans="1:2" x14ac:dyDescent="0.25">
      <c r="A19036" s="28" t="s">
        <v>85</v>
      </c>
      <c r="B19036" s="2">
        <v>0.9231540047033634</v>
      </c>
    </row>
    <row r="19037" spans="1:2" x14ac:dyDescent="0.25">
      <c r="A19037" s="28" t="s">
        <v>82</v>
      </c>
      <c r="B19037" s="2">
        <v>0.24167696048470835</v>
      </c>
    </row>
    <row r="19038" spans="1:2" x14ac:dyDescent="0.25">
      <c r="A19038" s="6" t="s">
        <v>25</v>
      </c>
      <c r="B19038" s="2">
        <v>4.9844446928701194</v>
      </c>
    </row>
    <row r="19039" spans="1:2" x14ac:dyDescent="0.25">
      <c r="A19039" s="28" t="s">
        <v>79</v>
      </c>
      <c r="B19039" s="2">
        <v>0.1007610597713029</v>
      </c>
    </row>
    <row r="19040" spans="1:2" x14ac:dyDescent="0.25">
      <c r="A19040" s="28" t="s">
        <v>86</v>
      </c>
      <c r="B19040" s="2">
        <v>7.5325518055091752E-3</v>
      </c>
    </row>
    <row r="19041" spans="1:2" x14ac:dyDescent="0.25">
      <c r="A19041" s="28" t="s">
        <v>87</v>
      </c>
      <c r="B19041" s="2">
        <v>4.4641125589522469E-2</v>
      </c>
    </row>
    <row r="19042" spans="1:2" x14ac:dyDescent="0.25">
      <c r="A19042" s="28" t="s">
        <v>31</v>
      </c>
      <c r="B19042" s="2">
        <v>0.70014359133258552</v>
      </c>
    </row>
    <row r="19043" spans="1:2" x14ac:dyDescent="0.25">
      <c r="A19043" s="28" t="s">
        <v>29</v>
      </c>
      <c r="B19043" s="2">
        <v>0.10273351693775612</v>
      </c>
    </row>
    <row r="19044" spans="1:2" x14ac:dyDescent="0.25">
      <c r="A19044" s="28" t="s">
        <v>30</v>
      </c>
      <c r="B19044" s="2">
        <v>0.29454939861062285</v>
      </c>
    </row>
    <row r="19045" spans="1:2" x14ac:dyDescent="0.25">
      <c r="A19045" s="28" t="s">
        <v>88</v>
      </c>
      <c r="B19045" s="2">
        <v>1.8565934835894169</v>
      </c>
    </row>
    <row r="19046" spans="1:2" x14ac:dyDescent="0.25">
      <c r="A19046" s="28" t="s">
        <v>80</v>
      </c>
      <c r="B19046" s="2">
        <v>1.8599878912876285E-2</v>
      </c>
    </row>
    <row r="19047" spans="1:2" x14ac:dyDescent="0.25">
      <c r="A19047" s="28" t="s">
        <v>84</v>
      </c>
      <c r="B19047" s="2">
        <v>8.0806894706955165E-2</v>
      </c>
    </row>
    <row r="19048" spans="1:2" x14ac:dyDescent="0.25">
      <c r="A19048" s="28" t="s">
        <v>85</v>
      </c>
      <c r="B19048" s="2">
        <v>1.4385369050149004</v>
      </c>
    </row>
    <row r="19049" spans="1:2" x14ac:dyDescent="0.25">
      <c r="A19049" s="28" t="s">
        <v>82</v>
      </c>
      <c r="B19049" s="2">
        <v>0.33954628659867159</v>
      </c>
    </row>
    <row r="19050" spans="1:2" x14ac:dyDescent="0.25">
      <c r="A19050" s="6" t="s">
        <v>23</v>
      </c>
      <c r="B19050" s="2">
        <v>3.370651407199543</v>
      </c>
    </row>
    <row r="19051" spans="1:2" x14ac:dyDescent="0.25">
      <c r="A19051" s="28" t="s">
        <v>79</v>
      </c>
      <c r="B19051" s="2">
        <v>6.6406376740792361E-2</v>
      </c>
    </row>
    <row r="19052" spans="1:2" x14ac:dyDescent="0.25">
      <c r="A19052" s="28" t="s">
        <v>86</v>
      </c>
      <c r="B19052" s="2">
        <v>1.4141120752167339E-2</v>
      </c>
    </row>
    <row r="19053" spans="1:2" x14ac:dyDescent="0.25">
      <c r="A19053" s="28" t="s">
        <v>87</v>
      </c>
      <c r="B19053" s="2">
        <v>5.3149381788423794E-2</v>
      </c>
    </row>
    <row r="19054" spans="1:2" x14ac:dyDescent="0.25">
      <c r="A19054" s="28" t="s">
        <v>31</v>
      </c>
      <c r="B19054" s="2">
        <v>1.3269405947958572</v>
      </c>
    </row>
    <row r="19055" spans="1:2" x14ac:dyDescent="0.25">
      <c r="A19055" s="28" t="s">
        <v>29</v>
      </c>
      <c r="B19055" s="2">
        <v>0.1346352832358009</v>
      </c>
    </row>
    <row r="19056" spans="1:2" x14ac:dyDescent="0.25">
      <c r="A19056" s="28" t="s">
        <v>30</v>
      </c>
      <c r="B19056" s="2">
        <v>0.22612126010570519</v>
      </c>
    </row>
    <row r="19057" spans="1:2" x14ac:dyDescent="0.25">
      <c r="A19057" s="28" t="s">
        <v>88</v>
      </c>
      <c r="B19057" s="2">
        <v>0.25250622343112539</v>
      </c>
    </row>
    <row r="19058" spans="1:2" x14ac:dyDescent="0.25">
      <c r="A19058" s="28" t="s">
        <v>80</v>
      </c>
      <c r="B19058" s="2">
        <v>3.4459678906110611E-2</v>
      </c>
    </row>
    <row r="19059" spans="1:2" x14ac:dyDescent="0.25">
      <c r="A19059" s="28" t="s">
        <v>84</v>
      </c>
      <c r="B19059" s="2">
        <v>0.22327913649520567</v>
      </c>
    </row>
    <row r="19060" spans="1:2" x14ac:dyDescent="0.25">
      <c r="A19060" s="28" t="s">
        <v>85</v>
      </c>
      <c r="B19060" s="2">
        <v>0.76337054873242083</v>
      </c>
    </row>
    <row r="19061" spans="1:2" x14ac:dyDescent="0.25">
      <c r="A19061" s="28" t="s">
        <v>82</v>
      </c>
      <c r="B19061" s="2">
        <v>0.27564180221593382</v>
      </c>
    </row>
    <row r="19062" spans="1:2" x14ac:dyDescent="0.25">
      <c r="A19062" s="6" t="s">
        <v>250</v>
      </c>
      <c r="B19062" s="2">
        <v>18.065244626818156</v>
      </c>
    </row>
    <row r="19063" spans="1:2" x14ac:dyDescent="0.25">
      <c r="A19063" s="28" t="s">
        <v>79</v>
      </c>
      <c r="B19063" s="2">
        <v>0.39423459983283088</v>
      </c>
    </row>
    <row r="19064" spans="1:2" x14ac:dyDescent="0.25">
      <c r="A19064" s="28" t="s">
        <v>86</v>
      </c>
      <c r="B19064" s="2">
        <v>9.7327753658791691E-2</v>
      </c>
    </row>
    <row r="19065" spans="1:2" x14ac:dyDescent="0.25">
      <c r="A19065" s="28" t="s">
        <v>87</v>
      </c>
      <c r="B19065" s="2">
        <v>0.45657659217603519</v>
      </c>
    </row>
    <row r="19066" spans="1:2" x14ac:dyDescent="0.25">
      <c r="A19066" s="28" t="s">
        <v>31</v>
      </c>
      <c r="B19066" s="2">
        <v>4.9519457700695089</v>
      </c>
    </row>
    <row r="19067" spans="1:2" x14ac:dyDescent="0.25">
      <c r="A19067" s="28" t="s">
        <v>29</v>
      </c>
      <c r="B19067" s="2">
        <v>1.355043297092636</v>
      </c>
    </row>
    <row r="19068" spans="1:2" x14ac:dyDescent="0.25">
      <c r="A19068" s="28" t="s">
        <v>30</v>
      </c>
      <c r="B19068" s="2">
        <v>2.5869596457094435</v>
      </c>
    </row>
    <row r="19069" spans="1:2" x14ac:dyDescent="0.25">
      <c r="A19069" s="28" t="s">
        <v>88</v>
      </c>
      <c r="B19069" s="2">
        <v>1.5678795193848996</v>
      </c>
    </row>
    <row r="19070" spans="1:2" x14ac:dyDescent="0.25">
      <c r="A19070" s="28" t="s">
        <v>80</v>
      </c>
      <c r="B19070" s="2">
        <v>0.1347460040704147</v>
      </c>
    </row>
    <row r="19071" spans="1:2" x14ac:dyDescent="0.25">
      <c r="A19071" s="28" t="s">
        <v>84</v>
      </c>
      <c r="B19071" s="2">
        <v>0.95139097443795051</v>
      </c>
    </row>
    <row r="19072" spans="1:2" x14ac:dyDescent="0.25">
      <c r="A19072" s="28" t="s">
        <v>85</v>
      </c>
      <c r="B19072" s="2">
        <v>3.2322634344386634</v>
      </c>
    </row>
    <row r="19073" spans="1:2" x14ac:dyDescent="0.25">
      <c r="A19073" s="28" t="s">
        <v>82</v>
      </c>
      <c r="B19073" s="2">
        <v>2.3368770359469835</v>
      </c>
    </row>
    <row r="19074" spans="1:2" x14ac:dyDescent="0.25">
      <c r="A19074" s="6" t="s">
        <v>252</v>
      </c>
      <c r="B19074" s="2">
        <v>40.25987391892513</v>
      </c>
    </row>
    <row r="19075" spans="1:2" x14ac:dyDescent="0.25">
      <c r="A19075" s="28" t="s">
        <v>79</v>
      </c>
      <c r="B19075" s="2">
        <v>1.5189012673033793</v>
      </c>
    </row>
    <row r="19076" spans="1:2" x14ac:dyDescent="0.25">
      <c r="A19076" s="28" t="s">
        <v>86</v>
      </c>
      <c r="B19076" s="2">
        <v>0.20589584880618411</v>
      </c>
    </row>
    <row r="19077" spans="1:2" x14ac:dyDescent="0.25">
      <c r="A19077" s="28" t="s">
        <v>87</v>
      </c>
      <c r="B19077" s="2">
        <v>1.0598119773621024</v>
      </c>
    </row>
    <row r="19078" spans="1:2" x14ac:dyDescent="0.25">
      <c r="A19078" s="28" t="s">
        <v>31</v>
      </c>
      <c r="B19078" s="2">
        <v>7.2243161566912182</v>
      </c>
    </row>
    <row r="19079" spans="1:2" x14ac:dyDescent="0.25">
      <c r="A19079" s="28" t="s">
        <v>29</v>
      </c>
      <c r="B19079" s="2">
        <v>5.0833617397624931</v>
      </c>
    </row>
    <row r="19080" spans="1:2" x14ac:dyDescent="0.25">
      <c r="A19080" s="28" t="s">
        <v>30</v>
      </c>
      <c r="B19080" s="2">
        <v>1.5950195677233197</v>
      </c>
    </row>
    <row r="19081" spans="1:2" x14ac:dyDescent="0.25">
      <c r="A19081" s="28" t="s">
        <v>88</v>
      </c>
      <c r="B19081" s="2">
        <v>4.5880529015469538</v>
      </c>
    </row>
    <row r="19082" spans="1:2" x14ac:dyDescent="0.25">
      <c r="A19082" s="28" t="s">
        <v>80</v>
      </c>
      <c r="B19082" s="2">
        <v>1.5420106140363814</v>
      </c>
    </row>
    <row r="19083" spans="1:2" x14ac:dyDescent="0.25">
      <c r="A19083" s="28" t="s">
        <v>84</v>
      </c>
      <c r="B19083" s="2">
        <v>2.3988876761656539</v>
      </c>
    </row>
    <row r="19084" spans="1:2" x14ac:dyDescent="0.25">
      <c r="A19084" s="28" t="s">
        <v>85</v>
      </c>
      <c r="B19084" s="2">
        <v>7.9477127892832131</v>
      </c>
    </row>
    <row r="19085" spans="1:2" x14ac:dyDescent="0.25">
      <c r="A19085" s="28" t="s">
        <v>82</v>
      </c>
      <c r="B19085" s="2">
        <v>7.0959033802442288</v>
      </c>
    </row>
    <row r="19086" spans="1:2" x14ac:dyDescent="0.25">
      <c r="A19086" s="6" t="s">
        <v>230</v>
      </c>
      <c r="B19086" s="2">
        <v>14.951872029881971</v>
      </c>
    </row>
    <row r="19087" spans="1:2" x14ac:dyDescent="0.25">
      <c r="A19087" s="28" t="s">
        <v>79</v>
      </c>
      <c r="B19087" s="2">
        <v>0.97037887472228401</v>
      </c>
    </row>
    <row r="19088" spans="1:2" x14ac:dyDescent="0.25">
      <c r="A19088" s="28" t="s">
        <v>86</v>
      </c>
      <c r="B19088" s="2">
        <v>0.14724421701033383</v>
      </c>
    </row>
    <row r="19089" spans="1:2" x14ac:dyDescent="0.25">
      <c r="A19089" s="28" t="s">
        <v>87</v>
      </c>
      <c r="B19089" s="2">
        <v>0.45163775768952213</v>
      </c>
    </row>
    <row r="19090" spans="1:2" x14ac:dyDescent="0.25">
      <c r="A19090" s="28" t="s">
        <v>31</v>
      </c>
      <c r="B19090" s="2">
        <v>2.7130624784565587</v>
      </c>
    </row>
    <row r="19091" spans="1:2" x14ac:dyDescent="0.25">
      <c r="A19091" s="28" t="s">
        <v>29</v>
      </c>
      <c r="B19091" s="2">
        <v>1.2009358167258843</v>
      </c>
    </row>
    <row r="19092" spans="1:2" x14ac:dyDescent="0.25">
      <c r="A19092" s="28" t="s">
        <v>30</v>
      </c>
      <c r="B19092" s="2">
        <v>0.65093617868935327</v>
      </c>
    </row>
    <row r="19093" spans="1:2" x14ac:dyDescent="0.25">
      <c r="A19093" s="28" t="s">
        <v>88</v>
      </c>
      <c r="B19093" s="2">
        <v>1.6916507867813604</v>
      </c>
    </row>
    <row r="19094" spans="1:2" x14ac:dyDescent="0.25">
      <c r="A19094" s="28" t="s">
        <v>80</v>
      </c>
      <c r="B19094" s="2">
        <v>0.88938153845563139</v>
      </c>
    </row>
    <row r="19095" spans="1:2" x14ac:dyDescent="0.25">
      <c r="A19095" s="28" t="s">
        <v>84</v>
      </c>
      <c r="B19095" s="2">
        <v>0.8112293424526601</v>
      </c>
    </row>
    <row r="19096" spans="1:2" x14ac:dyDescent="0.25">
      <c r="A19096" s="28" t="s">
        <v>85</v>
      </c>
      <c r="B19096" s="2">
        <v>2.9963581980652596</v>
      </c>
    </row>
    <row r="19097" spans="1:2" x14ac:dyDescent="0.25">
      <c r="A19097" s="28" t="s">
        <v>82</v>
      </c>
      <c r="B19097" s="2">
        <v>2.4290568408331232</v>
      </c>
    </row>
    <row r="19098" spans="1:2" x14ac:dyDescent="0.25">
      <c r="A19098" s="6" t="s">
        <v>93</v>
      </c>
      <c r="B19098" s="2">
        <v>173.45899013164231</v>
      </c>
    </row>
    <row r="19099" spans="1:2" x14ac:dyDescent="0.25">
      <c r="A19099" s="28" t="s">
        <v>79</v>
      </c>
      <c r="B19099" s="2">
        <v>5.8000702506879325</v>
      </c>
    </row>
    <row r="19100" spans="1:2" x14ac:dyDescent="0.25">
      <c r="A19100" s="28" t="s">
        <v>86</v>
      </c>
      <c r="B19100" s="2">
        <v>1.3332131016080573</v>
      </c>
    </row>
    <row r="19101" spans="1:2" x14ac:dyDescent="0.25">
      <c r="A19101" s="28" t="s">
        <v>87</v>
      </c>
      <c r="B19101" s="2">
        <v>5.0789951162266807</v>
      </c>
    </row>
    <row r="19102" spans="1:2" x14ac:dyDescent="0.25">
      <c r="A19102" s="28" t="s">
        <v>31</v>
      </c>
      <c r="B19102" s="2">
        <v>45.588876465470605</v>
      </c>
    </row>
    <row r="19103" spans="1:2" x14ac:dyDescent="0.25">
      <c r="A19103" s="28" t="s">
        <v>29</v>
      </c>
      <c r="B19103" s="2">
        <v>12.434103912540031</v>
      </c>
    </row>
    <row r="19104" spans="1:2" x14ac:dyDescent="0.25">
      <c r="A19104" s="28" t="s">
        <v>30</v>
      </c>
      <c r="B19104" s="2">
        <v>14.047822108113094</v>
      </c>
    </row>
    <row r="19105" spans="1:2" x14ac:dyDescent="0.25">
      <c r="A19105" s="28" t="s">
        <v>88</v>
      </c>
      <c r="B19105" s="2">
        <v>16.120112421665471</v>
      </c>
    </row>
    <row r="19106" spans="1:2" x14ac:dyDescent="0.25">
      <c r="A19106" s="28" t="s">
        <v>80</v>
      </c>
      <c r="B19106" s="2">
        <v>3.9358243410140519</v>
      </c>
    </row>
    <row r="19107" spans="1:2" x14ac:dyDescent="0.25">
      <c r="A19107" s="28" t="s">
        <v>84</v>
      </c>
      <c r="B19107" s="2">
        <v>9.212102962014324</v>
      </c>
    </row>
    <row r="19108" spans="1:2" x14ac:dyDescent="0.25">
      <c r="A19108" s="28" t="s">
        <v>85</v>
      </c>
      <c r="B19108" s="2">
        <v>34.347233340754073</v>
      </c>
    </row>
    <row r="19109" spans="1:2" x14ac:dyDescent="0.25">
      <c r="A19109" s="28" t="s">
        <v>82</v>
      </c>
      <c r="B19109" s="2">
        <v>25.560636111548007</v>
      </c>
    </row>
    <row r="19110" spans="1:2" x14ac:dyDescent="0.25">
      <c r="A19110" s="3" t="s">
        <v>227</v>
      </c>
      <c r="B19110" s="2">
        <v>610.48664812106153</v>
      </c>
    </row>
    <row r="19111" spans="1:2" x14ac:dyDescent="0.25">
      <c r="A19111" s="6" t="s">
        <v>229</v>
      </c>
      <c r="B19111" s="2">
        <v>1.7362826821877275</v>
      </c>
    </row>
    <row r="19112" spans="1:2" x14ac:dyDescent="0.25">
      <c r="A19112" s="28" t="s">
        <v>79</v>
      </c>
      <c r="B19112" s="2">
        <v>1.1700444204271092E-3</v>
      </c>
    </row>
    <row r="19113" spans="1:2" x14ac:dyDescent="0.25">
      <c r="A19113" s="28" t="s">
        <v>86</v>
      </c>
      <c r="B19113" s="2">
        <v>6.5635620338473236E-3</v>
      </c>
    </row>
    <row r="19114" spans="1:2" x14ac:dyDescent="0.25">
      <c r="A19114" s="28" t="s">
        <v>87</v>
      </c>
      <c r="B19114" s="2">
        <v>1.9987217588757988E-2</v>
      </c>
    </row>
    <row r="19115" spans="1:2" x14ac:dyDescent="0.25">
      <c r="A19115" s="28" t="s">
        <v>31</v>
      </c>
      <c r="B19115" s="2">
        <v>0.41268558654960513</v>
      </c>
    </row>
    <row r="19116" spans="1:2" x14ac:dyDescent="0.25">
      <c r="A19116" s="28" t="s">
        <v>29</v>
      </c>
      <c r="B19116" s="2">
        <v>0.67333913422089375</v>
      </c>
    </row>
    <row r="19117" spans="1:2" x14ac:dyDescent="0.25">
      <c r="A19117" s="28" t="s">
        <v>30</v>
      </c>
      <c r="B19117" s="2">
        <v>7.244167462120428E-2</v>
      </c>
    </row>
    <row r="19118" spans="1:2" x14ac:dyDescent="0.25">
      <c r="A19118" s="28" t="s">
        <v>88</v>
      </c>
      <c r="B19118" s="2">
        <v>0.10802396029182659</v>
      </c>
    </row>
    <row r="19119" spans="1:2" x14ac:dyDescent="0.25">
      <c r="A19119" s="28" t="s">
        <v>80</v>
      </c>
      <c r="B19119" s="2">
        <v>1.2419408354121498E-2</v>
      </c>
    </row>
    <row r="19120" spans="1:2" x14ac:dyDescent="0.25">
      <c r="A19120" s="28" t="s">
        <v>84</v>
      </c>
      <c r="B19120" s="2">
        <v>0.20058647049903069</v>
      </c>
    </row>
    <row r="19121" spans="1:2" x14ac:dyDescent="0.25">
      <c r="A19121" s="28" t="s">
        <v>85</v>
      </c>
      <c r="B19121" s="2">
        <v>0.10739861523128509</v>
      </c>
    </row>
    <row r="19122" spans="1:2" x14ac:dyDescent="0.25">
      <c r="A19122" s="28" t="s">
        <v>82</v>
      </c>
      <c r="B19122" s="2">
        <v>0.12166700837672777</v>
      </c>
    </row>
    <row r="19123" spans="1:2" x14ac:dyDescent="0.25">
      <c r="A19123" s="6" t="s">
        <v>240</v>
      </c>
      <c r="B19123" s="2">
        <v>1.3072967303903797</v>
      </c>
    </row>
    <row r="19124" spans="1:2" x14ac:dyDescent="0.25">
      <c r="A19124" s="28" t="s">
        <v>79</v>
      </c>
      <c r="B19124" s="2">
        <v>4.9497683831699517E-3</v>
      </c>
    </row>
    <row r="19125" spans="1:2" x14ac:dyDescent="0.25">
      <c r="A19125" s="28" t="s">
        <v>87</v>
      </c>
      <c r="B19125" s="2">
        <v>0.32037375097947285</v>
      </c>
    </row>
    <row r="19126" spans="1:2" x14ac:dyDescent="0.25">
      <c r="A19126" s="28" t="s">
        <v>31</v>
      </c>
      <c r="B19126" s="2">
        <v>0.13402131477242532</v>
      </c>
    </row>
    <row r="19127" spans="1:2" x14ac:dyDescent="0.25">
      <c r="A19127" s="28" t="s">
        <v>29</v>
      </c>
      <c r="B19127" s="2">
        <v>0.22356135795858878</v>
      </c>
    </row>
    <row r="19128" spans="1:2" x14ac:dyDescent="0.25">
      <c r="A19128" s="28" t="s">
        <v>30</v>
      </c>
      <c r="B19128" s="2">
        <v>3.5712489002732037E-2</v>
      </c>
    </row>
    <row r="19129" spans="1:2" x14ac:dyDescent="0.25">
      <c r="A19129" s="28" t="s">
        <v>88</v>
      </c>
      <c r="B19129" s="2">
        <v>5.3163507857751195E-2</v>
      </c>
    </row>
    <row r="19130" spans="1:2" x14ac:dyDescent="0.25">
      <c r="A19130" s="28" t="s">
        <v>80</v>
      </c>
      <c r="B19130" s="2">
        <v>4.6600145038633804E-3</v>
      </c>
    </row>
    <row r="19131" spans="1:2" x14ac:dyDescent="0.25">
      <c r="A19131" s="28" t="s">
        <v>84</v>
      </c>
      <c r="B19131" s="2">
        <v>1.9950307270244487E-2</v>
      </c>
    </row>
    <row r="19132" spans="1:2" x14ac:dyDescent="0.25">
      <c r="A19132" s="28" t="s">
        <v>85</v>
      </c>
      <c r="B19132" s="2">
        <v>0.35937839278121469</v>
      </c>
    </row>
    <row r="19133" spans="1:2" x14ac:dyDescent="0.25">
      <c r="A19133" s="28" t="s">
        <v>82</v>
      </c>
      <c r="B19133" s="2">
        <v>0.15152582688091709</v>
      </c>
    </row>
    <row r="19134" spans="1:2" x14ac:dyDescent="0.25">
      <c r="A19134" s="6" t="s">
        <v>242</v>
      </c>
      <c r="B19134" s="2">
        <v>37.235393685970308</v>
      </c>
    </row>
    <row r="19135" spans="1:2" x14ac:dyDescent="0.25">
      <c r="A19135" s="28" t="s">
        <v>79</v>
      </c>
      <c r="B19135" s="2">
        <v>0.86007754653697643</v>
      </c>
    </row>
    <row r="19136" spans="1:2" x14ac:dyDescent="0.25">
      <c r="A19136" s="28" t="s">
        <v>86</v>
      </c>
      <c r="B19136" s="2">
        <v>0.50998072066802014</v>
      </c>
    </row>
    <row r="19137" spans="1:2" x14ac:dyDescent="0.25">
      <c r="A19137" s="28" t="s">
        <v>87</v>
      </c>
      <c r="B19137" s="2">
        <v>1.0525653137824744</v>
      </c>
    </row>
    <row r="19138" spans="1:2" x14ac:dyDescent="0.25">
      <c r="A19138" s="28" t="s">
        <v>31</v>
      </c>
      <c r="B19138" s="2">
        <v>5.0082672992250794</v>
      </c>
    </row>
    <row r="19139" spans="1:2" x14ac:dyDescent="0.25">
      <c r="A19139" s="28" t="s">
        <v>29</v>
      </c>
      <c r="B19139" s="2">
        <v>5.1776141518620005</v>
      </c>
    </row>
    <row r="19140" spans="1:2" x14ac:dyDescent="0.25">
      <c r="A19140" s="28" t="s">
        <v>30</v>
      </c>
      <c r="B19140" s="2">
        <v>2.5205177569971142</v>
      </c>
    </row>
    <row r="19141" spans="1:2" x14ac:dyDescent="0.25">
      <c r="A19141" s="28" t="s">
        <v>88</v>
      </c>
      <c r="B19141" s="2">
        <v>8.7952513407653719</v>
      </c>
    </row>
    <row r="19142" spans="1:2" x14ac:dyDescent="0.25">
      <c r="A19142" s="28" t="s">
        <v>80</v>
      </c>
      <c r="B19142" s="2">
        <v>0.36117085566847323</v>
      </c>
    </row>
    <row r="19143" spans="1:2" x14ac:dyDescent="0.25">
      <c r="A19143" s="28" t="s">
        <v>84</v>
      </c>
      <c r="B19143" s="2">
        <v>1.8516316781541096</v>
      </c>
    </row>
    <row r="19144" spans="1:2" x14ac:dyDescent="0.25">
      <c r="A19144" s="28" t="s">
        <v>85</v>
      </c>
      <c r="B19144" s="2">
        <v>4.416210730509663</v>
      </c>
    </row>
    <row r="19145" spans="1:2" x14ac:dyDescent="0.25">
      <c r="A19145" s="28" t="s">
        <v>82</v>
      </c>
      <c r="B19145" s="2">
        <v>6.6821062918010234</v>
      </c>
    </row>
    <row r="19146" spans="1:2" x14ac:dyDescent="0.25">
      <c r="A19146" s="6" t="s">
        <v>231</v>
      </c>
      <c r="B19146" s="2">
        <v>2.5584120201028115</v>
      </c>
    </row>
    <row r="19147" spans="1:2" x14ac:dyDescent="0.25">
      <c r="A19147" s="28" t="s">
        <v>79</v>
      </c>
      <c r="B19147" s="2">
        <v>8.0811154896732548E-5</v>
      </c>
    </row>
    <row r="19148" spans="1:2" x14ac:dyDescent="0.25">
      <c r="A19148" s="28" t="s">
        <v>86</v>
      </c>
      <c r="B19148" s="2">
        <v>1.844176268564027E-4</v>
      </c>
    </row>
    <row r="19149" spans="1:2" x14ac:dyDescent="0.25">
      <c r="A19149" s="28" t="s">
        <v>31</v>
      </c>
      <c r="B19149" s="2">
        <v>0.15292784529666606</v>
      </c>
    </row>
    <row r="19150" spans="1:2" x14ac:dyDescent="0.25">
      <c r="A19150" s="28" t="s">
        <v>29</v>
      </c>
      <c r="B19150" s="2">
        <v>0.85938588258836213</v>
      </c>
    </row>
    <row r="19151" spans="1:2" x14ac:dyDescent="0.25">
      <c r="A19151" s="28" t="s">
        <v>30</v>
      </c>
      <c r="B19151" s="2">
        <v>5.6951158959756974E-4</v>
      </c>
    </row>
    <row r="19152" spans="1:2" x14ac:dyDescent="0.25">
      <c r="A19152" s="28" t="s">
        <v>88</v>
      </c>
      <c r="B19152" s="2">
        <v>0.63660040380182492</v>
      </c>
    </row>
    <row r="19153" spans="1:2" x14ac:dyDescent="0.25">
      <c r="A19153" s="28" t="s">
        <v>80</v>
      </c>
      <c r="B19153" s="2">
        <v>1.7929213863301686E-3</v>
      </c>
    </row>
    <row r="19154" spans="1:2" x14ac:dyDescent="0.25">
      <c r="A19154" s="28" t="s">
        <v>84</v>
      </c>
      <c r="B19154" s="2">
        <v>2.0641894293499294E-3</v>
      </c>
    </row>
    <row r="19155" spans="1:2" x14ac:dyDescent="0.25">
      <c r="A19155" s="28" t="s">
        <v>85</v>
      </c>
      <c r="B19155" s="2">
        <v>0.33242735667056172</v>
      </c>
    </row>
    <row r="19156" spans="1:2" x14ac:dyDescent="0.25">
      <c r="A19156" s="28" t="s">
        <v>82</v>
      </c>
      <c r="B19156" s="2">
        <v>0.57237868055836594</v>
      </c>
    </row>
    <row r="19157" spans="1:2" x14ac:dyDescent="0.25">
      <c r="A19157" s="6" t="s">
        <v>19</v>
      </c>
      <c r="B19157" s="2">
        <v>0.15136868309362306</v>
      </c>
    </row>
    <row r="19158" spans="1:2" x14ac:dyDescent="0.25">
      <c r="A19158" s="28" t="s">
        <v>79</v>
      </c>
      <c r="B19158" s="2">
        <v>3.7950938952036849E-2</v>
      </c>
    </row>
    <row r="19159" spans="1:2" x14ac:dyDescent="0.25">
      <c r="A19159" s="28" t="s">
        <v>86</v>
      </c>
      <c r="B19159" s="2">
        <v>9.838499072971893E-3</v>
      </c>
    </row>
    <row r="19160" spans="1:2" x14ac:dyDescent="0.25">
      <c r="A19160" s="28" t="s">
        <v>87</v>
      </c>
      <c r="B19160" s="2">
        <v>8.409219271564779E-4</v>
      </c>
    </row>
    <row r="19161" spans="1:2" x14ac:dyDescent="0.25">
      <c r="A19161" s="28" t="s">
        <v>31</v>
      </c>
      <c r="B19161" s="2">
        <v>2.257127092543873E-2</v>
      </c>
    </row>
    <row r="19162" spans="1:2" x14ac:dyDescent="0.25">
      <c r="A19162" s="28" t="s">
        <v>29</v>
      </c>
      <c r="B19162" s="2">
        <v>1.3348943420264511E-2</v>
      </c>
    </row>
    <row r="19163" spans="1:2" x14ac:dyDescent="0.25">
      <c r="A19163" s="28" t="s">
        <v>30</v>
      </c>
      <c r="B19163" s="2">
        <v>5.0162372429189391E-3</v>
      </c>
    </row>
    <row r="19164" spans="1:2" x14ac:dyDescent="0.25">
      <c r="A19164" s="28" t="s">
        <v>88</v>
      </c>
      <c r="B19164" s="2">
        <v>1.5304258315927884E-2</v>
      </c>
    </row>
    <row r="19165" spans="1:2" x14ac:dyDescent="0.25">
      <c r="A19165" s="28" t="s">
        <v>80</v>
      </c>
      <c r="B19165" s="2">
        <v>5.565715325337125E-3</v>
      </c>
    </row>
    <row r="19166" spans="1:2" x14ac:dyDescent="0.25">
      <c r="A19166" s="28" t="s">
        <v>84</v>
      </c>
      <c r="B19166" s="2">
        <v>6.0298435069340997E-3</v>
      </c>
    </row>
    <row r="19167" spans="1:2" x14ac:dyDescent="0.25">
      <c r="A19167" s="28" t="s">
        <v>85</v>
      </c>
      <c r="B19167" s="2">
        <v>2.5819326087549541E-2</v>
      </c>
    </row>
    <row r="19168" spans="1:2" x14ac:dyDescent="0.25">
      <c r="A19168" s="28" t="s">
        <v>82</v>
      </c>
      <c r="B19168" s="2">
        <v>9.0827283170870163E-3</v>
      </c>
    </row>
    <row r="19169" spans="1:2" x14ac:dyDescent="0.25">
      <c r="A19169" s="6" t="s">
        <v>244</v>
      </c>
      <c r="B19169" s="2">
        <v>12.467520928030911</v>
      </c>
    </row>
    <row r="19170" spans="1:2" x14ac:dyDescent="0.25">
      <c r="A19170" s="28" t="s">
        <v>79</v>
      </c>
      <c r="B19170" s="2">
        <v>0.15322825888268657</v>
      </c>
    </row>
    <row r="19171" spans="1:2" x14ac:dyDescent="0.25">
      <c r="A19171" s="28" t="s">
        <v>86</v>
      </c>
      <c r="B19171" s="2">
        <v>0.26274927840928258</v>
      </c>
    </row>
    <row r="19172" spans="1:2" x14ac:dyDescent="0.25">
      <c r="A19172" s="28" t="s">
        <v>87</v>
      </c>
      <c r="B19172" s="2">
        <v>0.17493731116157341</v>
      </c>
    </row>
    <row r="19173" spans="1:2" x14ac:dyDescent="0.25">
      <c r="A19173" s="28" t="s">
        <v>31</v>
      </c>
      <c r="B19173" s="2">
        <v>1.9716225074926961</v>
      </c>
    </row>
    <row r="19174" spans="1:2" x14ac:dyDescent="0.25">
      <c r="A19174" s="28" t="s">
        <v>29</v>
      </c>
      <c r="B19174" s="2">
        <v>3.8013040073490667</v>
      </c>
    </row>
    <row r="19175" spans="1:2" x14ac:dyDescent="0.25">
      <c r="A19175" s="28" t="s">
        <v>30</v>
      </c>
      <c r="B19175" s="2">
        <v>0.70600731337204914</v>
      </c>
    </row>
    <row r="19176" spans="1:2" x14ac:dyDescent="0.25">
      <c r="A19176" s="28" t="s">
        <v>88</v>
      </c>
      <c r="B19176" s="2">
        <v>1.6295384533046755</v>
      </c>
    </row>
    <row r="19177" spans="1:2" x14ac:dyDescent="0.25">
      <c r="A19177" s="28" t="s">
        <v>80</v>
      </c>
      <c r="B19177" s="2">
        <v>8.3006410056756005E-2</v>
      </c>
    </row>
    <row r="19178" spans="1:2" x14ac:dyDescent="0.25">
      <c r="A19178" s="28" t="s">
        <v>84</v>
      </c>
      <c r="B19178" s="2">
        <v>0.30753539235844285</v>
      </c>
    </row>
    <row r="19179" spans="1:2" x14ac:dyDescent="0.25">
      <c r="A19179" s="28" t="s">
        <v>85</v>
      </c>
      <c r="B19179" s="2">
        <v>1.8266378743530438</v>
      </c>
    </row>
    <row r="19180" spans="1:2" x14ac:dyDescent="0.25">
      <c r="A19180" s="28" t="s">
        <v>82</v>
      </c>
      <c r="B19180" s="2">
        <v>1.5509541212906399</v>
      </c>
    </row>
    <row r="19181" spans="1:2" x14ac:dyDescent="0.25">
      <c r="A19181" s="6" t="s">
        <v>52</v>
      </c>
      <c r="B19181" s="2">
        <v>1.4666678801824355</v>
      </c>
    </row>
    <row r="19182" spans="1:2" x14ac:dyDescent="0.25">
      <c r="A19182" s="28" t="s">
        <v>79</v>
      </c>
      <c r="B19182" s="2">
        <v>2.3078729821221729E-2</v>
      </c>
    </row>
    <row r="19183" spans="1:2" x14ac:dyDescent="0.25">
      <c r="A19183" s="28" t="s">
        <v>86</v>
      </c>
      <c r="B19183" s="2">
        <v>4.1171275509484509E-3</v>
      </c>
    </row>
    <row r="19184" spans="1:2" x14ac:dyDescent="0.25">
      <c r="A19184" s="28" t="s">
        <v>87</v>
      </c>
      <c r="B19184" s="2">
        <v>4.9493605025252276E-2</v>
      </c>
    </row>
    <row r="19185" spans="1:2" x14ac:dyDescent="0.25">
      <c r="A19185" s="28" t="s">
        <v>31</v>
      </c>
      <c r="B19185" s="2">
        <v>1.3944986671458836E-2</v>
      </c>
    </row>
    <row r="19186" spans="1:2" x14ac:dyDescent="0.25">
      <c r="A19186" s="28" t="s">
        <v>29</v>
      </c>
      <c r="B19186" s="2">
        <v>1.1484508649201064</v>
      </c>
    </row>
    <row r="19187" spans="1:2" x14ac:dyDescent="0.25">
      <c r="A19187" s="28" t="s">
        <v>30</v>
      </c>
      <c r="B19187" s="2">
        <v>8.8939140662344807E-3</v>
      </c>
    </row>
    <row r="19188" spans="1:2" x14ac:dyDescent="0.25">
      <c r="A19188" s="28" t="s">
        <v>88</v>
      </c>
      <c r="B19188" s="2">
        <v>2.6219570990831772E-2</v>
      </c>
    </row>
    <row r="19189" spans="1:2" x14ac:dyDescent="0.25">
      <c r="A19189" s="28" t="s">
        <v>80</v>
      </c>
      <c r="B19189" s="2">
        <v>1.7806625792623525E-2</v>
      </c>
    </row>
    <row r="19190" spans="1:2" x14ac:dyDescent="0.25">
      <c r="A19190" s="28" t="s">
        <v>84</v>
      </c>
      <c r="B19190" s="2">
        <v>2.352322291373227E-2</v>
      </c>
    </row>
    <row r="19191" spans="1:2" x14ac:dyDescent="0.25">
      <c r="A19191" s="28" t="s">
        <v>85</v>
      </c>
      <c r="B19191" s="2">
        <v>0.10316924413624851</v>
      </c>
    </row>
    <row r="19192" spans="1:2" x14ac:dyDescent="0.25">
      <c r="A19192" s="28" t="s">
        <v>82</v>
      </c>
      <c r="B19192" s="2">
        <v>4.7969988293777216E-2</v>
      </c>
    </row>
    <row r="19193" spans="1:2" x14ac:dyDescent="0.25">
      <c r="A19193" s="6" t="s">
        <v>246</v>
      </c>
      <c r="B19193" s="2">
        <v>5.158590784651234</v>
      </c>
    </row>
    <row r="19194" spans="1:2" x14ac:dyDescent="0.25">
      <c r="A19194" s="28" t="s">
        <v>79</v>
      </c>
      <c r="B19194" s="2">
        <v>5.32274852764167E-2</v>
      </c>
    </row>
    <row r="19195" spans="1:2" x14ac:dyDescent="0.25">
      <c r="A19195" s="28" t="s">
        <v>86</v>
      </c>
      <c r="B19195" s="2">
        <v>2.0210156522861782E-2</v>
      </c>
    </row>
    <row r="19196" spans="1:2" x14ac:dyDescent="0.25">
      <c r="A19196" s="28" t="s">
        <v>87</v>
      </c>
      <c r="B19196" s="2">
        <v>5.4460747714498554E-2</v>
      </c>
    </row>
    <row r="19197" spans="1:2" x14ac:dyDescent="0.25">
      <c r="A19197" s="28" t="s">
        <v>31</v>
      </c>
      <c r="B19197" s="2">
        <v>0.5544994249827232</v>
      </c>
    </row>
    <row r="19198" spans="1:2" x14ac:dyDescent="0.25">
      <c r="A19198" s="28" t="s">
        <v>29</v>
      </c>
      <c r="B19198" s="2">
        <v>0.9288758825167065</v>
      </c>
    </row>
    <row r="19199" spans="1:2" x14ac:dyDescent="0.25">
      <c r="A19199" s="28" t="s">
        <v>30</v>
      </c>
      <c r="B19199" s="2">
        <v>0.22957951278328154</v>
      </c>
    </row>
    <row r="19200" spans="1:2" x14ac:dyDescent="0.25">
      <c r="A19200" s="28" t="s">
        <v>88</v>
      </c>
      <c r="B19200" s="2">
        <v>0.51052634994725077</v>
      </c>
    </row>
    <row r="19201" spans="1:2" x14ac:dyDescent="0.25">
      <c r="A19201" s="28" t="s">
        <v>80</v>
      </c>
      <c r="B19201" s="2">
        <v>0.46167535602199161</v>
      </c>
    </row>
    <row r="19202" spans="1:2" x14ac:dyDescent="0.25">
      <c r="A19202" s="28" t="s">
        <v>84</v>
      </c>
      <c r="B19202" s="2">
        <v>0.21354380667439077</v>
      </c>
    </row>
    <row r="19203" spans="1:2" x14ac:dyDescent="0.25">
      <c r="A19203" s="28" t="s">
        <v>85</v>
      </c>
      <c r="B19203" s="2">
        <v>1.5827238203902172</v>
      </c>
    </row>
    <row r="19204" spans="1:2" x14ac:dyDescent="0.25">
      <c r="A19204" s="28" t="s">
        <v>82</v>
      </c>
      <c r="B19204" s="2">
        <v>0.54926824182089573</v>
      </c>
    </row>
    <row r="19205" spans="1:2" x14ac:dyDescent="0.25">
      <c r="A19205" s="6" t="s">
        <v>248</v>
      </c>
      <c r="B19205" s="2">
        <v>54.593492783557728</v>
      </c>
    </row>
    <row r="19206" spans="1:2" x14ac:dyDescent="0.25">
      <c r="A19206" s="28" t="s">
        <v>79</v>
      </c>
      <c r="B19206" s="2">
        <v>0.78671214455258076</v>
      </c>
    </row>
    <row r="19207" spans="1:2" x14ac:dyDescent="0.25">
      <c r="A19207" s="28" t="s">
        <v>86</v>
      </c>
      <c r="B19207" s="2">
        <v>0.97079052033549829</v>
      </c>
    </row>
    <row r="19208" spans="1:2" x14ac:dyDescent="0.25">
      <c r="A19208" s="28" t="s">
        <v>87</v>
      </c>
      <c r="B19208" s="2">
        <v>1.4427914249784628</v>
      </c>
    </row>
    <row r="19209" spans="1:2" x14ac:dyDescent="0.25">
      <c r="A19209" s="28" t="s">
        <v>31</v>
      </c>
      <c r="B19209" s="2">
        <v>5.3950984942493223</v>
      </c>
    </row>
    <row r="19210" spans="1:2" x14ac:dyDescent="0.25">
      <c r="A19210" s="28" t="s">
        <v>29</v>
      </c>
      <c r="B19210" s="2">
        <v>6.9131703804058944</v>
      </c>
    </row>
    <row r="19211" spans="1:2" x14ac:dyDescent="0.25">
      <c r="A19211" s="28" t="s">
        <v>30</v>
      </c>
      <c r="B19211" s="2">
        <v>3.1307539641565469</v>
      </c>
    </row>
    <row r="19212" spans="1:2" x14ac:dyDescent="0.25">
      <c r="A19212" s="28" t="s">
        <v>88</v>
      </c>
      <c r="B19212" s="2">
        <v>11.452268990216975</v>
      </c>
    </row>
    <row r="19213" spans="1:2" x14ac:dyDescent="0.25">
      <c r="A19213" s="28" t="s">
        <v>80</v>
      </c>
      <c r="B19213" s="2">
        <v>1.4656037472400574</v>
      </c>
    </row>
    <row r="19214" spans="1:2" x14ac:dyDescent="0.25">
      <c r="A19214" s="28" t="s">
        <v>84</v>
      </c>
      <c r="B19214" s="2">
        <v>3.9581835649927637</v>
      </c>
    </row>
    <row r="19215" spans="1:2" x14ac:dyDescent="0.25">
      <c r="A19215" s="28" t="s">
        <v>85</v>
      </c>
      <c r="B19215" s="2">
        <v>9.6647320013497069</v>
      </c>
    </row>
    <row r="19216" spans="1:2" x14ac:dyDescent="0.25">
      <c r="A19216" s="28" t="s">
        <v>82</v>
      </c>
      <c r="B19216" s="2">
        <v>9.4133875510799196</v>
      </c>
    </row>
    <row r="19217" spans="1:2" x14ac:dyDescent="0.25">
      <c r="A19217" s="6" t="s">
        <v>20</v>
      </c>
      <c r="B19217" s="2">
        <v>19.731375810024232</v>
      </c>
    </row>
    <row r="19218" spans="1:2" x14ac:dyDescent="0.25">
      <c r="A19218" s="28" t="s">
        <v>79</v>
      </c>
      <c r="B19218" s="2">
        <v>0.4467438307542978</v>
      </c>
    </row>
    <row r="19219" spans="1:2" x14ac:dyDescent="0.25">
      <c r="A19219" s="28" t="s">
        <v>86</v>
      </c>
      <c r="B19219" s="2">
        <v>0.49636901932438099</v>
      </c>
    </row>
    <row r="19220" spans="1:2" x14ac:dyDescent="0.25">
      <c r="A19220" s="28" t="s">
        <v>87</v>
      </c>
      <c r="B19220" s="2">
        <v>1.6485783012035655</v>
      </c>
    </row>
    <row r="19221" spans="1:2" x14ac:dyDescent="0.25">
      <c r="A19221" s="28" t="s">
        <v>31</v>
      </c>
      <c r="B19221" s="2">
        <v>2.3889911324799198</v>
      </c>
    </row>
    <row r="19222" spans="1:2" x14ac:dyDescent="0.25">
      <c r="A19222" s="28" t="s">
        <v>29</v>
      </c>
      <c r="B19222" s="2">
        <v>2.1054009577606245</v>
      </c>
    </row>
    <row r="19223" spans="1:2" x14ac:dyDescent="0.25">
      <c r="A19223" s="28" t="s">
        <v>30</v>
      </c>
      <c r="B19223" s="2">
        <v>1.1125259812501329</v>
      </c>
    </row>
    <row r="19224" spans="1:2" x14ac:dyDescent="0.25">
      <c r="A19224" s="28" t="s">
        <v>88</v>
      </c>
      <c r="B19224" s="2">
        <v>3.1324767521913337</v>
      </c>
    </row>
    <row r="19225" spans="1:2" x14ac:dyDescent="0.25">
      <c r="A19225" s="28" t="s">
        <v>80</v>
      </c>
      <c r="B19225" s="2">
        <v>0.18685866400258613</v>
      </c>
    </row>
    <row r="19226" spans="1:2" x14ac:dyDescent="0.25">
      <c r="A19226" s="28" t="s">
        <v>84</v>
      </c>
      <c r="B19226" s="2">
        <v>2.6898433168993745</v>
      </c>
    </row>
    <row r="19227" spans="1:2" x14ac:dyDescent="0.25">
      <c r="A19227" s="28" t="s">
        <v>85</v>
      </c>
      <c r="B19227" s="2">
        <v>2.8725908409464762</v>
      </c>
    </row>
    <row r="19228" spans="1:2" x14ac:dyDescent="0.25">
      <c r="A19228" s="28" t="s">
        <v>82</v>
      </c>
      <c r="B19228" s="2">
        <v>2.6509970132115401</v>
      </c>
    </row>
    <row r="19229" spans="1:2" x14ac:dyDescent="0.25">
      <c r="A19229" s="6" t="s">
        <v>21</v>
      </c>
      <c r="B19229" s="2">
        <v>9.1781302992707836</v>
      </c>
    </row>
    <row r="19230" spans="1:2" x14ac:dyDescent="0.25">
      <c r="A19230" s="28" t="s">
        <v>79</v>
      </c>
      <c r="B19230" s="2">
        <v>1.7677089624104587E-2</v>
      </c>
    </row>
    <row r="19231" spans="1:2" x14ac:dyDescent="0.25">
      <c r="A19231" s="28" t="s">
        <v>86</v>
      </c>
      <c r="B19231" s="2">
        <v>4.2589067257033868E-2</v>
      </c>
    </row>
    <row r="19232" spans="1:2" x14ac:dyDescent="0.25">
      <c r="A19232" s="28" t="s">
        <v>87</v>
      </c>
      <c r="B19232" s="2">
        <v>1.5943324086110457E-2</v>
      </c>
    </row>
    <row r="19233" spans="1:2" x14ac:dyDescent="0.25">
      <c r="A19233" s="28" t="s">
        <v>31</v>
      </c>
      <c r="B19233" s="2">
        <v>0.68571876295476153</v>
      </c>
    </row>
    <row r="19234" spans="1:2" x14ac:dyDescent="0.25">
      <c r="A19234" s="28" t="s">
        <v>29</v>
      </c>
      <c r="B19234" s="2">
        <v>0.51770307311929731</v>
      </c>
    </row>
    <row r="19235" spans="1:2" x14ac:dyDescent="0.25">
      <c r="A19235" s="28" t="s">
        <v>30</v>
      </c>
      <c r="B19235" s="2">
        <v>0.40801513184889793</v>
      </c>
    </row>
    <row r="19236" spans="1:2" x14ac:dyDescent="0.25">
      <c r="A19236" s="28" t="s">
        <v>88</v>
      </c>
      <c r="B19236" s="2">
        <v>0.86484863687690261</v>
      </c>
    </row>
    <row r="19237" spans="1:2" x14ac:dyDescent="0.25">
      <c r="A19237" s="28" t="s">
        <v>80</v>
      </c>
      <c r="B19237" s="2">
        <v>2.4785610672139677</v>
      </c>
    </row>
    <row r="19238" spans="1:2" x14ac:dyDescent="0.25">
      <c r="A19238" s="28" t="s">
        <v>84</v>
      </c>
      <c r="B19238" s="2">
        <v>1.0913020235852469</v>
      </c>
    </row>
    <row r="19239" spans="1:2" x14ac:dyDescent="0.25">
      <c r="A19239" s="28" t="s">
        <v>85</v>
      </c>
      <c r="B19239" s="2">
        <v>0.84542302322848262</v>
      </c>
    </row>
    <row r="19240" spans="1:2" x14ac:dyDescent="0.25">
      <c r="A19240" s="28" t="s">
        <v>82</v>
      </c>
      <c r="B19240" s="2">
        <v>2.2103490994759785</v>
      </c>
    </row>
    <row r="19241" spans="1:2" x14ac:dyDescent="0.25">
      <c r="A19241" s="6" t="s">
        <v>22</v>
      </c>
      <c r="B19241" s="2">
        <v>1.577814256023053</v>
      </c>
    </row>
    <row r="19242" spans="1:2" x14ac:dyDescent="0.25">
      <c r="A19242" s="28" t="s">
        <v>79</v>
      </c>
      <c r="B19242" s="2">
        <v>3.1078763670394818E-2</v>
      </c>
    </row>
    <row r="19243" spans="1:2" x14ac:dyDescent="0.25">
      <c r="A19243" s="28" t="s">
        <v>86</v>
      </c>
      <c r="B19243" s="2">
        <v>2.765303028140511E-2</v>
      </c>
    </row>
    <row r="19244" spans="1:2" x14ac:dyDescent="0.25">
      <c r="A19244" s="28" t="s">
        <v>87</v>
      </c>
      <c r="B19244" s="2">
        <v>3.7124015176510358E-2</v>
      </c>
    </row>
    <row r="19245" spans="1:2" x14ac:dyDescent="0.25">
      <c r="A19245" s="28" t="s">
        <v>31</v>
      </c>
      <c r="B19245" s="2">
        <v>0.18807237112139757</v>
      </c>
    </row>
    <row r="19246" spans="1:2" x14ac:dyDescent="0.25">
      <c r="A19246" s="28" t="s">
        <v>29</v>
      </c>
      <c r="B19246" s="2">
        <v>0.44544173812699395</v>
      </c>
    </row>
    <row r="19247" spans="1:2" x14ac:dyDescent="0.25">
      <c r="A19247" s="28" t="s">
        <v>30</v>
      </c>
      <c r="B19247" s="2">
        <v>8.7415857168120656E-2</v>
      </c>
    </row>
    <row r="19248" spans="1:2" x14ac:dyDescent="0.25">
      <c r="A19248" s="28" t="s">
        <v>88</v>
      </c>
      <c r="B19248" s="2">
        <v>0.22745658453493661</v>
      </c>
    </row>
    <row r="19249" spans="1:2" x14ac:dyDescent="0.25">
      <c r="A19249" s="28" t="s">
        <v>80</v>
      </c>
      <c r="B19249" s="2">
        <v>2.2392171228958316E-2</v>
      </c>
    </row>
    <row r="19250" spans="1:2" x14ac:dyDescent="0.25">
      <c r="A19250" s="28" t="s">
        <v>84</v>
      </c>
      <c r="B19250" s="2">
        <v>5.7578154677740294E-2</v>
      </c>
    </row>
    <row r="19251" spans="1:2" x14ac:dyDescent="0.25">
      <c r="A19251" s="28" t="s">
        <v>85</v>
      </c>
      <c r="B19251" s="2">
        <v>0.21530579126577365</v>
      </c>
    </row>
    <row r="19252" spans="1:2" x14ac:dyDescent="0.25">
      <c r="A19252" s="28" t="s">
        <v>82</v>
      </c>
      <c r="B19252" s="2">
        <v>0.23829577877082181</v>
      </c>
    </row>
    <row r="19253" spans="1:2" x14ac:dyDescent="0.25">
      <c r="A19253" s="6" t="s">
        <v>25</v>
      </c>
      <c r="B19253" s="2">
        <v>11.378350690170585</v>
      </c>
    </row>
    <row r="19254" spans="1:2" x14ac:dyDescent="0.25">
      <c r="A19254" s="28" t="s">
        <v>79</v>
      </c>
      <c r="B19254" s="2">
        <v>8.5944205568176321E-2</v>
      </c>
    </row>
    <row r="19255" spans="1:2" x14ac:dyDescent="0.25">
      <c r="A19255" s="28" t="s">
        <v>86</v>
      </c>
      <c r="B19255" s="2">
        <v>0.20963936920798495</v>
      </c>
    </row>
    <row r="19256" spans="1:2" x14ac:dyDescent="0.25">
      <c r="A19256" s="28" t="s">
        <v>87</v>
      </c>
      <c r="B19256" s="2">
        <v>7.9832805426746478E-2</v>
      </c>
    </row>
    <row r="19257" spans="1:2" x14ac:dyDescent="0.25">
      <c r="A19257" s="28" t="s">
        <v>31</v>
      </c>
      <c r="B19257" s="2">
        <v>2.3475859053853605</v>
      </c>
    </row>
    <row r="19258" spans="1:2" x14ac:dyDescent="0.25">
      <c r="A19258" s="28" t="s">
        <v>29</v>
      </c>
      <c r="B19258" s="2">
        <v>3.5337805994342268</v>
      </c>
    </row>
    <row r="19259" spans="1:2" x14ac:dyDescent="0.25">
      <c r="A19259" s="28" t="s">
        <v>30</v>
      </c>
      <c r="B19259" s="2">
        <v>0.55218929063139899</v>
      </c>
    </row>
    <row r="19260" spans="1:2" x14ac:dyDescent="0.25">
      <c r="A19260" s="28" t="s">
        <v>88</v>
      </c>
      <c r="B19260" s="2">
        <v>2.5836413454810958</v>
      </c>
    </row>
    <row r="19261" spans="1:2" x14ac:dyDescent="0.25">
      <c r="A19261" s="28" t="s">
        <v>80</v>
      </c>
      <c r="B19261" s="2">
        <v>4.0335330237623243E-2</v>
      </c>
    </row>
    <row r="19262" spans="1:2" x14ac:dyDescent="0.25">
      <c r="A19262" s="28" t="s">
        <v>84</v>
      </c>
      <c r="B19262" s="2">
        <v>7.2589748787411146E-2</v>
      </c>
    </row>
    <row r="19263" spans="1:2" x14ac:dyDescent="0.25">
      <c r="A19263" s="28" t="s">
        <v>85</v>
      </c>
      <c r="B19263" s="2">
        <v>1.132308510426776</v>
      </c>
    </row>
    <row r="19264" spans="1:2" x14ac:dyDescent="0.25">
      <c r="A19264" s="28" t="s">
        <v>82</v>
      </c>
      <c r="B19264" s="2">
        <v>0.7405035795837831</v>
      </c>
    </row>
    <row r="19265" spans="1:2" x14ac:dyDescent="0.25">
      <c r="A19265" s="6" t="s">
        <v>23</v>
      </c>
      <c r="B19265" s="2">
        <v>4.9896906109225929</v>
      </c>
    </row>
    <row r="19266" spans="1:2" x14ac:dyDescent="0.25">
      <c r="A19266" s="28" t="s">
        <v>79</v>
      </c>
      <c r="B19266" s="2">
        <v>4.6594273942683589E-2</v>
      </c>
    </row>
    <row r="19267" spans="1:2" x14ac:dyDescent="0.25">
      <c r="A19267" s="28" t="s">
        <v>86</v>
      </c>
      <c r="B19267" s="2">
        <v>0.10802634090603386</v>
      </c>
    </row>
    <row r="19268" spans="1:2" x14ac:dyDescent="0.25">
      <c r="A19268" s="28" t="s">
        <v>87</v>
      </c>
      <c r="B19268" s="2">
        <v>9.3924422926890336E-2</v>
      </c>
    </row>
    <row r="19269" spans="1:2" x14ac:dyDescent="0.25">
      <c r="A19269" s="28" t="s">
        <v>31</v>
      </c>
      <c r="B19269" s="2">
        <v>0.59558852629487813</v>
      </c>
    </row>
    <row r="19270" spans="1:2" x14ac:dyDescent="0.25">
      <c r="A19270" s="28" t="s">
        <v>29</v>
      </c>
      <c r="B19270" s="2">
        <v>1.2793874927600402</v>
      </c>
    </row>
    <row r="19271" spans="1:2" x14ac:dyDescent="0.25">
      <c r="A19271" s="28" t="s">
        <v>30</v>
      </c>
      <c r="B19271" s="2">
        <v>0.29578680334958846</v>
      </c>
    </row>
    <row r="19272" spans="1:2" x14ac:dyDescent="0.25">
      <c r="A19272" s="28" t="s">
        <v>88</v>
      </c>
      <c r="B19272" s="2">
        <v>0.51525936440322051</v>
      </c>
    </row>
    <row r="19273" spans="1:2" x14ac:dyDescent="0.25">
      <c r="A19273" s="28" t="s">
        <v>80</v>
      </c>
      <c r="B19273" s="2">
        <v>0.11416241008498117</v>
      </c>
    </row>
    <row r="19274" spans="1:2" x14ac:dyDescent="0.25">
      <c r="A19274" s="28" t="s">
        <v>84</v>
      </c>
      <c r="B19274" s="2">
        <v>0.61813612440665666</v>
      </c>
    </row>
    <row r="19275" spans="1:2" x14ac:dyDescent="0.25">
      <c r="A19275" s="28" t="s">
        <v>85</v>
      </c>
      <c r="B19275" s="2">
        <v>0.65137956846927247</v>
      </c>
    </row>
    <row r="19276" spans="1:2" x14ac:dyDescent="0.25">
      <c r="A19276" s="28" t="s">
        <v>82</v>
      </c>
      <c r="B19276" s="2">
        <v>0.67144528337834741</v>
      </c>
    </row>
    <row r="19277" spans="1:2" x14ac:dyDescent="0.25">
      <c r="A19277" s="6" t="s">
        <v>250</v>
      </c>
      <c r="B19277" s="2">
        <v>17.993030211404211</v>
      </c>
    </row>
    <row r="19278" spans="1:2" x14ac:dyDescent="0.25">
      <c r="A19278" s="28" t="s">
        <v>79</v>
      </c>
      <c r="B19278" s="2">
        <v>0.115512557919939</v>
      </c>
    </row>
    <row r="19279" spans="1:2" x14ac:dyDescent="0.25">
      <c r="A19279" s="28" t="s">
        <v>86</v>
      </c>
      <c r="B19279" s="2">
        <v>0.91513433496663299</v>
      </c>
    </row>
    <row r="19280" spans="1:2" x14ac:dyDescent="0.25">
      <c r="A19280" s="28" t="s">
        <v>87</v>
      </c>
      <c r="B19280" s="2">
        <v>0.4671081691388424</v>
      </c>
    </row>
    <row r="19281" spans="1:2" x14ac:dyDescent="0.25">
      <c r="A19281" s="28" t="s">
        <v>31</v>
      </c>
      <c r="B19281" s="2">
        <v>1.4887806356003612</v>
      </c>
    </row>
    <row r="19282" spans="1:2" x14ac:dyDescent="0.25">
      <c r="A19282" s="28" t="s">
        <v>29</v>
      </c>
      <c r="B19282" s="2">
        <v>3.4520062862102936</v>
      </c>
    </row>
    <row r="19283" spans="1:2" x14ac:dyDescent="0.25">
      <c r="A19283" s="28" t="s">
        <v>30</v>
      </c>
      <c r="B19283" s="2">
        <v>1.3100768758758843</v>
      </c>
    </row>
    <row r="19284" spans="1:2" x14ac:dyDescent="0.25">
      <c r="A19284" s="28" t="s">
        <v>88</v>
      </c>
      <c r="B19284" s="2">
        <v>2.771605513017056</v>
      </c>
    </row>
    <row r="19285" spans="1:2" x14ac:dyDescent="0.25">
      <c r="A19285" s="28" t="s">
        <v>80</v>
      </c>
      <c r="B19285" s="2">
        <v>1.1549095733835189</v>
      </c>
    </row>
    <row r="19286" spans="1:2" x14ac:dyDescent="0.25">
      <c r="A19286" s="28" t="s">
        <v>84</v>
      </c>
      <c r="B19286" s="2">
        <v>0.71245973111054195</v>
      </c>
    </row>
    <row r="19287" spans="1:2" x14ac:dyDescent="0.25">
      <c r="A19287" s="28" t="s">
        <v>85</v>
      </c>
      <c r="B19287" s="2">
        <v>2.6610628270143328</v>
      </c>
    </row>
    <row r="19288" spans="1:2" x14ac:dyDescent="0.25">
      <c r="A19288" s="28" t="s">
        <v>82</v>
      </c>
      <c r="B19288" s="2">
        <v>2.944373707166807</v>
      </c>
    </row>
    <row r="19289" spans="1:2" x14ac:dyDescent="0.25">
      <c r="A19289" s="6" t="s">
        <v>252</v>
      </c>
      <c r="B19289" s="2">
        <v>105.9268114947196</v>
      </c>
    </row>
    <row r="19290" spans="1:2" x14ac:dyDescent="0.25">
      <c r="A19290" s="28" t="s">
        <v>79</v>
      </c>
      <c r="B19290" s="2">
        <v>1.677574267835567</v>
      </c>
    </row>
    <row r="19291" spans="1:2" x14ac:dyDescent="0.25">
      <c r="A19291" s="28" t="s">
        <v>86</v>
      </c>
      <c r="B19291" s="2">
        <v>0.5878429811315945</v>
      </c>
    </row>
    <row r="19292" spans="1:2" x14ac:dyDescent="0.25">
      <c r="A19292" s="28" t="s">
        <v>87</v>
      </c>
      <c r="B19292" s="2">
        <v>4.1299432821149411</v>
      </c>
    </row>
    <row r="19293" spans="1:2" x14ac:dyDescent="0.25">
      <c r="A19293" s="28" t="s">
        <v>31</v>
      </c>
      <c r="B19293" s="2">
        <v>8.1019827627414394</v>
      </c>
    </row>
    <row r="19294" spans="1:2" x14ac:dyDescent="0.25">
      <c r="A19294" s="28" t="s">
        <v>29</v>
      </c>
      <c r="B19294" s="2">
        <v>19.464719325147755</v>
      </c>
    </row>
    <row r="19295" spans="1:2" x14ac:dyDescent="0.25">
      <c r="A19295" s="28" t="s">
        <v>30</v>
      </c>
      <c r="B19295" s="2">
        <v>5.2643400453656604</v>
      </c>
    </row>
    <row r="19296" spans="1:2" x14ac:dyDescent="0.25">
      <c r="A19296" s="28" t="s">
        <v>88</v>
      </c>
      <c r="B19296" s="2">
        <v>24.772829713476906</v>
      </c>
    </row>
    <row r="19297" spans="1:2" x14ac:dyDescent="0.25">
      <c r="A19297" s="28" t="s">
        <v>80</v>
      </c>
      <c r="B19297" s="2">
        <v>3.2874036827538236</v>
      </c>
    </row>
    <row r="19298" spans="1:2" x14ac:dyDescent="0.25">
      <c r="A19298" s="28" t="s">
        <v>84</v>
      </c>
      <c r="B19298" s="2">
        <v>4.5438555763617074</v>
      </c>
    </row>
    <row r="19299" spans="1:2" x14ac:dyDescent="0.25">
      <c r="A19299" s="28" t="s">
        <v>85</v>
      </c>
      <c r="B19299" s="2">
        <v>16.33610931730615</v>
      </c>
    </row>
    <row r="19300" spans="1:2" x14ac:dyDescent="0.25">
      <c r="A19300" s="28" t="s">
        <v>82</v>
      </c>
      <c r="B19300" s="2">
        <v>17.760210540484049</v>
      </c>
    </row>
    <row r="19301" spans="1:2" x14ac:dyDescent="0.25">
      <c r="A19301" s="6" t="s">
        <v>230</v>
      </c>
      <c r="B19301" s="2">
        <v>17.793094509828549</v>
      </c>
    </row>
    <row r="19302" spans="1:2" x14ac:dyDescent="0.25">
      <c r="A19302" s="28" t="s">
        <v>79</v>
      </c>
      <c r="B19302" s="2">
        <v>0.32848046379336238</v>
      </c>
    </row>
    <row r="19303" spans="1:2" x14ac:dyDescent="0.25">
      <c r="A19303" s="28" t="s">
        <v>86</v>
      </c>
      <c r="B19303" s="2">
        <v>0.48034641890773566</v>
      </c>
    </row>
    <row r="19304" spans="1:2" x14ac:dyDescent="0.25">
      <c r="A19304" s="28" t="s">
        <v>87</v>
      </c>
      <c r="B19304" s="2">
        <v>0.39324046602647994</v>
      </c>
    </row>
    <row r="19305" spans="1:2" x14ac:dyDescent="0.25">
      <c r="A19305" s="28" t="s">
        <v>31</v>
      </c>
      <c r="B19305" s="2">
        <v>1.6319649130974259</v>
      </c>
    </row>
    <row r="19306" spans="1:2" x14ac:dyDescent="0.25">
      <c r="A19306" s="28" t="s">
        <v>29</v>
      </c>
      <c r="B19306" s="2">
        <v>1.5676109596771441</v>
      </c>
    </row>
    <row r="19307" spans="1:2" x14ac:dyDescent="0.25">
      <c r="A19307" s="28" t="s">
        <v>30</v>
      </c>
      <c r="B19307" s="2">
        <v>0.93258440504078699</v>
      </c>
    </row>
    <row r="19308" spans="1:2" x14ac:dyDescent="0.25">
      <c r="A19308" s="28" t="s">
        <v>88</v>
      </c>
      <c r="B19308" s="2">
        <v>4.1064115088171977</v>
      </c>
    </row>
    <row r="19309" spans="1:2" x14ac:dyDescent="0.25">
      <c r="A19309" s="28" t="s">
        <v>80</v>
      </c>
      <c r="B19309" s="2">
        <v>0.56572488927410658</v>
      </c>
    </row>
    <row r="19310" spans="1:2" x14ac:dyDescent="0.25">
      <c r="A19310" s="28" t="s">
        <v>84</v>
      </c>
      <c r="B19310" s="2">
        <v>0.67556403384908692</v>
      </c>
    </row>
    <row r="19311" spans="1:2" x14ac:dyDescent="0.25">
      <c r="A19311" s="28" t="s">
        <v>85</v>
      </c>
      <c r="B19311" s="2">
        <v>3.3203116832497397</v>
      </c>
    </row>
    <row r="19312" spans="1:2" x14ac:dyDescent="0.25">
      <c r="A19312" s="28" t="s">
        <v>82</v>
      </c>
      <c r="B19312" s="2">
        <v>3.7908547680954845</v>
      </c>
    </row>
    <row r="19313" spans="1:2" x14ac:dyDescent="0.25">
      <c r="A19313" s="6" t="s">
        <v>93</v>
      </c>
      <c r="B19313" s="2">
        <v>305.24332406053077</v>
      </c>
    </row>
    <row r="19314" spans="1:2" x14ac:dyDescent="0.25">
      <c r="A19314" s="28" t="s">
        <v>79</v>
      </c>
      <c r="B19314" s="2">
        <v>4.6700811810889382</v>
      </c>
    </row>
    <row r="19315" spans="1:2" x14ac:dyDescent="0.25">
      <c r="A19315" s="28" t="s">
        <v>86</v>
      </c>
      <c r="B19315" s="2">
        <v>4.6520348442030892</v>
      </c>
    </row>
    <row r="19316" spans="1:2" x14ac:dyDescent="0.25">
      <c r="A19316" s="28" t="s">
        <v>87</v>
      </c>
      <c r="B19316" s="2">
        <v>9.9811450792577361</v>
      </c>
    </row>
    <row r="19317" spans="1:2" x14ac:dyDescent="0.25">
      <c r="A19317" s="28" t="s">
        <v>31</v>
      </c>
      <c r="B19317" s="2">
        <v>31.094323739840963</v>
      </c>
    </row>
    <row r="19318" spans="1:2" x14ac:dyDescent="0.25">
      <c r="A19318" s="28" t="s">
        <v>29</v>
      </c>
      <c r="B19318" s="2">
        <v>52.105101037478256</v>
      </c>
    </row>
    <row r="19319" spans="1:2" x14ac:dyDescent="0.25">
      <c r="A19319" s="28" t="s">
        <v>30</v>
      </c>
      <c r="B19319" s="2">
        <v>16.67242676436215</v>
      </c>
    </row>
    <row r="19320" spans="1:2" x14ac:dyDescent="0.25">
      <c r="A19320" s="28" t="s">
        <v>88</v>
      </c>
      <c r="B19320" s="2">
        <v>62.201426254291079</v>
      </c>
    </row>
    <row r="19321" spans="1:2" x14ac:dyDescent="0.25">
      <c r="A19321" s="28" t="s">
        <v>80</v>
      </c>
      <c r="B19321" s="2">
        <v>10.264048842529119</v>
      </c>
    </row>
    <row r="19322" spans="1:2" x14ac:dyDescent="0.25">
      <c r="A19322" s="28" t="s">
        <v>84</v>
      </c>
      <c r="B19322" s="2">
        <v>17.044377185476765</v>
      </c>
    </row>
    <row r="19323" spans="1:2" x14ac:dyDescent="0.25">
      <c r="A19323" s="28" t="s">
        <v>85</v>
      </c>
      <c r="B19323" s="2">
        <v>46.452988923416491</v>
      </c>
    </row>
    <row r="19324" spans="1:2" x14ac:dyDescent="0.25">
      <c r="A19324" s="28" t="s">
        <v>82</v>
      </c>
      <c r="B19324" s="2">
        <v>50.105370208586166</v>
      </c>
    </row>
    <row r="19325" spans="1:2" x14ac:dyDescent="0.25">
      <c r="A19325" s="3" t="s">
        <v>220</v>
      </c>
      <c r="B19325" s="2">
        <v>589.95903110778659</v>
      </c>
    </row>
    <row r="19326" spans="1:2" x14ac:dyDescent="0.25">
      <c r="A19326" s="6" t="s">
        <v>229</v>
      </c>
      <c r="B19326" s="2">
        <v>6.6305453000327939</v>
      </c>
    </row>
    <row r="19327" spans="1:2" x14ac:dyDescent="0.25">
      <c r="A19327" s="28" t="s">
        <v>79</v>
      </c>
      <c r="B19327" s="2">
        <v>2.2648047934770238E-2</v>
      </c>
    </row>
    <row r="19328" spans="1:2" x14ac:dyDescent="0.25">
      <c r="A19328" s="28" t="s">
        <v>86</v>
      </c>
      <c r="B19328" s="2">
        <v>5.2553270305421985E-2</v>
      </c>
    </row>
    <row r="19329" spans="1:2" x14ac:dyDescent="0.25">
      <c r="A19329" s="28" t="s">
        <v>87</v>
      </c>
      <c r="B19329" s="2">
        <v>0.77659990085157793</v>
      </c>
    </row>
    <row r="19330" spans="1:2" x14ac:dyDescent="0.25">
      <c r="A19330" s="28" t="s">
        <v>31</v>
      </c>
      <c r="B19330" s="2">
        <v>1.6925090654805082</v>
      </c>
    </row>
    <row r="19331" spans="1:2" x14ac:dyDescent="0.25">
      <c r="A19331" s="28" t="s">
        <v>29</v>
      </c>
      <c r="B19331" s="2">
        <v>1.0697886432529284</v>
      </c>
    </row>
    <row r="19332" spans="1:2" x14ac:dyDescent="0.25">
      <c r="A19332" s="28" t="s">
        <v>30</v>
      </c>
      <c r="B19332" s="2">
        <v>0.91731680674873306</v>
      </c>
    </row>
    <row r="19333" spans="1:2" x14ac:dyDescent="0.25">
      <c r="A19333" s="28" t="s">
        <v>88</v>
      </c>
      <c r="B19333" s="2">
        <v>0.45941825287693722</v>
      </c>
    </row>
    <row r="19334" spans="1:2" x14ac:dyDescent="0.25">
      <c r="A19334" s="28" t="s">
        <v>80</v>
      </c>
      <c r="B19334" s="2">
        <v>2.2303482340977211E-2</v>
      </c>
    </row>
    <row r="19335" spans="1:2" x14ac:dyDescent="0.25">
      <c r="A19335" s="28" t="s">
        <v>84</v>
      </c>
      <c r="B19335" s="2">
        <v>0.16883267034237473</v>
      </c>
    </row>
    <row r="19336" spans="1:2" x14ac:dyDescent="0.25">
      <c r="A19336" s="28" t="s">
        <v>85</v>
      </c>
      <c r="B19336" s="2">
        <v>0.55962720437510027</v>
      </c>
    </row>
    <row r="19337" spans="1:2" x14ac:dyDescent="0.25">
      <c r="A19337" s="28" t="s">
        <v>82</v>
      </c>
      <c r="B19337" s="2">
        <v>0.88894795552346551</v>
      </c>
    </row>
    <row r="19338" spans="1:2" x14ac:dyDescent="0.25">
      <c r="A19338" s="6" t="s">
        <v>240</v>
      </c>
      <c r="B19338" s="2">
        <v>2.0254378931213375</v>
      </c>
    </row>
    <row r="19339" spans="1:2" x14ac:dyDescent="0.25">
      <c r="A19339" s="28" t="s">
        <v>79</v>
      </c>
      <c r="B19339" s="2">
        <v>6.3717506762347347E-4</v>
      </c>
    </row>
    <row r="19340" spans="1:2" x14ac:dyDescent="0.25">
      <c r="A19340" s="28" t="s">
        <v>87</v>
      </c>
      <c r="B19340" s="2">
        <v>0.30937994141670583</v>
      </c>
    </row>
    <row r="19341" spans="1:2" x14ac:dyDescent="0.25">
      <c r="A19341" s="28" t="s">
        <v>31</v>
      </c>
      <c r="B19341" s="2">
        <v>0.18895684005262503</v>
      </c>
    </row>
    <row r="19342" spans="1:2" x14ac:dyDescent="0.25">
      <c r="A19342" s="28" t="s">
        <v>29</v>
      </c>
      <c r="B19342" s="2">
        <v>0.51956411574908956</v>
      </c>
    </row>
    <row r="19343" spans="1:2" x14ac:dyDescent="0.25">
      <c r="A19343" s="28" t="s">
        <v>30</v>
      </c>
      <c r="B19343" s="2">
        <v>5.7066155267843595E-2</v>
      </c>
    </row>
    <row r="19344" spans="1:2" x14ac:dyDescent="0.25">
      <c r="A19344" s="28" t="s">
        <v>88</v>
      </c>
      <c r="B19344" s="2">
        <v>2.5504870450770108E-2</v>
      </c>
    </row>
    <row r="19345" spans="1:2" x14ac:dyDescent="0.25">
      <c r="A19345" s="28" t="s">
        <v>80</v>
      </c>
      <c r="B19345" s="2">
        <v>7.5080211330792207E-2</v>
      </c>
    </row>
    <row r="19346" spans="1:2" x14ac:dyDescent="0.25">
      <c r="A19346" s="28" t="s">
        <v>84</v>
      </c>
      <c r="B19346" s="2">
        <v>6.2455580050978433E-2</v>
      </c>
    </row>
    <row r="19347" spans="1:2" x14ac:dyDescent="0.25">
      <c r="A19347" s="28" t="s">
        <v>85</v>
      </c>
      <c r="B19347" s="2">
        <v>0.63312412572604049</v>
      </c>
    </row>
    <row r="19348" spans="1:2" x14ac:dyDescent="0.25">
      <c r="A19348" s="28" t="s">
        <v>82</v>
      </c>
      <c r="B19348" s="2">
        <v>0.15366887800886878</v>
      </c>
    </row>
    <row r="19349" spans="1:2" x14ac:dyDescent="0.25">
      <c r="A19349" s="6" t="s">
        <v>242</v>
      </c>
      <c r="B19349" s="2">
        <v>59.492753991478374</v>
      </c>
    </row>
    <row r="19350" spans="1:2" x14ac:dyDescent="0.25">
      <c r="A19350" s="28" t="s">
        <v>79</v>
      </c>
      <c r="B19350" s="2">
        <v>1.1635136245996738</v>
      </c>
    </row>
    <row r="19351" spans="1:2" x14ac:dyDescent="0.25">
      <c r="A19351" s="28" t="s">
        <v>86</v>
      </c>
      <c r="B19351" s="2">
        <v>0.6986077955624711</v>
      </c>
    </row>
    <row r="19352" spans="1:2" x14ac:dyDescent="0.25">
      <c r="A19352" s="28" t="s">
        <v>87</v>
      </c>
      <c r="B19352" s="2">
        <v>2.1500254742408282</v>
      </c>
    </row>
    <row r="19353" spans="1:2" x14ac:dyDescent="0.25">
      <c r="A19353" s="28" t="s">
        <v>31</v>
      </c>
      <c r="B19353" s="2">
        <v>13.162786958196257</v>
      </c>
    </row>
    <row r="19354" spans="1:2" x14ac:dyDescent="0.25">
      <c r="A19354" s="28" t="s">
        <v>29</v>
      </c>
      <c r="B19354" s="2">
        <v>6.930507041621901</v>
      </c>
    </row>
    <row r="19355" spans="1:2" x14ac:dyDescent="0.25">
      <c r="A19355" s="28" t="s">
        <v>30</v>
      </c>
      <c r="B19355" s="2">
        <v>6.8768166960680261</v>
      </c>
    </row>
    <row r="19356" spans="1:2" x14ac:dyDescent="0.25">
      <c r="A19356" s="28" t="s">
        <v>88</v>
      </c>
      <c r="B19356" s="2">
        <v>7.508732920869039</v>
      </c>
    </row>
    <row r="19357" spans="1:2" x14ac:dyDescent="0.25">
      <c r="A19357" s="28" t="s">
        <v>80</v>
      </c>
      <c r="B19357" s="2">
        <v>0.80122252795177851</v>
      </c>
    </row>
    <row r="19358" spans="1:2" x14ac:dyDescent="0.25">
      <c r="A19358" s="28" t="s">
        <v>84</v>
      </c>
      <c r="B19358" s="2">
        <v>3.1223180843123584</v>
      </c>
    </row>
    <row r="19359" spans="1:2" x14ac:dyDescent="0.25">
      <c r="A19359" s="28" t="s">
        <v>85</v>
      </c>
      <c r="B19359" s="2">
        <v>7.9599161217030403</v>
      </c>
    </row>
    <row r="19360" spans="1:2" x14ac:dyDescent="0.25">
      <c r="A19360" s="28" t="s">
        <v>82</v>
      </c>
      <c r="B19360" s="2">
        <v>9.1183067463529994</v>
      </c>
    </row>
    <row r="19361" spans="1:2" x14ac:dyDescent="0.25">
      <c r="A19361" s="6" t="s">
        <v>19</v>
      </c>
      <c r="B19361" s="2">
        <v>0.73758647055256099</v>
      </c>
    </row>
    <row r="19362" spans="1:2" x14ac:dyDescent="0.25">
      <c r="A19362" s="28" t="s">
        <v>79</v>
      </c>
      <c r="B19362" s="2">
        <v>0.11503977598893698</v>
      </c>
    </row>
    <row r="19363" spans="1:2" x14ac:dyDescent="0.25">
      <c r="A19363" s="28" t="s">
        <v>86</v>
      </c>
      <c r="B19363" s="2">
        <v>3.0738875172056493E-2</v>
      </c>
    </row>
    <row r="19364" spans="1:2" x14ac:dyDescent="0.25">
      <c r="A19364" s="28" t="s">
        <v>87</v>
      </c>
      <c r="B19364" s="2">
        <v>3.5477228551551629E-3</v>
      </c>
    </row>
    <row r="19365" spans="1:2" x14ac:dyDescent="0.25">
      <c r="A19365" s="28" t="s">
        <v>31</v>
      </c>
      <c r="B19365" s="2">
        <v>0.25649603025155682</v>
      </c>
    </row>
    <row r="19366" spans="1:2" x14ac:dyDescent="0.25">
      <c r="A19366" s="28" t="s">
        <v>29</v>
      </c>
      <c r="B19366" s="2">
        <v>1.8039340149340988E-2</v>
      </c>
    </row>
    <row r="19367" spans="1:2" x14ac:dyDescent="0.25">
      <c r="A19367" s="28" t="s">
        <v>30</v>
      </c>
      <c r="B19367" s="2">
        <v>4.1259706544130935E-2</v>
      </c>
    </row>
    <row r="19368" spans="1:2" x14ac:dyDescent="0.25">
      <c r="A19368" s="28" t="s">
        <v>88</v>
      </c>
      <c r="B19368" s="2">
        <v>4.3507376087646606E-2</v>
      </c>
    </row>
    <row r="19369" spans="1:2" x14ac:dyDescent="0.25">
      <c r="A19369" s="28" t="s">
        <v>80</v>
      </c>
      <c r="B19369" s="2">
        <v>7.1518762658755869E-3</v>
      </c>
    </row>
    <row r="19370" spans="1:2" x14ac:dyDescent="0.25">
      <c r="A19370" s="28" t="s">
        <v>84</v>
      </c>
      <c r="B19370" s="2">
        <v>6.387875929476863E-3</v>
      </c>
    </row>
    <row r="19371" spans="1:2" x14ac:dyDescent="0.25">
      <c r="A19371" s="28" t="s">
        <v>85</v>
      </c>
      <c r="B19371" s="2">
        <v>0.19470796222755907</v>
      </c>
    </row>
    <row r="19372" spans="1:2" x14ac:dyDescent="0.25">
      <c r="A19372" s="28" t="s">
        <v>82</v>
      </c>
      <c r="B19372" s="2">
        <v>2.0709929080825595E-2</v>
      </c>
    </row>
    <row r="19373" spans="1:2" x14ac:dyDescent="0.25">
      <c r="A19373" s="6" t="s">
        <v>244</v>
      </c>
      <c r="B19373" s="2">
        <v>22.755402406588189</v>
      </c>
    </row>
    <row r="19374" spans="1:2" x14ac:dyDescent="0.25">
      <c r="A19374" s="28" t="s">
        <v>79</v>
      </c>
      <c r="B19374" s="2">
        <v>0.14274787895341429</v>
      </c>
    </row>
    <row r="19375" spans="1:2" x14ac:dyDescent="0.25">
      <c r="A19375" s="28" t="s">
        <v>86</v>
      </c>
      <c r="B19375" s="2">
        <v>0.15624555743035329</v>
      </c>
    </row>
    <row r="19376" spans="1:2" x14ac:dyDescent="0.25">
      <c r="A19376" s="28" t="s">
        <v>87</v>
      </c>
      <c r="B19376" s="2">
        <v>0.81334294514717376</v>
      </c>
    </row>
    <row r="19377" spans="1:2" x14ac:dyDescent="0.25">
      <c r="A19377" s="28" t="s">
        <v>31</v>
      </c>
      <c r="B19377" s="2">
        <v>8.4852348668832978</v>
      </c>
    </row>
    <row r="19378" spans="1:2" x14ac:dyDescent="0.25">
      <c r="A19378" s="28" t="s">
        <v>29</v>
      </c>
      <c r="B19378" s="2">
        <v>2.7744122569634539</v>
      </c>
    </row>
    <row r="19379" spans="1:2" x14ac:dyDescent="0.25">
      <c r="A19379" s="28" t="s">
        <v>30</v>
      </c>
      <c r="B19379" s="2">
        <v>2.6791713002611477</v>
      </c>
    </row>
    <row r="19380" spans="1:2" x14ac:dyDescent="0.25">
      <c r="A19380" s="28" t="s">
        <v>88</v>
      </c>
      <c r="B19380" s="2">
        <v>1.9399296813651017</v>
      </c>
    </row>
    <row r="19381" spans="1:2" x14ac:dyDescent="0.25">
      <c r="A19381" s="28" t="s">
        <v>80</v>
      </c>
      <c r="B19381" s="2">
        <v>1.9886221782888108E-2</v>
      </c>
    </row>
    <row r="19382" spans="1:2" x14ac:dyDescent="0.25">
      <c r="A19382" s="28" t="s">
        <v>84</v>
      </c>
      <c r="B19382" s="2">
        <v>0.44499188052396876</v>
      </c>
    </row>
    <row r="19383" spans="1:2" x14ac:dyDescent="0.25">
      <c r="A19383" s="28" t="s">
        <v>85</v>
      </c>
      <c r="B19383" s="2">
        <v>3.1809296987005449</v>
      </c>
    </row>
    <row r="19384" spans="1:2" x14ac:dyDescent="0.25">
      <c r="A19384" s="28" t="s">
        <v>82</v>
      </c>
      <c r="B19384" s="2">
        <v>2.1185101185768471</v>
      </c>
    </row>
    <row r="19385" spans="1:2" x14ac:dyDescent="0.25">
      <c r="A19385" s="6" t="s">
        <v>52</v>
      </c>
      <c r="B19385" s="2">
        <v>0.73384714584306932</v>
      </c>
    </row>
    <row r="19386" spans="1:2" x14ac:dyDescent="0.25">
      <c r="A19386" s="28" t="s">
        <v>79</v>
      </c>
      <c r="B19386" s="2">
        <v>2.8066377590987837E-3</v>
      </c>
    </row>
    <row r="19387" spans="1:2" x14ac:dyDescent="0.25">
      <c r="A19387" s="28" t="s">
        <v>86</v>
      </c>
      <c r="B19387" s="2">
        <v>5.5413466926421051E-3</v>
      </c>
    </row>
    <row r="19388" spans="1:2" x14ac:dyDescent="0.25">
      <c r="A19388" s="28" t="s">
        <v>87</v>
      </c>
      <c r="B19388" s="2">
        <v>8.0837766322291657E-2</v>
      </c>
    </row>
    <row r="19389" spans="1:2" x14ac:dyDescent="0.25">
      <c r="A19389" s="28" t="s">
        <v>31</v>
      </c>
      <c r="B19389" s="2">
        <v>2.5485697055558316E-2</v>
      </c>
    </row>
    <row r="19390" spans="1:2" x14ac:dyDescent="0.25">
      <c r="A19390" s="28" t="s">
        <v>29</v>
      </c>
      <c r="B19390" s="2">
        <v>5.4249747108282955E-3</v>
      </c>
    </row>
    <row r="19391" spans="1:2" x14ac:dyDescent="0.25">
      <c r="A19391" s="28" t="s">
        <v>30</v>
      </c>
      <c r="B19391" s="2">
        <v>1.777342847365445E-2</v>
      </c>
    </row>
    <row r="19392" spans="1:2" x14ac:dyDescent="0.25">
      <c r="A19392" s="28" t="s">
        <v>88</v>
      </c>
      <c r="B19392" s="2">
        <v>3.3928747377332702E-2</v>
      </c>
    </row>
    <row r="19393" spans="1:2" x14ac:dyDescent="0.25">
      <c r="A19393" s="28" t="s">
        <v>80</v>
      </c>
      <c r="B19393" s="2">
        <v>1.9453391537483241E-3</v>
      </c>
    </row>
    <row r="19394" spans="1:2" x14ac:dyDescent="0.25">
      <c r="A19394" s="28" t="s">
        <v>84</v>
      </c>
      <c r="B19394" s="2">
        <v>1.0832022024238835E-2</v>
      </c>
    </row>
    <row r="19395" spans="1:2" x14ac:dyDescent="0.25">
      <c r="A19395" s="28" t="s">
        <v>85</v>
      </c>
      <c r="B19395" s="2">
        <v>0.15717804720792022</v>
      </c>
    </row>
    <row r="19396" spans="1:2" x14ac:dyDescent="0.25">
      <c r="A19396" s="28" t="s">
        <v>82</v>
      </c>
      <c r="B19396" s="2">
        <v>0.39209313906575566</v>
      </c>
    </row>
    <row r="19397" spans="1:2" x14ac:dyDescent="0.25">
      <c r="A19397" s="6" t="s">
        <v>246</v>
      </c>
      <c r="B19397" s="2">
        <v>11.623740317445652</v>
      </c>
    </row>
    <row r="19398" spans="1:2" x14ac:dyDescent="0.25">
      <c r="A19398" s="28" t="s">
        <v>79</v>
      </c>
      <c r="B19398" s="2">
        <v>5.7258204218259834E-2</v>
      </c>
    </row>
    <row r="19399" spans="1:2" x14ac:dyDescent="0.25">
      <c r="A19399" s="28" t="s">
        <v>86</v>
      </c>
      <c r="B19399" s="2">
        <v>8.0119278466100605E-2</v>
      </c>
    </row>
    <row r="19400" spans="1:2" x14ac:dyDescent="0.25">
      <c r="A19400" s="28" t="s">
        <v>87</v>
      </c>
      <c r="B19400" s="2">
        <v>0.2496556264446364</v>
      </c>
    </row>
    <row r="19401" spans="1:2" x14ac:dyDescent="0.25">
      <c r="A19401" s="28" t="s">
        <v>31</v>
      </c>
      <c r="B19401" s="2">
        <v>3.4682329872796598</v>
      </c>
    </row>
    <row r="19402" spans="1:2" x14ac:dyDescent="0.25">
      <c r="A19402" s="28" t="s">
        <v>29</v>
      </c>
      <c r="B19402" s="2">
        <v>1.6846465447874899</v>
      </c>
    </row>
    <row r="19403" spans="1:2" x14ac:dyDescent="0.25">
      <c r="A19403" s="28" t="s">
        <v>30</v>
      </c>
      <c r="B19403" s="2">
        <v>0.97757635062701653</v>
      </c>
    </row>
    <row r="19404" spans="1:2" x14ac:dyDescent="0.25">
      <c r="A19404" s="28" t="s">
        <v>88</v>
      </c>
      <c r="B19404" s="2">
        <v>0.5872532713118358</v>
      </c>
    </row>
    <row r="19405" spans="1:2" x14ac:dyDescent="0.25">
      <c r="A19405" s="28" t="s">
        <v>80</v>
      </c>
      <c r="B19405" s="2">
        <v>0.39610169395961747</v>
      </c>
    </row>
    <row r="19406" spans="1:2" x14ac:dyDescent="0.25">
      <c r="A19406" s="28" t="s">
        <v>84</v>
      </c>
      <c r="B19406" s="2">
        <v>0.4165106791017818</v>
      </c>
    </row>
    <row r="19407" spans="1:2" x14ac:dyDescent="0.25">
      <c r="A19407" s="28" t="s">
        <v>85</v>
      </c>
      <c r="B19407" s="2">
        <v>2.4634328583277831</v>
      </c>
    </row>
    <row r="19408" spans="1:2" x14ac:dyDescent="0.25">
      <c r="A19408" s="28" t="s">
        <v>82</v>
      </c>
      <c r="B19408" s="2">
        <v>1.2429528229214712</v>
      </c>
    </row>
    <row r="19409" spans="1:2" x14ac:dyDescent="0.25">
      <c r="A19409" s="6" t="s">
        <v>248</v>
      </c>
      <c r="B19409" s="2">
        <v>38.558130608246323</v>
      </c>
    </row>
    <row r="19410" spans="1:2" x14ac:dyDescent="0.25">
      <c r="A19410" s="28" t="s">
        <v>79</v>
      </c>
      <c r="B19410" s="2">
        <v>0.50453505166177293</v>
      </c>
    </row>
    <row r="19411" spans="1:2" x14ac:dyDescent="0.25">
      <c r="A19411" s="28" t="s">
        <v>86</v>
      </c>
      <c r="B19411" s="2">
        <v>0.59015469031152401</v>
      </c>
    </row>
    <row r="19412" spans="1:2" x14ac:dyDescent="0.25">
      <c r="A19412" s="28" t="s">
        <v>87</v>
      </c>
      <c r="B19412" s="2">
        <v>1.7116939057050344</v>
      </c>
    </row>
    <row r="19413" spans="1:2" x14ac:dyDescent="0.25">
      <c r="A19413" s="28" t="s">
        <v>31</v>
      </c>
      <c r="B19413" s="2">
        <v>6.6062540207852631</v>
      </c>
    </row>
    <row r="19414" spans="1:2" x14ac:dyDescent="0.25">
      <c r="A19414" s="28" t="s">
        <v>29</v>
      </c>
      <c r="B19414" s="2">
        <v>4.0379507045465175</v>
      </c>
    </row>
    <row r="19415" spans="1:2" x14ac:dyDescent="0.25">
      <c r="A19415" s="28" t="s">
        <v>30</v>
      </c>
      <c r="B19415" s="2">
        <v>4.5083632422526527</v>
      </c>
    </row>
    <row r="19416" spans="1:2" x14ac:dyDescent="0.25">
      <c r="A19416" s="28" t="s">
        <v>88</v>
      </c>
      <c r="B19416" s="2">
        <v>5.0559439581809515</v>
      </c>
    </row>
    <row r="19417" spans="1:2" x14ac:dyDescent="0.25">
      <c r="A19417" s="28" t="s">
        <v>80</v>
      </c>
      <c r="B19417" s="2">
        <v>0.76811147241437616</v>
      </c>
    </row>
    <row r="19418" spans="1:2" x14ac:dyDescent="0.25">
      <c r="A19418" s="28" t="s">
        <v>84</v>
      </c>
      <c r="B19418" s="2">
        <v>2.2491687033851351</v>
      </c>
    </row>
    <row r="19419" spans="1:2" x14ac:dyDescent="0.25">
      <c r="A19419" s="28" t="s">
        <v>85</v>
      </c>
      <c r="B19419" s="2">
        <v>7.0423535288806267</v>
      </c>
    </row>
    <row r="19420" spans="1:2" x14ac:dyDescent="0.25">
      <c r="A19420" s="28" t="s">
        <v>82</v>
      </c>
      <c r="B19420" s="2">
        <v>5.4836013301224735</v>
      </c>
    </row>
    <row r="19421" spans="1:2" x14ac:dyDescent="0.25">
      <c r="A19421" s="6" t="s">
        <v>20</v>
      </c>
      <c r="B19421" s="2">
        <v>14.972574103111683</v>
      </c>
    </row>
    <row r="19422" spans="1:2" x14ac:dyDescent="0.25">
      <c r="A19422" s="28" t="s">
        <v>79</v>
      </c>
      <c r="B19422" s="2">
        <v>0.17574381219022953</v>
      </c>
    </row>
    <row r="19423" spans="1:2" x14ac:dyDescent="0.25">
      <c r="A19423" s="28" t="s">
        <v>86</v>
      </c>
      <c r="B19423" s="2">
        <v>0.19866987022677221</v>
      </c>
    </row>
    <row r="19424" spans="1:2" x14ac:dyDescent="0.25">
      <c r="A19424" s="28" t="s">
        <v>87</v>
      </c>
      <c r="B19424" s="2">
        <v>0.72902243693689972</v>
      </c>
    </row>
    <row r="19425" spans="1:2" x14ac:dyDescent="0.25">
      <c r="A19425" s="28" t="s">
        <v>31</v>
      </c>
      <c r="B19425" s="2">
        <v>2.5599731386395415</v>
      </c>
    </row>
    <row r="19426" spans="1:2" x14ac:dyDescent="0.25">
      <c r="A19426" s="28" t="s">
        <v>29</v>
      </c>
      <c r="B19426" s="2">
        <v>2.76271605381047</v>
      </c>
    </row>
    <row r="19427" spans="1:2" x14ac:dyDescent="0.25">
      <c r="A19427" s="28" t="s">
        <v>30</v>
      </c>
      <c r="B19427" s="2">
        <v>2.1181091565340235</v>
      </c>
    </row>
    <row r="19428" spans="1:2" x14ac:dyDescent="0.25">
      <c r="A19428" s="28" t="s">
        <v>88</v>
      </c>
      <c r="B19428" s="2">
        <v>1.1958129792362322</v>
      </c>
    </row>
    <row r="19429" spans="1:2" x14ac:dyDescent="0.25">
      <c r="A19429" s="28" t="s">
        <v>80</v>
      </c>
      <c r="B19429" s="2">
        <v>2.7306382353809097E-2</v>
      </c>
    </row>
    <row r="19430" spans="1:2" x14ac:dyDescent="0.25">
      <c r="A19430" s="28" t="s">
        <v>84</v>
      </c>
      <c r="B19430" s="2">
        <v>0.94904094898708413</v>
      </c>
    </row>
    <row r="19431" spans="1:2" x14ac:dyDescent="0.25">
      <c r="A19431" s="28" t="s">
        <v>85</v>
      </c>
      <c r="B19431" s="2">
        <v>2.1616250630011811</v>
      </c>
    </row>
    <row r="19432" spans="1:2" x14ac:dyDescent="0.25">
      <c r="A19432" s="28" t="s">
        <v>82</v>
      </c>
      <c r="B19432" s="2">
        <v>2.0945542611954409</v>
      </c>
    </row>
    <row r="19433" spans="1:2" x14ac:dyDescent="0.25">
      <c r="A19433" s="6" t="s">
        <v>21</v>
      </c>
      <c r="B19433" s="2">
        <v>4.9217561095374966</v>
      </c>
    </row>
    <row r="19434" spans="1:2" x14ac:dyDescent="0.25">
      <c r="A19434" s="28" t="s">
        <v>79</v>
      </c>
      <c r="B19434" s="2">
        <v>4.061215590175097E-2</v>
      </c>
    </row>
    <row r="19435" spans="1:2" x14ac:dyDescent="0.25">
      <c r="A19435" s="28" t="s">
        <v>86</v>
      </c>
      <c r="B19435" s="2">
        <v>1.8505364514501917E-2</v>
      </c>
    </row>
    <row r="19436" spans="1:2" x14ac:dyDescent="0.25">
      <c r="A19436" s="28" t="s">
        <v>87</v>
      </c>
      <c r="B19436" s="2">
        <v>2.463649456570912E-2</v>
      </c>
    </row>
    <row r="19437" spans="1:2" x14ac:dyDescent="0.25">
      <c r="A19437" s="28" t="s">
        <v>31</v>
      </c>
      <c r="B19437" s="2">
        <v>1.3716472957464985</v>
      </c>
    </row>
    <row r="19438" spans="1:2" x14ac:dyDescent="0.25">
      <c r="A19438" s="28" t="s">
        <v>29</v>
      </c>
      <c r="B19438" s="2">
        <v>0.30479856533648664</v>
      </c>
    </row>
    <row r="19439" spans="1:2" x14ac:dyDescent="0.25">
      <c r="A19439" s="28" t="s">
        <v>30</v>
      </c>
      <c r="B19439" s="2">
        <v>0.48139898150515797</v>
      </c>
    </row>
    <row r="19440" spans="1:2" x14ac:dyDescent="0.25">
      <c r="A19440" s="28" t="s">
        <v>88</v>
      </c>
      <c r="B19440" s="2">
        <v>0.43065995157076375</v>
      </c>
    </row>
    <row r="19441" spans="1:2" x14ac:dyDescent="0.25">
      <c r="A19441" s="28" t="s">
        <v>80</v>
      </c>
      <c r="B19441" s="2">
        <v>9.0714892045057713E-2</v>
      </c>
    </row>
    <row r="19442" spans="1:2" x14ac:dyDescent="0.25">
      <c r="A19442" s="28" t="s">
        <v>84</v>
      </c>
      <c r="B19442" s="2">
        <v>0.87855265019760276</v>
      </c>
    </row>
    <row r="19443" spans="1:2" x14ac:dyDescent="0.25">
      <c r="A19443" s="28" t="s">
        <v>85</v>
      </c>
      <c r="B19443" s="2">
        <v>0.37257484159173127</v>
      </c>
    </row>
    <row r="19444" spans="1:2" x14ac:dyDescent="0.25">
      <c r="A19444" s="28" t="s">
        <v>82</v>
      </c>
      <c r="B19444" s="2">
        <v>0.90765491656223607</v>
      </c>
    </row>
    <row r="19445" spans="1:2" x14ac:dyDescent="0.25">
      <c r="A19445" s="6" t="s">
        <v>22</v>
      </c>
      <c r="B19445" s="2">
        <v>2.1751018356697536</v>
      </c>
    </row>
    <row r="19446" spans="1:2" x14ac:dyDescent="0.25">
      <c r="A19446" s="28" t="s">
        <v>79</v>
      </c>
      <c r="B19446" s="2">
        <v>2.709936923439718E-2</v>
      </c>
    </row>
    <row r="19447" spans="1:2" x14ac:dyDescent="0.25">
      <c r="A19447" s="28" t="s">
        <v>86</v>
      </c>
      <c r="B19447" s="2">
        <v>1.804785780184236E-2</v>
      </c>
    </row>
    <row r="19448" spans="1:2" x14ac:dyDescent="0.25">
      <c r="A19448" s="28" t="s">
        <v>87</v>
      </c>
      <c r="B19448" s="2">
        <v>5.2891371585223182E-2</v>
      </c>
    </row>
    <row r="19449" spans="1:2" x14ac:dyDescent="0.25">
      <c r="A19449" s="28" t="s">
        <v>31</v>
      </c>
      <c r="B19449" s="2">
        <v>0.98766071547492373</v>
      </c>
    </row>
    <row r="19450" spans="1:2" x14ac:dyDescent="0.25">
      <c r="A19450" s="28" t="s">
        <v>29</v>
      </c>
      <c r="B19450" s="2">
        <v>0.23076469026600399</v>
      </c>
    </row>
    <row r="19451" spans="1:2" x14ac:dyDescent="0.25">
      <c r="A19451" s="28" t="s">
        <v>30</v>
      </c>
      <c r="B19451" s="2">
        <v>0.29085732000211489</v>
      </c>
    </row>
    <row r="19452" spans="1:2" x14ac:dyDescent="0.25">
      <c r="A19452" s="28" t="s">
        <v>88</v>
      </c>
      <c r="B19452" s="2">
        <v>9.0559160081744028E-2</v>
      </c>
    </row>
    <row r="19453" spans="1:2" x14ac:dyDescent="0.25">
      <c r="A19453" s="28" t="s">
        <v>80</v>
      </c>
      <c r="B19453" s="2">
        <v>1.3236917484331197E-2</v>
      </c>
    </row>
    <row r="19454" spans="1:2" x14ac:dyDescent="0.25">
      <c r="A19454" s="28" t="s">
        <v>84</v>
      </c>
      <c r="B19454" s="2">
        <v>5.1431641307431372E-2</v>
      </c>
    </row>
    <row r="19455" spans="1:2" x14ac:dyDescent="0.25">
      <c r="A19455" s="28" t="s">
        <v>85</v>
      </c>
      <c r="B19455" s="2">
        <v>0.19093851866385433</v>
      </c>
    </row>
    <row r="19456" spans="1:2" x14ac:dyDescent="0.25">
      <c r="A19456" s="28" t="s">
        <v>82</v>
      </c>
      <c r="B19456" s="2">
        <v>0.22161427376788728</v>
      </c>
    </row>
    <row r="19457" spans="1:2" x14ac:dyDescent="0.25">
      <c r="A19457" s="6" t="s">
        <v>25</v>
      </c>
      <c r="B19457" s="2">
        <v>13.454282803811399</v>
      </c>
    </row>
    <row r="19458" spans="1:2" x14ac:dyDescent="0.25">
      <c r="A19458" s="28" t="s">
        <v>79</v>
      </c>
      <c r="B19458" s="2">
        <v>0.24139493330922518</v>
      </c>
    </row>
    <row r="19459" spans="1:2" x14ac:dyDescent="0.25">
      <c r="A19459" s="28" t="s">
        <v>86</v>
      </c>
      <c r="B19459" s="2">
        <v>0.17742742741558123</v>
      </c>
    </row>
    <row r="19460" spans="1:2" x14ac:dyDescent="0.25">
      <c r="A19460" s="28" t="s">
        <v>87</v>
      </c>
      <c r="B19460" s="2">
        <v>0.18286507219046236</v>
      </c>
    </row>
    <row r="19461" spans="1:2" x14ac:dyDescent="0.25">
      <c r="A19461" s="28" t="s">
        <v>31</v>
      </c>
      <c r="B19461" s="2">
        <v>2.5329787432727269</v>
      </c>
    </row>
    <row r="19462" spans="1:2" x14ac:dyDescent="0.25">
      <c r="A19462" s="28" t="s">
        <v>29</v>
      </c>
      <c r="B19462" s="2">
        <v>0.67284317838600105</v>
      </c>
    </row>
    <row r="19463" spans="1:2" x14ac:dyDescent="0.25">
      <c r="A19463" s="28" t="s">
        <v>30</v>
      </c>
      <c r="B19463" s="2">
        <v>1.5447924478166044</v>
      </c>
    </row>
    <row r="19464" spans="1:2" x14ac:dyDescent="0.25">
      <c r="A19464" s="28" t="s">
        <v>88</v>
      </c>
      <c r="B19464" s="2">
        <v>3.2212968239721222</v>
      </c>
    </row>
    <row r="19465" spans="1:2" x14ac:dyDescent="0.25">
      <c r="A19465" s="28" t="s">
        <v>80</v>
      </c>
      <c r="B19465" s="2">
        <v>1.5794310357754204E-2</v>
      </c>
    </row>
    <row r="19466" spans="1:2" x14ac:dyDescent="0.25">
      <c r="A19466" s="28" t="s">
        <v>84</v>
      </c>
      <c r="B19466" s="2">
        <v>0.19419053525675484</v>
      </c>
    </row>
    <row r="19467" spans="1:2" x14ac:dyDescent="0.25">
      <c r="A19467" s="28" t="s">
        <v>85</v>
      </c>
      <c r="B19467" s="2">
        <v>2.5104047168600352</v>
      </c>
    </row>
    <row r="19468" spans="1:2" x14ac:dyDescent="0.25">
      <c r="A19468" s="28" t="s">
        <v>82</v>
      </c>
      <c r="B19468" s="2">
        <v>2.1602946149741311</v>
      </c>
    </row>
    <row r="19469" spans="1:2" x14ac:dyDescent="0.25">
      <c r="A19469" s="6" t="s">
        <v>23</v>
      </c>
      <c r="B19469" s="2">
        <v>4.915569673812958</v>
      </c>
    </row>
    <row r="19470" spans="1:2" x14ac:dyDescent="0.25">
      <c r="A19470" s="28" t="s">
        <v>79</v>
      </c>
      <c r="B19470" s="2">
        <v>4.3511312321925399E-2</v>
      </c>
    </row>
    <row r="19471" spans="1:2" x14ac:dyDescent="0.25">
      <c r="A19471" s="28" t="s">
        <v>86</v>
      </c>
      <c r="B19471" s="2">
        <v>3.9767765822341809E-2</v>
      </c>
    </row>
    <row r="19472" spans="1:2" x14ac:dyDescent="0.25">
      <c r="A19472" s="28" t="s">
        <v>87</v>
      </c>
      <c r="B19472" s="2">
        <v>0.14979691323242253</v>
      </c>
    </row>
    <row r="19473" spans="1:2" x14ac:dyDescent="0.25">
      <c r="A19473" s="28" t="s">
        <v>31</v>
      </c>
      <c r="B19473" s="2">
        <v>1.7680979729406061</v>
      </c>
    </row>
    <row r="19474" spans="1:2" x14ac:dyDescent="0.25">
      <c r="A19474" s="28" t="s">
        <v>29</v>
      </c>
      <c r="B19474" s="2">
        <v>0.5496156726472976</v>
      </c>
    </row>
    <row r="19475" spans="1:2" x14ac:dyDescent="0.25">
      <c r="A19475" s="28" t="s">
        <v>30</v>
      </c>
      <c r="B19475" s="2">
        <v>0.56207231864243834</v>
      </c>
    </row>
    <row r="19476" spans="1:2" x14ac:dyDescent="0.25">
      <c r="A19476" s="28" t="s">
        <v>88</v>
      </c>
      <c r="B19476" s="2">
        <v>0.18040042529600156</v>
      </c>
    </row>
    <row r="19477" spans="1:2" x14ac:dyDescent="0.25">
      <c r="A19477" s="28" t="s">
        <v>80</v>
      </c>
      <c r="B19477" s="2">
        <v>0.10997318072590083</v>
      </c>
    </row>
    <row r="19478" spans="1:2" x14ac:dyDescent="0.25">
      <c r="A19478" s="28" t="s">
        <v>84</v>
      </c>
      <c r="B19478" s="2">
        <v>0.43926112371613191</v>
      </c>
    </row>
    <row r="19479" spans="1:2" x14ac:dyDescent="0.25">
      <c r="A19479" s="28" t="s">
        <v>85</v>
      </c>
      <c r="B19479" s="2">
        <v>0.59780466161471557</v>
      </c>
    </row>
    <row r="19480" spans="1:2" x14ac:dyDescent="0.25">
      <c r="A19480" s="28" t="s">
        <v>82</v>
      </c>
      <c r="B19480" s="2">
        <v>0.47526832685317516</v>
      </c>
    </row>
    <row r="19481" spans="1:2" x14ac:dyDescent="0.25">
      <c r="A19481" s="6" t="s">
        <v>250</v>
      </c>
      <c r="B19481" s="2">
        <v>28.399965410108798</v>
      </c>
    </row>
    <row r="19482" spans="1:2" x14ac:dyDescent="0.25">
      <c r="A19482" s="28" t="s">
        <v>79</v>
      </c>
      <c r="B19482" s="2">
        <v>0.1112549483685156</v>
      </c>
    </row>
    <row r="19483" spans="1:2" x14ac:dyDescent="0.25">
      <c r="A19483" s="28" t="s">
        <v>86</v>
      </c>
      <c r="B19483" s="2">
        <v>0.15716738896847163</v>
      </c>
    </row>
    <row r="19484" spans="1:2" x14ac:dyDescent="0.25">
      <c r="A19484" s="28" t="s">
        <v>87</v>
      </c>
      <c r="B19484" s="2">
        <v>0.55659621289622341</v>
      </c>
    </row>
    <row r="19485" spans="1:2" x14ac:dyDescent="0.25">
      <c r="A19485" s="28" t="s">
        <v>31</v>
      </c>
      <c r="B19485" s="2">
        <v>5.0387009529012108</v>
      </c>
    </row>
    <row r="19486" spans="1:2" x14ac:dyDescent="0.25">
      <c r="A19486" s="28" t="s">
        <v>29</v>
      </c>
      <c r="B19486" s="2">
        <v>1.9071433356951224</v>
      </c>
    </row>
    <row r="19487" spans="1:2" x14ac:dyDescent="0.25">
      <c r="A19487" s="28" t="s">
        <v>30</v>
      </c>
      <c r="B19487" s="2">
        <v>2.1751225465686157</v>
      </c>
    </row>
    <row r="19488" spans="1:2" x14ac:dyDescent="0.25">
      <c r="A19488" s="28" t="s">
        <v>88</v>
      </c>
      <c r="B19488" s="2">
        <v>3.7920638903260424</v>
      </c>
    </row>
    <row r="19489" spans="1:2" x14ac:dyDescent="0.25">
      <c r="A19489" s="28" t="s">
        <v>80</v>
      </c>
      <c r="B19489" s="2">
        <v>6.1223052441740728</v>
      </c>
    </row>
    <row r="19490" spans="1:2" x14ac:dyDescent="0.25">
      <c r="A19490" s="28" t="s">
        <v>84</v>
      </c>
      <c r="B19490" s="2">
        <v>1.5815301860652762</v>
      </c>
    </row>
    <row r="19491" spans="1:2" x14ac:dyDescent="0.25">
      <c r="A19491" s="28" t="s">
        <v>85</v>
      </c>
      <c r="B19491" s="2">
        <v>4.1625331485852746</v>
      </c>
    </row>
    <row r="19492" spans="1:2" x14ac:dyDescent="0.25">
      <c r="A19492" s="28" t="s">
        <v>82</v>
      </c>
      <c r="B19492" s="2">
        <v>2.7955475555599691</v>
      </c>
    </row>
    <row r="19493" spans="1:2" x14ac:dyDescent="0.25">
      <c r="A19493" s="6" t="s">
        <v>252</v>
      </c>
      <c r="B19493" s="2">
        <v>65.676841054069115</v>
      </c>
    </row>
    <row r="19494" spans="1:2" x14ac:dyDescent="0.25">
      <c r="A19494" s="28" t="s">
        <v>79</v>
      </c>
      <c r="B19494" s="2">
        <v>1.4159043501151733</v>
      </c>
    </row>
    <row r="19495" spans="1:2" x14ac:dyDescent="0.25">
      <c r="A19495" s="28" t="s">
        <v>86</v>
      </c>
      <c r="B19495" s="2">
        <v>0.30756057816362892</v>
      </c>
    </row>
    <row r="19496" spans="1:2" x14ac:dyDescent="0.25">
      <c r="A19496" s="28" t="s">
        <v>87</v>
      </c>
      <c r="B19496" s="2">
        <v>1.3986350820363891</v>
      </c>
    </row>
    <row r="19497" spans="1:2" x14ac:dyDescent="0.25">
      <c r="A19497" s="28" t="s">
        <v>31</v>
      </c>
      <c r="B19497" s="2">
        <v>7.994179188628018</v>
      </c>
    </row>
    <row r="19498" spans="1:2" x14ac:dyDescent="0.25">
      <c r="A19498" s="28" t="s">
        <v>29</v>
      </c>
      <c r="B19498" s="2">
        <v>12.229941443577367</v>
      </c>
    </row>
    <row r="19499" spans="1:2" x14ac:dyDescent="0.25">
      <c r="A19499" s="28" t="s">
        <v>30</v>
      </c>
      <c r="B19499" s="2">
        <v>5.3276624598736166</v>
      </c>
    </row>
    <row r="19500" spans="1:2" x14ac:dyDescent="0.25">
      <c r="A19500" s="28" t="s">
        <v>88</v>
      </c>
      <c r="B19500" s="2">
        <v>12.217449381977977</v>
      </c>
    </row>
    <row r="19501" spans="1:2" x14ac:dyDescent="0.25">
      <c r="A19501" s="28" t="s">
        <v>80</v>
      </c>
      <c r="B19501" s="2">
        <v>1.2485825946531213</v>
      </c>
    </row>
    <row r="19502" spans="1:2" x14ac:dyDescent="0.25">
      <c r="A19502" s="28" t="s">
        <v>84</v>
      </c>
      <c r="B19502" s="2">
        <v>2.9855822359852908</v>
      </c>
    </row>
    <row r="19503" spans="1:2" x14ac:dyDescent="0.25">
      <c r="A19503" s="28" t="s">
        <v>85</v>
      </c>
      <c r="B19503" s="2">
        <v>10.17336426665632</v>
      </c>
    </row>
    <row r="19504" spans="1:2" x14ac:dyDescent="0.25">
      <c r="A19504" s="28" t="s">
        <v>82</v>
      </c>
      <c r="B19504" s="2">
        <v>10.377979472402217</v>
      </c>
    </row>
    <row r="19505" spans="1:2" x14ac:dyDescent="0.25">
      <c r="A19505" s="6" t="s">
        <v>230</v>
      </c>
      <c r="B19505" s="2">
        <v>17.905980430463899</v>
      </c>
    </row>
    <row r="19506" spans="1:2" x14ac:dyDescent="0.25">
      <c r="A19506" s="28" t="s">
        <v>79</v>
      </c>
      <c r="B19506" s="2">
        <v>0.31259882196874206</v>
      </c>
    </row>
    <row r="19507" spans="1:2" x14ac:dyDescent="0.25">
      <c r="A19507" s="28" t="s">
        <v>86</v>
      </c>
      <c r="B19507" s="2">
        <v>0.21059385738851089</v>
      </c>
    </row>
    <row r="19508" spans="1:2" x14ac:dyDescent="0.25">
      <c r="A19508" s="28" t="s">
        <v>87</v>
      </c>
      <c r="B19508" s="2">
        <v>0.18826121549078798</v>
      </c>
    </row>
    <row r="19509" spans="1:2" x14ac:dyDescent="0.25">
      <c r="A19509" s="28" t="s">
        <v>31</v>
      </c>
      <c r="B19509" s="2">
        <v>2.691856817472881</v>
      </c>
    </row>
    <row r="19510" spans="1:2" x14ac:dyDescent="0.25">
      <c r="A19510" s="28" t="s">
        <v>29</v>
      </c>
      <c r="B19510" s="2">
        <v>1.1095537263870578</v>
      </c>
    </row>
    <row r="19511" spans="1:2" x14ac:dyDescent="0.25">
      <c r="A19511" s="28" t="s">
        <v>30</v>
      </c>
      <c r="B19511" s="2">
        <v>1.3812452714712262</v>
      </c>
    </row>
    <row r="19512" spans="1:2" x14ac:dyDescent="0.25">
      <c r="A19512" s="28" t="s">
        <v>88</v>
      </c>
      <c r="B19512" s="2">
        <v>4.1066797184572126</v>
      </c>
    </row>
    <row r="19513" spans="1:2" x14ac:dyDescent="0.25">
      <c r="A19513" s="28" t="s">
        <v>80</v>
      </c>
      <c r="B19513" s="2">
        <v>0.47535500080969945</v>
      </c>
    </row>
    <row r="19514" spans="1:2" x14ac:dyDescent="0.25">
      <c r="A19514" s="28" t="s">
        <v>84</v>
      </c>
      <c r="B19514" s="2">
        <v>1.119063793548444</v>
      </c>
    </row>
    <row r="19515" spans="1:2" x14ac:dyDescent="0.25">
      <c r="A19515" s="28" t="s">
        <v>85</v>
      </c>
      <c r="B19515" s="2">
        <v>2.8379885381126493</v>
      </c>
    </row>
    <row r="19516" spans="1:2" x14ac:dyDescent="0.25">
      <c r="A19516" s="28" t="s">
        <v>82</v>
      </c>
      <c r="B19516" s="2">
        <v>3.4727836693566889</v>
      </c>
    </row>
    <row r="19517" spans="1:2" x14ac:dyDescent="0.25">
      <c r="A19517" s="6" t="s">
        <v>93</v>
      </c>
      <c r="B19517" s="2">
        <v>294.97951555389341</v>
      </c>
    </row>
    <row r="19518" spans="1:2" x14ac:dyDescent="0.25">
      <c r="A19518" s="28" t="s">
        <v>79</v>
      </c>
      <c r="B19518" s="2">
        <v>4.3773060995935094</v>
      </c>
    </row>
    <row r="19519" spans="1:2" x14ac:dyDescent="0.25">
      <c r="A19519" s="28" t="s">
        <v>86</v>
      </c>
      <c r="B19519" s="2">
        <v>2.7417009242422208</v>
      </c>
    </row>
    <row r="19520" spans="1:2" x14ac:dyDescent="0.25">
      <c r="A19520" s="28" t="s">
        <v>87</v>
      </c>
      <c r="B19520" s="2">
        <v>9.3777880819175206</v>
      </c>
    </row>
    <row r="19521" spans="1:2" x14ac:dyDescent="0.25">
      <c r="A19521" s="28" t="s">
        <v>31</v>
      </c>
      <c r="B19521" s="2">
        <v>58.831051291061129</v>
      </c>
    </row>
    <row r="19522" spans="1:2" x14ac:dyDescent="0.25">
      <c r="A19522" s="28" t="s">
        <v>29</v>
      </c>
      <c r="B19522" s="2">
        <v>36.80771028788736</v>
      </c>
    </row>
    <row r="19523" spans="1:2" x14ac:dyDescent="0.25">
      <c r="A19523" s="28" t="s">
        <v>30</v>
      </c>
      <c r="B19523" s="2">
        <v>29.956604188657003</v>
      </c>
    </row>
    <row r="19524" spans="1:2" x14ac:dyDescent="0.25">
      <c r="A19524" s="28" t="s">
        <v>88</v>
      </c>
      <c r="B19524" s="2">
        <v>40.889141409437705</v>
      </c>
    </row>
    <row r="19525" spans="1:2" x14ac:dyDescent="0.25">
      <c r="A19525" s="28" t="s">
        <v>80</v>
      </c>
      <c r="B19525" s="2">
        <v>10.1950713478038</v>
      </c>
    </row>
    <row r="19526" spans="1:2" x14ac:dyDescent="0.25">
      <c r="A19526" s="28" t="s">
        <v>84</v>
      </c>
      <c r="B19526" s="2">
        <v>14.680150610734326</v>
      </c>
    </row>
    <row r="19527" spans="1:2" x14ac:dyDescent="0.25">
      <c r="A19527" s="28" t="s">
        <v>85</v>
      </c>
      <c r="B19527" s="2">
        <v>45.198503302234371</v>
      </c>
    </row>
    <row r="19528" spans="1:2" x14ac:dyDescent="0.25">
      <c r="A19528" s="28" t="s">
        <v>82</v>
      </c>
      <c r="B19528" s="2">
        <v>41.924488010324453</v>
      </c>
    </row>
    <row r="19529" spans="1:2" x14ac:dyDescent="0.25">
      <c r="A19529" s="3" t="s">
        <v>228</v>
      </c>
      <c r="B19529" s="2">
        <v>1815.0307748319701</v>
      </c>
    </row>
    <row r="19530" spans="1:2" x14ac:dyDescent="0.25">
      <c r="A19530" s="6" t="s">
        <v>229</v>
      </c>
      <c r="B19530" s="2">
        <v>9.0769565542951671</v>
      </c>
    </row>
    <row r="19531" spans="1:2" x14ac:dyDescent="0.25">
      <c r="A19531" s="28" t="s">
        <v>79</v>
      </c>
      <c r="B19531" s="2">
        <v>3.5656801646323649E-2</v>
      </c>
    </row>
    <row r="19532" spans="1:2" x14ac:dyDescent="0.25">
      <c r="A19532" s="28" t="s">
        <v>86</v>
      </c>
      <c r="B19532" s="2">
        <v>2.2553985146105276E-2</v>
      </c>
    </row>
    <row r="19533" spans="1:2" x14ac:dyDescent="0.25">
      <c r="A19533" s="28" t="s">
        <v>87</v>
      </c>
      <c r="B19533" s="2">
        <v>1.1321873467654857</v>
      </c>
    </row>
    <row r="19534" spans="1:2" x14ac:dyDescent="0.25">
      <c r="A19534" s="28" t="s">
        <v>31</v>
      </c>
      <c r="B19534" s="2">
        <v>0.84717283523314191</v>
      </c>
    </row>
    <row r="19535" spans="1:2" x14ac:dyDescent="0.25">
      <c r="A19535" s="28" t="s">
        <v>29</v>
      </c>
      <c r="B19535" s="2">
        <v>0.10006327060100838</v>
      </c>
    </row>
    <row r="19536" spans="1:2" x14ac:dyDescent="0.25">
      <c r="A19536" s="28" t="s">
        <v>30</v>
      </c>
      <c r="B19536" s="2">
        <v>0.22611301209577733</v>
      </c>
    </row>
    <row r="19537" spans="1:2" x14ac:dyDescent="0.25">
      <c r="A19537" s="28" t="s">
        <v>88</v>
      </c>
      <c r="B19537" s="2">
        <v>1.4775789451042627</v>
      </c>
    </row>
    <row r="19538" spans="1:2" x14ac:dyDescent="0.25">
      <c r="A19538" s="28" t="s">
        <v>80</v>
      </c>
      <c r="B19538" s="2">
        <v>0.34227323421197731</v>
      </c>
    </row>
    <row r="19539" spans="1:2" x14ac:dyDescent="0.25">
      <c r="A19539" s="28" t="s">
        <v>84</v>
      </c>
      <c r="B19539" s="2">
        <v>0.71860352729595423</v>
      </c>
    </row>
    <row r="19540" spans="1:2" x14ac:dyDescent="0.25">
      <c r="A19540" s="28" t="s">
        <v>85</v>
      </c>
      <c r="B19540" s="2">
        <v>3.2557202576884738</v>
      </c>
    </row>
    <row r="19541" spans="1:2" x14ac:dyDescent="0.25">
      <c r="A19541" s="28" t="s">
        <v>82</v>
      </c>
      <c r="B19541" s="2">
        <v>0.91903333850665647</v>
      </c>
    </row>
    <row r="19542" spans="1:2" x14ac:dyDescent="0.25">
      <c r="A19542" s="6" t="s">
        <v>240</v>
      </c>
      <c r="B19542" s="2">
        <v>2.6175237863627823</v>
      </c>
    </row>
    <row r="19543" spans="1:2" x14ac:dyDescent="0.25">
      <c r="A19543" s="28" t="s">
        <v>79</v>
      </c>
      <c r="B19543" s="2">
        <v>4.9263626498842625E-2</v>
      </c>
    </row>
    <row r="19544" spans="1:2" x14ac:dyDescent="0.25">
      <c r="A19544" s="28" t="s">
        <v>87</v>
      </c>
      <c r="B19544" s="2">
        <v>0.24369997035626231</v>
      </c>
    </row>
    <row r="19545" spans="1:2" x14ac:dyDescent="0.25">
      <c r="A19545" s="28" t="s">
        <v>31</v>
      </c>
      <c r="B19545" s="2">
        <v>0.13158122100932457</v>
      </c>
    </row>
    <row r="19546" spans="1:2" x14ac:dyDescent="0.25">
      <c r="A19546" s="28" t="s">
        <v>29</v>
      </c>
      <c r="B19546" s="2">
        <v>0.18082377863506152</v>
      </c>
    </row>
    <row r="19547" spans="1:2" x14ac:dyDescent="0.25">
      <c r="A19547" s="28" t="s">
        <v>30</v>
      </c>
      <c r="B19547" s="2">
        <v>0.14238370398967437</v>
      </c>
    </row>
    <row r="19548" spans="1:2" x14ac:dyDescent="0.25">
      <c r="A19548" s="28" t="s">
        <v>88</v>
      </c>
      <c r="B19548" s="2">
        <v>0.37454801446454711</v>
      </c>
    </row>
    <row r="19549" spans="1:2" x14ac:dyDescent="0.25">
      <c r="A19549" s="28" t="s">
        <v>80</v>
      </c>
      <c r="B19549" s="2">
        <v>6.0573778354274639E-2</v>
      </c>
    </row>
    <row r="19550" spans="1:2" x14ac:dyDescent="0.25">
      <c r="A19550" s="28" t="s">
        <v>84</v>
      </c>
      <c r="B19550" s="2">
        <v>0.25896216838416497</v>
      </c>
    </row>
    <row r="19551" spans="1:2" x14ac:dyDescent="0.25">
      <c r="A19551" s="28" t="s">
        <v>85</v>
      </c>
      <c r="B19551" s="2">
        <v>0.59241133566209803</v>
      </c>
    </row>
    <row r="19552" spans="1:2" x14ac:dyDescent="0.25">
      <c r="A19552" s="28" t="s">
        <v>82</v>
      </c>
      <c r="B19552" s="2">
        <v>0.58327618900853218</v>
      </c>
    </row>
    <row r="19553" spans="1:2" x14ac:dyDescent="0.25">
      <c r="A19553" s="6" t="s">
        <v>242</v>
      </c>
      <c r="B19553" s="2">
        <v>54.379078923229216</v>
      </c>
    </row>
    <row r="19554" spans="1:2" x14ac:dyDescent="0.25">
      <c r="A19554" s="28" t="s">
        <v>79</v>
      </c>
      <c r="B19554" s="2">
        <v>1.6610742365030955</v>
      </c>
    </row>
    <row r="19555" spans="1:2" x14ac:dyDescent="0.25">
      <c r="A19555" s="28" t="s">
        <v>86</v>
      </c>
      <c r="B19555" s="2">
        <v>0.62663430562912958</v>
      </c>
    </row>
    <row r="19556" spans="1:2" x14ac:dyDescent="0.25">
      <c r="A19556" s="28" t="s">
        <v>87</v>
      </c>
      <c r="B19556" s="2">
        <v>0.17649324345288683</v>
      </c>
    </row>
    <row r="19557" spans="1:2" x14ac:dyDescent="0.25">
      <c r="A19557" s="28" t="s">
        <v>31</v>
      </c>
      <c r="B19557" s="2">
        <v>1.6734361126037418</v>
      </c>
    </row>
    <row r="19558" spans="1:2" x14ac:dyDescent="0.25">
      <c r="A19558" s="28" t="s">
        <v>29</v>
      </c>
      <c r="B19558" s="2">
        <v>0.29571813085408905</v>
      </c>
    </row>
    <row r="19559" spans="1:2" x14ac:dyDescent="0.25">
      <c r="A19559" s="28" t="s">
        <v>30</v>
      </c>
      <c r="B19559" s="2">
        <v>0.71629900716949091</v>
      </c>
    </row>
    <row r="19560" spans="1:2" x14ac:dyDescent="0.25">
      <c r="A19560" s="28" t="s">
        <v>88</v>
      </c>
      <c r="B19560" s="2">
        <v>5.872669844451007</v>
      </c>
    </row>
    <row r="19561" spans="1:2" x14ac:dyDescent="0.25">
      <c r="A19561" s="28" t="s">
        <v>80</v>
      </c>
      <c r="B19561" s="2">
        <v>5.8022503518090565</v>
      </c>
    </row>
    <row r="19562" spans="1:2" x14ac:dyDescent="0.25">
      <c r="A19562" s="28" t="s">
        <v>84</v>
      </c>
      <c r="B19562" s="2">
        <v>13.121456140062531</v>
      </c>
    </row>
    <row r="19563" spans="1:2" x14ac:dyDescent="0.25">
      <c r="A19563" s="28" t="s">
        <v>85</v>
      </c>
      <c r="B19563" s="2">
        <v>17.152483736157649</v>
      </c>
    </row>
    <row r="19564" spans="1:2" x14ac:dyDescent="0.25">
      <c r="A19564" s="28" t="s">
        <v>82</v>
      </c>
      <c r="B19564" s="2">
        <v>7.2805638145365323</v>
      </c>
    </row>
    <row r="19565" spans="1:2" x14ac:dyDescent="0.25">
      <c r="A19565" s="6" t="s">
        <v>53</v>
      </c>
      <c r="B19565" s="2">
        <v>20.858236003814287</v>
      </c>
    </row>
    <row r="19566" spans="1:2" x14ac:dyDescent="0.25">
      <c r="A19566" s="28" t="s">
        <v>79</v>
      </c>
      <c r="B19566" s="2">
        <v>1.7292358597524746E-2</v>
      </c>
    </row>
    <row r="19567" spans="1:2" x14ac:dyDescent="0.25">
      <c r="A19567" s="28" t="s">
        <v>86</v>
      </c>
      <c r="B19567" s="2">
        <v>1.5889154149531325E-4</v>
      </c>
    </row>
    <row r="19568" spans="1:2" x14ac:dyDescent="0.25">
      <c r="A19568" s="28" t="s">
        <v>87</v>
      </c>
      <c r="B19568" s="2">
        <v>8.4185436410630417E-3</v>
      </c>
    </row>
    <row r="19569" spans="1:2" x14ac:dyDescent="0.25">
      <c r="A19569" s="28" t="s">
        <v>31</v>
      </c>
      <c r="B19569" s="2">
        <v>2.0427894647203369E-2</v>
      </c>
    </row>
    <row r="19570" spans="1:2" x14ac:dyDescent="0.25">
      <c r="A19570" s="28" t="s">
        <v>29</v>
      </c>
      <c r="B19570" s="2">
        <v>1.482844804863511E-3</v>
      </c>
    </row>
    <row r="19571" spans="1:2" x14ac:dyDescent="0.25">
      <c r="A19571" s="28" t="s">
        <v>30</v>
      </c>
      <c r="B19571" s="2">
        <v>4.6795095357273407E-2</v>
      </c>
    </row>
    <row r="19572" spans="1:2" x14ac:dyDescent="0.25">
      <c r="A19572" s="28" t="s">
        <v>80</v>
      </c>
      <c r="B19572" s="2">
        <v>2.7444061382367053</v>
      </c>
    </row>
    <row r="19573" spans="1:2" x14ac:dyDescent="0.25">
      <c r="A19573" s="28" t="s">
        <v>84</v>
      </c>
      <c r="B19573" s="2">
        <v>6.4433081043178566</v>
      </c>
    </row>
    <row r="19574" spans="1:2" x14ac:dyDescent="0.25">
      <c r="A19574" s="28" t="s">
        <v>85</v>
      </c>
      <c r="B19574" s="2">
        <v>5.4818859816444148</v>
      </c>
    </row>
    <row r="19575" spans="1:2" x14ac:dyDescent="0.25">
      <c r="A19575" s="28" t="s">
        <v>82</v>
      </c>
      <c r="B19575" s="2">
        <v>6.0940601510258858</v>
      </c>
    </row>
    <row r="19576" spans="1:2" x14ac:dyDescent="0.25">
      <c r="A19576" s="6" t="s">
        <v>231</v>
      </c>
      <c r="B19576" s="2">
        <v>501.49270541012891</v>
      </c>
    </row>
    <row r="19577" spans="1:2" x14ac:dyDescent="0.25">
      <c r="A19577" s="28" t="s">
        <v>79</v>
      </c>
      <c r="B19577" s="2">
        <v>5.4403723502170056</v>
      </c>
    </row>
    <row r="19578" spans="1:2" x14ac:dyDescent="0.25">
      <c r="A19578" s="28" t="s">
        <v>86</v>
      </c>
      <c r="B19578" s="2">
        <v>9.6583075966364618</v>
      </c>
    </row>
    <row r="19579" spans="1:2" x14ac:dyDescent="0.25">
      <c r="A19579" s="28" t="s">
        <v>31</v>
      </c>
      <c r="B19579" s="2">
        <v>10.707360177905375</v>
      </c>
    </row>
    <row r="19580" spans="1:2" x14ac:dyDescent="0.25">
      <c r="A19580" s="28" t="s">
        <v>29</v>
      </c>
      <c r="B19580" s="2">
        <v>0.85307790634869274</v>
      </c>
    </row>
    <row r="19581" spans="1:2" x14ac:dyDescent="0.25">
      <c r="A19581" s="28" t="s">
        <v>30</v>
      </c>
      <c r="B19581" s="2">
        <v>6.7818000529354077</v>
      </c>
    </row>
    <row r="19582" spans="1:2" x14ac:dyDescent="0.25">
      <c r="A19582" s="28" t="s">
        <v>88</v>
      </c>
      <c r="B19582" s="2">
        <v>113.04955056771901</v>
      </c>
    </row>
    <row r="19583" spans="1:2" x14ac:dyDescent="0.25">
      <c r="A19583" s="28" t="s">
        <v>80</v>
      </c>
      <c r="B19583" s="2">
        <v>61.317442030948811</v>
      </c>
    </row>
    <row r="19584" spans="1:2" x14ac:dyDescent="0.25">
      <c r="A19584" s="28" t="s">
        <v>84</v>
      </c>
      <c r="B19584" s="2">
        <v>59.913346934383142</v>
      </c>
    </row>
    <row r="19585" spans="1:2" x14ac:dyDescent="0.25">
      <c r="A19585" s="28" t="s">
        <v>85</v>
      </c>
      <c r="B19585" s="2">
        <v>90.866909348706372</v>
      </c>
    </row>
    <row r="19586" spans="1:2" x14ac:dyDescent="0.25">
      <c r="A19586" s="28" t="s">
        <v>82</v>
      </c>
      <c r="B19586" s="2">
        <v>142.90453844432861</v>
      </c>
    </row>
    <row r="19587" spans="1:2" x14ac:dyDescent="0.25">
      <c r="A19587" s="6" t="s">
        <v>19</v>
      </c>
      <c r="B19587" s="2">
        <v>0.44827555556651832</v>
      </c>
    </row>
    <row r="19588" spans="1:2" x14ac:dyDescent="0.25">
      <c r="A19588" s="28" t="s">
        <v>79</v>
      </c>
      <c r="B19588" s="2">
        <v>0.10520150990045823</v>
      </c>
    </row>
    <row r="19589" spans="1:2" x14ac:dyDescent="0.25">
      <c r="A19589" s="28" t="s">
        <v>86</v>
      </c>
      <c r="B19589" s="2">
        <v>6.0867730374602799E-3</v>
      </c>
    </row>
    <row r="19590" spans="1:2" x14ac:dyDescent="0.25">
      <c r="A19590" s="28" t="s">
        <v>87</v>
      </c>
      <c r="B19590" s="2">
        <v>1.8497944864501817E-3</v>
      </c>
    </row>
    <row r="19591" spans="1:2" x14ac:dyDescent="0.25">
      <c r="A19591" s="28" t="s">
        <v>31</v>
      </c>
      <c r="B19591" s="2">
        <v>6.7918604961407919E-3</v>
      </c>
    </row>
    <row r="19592" spans="1:2" x14ac:dyDescent="0.25">
      <c r="A19592" s="28" t="s">
        <v>29</v>
      </c>
      <c r="B19592" s="2">
        <v>4.582799907931887E-3</v>
      </c>
    </row>
    <row r="19593" spans="1:2" x14ac:dyDescent="0.25">
      <c r="A19593" s="28" t="s">
        <v>30</v>
      </c>
      <c r="B19593" s="2">
        <v>8.0064539803225664E-3</v>
      </c>
    </row>
    <row r="19594" spans="1:2" x14ac:dyDescent="0.25">
      <c r="A19594" s="28" t="s">
        <v>88</v>
      </c>
      <c r="B19594" s="2">
        <v>2.6019855098807207E-2</v>
      </c>
    </row>
    <row r="19595" spans="1:2" x14ac:dyDescent="0.25">
      <c r="A19595" s="28" t="s">
        <v>80</v>
      </c>
      <c r="B19595" s="2">
        <v>1.7420272973116602E-2</v>
      </c>
    </row>
    <row r="19596" spans="1:2" x14ac:dyDescent="0.25">
      <c r="A19596" s="28" t="s">
        <v>84</v>
      </c>
      <c r="B19596" s="2">
        <v>6.3478438184988916E-3</v>
      </c>
    </row>
    <row r="19597" spans="1:2" x14ac:dyDescent="0.25">
      <c r="A19597" s="28" t="s">
        <v>85</v>
      </c>
      <c r="B19597" s="2">
        <v>0.24689527169182349</v>
      </c>
    </row>
    <row r="19598" spans="1:2" x14ac:dyDescent="0.25">
      <c r="A19598" s="28" t="s">
        <v>82</v>
      </c>
      <c r="B19598" s="2">
        <v>1.9073120175508211E-2</v>
      </c>
    </row>
    <row r="19599" spans="1:2" x14ac:dyDescent="0.25">
      <c r="A19599" s="6" t="s">
        <v>244</v>
      </c>
      <c r="B19599" s="2">
        <v>22.721772460435805</v>
      </c>
    </row>
    <row r="19600" spans="1:2" x14ac:dyDescent="0.25">
      <c r="A19600" s="28" t="s">
        <v>79</v>
      </c>
      <c r="B19600" s="2">
        <v>0.3232407029565334</v>
      </c>
    </row>
    <row r="19601" spans="1:2" x14ac:dyDescent="0.25">
      <c r="A19601" s="28" t="s">
        <v>86</v>
      </c>
      <c r="B19601" s="2">
        <v>0.19530869325476696</v>
      </c>
    </row>
    <row r="19602" spans="1:2" x14ac:dyDescent="0.25">
      <c r="A19602" s="28" t="s">
        <v>87</v>
      </c>
      <c r="B19602" s="2">
        <v>0.45699359042798343</v>
      </c>
    </row>
    <row r="19603" spans="1:2" x14ac:dyDescent="0.25">
      <c r="A19603" s="28" t="s">
        <v>31</v>
      </c>
      <c r="B19603" s="2">
        <v>0.7318186393849333</v>
      </c>
    </row>
    <row r="19604" spans="1:2" x14ac:dyDescent="0.25">
      <c r="A19604" s="28" t="s">
        <v>29</v>
      </c>
      <c r="B19604" s="2">
        <v>0.17600317462237122</v>
      </c>
    </row>
    <row r="19605" spans="1:2" x14ac:dyDescent="0.25">
      <c r="A19605" s="28" t="s">
        <v>30</v>
      </c>
      <c r="B19605" s="2">
        <v>0.14632834816699278</v>
      </c>
    </row>
    <row r="19606" spans="1:2" x14ac:dyDescent="0.25">
      <c r="A19606" s="28" t="s">
        <v>88</v>
      </c>
      <c r="B19606" s="2">
        <v>2.4692562556913971</v>
      </c>
    </row>
    <row r="19607" spans="1:2" x14ac:dyDescent="0.25">
      <c r="A19607" s="28" t="s">
        <v>80</v>
      </c>
      <c r="B19607" s="2">
        <v>3.7746250702405972</v>
      </c>
    </row>
    <row r="19608" spans="1:2" x14ac:dyDescent="0.25">
      <c r="A19608" s="28" t="s">
        <v>84</v>
      </c>
      <c r="B19608" s="2">
        <v>2.7252394349304812</v>
      </c>
    </row>
    <row r="19609" spans="1:2" x14ac:dyDescent="0.25">
      <c r="A19609" s="28" t="s">
        <v>85</v>
      </c>
      <c r="B19609" s="2">
        <v>9.9830921419562486</v>
      </c>
    </row>
    <row r="19610" spans="1:2" x14ac:dyDescent="0.25">
      <c r="A19610" s="28" t="s">
        <v>82</v>
      </c>
      <c r="B19610" s="2">
        <v>1.7398664088034956</v>
      </c>
    </row>
    <row r="19611" spans="1:2" x14ac:dyDescent="0.25">
      <c r="A19611" s="6" t="s">
        <v>52</v>
      </c>
      <c r="B19611" s="2">
        <v>47.914574067337256</v>
      </c>
    </row>
    <row r="19612" spans="1:2" x14ac:dyDescent="0.25">
      <c r="A19612" s="28" t="s">
        <v>79</v>
      </c>
      <c r="B19612" s="2">
        <v>0.14409663612549911</v>
      </c>
    </row>
    <row r="19613" spans="1:2" x14ac:dyDescent="0.25">
      <c r="A19613" s="28" t="s">
        <v>86</v>
      </c>
      <c r="B19613" s="2">
        <v>1.2883954680727989E-2</v>
      </c>
    </row>
    <row r="19614" spans="1:2" x14ac:dyDescent="0.25">
      <c r="A19614" s="28" t="s">
        <v>87</v>
      </c>
      <c r="B19614" s="2">
        <v>0.43618634834223824</v>
      </c>
    </row>
    <row r="19615" spans="1:2" x14ac:dyDescent="0.25">
      <c r="A19615" s="28" t="s">
        <v>31</v>
      </c>
      <c r="B19615" s="2">
        <v>5.9619709681258746</v>
      </c>
    </row>
    <row r="19616" spans="1:2" x14ac:dyDescent="0.25">
      <c r="A19616" s="28" t="s">
        <v>29</v>
      </c>
      <c r="B19616" s="2">
        <v>1.6478038077086372E-2</v>
      </c>
    </row>
    <row r="19617" spans="1:2" x14ac:dyDescent="0.25">
      <c r="A19617" s="28" t="s">
        <v>30</v>
      </c>
      <c r="B19617" s="2">
        <v>0.21645265136051939</v>
      </c>
    </row>
    <row r="19618" spans="1:2" x14ac:dyDescent="0.25">
      <c r="A19618" s="28" t="s">
        <v>88</v>
      </c>
      <c r="B19618" s="2">
        <v>2.3641496988924211</v>
      </c>
    </row>
    <row r="19619" spans="1:2" x14ac:dyDescent="0.25">
      <c r="A19619" s="28" t="s">
        <v>80</v>
      </c>
      <c r="B19619" s="2">
        <v>3.6544740768194575</v>
      </c>
    </row>
    <row r="19620" spans="1:2" x14ac:dyDescent="0.25">
      <c r="A19620" s="28" t="s">
        <v>84</v>
      </c>
      <c r="B19620" s="2">
        <v>0.4714953827613802</v>
      </c>
    </row>
    <row r="19621" spans="1:2" x14ac:dyDescent="0.25">
      <c r="A19621" s="28" t="s">
        <v>85</v>
      </c>
      <c r="B19621" s="2">
        <v>13.213979827835326</v>
      </c>
    </row>
    <row r="19622" spans="1:2" x14ac:dyDescent="0.25">
      <c r="A19622" s="28" t="s">
        <v>82</v>
      </c>
      <c r="B19622" s="2">
        <v>21.422406484316721</v>
      </c>
    </row>
    <row r="19623" spans="1:2" x14ac:dyDescent="0.25">
      <c r="A19623" s="6" t="s">
        <v>246</v>
      </c>
      <c r="B19623" s="2">
        <v>3.3927297684634898</v>
      </c>
    </row>
    <row r="19624" spans="1:2" x14ac:dyDescent="0.25">
      <c r="A19624" s="28" t="s">
        <v>79</v>
      </c>
      <c r="B19624" s="2">
        <v>0.11047855879185435</v>
      </c>
    </row>
    <row r="19625" spans="1:2" x14ac:dyDescent="0.25">
      <c r="A19625" s="28" t="s">
        <v>87</v>
      </c>
      <c r="B19625" s="2">
        <v>4.2288754124915312E-2</v>
      </c>
    </row>
    <row r="19626" spans="1:2" x14ac:dyDescent="0.25">
      <c r="A19626" s="28" t="s">
        <v>31</v>
      </c>
      <c r="B19626" s="2">
        <v>6.5204231369764276E-2</v>
      </c>
    </row>
    <row r="19627" spans="1:2" x14ac:dyDescent="0.25">
      <c r="A19627" s="28" t="s">
        <v>29</v>
      </c>
      <c r="B19627" s="2">
        <v>7.2494370043571345E-3</v>
      </c>
    </row>
    <row r="19628" spans="1:2" x14ac:dyDescent="0.25">
      <c r="A19628" s="28" t="s">
        <v>30</v>
      </c>
      <c r="B19628" s="2">
        <v>1.5715510780992172E-2</v>
      </c>
    </row>
    <row r="19629" spans="1:2" x14ac:dyDescent="0.25">
      <c r="A19629" s="28" t="s">
        <v>88</v>
      </c>
      <c r="B19629" s="2">
        <v>0.36774837021677742</v>
      </c>
    </row>
    <row r="19630" spans="1:2" x14ac:dyDescent="0.25">
      <c r="A19630" s="28" t="s">
        <v>80</v>
      </c>
      <c r="B19630" s="2">
        <v>0.46720871015955129</v>
      </c>
    </row>
    <row r="19631" spans="1:2" x14ac:dyDescent="0.25">
      <c r="A19631" s="28" t="s">
        <v>84</v>
      </c>
      <c r="B19631" s="2">
        <v>0.27192794699354883</v>
      </c>
    </row>
    <row r="19632" spans="1:2" x14ac:dyDescent="0.25">
      <c r="A19632" s="28" t="s">
        <v>85</v>
      </c>
      <c r="B19632" s="2">
        <v>1.6242047630123599</v>
      </c>
    </row>
    <row r="19633" spans="1:2" x14ac:dyDescent="0.25">
      <c r="A19633" s="28" t="s">
        <v>82</v>
      </c>
      <c r="B19633" s="2">
        <v>0.42070348600936897</v>
      </c>
    </row>
    <row r="19634" spans="1:2" x14ac:dyDescent="0.25">
      <c r="A19634" s="6" t="s">
        <v>248</v>
      </c>
      <c r="B19634" s="2">
        <v>21.821648148146764</v>
      </c>
    </row>
    <row r="19635" spans="1:2" x14ac:dyDescent="0.25">
      <c r="A19635" s="28" t="s">
        <v>79</v>
      </c>
      <c r="B19635" s="2">
        <v>0.17406883039810328</v>
      </c>
    </row>
    <row r="19636" spans="1:2" x14ac:dyDescent="0.25">
      <c r="A19636" s="28" t="s">
        <v>86</v>
      </c>
      <c r="B19636" s="2">
        <v>6.1728510056211827E-2</v>
      </c>
    </row>
    <row r="19637" spans="1:2" x14ac:dyDescent="0.25">
      <c r="A19637" s="28" t="s">
        <v>87</v>
      </c>
      <c r="B19637" s="2">
        <v>0.14032353546079268</v>
      </c>
    </row>
    <row r="19638" spans="1:2" x14ac:dyDescent="0.25">
      <c r="A19638" s="28" t="s">
        <v>31</v>
      </c>
      <c r="B19638" s="2">
        <v>3.5869411592971274</v>
      </c>
    </row>
    <row r="19639" spans="1:2" x14ac:dyDescent="0.25">
      <c r="A19639" s="28" t="s">
        <v>29</v>
      </c>
      <c r="B19639" s="2">
        <v>1.2739802879373632</v>
      </c>
    </row>
    <row r="19640" spans="1:2" x14ac:dyDescent="0.25">
      <c r="A19640" s="28" t="s">
        <v>30</v>
      </c>
      <c r="B19640" s="2">
        <v>0.64535891495758846</v>
      </c>
    </row>
    <row r="19641" spans="1:2" x14ac:dyDescent="0.25">
      <c r="A19641" s="28" t="s">
        <v>88</v>
      </c>
      <c r="B19641" s="2">
        <v>2.1909681874069742</v>
      </c>
    </row>
    <row r="19642" spans="1:2" x14ac:dyDescent="0.25">
      <c r="A19642" s="28" t="s">
        <v>80</v>
      </c>
      <c r="B19642" s="2">
        <v>0.78994935633791441</v>
      </c>
    </row>
    <row r="19643" spans="1:2" x14ac:dyDescent="0.25">
      <c r="A19643" s="28" t="s">
        <v>84</v>
      </c>
      <c r="B19643" s="2">
        <v>1.6839293510522657</v>
      </c>
    </row>
    <row r="19644" spans="1:2" x14ac:dyDescent="0.25">
      <c r="A19644" s="28" t="s">
        <v>85</v>
      </c>
      <c r="B19644" s="2">
        <v>7.7989027711340153</v>
      </c>
    </row>
    <row r="19645" spans="1:2" x14ac:dyDescent="0.25">
      <c r="A19645" s="28" t="s">
        <v>82</v>
      </c>
      <c r="B19645" s="2">
        <v>3.4754972441084058</v>
      </c>
    </row>
    <row r="19646" spans="1:2" x14ac:dyDescent="0.25">
      <c r="A19646" s="6" t="s">
        <v>20</v>
      </c>
      <c r="B19646" s="2">
        <v>2.5518026816171044</v>
      </c>
    </row>
    <row r="19647" spans="1:2" x14ac:dyDescent="0.25">
      <c r="A19647" s="28" t="s">
        <v>79</v>
      </c>
      <c r="B19647" s="2">
        <v>4.1351673035883024E-2</v>
      </c>
    </row>
    <row r="19648" spans="1:2" x14ac:dyDescent="0.25">
      <c r="A19648" s="28" t="s">
        <v>86</v>
      </c>
      <c r="B19648" s="2">
        <v>7.1664741601200621E-2</v>
      </c>
    </row>
    <row r="19649" spans="1:2" x14ac:dyDescent="0.25">
      <c r="A19649" s="28" t="s">
        <v>87</v>
      </c>
      <c r="B19649" s="2">
        <v>7.6345754579332905E-3</v>
      </c>
    </row>
    <row r="19650" spans="1:2" x14ac:dyDescent="0.25">
      <c r="A19650" s="28" t="s">
        <v>31</v>
      </c>
      <c r="B19650" s="2">
        <v>0.24403382575575852</v>
      </c>
    </row>
    <row r="19651" spans="1:2" x14ac:dyDescent="0.25">
      <c r="A19651" s="28" t="s">
        <v>29</v>
      </c>
      <c r="B19651" s="2">
        <v>1.894060896959656E-2</v>
      </c>
    </row>
    <row r="19652" spans="1:2" x14ac:dyDescent="0.25">
      <c r="A19652" s="28" t="s">
        <v>30</v>
      </c>
      <c r="B19652" s="2">
        <v>1.9242153232799767E-2</v>
      </c>
    </row>
    <row r="19653" spans="1:2" x14ac:dyDescent="0.25">
      <c r="A19653" s="28" t="s">
        <v>88</v>
      </c>
      <c r="B19653" s="2">
        <v>9.8495997383541672E-2</v>
      </c>
    </row>
    <row r="19654" spans="1:2" x14ac:dyDescent="0.25">
      <c r="A19654" s="28" t="s">
        <v>80</v>
      </c>
      <c r="B19654" s="2">
        <v>2.5951211390265117E-2</v>
      </c>
    </row>
    <row r="19655" spans="1:2" x14ac:dyDescent="0.25">
      <c r="A19655" s="28" t="s">
        <v>84</v>
      </c>
      <c r="B19655" s="2">
        <v>8.2407216579586398E-2</v>
      </c>
    </row>
    <row r="19656" spans="1:2" x14ac:dyDescent="0.25">
      <c r="A19656" s="28" t="s">
        <v>85</v>
      </c>
      <c r="B19656" s="2">
        <v>1.6130029076627923</v>
      </c>
    </row>
    <row r="19657" spans="1:2" x14ac:dyDescent="0.25">
      <c r="A19657" s="28" t="s">
        <v>82</v>
      </c>
      <c r="B19657" s="2">
        <v>0.32907777054774712</v>
      </c>
    </row>
    <row r="19658" spans="1:2" x14ac:dyDescent="0.25">
      <c r="A19658" s="6" t="s">
        <v>21</v>
      </c>
      <c r="B19658" s="2">
        <v>18.624964469384906</v>
      </c>
    </row>
    <row r="19659" spans="1:2" x14ac:dyDescent="0.25">
      <c r="A19659" s="28" t="s">
        <v>79</v>
      </c>
      <c r="B19659" s="2">
        <v>0.19407872554544844</v>
      </c>
    </row>
    <row r="19660" spans="1:2" x14ac:dyDescent="0.25">
      <c r="A19660" s="28" t="s">
        <v>86</v>
      </c>
      <c r="B19660" s="2">
        <v>0.75796658165156394</v>
      </c>
    </row>
    <row r="19661" spans="1:2" x14ac:dyDescent="0.25">
      <c r="A19661" s="28" t="s">
        <v>87</v>
      </c>
      <c r="B19661" s="2">
        <v>1.7930901925633793E-4</v>
      </c>
    </row>
    <row r="19662" spans="1:2" x14ac:dyDescent="0.25">
      <c r="A19662" s="28" t="s">
        <v>31</v>
      </c>
      <c r="B19662" s="2">
        <v>0.26636001417027705</v>
      </c>
    </row>
    <row r="19663" spans="1:2" x14ac:dyDescent="0.25">
      <c r="A19663" s="28" t="s">
        <v>29</v>
      </c>
      <c r="B19663" s="2">
        <v>2.3146196814330503E-2</v>
      </c>
    </row>
    <row r="19664" spans="1:2" x14ac:dyDescent="0.25">
      <c r="A19664" s="28" t="s">
        <v>30</v>
      </c>
      <c r="B19664" s="2">
        <v>0.11524843722122544</v>
      </c>
    </row>
    <row r="19665" spans="1:2" x14ac:dyDescent="0.25">
      <c r="A19665" s="28" t="s">
        <v>88</v>
      </c>
      <c r="B19665" s="2">
        <v>0.95658121530184359</v>
      </c>
    </row>
    <row r="19666" spans="1:2" x14ac:dyDescent="0.25">
      <c r="A19666" s="28" t="s">
        <v>80</v>
      </c>
      <c r="B19666" s="2">
        <v>4.5092874001083807</v>
      </c>
    </row>
    <row r="19667" spans="1:2" x14ac:dyDescent="0.25">
      <c r="A19667" s="28" t="s">
        <v>84</v>
      </c>
      <c r="B19667" s="2">
        <v>0.95465294274327128</v>
      </c>
    </row>
    <row r="19668" spans="1:2" x14ac:dyDescent="0.25">
      <c r="A19668" s="28" t="s">
        <v>85</v>
      </c>
      <c r="B19668" s="2">
        <v>5.5080947150306381</v>
      </c>
    </row>
    <row r="19669" spans="1:2" x14ac:dyDescent="0.25">
      <c r="A19669" s="28" t="s">
        <v>82</v>
      </c>
      <c r="B19669" s="2">
        <v>5.3393689317786706</v>
      </c>
    </row>
    <row r="19670" spans="1:2" x14ac:dyDescent="0.25">
      <c r="A19670" s="6" t="s">
        <v>22</v>
      </c>
      <c r="B19670" s="2">
        <v>2.8773151233569831</v>
      </c>
    </row>
    <row r="19671" spans="1:2" x14ac:dyDescent="0.25">
      <c r="A19671" s="28" t="s">
        <v>79</v>
      </c>
      <c r="B19671" s="2">
        <v>2.5448843712341976E-2</v>
      </c>
    </row>
    <row r="19672" spans="1:2" x14ac:dyDescent="0.25">
      <c r="A19672" s="28" t="s">
        <v>86</v>
      </c>
      <c r="B19672" s="2">
        <v>5.5792509303052323E-2</v>
      </c>
    </row>
    <row r="19673" spans="1:2" x14ac:dyDescent="0.25">
      <c r="A19673" s="28" t="s">
        <v>87</v>
      </c>
      <c r="B19673" s="2">
        <v>2.2349129796216959E-2</v>
      </c>
    </row>
    <row r="19674" spans="1:2" x14ac:dyDescent="0.25">
      <c r="A19674" s="28" t="s">
        <v>31</v>
      </c>
      <c r="B19674" s="2">
        <v>0.10970977445462658</v>
      </c>
    </row>
    <row r="19675" spans="1:2" x14ac:dyDescent="0.25">
      <c r="A19675" s="28" t="s">
        <v>29</v>
      </c>
      <c r="B19675" s="2">
        <v>1.5296700746536468E-2</v>
      </c>
    </row>
    <row r="19676" spans="1:2" x14ac:dyDescent="0.25">
      <c r="A19676" s="28" t="s">
        <v>30</v>
      </c>
      <c r="B19676" s="2">
        <v>4.6045094913994257E-2</v>
      </c>
    </row>
    <row r="19677" spans="1:2" x14ac:dyDescent="0.25">
      <c r="A19677" s="28" t="s">
        <v>88</v>
      </c>
      <c r="B19677" s="2">
        <v>0.18129866444755158</v>
      </c>
    </row>
    <row r="19678" spans="1:2" x14ac:dyDescent="0.25">
      <c r="A19678" s="28" t="s">
        <v>80</v>
      </c>
      <c r="B19678" s="2">
        <v>8.497152558472873E-2</v>
      </c>
    </row>
    <row r="19679" spans="1:2" x14ac:dyDescent="0.25">
      <c r="A19679" s="28" t="s">
        <v>84</v>
      </c>
      <c r="B19679" s="2">
        <v>0.23115384242478967</v>
      </c>
    </row>
    <row r="19680" spans="1:2" x14ac:dyDescent="0.25">
      <c r="A19680" s="28" t="s">
        <v>85</v>
      </c>
      <c r="B19680" s="2">
        <v>1.8151477475991999</v>
      </c>
    </row>
    <row r="19681" spans="1:2" x14ac:dyDescent="0.25">
      <c r="A19681" s="28" t="s">
        <v>82</v>
      </c>
      <c r="B19681" s="2">
        <v>0.29010129037394494</v>
      </c>
    </row>
    <row r="19682" spans="1:2" x14ac:dyDescent="0.25">
      <c r="A19682" s="6" t="s">
        <v>25</v>
      </c>
      <c r="B19682" s="2">
        <v>89.217422293946612</v>
      </c>
    </row>
    <row r="19683" spans="1:2" x14ac:dyDescent="0.25">
      <c r="A19683" s="28" t="s">
        <v>79</v>
      </c>
      <c r="B19683" s="2">
        <v>2.550748644168805</v>
      </c>
    </row>
    <row r="19684" spans="1:2" x14ac:dyDescent="0.25">
      <c r="A19684" s="28" t="s">
        <v>86</v>
      </c>
      <c r="B19684" s="2">
        <v>0.64315226615192211</v>
      </c>
    </row>
    <row r="19685" spans="1:2" x14ac:dyDescent="0.25">
      <c r="A19685" s="28" t="s">
        <v>87</v>
      </c>
      <c r="B19685" s="2">
        <v>8.0905837306014569E-2</v>
      </c>
    </row>
    <row r="19686" spans="1:2" x14ac:dyDescent="0.25">
      <c r="A19686" s="28" t="s">
        <v>31</v>
      </c>
      <c r="B19686" s="2">
        <v>2.3641994115052767</v>
      </c>
    </row>
    <row r="19687" spans="1:2" x14ac:dyDescent="0.25">
      <c r="A19687" s="28" t="s">
        <v>29</v>
      </c>
      <c r="B19687" s="2">
        <v>1.5758744063975232</v>
      </c>
    </row>
    <row r="19688" spans="1:2" x14ac:dyDescent="0.25">
      <c r="A19688" s="28" t="s">
        <v>30</v>
      </c>
      <c r="B19688" s="2">
        <v>1.5918012123166319</v>
      </c>
    </row>
    <row r="19689" spans="1:2" x14ac:dyDescent="0.25">
      <c r="A19689" s="28" t="s">
        <v>88</v>
      </c>
      <c r="B19689" s="2">
        <v>9.1698421518910997</v>
      </c>
    </row>
    <row r="19690" spans="1:2" x14ac:dyDescent="0.25">
      <c r="A19690" s="28" t="s">
        <v>80</v>
      </c>
      <c r="B19690" s="2">
        <v>4.8661315273584487</v>
      </c>
    </row>
    <row r="19691" spans="1:2" x14ac:dyDescent="0.25">
      <c r="A19691" s="28" t="s">
        <v>84</v>
      </c>
      <c r="B19691" s="2">
        <v>9.6456146561724108</v>
      </c>
    </row>
    <row r="19692" spans="1:2" x14ac:dyDescent="0.25">
      <c r="A19692" s="28" t="s">
        <v>85</v>
      </c>
      <c r="B19692" s="2">
        <v>31.596877420744345</v>
      </c>
    </row>
    <row r="19693" spans="1:2" x14ac:dyDescent="0.25">
      <c r="A19693" s="28" t="s">
        <v>82</v>
      </c>
      <c r="B19693" s="2">
        <v>25.132274759934141</v>
      </c>
    </row>
    <row r="19694" spans="1:2" x14ac:dyDescent="0.25">
      <c r="A19694" s="6" t="s">
        <v>23</v>
      </c>
      <c r="B19694" s="2">
        <v>4.8976399526091186</v>
      </c>
    </row>
    <row r="19695" spans="1:2" x14ac:dyDescent="0.25">
      <c r="A19695" s="28" t="s">
        <v>79</v>
      </c>
      <c r="B19695" s="2">
        <v>4.1649263098681111E-2</v>
      </c>
    </row>
    <row r="19696" spans="1:2" x14ac:dyDescent="0.25">
      <c r="A19696" s="28" t="s">
        <v>86</v>
      </c>
      <c r="B19696" s="2">
        <v>6.0659681746616109E-2</v>
      </c>
    </row>
    <row r="19697" spans="1:2" x14ac:dyDescent="0.25">
      <c r="A19697" s="28" t="s">
        <v>87</v>
      </c>
      <c r="B19697" s="2">
        <v>1.7741384295387588E-2</v>
      </c>
    </row>
    <row r="19698" spans="1:2" x14ac:dyDescent="0.25">
      <c r="A19698" s="28" t="s">
        <v>31</v>
      </c>
      <c r="B19698" s="2">
        <v>6.3692656431493633E-2</v>
      </c>
    </row>
    <row r="19699" spans="1:2" x14ac:dyDescent="0.25">
      <c r="A19699" s="28" t="s">
        <v>29</v>
      </c>
      <c r="B19699" s="2">
        <v>1.7755255867123818E-2</v>
      </c>
    </row>
    <row r="19700" spans="1:2" x14ac:dyDescent="0.25">
      <c r="A19700" s="28" t="s">
        <v>30</v>
      </c>
      <c r="B19700" s="2">
        <v>5.613690091867593E-2</v>
      </c>
    </row>
    <row r="19701" spans="1:2" x14ac:dyDescent="0.25">
      <c r="A19701" s="28" t="s">
        <v>88</v>
      </c>
      <c r="B19701" s="2">
        <v>0.284992179463951</v>
      </c>
    </row>
    <row r="19702" spans="1:2" x14ac:dyDescent="0.25">
      <c r="A19702" s="28" t="s">
        <v>80</v>
      </c>
      <c r="B19702" s="2">
        <v>0.25890557655890772</v>
      </c>
    </row>
    <row r="19703" spans="1:2" x14ac:dyDescent="0.25">
      <c r="A19703" s="28" t="s">
        <v>84</v>
      </c>
      <c r="B19703" s="2">
        <v>0.99572679054208857</v>
      </c>
    </row>
    <row r="19704" spans="1:2" x14ac:dyDescent="0.25">
      <c r="A19704" s="28" t="s">
        <v>85</v>
      </c>
      <c r="B19704" s="2">
        <v>2.1127446384155477</v>
      </c>
    </row>
    <row r="19705" spans="1:2" x14ac:dyDescent="0.25">
      <c r="A19705" s="28" t="s">
        <v>82</v>
      </c>
      <c r="B19705" s="2">
        <v>0.98763562527064475</v>
      </c>
    </row>
    <row r="19706" spans="1:2" x14ac:dyDescent="0.25">
      <c r="A19706" s="6" t="s">
        <v>250</v>
      </c>
      <c r="B19706" s="2">
        <v>41.872774285820853</v>
      </c>
    </row>
    <row r="19707" spans="1:2" x14ac:dyDescent="0.25">
      <c r="A19707" s="28" t="s">
        <v>79</v>
      </c>
      <c r="B19707" s="2">
        <v>0.5632315313112406</v>
      </c>
    </row>
    <row r="19708" spans="1:2" x14ac:dyDescent="0.25">
      <c r="A19708" s="28" t="s">
        <v>86</v>
      </c>
      <c r="B19708" s="2">
        <v>0.14742846569247936</v>
      </c>
    </row>
    <row r="19709" spans="1:2" x14ac:dyDescent="0.25">
      <c r="A19709" s="28" t="s">
        <v>87</v>
      </c>
      <c r="B19709" s="2">
        <v>0.29866280145675295</v>
      </c>
    </row>
    <row r="19710" spans="1:2" x14ac:dyDescent="0.25">
      <c r="A19710" s="28" t="s">
        <v>31</v>
      </c>
      <c r="B19710" s="2">
        <v>3.5252370009319116</v>
      </c>
    </row>
    <row r="19711" spans="1:2" x14ac:dyDescent="0.25">
      <c r="A19711" s="28" t="s">
        <v>29</v>
      </c>
      <c r="B19711" s="2">
        <v>0.60644491452363791</v>
      </c>
    </row>
    <row r="19712" spans="1:2" x14ac:dyDescent="0.25">
      <c r="A19712" s="28" t="s">
        <v>30</v>
      </c>
      <c r="B19712" s="2">
        <v>0.58241208134602507</v>
      </c>
    </row>
    <row r="19713" spans="1:2" x14ac:dyDescent="0.25">
      <c r="A19713" s="28" t="s">
        <v>88</v>
      </c>
      <c r="B19713" s="2">
        <v>8.5704483054414968</v>
      </c>
    </row>
    <row r="19714" spans="1:2" x14ac:dyDescent="0.25">
      <c r="A19714" s="28" t="s">
        <v>80</v>
      </c>
      <c r="B19714" s="2">
        <v>4.4370828491396219</v>
      </c>
    </row>
    <row r="19715" spans="1:2" x14ac:dyDescent="0.25">
      <c r="A19715" s="28" t="s">
        <v>84</v>
      </c>
      <c r="B19715" s="2">
        <v>9.1329488042885725</v>
      </c>
    </row>
    <row r="19716" spans="1:2" x14ac:dyDescent="0.25">
      <c r="A19716" s="28" t="s">
        <v>85</v>
      </c>
      <c r="B19716" s="2">
        <v>6.71778020750655</v>
      </c>
    </row>
    <row r="19717" spans="1:2" x14ac:dyDescent="0.25">
      <c r="A19717" s="28" t="s">
        <v>82</v>
      </c>
      <c r="B19717" s="2">
        <v>7.291097324182565</v>
      </c>
    </row>
    <row r="19718" spans="1:2" x14ac:dyDescent="0.25">
      <c r="A19718" s="6" t="s">
        <v>252</v>
      </c>
      <c r="B19718" s="2">
        <v>39.985425955849287</v>
      </c>
    </row>
    <row r="19719" spans="1:2" x14ac:dyDescent="0.25">
      <c r="A19719" s="28" t="s">
        <v>79</v>
      </c>
      <c r="B19719" s="2">
        <v>1.2285091792486977</v>
      </c>
    </row>
    <row r="19720" spans="1:2" x14ac:dyDescent="0.25">
      <c r="A19720" s="28" t="s">
        <v>86</v>
      </c>
      <c r="B19720" s="2">
        <v>0.24901173957576742</v>
      </c>
    </row>
    <row r="19721" spans="1:2" x14ac:dyDescent="0.25">
      <c r="A19721" s="28" t="s">
        <v>87</v>
      </c>
      <c r="B19721" s="2">
        <v>1.2615554105068578</v>
      </c>
    </row>
    <row r="19722" spans="1:2" x14ac:dyDescent="0.25">
      <c r="A19722" s="28" t="s">
        <v>31</v>
      </c>
      <c r="B19722" s="2">
        <v>2.2758700912736218</v>
      </c>
    </row>
    <row r="19723" spans="1:2" x14ac:dyDescent="0.25">
      <c r="A19723" s="28" t="s">
        <v>29</v>
      </c>
      <c r="B19723" s="2">
        <v>2.9366132865043713</v>
      </c>
    </row>
    <row r="19724" spans="1:2" x14ac:dyDescent="0.25">
      <c r="A19724" s="28" t="s">
        <v>30</v>
      </c>
      <c r="B19724" s="2">
        <v>1.8140895680016467</v>
      </c>
    </row>
    <row r="19725" spans="1:2" x14ac:dyDescent="0.25">
      <c r="A19725" s="28" t="s">
        <v>88</v>
      </c>
      <c r="B19725" s="2">
        <v>10.793764576335468</v>
      </c>
    </row>
    <row r="19726" spans="1:2" x14ac:dyDescent="0.25">
      <c r="A19726" s="28" t="s">
        <v>80</v>
      </c>
      <c r="B19726" s="2">
        <v>1.1848590846855882</v>
      </c>
    </row>
    <row r="19727" spans="1:2" x14ac:dyDescent="0.25">
      <c r="A19727" s="28" t="s">
        <v>84</v>
      </c>
      <c r="B19727" s="2">
        <v>4.0117030326314431</v>
      </c>
    </row>
    <row r="19728" spans="1:2" x14ac:dyDescent="0.25">
      <c r="A19728" s="28" t="s">
        <v>85</v>
      </c>
      <c r="B19728" s="2">
        <v>6.0782781685381098</v>
      </c>
    </row>
    <row r="19729" spans="1:2" x14ac:dyDescent="0.25">
      <c r="A19729" s="28" t="s">
        <v>82</v>
      </c>
      <c r="B19729" s="2">
        <v>8.1511718185477182</v>
      </c>
    </row>
    <row r="19730" spans="1:2" x14ac:dyDescent="0.25">
      <c r="A19730" s="6" t="s">
        <v>230</v>
      </c>
      <c r="B19730" s="2">
        <v>22.764541975619832</v>
      </c>
    </row>
    <row r="19731" spans="1:2" x14ac:dyDescent="0.25">
      <c r="A19731" s="28" t="s">
        <v>79</v>
      </c>
      <c r="B19731" s="2">
        <v>0.57991345748163958</v>
      </c>
    </row>
    <row r="19732" spans="1:2" x14ac:dyDescent="0.25">
      <c r="A19732" s="28" t="s">
        <v>86</v>
      </c>
      <c r="B19732" s="2">
        <v>0.17400721928725368</v>
      </c>
    </row>
    <row r="19733" spans="1:2" x14ac:dyDescent="0.25">
      <c r="A19733" s="28" t="s">
        <v>87</v>
      </c>
      <c r="B19733" s="2">
        <v>0.69179316840323324</v>
      </c>
    </row>
    <row r="19734" spans="1:2" x14ac:dyDescent="0.25">
      <c r="A19734" s="28" t="s">
        <v>31</v>
      </c>
      <c r="B19734" s="2">
        <v>1.5006285016865442</v>
      </c>
    </row>
    <row r="19735" spans="1:2" x14ac:dyDescent="0.25">
      <c r="A19735" s="28" t="s">
        <v>29</v>
      </c>
      <c r="B19735" s="2">
        <v>1.0880350519431963</v>
      </c>
    </row>
    <row r="19736" spans="1:2" x14ac:dyDescent="0.25">
      <c r="A19736" s="28" t="s">
        <v>30</v>
      </c>
      <c r="B19736" s="2">
        <v>1.1883607614734799</v>
      </c>
    </row>
    <row r="19737" spans="1:2" x14ac:dyDescent="0.25">
      <c r="A19737" s="28" t="s">
        <v>88</v>
      </c>
      <c r="B19737" s="2">
        <v>6.26931482803667</v>
      </c>
    </row>
    <row r="19738" spans="1:2" x14ac:dyDescent="0.25">
      <c r="A19738" s="28" t="s">
        <v>80</v>
      </c>
      <c r="B19738" s="2">
        <v>0.59153868870340121</v>
      </c>
    </row>
    <row r="19739" spans="1:2" x14ac:dyDescent="0.25">
      <c r="A19739" s="28" t="s">
        <v>84</v>
      </c>
      <c r="B19739" s="2">
        <v>2.2174678028808739</v>
      </c>
    </row>
    <row r="19740" spans="1:2" x14ac:dyDescent="0.25">
      <c r="A19740" s="28" t="s">
        <v>85</v>
      </c>
      <c r="B19740" s="2">
        <v>3.2940273008262158</v>
      </c>
    </row>
    <row r="19741" spans="1:2" x14ac:dyDescent="0.25">
      <c r="A19741" s="28" t="s">
        <v>82</v>
      </c>
      <c r="B19741" s="2">
        <v>5.1694551948973197</v>
      </c>
    </row>
    <row r="19742" spans="1:2" x14ac:dyDescent="0.25">
      <c r="A19742" s="6" t="s">
        <v>93</v>
      </c>
      <c r="B19742" s="2">
        <v>907.51538741598483</v>
      </c>
    </row>
    <row r="19743" spans="1:2" x14ac:dyDescent="0.25">
      <c r="A19743" s="28" t="s">
        <v>79</v>
      </c>
      <c r="B19743" s="2">
        <v>13.285676929237978</v>
      </c>
    </row>
    <row r="19744" spans="1:2" x14ac:dyDescent="0.25">
      <c r="A19744" s="28" t="s">
        <v>86</v>
      </c>
      <c r="B19744" s="2">
        <v>12.743345914992213</v>
      </c>
    </row>
    <row r="19745" spans="1:2" x14ac:dyDescent="0.25">
      <c r="A19745" s="28" t="s">
        <v>87</v>
      </c>
      <c r="B19745" s="2">
        <v>5.0192627432997305</v>
      </c>
    </row>
    <row r="19746" spans="1:2" x14ac:dyDescent="0.25">
      <c r="A19746" s="28" t="s">
        <v>31</v>
      </c>
      <c r="B19746" s="2">
        <v>34.082436376282139</v>
      </c>
    </row>
    <row r="19747" spans="1:2" x14ac:dyDescent="0.25">
      <c r="A19747" s="28" t="s">
        <v>29</v>
      </c>
      <c r="B19747" s="2">
        <v>9.1915660905591423</v>
      </c>
    </row>
    <row r="19748" spans="1:2" x14ac:dyDescent="0.25">
      <c r="A19748" s="28" t="s">
        <v>30</v>
      </c>
      <c r="B19748" s="2">
        <v>14.358588960218517</v>
      </c>
    </row>
    <row r="19749" spans="1:2" x14ac:dyDescent="0.25">
      <c r="A19749" s="28" t="s">
        <v>88</v>
      </c>
      <c r="B19749" s="2">
        <v>164.51722765734681</v>
      </c>
    </row>
    <row r="19750" spans="1:2" x14ac:dyDescent="0.25">
      <c r="A19750" s="28" t="s">
        <v>80</v>
      </c>
      <c r="B19750" s="2">
        <v>94.929350883620785</v>
      </c>
    </row>
    <row r="19751" spans="1:2" x14ac:dyDescent="0.25">
      <c r="A19751" s="28" t="s">
        <v>84</v>
      </c>
      <c r="B19751" s="2">
        <v>112.88629192226287</v>
      </c>
    </row>
    <row r="19752" spans="1:2" x14ac:dyDescent="0.25">
      <c r="A19752" s="28" t="s">
        <v>85</v>
      </c>
      <c r="B19752" s="2">
        <v>208.95243854181217</v>
      </c>
    </row>
    <row r="19753" spans="1:2" x14ac:dyDescent="0.25">
      <c r="A19753" s="28" t="s">
        <v>82</v>
      </c>
      <c r="B19753" s="2">
        <v>237.54920139635243</v>
      </c>
    </row>
    <row r="19754" spans="1:2" x14ac:dyDescent="0.25">
      <c r="A19754" s="1" t="s">
        <v>2</v>
      </c>
      <c r="B19754" s="2">
        <v>261214.75835542977</v>
      </c>
    </row>
  </sheetData>
  <sortState ref="A3:B423">
    <sortCondition ref="B7"/>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9"/>
  <dimension ref="A3:K2096"/>
  <sheetViews>
    <sheetView workbookViewId="0">
      <selection activeCell="L35" sqref="L35"/>
    </sheetView>
  </sheetViews>
  <sheetFormatPr baseColWidth="10" defaultRowHeight="15" x14ac:dyDescent="0.25"/>
  <cols>
    <col min="1" max="1" width="22.42578125" customWidth="1"/>
    <col min="2" max="2" width="25.28515625" customWidth="1"/>
    <col min="3" max="3" width="12" customWidth="1"/>
    <col min="4" max="4" width="12" bestFit="1" customWidth="1"/>
    <col min="5" max="5" width="12" customWidth="1"/>
    <col min="6" max="6" width="12" bestFit="1" customWidth="1"/>
    <col min="7" max="9" width="12" customWidth="1"/>
    <col min="10" max="10" width="12" bestFit="1" customWidth="1"/>
    <col min="11" max="11" width="12" customWidth="1"/>
    <col min="12" max="12" width="12" bestFit="1" customWidth="1"/>
    <col min="13" max="15" width="12" customWidth="1"/>
    <col min="16" max="16" width="12" bestFit="1" customWidth="1"/>
    <col min="17" max="19" width="12" customWidth="1"/>
    <col min="20" max="20" width="12" bestFit="1" customWidth="1"/>
    <col min="21" max="21" width="12" customWidth="1"/>
    <col min="22" max="22" width="15.5703125" bestFit="1" customWidth="1"/>
    <col min="23" max="23" width="12" customWidth="1"/>
    <col min="24" max="25" width="11" customWidth="1"/>
    <col min="26" max="26" width="12" bestFit="1" customWidth="1"/>
    <col min="27" max="27" width="12" customWidth="1"/>
    <col min="28" max="28" width="11" customWidth="1"/>
    <col min="29" max="29" width="12" customWidth="1"/>
    <col min="30" max="30" width="12" bestFit="1" customWidth="1"/>
    <col min="31" max="31" width="10" customWidth="1"/>
    <col min="32" max="32" width="12" bestFit="1" customWidth="1"/>
    <col min="33" max="34" width="12" customWidth="1"/>
    <col min="35" max="35" width="13" customWidth="1"/>
    <col min="36" max="39" width="12" customWidth="1"/>
    <col min="40" max="43" width="12" bestFit="1" customWidth="1"/>
    <col min="44" max="45" width="11" customWidth="1"/>
    <col min="46" max="46" width="12" customWidth="1"/>
    <col min="47" max="48" width="12" bestFit="1" customWidth="1"/>
    <col min="49" max="50" width="11" customWidth="1"/>
    <col min="51" max="51" width="12" bestFit="1" customWidth="1"/>
    <col min="52" max="52" width="13" bestFit="1" customWidth="1"/>
    <col min="53" max="54" width="12" bestFit="1" customWidth="1"/>
    <col min="55" max="55" width="12" customWidth="1"/>
    <col min="56" max="60" width="12" bestFit="1" customWidth="1"/>
    <col min="61" max="61" width="11" customWidth="1"/>
    <col min="62" max="63" width="12" bestFit="1" customWidth="1"/>
    <col min="64" max="64" width="11" customWidth="1"/>
    <col min="65" max="65" width="12" bestFit="1" customWidth="1"/>
    <col min="66" max="66" width="11" customWidth="1"/>
    <col min="67" max="68" width="12" bestFit="1" customWidth="1"/>
    <col min="69" max="69" width="13" bestFit="1" customWidth="1"/>
    <col min="70" max="70" width="10" customWidth="1"/>
    <col min="71" max="72" width="12" bestFit="1" customWidth="1"/>
    <col min="73" max="73" width="12" customWidth="1"/>
    <col min="74" max="76" width="12" bestFit="1" customWidth="1"/>
    <col min="77" max="77" width="12" customWidth="1"/>
    <col min="78" max="83" width="12" bestFit="1" customWidth="1"/>
    <col min="84" max="84" width="10" customWidth="1"/>
    <col min="85" max="85" width="12" bestFit="1" customWidth="1"/>
    <col min="86" max="86" width="13" bestFit="1" customWidth="1"/>
    <col min="87" max="91" width="12" bestFit="1" customWidth="1"/>
    <col min="92" max="92" width="12" customWidth="1"/>
    <col min="93" max="98" width="12" bestFit="1" customWidth="1"/>
    <col min="99" max="99" width="10" customWidth="1"/>
    <col min="100" max="101" width="12" bestFit="1" customWidth="1"/>
    <col min="102" max="102" width="11" customWidth="1"/>
    <col min="103" max="103" width="13" bestFit="1" customWidth="1"/>
    <col min="104" max="104" width="15.5703125" bestFit="1" customWidth="1"/>
    <col min="105" max="106" width="12" bestFit="1" customWidth="1"/>
    <col min="107" max="107" width="12.85546875" bestFit="1" customWidth="1"/>
    <col min="108" max="108" width="12" bestFit="1" customWidth="1"/>
    <col min="109" max="109" width="12" customWidth="1"/>
    <col min="110" max="121" width="12" bestFit="1" customWidth="1"/>
    <col min="122" max="122" width="12.42578125" bestFit="1" customWidth="1"/>
    <col min="123" max="126" width="12" bestFit="1" customWidth="1"/>
    <col min="127" max="127" width="12" customWidth="1"/>
    <col min="128" max="137" width="12" bestFit="1" customWidth="1"/>
    <col min="138" max="138" width="12.42578125" bestFit="1" customWidth="1"/>
    <col min="139" max="144" width="12" bestFit="1" customWidth="1"/>
    <col min="145" max="145" width="12" customWidth="1"/>
    <col min="146" max="152" width="12" bestFit="1" customWidth="1"/>
    <col min="153" max="153" width="12.28515625" bestFit="1" customWidth="1"/>
    <col min="154" max="162" width="12" bestFit="1" customWidth="1"/>
    <col min="163" max="163" width="12" customWidth="1"/>
    <col min="164" max="167" width="12" bestFit="1" customWidth="1"/>
    <col min="168" max="168" width="12.5703125" bestFit="1" customWidth="1"/>
    <col min="169" max="180" width="12" bestFit="1" customWidth="1"/>
    <col min="181" max="181" width="12" customWidth="1"/>
    <col min="182" max="182" width="12.5703125" bestFit="1" customWidth="1"/>
    <col min="183" max="196" width="12" bestFit="1" customWidth="1"/>
    <col min="197" max="197" width="13.5703125" bestFit="1" customWidth="1"/>
    <col min="198" max="198" width="12" bestFit="1" customWidth="1"/>
    <col min="199" max="199" width="12" customWidth="1"/>
    <col min="200" max="209" width="12" bestFit="1" customWidth="1"/>
    <col min="210" max="210" width="12.42578125" bestFit="1" customWidth="1"/>
    <col min="211" max="216" width="12" bestFit="1" customWidth="1"/>
    <col min="217" max="217" width="12" customWidth="1"/>
    <col min="218" max="224" width="12" bestFit="1" customWidth="1"/>
    <col min="225" max="225" width="12.5703125" bestFit="1" customWidth="1"/>
    <col min="226" max="234" width="12" bestFit="1" customWidth="1"/>
    <col min="235" max="235" width="12" customWidth="1"/>
    <col min="236" max="239" width="12" bestFit="1" customWidth="1"/>
    <col min="240" max="240" width="13" bestFit="1" customWidth="1"/>
    <col min="241" max="252" width="12" bestFit="1" customWidth="1"/>
    <col min="253" max="253" width="12" customWidth="1"/>
    <col min="254" max="254" width="12" bestFit="1" customWidth="1"/>
    <col min="255" max="255" width="12.7109375" bestFit="1" customWidth="1"/>
    <col min="256" max="256" width="13.42578125" bestFit="1" customWidth="1"/>
    <col min="257" max="257" width="15.5703125" bestFit="1" customWidth="1"/>
    <col min="258" max="270" width="12" bestFit="1" customWidth="1"/>
    <col min="271" max="271" width="12.42578125" bestFit="1" customWidth="1"/>
    <col min="272" max="288" width="12" bestFit="1" customWidth="1"/>
    <col min="289" max="289" width="12.5703125" bestFit="1" customWidth="1"/>
    <col min="290" max="306" width="12" bestFit="1" customWidth="1"/>
    <col min="307" max="307" width="13" bestFit="1" customWidth="1"/>
    <col min="308" max="324" width="12" bestFit="1" customWidth="1"/>
    <col min="325" max="325" width="12.7109375" bestFit="1" customWidth="1"/>
    <col min="326" max="326" width="15.5703125" bestFit="1" customWidth="1"/>
  </cols>
  <sheetData>
    <row r="3" spans="1:2" x14ac:dyDescent="0.25">
      <c r="A3" s="4" t="s">
        <v>3</v>
      </c>
      <c r="B3" t="s">
        <v>102</v>
      </c>
    </row>
    <row r="4" spans="1:2" x14ac:dyDescent="0.25">
      <c r="A4" s="1" t="s">
        <v>13</v>
      </c>
      <c r="B4" s="2">
        <v>22069.212430173098</v>
      </c>
    </row>
    <row r="5" spans="1:2" x14ac:dyDescent="0.25">
      <c r="A5" s="3" t="s">
        <v>31</v>
      </c>
      <c r="B5" s="2">
        <v>818.55443122428767</v>
      </c>
    </row>
    <row r="6" spans="1:2" x14ac:dyDescent="0.25">
      <c r="A6" s="6" t="s">
        <v>229</v>
      </c>
      <c r="B6" s="2">
        <v>9.2073511190703528</v>
      </c>
    </row>
    <row r="7" spans="1:2" x14ac:dyDescent="0.25">
      <c r="A7" s="28" t="s">
        <v>29</v>
      </c>
      <c r="B7" s="2">
        <v>0.41746435279644706</v>
      </c>
    </row>
    <row r="8" spans="1:2" x14ac:dyDescent="0.25">
      <c r="A8" s="28" t="s">
        <v>30</v>
      </c>
      <c r="B8" s="2">
        <v>0.52443201512179682</v>
      </c>
    </row>
    <row r="9" spans="1:2" x14ac:dyDescent="0.25">
      <c r="A9" s="28" t="s">
        <v>88</v>
      </c>
      <c r="B9" s="2">
        <v>0.88863371965762872</v>
      </c>
    </row>
    <row r="10" spans="1:2" x14ac:dyDescent="0.25">
      <c r="A10" s="28" t="s">
        <v>82</v>
      </c>
      <c r="B10" s="2">
        <v>1.0327945264720413</v>
      </c>
    </row>
    <row r="11" spans="1:2" x14ac:dyDescent="0.25">
      <c r="A11" s="28" t="s">
        <v>79</v>
      </c>
      <c r="B11" s="2">
        <v>0.27445424343993102</v>
      </c>
    </row>
    <row r="12" spans="1:2" x14ac:dyDescent="0.25">
      <c r="A12" s="28" t="s">
        <v>87</v>
      </c>
      <c r="B12" s="2">
        <v>9.3311637371686143E-3</v>
      </c>
    </row>
    <row r="13" spans="1:2" x14ac:dyDescent="0.25">
      <c r="A13" s="28" t="s">
        <v>80</v>
      </c>
      <c r="B13" s="2">
        <v>0.37337749112756724</v>
      </c>
    </row>
    <row r="14" spans="1:2" x14ac:dyDescent="0.25">
      <c r="A14" s="28" t="s">
        <v>84</v>
      </c>
      <c r="B14" s="2">
        <v>0.30409932597670281</v>
      </c>
    </row>
    <row r="15" spans="1:2" x14ac:dyDescent="0.25">
      <c r="A15" s="28" t="s">
        <v>86</v>
      </c>
      <c r="B15" s="2">
        <v>0.18833186428774912</v>
      </c>
    </row>
    <row r="16" spans="1:2" x14ac:dyDescent="0.25">
      <c r="A16" s="28" t="s">
        <v>85</v>
      </c>
      <c r="B16" s="2">
        <v>5.1944324164533207</v>
      </c>
    </row>
    <row r="17" spans="1:2" x14ac:dyDescent="0.25">
      <c r="A17" s="6" t="s">
        <v>240</v>
      </c>
      <c r="B17" s="2">
        <v>1.5587274283463122</v>
      </c>
    </row>
    <row r="18" spans="1:2" x14ac:dyDescent="0.25">
      <c r="A18" s="28" t="s">
        <v>29</v>
      </c>
      <c r="B18" s="2">
        <v>0.11356919184733039</v>
      </c>
    </row>
    <row r="19" spans="1:2" x14ac:dyDescent="0.25">
      <c r="A19" s="28" t="s">
        <v>30</v>
      </c>
      <c r="B19" s="2">
        <v>0.11093502141933807</v>
      </c>
    </row>
    <row r="20" spans="1:2" x14ac:dyDescent="0.25">
      <c r="A20" s="28" t="s">
        <v>88</v>
      </c>
      <c r="B20" s="2">
        <v>0.4595695179709946</v>
      </c>
    </row>
    <row r="21" spans="1:2" x14ac:dyDescent="0.25">
      <c r="A21" s="28" t="s">
        <v>82</v>
      </c>
      <c r="B21" s="2">
        <v>0.24932572870420366</v>
      </c>
    </row>
    <row r="22" spans="1:2" x14ac:dyDescent="0.25">
      <c r="A22" s="28" t="s">
        <v>87</v>
      </c>
      <c r="B22" s="2">
        <v>1.4833647002730398E-2</v>
      </c>
    </row>
    <row r="23" spans="1:2" x14ac:dyDescent="0.25">
      <c r="A23" s="28" t="s">
        <v>80</v>
      </c>
      <c r="B23" s="2">
        <v>6.2772972065927995E-2</v>
      </c>
    </row>
    <row r="24" spans="1:2" x14ac:dyDescent="0.25">
      <c r="A24" s="28" t="s">
        <v>84</v>
      </c>
      <c r="B24" s="2">
        <v>9.3132214565188901E-2</v>
      </c>
    </row>
    <row r="25" spans="1:2" x14ac:dyDescent="0.25">
      <c r="A25" s="28" t="s">
        <v>86</v>
      </c>
      <c r="B25" s="2">
        <v>1.0881960330596723E-2</v>
      </c>
    </row>
    <row r="26" spans="1:2" x14ac:dyDescent="0.25">
      <c r="A26" s="28" t="s">
        <v>85</v>
      </c>
      <c r="B26" s="2">
        <v>0.44370717444000141</v>
      </c>
    </row>
    <row r="27" spans="1:2" x14ac:dyDescent="0.25">
      <c r="A27" s="6" t="s">
        <v>242</v>
      </c>
      <c r="B27" s="2">
        <v>54.350231262835322</v>
      </c>
    </row>
    <row r="28" spans="1:2" x14ac:dyDescent="0.25">
      <c r="A28" s="28" t="s">
        <v>29</v>
      </c>
      <c r="B28" s="2">
        <v>9.5590385369531852</v>
      </c>
    </row>
    <row r="29" spans="1:2" x14ac:dyDescent="0.25">
      <c r="A29" s="28" t="s">
        <v>30</v>
      </c>
      <c r="B29" s="2">
        <v>3.7523869005526738</v>
      </c>
    </row>
    <row r="30" spans="1:2" x14ac:dyDescent="0.25">
      <c r="A30" s="28" t="s">
        <v>88</v>
      </c>
      <c r="B30" s="2">
        <v>10.659782118298823</v>
      </c>
    </row>
    <row r="31" spans="1:2" x14ac:dyDescent="0.25">
      <c r="A31" s="28" t="s">
        <v>82</v>
      </c>
      <c r="B31" s="2">
        <v>8.3995924599804894</v>
      </c>
    </row>
    <row r="32" spans="1:2" x14ac:dyDescent="0.25">
      <c r="A32" s="28" t="s">
        <v>79</v>
      </c>
      <c r="B32" s="2">
        <v>0.31654908165648266</v>
      </c>
    </row>
    <row r="33" spans="1:11" x14ac:dyDescent="0.25">
      <c r="A33" s="28" t="s">
        <v>87</v>
      </c>
      <c r="B33" s="2">
        <v>3.4627287278195111</v>
      </c>
    </row>
    <row r="34" spans="1:11" x14ac:dyDescent="0.25">
      <c r="A34" s="28" t="s">
        <v>80</v>
      </c>
      <c r="B34" s="2">
        <v>1.9211814627291366</v>
      </c>
    </row>
    <row r="35" spans="1:11" x14ac:dyDescent="0.25">
      <c r="A35" s="28" t="s">
        <v>84</v>
      </c>
      <c r="B35" s="2">
        <v>7.9457124926223504</v>
      </c>
    </row>
    <row r="36" spans="1:11" x14ac:dyDescent="0.25">
      <c r="A36" s="28" t="s">
        <v>86</v>
      </c>
      <c r="B36" s="2">
        <v>0.17418927212877558</v>
      </c>
    </row>
    <row r="37" spans="1:11" x14ac:dyDescent="0.25">
      <c r="A37" s="28" t="s">
        <v>85</v>
      </c>
      <c r="B37" s="2">
        <v>8.1590702100938977</v>
      </c>
    </row>
    <row r="38" spans="1:11" x14ac:dyDescent="0.25">
      <c r="A38" s="6" t="s">
        <v>53</v>
      </c>
      <c r="B38" s="2">
        <v>0.57291084859848351</v>
      </c>
      <c r="K38" t="s">
        <v>26</v>
      </c>
    </row>
    <row r="39" spans="1:11" x14ac:dyDescent="0.25">
      <c r="A39" s="28" t="s">
        <v>30</v>
      </c>
      <c r="B39" s="2">
        <v>2.124501326083484E-3</v>
      </c>
      <c r="K39" t="s">
        <v>1</v>
      </c>
    </row>
    <row r="40" spans="1:11" x14ac:dyDescent="0.25">
      <c r="A40" s="28" t="s">
        <v>88</v>
      </c>
      <c r="B40" s="2">
        <v>0.13639038227360506</v>
      </c>
      <c r="K40" t="s">
        <v>27</v>
      </c>
    </row>
    <row r="41" spans="1:11" x14ac:dyDescent="0.25">
      <c r="A41" s="28" t="s">
        <v>82</v>
      </c>
      <c r="B41" s="2">
        <v>0.12263674875759283</v>
      </c>
      <c r="K41" t="s">
        <v>114</v>
      </c>
    </row>
    <row r="42" spans="1:11" x14ac:dyDescent="0.25">
      <c r="A42" s="28" t="s">
        <v>87</v>
      </c>
      <c r="B42" s="2">
        <v>0.13136055959911144</v>
      </c>
      <c r="K42" t="s">
        <v>31</v>
      </c>
    </row>
    <row r="43" spans="1:11" x14ac:dyDescent="0.25">
      <c r="A43" s="28" t="s">
        <v>84</v>
      </c>
      <c r="B43" s="2">
        <v>2.4373276233754593E-3</v>
      </c>
      <c r="K43" t="s">
        <v>28</v>
      </c>
    </row>
    <row r="44" spans="1:11" x14ac:dyDescent="0.25">
      <c r="A44" s="28" t="s">
        <v>86</v>
      </c>
      <c r="B44" s="2">
        <v>6.0267492860459904E-2</v>
      </c>
      <c r="K44" t="s">
        <v>29</v>
      </c>
    </row>
    <row r="45" spans="1:11" x14ac:dyDescent="0.25">
      <c r="A45" s="28" t="s">
        <v>85</v>
      </c>
      <c r="B45" s="2">
        <v>0.11769383615825535</v>
      </c>
      <c r="K45" t="s">
        <v>30</v>
      </c>
    </row>
    <row r="46" spans="1:11" x14ac:dyDescent="0.25">
      <c r="A46" s="6" t="s">
        <v>231</v>
      </c>
      <c r="B46" s="2">
        <v>17.42054454086847</v>
      </c>
      <c r="K46" t="s">
        <v>68</v>
      </c>
    </row>
    <row r="47" spans="1:11" x14ac:dyDescent="0.25">
      <c r="A47" s="28" t="s">
        <v>29</v>
      </c>
      <c r="B47" s="2">
        <v>2.6544780783154379E-2</v>
      </c>
      <c r="K47" t="s">
        <v>32</v>
      </c>
    </row>
    <row r="48" spans="1:11" x14ac:dyDescent="0.25">
      <c r="A48" s="28" t="s">
        <v>82</v>
      </c>
      <c r="B48" s="2">
        <v>3.8595859176795546</v>
      </c>
      <c r="K48" t="s">
        <v>88</v>
      </c>
    </row>
    <row r="49" spans="1:11" x14ac:dyDescent="0.25">
      <c r="A49" s="28" t="s">
        <v>79</v>
      </c>
      <c r="B49" s="2">
        <v>9.3467871292880964E-2</v>
      </c>
      <c r="K49" t="s">
        <v>82</v>
      </c>
    </row>
    <row r="50" spans="1:11" x14ac:dyDescent="0.25">
      <c r="A50" s="28" t="s">
        <v>87</v>
      </c>
      <c r="B50" s="2">
        <v>3.2192659613176309</v>
      </c>
      <c r="K50" t="s">
        <v>79</v>
      </c>
    </row>
    <row r="51" spans="1:11" x14ac:dyDescent="0.25">
      <c r="A51" s="28" t="s">
        <v>85</v>
      </c>
      <c r="B51" s="2">
        <v>10.22168000979525</v>
      </c>
      <c r="K51" t="s">
        <v>87</v>
      </c>
    </row>
    <row r="52" spans="1:11" x14ac:dyDescent="0.25">
      <c r="A52" s="6" t="s">
        <v>19</v>
      </c>
      <c r="B52" s="2">
        <v>1.9203324003545923</v>
      </c>
      <c r="K52" t="s">
        <v>80</v>
      </c>
    </row>
    <row r="53" spans="1:11" x14ac:dyDescent="0.25">
      <c r="A53" s="28" t="s">
        <v>29</v>
      </c>
      <c r="B53" s="2">
        <v>7.9341287704141721E-3</v>
      </c>
      <c r="K53" t="s">
        <v>84</v>
      </c>
    </row>
    <row r="54" spans="1:11" x14ac:dyDescent="0.25">
      <c r="A54" s="28" t="s">
        <v>30</v>
      </c>
      <c r="B54" s="2">
        <v>7.5299650370122359E-2</v>
      </c>
      <c r="K54" t="s">
        <v>86</v>
      </c>
    </row>
    <row r="55" spans="1:11" x14ac:dyDescent="0.25">
      <c r="A55" s="28" t="s">
        <v>88</v>
      </c>
      <c r="B55" s="2">
        <v>9.0435752197092295E-2</v>
      </c>
      <c r="K55" t="s">
        <v>83</v>
      </c>
    </row>
    <row r="56" spans="1:11" x14ac:dyDescent="0.25">
      <c r="A56" s="28" t="s">
        <v>82</v>
      </c>
      <c r="B56" s="2">
        <v>0.94452780399694503</v>
      </c>
      <c r="K56" t="s">
        <v>81</v>
      </c>
    </row>
    <row r="57" spans="1:11" x14ac:dyDescent="0.25">
      <c r="A57" s="28" t="s">
        <v>79</v>
      </c>
      <c r="B57" s="2">
        <v>3.6160033736862573E-3</v>
      </c>
      <c r="K57" t="s">
        <v>85</v>
      </c>
    </row>
    <row r="58" spans="1:11" x14ac:dyDescent="0.25">
      <c r="A58" s="28" t="s">
        <v>87</v>
      </c>
      <c r="B58" s="2">
        <v>0.12589802265760358</v>
      </c>
    </row>
    <row r="59" spans="1:11" x14ac:dyDescent="0.25">
      <c r="A59" s="28" t="s">
        <v>84</v>
      </c>
      <c r="B59" s="2">
        <v>0.11002043791092278</v>
      </c>
    </row>
    <row r="60" spans="1:11" x14ac:dyDescent="0.25">
      <c r="A60" s="28" t="s">
        <v>86</v>
      </c>
      <c r="B60" s="2">
        <v>3.3421799719790646E-2</v>
      </c>
    </row>
    <row r="61" spans="1:11" x14ac:dyDescent="0.25">
      <c r="A61" s="28" t="s">
        <v>85</v>
      </c>
      <c r="B61" s="2">
        <v>0.52917880135801487</v>
      </c>
    </row>
    <row r="62" spans="1:11" x14ac:dyDescent="0.25">
      <c r="A62" s="6" t="s">
        <v>244</v>
      </c>
      <c r="B62" s="2">
        <v>14.356748623931693</v>
      </c>
    </row>
    <row r="63" spans="1:11" x14ac:dyDescent="0.25">
      <c r="A63" s="28" t="s">
        <v>29</v>
      </c>
      <c r="B63" s="2">
        <v>1.771694591261642</v>
      </c>
    </row>
    <row r="64" spans="1:11" x14ac:dyDescent="0.25">
      <c r="A64" s="28" t="s">
        <v>30</v>
      </c>
      <c r="B64" s="2">
        <v>0.97544250073557215</v>
      </c>
    </row>
    <row r="65" spans="1:2" x14ac:dyDescent="0.25">
      <c r="A65" s="28" t="s">
        <v>88</v>
      </c>
      <c r="B65" s="2">
        <v>0.82230071080335088</v>
      </c>
    </row>
    <row r="66" spans="1:2" x14ac:dyDescent="0.25">
      <c r="A66" s="28" t="s">
        <v>82</v>
      </c>
      <c r="B66" s="2">
        <v>2.343099915450261</v>
      </c>
    </row>
    <row r="67" spans="1:2" x14ac:dyDescent="0.25">
      <c r="A67" s="28" t="s">
        <v>79</v>
      </c>
      <c r="B67" s="2">
        <v>1.3573297753362594</v>
      </c>
    </row>
    <row r="68" spans="1:2" x14ac:dyDescent="0.25">
      <c r="A68" s="28" t="s">
        <v>87</v>
      </c>
      <c r="B68" s="2">
        <v>0.12862928647483662</v>
      </c>
    </row>
    <row r="69" spans="1:2" x14ac:dyDescent="0.25">
      <c r="A69" s="28" t="s">
        <v>80</v>
      </c>
      <c r="B69" s="2">
        <v>0.74571267722264445</v>
      </c>
    </row>
    <row r="70" spans="1:2" x14ac:dyDescent="0.25">
      <c r="A70" s="28" t="s">
        <v>84</v>
      </c>
      <c r="B70" s="2">
        <v>0.75508503372426727</v>
      </c>
    </row>
    <row r="71" spans="1:2" x14ac:dyDescent="0.25">
      <c r="A71" s="28" t="s">
        <v>86</v>
      </c>
      <c r="B71" s="2">
        <v>7.9071207429786142E-2</v>
      </c>
    </row>
    <row r="72" spans="1:2" x14ac:dyDescent="0.25">
      <c r="A72" s="28" t="s">
        <v>85</v>
      </c>
      <c r="B72" s="2">
        <v>5.3783829254930735</v>
      </c>
    </row>
    <row r="73" spans="1:2" x14ac:dyDescent="0.25">
      <c r="A73" s="6" t="s">
        <v>52</v>
      </c>
      <c r="B73" s="2">
        <v>1.7921967368200977</v>
      </c>
    </row>
    <row r="74" spans="1:2" x14ac:dyDescent="0.25">
      <c r="A74" s="28" t="s">
        <v>29</v>
      </c>
      <c r="B74" s="2">
        <v>3.4228207264261653E-3</v>
      </c>
    </row>
    <row r="75" spans="1:2" x14ac:dyDescent="0.25">
      <c r="A75" s="28" t="s">
        <v>30</v>
      </c>
      <c r="B75" s="2">
        <v>4.0028887869548199E-4</v>
      </c>
    </row>
    <row r="76" spans="1:2" x14ac:dyDescent="0.25">
      <c r="A76" s="28" t="s">
        <v>88</v>
      </c>
      <c r="B76" s="2">
        <v>1.7406331832407213E-2</v>
      </c>
    </row>
    <row r="77" spans="1:2" x14ac:dyDescent="0.25">
      <c r="A77" s="28" t="s">
        <v>82</v>
      </c>
      <c r="B77" s="2">
        <v>1.6354664121310978</v>
      </c>
    </row>
    <row r="78" spans="1:2" x14ac:dyDescent="0.25">
      <c r="A78" s="28" t="s">
        <v>87</v>
      </c>
      <c r="B78" s="2">
        <v>3.2067980755447284E-2</v>
      </c>
    </row>
    <row r="79" spans="1:2" x14ac:dyDescent="0.25">
      <c r="A79" s="28" t="s">
        <v>85</v>
      </c>
      <c r="B79" s="2">
        <v>0.10343290249602373</v>
      </c>
    </row>
    <row r="80" spans="1:2" x14ac:dyDescent="0.25">
      <c r="A80" s="6" t="s">
        <v>246</v>
      </c>
      <c r="B80" s="2">
        <v>4.6227561252974008</v>
      </c>
    </row>
    <row r="81" spans="1:2" x14ac:dyDescent="0.25">
      <c r="A81" s="28" t="s">
        <v>29</v>
      </c>
      <c r="B81" s="2">
        <v>0.47306495444204849</v>
      </c>
    </row>
    <row r="82" spans="1:2" x14ac:dyDescent="0.25">
      <c r="A82" s="28" t="s">
        <v>30</v>
      </c>
      <c r="B82" s="2">
        <v>0.80785092636419742</v>
      </c>
    </row>
    <row r="83" spans="1:2" x14ac:dyDescent="0.25">
      <c r="A83" s="28" t="s">
        <v>88</v>
      </c>
      <c r="B83" s="2">
        <v>0.14724571594923944</v>
      </c>
    </row>
    <row r="84" spans="1:2" x14ac:dyDescent="0.25">
      <c r="A84" s="28" t="s">
        <v>82</v>
      </c>
      <c r="B84" s="2">
        <v>0.51334229503911422</v>
      </c>
    </row>
    <row r="85" spans="1:2" x14ac:dyDescent="0.25">
      <c r="A85" s="28" t="s">
        <v>79</v>
      </c>
      <c r="B85" s="2">
        <v>0.20591211301104809</v>
      </c>
    </row>
    <row r="86" spans="1:2" x14ac:dyDescent="0.25">
      <c r="A86" s="28" t="s">
        <v>87</v>
      </c>
      <c r="B86" s="2">
        <v>0.5681642594043157</v>
      </c>
    </row>
    <row r="87" spans="1:2" x14ac:dyDescent="0.25">
      <c r="A87" s="28" t="s">
        <v>80</v>
      </c>
      <c r="B87" s="2">
        <v>0.3490345371712496</v>
      </c>
    </row>
    <row r="88" spans="1:2" x14ac:dyDescent="0.25">
      <c r="A88" s="28" t="s">
        <v>84</v>
      </c>
      <c r="B88" s="2">
        <v>0.76100302626670635</v>
      </c>
    </row>
    <row r="89" spans="1:2" x14ac:dyDescent="0.25">
      <c r="A89" s="28" t="s">
        <v>86</v>
      </c>
      <c r="B89" s="2">
        <v>0.18820110933563766</v>
      </c>
    </row>
    <row r="90" spans="1:2" x14ac:dyDescent="0.25">
      <c r="A90" s="28" t="s">
        <v>85</v>
      </c>
      <c r="B90" s="2">
        <v>0.60893718831384402</v>
      </c>
    </row>
    <row r="91" spans="1:2" x14ac:dyDescent="0.25">
      <c r="A91" s="6" t="s">
        <v>248</v>
      </c>
      <c r="B91" s="2">
        <v>113.9452476911483</v>
      </c>
    </row>
    <row r="92" spans="1:2" x14ac:dyDescent="0.25">
      <c r="A92" s="28" t="s">
        <v>29</v>
      </c>
      <c r="B92" s="2">
        <v>6.3258511884828037</v>
      </c>
    </row>
    <row r="93" spans="1:2" x14ac:dyDescent="0.25">
      <c r="A93" s="28" t="s">
        <v>30</v>
      </c>
      <c r="B93" s="2">
        <v>12.189314339655491</v>
      </c>
    </row>
    <row r="94" spans="1:2" x14ac:dyDescent="0.25">
      <c r="A94" s="28" t="s">
        <v>88</v>
      </c>
      <c r="B94" s="2">
        <v>19.792913835812673</v>
      </c>
    </row>
    <row r="95" spans="1:2" x14ac:dyDescent="0.25">
      <c r="A95" s="28" t="s">
        <v>82</v>
      </c>
      <c r="B95" s="2">
        <v>20.515144514440355</v>
      </c>
    </row>
    <row r="96" spans="1:2" x14ac:dyDescent="0.25">
      <c r="A96" s="28" t="s">
        <v>79</v>
      </c>
      <c r="B96" s="2">
        <v>0.38698798684492286</v>
      </c>
    </row>
    <row r="97" spans="1:2" x14ac:dyDescent="0.25">
      <c r="A97" s="28" t="s">
        <v>87</v>
      </c>
      <c r="B97" s="2">
        <v>0.20004238630968538</v>
      </c>
    </row>
    <row r="98" spans="1:2" x14ac:dyDescent="0.25">
      <c r="A98" s="28" t="s">
        <v>80</v>
      </c>
      <c r="B98" s="2">
        <v>1.5150803669426265</v>
      </c>
    </row>
    <row r="99" spans="1:2" x14ac:dyDescent="0.25">
      <c r="A99" s="28" t="s">
        <v>84</v>
      </c>
      <c r="B99" s="2">
        <v>37.854420679021587</v>
      </c>
    </row>
    <row r="100" spans="1:2" x14ac:dyDescent="0.25">
      <c r="A100" s="28" t="s">
        <v>86</v>
      </c>
      <c r="B100" s="2">
        <v>0.1746902805481895</v>
      </c>
    </row>
    <row r="101" spans="1:2" x14ac:dyDescent="0.25">
      <c r="A101" s="28" t="s">
        <v>85</v>
      </c>
      <c r="B101" s="2">
        <v>14.990802113089968</v>
      </c>
    </row>
    <row r="102" spans="1:2" x14ac:dyDescent="0.25">
      <c r="A102" s="6" t="s">
        <v>20</v>
      </c>
      <c r="B102" s="2">
        <v>20.16387781375381</v>
      </c>
    </row>
    <row r="103" spans="1:2" x14ac:dyDescent="0.25">
      <c r="A103" s="28" t="s">
        <v>29</v>
      </c>
      <c r="B103" s="2">
        <v>1.9600293729743985</v>
      </c>
    </row>
    <row r="104" spans="1:2" x14ac:dyDescent="0.25">
      <c r="A104" s="28" t="s">
        <v>30</v>
      </c>
      <c r="B104" s="2">
        <v>8.1054806224836131</v>
      </c>
    </row>
    <row r="105" spans="1:2" x14ac:dyDescent="0.25">
      <c r="A105" s="28" t="s">
        <v>88</v>
      </c>
      <c r="B105" s="2">
        <v>0.57569644531150899</v>
      </c>
    </row>
    <row r="106" spans="1:2" x14ac:dyDescent="0.25">
      <c r="A106" s="28" t="s">
        <v>82</v>
      </c>
      <c r="B106" s="2">
        <v>3.6868945840982916</v>
      </c>
    </row>
    <row r="107" spans="1:2" x14ac:dyDescent="0.25">
      <c r="A107" s="28" t="s">
        <v>79</v>
      </c>
      <c r="B107" s="2">
        <v>0.1658080484333215</v>
      </c>
    </row>
    <row r="108" spans="1:2" x14ac:dyDescent="0.25">
      <c r="A108" s="28" t="s">
        <v>80</v>
      </c>
      <c r="B108" s="2">
        <v>0.52167779312397711</v>
      </c>
    </row>
    <row r="109" spans="1:2" x14ac:dyDescent="0.25">
      <c r="A109" s="28" t="s">
        <v>84</v>
      </c>
      <c r="B109" s="2">
        <v>0.51498282126469275</v>
      </c>
    </row>
    <row r="110" spans="1:2" x14ac:dyDescent="0.25">
      <c r="A110" s="28" t="s">
        <v>86</v>
      </c>
      <c r="B110" s="2">
        <v>0.21795335622465406</v>
      </c>
    </row>
    <row r="111" spans="1:2" x14ac:dyDescent="0.25">
      <c r="A111" s="28" t="s">
        <v>85</v>
      </c>
      <c r="B111" s="2">
        <v>4.4153547698393494</v>
      </c>
    </row>
    <row r="112" spans="1:2" x14ac:dyDescent="0.25">
      <c r="A112" s="6" t="s">
        <v>21</v>
      </c>
      <c r="B112" s="2">
        <v>7.666867709867204</v>
      </c>
    </row>
    <row r="113" spans="1:2" x14ac:dyDescent="0.25">
      <c r="A113" s="28" t="s">
        <v>29</v>
      </c>
      <c r="B113" s="2">
        <v>0.19955070561311464</v>
      </c>
    </row>
    <row r="114" spans="1:2" x14ac:dyDescent="0.25">
      <c r="A114" s="28" t="s">
        <v>30</v>
      </c>
      <c r="B114" s="2">
        <v>1.012161409982627</v>
      </c>
    </row>
    <row r="115" spans="1:2" x14ac:dyDescent="0.25">
      <c r="A115" s="28" t="s">
        <v>88</v>
      </c>
      <c r="B115" s="2">
        <v>0.99128411499075453</v>
      </c>
    </row>
    <row r="116" spans="1:2" x14ac:dyDescent="0.25">
      <c r="A116" s="28" t="s">
        <v>82</v>
      </c>
      <c r="B116" s="2">
        <v>1.4618604968819102</v>
      </c>
    </row>
    <row r="117" spans="1:2" x14ac:dyDescent="0.25">
      <c r="A117" s="28" t="s">
        <v>79</v>
      </c>
      <c r="B117" s="2">
        <v>0.13093906999298266</v>
      </c>
    </row>
    <row r="118" spans="1:2" x14ac:dyDescent="0.25">
      <c r="A118" s="28" t="s">
        <v>87</v>
      </c>
      <c r="B118" s="2">
        <v>0.57978166667742892</v>
      </c>
    </row>
    <row r="119" spans="1:2" x14ac:dyDescent="0.25">
      <c r="A119" s="28" t="s">
        <v>80</v>
      </c>
      <c r="B119" s="2">
        <v>3.3521998298272626E-2</v>
      </c>
    </row>
    <row r="120" spans="1:2" x14ac:dyDescent="0.25">
      <c r="A120" s="28" t="s">
        <v>84</v>
      </c>
      <c r="B120" s="2">
        <v>0.63969515924679099</v>
      </c>
    </row>
    <row r="121" spans="1:2" x14ac:dyDescent="0.25">
      <c r="A121" s="28" t="s">
        <v>86</v>
      </c>
      <c r="B121" s="2">
        <v>6.2643002686572455E-2</v>
      </c>
    </row>
    <row r="122" spans="1:2" x14ac:dyDescent="0.25">
      <c r="A122" s="28" t="s">
        <v>85</v>
      </c>
      <c r="B122" s="2">
        <v>2.5554300854967495</v>
      </c>
    </row>
    <row r="123" spans="1:2" x14ac:dyDescent="0.25">
      <c r="A123" s="6" t="s">
        <v>22</v>
      </c>
      <c r="B123" s="2">
        <v>3.599005695801397</v>
      </c>
    </row>
    <row r="124" spans="1:2" x14ac:dyDescent="0.25">
      <c r="A124" s="28" t="s">
        <v>29</v>
      </c>
      <c r="B124" s="2">
        <v>0.10658829253393748</v>
      </c>
    </row>
    <row r="125" spans="1:2" x14ac:dyDescent="0.25">
      <c r="A125" s="28" t="s">
        <v>30</v>
      </c>
      <c r="B125" s="2">
        <v>0.49902211251014555</v>
      </c>
    </row>
    <row r="126" spans="1:2" x14ac:dyDescent="0.25">
      <c r="A126" s="28" t="s">
        <v>88</v>
      </c>
      <c r="B126" s="2">
        <v>0.31551462776761591</v>
      </c>
    </row>
    <row r="127" spans="1:2" x14ac:dyDescent="0.25">
      <c r="A127" s="28" t="s">
        <v>82</v>
      </c>
      <c r="B127" s="2">
        <v>0.32288686034064318</v>
      </c>
    </row>
    <row r="128" spans="1:2" x14ac:dyDescent="0.25">
      <c r="A128" s="28" t="s">
        <v>79</v>
      </c>
      <c r="B128" s="2">
        <v>2.628063008050106E-2</v>
      </c>
    </row>
    <row r="129" spans="1:2" x14ac:dyDescent="0.25">
      <c r="A129" s="28" t="s">
        <v>87</v>
      </c>
      <c r="B129" s="2">
        <v>4.3980022333257301E-3</v>
      </c>
    </row>
    <row r="130" spans="1:2" x14ac:dyDescent="0.25">
      <c r="A130" s="28" t="s">
        <v>80</v>
      </c>
      <c r="B130" s="2">
        <v>0.15012168464991632</v>
      </c>
    </row>
    <row r="131" spans="1:2" x14ac:dyDescent="0.25">
      <c r="A131" s="28" t="s">
        <v>84</v>
      </c>
      <c r="B131" s="2">
        <v>1.5491491127995201</v>
      </c>
    </row>
    <row r="132" spans="1:2" x14ac:dyDescent="0.25">
      <c r="A132" s="28" t="s">
        <v>86</v>
      </c>
      <c r="B132" s="2">
        <v>1.4720794124781094E-2</v>
      </c>
    </row>
    <row r="133" spans="1:2" x14ac:dyDescent="0.25">
      <c r="A133" s="28" t="s">
        <v>85</v>
      </c>
      <c r="B133" s="2">
        <v>0.61032357876101073</v>
      </c>
    </row>
    <row r="134" spans="1:2" x14ac:dyDescent="0.25">
      <c r="A134" s="6" t="s">
        <v>25</v>
      </c>
      <c r="B134" s="2">
        <v>15.448676506529814</v>
      </c>
    </row>
    <row r="135" spans="1:2" x14ac:dyDescent="0.25">
      <c r="A135" s="28" t="s">
        <v>29</v>
      </c>
      <c r="B135" s="2">
        <v>0.66809503340110077</v>
      </c>
    </row>
    <row r="136" spans="1:2" x14ac:dyDescent="0.25">
      <c r="A136" s="28" t="s">
        <v>30</v>
      </c>
      <c r="B136" s="2">
        <v>0.13039982925588137</v>
      </c>
    </row>
    <row r="137" spans="1:2" x14ac:dyDescent="0.25">
      <c r="A137" s="28" t="s">
        <v>88</v>
      </c>
      <c r="B137" s="2">
        <v>3.505102777956334</v>
      </c>
    </row>
    <row r="138" spans="1:2" x14ac:dyDescent="0.25">
      <c r="A138" s="28" t="s">
        <v>82</v>
      </c>
      <c r="B138" s="2">
        <v>1.3988466230992664</v>
      </c>
    </row>
    <row r="139" spans="1:2" x14ac:dyDescent="0.25">
      <c r="A139" s="28" t="s">
        <v>79</v>
      </c>
      <c r="B139" s="2">
        <v>6.3439405532146834E-3</v>
      </c>
    </row>
    <row r="140" spans="1:2" x14ac:dyDescent="0.25">
      <c r="A140" s="28" t="s">
        <v>87</v>
      </c>
      <c r="B140" s="2">
        <v>4.8004965000079389</v>
      </c>
    </row>
    <row r="141" spans="1:2" x14ac:dyDescent="0.25">
      <c r="A141" s="28" t="s">
        <v>80</v>
      </c>
      <c r="B141" s="2">
        <v>2.3174860455161745</v>
      </c>
    </row>
    <row r="142" spans="1:2" x14ac:dyDescent="0.25">
      <c r="A142" s="28" t="s">
        <v>84</v>
      </c>
      <c r="B142" s="2">
        <v>1.1344836792484243</v>
      </c>
    </row>
    <row r="143" spans="1:2" x14ac:dyDescent="0.25">
      <c r="A143" s="28" t="s">
        <v>86</v>
      </c>
      <c r="B143" s="2">
        <v>6.7021586924649712E-2</v>
      </c>
    </row>
    <row r="144" spans="1:2" x14ac:dyDescent="0.25">
      <c r="A144" s="28" t="s">
        <v>85</v>
      </c>
      <c r="B144" s="2">
        <v>1.4204004905668302</v>
      </c>
    </row>
    <row r="145" spans="1:2" x14ac:dyDescent="0.25">
      <c r="A145" s="6" t="s">
        <v>23</v>
      </c>
      <c r="B145" s="2">
        <v>5.1719533250904064</v>
      </c>
    </row>
    <row r="146" spans="1:2" x14ac:dyDescent="0.25">
      <c r="A146" s="28" t="s">
        <v>29</v>
      </c>
      <c r="B146" s="2">
        <v>1.6116955249197153</v>
      </c>
    </row>
    <row r="147" spans="1:2" x14ac:dyDescent="0.25">
      <c r="A147" s="28" t="s">
        <v>30</v>
      </c>
      <c r="B147" s="2">
        <v>0.77020503566898335</v>
      </c>
    </row>
    <row r="148" spans="1:2" x14ac:dyDescent="0.25">
      <c r="A148" s="28" t="s">
        <v>88</v>
      </c>
      <c r="B148" s="2">
        <v>0.42590766288326526</v>
      </c>
    </row>
    <row r="149" spans="1:2" x14ac:dyDescent="0.25">
      <c r="A149" s="28" t="s">
        <v>82</v>
      </c>
      <c r="B149" s="2">
        <v>0.59824100563475813</v>
      </c>
    </row>
    <row r="150" spans="1:2" x14ac:dyDescent="0.25">
      <c r="A150" s="28" t="s">
        <v>79</v>
      </c>
      <c r="B150" s="2">
        <v>0.44812509154110802</v>
      </c>
    </row>
    <row r="151" spans="1:2" x14ac:dyDescent="0.25">
      <c r="A151" s="28" t="s">
        <v>87</v>
      </c>
      <c r="B151" s="2">
        <v>2.2695419175117693E-2</v>
      </c>
    </row>
    <row r="152" spans="1:2" x14ac:dyDescent="0.25">
      <c r="A152" s="28" t="s">
        <v>80</v>
      </c>
      <c r="B152" s="2">
        <v>1.6844437884009314E-2</v>
      </c>
    </row>
    <row r="153" spans="1:2" x14ac:dyDescent="0.25">
      <c r="A153" s="28" t="s">
        <v>84</v>
      </c>
      <c r="B153" s="2">
        <v>0.62317610452725558</v>
      </c>
    </row>
    <row r="154" spans="1:2" x14ac:dyDescent="0.25">
      <c r="A154" s="28" t="s">
        <v>86</v>
      </c>
      <c r="B154" s="2">
        <v>1.6587212449262791E-2</v>
      </c>
    </row>
    <row r="155" spans="1:2" x14ac:dyDescent="0.25">
      <c r="A155" s="28" t="s">
        <v>85</v>
      </c>
      <c r="B155" s="2">
        <v>0.63847583040693012</v>
      </c>
    </row>
    <row r="156" spans="1:2" x14ac:dyDescent="0.25">
      <c r="A156" s="6" t="s">
        <v>250</v>
      </c>
      <c r="B156" s="2">
        <v>54.097254547724482</v>
      </c>
    </row>
    <row r="157" spans="1:2" x14ac:dyDescent="0.25">
      <c r="A157" s="28" t="s">
        <v>29</v>
      </c>
      <c r="B157" s="2">
        <v>1.6973061938685567</v>
      </c>
    </row>
    <row r="158" spans="1:2" x14ac:dyDescent="0.25">
      <c r="A158" s="28" t="s">
        <v>30</v>
      </c>
      <c r="B158" s="2">
        <v>4.2354636733360627</v>
      </c>
    </row>
    <row r="159" spans="1:2" x14ac:dyDescent="0.25">
      <c r="A159" s="28" t="s">
        <v>88</v>
      </c>
      <c r="B159" s="2">
        <v>1.576500987610632</v>
      </c>
    </row>
    <row r="160" spans="1:2" x14ac:dyDescent="0.25">
      <c r="A160" s="28" t="s">
        <v>82</v>
      </c>
      <c r="B160" s="2">
        <v>3.008691141543208</v>
      </c>
    </row>
    <row r="161" spans="1:2" x14ac:dyDescent="0.25">
      <c r="A161" s="28" t="s">
        <v>79</v>
      </c>
      <c r="B161" s="2">
        <v>1.5389369253359106</v>
      </c>
    </row>
    <row r="162" spans="1:2" x14ac:dyDescent="0.25">
      <c r="A162" s="28" t="s">
        <v>87</v>
      </c>
      <c r="B162" s="2">
        <v>0.16118776247713124</v>
      </c>
    </row>
    <row r="163" spans="1:2" x14ac:dyDescent="0.25">
      <c r="A163" s="28" t="s">
        <v>80</v>
      </c>
      <c r="B163" s="2">
        <v>3.7629011372331527</v>
      </c>
    </row>
    <row r="164" spans="1:2" x14ac:dyDescent="0.25">
      <c r="A164" s="28" t="s">
        <v>84</v>
      </c>
      <c r="B164" s="2">
        <v>25.0430397031217</v>
      </c>
    </row>
    <row r="165" spans="1:2" x14ac:dyDescent="0.25">
      <c r="A165" s="28" t="s">
        <v>86</v>
      </c>
      <c r="B165" s="2">
        <v>0.18350717537461553</v>
      </c>
    </row>
    <row r="166" spans="1:2" x14ac:dyDescent="0.25">
      <c r="A166" s="28" t="s">
        <v>85</v>
      </c>
      <c r="B166" s="2">
        <v>12.889719847823514</v>
      </c>
    </row>
    <row r="167" spans="1:2" x14ac:dyDescent="0.25">
      <c r="A167" s="6" t="s">
        <v>252</v>
      </c>
      <c r="B167" s="2">
        <v>45.514349460450724</v>
      </c>
    </row>
    <row r="168" spans="1:2" x14ac:dyDescent="0.25">
      <c r="A168" s="28" t="s">
        <v>29</v>
      </c>
      <c r="B168" s="2">
        <v>7.2650767070320335</v>
      </c>
    </row>
    <row r="169" spans="1:2" x14ac:dyDescent="0.25">
      <c r="A169" s="28" t="s">
        <v>30</v>
      </c>
      <c r="B169" s="2">
        <v>3.3261895046715564</v>
      </c>
    </row>
    <row r="170" spans="1:2" x14ac:dyDescent="0.25">
      <c r="A170" s="28" t="s">
        <v>88</v>
      </c>
      <c r="B170" s="2">
        <v>10.116546480071461</v>
      </c>
    </row>
    <row r="171" spans="1:2" x14ac:dyDescent="0.25">
      <c r="A171" s="28" t="s">
        <v>82</v>
      </c>
      <c r="B171" s="2">
        <v>6.7811741515381607</v>
      </c>
    </row>
    <row r="172" spans="1:2" x14ac:dyDescent="0.25">
      <c r="A172" s="28" t="s">
        <v>79</v>
      </c>
      <c r="B172" s="2">
        <v>0.43909482788840543</v>
      </c>
    </row>
    <row r="173" spans="1:2" x14ac:dyDescent="0.25">
      <c r="A173" s="28" t="s">
        <v>87</v>
      </c>
      <c r="B173" s="2">
        <v>0.42875128888886904</v>
      </c>
    </row>
    <row r="174" spans="1:2" x14ac:dyDescent="0.25">
      <c r="A174" s="28" t="s">
        <v>80</v>
      </c>
      <c r="B174" s="2">
        <v>2.6501304685648832</v>
      </c>
    </row>
    <row r="175" spans="1:2" x14ac:dyDescent="0.25">
      <c r="A175" s="28" t="s">
        <v>84</v>
      </c>
      <c r="B175" s="2">
        <v>3.3850931023149982</v>
      </c>
    </row>
    <row r="176" spans="1:2" x14ac:dyDescent="0.25">
      <c r="A176" s="28" t="s">
        <v>86</v>
      </c>
      <c r="B176" s="2">
        <v>0.19871337823547014</v>
      </c>
    </row>
    <row r="177" spans="1:2" x14ac:dyDescent="0.25">
      <c r="A177" s="28" t="s">
        <v>85</v>
      </c>
      <c r="B177" s="2">
        <v>10.923579551244893</v>
      </c>
    </row>
    <row r="178" spans="1:2" x14ac:dyDescent="0.25">
      <c r="A178" s="6" t="s">
        <v>230</v>
      </c>
      <c r="B178" s="2">
        <v>37.868183775654899</v>
      </c>
    </row>
    <row r="179" spans="1:2" x14ac:dyDescent="0.25">
      <c r="A179" s="28" t="s">
        <v>29</v>
      </c>
      <c r="B179" s="2">
        <v>0.42626969217289612</v>
      </c>
    </row>
    <row r="180" spans="1:2" x14ac:dyDescent="0.25">
      <c r="A180" s="28" t="s">
        <v>30</v>
      </c>
      <c r="B180" s="2">
        <v>2.7658367985746324</v>
      </c>
    </row>
    <row r="181" spans="1:2" x14ac:dyDescent="0.25">
      <c r="A181" s="28" t="s">
        <v>88</v>
      </c>
      <c r="B181" s="2">
        <v>7.303628778073195</v>
      </c>
    </row>
    <row r="182" spans="1:2" x14ac:dyDescent="0.25">
      <c r="A182" s="28" t="s">
        <v>82</v>
      </c>
      <c r="B182" s="2">
        <v>5.2810585870023363</v>
      </c>
    </row>
    <row r="183" spans="1:2" x14ac:dyDescent="0.25">
      <c r="A183" s="28" t="s">
        <v>79</v>
      </c>
      <c r="B183" s="2">
        <v>0.40927316441734196</v>
      </c>
    </row>
    <row r="184" spans="1:2" x14ac:dyDescent="0.25">
      <c r="A184" s="28" t="s">
        <v>87</v>
      </c>
      <c r="B184" s="2">
        <v>0.87889588719594958</v>
      </c>
    </row>
    <row r="185" spans="1:2" x14ac:dyDescent="0.25">
      <c r="A185" s="28" t="s">
        <v>80</v>
      </c>
      <c r="B185" s="2">
        <v>1.2392011174682593</v>
      </c>
    </row>
    <row r="186" spans="1:2" x14ac:dyDescent="0.25">
      <c r="A186" s="28" t="s">
        <v>84</v>
      </c>
      <c r="B186" s="2">
        <v>6.4939840373658306</v>
      </c>
    </row>
    <row r="187" spans="1:2" x14ac:dyDescent="0.25">
      <c r="A187" s="28" t="s">
        <v>86</v>
      </c>
      <c r="B187" s="2">
        <v>0.83783172245830373</v>
      </c>
    </row>
    <row r="188" spans="1:2" x14ac:dyDescent="0.25">
      <c r="A188" s="28" t="s">
        <v>85</v>
      </c>
      <c r="B188" s="2">
        <v>12.232203990926157</v>
      </c>
    </row>
    <row r="189" spans="1:2" x14ac:dyDescent="0.25">
      <c r="A189" s="6" t="s">
        <v>93</v>
      </c>
      <c r="B189" s="2">
        <v>409.27721561214378</v>
      </c>
    </row>
    <row r="190" spans="1:2" x14ac:dyDescent="0.25">
      <c r="A190" s="28" t="s">
        <v>29</v>
      </c>
      <c r="B190" s="2">
        <v>32.633196068579203</v>
      </c>
    </row>
    <row r="191" spans="1:2" x14ac:dyDescent="0.25">
      <c r="A191" s="28" t="s">
        <v>30</v>
      </c>
      <c r="B191" s="2">
        <v>39.282945130907464</v>
      </c>
    </row>
    <row r="192" spans="1:2" x14ac:dyDescent="0.25">
      <c r="A192" s="28" t="s">
        <v>88</v>
      </c>
      <c r="B192" s="2">
        <v>57.824859959460582</v>
      </c>
    </row>
    <row r="193" spans="1:2" x14ac:dyDescent="0.25">
      <c r="A193" s="28" t="s">
        <v>82</v>
      </c>
      <c r="B193" s="2">
        <v>62.155169772790224</v>
      </c>
    </row>
    <row r="194" spans="1:2" x14ac:dyDescent="0.25">
      <c r="A194" s="28" t="s">
        <v>79</v>
      </c>
      <c r="B194" s="2">
        <v>5.8031187731979976</v>
      </c>
    </row>
    <row r="195" spans="1:2" x14ac:dyDescent="0.25">
      <c r="A195" s="28" t="s">
        <v>87</v>
      </c>
      <c r="B195" s="2">
        <v>14.768528521733803</v>
      </c>
    </row>
    <row r="196" spans="1:2" x14ac:dyDescent="0.25">
      <c r="A196" s="28" t="s">
        <v>80</v>
      </c>
      <c r="B196" s="2">
        <v>15.659044189997797</v>
      </c>
    </row>
    <row r="197" spans="1:2" x14ac:dyDescent="0.25">
      <c r="A197" s="28" t="s">
        <v>84</v>
      </c>
      <c r="B197" s="2">
        <v>87.209514257600333</v>
      </c>
    </row>
    <row r="198" spans="1:2" x14ac:dyDescent="0.25">
      <c r="A198" s="28" t="s">
        <v>86</v>
      </c>
      <c r="B198" s="2">
        <v>2.508033215119295</v>
      </c>
    </row>
    <row r="199" spans="1:2" x14ac:dyDescent="0.25">
      <c r="A199" s="28" t="s">
        <v>85</v>
      </c>
      <c r="B199" s="2">
        <v>91.432805722757081</v>
      </c>
    </row>
    <row r="200" spans="1:2" x14ac:dyDescent="0.25">
      <c r="A200" s="3" t="s">
        <v>29</v>
      </c>
      <c r="B200" s="2">
        <v>686.56489988339376</v>
      </c>
    </row>
    <row r="201" spans="1:2" x14ac:dyDescent="0.25">
      <c r="A201" s="6" t="s">
        <v>229</v>
      </c>
      <c r="B201" s="2">
        <v>5.3938302613541236</v>
      </c>
    </row>
    <row r="202" spans="1:2" x14ac:dyDescent="0.25">
      <c r="A202" s="28" t="s">
        <v>31</v>
      </c>
      <c r="B202" s="2">
        <v>0.32113418814221351</v>
      </c>
    </row>
    <row r="203" spans="1:2" x14ac:dyDescent="0.25">
      <c r="A203" s="28" t="s">
        <v>30</v>
      </c>
      <c r="B203" s="2">
        <v>0.16832430174653418</v>
      </c>
    </row>
    <row r="204" spans="1:2" x14ac:dyDescent="0.25">
      <c r="A204" s="28" t="s">
        <v>88</v>
      </c>
      <c r="B204" s="2">
        <v>0.41752167740662671</v>
      </c>
    </row>
    <row r="205" spans="1:2" x14ac:dyDescent="0.25">
      <c r="A205" s="28" t="s">
        <v>82</v>
      </c>
      <c r="B205" s="2">
        <v>1.1970007409209873</v>
      </c>
    </row>
    <row r="206" spans="1:2" x14ac:dyDescent="0.25">
      <c r="A206" s="28" t="s">
        <v>79</v>
      </c>
      <c r="B206" s="2">
        <v>0.21097178027309393</v>
      </c>
    </row>
    <row r="207" spans="1:2" x14ac:dyDescent="0.25">
      <c r="A207" s="28" t="s">
        <v>87</v>
      </c>
      <c r="B207" s="2">
        <v>0.40779936803930217</v>
      </c>
    </row>
    <row r="208" spans="1:2" x14ac:dyDescent="0.25">
      <c r="A208" s="28" t="s">
        <v>80</v>
      </c>
      <c r="B208" s="2">
        <v>0.24878658623308977</v>
      </c>
    </row>
    <row r="209" spans="1:2" x14ac:dyDescent="0.25">
      <c r="A209" s="28" t="s">
        <v>84</v>
      </c>
      <c r="B209" s="2">
        <v>9.3511755952076683E-2</v>
      </c>
    </row>
    <row r="210" spans="1:2" x14ac:dyDescent="0.25">
      <c r="A210" s="28" t="s">
        <v>86</v>
      </c>
      <c r="B210" s="2">
        <v>6.466881817745336E-2</v>
      </c>
    </row>
    <row r="211" spans="1:2" x14ac:dyDescent="0.25">
      <c r="A211" s="28" t="s">
        <v>85</v>
      </c>
      <c r="B211" s="2">
        <v>2.2641110444627461</v>
      </c>
    </row>
    <row r="212" spans="1:2" x14ac:dyDescent="0.25">
      <c r="A212" s="6" t="s">
        <v>240</v>
      </c>
      <c r="B212" s="2">
        <v>2.8949454708864124</v>
      </c>
    </row>
    <row r="213" spans="1:2" x14ac:dyDescent="0.25">
      <c r="A213" s="28" t="s">
        <v>31</v>
      </c>
      <c r="B213" s="2">
        <v>0.3284704793595829</v>
      </c>
    </row>
    <row r="214" spans="1:2" x14ac:dyDescent="0.25">
      <c r="A214" s="28" t="s">
        <v>30</v>
      </c>
      <c r="B214" s="2">
        <v>9.7648971638973306E-2</v>
      </c>
    </row>
    <row r="215" spans="1:2" x14ac:dyDescent="0.25">
      <c r="A215" s="28" t="s">
        <v>88</v>
      </c>
      <c r="B215" s="2">
        <v>0.50373142380956826</v>
      </c>
    </row>
    <row r="216" spans="1:2" x14ac:dyDescent="0.25">
      <c r="A216" s="28" t="s">
        <v>82</v>
      </c>
      <c r="B216" s="2">
        <v>0.84568370328461495</v>
      </c>
    </row>
    <row r="217" spans="1:2" x14ac:dyDescent="0.25">
      <c r="A217" s="28" t="s">
        <v>87</v>
      </c>
      <c r="B217" s="2">
        <v>7.8923450392911779E-2</v>
      </c>
    </row>
    <row r="218" spans="1:2" x14ac:dyDescent="0.25">
      <c r="A218" s="28" t="s">
        <v>80</v>
      </c>
      <c r="B218" s="2">
        <v>5.4061125648499533E-2</v>
      </c>
    </row>
    <row r="219" spans="1:2" x14ac:dyDescent="0.25">
      <c r="A219" s="28" t="s">
        <v>84</v>
      </c>
      <c r="B219" s="2">
        <v>0.2914256065737606</v>
      </c>
    </row>
    <row r="220" spans="1:2" x14ac:dyDescent="0.25">
      <c r="A220" s="28" t="s">
        <v>86</v>
      </c>
      <c r="B220" s="2">
        <v>2.4124973960204864E-3</v>
      </c>
    </row>
    <row r="221" spans="1:2" x14ac:dyDescent="0.25">
      <c r="A221" s="28" t="s">
        <v>85</v>
      </c>
      <c r="B221" s="2">
        <v>0.69258821278248084</v>
      </c>
    </row>
    <row r="222" spans="1:2" x14ac:dyDescent="0.25">
      <c r="A222" s="6" t="s">
        <v>242</v>
      </c>
      <c r="B222" s="2">
        <v>33.589234239990176</v>
      </c>
    </row>
    <row r="223" spans="1:2" x14ac:dyDescent="0.25">
      <c r="A223" s="28" t="s">
        <v>31</v>
      </c>
      <c r="B223" s="2">
        <v>4.7770178660585811</v>
      </c>
    </row>
    <row r="224" spans="1:2" x14ac:dyDescent="0.25">
      <c r="A224" s="28" t="s">
        <v>30</v>
      </c>
      <c r="B224" s="2">
        <v>2.2675996919314834</v>
      </c>
    </row>
    <row r="225" spans="1:2" x14ac:dyDescent="0.25">
      <c r="A225" s="28" t="s">
        <v>88</v>
      </c>
      <c r="B225" s="2">
        <v>3.5785014760926441</v>
      </c>
    </row>
    <row r="226" spans="1:2" x14ac:dyDescent="0.25">
      <c r="A226" s="28" t="s">
        <v>82</v>
      </c>
      <c r="B226" s="2">
        <v>5.2829697647483655</v>
      </c>
    </row>
    <row r="227" spans="1:2" x14ac:dyDescent="0.25">
      <c r="A227" s="28" t="s">
        <v>79</v>
      </c>
      <c r="B227" s="2">
        <v>0.29676336613429311</v>
      </c>
    </row>
    <row r="228" spans="1:2" x14ac:dyDescent="0.25">
      <c r="A228" s="28" t="s">
        <v>87</v>
      </c>
      <c r="B228" s="2">
        <v>11.114103080455227</v>
      </c>
    </row>
    <row r="229" spans="1:2" x14ac:dyDescent="0.25">
      <c r="A229" s="28" t="s">
        <v>80</v>
      </c>
      <c r="B229" s="2">
        <v>1.1250559476177633</v>
      </c>
    </row>
    <row r="230" spans="1:2" x14ac:dyDescent="0.25">
      <c r="A230" s="28" t="s">
        <v>84</v>
      </c>
      <c r="B230" s="2">
        <v>2.9170272295794035</v>
      </c>
    </row>
    <row r="231" spans="1:2" x14ac:dyDescent="0.25">
      <c r="A231" s="28" t="s">
        <v>86</v>
      </c>
      <c r="B231" s="2">
        <v>3.4576522367475597E-2</v>
      </c>
    </row>
    <row r="232" spans="1:2" x14ac:dyDescent="0.25">
      <c r="A232" s="28" t="s">
        <v>85</v>
      </c>
      <c r="B232" s="2">
        <v>2.1956192950049398</v>
      </c>
    </row>
    <row r="233" spans="1:2" x14ac:dyDescent="0.25">
      <c r="A233" s="6" t="s">
        <v>53</v>
      </c>
      <c r="B233" s="2">
        <v>0.30380519272179796</v>
      </c>
    </row>
    <row r="234" spans="1:2" x14ac:dyDescent="0.25">
      <c r="A234" s="28" t="s">
        <v>30</v>
      </c>
      <c r="B234" s="2">
        <v>5.8247907617167707E-2</v>
      </c>
    </row>
    <row r="235" spans="1:2" x14ac:dyDescent="0.25">
      <c r="A235" s="28" t="s">
        <v>88</v>
      </c>
      <c r="B235" s="2">
        <v>3.2348514859498023E-2</v>
      </c>
    </row>
    <row r="236" spans="1:2" x14ac:dyDescent="0.25">
      <c r="A236" s="28" t="s">
        <v>82</v>
      </c>
      <c r="B236" s="2">
        <v>2.9296142739360178E-2</v>
      </c>
    </row>
    <row r="237" spans="1:2" x14ac:dyDescent="0.25">
      <c r="A237" s="28" t="s">
        <v>87</v>
      </c>
      <c r="B237" s="2">
        <v>0.10202145560047175</v>
      </c>
    </row>
    <row r="238" spans="1:2" x14ac:dyDescent="0.25">
      <c r="A238" s="28" t="s">
        <v>84</v>
      </c>
      <c r="B238" s="2">
        <v>9.7356408701000446E-5</v>
      </c>
    </row>
    <row r="239" spans="1:2" x14ac:dyDescent="0.25">
      <c r="A239" s="28" t="s">
        <v>86</v>
      </c>
      <c r="B239" s="2">
        <v>1.0203886502943162E-2</v>
      </c>
    </row>
    <row r="240" spans="1:2" x14ac:dyDescent="0.25">
      <c r="A240" s="28" t="s">
        <v>85</v>
      </c>
      <c r="B240" s="2">
        <v>7.1589928993656141E-2</v>
      </c>
    </row>
    <row r="241" spans="1:2" x14ac:dyDescent="0.25">
      <c r="A241" s="6" t="s">
        <v>231</v>
      </c>
      <c r="B241" s="2">
        <v>12.204374926911145</v>
      </c>
    </row>
    <row r="242" spans="1:2" x14ac:dyDescent="0.25">
      <c r="A242" s="28" t="s">
        <v>82</v>
      </c>
      <c r="B242" s="2">
        <v>4.0703244469948734</v>
      </c>
    </row>
    <row r="243" spans="1:2" x14ac:dyDescent="0.25">
      <c r="A243" s="28" t="s">
        <v>79</v>
      </c>
      <c r="B243" s="2">
        <v>2.6410177943248539E-4</v>
      </c>
    </row>
    <row r="244" spans="1:2" x14ac:dyDescent="0.25">
      <c r="A244" s="28" t="s">
        <v>87</v>
      </c>
      <c r="B244" s="2">
        <v>7.801758049173432</v>
      </c>
    </row>
    <row r="245" spans="1:2" x14ac:dyDescent="0.25">
      <c r="A245" s="28" t="s">
        <v>85</v>
      </c>
      <c r="B245" s="2">
        <v>0.33202832896340628</v>
      </c>
    </row>
    <row r="246" spans="1:2" x14ac:dyDescent="0.25">
      <c r="A246" s="6" t="s">
        <v>19</v>
      </c>
      <c r="B246" s="2">
        <v>9.2731687845662485</v>
      </c>
    </row>
    <row r="247" spans="1:2" x14ac:dyDescent="0.25">
      <c r="A247" s="28" t="s">
        <v>31</v>
      </c>
      <c r="B247" s="2">
        <v>1.4483657232182282E-3</v>
      </c>
    </row>
    <row r="248" spans="1:2" x14ac:dyDescent="0.25">
      <c r="A248" s="28" t="s">
        <v>30</v>
      </c>
      <c r="B248" s="2">
        <v>4.675551709100717E-2</v>
      </c>
    </row>
    <row r="249" spans="1:2" x14ac:dyDescent="0.25">
      <c r="A249" s="28" t="s">
        <v>88</v>
      </c>
      <c r="B249" s="2">
        <v>3.2345845441233971E-2</v>
      </c>
    </row>
    <row r="250" spans="1:2" x14ac:dyDescent="0.25">
      <c r="A250" s="28" t="s">
        <v>82</v>
      </c>
      <c r="B250" s="2">
        <v>1.3114139033424808</v>
      </c>
    </row>
    <row r="251" spans="1:2" x14ac:dyDescent="0.25">
      <c r="A251" s="28" t="s">
        <v>79</v>
      </c>
      <c r="B251" s="2">
        <v>1.2639508548148925E-3</v>
      </c>
    </row>
    <row r="252" spans="1:2" x14ac:dyDescent="0.25">
      <c r="A252" s="28" t="s">
        <v>87</v>
      </c>
      <c r="B252" s="2">
        <v>7.0162122913532814</v>
      </c>
    </row>
    <row r="253" spans="1:2" x14ac:dyDescent="0.25">
      <c r="A253" s="28" t="s">
        <v>84</v>
      </c>
      <c r="B253" s="2">
        <v>0.13247034826864879</v>
      </c>
    </row>
    <row r="254" spans="1:2" x14ac:dyDescent="0.25">
      <c r="A254" s="28" t="s">
        <v>86</v>
      </c>
      <c r="B254" s="2">
        <v>1.2746396532028578E-2</v>
      </c>
    </row>
    <row r="255" spans="1:2" x14ac:dyDescent="0.25">
      <c r="A255" s="28" t="s">
        <v>85</v>
      </c>
      <c r="B255" s="2">
        <v>0.7185121659595346</v>
      </c>
    </row>
    <row r="256" spans="1:2" x14ac:dyDescent="0.25">
      <c r="A256" s="6" t="s">
        <v>244</v>
      </c>
      <c r="B256" s="2">
        <v>12.331651797405733</v>
      </c>
    </row>
    <row r="257" spans="1:2" x14ac:dyDescent="0.25">
      <c r="A257" s="28" t="s">
        <v>31</v>
      </c>
      <c r="B257" s="2">
        <v>2.1979084615062119</v>
      </c>
    </row>
    <row r="258" spans="1:2" x14ac:dyDescent="0.25">
      <c r="A258" s="28" t="s">
        <v>30</v>
      </c>
      <c r="B258" s="2">
        <v>1.0263606641108376</v>
      </c>
    </row>
    <row r="259" spans="1:2" x14ac:dyDescent="0.25">
      <c r="A259" s="28" t="s">
        <v>88</v>
      </c>
      <c r="B259" s="2">
        <v>1.1531487441411816</v>
      </c>
    </row>
    <row r="260" spans="1:2" x14ac:dyDescent="0.25">
      <c r="A260" s="28" t="s">
        <v>82</v>
      </c>
      <c r="B260" s="2">
        <v>2.151237374892021</v>
      </c>
    </row>
    <row r="261" spans="1:2" x14ac:dyDescent="0.25">
      <c r="A261" s="28" t="s">
        <v>79</v>
      </c>
      <c r="B261" s="2">
        <v>0.36411044759696809</v>
      </c>
    </row>
    <row r="262" spans="1:2" x14ac:dyDescent="0.25">
      <c r="A262" s="28" t="s">
        <v>87</v>
      </c>
      <c r="B262" s="2">
        <v>0.28558552816076166</v>
      </c>
    </row>
    <row r="263" spans="1:2" x14ac:dyDescent="0.25">
      <c r="A263" s="28" t="s">
        <v>80</v>
      </c>
      <c r="B263" s="2">
        <v>0.13649123607518768</v>
      </c>
    </row>
    <row r="264" spans="1:2" x14ac:dyDescent="0.25">
      <c r="A264" s="28" t="s">
        <v>84</v>
      </c>
      <c r="B264" s="2">
        <v>0.51356606467901689</v>
      </c>
    </row>
    <row r="265" spans="1:2" x14ac:dyDescent="0.25">
      <c r="A265" s="28" t="s">
        <v>86</v>
      </c>
      <c r="B265" s="2">
        <v>0.20803191499708293</v>
      </c>
    </row>
    <row r="266" spans="1:2" x14ac:dyDescent="0.25">
      <c r="A266" s="28" t="s">
        <v>85</v>
      </c>
      <c r="B266" s="2">
        <v>4.2952113612464649</v>
      </c>
    </row>
    <row r="267" spans="1:2" x14ac:dyDescent="0.25">
      <c r="A267" s="6" t="s">
        <v>52</v>
      </c>
      <c r="B267" s="2">
        <v>0.30704154625854202</v>
      </c>
    </row>
    <row r="268" spans="1:2" x14ac:dyDescent="0.25">
      <c r="A268" s="28" t="s">
        <v>30</v>
      </c>
      <c r="B268" s="2">
        <v>1.8080652990523801E-4</v>
      </c>
    </row>
    <row r="269" spans="1:2" x14ac:dyDescent="0.25">
      <c r="A269" s="28" t="s">
        <v>88</v>
      </c>
      <c r="B269" s="2">
        <v>6.7102184508158174E-3</v>
      </c>
    </row>
    <row r="270" spans="1:2" x14ac:dyDescent="0.25">
      <c r="A270" s="28" t="s">
        <v>82</v>
      </c>
      <c r="B270" s="2">
        <v>4.7839506735539571E-2</v>
      </c>
    </row>
    <row r="271" spans="1:2" x14ac:dyDescent="0.25">
      <c r="A271" s="28" t="s">
        <v>87</v>
      </c>
      <c r="B271" s="2">
        <v>0.24616927662031388</v>
      </c>
    </row>
    <row r="272" spans="1:2" x14ac:dyDescent="0.25">
      <c r="A272" s="28" t="s">
        <v>85</v>
      </c>
      <c r="B272" s="2">
        <v>6.1417379219675505E-3</v>
      </c>
    </row>
    <row r="273" spans="1:2" x14ac:dyDescent="0.25">
      <c r="A273" s="6" t="s">
        <v>246</v>
      </c>
      <c r="B273" s="2">
        <v>7.4198821406254156</v>
      </c>
    </row>
    <row r="274" spans="1:2" x14ac:dyDescent="0.25">
      <c r="A274" s="28" t="s">
        <v>31</v>
      </c>
      <c r="B274" s="2">
        <v>0.54474513070501629</v>
      </c>
    </row>
    <row r="275" spans="1:2" x14ac:dyDescent="0.25">
      <c r="A275" s="28" t="s">
        <v>30</v>
      </c>
      <c r="B275" s="2">
        <v>0.9273671491263229</v>
      </c>
    </row>
    <row r="276" spans="1:2" x14ac:dyDescent="0.25">
      <c r="A276" s="28" t="s">
        <v>88</v>
      </c>
      <c r="B276" s="2">
        <v>0.33093686721236959</v>
      </c>
    </row>
    <row r="277" spans="1:2" x14ac:dyDescent="0.25">
      <c r="A277" s="28" t="s">
        <v>82</v>
      </c>
      <c r="B277" s="2">
        <v>0.93264216892901641</v>
      </c>
    </row>
    <row r="278" spans="1:2" x14ac:dyDescent="0.25">
      <c r="A278" s="28" t="s">
        <v>79</v>
      </c>
      <c r="B278" s="2">
        <v>2.2618503391839281E-2</v>
      </c>
    </row>
    <row r="279" spans="1:2" x14ac:dyDescent="0.25">
      <c r="A279" s="28" t="s">
        <v>87</v>
      </c>
      <c r="B279" s="2">
        <v>2.7334575239933194</v>
      </c>
    </row>
    <row r="280" spans="1:2" x14ac:dyDescent="0.25">
      <c r="A280" s="28" t="s">
        <v>80</v>
      </c>
      <c r="B280" s="2">
        <v>0.2421077477556047</v>
      </c>
    </row>
    <row r="281" spans="1:2" x14ac:dyDescent="0.25">
      <c r="A281" s="28" t="s">
        <v>84</v>
      </c>
      <c r="B281" s="2">
        <v>0.47931557840104871</v>
      </c>
    </row>
    <row r="282" spans="1:2" x14ac:dyDescent="0.25">
      <c r="A282" s="28" t="s">
        <v>86</v>
      </c>
      <c r="B282" s="2">
        <v>8.1448463126837997E-2</v>
      </c>
    </row>
    <row r="283" spans="1:2" x14ac:dyDescent="0.25">
      <c r="A283" s="28" t="s">
        <v>85</v>
      </c>
      <c r="B283" s="2">
        <v>1.1252430079840405</v>
      </c>
    </row>
    <row r="284" spans="1:2" x14ac:dyDescent="0.25">
      <c r="A284" s="6" t="s">
        <v>248</v>
      </c>
      <c r="B284" s="2">
        <v>59.704078064013501</v>
      </c>
    </row>
    <row r="285" spans="1:2" x14ac:dyDescent="0.25">
      <c r="A285" s="28" t="s">
        <v>31</v>
      </c>
      <c r="B285" s="2">
        <v>5.5706976416475769</v>
      </c>
    </row>
    <row r="286" spans="1:2" x14ac:dyDescent="0.25">
      <c r="A286" s="28" t="s">
        <v>30</v>
      </c>
      <c r="B286" s="2">
        <v>7.8162866892595488</v>
      </c>
    </row>
    <row r="287" spans="1:2" x14ac:dyDescent="0.25">
      <c r="A287" s="28" t="s">
        <v>88</v>
      </c>
      <c r="B287" s="2">
        <v>10.992606313703671</v>
      </c>
    </row>
    <row r="288" spans="1:2" x14ac:dyDescent="0.25">
      <c r="A288" s="28" t="s">
        <v>82</v>
      </c>
      <c r="B288" s="2">
        <v>9.2152363131606556</v>
      </c>
    </row>
    <row r="289" spans="1:2" x14ac:dyDescent="0.25">
      <c r="A289" s="28" t="s">
        <v>79</v>
      </c>
      <c r="B289" s="2">
        <v>0.37756901870486081</v>
      </c>
    </row>
    <row r="290" spans="1:2" x14ac:dyDescent="0.25">
      <c r="A290" s="28" t="s">
        <v>87</v>
      </c>
      <c r="B290" s="2">
        <v>0.37300121556774635</v>
      </c>
    </row>
    <row r="291" spans="1:2" x14ac:dyDescent="0.25">
      <c r="A291" s="28" t="s">
        <v>80</v>
      </c>
      <c r="B291" s="2">
        <v>0.59978952911142969</v>
      </c>
    </row>
    <row r="292" spans="1:2" x14ac:dyDescent="0.25">
      <c r="A292" s="28" t="s">
        <v>84</v>
      </c>
      <c r="B292" s="2">
        <v>14.552004784999008</v>
      </c>
    </row>
    <row r="293" spans="1:2" x14ac:dyDescent="0.25">
      <c r="A293" s="28" t="s">
        <v>86</v>
      </c>
      <c r="B293" s="2">
        <v>7.3142105221184306E-2</v>
      </c>
    </row>
    <row r="294" spans="1:2" x14ac:dyDescent="0.25">
      <c r="A294" s="28" t="s">
        <v>85</v>
      </c>
      <c r="B294" s="2">
        <v>10.133744452637814</v>
      </c>
    </row>
    <row r="295" spans="1:2" x14ac:dyDescent="0.25">
      <c r="A295" s="6" t="s">
        <v>20</v>
      </c>
      <c r="B295" s="2">
        <v>10.585257647814805</v>
      </c>
    </row>
    <row r="296" spans="1:2" x14ac:dyDescent="0.25">
      <c r="A296" s="28" t="s">
        <v>31</v>
      </c>
      <c r="B296" s="2">
        <v>2.9430475193154235</v>
      </c>
    </row>
    <row r="297" spans="1:2" x14ac:dyDescent="0.25">
      <c r="A297" s="28" t="s">
        <v>30</v>
      </c>
      <c r="B297" s="2">
        <v>2.8715758107882494</v>
      </c>
    </row>
    <row r="298" spans="1:2" x14ac:dyDescent="0.25">
      <c r="A298" s="28" t="s">
        <v>88</v>
      </c>
      <c r="B298" s="2">
        <v>0.71685990632883312</v>
      </c>
    </row>
    <row r="299" spans="1:2" x14ac:dyDescent="0.25">
      <c r="A299" s="28" t="s">
        <v>82</v>
      </c>
      <c r="B299" s="2">
        <v>1.5947648195954469</v>
      </c>
    </row>
    <row r="300" spans="1:2" x14ac:dyDescent="0.25">
      <c r="A300" s="28" t="s">
        <v>79</v>
      </c>
      <c r="B300" s="2">
        <v>0.12018121816679746</v>
      </c>
    </row>
    <row r="301" spans="1:2" x14ac:dyDescent="0.25">
      <c r="A301" s="28" t="s">
        <v>80</v>
      </c>
      <c r="B301" s="2">
        <v>0.27974300547808234</v>
      </c>
    </row>
    <row r="302" spans="1:2" x14ac:dyDescent="0.25">
      <c r="A302" s="28" t="s">
        <v>84</v>
      </c>
      <c r="B302" s="2">
        <v>0.66159010347747305</v>
      </c>
    </row>
    <row r="303" spans="1:2" x14ac:dyDescent="0.25">
      <c r="A303" s="28" t="s">
        <v>86</v>
      </c>
      <c r="B303" s="2">
        <v>0.18906188919591002</v>
      </c>
    </row>
    <row r="304" spans="1:2" x14ac:dyDescent="0.25">
      <c r="A304" s="28" t="s">
        <v>85</v>
      </c>
      <c r="B304" s="2">
        <v>1.208433375468591</v>
      </c>
    </row>
    <row r="305" spans="1:2" x14ac:dyDescent="0.25">
      <c r="A305" s="6" t="s">
        <v>21</v>
      </c>
      <c r="B305" s="2">
        <v>4.7286230709697428</v>
      </c>
    </row>
    <row r="306" spans="1:2" x14ac:dyDescent="0.25">
      <c r="A306" s="28" t="s">
        <v>31</v>
      </c>
      <c r="B306" s="2">
        <v>0.41312777874102624</v>
      </c>
    </row>
    <row r="307" spans="1:2" x14ac:dyDescent="0.25">
      <c r="A307" s="28" t="s">
        <v>30</v>
      </c>
      <c r="B307" s="2">
        <v>0.2321585475194394</v>
      </c>
    </row>
    <row r="308" spans="1:2" x14ac:dyDescent="0.25">
      <c r="A308" s="28" t="s">
        <v>88</v>
      </c>
      <c r="B308" s="2">
        <v>0.36339734332887291</v>
      </c>
    </row>
    <row r="309" spans="1:2" x14ac:dyDescent="0.25">
      <c r="A309" s="28" t="s">
        <v>82</v>
      </c>
      <c r="B309" s="2">
        <v>2.350774410902599</v>
      </c>
    </row>
    <row r="310" spans="1:2" x14ac:dyDescent="0.25">
      <c r="A310" s="28" t="s">
        <v>79</v>
      </c>
      <c r="B310" s="2">
        <v>0.22708932789734715</v>
      </c>
    </row>
    <row r="311" spans="1:2" x14ac:dyDescent="0.25">
      <c r="A311" s="28" t="s">
        <v>87</v>
      </c>
      <c r="B311" s="2">
        <v>0.58991493131174733</v>
      </c>
    </row>
    <row r="312" spans="1:2" x14ac:dyDescent="0.25">
      <c r="A312" s="28" t="s">
        <v>80</v>
      </c>
      <c r="B312" s="2">
        <v>3.3589084031267723E-2</v>
      </c>
    </row>
    <row r="313" spans="1:2" x14ac:dyDescent="0.25">
      <c r="A313" s="28" t="s">
        <v>84</v>
      </c>
      <c r="B313" s="2">
        <v>0.23848225670335346</v>
      </c>
    </row>
    <row r="314" spans="1:2" x14ac:dyDescent="0.25">
      <c r="A314" s="28" t="s">
        <v>86</v>
      </c>
      <c r="B314" s="2">
        <v>1.2278893097299227E-2</v>
      </c>
    </row>
    <row r="315" spans="1:2" x14ac:dyDescent="0.25">
      <c r="A315" s="28" t="s">
        <v>85</v>
      </c>
      <c r="B315" s="2">
        <v>0.26781049743679164</v>
      </c>
    </row>
    <row r="316" spans="1:2" x14ac:dyDescent="0.25">
      <c r="A316" s="6" t="s">
        <v>22</v>
      </c>
      <c r="B316" s="2">
        <v>2.8800241776158888</v>
      </c>
    </row>
    <row r="317" spans="1:2" x14ac:dyDescent="0.25">
      <c r="A317" s="28" t="s">
        <v>31</v>
      </c>
      <c r="B317" s="2">
        <v>0.2634229222828875</v>
      </c>
    </row>
    <row r="318" spans="1:2" x14ac:dyDescent="0.25">
      <c r="A318" s="28" t="s">
        <v>30</v>
      </c>
      <c r="B318" s="2">
        <v>0.34674814029028189</v>
      </c>
    </row>
    <row r="319" spans="1:2" x14ac:dyDescent="0.25">
      <c r="A319" s="28" t="s">
        <v>88</v>
      </c>
      <c r="B319" s="2">
        <v>0.18008000370369764</v>
      </c>
    </row>
    <row r="320" spans="1:2" x14ac:dyDescent="0.25">
      <c r="A320" s="28" t="s">
        <v>82</v>
      </c>
      <c r="B320" s="2">
        <v>0.40273435977533723</v>
      </c>
    </row>
    <row r="321" spans="1:2" x14ac:dyDescent="0.25">
      <c r="A321" s="28" t="s">
        <v>79</v>
      </c>
      <c r="B321" s="2">
        <v>1.5934498218028666E-2</v>
      </c>
    </row>
    <row r="322" spans="1:2" x14ac:dyDescent="0.25">
      <c r="A322" s="28" t="s">
        <v>87</v>
      </c>
      <c r="B322" s="2">
        <v>0.13664494066577457</v>
      </c>
    </row>
    <row r="323" spans="1:2" x14ac:dyDescent="0.25">
      <c r="A323" s="28" t="s">
        <v>80</v>
      </c>
      <c r="B323" s="2">
        <v>0.13324510127553524</v>
      </c>
    </row>
    <row r="324" spans="1:2" x14ac:dyDescent="0.25">
      <c r="A324" s="28" t="s">
        <v>84</v>
      </c>
      <c r="B324" s="2">
        <v>1.067280925888122</v>
      </c>
    </row>
    <row r="325" spans="1:2" x14ac:dyDescent="0.25">
      <c r="A325" s="28" t="s">
        <v>86</v>
      </c>
      <c r="B325" s="2">
        <v>8.4213185523836567E-3</v>
      </c>
    </row>
    <row r="326" spans="1:2" x14ac:dyDescent="0.25">
      <c r="A326" s="28" t="s">
        <v>85</v>
      </c>
      <c r="B326" s="2">
        <v>0.32551196696384016</v>
      </c>
    </row>
    <row r="327" spans="1:2" x14ac:dyDescent="0.25">
      <c r="A327" s="6" t="s">
        <v>25</v>
      </c>
      <c r="B327" s="2">
        <v>9.9754394886926292</v>
      </c>
    </row>
    <row r="328" spans="1:2" x14ac:dyDescent="0.25">
      <c r="A328" s="28" t="s">
        <v>31</v>
      </c>
      <c r="B328" s="2">
        <v>0.24393638442063476</v>
      </c>
    </row>
    <row r="329" spans="1:2" x14ac:dyDescent="0.25">
      <c r="A329" s="28" t="s">
        <v>30</v>
      </c>
      <c r="B329" s="2">
        <v>8.6705554578884389E-2</v>
      </c>
    </row>
    <row r="330" spans="1:2" x14ac:dyDescent="0.25">
      <c r="A330" s="28" t="s">
        <v>88</v>
      </c>
      <c r="B330" s="2">
        <v>0.67619574701907603</v>
      </c>
    </row>
    <row r="331" spans="1:2" x14ac:dyDescent="0.25">
      <c r="A331" s="28" t="s">
        <v>82</v>
      </c>
      <c r="B331" s="2">
        <v>2.4141742230711052</v>
      </c>
    </row>
    <row r="332" spans="1:2" x14ac:dyDescent="0.25">
      <c r="A332" s="28" t="s">
        <v>79</v>
      </c>
      <c r="B332" s="2">
        <v>5.0494604537287373E-3</v>
      </c>
    </row>
    <row r="333" spans="1:2" x14ac:dyDescent="0.25">
      <c r="A333" s="28" t="s">
        <v>87</v>
      </c>
      <c r="B333" s="2">
        <v>3.0392137954288905</v>
      </c>
    </row>
    <row r="334" spans="1:2" x14ac:dyDescent="0.25">
      <c r="A334" s="28" t="s">
        <v>80</v>
      </c>
      <c r="B334" s="2">
        <v>1.3626747714936189</v>
      </c>
    </row>
    <row r="335" spans="1:2" x14ac:dyDescent="0.25">
      <c r="A335" s="28" t="s">
        <v>84</v>
      </c>
      <c r="B335" s="2">
        <v>0.34910544706211138</v>
      </c>
    </row>
    <row r="336" spans="1:2" x14ac:dyDescent="0.25">
      <c r="A336" s="28" t="s">
        <v>86</v>
      </c>
      <c r="B336" s="2">
        <v>3.1878016371030715E-2</v>
      </c>
    </row>
    <row r="337" spans="1:2" x14ac:dyDescent="0.25">
      <c r="A337" s="28" t="s">
        <v>85</v>
      </c>
      <c r="B337" s="2">
        <v>1.7665060887935473</v>
      </c>
    </row>
    <row r="338" spans="1:2" x14ac:dyDescent="0.25">
      <c r="A338" s="6" t="s">
        <v>23</v>
      </c>
      <c r="B338" s="2">
        <v>2.4587174787932264</v>
      </c>
    </row>
    <row r="339" spans="1:2" x14ac:dyDescent="0.25">
      <c r="A339" s="28" t="s">
        <v>31</v>
      </c>
      <c r="B339" s="2">
        <v>0.3063187982896502</v>
      </c>
    </row>
    <row r="340" spans="1:2" x14ac:dyDescent="0.25">
      <c r="A340" s="28" t="s">
        <v>30</v>
      </c>
      <c r="B340" s="2">
        <v>0.47991613526041521</v>
      </c>
    </row>
    <row r="341" spans="1:2" x14ac:dyDescent="0.25">
      <c r="A341" s="28" t="s">
        <v>88</v>
      </c>
      <c r="B341" s="2">
        <v>0.30896256237859221</v>
      </c>
    </row>
    <row r="342" spans="1:2" x14ac:dyDescent="0.25">
      <c r="A342" s="28" t="s">
        <v>82</v>
      </c>
      <c r="B342" s="2">
        <v>0.58855835134513368</v>
      </c>
    </row>
    <row r="343" spans="1:2" x14ac:dyDescent="0.25">
      <c r="A343" s="28" t="s">
        <v>79</v>
      </c>
      <c r="B343" s="2">
        <v>1.2995773426172206E-2</v>
      </c>
    </row>
    <row r="344" spans="1:2" x14ac:dyDescent="0.25">
      <c r="A344" s="28" t="s">
        <v>87</v>
      </c>
      <c r="B344" s="2">
        <v>0.19409833680146987</v>
      </c>
    </row>
    <row r="345" spans="1:2" x14ac:dyDescent="0.25">
      <c r="A345" s="28" t="s">
        <v>80</v>
      </c>
      <c r="B345" s="2">
        <v>1.6962220302058125E-2</v>
      </c>
    </row>
    <row r="346" spans="1:2" x14ac:dyDescent="0.25">
      <c r="A346" s="28" t="s">
        <v>84</v>
      </c>
      <c r="B346" s="2">
        <v>0.34496110219301357</v>
      </c>
    </row>
    <row r="347" spans="1:2" x14ac:dyDescent="0.25">
      <c r="A347" s="28" t="s">
        <v>86</v>
      </c>
      <c r="B347" s="2">
        <v>2.1519045263780283E-2</v>
      </c>
    </row>
    <row r="348" spans="1:2" x14ac:dyDescent="0.25">
      <c r="A348" s="28" t="s">
        <v>85</v>
      </c>
      <c r="B348" s="2">
        <v>0.18442515353294087</v>
      </c>
    </row>
    <row r="349" spans="1:2" x14ac:dyDescent="0.25">
      <c r="A349" s="6" t="s">
        <v>250</v>
      </c>
      <c r="B349" s="2">
        <v>30.417723468684922</v>
      </c>
    </row>
    <row r="350" spans="1:2" x14ac:dyDescent="0.25">
      <c r="A350" s="28" t="s">
        <v>31</v>
      </c>
      <c r="B350" s="2">
        <v>1.0138091071696693</v>
      </c>
    </row>
    <row r="351" spans="1:2" x14ac:dyDescent="0.25">
      <c r="A351" s="28" t="s">
        <v>30</v>
      </c>
      <c r="B351" s="2">
        <v>2.4055084652245555</v>
      </c>
    </row>
    <row r="352" spans="1:2" x14ac:dyDescent="0.25">
      <c r="A352" s="28" t="s">
        <v>88</v>
      </c>
      <c r="B352" s="2">
        <v>1.1230840421354276</v>
      </c>
    </row>
    <row r="353" spans="1:2" x14ac:dyDescent="0.25">
      <c r="A353" s="28" t="s">
        <v>82</v>
      </c>
      <c r="B353" s="2">
        <v>2.186189351388327</v>
      </c>
    </row>
    <row r="354" spans="1:2" x14ac:dyDescent="0.25">
      <c r="A354" s="28" t="s">
        <v>79</v>
      </c>
      <c r="B354" s="2">
        <v>0.38053587875565204</v>
      </c>
    </row>
    <row r="355" spans="1:2" x14ac:dyDescent="0.25">
      <c r="A355" s="28" t="s">
        <v>87</v>
      </c>
      <c r="B355" s="2">
        <v>0.88524598079704331</v>
      </c>
    </row>
    <row r="356" spans="1:2" x14ac:dyDescent="0.25">
      <c r="A356" s="28" t="s">
        <v>80</v>
      </c>
      <c r="B356" s="2">
        <v>2.2138915740876053</v>
      </c>
    </row>
    <row r="357" spans="1:2" x14ac:dyDescent="0.25">
      <c r="A357" s="28" t="s">
        <v>84</v>
      </c>
      <c r="B357" s="2">
        <v>11.691636687961994</v>
      </c>
    </row>
    <row r="358" spans="1:2" x14ac:dyDescent="0.25">
      <c r="A358" s="28" t="s">
        <v>86</v>
      </c>
      <c r="B358" s="2">
        <v>0.35142721744809052</v>
      </c>
    </row>
    <row r="359" spans="1:2" x14ac:dyDescent="0.25">
      <c r="A359" s="28" t="s">
        <v>85</v>
      </c>
      <c r="B359" s="2">
        <v>8.1663951637165582</v>
      </c>
    </row>
    <row r="360" spans="1:2" x14ac:dyDescent="0.25">
      <c r="A360" s="6" t="s">
        <v>252</v>
      </c>
      <c r="B360" s="2">
        <v>103.18148403977335</v>
      </c>
    </row>
    <row r="361" spans="1:2" x14ac:dyDescent="0.25">
      <c r="A361" s="28" t="s">
        <v>31</v>
      </c>
      <c r="B361" s="2">
        <v>6.408371326107952</v>
      </c>
    </row>
    <row r="362" spans="1:2" x14ac:dyDescent="0.25">
      <c r="A362" s="28" t="s">
        <v>30</v>
      </c>
      <c r="B362" s="2">
        <v>5.6410657641075916</v>
      </c>
    </row>
    <row r="363" spans="1:2" x14ac:dyDescent="0.25">
      <c r="A363" s="28" t="s">
        <v>88</v>
      </c>
      <c r="B363" s="2">
        <v>32.016424702742789</v>
      </c>
    </row>
    <row r="364" spans="1:2" x14ac:dyDescent="0.25">
      <c r="A364" s="28" t="s">
        <v>82</v>
      </c>
      <c r="B364" s="2">
        <v>14.846036403304824</v>
      </c>
    </row>
    <row r="365" spans="1:2" x14ac:dyDescent="0.25">
      <c r="A365" s="28" t="s">
        <v>79</v>
      </c>
      <c r="B365" s="2">
        <v>0.56899076369196533</v>
      </c>
    </row>
    <row r="366" spans="1:2" x14ac:dyDescent="0.25">
      <c r="A366" s="28" t="s">
        <v>87</v>
      </c>
      <c r="B366" s="2">
        <v>1.1808592629054273</v>
      </c>
    </row>
    <row r="367" spans="1:2" x14ac:dyDescent="0.25">
      <c r="A367" s="28" t="s">
        <v>80</v>
      </c>
      <c r="B367" s="2">
        <v>11.237372724909932</v>
      </c>
    </row>
    <row r="368" spans="1:2" x14ac:dyDescent="0.25">
      <c r="A368" s="28" t="s">
        <v>84</v>
      </c>
      <c r="B368" s="2">
        <v>10.803011350145825</v>
      </c>
    </row>
    <row r="369" spans="1:2" x14ac:dyDescent="0.25">
      <c r="A369" s="28" t="s">
        <v>86</v>
      </c>
      <c r="B369" s="2">
        <v>0.58918358538466076</v>
      </c>
    </row>
    <row r="370" spans="1:2" x14ac:dyDescent="0.25">
      <c r="A370" s="28" t="s">
        <v>85</v>
      </c>
      <c r="B370" s="2">
        <v>19.890168156472384</v>
      </c>
    </row>
    <row r="371" spans="1:2" x14ac:dyDescent="0.25">
      <c r="A371" s="6" t="s">
        <v>230</v>
      </c>
      <c r="B371" s="2">
        <v>35.633168144619304</v>
      </c>
    </row>
    <row r="372" spans="1:2" x14ac:dyDescent="0.25">
      <c r="A372" s="28" t="s">
        <v>31</v>
      </c>
      <c r="B372" s="2">
        <v>0.99927906217791262</v>
      </c>
    </row>
    <row r="373" spans="1:2" x14ac:dyDescent="0.25">
      <c r="A373" s="28" t="s">
        <v>30</v>
      </c>
      <c r="B373" s="2">
        <v>2.7148515219617471</v>
      </c>
    </row>
    <row r="374" spans="1:2" x14ac:dyDescent="0.25">
      <c r="A374" s="28" t="s">
        <v>88</v>
      </c>
      <c r="B374" s="2">
        <v>2.9009861040917455</v>
      </c>
    </row>
    <row r="375" spans="1:2" x14ac:dyDescent="0.25">
      <c r="A375" s="28" t="s">
        <v>82</v>
      </c>
      <c r="B375" s="2">
        <v>5.5309633306791177</v>
      </c>
    </row>
    <row r="376" spans="1:2" x14ac:dyDescent="0.25">
      <c r="A376" s="28" t="s">
        <v>79</v>
      </c>
      <c r="B376" s="2">
        <v>0.27481606680470494</v>
      </c>
    </row>
    <row r="377" spans="1:2" x14ac:dyDescent="0.25">
      <c r="A377" s="28" t="s">
        <v>87</v>
      </c>
      <c r="B377" s="2">
        <v>2.878934044471726</v>
      </c>
    </row>
    <row r="378" spans="1:2" x14ac:dyDescent="0.25">
      <c r="A378" s="28" t="s">
        <v>80</v>
      </c>
      <c r="B378" s="2">
        <v>1.1235708316235129</v>
      </c>
    </row>
    <row r="379" spans="1:2" x14ac:dyDescent="0.25">
      <c r="A379" s="28" t="s">
        <v>84</v>
      </c>
      <c r="B379" s="2">
        <v>6.481297160662665</v>
      </c>
    </row>
    <row r="380" spans="1:2" x14ac:dyDescent="0.25">
      <c r="A380" s="28" t="s">
        <v>86</v>
      </c>
      <c r="B380" s="2">
        <v>0.51575272525581584</v>
      </c>
    </row>
    <row r="381" spans="1:2" x14ac:dyDescent="0.25">
      <c r="A381" s="28" t="s">
        <v>85</v>
      </c>
      <c r="B381" s="2">
        <v>12.21271729689035</v>
      </c>
    </row>
    <row r="382" spans="1:2" x14ac:dyDescent="0.25">
      <c r="A382" s="6" t="s">
        <v>93</v>
      </c>
      <c r="B382" s="2">
        <v>343.282449941697</v>
      </c>
    </row>
    <row r="383" spans="1:2" x14ac:dyDescent="0.25">
      <c r="A383" s="28" t="s">
        <v>31</v>
      </c>
      <c r="B383" s="2">
        <v>26.332735031647559</v>
      </c>
    </row>
    <row r="384" spans="1:2" x14ac:dyDescent="0.25">
      <c r="A384" s="28" t="s">
        <v>30</v>
      </c>
      <c r="B384" s="2">
        <v>27.187301638782948</v>
      </c>
    </row>
    <row r="385" spans="1:2" x14ac:dyDescent="0.25">
      <c r="A385" s="28" t="s">
        <v>88</v>
      </c>
      <c r="B385" s="2">
        <v>55.333841492846645</v>
      </c>
    </row>
    <row r="386" spans="1:2" x14ac:dyDescent="0.25">
      <c r="A386" s="28" t="s">
        <v>82</v>
      </c>
      <c r="B386" s="2">
        <v>54.997839315809799</v>
      </c>
    </row>
    <row r="387" spans="1:2" x14ac:dyDescent="0.25">
      <c r="A387" s="28" t="s">
        <v>79</v>
      </c>
      <c r="B387" s="2">
        <v>2.8791541561496992</v>
      </c>
    </row>
    <row r="388" spans="1:2" x14ac:dyDescent="0.25">
      <c r="A388" s="28" t="s">
        <v>87</v>
      </c>
      <c r="B388" s="2">
        <v>39.063942531738846</v>
      </c>
    </row>
    <row r="389" spans="1:2" x14ac:dyDescent="0.25">
      <c r="A389" s="28" t="s">
        <v>80</v>
      </c>
      <c r="B389" s="2">
        <v>18.807341485643185</v>
      </c>
    </row>
    <row r="390" spans="1:2" x14ac:dyDescent="0.25">
      <c r="A390" s="28" t="s">
        <v>84</v>
      </c>
      <c r="B390" s="2">
        <v>50.616783758956224</v>
      </c>
    </row>
    <row r="391" spans="1:2" x14ac:dyDescent="0.25">
      <c r="A391" s="28" t="s">
        <v>86</v>
      </c>
      <c r="B391" s="2">
        <v>2.2067532948899973</v>
      </c>
    </row>
    <row r="392" spans="1:2" x14ac:dyDescent="0.25">
      <c r="A392" s="28" t="s">
        <v>85</v>
      </c>
      <c r="B392" s="2">
        <v>65.856757235232067</v>
      </c>
    </row>
    <row r="393" spans="1:2" x14ac:dyDescent="0.25">
      <c r="A393" s="3" t="s">
        <v>30</v>
      </c>
      <c r="B393" s="2">
        <v>692.78734514151586</v>
      </c>
    </row>
    <row r="394" spans="1:2" x14ac:dyDescent="0.25">
      <c r="A394" s="6" t="s">
        <v>229</v>
      </c>
      <c r="B394" s="2">
        <v>5.6121794486606493</v>
      </c>
    </row>
    <row r="395" spans="1:2" x14ac:dyDescent="0.25">
      <c r="A395" s="28" t="s">
        <v>31</v>
      </c>
      <c r="B395" s="2">
        <v>0.54498417141817046</v>
      </c>
    </row>
    <row r="396" spans="1:2" x14ac:dyDescent="0.25">
      <c r="A396" s="28" t="s">
        <v>29</v>
      </c>
      <c r="B396" s="2">
        <v>0.30070105530595859</v>
      </c>
    </row>
    <row r="397" spans="1:2" x14ac:dyDescent="0.25">
      <c r="A397" s="28" t="s">
        <v>88</v>
      </c>
      <c r="B397" s="2">
        <v>0.42898551665552986</v>
      </c>
    </row>
    <row r="398" spans="1:2" x14ac:dyDescent="0.25">
      <c r="A398" s="28" t="s">
        <v>82</v>
      </c>
      <c r="B398" s="2">
        <v>0.30256176566088411</v>
      </c>
    </row>
    <row r="399" spans="1:2" x14ac:dyDescent="0.25">
      <c r="A399" s="28" t="s">
        <v>79</v>
      </c>
      <c r="B399" s="2">
        <v>0.2521209179859617</v>
      </c>
    </row>
    <row r="400" spans="1:2" x14ac:dyDescent="0.25">
      <c r="A400" s="28" t="s">
        <v>87</v>
      </c>
      <c r="B400" s="2">
        <v>0.12493476977897869</v>
      </c>
    </row>
    <row r="401" spans="1:2" x14ac:dyDescent="0.25">
      <c r="A401" s="28" t="s">
        <v>80</v>
      </c>
      <c r="B401" s="2">
        <v>0.34482974163715496</v>
      </c>
    </row>
    <row r="402" spans="1:2" x14ac:dyDescent="0.25">
      <c r="A402" s="28" t="s">
        <v>84</v>
      </c>
      <c r="B402" s="2">
        <v>0.26369013710375044</v>
      </c>
    </row>
    <row r="403" spans="1:2" x14ac:dyDescent="0.25">
      <c r="A403" s="28" t="s">
        <v>86</v>
      </c>
      <c r="B403" s="2">
        <v>0.20090917294530572</v>
      </c>
    </row>
    <row r="404" spans="1:2" x14ac:dyDescent="0.25">
      <c r="A404" s="28" t="s">
        <v>85</v>
      </c>
      <c r="B404" s="2">
        <v>2.8484622001689552</v>
      </c>
    </row>
    <row r="405" spans="1:2" x14ac:dyDescent="0.25">
      <c r="A405" s="6" t="s">
        <v>240</v>
      </c>
      <c r="B405" s="2">
        <v>2.4101353922904329</v>
      </c>
    </row>
    <row r="406" spans="1:2" x14ac:dyDescent="0.25">
      <c r="A406" s="28" t="s">
        <v>31</v>
      </c>
      <c r="B406" s="2">
        <v>0.11618246828310849</v>
      </c>
    </row>
    <row r="407" spans="1:2" x14ac:dyDescent="0.25">
      <c r="A407" s="28" t="s">
        <v>29</v>
      </c>
      <c r="B407" s="2">
        <v>0.16094887619387679</v>
      </c>
    </row>
    <row r="408" spans="1:2" x14ac:dyDescent="0.25">
      <c r="A408" s="28" t="s">
        <v>88</v>
      </c>
      <c r="B408" s="2">
        <v>6.8873657496569859E-2</v>
      </c>
    </row>
    <row r="409" spans="1:2" x14ac:dyDescent="0.25">
      <c r="A409" s="28" t="s">
        <v>82</v>
      </c>
      <c r="B409" s="2">
        <v>0.7835367747642028</v>
      </c>
    </row>
    <row r="410" spans="1:2" x14ac:dyDescent="0.25">
      <c r="A410" s="28" t="s">
        <v>87</v>
      </c>
      <c r="B410" s="2">
        <v>0.5358419330674753</v>
      </c>
    </row>
    <row r="411" spans="1:2" x14ac:dyDescent="0.25">
      <c r="A411" s="28" t="s">
        <v>80</v>
      </c>
      <c r="B411" s="2">
        <v>1.25043898311782E-2</v>
      </c>
    </row>
    <row r="412" spans="1:2" x14ac:dyDescent="0.25">
      <c r="A412" s="28" t="s">
        <v>84</v>
      </c>
      <c r="B412" s="2">
        <v>0.22123075422263985</v>
      </c>
    </row>
    <row r="413" spans="1:2" x14ac:dyDescent="0.25">
      <c r="A413" s="28" t="s">
        <v>85</v>
      </c>
      <c r="B413" s="2">
        <v>0.51101653843138151</v>
      </c>
    </row>
    <row r="414" spans="1:2" x14ac:dyDescent="0.25">
      <c r="A414" s="6" t="s">
        <v>242</v>
      </c>
      <c r="B414" s="2">
        <v>39.283134627486596</v>
      </c>
    </row>
    <row r="415" spans="1:2" x14ac:dyDescent="0.25">
      <c r="A415" s="28" t="s">
        <v>31</v>
      </c>
      <c r="B415" s="2">
        <v>6.6924928080197645</v>
      </c>
    </row>
    <row r="416" spans="1:2" x14ac:dyDescent="0.25">
      <c r="A416" s="28" t="s">
        <v>29</v>
      </c>
      <c r="B416" s="2">
        <v>4.3931091437468828</v>
      </c>
    </row>
    <row r="417" spans="1:2" x14ac:dyDescent="0.25">
      <c r="A417" s="28" t="s">
        <v>88</v>
      </c>
      <c r="B417" s="2">
        <v>3.3822159892701911</v>
      </c>
    </row>
    <row r="418" spans="1:2" x14ac:dyDescent="0.25">
      <c r="A418" s="28" t="s">
        <v>82</v>
      </c>
      <c r="B418" s="2">
        <v>7.0867893839083864</v>
      </c>
    </row>
    <row r="419" spans="1:2" x14ac:dyDescent="0.25">
      <c r="A419" s="28" t="s">
        <v>79</v>
      </c>
      <c r="B419" s="2">
        <v>1.1235289945045855E-2</v>
      </c>
    </row>
    <row r="420" spans="1:2" x14ac:dyDescent="0.25">
      <c r="A420" s="28" t="s">
        <v>87</v>
      </c>
      <c r="B420" s="2">
        <v>6.9061705850799209</v>
      </c>
    </row>
    <row r="421" spans="1:2" x14ac:dyDescent="0.25">
      <c r="A421" s="28" t="s">
        <v>80</v>
      </c>
      <c r="B421" s="2">
        <v>2.0459810486481556</v>
      </c>
    </row>
    <row r="422" spans="1:2" x14ac:dyDescent="0.25">
      <c r="A422" s="28" t="s">
        <v>84</v>
      </c>
      <c r="B422" s="2">
        <v>4.1288597552360358</v>
      </c>
    </row>
    <row r="423" spans="1:2" x14ac:dyDescent="0.25">
      <c r="A423" s="28" t="s">
        <v>86</v>
      </c>
      <c r="B423" s="2">
        <v>1.2737139587603922E-2</v>
      </c>
    </row>
    <row r="424" spans="1:2" x14ac:dyDescent="0.25">
      <c r="A424" s="28" t="s">
        <v>85</v>
      </c>
      <c r="B424" s="2">
        <v>4.6235434840446006</v>
      </c>
    </row>
    <row r="425" spans="1:2" x14ac:dyDescent="0.25">
      <c r="A425" s="6" t="s">
        <v>53</v>
      </c>
      <c r="B425" s="2">
        <v>5.2719397391669282E-2</v>
      </c>
    </row>
    <row r="426" spans="1:2" x14ac:dyDescent="0.25">
      <c r="A426" s="28" t="s">
        <v>88</v>
      </c>
      <c r="B426" s="2">
        <v>2.2092007658133298E-2</v>
      </c>
    </row>
    <row r="427" spans="1:2" x14ac:dyDescent="0.25">
      <c r="A427" s="28" t="s">
        <v>82</v>
      </c>
      <c r="B427" s="2">
        <v>1.4040849468312368E-3</v>
      </c>
    </row>
    <row r="428" spans="1:2" x14ac:dyDescent="0.25">
      <c r="A428" s="28" t="s">
        <v>87</v>
      </c>
      <c r="B428" s="2">
        <v>2.1339334445757367E-2</v>
      </c>
    </row>
    <row r="429" spans="1:2" x14ac:dyDescent="0.25">
      <c r="A429" s="28" t="s">
        <v>84</v>
      </c>
      <c r="B429" s="2">
        <v>1.0549434009185688E-5</v>
      </c>
    </row>
    <row r="430" spans="1:2" x14ac:dyDescent="0.25">
      <c r="A430" s="28" t="s">
        <v>86</v>
      </c>
      <c r="B430" s="2">
        <v>3.4281822677339672E-4</v>
      </c>
    </row>
    <row r="431" spans="1:2" x14ac:dyDescent="0.25">
      <c r="A431" s="28" t="s">
        <v>85</v>
      </c>
      <c r="B431" s="2">
        <v>7.5306026801647986E-3</v>
      </c>
    </row>
    <row r="432" spans="1:2" x14ac:dyDescent="0.25">
      <c r="A432" s="6" t="s">
        <v>231</v>
      </c>
      <c r="B432" s="2">
        <v>20.316387192596853</v>
      </c>
    </row>
    <row r="433" spans="1:2" x14ac:dyDescent="0.25">
      <c r="A433" s="28" t="s">
        <v>29</v>
      </c>
      <c r="B433" s="2">
        <v>2.5584866880902984E-4</v>
      </c>
    </row>
    <row r="434" spans="1:2" x14ac:dyDescent="0.25">
      <c r="A434" s="28" t="s">
        <v>82</v>
      </c>
      <c r="B434" s="2">
        <v>9.2128288630740178E-3</v>
      </c>
    </row>
    <row r="435" spans="1:2" x14ac:dyDescent="0.25">
      <c r="A435" s="28" t="s">
        <v>79</v>
      </c>
      <c r="B435" s="2">
        <v>3.2224766096581892E-4</v>
      </c>
    </row>
    <row r="436" spans="1:2" x14ac:dyDescent="0.25">
      <c r="A436" s="28" t="s">
        <v>87</v>
      </c>
      <c r="B436" s="2">
        <v>9.208084370412978</v>
      </c>
    </row>
    <row r="437" spans="1:2" x14ac:dyDescent="0.25">
      <c r="A437" s="28" t="s">
        <v>85</v>
      </c>
      <c r="B437" s="2">
        <v>11.098511896991026</v>
      </c>
    </row>
    <row r="438" spans="1:2" x14ac:dyDescent="0.25">
      <c r="A438" s="6" t="s">
        <v>19</v>
      </c>
      <c r="B438" s="2">
        <v>4.9947913691441412</v>
      </c>
    </row>
    <row r="439" spans="1:2" x14ac:dyDescent="0.25">
      <c r="A439" s="28" t="s">
        <v>31</v>
      </c>
      <c r="B439" s="2">
        <v>1.7855701993774323E-3</v>
      </c>
    </row>
    <row r="440" spans="1:2" x14ac:dyDescent="0.25">
      <c r="A440" s="28" t="s">
        <v>29</v>
      </c>
      <c r="B440" s="2">
        <v>1.0053784408209299E-2</v>
      </c>
    </row>
    <row r="441" spans="1:2" x14ac:dyDescent="0.25">
      <c r="A441" s="28" t="s">
        <v>88</v>
      </c>
      <c r="B441" s="2">
        <v>3.057247143559633E-2</v>
      </c>
    </row>
    <row r="442" spans="1:2" x14ac:dyDescent="0.25">
      <c r="A442" s="28" t="s">
        <v>82</v>
      </c>
      <c r="B442" s="2">
        <v>1.7142910163862242</v>
      </c>
    </row>
    <row r="443" spans="1:2" x14ac:dyDescent="0.25">
      <c r="A443" s="28" t="s">
        <v>79</v>
      </c>
      <c r="B443" s="2">
        <v>1.2846340954594567E-3</v>
      </c>
    </row>
    <row r="444" spans="1:2" x14ac:dyDescent="0.25">
      <c r="A444" s="28" t="s">
        <v>87</v>
      </c>
      <c r="B444" s="2">
        <v>6.6429976302077531E-2</v>
      </c>
    </row>
    <row r="445" spans="1:2" x14ac:dyDescent="0.25">
      <c r="A445" s="28" t="s">
        <v>84</v>
      </c>
      <c r="B445" s="2">
        <v>0.11465004227032527</v>
      </c>
    </row>
    <row r="446" spans="1:2" x14ac:dyDescent="0.25">
      <c r="A446" s="28" t="s">
        <v>86</v>
      </c>
      <c r="B446" s="2">
        <v>1.1551887500639841E-2</v>
      </c>
    </row>
    <row r="447" spans="1:2" x14ac:dyDescent="0.25">
      <c r="A447" s="28" t="s">
        <v>85</v>
      </c>
      <c r="B447" s="2">
        <v>3.0441719865462318</v>
      </c>
    </row>
    <row r="448" spans="1:2" x14ac:dyDescent="0.25">
      <c r="A448" s="6" t="s">
        <v>244</v>
      </c>
      <c r="B448" s="2">
        <v>8.5991940805523157</v>
      </c>
    </row>
    <row r="449" spans="1:2" x14ac:dyDescent="0.25">
      <c r="A449" s="28" t="s">
        <v>31</v>
      </c>
      <c r="B449" s="2">
        <v>2.1941242690291447</v>
      </c>
    </row>
    <row r="450" spans="1:2" x14ac:dyDescent="0.25">
      <c r="A450" s="28" t="s">
        <v>29</v>
      </c>
      <c r="B450" s="2">
        <v>1.2503936215450868</v>
      </c>
    </row>
    <row r="451" spans="1:2" x14ac:dyDescent="0.25">
      <c r="A451" s="28" t="s">
        <v>88</v>
      </c>
      <c r="B451" s="2">
        <v>0.38094251041450417</v>
      </c>
    </row>
    <row r="452" spans="1:2" x14ac:dyDescent="0.25">
      <c r="A452" s="28" t="s">
        <v>82</v>
      </c>
      <c r="B452" s="2">
        <v>0.93427544371177129</v>
      </c>
    </row>
    <row r="453" spans="1:2" x14ac:dyDescent="0.25">
      <c r="A453" s="28" t="s">
        <v>79</v>
      </c>
      <c r="B453" s="2">
        <v>0.74294687092714451</v>
      </c>
    </row>
    <row r="454" spans="1:2" x14ac:dyDescent="0.25">
      <c r="A454" s="28" t="s">
        <v>87</v>
      </c>
      <c r="B454" s="2">
        <v>4.4179702960703296E-2</v>
      </c>
    </row>
    <row r="455" spans="1:2" x14ac:dyDescent="0.25">
      <c r="A455" s="28" t="s">
        <v>80</v>
      </c>
      <c r="B455" s="2">
        <v>0.16416418718425327</v>
      </c>
    </row>
    <row r="456" spans="1:2" x14ac:dyDescent="0.25">
      <c r="A456" s="28" t="s">
        <v>84</v>
      </c>
      <c r="B456" s="2">
        <v>0.28683218209630867</v>
      </c>
    </row>
    <row r="457" spans="1:2" x14ac:dyDescent="0.25">
      <c r="A457" s="28" t="s">
        <v>86</v>
      </c>
      <c r="B457" s="2">
        <v>3.2038205585266065E-2</v>
      </c>
    </row>
    <row r="458" spans="1:2" x14ac:dyDescent="0.25">
      <c r="A458" s="28" t="s">
        <v>85</v>
      </c>
      <c r="B458" s="2">
        <v>2.5692970870981311</v>
      </c>
    </row>
    <row r="459" spans="1:2" x14ac:dyDescent="0.25">
      <c r="A459" s="6" t="s">
        <v>52</v>
      </c>
      <c r="B459" s="2">
        <v>3.3620896791174828</v>
      </c>
    </row>
    <row r="460" spans="1:2" x14ac:dyDescent="0.25">
      <c r="A460" s="28" t="s">
        <v>29</v>
      </c>
      <c r="B460" s="2">
        <v>5.3894331225269503E-3</v>
      </c>
    </row>
    <row r="461" spans="1:2" x14ac:dyDescent="0.25">
      <c r="A461" s="28" t="s">
        <v>88</v>
      </c>
      <c r="B461" s="2">
        <v>1.259938158327583E-2</v>
      </c>
    </row>
    <row r="462" spans="1:2" x14ac:dyDescent="0.25">
      <c r="A462" s="28" t="s">
        <v>82</v>
      </c>
      <c r="B462" s="2">
        <v>1.9270147038666994</v>
      </c>
    </row>
    <row r="463" spans="1:2" x14ac:dyDescent="0.25">
      <c r="A463" s="28" t="s">
        <v>87</v>
      </c>
      <c r="B463" s="2">
        <v>1.3609052466944105</v>
      </c>
    </row>
    <row r="464" spans="1:2" x14ac:dyDescent="0.25">
      <c r="A464" s="28" t="s">
        <v>85</v>
      </c>
      <c r="B464" s="2">
        <v>5.6180913850570384E-2</v>
      </c>
    </row>
    <row r="465" spans="1:2" x14ac:dyDescent="0.25">
      <c r="A465" s="6" t="s">
        <v>246</v>
      </c>
      <c r="B465" s="2">
        <v>8.2898657894939287</v>
      </c>
    </row>
    <row r="466" spans="1:2" x14ac:dyDescent="0.25">
      <c r="A466" s="28" t="s">
        <v>31</v>
      </c>
      <c r="B466" s="2">
        <v>0.90499219148106735</v>
      </c>
    </row>
    <row r="467" spans="1:2" x14ac:dyDescent="0.25">
      <c r="A467" s="28" t="s">
        <v>29</v>
      </c>
      <c r="B467" s="2">
        <v>0.5022991286747337</v>
      </c>
    </row>
    <row r="468" spans="1:2" x14ac:dyDescent="0.25">
      <c r="A468" s="28" t="s">
        <v>88</v>
      </c>
      <c r="B468" s="2">
        <v>0.12692363459926584</v>
      </c>
    </row>
    <row r="469" spans="1:2" x14ac:dyDescent="0.25">
      <c r="A469" s="28" t="s">
        <v>82</v>
      </c>
      <c r="B469" s="2">
        <v>0.76821882757886217</v>
      </c>
    </row>
    <row r="470" spans="1:2" x14ac:dyDescent="0.25">
      <c r="A470" s="28" t="s">
        <v>79</v>
      </c>
      <c r="B470" s="2">
        <v>6.7632809533669496E-3</v>
      </c>
    </row>
    <row r="471" spans="1:2" x14ac:dyDescent="0.25">
      <c r="A471" s="28" t="s">
        <v>87</v>
      </c>
      <c r="B471" s="2">
        <v>0.9209402236146722</v>
      </c>
    </row>
    <row r="472" spans="1:2" x14ac:dyDescent="0.25">
      <c r="A472" s="28" t="s">
        <v>80</v>
      </c>
      <c r="B472" s="2">
        <v>0.52683820297204775</v>
      </c>
    </row>
    <row r="473" spans="1:2" x14ac:dyDescent="0.25">
      <c r="A473" s="28" t="s">
        <v>84</v>
      </c>
      <c r="B473" s="2">
        <v>0.99568590760790798</v>
      </c>
    </row>
    <row r="474" spans="1:2" x14ac:dyDescent="0.25">
      <c r="A474" s="28" t="s">
        <v>86</v>
      </c>
      <c r="B474" s="2">
        <v>6.404032238937879E-2</v>
      </c>
    </row>
    <row r="475" spans="1:2" x14ac:dyDescent="0.25">
      <c r="A475" s="28" t="s">
        <v>85</v>
      </c>
      <c r="B475" s="2">
        <v>3.473164069622626</v>
      </c>
    </row>
    <row r="476" spans="1:2" x14ac:dyDescent="0.25">
      <c r="A476" s="6" t="s">
        <v>248</v>
      </c>
      <c r="B476" s="2">
        <v>102.99224761915539</v>
      </c>
    </row>
    <row r="477" spans="1:2" x14ac:dyDescent="0.25">
      <c r="A477" s="28" t="s">
        <v>31</v>
      </c>
      <c r="B477" s="2">
        <v>8.4483486067151343</v>
      </c>
    </row>
    <row r="478" spans="1:2" x14ac:dyDescent="0.25">
      <c r="A478" s="28" t="s">
        <v>29</v>
      </c>
      <c r="B478" s="2">
        <v>5.4823589290484795</v>
      </c>
    </row>
    <row r="479" spans="1:2" x14ac:dyDescent="0.25">
      <c r="A479" s="28" t="s">
        <v>88</v>
      </c>
      <c r="B479" s="2">
        <v>7.17164220976594</v>
      </c>
    </row>
    <row r="480" spans="1:2" x14ac:dyDescent="0.25">
      <c r="A480" s="28" t="s">
        <v>82</v>
      </c>
      <c r="B480" s="2">
        <v>19.938134018548013</v>
      </c>
    </row>
    <row r="481" spans="1:2" x14ac:dyDescent="0.25">
      <c r="A481" s="28" t="s">
        <v>79</v>
      </c>
      <c r="B481" s="2">
        <v>0.23976585465795022</v>
      </c>
    </row>
    <row r="482" spans="1:2" x14ac:dyDescent="0.25">
      <c r="A482" s="28" t="s">
        <v>87</v>
      </c>
      <c r="B482" s="2">
        <v>0.34602800829995423</v>
      </c>
    </row>
    <row r="483" spans="1:2" x14ac:dyDescent="0.25">
      <c r="A483" s="28" t="s">
        <v>80</v>
      </c>
      <c r="B483" s="2">
        <v>1.0687702374581831</v>
      </c>
    </row>
    <row r="484" spans="1:2" x14ac:dyDescent="0.25">
      <c r="A484" s="28" t="s">
        <v>84</v>
      </c>
      <c r="B484" s="2">
        <v>38.771051396558754</v>
      </c>
    </row>
    <row r="485" spans="1:2" x14ac:dyDescent="0.25">
      <c r="A485" s="28" t="s">
        <v>86</v>
      </c>
      <c r="B485" s="2">
        <v>0.2939371351124983</v>
      </c>
    </row>
    <row r="486" spans="1:2" x14ac:dyDescent="0.25">
      <c r="A486" s="28" t="s">
        <v>85</v>
      </c>
      <c r="B486" s="2">
        <v>21.232211222990486</v>
      </c>
    </row>
    <row r="487" spans="1:2" x14ac:dyDescent="0.25">
      <c r="A487" s="6" t="s">
        <v>20</v>
      </c>
      <c r="B487" s="2">
        <v>16.456782508826336</v>
      </c>
    </row>
    <row r="488" spans="1:2" x14ac:dyDescent="0.25">
      <c r="A488" s="28" t="s">
        <v>31</v>
      </c>
      <c r="B488" s="2">
        <v>5.729036695256025</v>
      </c>
    </row>
    <row r="489" spans="1:2" x14ac:dyDescent="0.25">
      <c r="A489" s="28" t="s">
        <v>29</v>
      </c>
      <c r="B489" s="2">
        <v>1.0082931408858866</v>
      </c>
    </row>
    <row r="490" spans="1:2" x14ac:dyDescent="0.25">
      <c r="A490" s="28" t="s">
        <v>88</v>
      </c>
      <c r="B490" s="2">
        <v>0.86217854102498803</v>
      </c>
    </row>
    <row r="491" spans="1:2" x14ac:dyDescent="0.25">
      <c r="A491" s="28" t="s">
        <v>82</v>
      </c>
      <c r="B491" s="2">
        <v>4.3933422455331295</v>
      </c>
    </row>
    <row r="492" spans="1:2" x14ac:dyDescent="0.25">
      <c r="A492" s="28" t="s">
        <v>79</v>
      </c>
      <c r="B492" s="2">
        <v>5.9951527526296677E-2</v>
      </c>
    </row>
    <row r="493" spans="1:2" x14ac:dyDescent="0.25">
      <c r="A493" s="28" t="s">
        <v>80</v>
      </c>
      <c r="B493" s="2">
        <v>0.43436318464296858</v>
      </c>
    </row>
    <row r="494" spans="1:2" x14ac:dyDescent="0.25">
      <c r="A494" s="28" t="s">
        <v>84</v>
      </c>
      <c r="B494" s="2">
        <v>0.73287135553367</v>
      </c>
    </row>
    <row r="495" spans="1:2" x14ac:dyDescent="0.25">
      <c r="A495" s="28" t="s">
        <v>86</v>
      </c>
      <c r="B495" s="2">
        <v>0.17868305445748706</v>
      </c>
    </row>
    <row r="496" spans="1:2" x14ac:dyDescent="0.25">
      <c r="A496" s="28" t="s">
        <v>85</v>
      </c>
      <c r="B496" s="2">
        <v>3.0580627639658875</v>
      </c>
    </row>
    <row r="497" spans="1:2" x14ac:dyDescent="0.25">
      <c r="A497" s="6" t="s">
        <v>21</v>
      </c>
      <c r="B497" s="2">
        <v>10.640188687983452</v>
      </c>
    </row>
    <row r="498" spans="1:2" x14ac:dyDescent="0.25">
      <c r="A498" s="28" t="s">
        <v>31</v>
      </c>
      <c r="B498" s="2">
        <v>0.68959206187513289</v>
      </c>
    </row>
    <row r="499" spans="1:2" x14ac:dyDescent="0.25">
      <c r="A499" s="28" t="s">
        <v>29</v>
      </c>
      <c r="B499" s="2">
        <v>0.3586536720348561</v>
      </c>
    </row>
    <row r="500" spans="1:2" x14ac:dyDescent="0.25">
      <c r="A500" s="28" t="s">
        <v>88</v>
      </c>
      <c r="B500" s="2">
        <v>0.43454613048528795</v>
      </c>
    </row>
    <row r="501" spans="1:2" x14ac:dyDescent="0.25">
      <c r="A501" s="28" t="s">
        <v>82</v>
      </c>
      <c r="B501" s="2">
        <v>4.6074541604030532</v>
      </c>
    </row>
    <row r="502" spans="1:2" x14ac:dyDescent="0.25">
      <c r="A502" s="28" t="s">
        <v>79</v>
      </c>
      <c r="B502" s="2">
        <v>8.222065984008247E-3</v>
      </c>
    </row>
    <row r="503" spans="1:2" x14ac:dyDescent="0.25">
      <c r="A503" s="28" t="s">
        <v>87</v>
      </c>
      <c r="B503" s="2">
        <v>1.3199404952291531</v>
      </c>
    </row>
    <row r="504" spans="1:2" x14ac:dyDescent="0.25">
      <c r="A504" s="28" t="s">
        <v>80</v>
      </c>
      <c r="B504" s="2">
        <v>5.2365849537576231E-4</v>
      </c>
    </row>
    <row r="505" spans="1:2" x14ac:dyDescent="0.25">
      <c r="A505" s="28" t="s">
        <v>84</v>
      </c>
      <c r="B505" s="2">
        <v>0.9656130987125614</v>
      </c>
    </row>
    <row r="506" spans="1:2" x14ac:dyDescent="0.25">
      <c r="A506" s="28" t="s">
        <v>86</v>
      </c>
      <c r="B506" s="2">
        <v>7.2676331991603166E-3</v>
      </c>
    </row>
    <row r="507" spans="1:2" x14ac:dyDescent="0.25">
      <c r="A507" s="28" t="s">
        <v>85</v>
      </c>
      <c r="B507" s="2">
        <v>2.2483757115648633</v>
      </c>
    </row>
    <row r="508" spans="1:2" x14ac:dyDescent="0.25">
      <c r="A508" s="6" t="s">
        <v>22</v>
      </c>
      <c r="B508" s="2">
        <v>3.1185907150405812</v>
      </c>
    </row>
    <row r="509" spans="1:2" x14ac:dyDescent="0.25">
      <c r="A509" s="28" t="s">
        <v>31</v>
      </c>
      <c r="B509" s="2">
        <v>0.36900689433252604</v>
      </c>
    </row>
    <row r="510" spans="1:2" x14ac:dyDescent="0.25">
      <c r="A510" s="28" t="s">
        <v>29</v>
      </c>
      <c r="B510" s="2">
        <v>8.2689426301801983E-2</v>
      </c>
    </row>
    <row r="511" spans="1:2" x14ac:dyDescent="0.25">
      <c r="A511" s="28" t="s">
        <v>88</v>
      </c>
      <c r="B511" s="2">
        <v>0.24165219917840658</v>
      </c>
    </row>
    <row r="512" spans="1:2" x14ac:dyDescent="0.25">
      <c r="A512" s="28" t="s">
        <v>82</v>
      </c>
      <c r="B512" s="2">
        <v>0.26574956517838133</v>
      </c>
    </row>
    <row r="513" spans="1:2" x14ac:dyDescent="0.25">
      <c r="A513" s="28" t="s">
        <v>79</v>
      </c>
      <c r="B513" s="2">
        <v>9.4414089178005665E-3</v>
      </c>
    </row>
    <row r="514" spans="1:2" x14ac:dyDescent="0.25">
      <c r="A514" s="28" t="s">
        <v>87</v>
      </c>
      <c r="B514" s="2">
        <v>3.3050385921136016E-2</v>
      </c>
    </row>
    <row r="515" spans="1:2" x14ac:dyDescent="0.25">
      <c r="A515" s="28" t="s">
        <v>80</v>
      </c>
      <c r="B515" s="2">
        <v>0.12534448662278727</v>
      </c>
    </row>
    <row r="516" spans="1:2" x14ac:dyDescent="0.25">
      <c r="A516" s="28" t="s">
        <v>84</v>
      </c>
      <c r="B516" s="2">
        <v>1.234927862098959</v>
      </c>
    </row>
    <row r="517" spans="1:2" x14ac:dyDescent="0.25">
      <c r="A517" s="28" t="s">
        <v>86</v>
      </c>
      <c r="B517" s="2">
        <v>9.2692716278388286E-3</v>
      </c>
    </row>
    <row r="518" spans="1:2" x14ac:dyDescent="0.25">
      <c r="A518" s="28" t="s">
        <v>85</v>
      </c>
      <c r="B518" s="2">
        <v>0.7474592148609438</v>
      </c>
    </row>
    <row r="519" spans="1:2" x14ac:dyDescent="0.25">
      <c r="A519" s="6" t="s">
        <v>25</v>
      </c>
      <c r="B519" s="2">
        <v>21.224114069571954</v>
      </c>
    </row>
    <row r="520" spans="1:2" x14ac:dyDescent="0.25">
      <c r="A520" s="28" t="s">
        <v>31</v>
      </c>
      <c r="B520" s="2">
        <v>0.58502740531646491</v>
      </c>
    </row>
    <row r="521" spans="1:2" x14ac:dyDescent="0.25">
      <c r="A521" s="28" t="s">
        <v>29</v>
      </c>
      <c r="B521" s="2">
        <v>0.10494099112225155</v>
      </c>
    </row>
    <row r="522" spans="1:2" x14ac:dyDescent="0.25">
      <c r="A522" s="28" t="s">
        <v>88</v>
      </c>
      <c r="B522" s="2">
        <v>3.5879547336061348</v>
      </c>
    </row>
    <row r="523" spans="1:2" x14ac:dyDescent="0.25">
      <c r="A523" s="28" t="s">
        <v>82</v>
      </c>
      <c r="B523" s="2">
        <v>0.81490983674809503</v>
      </c>
    </row>
    <row r="524" spans="1:2" x14ac:dyDescent="0.25">
      <c r="A524" s="28" t="s">
        <v>79</v>
      </c>
      <c r="B524" s="2">
        <v>1.2442605352330263E-2</v>
      </c>
    </row>
    <row r="525" spans="1:2" x14ac:dyDescent="0.25">
      <c r="A525" s="28" t="s">
        <v>87</v>
      </c>
      <c r="B525" s="2">
        <v>6.1413604108962572</v>
      </c>
    </row>
    <row r="526" spans="1:2" x14ac:dyDescent="0.25">
      <c r="A526" s="28" t="s">
        <v>80</v>
      </c>
      <c r="B526" s="2">
        <v>4.4287502176725253</v>
      </c>
    </row>
    <row r="527" spans="1:2" x14ac:dyDescent="0.25">
      <c r="A527" s="28" t="s">
        <v>84</v>
      </c>
      <c r="B527" s="2">
        <v>1.1190185088267552</v>
      </c>
    </row>
    <row r="528" spans="1:2" x14ac:dyDescent="0.25">
      <c r="A528" s="28" t="s">
        <v>86</v>
      </c>
      <c r="B528" s="2">
        <v>3.868101819902782E-2</v>
      </c>
    </row>
    <row r="529" spans="1:2" x14ac:dyDescent="0.25">
      <c r="A529" s="28" t="s">
        <v>85</v>
      </c>
      <c r="B529" s="2">
        <v>4.3910283418321114</v>
      </c>
    </row>
    <row r="530" spans="1:2" x14ac:dyDescent="0.25">
      <c r="A530" s="6" t="s">
        <v>23</v>
      </c>
      <c r="B530" s="2">
        <v>3.5433478776754948</v>
      </c>
    </row>
    <row r="531" spans="1:2" x14ac:dyDescent="0.25">
      <c r="A531" s="28" t="s">
        <v>31</v>
      </c>
      <c r="B531" s="2">
        <v>0.50487748129926235</v>
      </c>
    </row>
    <row r="532" spans="1:2" x14ac:dyDescent="0.25">
      <c r="A532" s="28" t="s">
        <v>29</v>
      </c>
      <c r="B532" s="2">
        <v>1.1897327724441329</v>
      </c>
    </row>
    <row r="533" spans="1:2" x14ac:dyDescent="0.25">
      <c r="A533" s="28" t="s">
        <v>88</v>
      </c>
      <c r="B533" s="2">
        <v>0.29250040186365145</v>
      </c>
    </row>
    <row r="534" spans="1:2" x14ac:dyDescent="0.25">
      <c r="A534" s="28" t="s">
        <v>82</v>
      </c>
      <c r="B534" s="2">
        <v>0.36163309064721405</v>
      </c>
    </row>
    <row r="535" spans="1:2" x14ac:dyDescent="0.25">
      <c r="A535" s="28" t="s">
        <v>79</v>
      </c>
      <c r="B535" s="2">
        <v>5.9665734126589029E-2</v>
      </c>
    </row>
    <row r="536" spans="1:2" x14ac:dyDescent="0.25">
      <c r="A536" s="28" t="s">
        <v>87</v>
      </c>
      <c r="B536" s="2">
        <v>0.20050438766656214</v>
      </c>
    </row>
    <row r="537" spans="1:2" x14ac:dyDescent="0.25">
      <c r="A537" s="28" t="s">
        <v>80</v>
      </c>
      <c r="B537" s="2">
        <v>1.7665607623420156E-2</v>
      </c>
    </row>
    <row r="538" spans="1:2" x14ac:dyDescent="0.25">
      <c r="A538" s="28" t="s">
        <v>84</v>
      </c>
      <c r="B538" s="2">
        <v>0.33858625813463156</v>
      </c>
    </row>
    <row r="539" spans="1:2" x14ac:dyDescent="0.25">
      <c r="A539" s="28" t="s">
        <v>85</v>
      </c>
      <c r="B539" s="2">
        <v>0.57818214387003097</v>
      </c>
    </row>
    <row r="540" spans="1:2" x14ac:dyDescent="0.25">
      <c r="A540" s="6" t="s">
        <v>250</v>
      </c>
      <c r="B540" s="2">
        <v>34.371311247207984</v>
      </c>
    </row>
    <row r="541" spans="1:2" x14ac:dyDescent="0.25">
      <c r="A541" s="28" t="s">
        <v>31</v>
      </c>
      <c r="B541" s="2">
        <v>3.1123016329308051</v>
      </c>
    </row>
    <row r="542" spans="1:2" x14ac:dyDescent="0.25">
      <c r="A542" s="28" t="s">
        <v>29</v>
      </c>
      <c r="B542" s="2">
        <v>1.7224942328706523</v>
      </c>
    </row>
    <row r="543" spans="1:2" x14ac:dyDescent="0.25">
      <c r="A543" s="28" t="s">
        <v>88</v>
      </c>
      <c r="B543" s="2">
        <v>0.78547098175690111</v>
      </c>
    </row>
    <row r="544" spans="1:2" x14ac:dyDescent="0.25">
      <c r="A544" s="28" t="s">
        <v>82</v>
      </c>
      <c r="B544" s="2">
        <v>2.3200827726930453</v>
      </c>
    </row>
    <row r="545" spans="1:2" x14ac:dyDescent="0.25">
      <c r="A545" s="28" t="s">
        <v>79</v>
      </c>
      <c r="B545" s="2">
        <v>0.45490243260738816</v>
      </c>
    </row>
    <row r="546" spans="1:2" x14ac:dyDescent="0.25">
      <c r="A546" s="28" t="s">
        <v>87</v>
      </c>
      <c r="B546" s="2">
        <v>0.81343854963506079</v>
      </c>
    </row>
    <row r="547" spans="1:2" x14ac:dyDescent="0.25">
      <c r="A547" s="28" t="s">
        <v>80</v>
      </c>
      <c r="B547" s="2">
        <v>1.140080419768764</v>
      </c>
    </row>
    <row r="548" spans="1:2" x14ac:dyDescent="0.25">
      <c r="A548" s="28" t="s">
        <v>84</v>
      </c>
      <c r="B548" s="2">
        <v>11.461984397574756</v>
      </c>
    </row>
    <row r="549" spans="1:2" x14ac:dyDescent="0.25">
      <c r="A549" s="28" t="s">
        <v>86</v>
      </c>
      <c r="B549" s="2">
        <v>0.16602879296586301</v>
      </c>
    </row>
    <row r="550" spans="1:2" x14ac:dyDescent="0.25">
      <c r="A550" s="28" t="s">
        <v>85</v>
      </c>
      <c r="B550" s="2">
        <v>12.394527034404746</v>
      </c>
    </row>
    <row r="551" spans="1:2" x14ac:dyDescent="0.25">
      <c r="A551" s="6" t="s">
        <v>252</v>
      </c>
      <c r="B551" s="2">
        <v>33.804169498566637</v>
      </c>
    </row>
    <row r="552" spans="1:2" x14ac:dyDescent="0.25">
      <c r="A552" s="28" t="s">
        <v>31</v>
      </c>
      <c r="B552" s="2">
        <v>2.580670670679404</v>
      </c>
    </row>
    <row r="553" spans="1:2" x14ac:dyDescent="0.25">
      <c r="A553" s="28" t="s">
        <v>29</v>
      </c>
      <c r="B553" s="2">
        <v>6.2474588645017999</v>
      </c>
    </row>
    <row r="554" spans="1:2" x14ac:dyDescent="0.25">
      <c r="A554" s="28" t="s">
        <v>88</v>
      </c>
      <c r="B554" s="2">
        <v>6.3803078927808361</v>
      </c>
    </row>
    <row r="555" spans="1:2" x14ac:dyDescent="0.25">
      <c r="A555" s="28" t="s">
        <v>82</v>
      </c>
      <c r="B555" s="2">
        <v>3.4138559782625606</v>
      </c>
    </row>
    <row r="556" spans="1:2" x14ac:dyDescent="0.25">
      <c r="A556" s="28" t="s">
        <v>79</v>
      </c>
      <c r="B556" s="2">
        <v>0.24257774966340959</v>
      </c>
    </row>
    <row r="557" spans="1:2" x14ac:dyDescent="0.25">
      <c r="A557" s="28" t="s">
        <v>87</v>
      </c>
      <c r="B557" s="2">
        <v>1.1292327226127452</v>
      </c>
    </row>
    <row r="558" spans="1:2" x14ac:dyDescent="0.25">
      <c r="A558" s="28" t="s">
        <v>80</v>
      </c>
      <c r="B558" s="2">
        <v>2.4508289607477458</v>
      </c>
    </row>
    <row r="559" spans="1:2" x14ac:dyDescent="0.25">
      <c r="A559" s="28" t="s">
        <v>84</v>
      </c>
      <c r="B559" s="2">
        <v>2.2142147624655886</v>
      </c>
    </row>
    <row r="560" spans="1:2" x14ac:dyDescent="0.25">
      <c r="A560" s="28" t="s">
        <v>86</v>
      </c>
      <c r="B560" s="2">
        <v>0.11435420618335727</v>
      </c>
    </row>
    <row r="561" spans="1:2" x14ac:dyDescent="0.25">
      <c r="A561" s="28" t="s">
        <v>85</v>
      </c>
      <c r="B561" s="2">
        <v>9.0306676906691905</v>
      </c>
    </row>
    <row r="562" spans="1:2" x14ac:dyDescent="0.25">
      <c r="A562" s="6" t="s">
        <v>230</v>
      </c>
      <c r="B562" s="2">
        <v>27.322423369996024</v>
      </c>
    </row>
    <row r="563" spans="1:2" x14ac:dyDescent="0.25">
      <c r="A563" s="28" t="s">
        <v>31</v>
      </c>
      <c r="B563" s="2">
        <v>0.84670746616505044</v>
      </c>
    </row>
    <row r="564" spans="1:2" x14ac:dyDescent="0.25">
      <c r="A564" s="28" t="s">
        <v>29</v>
      </c>
      <c r="B564" s="2">
        <v>0.4409483158532288</v>
      </c>
    </row>
    <row r="565" spans="1:2" x14ac:dyDescent="0.25">
      <c r="A565" s="28" t="s">
        <v>88</v>
      </c>
      <c r="B565" s="2">
        <v>3.3322992806905289</v>
      </c>
    </row>
    <row r="566" spans="1:2" x14ac:dyDescent="0.25">
      <c r="A566" s="28" t="s">
        <v>82</v>
      </c>
      <c r="B566" s="2">
        <v>4.1554581335540153</v>
      </c>
    </row>
    <row r="567" spans="1:2" x14ac:dyDescent="0.25">
      <c r="A567" s="28" t="s">
        <v>79</v>
      </c>
      <c r="B567" s="2">
        <v>0.30081311686191675</v>
      </c>
    </row>
    <row r="568" spans="1:2" x14ac:dyDescent="0.25">
      <c r="A568" s="28" t="s">
        <v>87</v>
      </c>
      <c r="B568" s="2">
        <v>2.1222883980214093</v>
      </c>
    </row>
    <row r="569" spans="1:2" x14ac:dyDescent="0.25">
      <c r="A569" s="28" t="s">
        <v>80</v>
      </c>
      <c r="B569" s="2">
        <v>0.69224652364390926</v>
      </c>
    </row>
    <row r="570" spans="1:2" x14ac:dyDescent="0.25">
      <c r="A570" s="28" t="s">
        <v>84</v>
      </c>
      <c r="B570" s="2">
        <v>5.5397999149319626</v>
      </c>
    </row>
    <row r="571" spans="1:2" x14ac:dyDescent="0.25">
      <c r="A571" s="28" t="s">
        <v>86</v>
      </c>
      <c r="B571" s="2">
        <v>0.182859532140526</v>
      </c>
    </row>
    <row r="572" spans="1:2" x14ac:dyDescent="0.25">
      <c r="A572" s="28" t="s">
        <v>85</v>
      </c>
      <c r="B572" s="2">
        <v>9.7090026881334754</v>
      </c>
    </row>
    <row r="573" spans="1:2" x14ac:dyDescent="0.25">
      <c r="A573" s="6" t="s">
        <v>93</v>
      </c>
      <c r="B573" s="2">
        <v>346.39367257075793</v>
      </c>
    </row>
    <row r="574" spans="1:2" x14ac:dyDescent="0.25">
      <c r="A574" s="28" t="s">
        <v>31</v>
      </c>
      <c r="B574" s="2">
        <v>33.32013039300044</v>
      </c>
    </row>
    <row r="575" spans="1:2" x14ac:dyDescent="0.25">
      <c r="A575" s="28" t="s">
        <v>29</v>
      </c>
      <c r="B575" s="2">
        <v>23.260721236729175</v>
      </c>
    </row>
    <row r="576" spans="1:2" x14ac:dyDescent="0.25">
      <c r="A576" s="28" t="s">
        <v>88</v>
      </c>
      <c r="B576" s="2">
        <v>27.541757540265742</v>
      </c>
    </row>
    <row r="577" spans="1:2" x14ac:dyDescent="0.25">
      <c r="A577" s="28" t="s">
        <v>82</v>
      </c>
      <c r="B577" s="2">
        <v>53.797924631254439</v>
      </c>
    </row>
    <row r="578" spans="1:2" x14ac:dyDescent="0.25">
      <c r="A578" s="28" t="s">
        <v>79</v>
      </c>
      <c r="B578" s="2">
        <v>2.4024557372656337</v>
      </c>
    </row>
    <row r="579" spans="1:2" x14ac:dyDescent="0.25">
      <c r="A579" s="28" t="s">
        <v>87</v>
      </c>
      <c r="B579" s="2">
        <v>31.294669500639252</v>
      </c>
    </row>
    <row r="580" spans="1:2" x14ac:dyDescent="0.25">
      <c r="A580" s="28" t="s">
        <v>80</v>
      </c>
      <c r="B580" s="2">
        <v>13.45289086694847</v>
      </c>
    </row>
    <row r="581" spans="1:2" x14ac:dyDescent="0.25">
      <c r="A581" s="28" t="s">
        <v>84</v>
      </c>
      <c r="B581" s="2">
        <v>68.389026882808622</v>
      </c>
    </row>
    <row r="582" spans="1:2" x14ac:dyDescent="0.25">
      <c r="A582" s="28" t="s">
        <v>86</v>
      </c>
      <c r="B582" s="2">
        <v>1.3127001901207265</v>
      </c>
    </row>
    <row r="583" spans="1:2" x14ac:dyDescent="0.25">
      <c r="A583" s="28" t="s">
        <v>85</v>
      </c>
      <c r="B583" s="2">
        <v>91.621395591725417</v>
      </c>
    </row>
    <row r="584" spans="1:2" x14ac:dyDescent="0.25">
      <c r="A584" s="3" t="s">
        <v>88</v>
      </c>
      <c r="B584" s="2">
        <v>4045.0271079638787</v>
      </c>
    </row>
    <row r="585" spans="1:2" x14ac:dyDescent="0.25">
      <c r="A585" s="6" t="s">
        <v>229</v>
      </c>
      <c r="B585" s="2">
        <v>34.411913379353848</v>
      </c>
    </row>
    <row r="586" spans="1:2" x14ac:dyDescent="0.25">
      <c r="A586" s="28" t="s">
        <v>31</v>
      </c>
      <c r="B586" s="2">
        <v>6.4402147667230361E-2</v>
      </c>
    </row>
    <row r="587" spans="1:2" x14ac:dyDescent="0.25">
      <c r="A587" s="28" t="s">
        <v>29</v>
      </c>
      <c r="B587" s="2">
        <v>8.5992693419727095E-2</v>
      </c>
    </row>
    <row r="588" spans="1:2" x14ac:dyDescent="0.25">
      <c r="A588" s="28" t="s">
        <v>30</v>
      </c>
      <c r="B588" s="2">
        <v>9.4809297723162059E-2</v>
      </c>
    </row>
    <row r="589" spans="1:2" x14ac:dyDescent="0.25">
      <c r="A589" s="28" t="s">
        <v>82</v>
      </c>
      <c r="B589" s="2">
        <v>12.536287843895128</v>
      </c>
    </row>
    <row r="590" spans="1:2" x14ac:dyDescent="0.25">
      <c r="A590" s="28" t="s">
        <v>79</v>
      </c>
      <c r="B590" s="2">
        <v>1.158536428665573</v>
      </c>
    </row>
    <row r="591" spans="1:2" x14ac:dyDescent="0.25">
      <c r="A591" s="28" t="s">
        <v>87</v>
      </c>
      <c r="B591" s="2">
        <v>1.734515002218813E-2</v>
      </c>
    </row>
    <row r="592" spans="1:2" x14ac:dyDescent="0.25">
      <c r="A592" s="28" t="s">
        <v>80</v>
      </c>
      <c r="B592" s="2">
        <v>1.9515759007380775</v>
      </c>
    </row>
    <row r="593" spans="1:2" x14ac:dyDescent="0.25">
      <c r="A593" s="28" t="s">
        <v>84</v>
      </c>
      <c r="B593" s="2">
        <v>1.2670541577005097</v>
      </c>
    </row>
    <row r="594" spans="1:2" x14ac:dyDescent="0.25">
      <c r="A594" s="28" t="s">
        <v>86</v>
      </c>
      <c r="B594" s="2">
        <v>0.1554090117036187</v>
      </c>
    </row>
    <row r="595" spans="1:2" x14ac:dyDescent="0.25">
      <c r="A595" s="28" t="s">
        <v>85</v>
      </c>
      <c r="B595" s="2">
        <v>17.080500747818629</v>
      </c>
    </row>
    <row r="596" spans="1:2" x14ac:dyDescent="0.25">
      <c r="A596" s="6" t="s">
        <v>240</v>
      </c>
      <c r="B596" s="2">
        <v>2.3465461515703638</v>
      </c>
    </row>
    <row r="597" spans="1:2" x14ac:dyDescent="0.25">
      <c r="A597" s="28" t="s">
        <v>31</v>
      </c>
      <c r="B597" s="2">
        <v>0.22451739264351742</v>
      </c>
    </row>
    <row r="598" spans="1:2" x14ac:dyDescent="0.25">
      <c r="A598" s="28" t="s">
        <v>29</v>
      </c>
      <c r="B598" s="2">
        <v>2.524881639106228E-2</v>
      </c>
    </row>
    <row r="599" spans="1:2" x14ac:dyDescent="0.25">
      <c r="A599" s="28" t="s">
        <v>30</v>
      </c>
      <c r="B599" s="2">
        <v>2.311657819571666E-2</v>
      </c>
    </row>
    <row r="600" spans="1:2" x14ac:dyDescent="0.25">
      <c r="A600" s="28" t="s">
        <v>82</v>
      </c>
      <c r="B600" s="2">
        <v>0.80539503929974754</v>
      </c>
    </row>
    <row r="601" spans="1:2" x14ac:dyDescent="0.25">
      <c r="A601" s="28" t="s">
        <v>87</v>
      </c>
      <c r="B601" s="2">
        <v>5.7224184743501424E-2</v>
      </c>
    </row>
    <row r="602" spans="1:2" x14ac:dyDescent="0.25">
      <c r="A602" s="28" t="s">
        <v>80</v>
      </c>
      <c r="B602" s="2">
        <v>1.2788362647283513E-2</v>
      </c>
    </row>
    <row r="603" spans="1:2" x14ac:dyDescent="0.25">
      <c r="A603" s="28" t="s">
        <v>84</v>
      </c>
      <c r="B603" s="2">
        <v>0.38428508151330937</v>
      </c>
    </row>
    <row r="604" spans="1:2" x14ac:dyDescent="0.25">
      <c r="A604" s="28" t="s">
        <v>86</v>
      </c>
      <c r="B604" s="2">
        <v>3.2223544012611869E-4</v>
      </c>
    </row>
    <row r="605" spans="1:2" x14ac:dyDescent="0.25">
      <c r="A605" s="28" t="s">
        <v>85</v>
      </c>
      <c r="B605" s="2">
        <v>0.81364846069609953</v>
      </c>
    </row>
    <row r="606" spans="1:2" x14ac:dyDescent="0.25">
      <c r="A606" s="6" t="s">
        <v>242</v>
      </c>
      <c r="B606" s="2">
        <v>222.73641000391913</v>
      </c>
    </row>
    <row r="607" spans="1:2" x14ac:dyDescent="0.25">
      <c r="A607" s="28" t="s">
        <v>31</v>
      </c>
      <c r="B607" s="2">
        <v>7.6828550443588295</v>
      </c>
    </row>
    <row r="608" spans="1:2" x14ac:dyDescent="0.25">
      <c r="A608" s="28" t="s">
        <v>29</v>
      </c>
      <c r="B608" s="2">
        <v>32.948002541803604</v>
      </c>
    </row>
    <row r="609" spans="1:2" x14ac:dyDescent="0.25">
      <c r="A609" s="28" t="s">
        <v>30</v>
      </c>
      <c r="B609" s="2">
        <v>3.0275426917173331</v>
      </c>
    </row>
    <row r="610" spans="1:2" x14ac:dyDescent="0.25">
      <c r="A610" s="28" t="s">
        <v>82</v>
      </c>
      <c r="B610" s="2">
        <v>62.508672278447293</v>
      </c>
    </row>
    <row r="611" spans="1:2" x14ac:dyDescent="0.25">
      <c r="A611" s="28" t="s">
        <v>79</v>
      </c>
      <c r="B611" s="2">
        <v>2.2531992931850371</v>
      </c>
    </row>
    <row r="612" spans="1:2" x14ac:dyDescent="0.25">
      <c r="A612" s="28" t="s">
        <v>87</v>
      </c>
      <c r="B612" s="2">
        <v>9.209612085886306</v>
      </c>
    </row>
    <row r="613" spans="1:2" x14ac:dyDescent="0.25">
      <c r="A613" s="28" t="s">
        <v>80</v>
      </c>
      <c r="B613" s="2">
        <v>16.11962521040163</v>
      </c>
    </row>
    <row r="614" spans="1:2" x14ac:dyDescent="0.25">
      <c r="A614" s="28" t="s">
        <v>84</v>
      </c>
      <c r="B614" s="2">
        <v>51.231263391879452</v>
      </c>
    </row>
    <row r="615" spans="1:2" x14ac:dyDescent="0.25">
      <c r="A615" s="28" t="s">
        <v>86</v>
      </c>
      <c r="B615" s="2">
        <v>1.1176429423194385</v>
      </c>
    </row>
    <row r="616" spans="1:2" x14ac:dyDescent="0.25">
      <c r="A616" s="28" t="s">
        <v>85</v>
      </c>
      <c r="B616" s="2">
        <v>36.637994523920206</v>
      </c>
    </row>
    <row r="617" spans="1:2" x14ac:dyDescent="0.25">
      <c r="A617" s="6" t="s">
        <v>231</v>
      </c>
      <c r="B617" s="2">
        <v>94.01151616588507</v>
      </c>
    </row>
    <row r="618" spans="1:2" x14ac:dyDescent="0.25">
      <c r="A618" s="28" t="s">
        <v>29</v>
      </c>
      <c r="B618" s="2">
        <v>2.244846048963499E-3</v>
      </c>
    </row>
    <row r="619" spans="1:2" x14ac:dyDescent="0.25">
      <c r="A619" s="28" t="s">
        <v>82</v>
      </c>
      <c r="B619" s="2">
        <v>43.742643964390453</v>
      </c>
    </row>
    <row r="620" spans="1:2" x14ac:dyDescent="0.25">
      <c r="A620" s="28" t="s">
        <v>79</v>
      </c>
      <c r="B620" s="2">
        <v>2.1579772564815149</v>
      </c>
    </row>
    <row r="621" spans="1:2" x14ac:dyDescent="0.25">
      <c r="A621" s="28" t="s">
        <v>87</v>
      </c>
      <c r="B621" s="2">
        <v>4.3594230204070001</v>
      </c>
    </row>
    <row r="622" spans="1:2" x14ac:dyDescent="0.25">
      <c r="A622" s="28" t="s">
        <v>85</v>
      </c>
      <c r="B622" s="2">
        <v>43.749227078557126</v>
      </c>
    </row>
    <row r="623" spans="1:2" x14ac:dyDescent="0.25">
      <c r="A623" s="6" t="s">
        <v>19</v>
      </c>
      <c r="B623" s="2">
        <v>2.9235913878363928</v>
      </c>
    </row>
    <row r="624" spans="1:2" x14ac:dyDescent="0.25">
      <c r="A624" s="28" t="s">
        <v>31</v>
      </c>
      <c r="B624" s="2">
        <v>1.283217777046634E-3</v>
      </c>
    </row>
    <row r="625" spans="1:2" x14ac:dyDescent="0.25">
      <c r="A625" s="28" t="s">
        <v>29</v>
      </c>
      <c r="B625" s="2">
        <v>2.9509192383120951E-3</v>
      </c>
    </row>
    <row r="626" spans="1:2" x14ac:dyDescent="0.25">
      <c r="A626" s="28" t="s">
        <v>30</v>
      </c>
      <c r="B626" s="2">
        <v>2.1043689305126099E-2</v>
      </c>
    </row>
    <row r="627" spans="1:2" x14ac:dyDescent="0.25">
      <c r="A627" s="28" t="s">
        <v>82</v>
      </c>
      <c r="B627" s="2">
        <v>2.4510146828919197</v>
      </c>
    </row>
    <row r="628" spans="1:2" x14ac:dyDescent="0.25">
      <c r="A628" s="28" t="s">
        <v>79</v>
      </c>
      <c r="B628" s="2">
        <v>4.3626893693607055E-3</v>
      </c>
    </row>
    <row r="629" spans="1:2" x14ac:dyDescent="0.25">
      <c r="A629" s="28" t="s">
        <v>87</v>
      </c>
      <c r="B629" s="2">
        <v>4.0318229012925186E-2</v>
      </c>
    </row>
    <row r="630" spans="1:2" x14ac:dyDescent="0.25">
      <c r="A630" s="28" t="s">
        <v>84</v>
      </c>
      <c r="B630" s="2">
        <v>0.17495657218176511</v>
      </c>
    </row>
    <row r="631" spans="1:2" x14ac:dyDescent="0.25">
      <c r="A631" s="28" t="s">
        <v>86</v>
      </c>
      <c r="B631" s="2">
        <v>2.2114859856775266E-2</v>
      </c>
    </row>
    <row r="632" spans="1:2" x14ac:dyDescent="0.25">
      <c r="A632" s="28" t="s">
        <v>85</v>
      </c>
      <c r="B632" s="2">
        <v>0.20554652820316199</v>
      </c>
    </row>
    <row r="633" spans="1:2" x14ac:dyDescent="0.25">
      <c r="A633" s="6" t="s">
        <v>244</v>
      </c>
      <c r="B633" s="2">
        <v>69.22008976239556</v>
      </c>
    </row>
    <row r="634" spans="1:2" x14ac:dyDescent="0.25">
      <c r="A634" s="28" t="s">
        <v>31</v>
      </c>
      <c r="B634" s="2">
        <v>3.6341835412098287</v>
      </c>
    </row>
    <row r="635" spans="1:2" x14ac:dyDescent="0.25">
      <c r="A635" s="28" t="s">
        <v>29</v>
      </c>
      <c r="B635" s="2">
        <v>1.884270519364778</v>
      </c>
    </row>
    <row r="636" spans="1:2" x14ac:dyDescent="0.25">
      <c r="A636" s="28" t="s">
        <v>30</v>
      </c>
      <c r="B636" s="2">
        <v>0.86645540046991343</v>
      </c>
    </row>
    <row r="637" spans="1:2" x14ac:dyDescent="0.25">
      <c r="A637" s="28" t="s">
        <v>82</v>
      </c>
      <c r="B637" s="2">
        <v>28.090056918338419</v>
      </c>
    </row>
    <row r="638" spans="1:2" x14ac:dyDescent="0.25">
      <c r="A638" s="28" t="s">
        <v>79</v>
      </c>
      <c r="B638" s="2">
        <v>1.6875329919106767</v>
      </c>
    </row>
    <row r="639" spans="1:2" x14ac:dyDescent="0.25">
      <c r="A639" s="28" t="s">
        <v>87</v>
      </c>
      <c r="B639" s="2">
        <v>0.30820004761736225</v>
      </c>
    </row>
    <row r="640" spans="1:2" x14ac:dyDescent="0.25">
      <c r="A640" s="28" t="s">
        <v>80</v>
      </c>
      <c r="B640" s="2">
        <v>3.3660592973128876</v>
      </c>
    </row>
    <row r="641" spans="1:2" x14ac:dyDescent="0.25">
      <c r="A641" s="28" t="s">
        <v>84</v>
      </c>
      <c r="B641" s="2">
        <v>6.428031942638774</v>
      </c>
    </row>
    <row r="642" spans="1:2" x14ac:dyDescent="0.25">
      <c r="A642" s="28" t="s">
        <v>86</v>
      </c>
      <c r="B642" s="2">
        <v>0.21373554448650439</v>
      </c>
    </row>
    <row r="643" spans="1:2" x14ac:dyDescent="0.25">
      <c r="A643" s="28" t="s">
        <v>85</v>
      </c>
      <c r="B643" s="2">
        <v>22.741563559046419</v>
      </c>
    </row>
    <row r="644" spans="1:2" x14ac:dyDescent="0.25">
      <c r="A644" s="6" t="s">
        <v>52</v>
      </c>
      <c r="B644" s="2">
        <v>9.6171748711392357</v>
      </c>
    </row>
    <row r="645" spans="1:2" x14ac:dyDescent="0.25">
      <c r="A645" s="28" t="s">
        <v>29</v>
      </c>
      <c r="B645" s="2">
        <v>1.082831534284814E-2</v>
      </c>
    </row>
    <row r="646" spans="1:2" x14ac:dyDescent="0.25">
      <c r="A646" s="28" t="s">
        <v>30</v>
      </c>
      <c r="B646" s="2">
        <v>9.9002149106094907E-4</v>
      </c>
    </row>
    <row r="647" spans="1:2" x14ac:dyDescent="0.25">
      <c r="A647" s="28" t="s">
        <v>82</v>
      </c>
      <c r="B647" s="2">
        <v>8.9576818289790126</v>
      </c>
    </row>
    <row r="648" spans="1:2" x14ac:dyDescent="0.25">
      <c r="A648" s="28" t="s">
        <v>87</v>
      </c>
      <c r="B648" s="2">
        <v>7.5611875733188186E-2</v>
      </c>
    </row>
    <row r="649" spans="1:2" x14ac:dyDescent="0.25">
      <c r="A649" s="28" t="s">
        <v>85</v>
      </c>
      <c r="B649" s="2">
        <v>0.57206282959312738</v>
      </c>
    </row>
    <row r="650" spans="1:2" x14ac:dyDescent="0.25">
      <c r="A650" s="6" t="s">
        <v>246</v>
      </c>
      <c r="B650" s="2">
        <v>36.372506484486138</v>
      </c>
    </row>
    <row r="651" spans="1:2" x14ac:dyDescent="0.25">
      <c r="A651" s="28" t="s">
        <v>31</v>
      </c>
      <c r="B651" s="2">
        <v>0.43863701255916193</v>
      </c>
    </row>
    <row r="652" spans="1:2" x14ac:dyDescent="0.25">
      <c r="A652" s="28" t="s">
        <v>29</v>
      </c>
      <c r="B652" s="2">
        <v>0.54591345283644399</v>
      </c>
    </row>
    <row r="653" spans="1:2" x14ac:dyDescent="0.25">
      <c r="A653" s="28" t="s">
        <v>30</v>
      </c>
      <c r="B653" s="2">
        <v>0.98033124079836342</v>
      </c>
    </row>
    <row r="654" spans="1:2" x14ac:dyDescent="0.25">
      <c r="A654" s="28" t="s">
        <v>82</v>
      </c>
      <c r="B654" s="2">
        <v>13.607997136939586</v>
      </c>
    </row>
    <row r="655" spans="1:2" x14ac:dyDescent="0.25">
      <c r="A655" s="28" t="s">
        <v>79</v>
      </c>
      <c r="B655" s="2">
        <v>2.5263575711860686</v>
      </c>
    </row>
    <row r="656" spans="1:2" x14ac:dyDescent="0.25">
      <c r="A656" s="28" t="s">
        <v>87</v>
      </c>
      <c r="B656" s="2">
        <v>2.5096022588226528</v>
      </c>
    </row>
    <row r="657" spans="1:2" x14ac:dyDescent="0.25">
      <c r="A657" s="28" t="s">
        <v>80</v>
      </c>
      <c r="B657" s="2">
        <v>2.941389401397922</v>
      </c>
    </row>
    <row r="658" spans="1:2" x14ac:dyDescent="0.25">
      <c r="A658" s="28" t="s">
        <v>84</v>
      </c>
      <c r="B658" s="2">
        <v>5.3668200667951274</v>
      </c>
    </row>
    <row r="659" spans="1:2" x14ac:dyDescent="0.25">
      <c r="A659" s="28" t="s">
        <v>86</v>
      </c>
      <c r="B659" s="2">
        <v>0.93489313639818561</v>
      </c>
    </row>
    <row r="660" spans="1:2" x14ac:dyDescent="0.25">
      <c r="A660" s="28" t="s">
        <v>85</v>
      </c>
      <c r="B660" s="2">
        <v>6.5205652067526279</v>
      </c>
    </row>
    <row r="661" spans="1:2" x14ac:dyDescent="0.25">
      <c r="A661" s="6" t="s">
        <v>248</v>
      </c>
      <c r="B661" s="2">
        <v>634.1365348822743</v>
      </c>
    </row>
    <row r="662" spans="1:2" x14ac:dyDescent="0.25">
      <c r="A662" s="28" t="s">
        <v>31</v>
      </c>
      <c r="B662" s="2">
        <v>16.56022350023277</v>
      </c>
    </row>
    <row r="663" spans="1:2" x14ac:dyDescent="0.25">
      <c r="A663" s="28" t="s">
        <v>29</v>
      </c>
      <c r="B663" s="2">
        <v>14.529716380380981</v>
      </c>
    </row>
    <row r="664" spans="1:2" x14ac:dyDescent="0.25">
      <c r="A664" s="28" t="s">
        <v>30</v>
      </c>
      <c r="B664" s="2">
        <v>8.1850827844185066</v>
      </c>
    </row>
    <row r="665" spans="1:2" x14ac:dyDescent="0.25">
      <c r="A665" s="28" t="s">
        <v>82</v>
      </c>
      <c r="B665" s="2">
        <v>200.94958229874169</v>
      </c>
    </row>
    <row r="666" spans="1:2" x14ac:dyDescent="0.25">
      <c r="A666" s="28" t="s">
        <v>79</v>
      </c>
      <c r="B666" s="2">
        <v>4.1574281233630241</v>
      </c>
    </row>
    <row r="667" spans="1:2" x14ac:dyDescent="0.25">
      <c r="A667" s="28" t="s">
        <v>87</v>
      </c>
      <c r="B667" s="2">
        <v>0.46637411507644572</v>
      </c>
    </row>
    <row r="668" spans="1:2" x14ac:dyDescent="0.25">
      <c r="A668" s="28" t="s">
        <v>80</v>
      </c>
      <c r="B668" s="2">
        <v>7.8845319616252478</v>
      </c>
    </row>
    <row r="669" spans="1:2" x14ac:dyDescent="0.25">
      <c r="A669" s="28" t="s">
        <v>84</v>
      </c>
      <c r="B669" s="2">
        <v>265.99529267682209</v>
      </c>
    </row>
    <row r="670" spans="1:2" x14ac:dyDescent="0.25">
      <c r="A670" s="28" t="s">
        <v>86</v>
      </c>
      <c r="B670" s="2">
        <v>0.51955811452280376</v>
      </c>
    </row>
    <row r="671" spans="1:2" x14ac:dyDescent="0.25">
      <c r="A671" s="28" t="s">
        <v>85</v>
      </c>
      <c r="B671" s="2">
        <v>114.88874492709064</v>
      </c>
    </row>
    <row r="672" spans="1:2" x14ac:dyDescent="0.25">
      <c r="A672" s="6" t="s">
        <v>20</v>
      </c>
      <c r="B672" s="2">
        <v>176.9238814553905</v>
      </c>
    </row>
    <row r="673" spans="1:2" x14ac:dyDescent="0.25">
      <c r="A673" s="28" t="s">
        <v>31</v>
      </c>
      <c r="B673" s="2">
        <v>1.120724745862729</v>
      </c>
    </row>
    <row r="674" spans="1:2" x14ac:dyDescent="0.25">
      <c r="A674" s="28" t="s">
        <v>29</v>
      </c>
      <c r="B674" s="2">
        <v>1.5241648126419094</v>
      </c>
    </row>
    <row r="675" spans="1:2" x14ac:dyDescent="0.25">
      <c r="A675" s="28" t="s">
        <v>30</v>
      </c>
      <c r="B675" s="2">
        <v>3.213059728147158</v>
      </c>
    </row>
    <row r="676" spans="1:2" x14ac:dyDescent="0.25">
      <c r="A676" s="28" t="s">
        <v>82</v>
      </c>
      <c r="B676" s="2">
        <v>149.75257632435734</v>
      </c>
    </row>
    <row r="677" spans="1:2" x14ac:dyDescent="0.25">
      <c r="A677" s="28" t="s">
        <v>79</v>
      </c>
      <c r="B677" s="2">
        <v>1.3728044188715169</v>
      </c>
    </row>
    <row r="678" spans="1:2" x14ac:dyDescent="0.25">
      <c r="A678" s="28" t="s">
        <v>80</v>
      </c>
      <c r="B678" s="2">
        <v>1.5582510500524087</v>
      </c>
    </row>
    <row r="679" spans="1:2" x14ac:dyDescent="0.25">
      <c r="A679" s="28" t="s">
        <v>84</v>
      </c>
      <c r="B679" s="2">
        <v>11.717240914012311</v>
      </c>
    </row>
    <row r="680" spans="1:2" x14ac:dyDescent="0.25">
      <c r="A680" s="28" t="s">
        <v>86</v>
      </c>
      <c r="B680" s="2">
        <v>2.4741585835070667</v>
      </c>
    </row>
    <row r="681" spans="1:2" x14ac:dyDescent="0.25">
      <c r="A681" s="28" t="s">
        <v>85</v>
      </c>
      <c r="B681" s="2">
        <v>4.1909008779380903</v>
      </c>
    </row>
    <row r="682" spans="1:2" x14ac:dyDescent="0.25">
      <c r="A682" s="6" t="s">
        <v>21</v>
      </c>
      <c r="B682" s="2">
        <v>59.816769253096112</v>
      </c>
    </row>
    <row r="683" spans="1:2" x14ac:dyDescent="0.25">
      <c r="A683" s="28" t="s">
        <v>31</v>
      </c>
      <c r="B683" s="2">
        <v>0.42547164761517647</v>
      </c>
    </row>
    <row r="684" spans="1:2" x14ac:dyDescent="0.25">
      <c r="A684" s="28" t="s">
        <v>29</v>
      </c>
      <c r="B684" s="2">
        <v>0.38844141980247066</v>
      </c>
    </row>
    <row r="685" spans="1:2" x14ac:dyDescent="0.25">
      <c r="A685" s="28" t="s">
        <v>30</v>
      </c>
      <c r="B685" s="2">
        <v>0.34118933493063497</v>
      </c>
    </row>
    <row r="686" spans="1:2" x14ac:dyDescent="0.25">
      <c r="A686" s="28" t="s">
        <v>82</v>
      </c>
      <c r="B686" s="2">
        <v>33.780052190556297</v>
      </c>
    </row>
    <row r="687" spans="1:2" x14ac:dyDescent="0.25">
      <c r="A687" s="28" t="s">
        <v>79</v>
      </c>
      <c r="B687" s="2">
        <v>0.83547166207892909</v>
      </c>
    </row>
    <row r="688" spans="1:2" x14ac:dyDescent="0.25">
      <c r="A688" s="28" t="s">
        <v>87</v>
      </c>
      <c r="B688" s="2">
        <v>2.6311944051418052</v>
      </c>
    </row>
    <row r="689" spans="1:2" x14ac:dyDescent="0.25">
      <c r="A689" s="28" t="s">
        <v>80</v>
      </c>
      <c r="B689" s="2">
        <v>0.43059201037518136</v>
      </c>
    </row>
    <row r="690" spans="1:2" x14ac:dyDescent="0.25">
      <c r="A690" s="28" t="s">
        <v>84</v>
      </c>
      <c r="B690" s="2">
        <v>3.0565281509783953</v>
      </c>
    </row>
    <row r="691" spans="1:2" x14ac:dyDescent="0.25">
      <c r="A691" s="28" t="s">
        <v>86</v>
      </c>
      <c r="B691" s="2">
        <v>3.1501231781070493</v>
      </c>
    </row>
    <row r="692" spans="1:2" x14ac:dyDescent="0.25">
      <c r="A692" s="28" t="s">
        <v>85</v>
      </c>
      <c r="B692" s="2">
        <v>14.777705253510167</v>
      </c>
    </row>
    <row r="693" spans="1:2" x14ac:dyDescent="0.25">
      <c r="A693" s="6" t="s">
        <v>22</v>
      </c>
      <c r="B693" s="2">
        <v>17.759660812561684</v>
      </c>
    </row>
    <row r="694" spans="1:2" x14ac:dyDescent="0.25">
      <c r="A694" s="28" t="s">
        <v>31</v>
      </c>
      <c r="B694" s="2">
        <v>0.33242632615745255</v>
      </c>
    </row>
    <row r="695" spans="1:2" x14ac:dyDescent="0.25">
      <c r="A695" s="28" t="s">
        <v>29</v>
      </c>
      <c r="B695" s="2">
        <v>9.0148930198118579E-2</v>
      </c>
    </row>
    <row r="696" spans="1:2" x14ac:dyDescent="0.25">
      <c r="A696" s="28" t="s">
        <v>30</v>
      </c>
      <c r="B696" s="2">
        <v>0.34554129351949586</v>
      </c>
    </row>
    <row r="697" spans="1:2" x14ac:dyDescent="0.25">
      <c r="A697" s="28" t="s">
        <v>82</v>
      </c>
      <c r="B697" s="2">
        <v>4.5747718579804211</v>
      </c>
    </row>
    <row r="698" spans="1:2" x14ac:dyDescent="0.25">
      <c r="A698" s="28" t="s">
        <v>79</v>
      </c>
      <c r="B698" s="2">
        <v>0.7633171287765157</v>
      </c>
    </row>
    <row r="699" spans="1:2" x14ac:dyDescent="0.25">
      <c r="A699" s="28" t="s">
        <v>87</v>
      </c>
      <c r="B699" s="2">
        <v>0.14839133585468547</v>
      </c>
    </row>
    <row r="700" spans="1:2" x14ac:dyDescent="0.25">
      <c r="A700" s="28" t="s">
        <v>80</v>
      </c>
      <c r="B700" s="2">
        <v>0.87099561578614193</v>
      </c>
    </row>
    <row r="701" spans="1:2" x14ac:dyDescent="0.25">
      <c r="A701" s="28" t="s">
        <v>84</v>
      </c>
      <c r="B701" s="2">
        <v>8.8378493072173789</v>
      </c>
    </row>
    <row r="702" spans="1:2" x14ac:dyDescent="0.25">
      <c r="A702" s="28" t="s">
        <v>86</v>
      </c>
      <c r="B702" s="2">
        <v>2.240253593670271E-2</v>
      </c>
    </row>
    <row r="703" spans="1:2" x14ac:dyDescent="0.25">
      <c r="A703" s="28" t="s">
        <v>85</v>
      </c>
      <c r="B703" s="2">
        <v>1.7738164811347723</v>
      </c>
    </row>
    <row r="704" spans="1:2" x14ac:dyDescent="0.25">
      <c r="A704" s="6" t="s">
        <v>25</v>
      </c>
      <c r="B704" s="2">
        <v>47.908905444643295</v>
      </c>
    </row>
    <row r="705" spans="1:2" x14ac:dyDescent="0.25">
      <c r="A705" s="28" t="s">
        <v>31</v>
      </c>
      <c r="B705" s="2">
        <v>0.92260332616073193</v>
      </c>
    </row>
    <row r="706" spans="1:2" x14ac:dyDescent="0.25">
      <c r="A706" s="28" t="s">
        <v>29</v>
      </c>
      <c r="B706" s="2">
        <v>0.76390399081558436</v>
      </c>
    </row>
    <row r="707" spans="1:2" x14ac:dyDescent="0.25">
      <c r="A707" s="28" t="s">
        <v>30</v>
      </c>
      <c r="B707" s="2">
        <v>0.13191710655372627</v>
      </c>
    </row>
    <row r="708" spans="1:2" x14ac:dyDescent="0.25">
      <c r="A708" s="28" t="s">
        <v>82</v>
      </c>
      <c r="B708" s="2">
        <v>19.631201706942559</v>
      </c>
    </row>
    <row r="709" spans="1:2" x14ac:dyDescent="0.25">
      <c r="A709" s="28" t="s">
        <v>79</v>
      </c>
      <c r="B709" s="2">
        <v>1.5209995052071783</v>
      </c>
    </row>
    <row r="710" spans="1:2" x14ac:dyDescent="0.25">
      <c r="A710" s="28" t="s">
        <v>87</v>
      </c>
      <c r="B710" s="2">
        <v>8.0165394016845664</v>
      </c>
    </row>
    <row r="711" spans="1:2" x14ac:dyDescent="0.25">
      <c r="A711" s="28" t="s">
        <v>80</v>
      </c>
      <c r="B711" s="2">
        <v>4.592516627827627</v>
      </c>
    </row>
    <row r="712" spans="1:2" x14ac:dyDescent="0.25">
      <c r="A712" s="28" t="s">
        <v>84</v>
      </c>
      <c r="B712" s="2">
        <v>3.8283188706440323</v>
      </c>
    </row>
    <row r="713" spans="1:2" x14ac:dyDescent="0.25">
      <c r="A713" s="28" t="s">
        <v>86</v>
      </c>
      <c r="B713" s="2">
        <v>0.15718431046496567</v>
      </c>
    </row>
    <row r="714" spans="1:2" x14ac:dyDescent="0.25">
      <c r="A714" s="28" t="s">
        <v>85</v>
      </c>
      <c r="B714" s="2">
        <v>8.3437205983423208</v>
      </c>
    </row>
    <row r="715" spans="1:2" x14ac:dyDescent="0.25">
      <c r="A715" s="6" t="s">
        <v>23</v>
      </c>
      <c r="B715" s="2">
        <v>24.562000066248668</v>
      </c>
    </row>
    <row r="716" spans="1:2" x14ac:dyDescent="0.25">
      <c r="A716" s="28" t="s">
        <v>31</v>
      </c>
      <c r="B716" s="2">
        <v>0.40396858720284623</v>
      </c>
    </row>
    <row r="717" spans="1:2" x14ac:dyDescent="0.25">
      <c r="A717" s="28" t="s">
        <v>29</v>
      </c>
      <c r="B717" s="2">
        <v>0.93094985882348646</v>
      </c>
    </row>
    <row r="718" spans="1:2" x14ac:dyDescent="0.25">
      <c r="A718" s="28" t="s">
        <v>30</v>
      </c>
      <c r="B718" s="2">
        <v>0.1576116048952558</v>
      </c>
    </row>
    <row r="719" spans="1:2" x14ac:dyDescent="0.25">
      <c r="A719" s="28" t="s">
        <v>82</v>
      </c>
      <c r="B719" s="2">
        <v>13.160543786538888</v>
      </c>
    </row>
    <row r="720" spans="1:2" x14ac:dyDescent="0.25">
      <c r="A720" s="28" t="s">
        <v>79</v>
      </c>
      <c r="B720" s="2">
        <v>1.4111054540588985</v>
      </c>
    </row>
    <row r="721" spans="1:2" x14ac:dyDescent="0.25">
      <c r="A721" s="28" t="s">
        <v>87</v>
      </c>
      <c r="B721" s="2">
        <v>2.0436651892569095E-2</v>
      </c>
    </row>
    <row r="722" spans="1:2" x14ac:dyDescent="0.25">
      <c r="A722" s="28" t="s">
        <v>80</v>
      </c>
      <c r="B722" s="2">
        <v>0.18552195393451029</v>
      </c>
    </row>
    <row r="723" spans="1:2" x14ac:dyDescent="0.25">
      <c r="A723" s="28" t="s">
        <v>84</v>
      </c>
      <c r="B723" s="2">
        <v>6.3427546150201675</v>
      </c>
    </row>
    <row r="724" spans="1:2" x14ac:dyDescent="0.25">
      <c r="A724" s="28" t="s">
        <v>86</v>
      </c>
      <c r="B724" s="2">
        <v>3.7473693308723355E-2</v>
      </c>
    </row>
    <row r="725" spans="1:2" x14ac:dyDescent="0.25">
      <c r="A725" s="28" t="s">
        <v>85</v>
      </c>
      <c r="B725" s="2">
        <v>1.9116338605733185</v>
      </c>
    </row>
    <row r="726" spans="1:2" x14ac:dyDescent="0.25">
      <c r="A726" s="6" t="s">
        <v>250</v>
      </c>
      <c r="B726" s="2">
        <v>300.48892059495461</v>
      </c>
    </row>
    <row r="727" spans="1:2" x14ac:dyDescent="0.25">
      <c r="A727" s="28" t="s">
        <v>31</v>
      </c>
      <c r="B727" s="2">
        <v>4.2162470317809033</v>
      </c>
    </row>
    <row r="728" spans="1:2" x14ac:dyDescent="0.25">
      <c r="A728" s="28" t="s">
        <v>29</v>
      </c>
      <c r="B728" s="2">
        <v>1.5416265559903519</v>
      </c>
    </row>
    <row r="729" spans="1:2" x14ac:dyDescent="0.25">
      <c r="A729" s="28" t="s">
        <v>30</v>
      </c>
      <c r="B729" s="2">
        <v>1.8759553982840227</v>
      </c>
    </row>
    <row r="730" spans="1:2" x14ac:dyDescent="0.25">
      <c r="A730" s="28" t="s">
        <v>82</v>
      </c>
      <c r="B730" s="2">
        <v>39.460482833451991</v>
      </c>
    </row>
    <row r="731" spans="1:2" x14ac:dyDescent="0.25">
      <c r="A731" s="28" t="s">
        <v>79</v>
      </c>
      <c r="B731" s="2">
        <v>1.7517842855572401</v>
      </c>
    </row>
    <row r="732" spans="1:2" x14ac:dyDescent="0.25">
      <c r="A732" s="28" t="s">
        <v>87</v>
      </c>
      <c r="B732" s="2">
        <v>0.55397187416027993</v>
      </c>
    </row>
    <row r="733" spans="1:2" x14ac:dyDescent="0.25">
      <c r="A733" s="28" t="s">
        <v>80</v>
      </c>
      <c r="B733" s="2">
        <v>23.78037812871845</v>
      </c>
    </row>
    <row r="734" spans="1:2" x14ac:dyDescent="0.25">
      <c r="A734" s="28" t="s">
        <v>84</v>
      </c>
      <c r="B734" s="2">
        <v>144.36398291313841</v>
      </c>
    </row>
    <row r="735" spans="1:2" x14ac:dyDescent="0.25">
      <c r="A735" s="28" t="s">
        <v>86</v>
      </c>
      <c r="B735" s="2">
        <v>1.6003795720706879</v>
      </c>
    </row>
    <row r="736" spans="1:2" x14ac:dyDescent="0.25">
      <c r="A736" s="28" t="s">
        <v>85</v>
      </c>
      <c r="B736" s="2">
        <v>81.344112001802273</v>
      </c>
    </row>
    <row r="737" spans="1:2" x14ac:dyDescent="0.25">
      <c r="A737" s="6" t="s">
        <v>252</v>
      </c>
      <c r="B737" s="2">
        <v>210.62966545171562</v>
      </c>
    </row>
    <row r="738" spans="1:2" x14ac:dyDescent="0.25">
      <c r="A738" s="28" t="s">
        <v>31</v>
      </c>
      <c r="B738" s="2">
        <v>5.0244611820836687</v>
      </c>
    </row>
    <row r="739" spans="1:2" x14ac:dyDescent="0.25">
      <c r="A739" s="28" t="s">
        <v>29</v>
      </c>
      <c r="B739" s="2">
        <v>18.955604630735355</v>
      </c>
    </row>
    <row r="740" spans="1:2" x14ac:dyDescent="0.25">
      <c r="A740" s="28" t="s">
        <v>30</v>
      </c>
      <c r="B740" s="2">
        <v>4.569577680379032</v>
      </c>
    </row>
    <row r="741" spans="1:2" x14ac:dyDescent="0.25">
      <c r="A741" s="28" t="s">
        <v>82</v>
      </c>
      <c r="B741" s="2">
        <v>50.665701834232863</v>
      </c>
    </row>
    <row r="742" spans="1:2" x14ac:dyDescent="0.25">
      <c r="A742" s="28" t="s">
        <v>79</v>
      </c>
      <c r="B742" s="2">
        <v>4.7721388889519014</v>
      </c>
    </row>
    <row r="743" spans="1:2" x14ac:dyDescent="0.25">
      <c r="A743" s="28" t="s">
        <v>87</v>
      </c>
      <c r="B743" s="2">
        <v>1.8723091233112763</v>
      </c>
    </row>
    <row r="744" spans="1:2" x14ac:dyDescent="0.25">
      <c r="A744" s="28" t="s">
        <v>80</v>
      </c>
      <c r="B744" s="2">
        <v>51.849301023989106</v>
      </c>
    </row>
    <row r="745" spans="1:2" x14ac:dyDescent="0.25">
      <c r="A745" s="28" t="s">
        <v>84</v>
      </c>
      <c r="B745" s="2">
        <v>30.681947230563516</v>
      </c>
    </row>
    <row r="746" spans="1:2" x14ac:dyDescent="0.25">
      <c r="A746" s="28" t="s">
        <v>86</v>
      </c>
      <c r="B746" s="2">
        <v>1.2014678546806117</v>
      </c>
    </row>
    <row r="747" spans="1:2" x14ac:dyDescent="0.25">
      <c r="A747" s="28" t="s">
        <v>85</v>
      </c>
      <c r="B747" s="2">
        <v>41.037156002788294</v>
      </c>
    </row>
    <row r="748" spans="1:2" x14ac:dyDescent="0.25">
      <c r="A748" s="6" t="s">
        <v>230</v>
      </c>
      <c r="B748" s="2">
        <v>78.647467814468058</v>
      </c>
    </row>
    <row r="749" spans="1:2" x14ac:dyDescent="0.25">
      <c r="A749" s="28" t="s">
        <v>31</v>
      </c>
      <c r="B749" s="2">
        <v>3.241805670753406</v>
      </c>
    </row>
    <row r="750" spans="1:2" x14ac:dyDescent="0.25">
      <c r="A750" s="28" t="s">
        <v>29</v>
      </c>
      <c r="B750" s="2">
        <v>0.95846871521403343</v>
      </c>
    </row>
    <row r="751" spans="1:2" x14ac:dyDescent="0.25">
      <c r="A751" s="28" t="s">
        <v>30</v>
      </c>
      <c r="B751" s="2">
        <v>1.9187514818647315</v>
      </c>
    </row>
    <row r="752" spans="1:2" x14ac:dyDescent="0.25">
      <c r="A752" s="28" t="s">
        <v>82</v>
      </c>
      <c r="B752" s="2">
        <v>19.425443539991328</v>
      </c>
    </row>
    <row r="753" spans="1:2" x14ac:dyDescent="0.25">
      <c r="A753" s="28" t="s">
        <v>79</v>
      </c>
      <c r="B753" s="2">
        <v>0.50741479375531018</v>
      </c>
    </row>
    <row r="754" spans="1:2" x14ac:dyDescent="0.25">
      <c r="A754" s="28" t="s">
        <v>87</v>
      </c>
      <c r="B754" s="2">
        <v>1.7186565106950547</v>
      </c>
    </row>
    <row r="755" spans="1:2" x14ac:dyDescent="0.25">
      <c r="A755" s="28" t="s">
        <v>80</v>
      </c>
      <c r="B755" s="2">
        <v>4.3511750909047988</v>
      </c>
    </row>
    <row r="756" spans="1:2" x14ac:dyDescent="0.25">
      <c r="A756" s="28" t="s">
        <v>84</v>
      </c>
      <c r="B756" s="2">
        <v>23.194105279469259</v>
      </c>
    </row>
    <row r="757" spans="1:2" x14ac:dyDescent="0.25">
      <c r="A757" s="28" t="s">
        <v>86</v>
      </c>
      <c r="B757" s="2">
        <v>1.3231239087753255</v>
      </c>
    </row>
    <row r="758" spans="1:2" x14ac:dyDescent="0.25">
      <c r="A758" s="28" t="s">
        <v>85</v>
      </c>
      <c r="B758" s="2">
        <v>22.008522823044821</v>
      </c>
    </row>
    <row r="759" spans="1:2" x14ac:dyDescent="0.25">
      <c r="A759" s="6" t="s">
        <v>93</v>
      </c>
      <c r="B759" s="2">
        <v>2022.5135539819382</v>
      </c>
    </row>
    <row r="760" spans="1:2" x14ac:dyDescent="0.25">
      <c r="A760" s="28" t="s">
        <v>31</v>
      </c>
      <c r="B760" s="2">
        <v>44.293810374065302</v>
      </c>
    </row>
    <row r="761" spans="1:2" x14ac:dyDescent="0.25">
      <c r="A761" s="28" t="s">
        <v>29</v>
      </c>
      <c r="B761" s="2">
        <v>75.188477399048026</v>
      </c>
    </row>
    <row r="762" spans="1:2" x14ac:dyDescent="0.25">
      <c r="A762" s="28" t="s">
        <v>30</v>
      </c>
      <c r="B762" s="2">
        <v>25.752975332693239</v>
      </c>
    </row>
    <row r="763" spans="1:2" x14ac:dyDescent="0.25">
      <c r="A763" s="28" t="s">
        <v>82</v>
      </c>
      <c r="B763" s="2">
        <v>704.10010606597484</v>
      </c>
    </row>
    <row r="764" spans="1:2" x14ac:dyDescent="0.25">
      <c r="A764" s="28" t="s">
        <v>79</v>
      </c>
      <c r="B764" s="2">
        <v>26.880430491418743</v>
      </c>
    </row>
    <row r="765" spans="1:2" x14ac:dyDescent="0.25">
      <c r="A765" s="28" t="s">
        <v>87</v>
      </c>
      <c r="B765" s="2">
        <v>32.005210270061802</v>
      </c>
    </row>
    <row r="766" spans="1:2" x14ac:dyDescent="0.25">
      <c r="A766" s="28" t="s">
        <v>80</v>
      </c>
      <c r="B766" s="2">
        <v>119.89470163571127</v>
      </c>
    </row>
    <row r="767" spans="1:2" x14ac:dyDescent="0.25">
      <c r="A767" s="28" t="s">
        <v>84</v>
      </c>
      <c r="B767" s="2">
        <v>562.87043117057453</v>
      </c>
    </row>
    <row r="768" spans="1:2" x14ac:dyDescent="0.25">
      <c r="A768" s="28" t="s">
        <v>86</v>
      </c>
      <c r="B768" s="2">
        <v>12.929989481578586</v>
      </c>
    </row>
    <row r="769" spans="1:2" x14ac:dyDescent="0.25">
      <c r="A769" s="28" t="s">
        <v>85</v>
      </c>
      <c r="B769" s="2">
        <v>418.59742176081204</v>
      </c>
    </row>
    <row r="770" spans="1:2" x14ac:dyDescent="0.25">
      <c r="A770" s="3" t="s">
        <v>82</v>
      </c>
      <c r="B770" s="2">
        <v>4373.778878818679</v>
      </c>
    </row>
    <row r="771" spans="1:2" x14ac:dyDescent="0.25">
      <c r="A771" s="6" t="s">
        <v>229</v>
      </c>
      <c r="B771" s="2">
        <v>63.544481067603016</v>
      </c>
    </row>
    <row r="772" spans="1:2" x14ac:dyDescent="0.25">
      <c r="A772" s="28" t="s">
        <v>31</v>
      </c>
      <c r="B772" s="2">
        <v>0.50116673943579426</v>
      </c>
    </row>
    <row r="773" spans="1:2" x14ac:dyDescent="0.25">
      <c r="A773" s="28" t="s">
        <v>29</v>
      </c>
      <c r="B773" s="2">
        <v>0.55881021138064346</v>
      </c>
    </row>
    <row r="774" spans="1:2" x14ac:dyDescent="0.25">
      <c r="A774" s="28" t="s">
        <v>30</v>
      </c>
      <c r="B774" s="2">
        <v>0.27727883202164805</v>
      </c>
    </row>
    <row r="775" spans="1:2" x14ac:dyDescent="0.25">
      <c r="A775" s="28" t="s">
        <v>88</v>
      </c>
      <c r="B775" s="2">
        <v>39.582122831735511</v>
      </c>
    </row>
    <row r="776" spans="1:2" x14ac:dyDescent="0.25">
      <c r="A776" s="28" t="s">
        <v>79</v>
      </c>
      <c r="B776" s="2">
        <v>1.5107667614070734</v>
      </c>
    </row>
    <row r="777" spans="1:2" x14ac:dyDescent="0.25">
      <c r="A777" s="28" t="s">
        <v>87</v>
      </c>
      <c r="B777" s="2">
        <v>0.40895812973013296</v>
      </c>
    </row>
    <row r="778" spans="1:2" x14ac:dyDescent="0.25">
      <c r="A778" s="28" t="s">
        <v>80</v>
      </c>
      <c r="B778" s="2">
        <v>1.393708919603766</v>
      </c>
    </row>
    <row r="779" spans="1:2" x14ac:dyDescent="0.25">
      <c r="A779" s="28" t="s">
        <v>84</v>
      </c>
      <c r="B779" s="2">
        <v>4.5422287577408902</v>
      </c>
    </row>
    <row r="780" spans="1:2" x14ac:dyDescent="0.25">
      <c r="A780" s="28" t="s">
        <v>86</v>
      </c>
      <c r="B780" s="2">
        <v>1.1504026957609153</v>
      </c>
    </row>
    <row r="781" spans="1:2" x14ac:dyDescent="0.25">
      <c r="A781" s="28" t="s">
        <v>85</v>
      </c>
      <c r="B781" s="2">
        <v>13.619037188786637</v>
      </c>
    </row>
    <row r="782" spans="1:2" x14ac:dyDescent="0.25">
      <c r="A782" s="6" t="s">
        <v>240</v>
      </c>
      <c r="B782" s="2">
        <v>9.1368625704676774</v>
      </c>
    </row>
    <row r="783" spans="1:2" x14ac:dyDescent="0.25">
      <c r="A783" s="28" t="s">
        <v>31</v>
      </c>
      <c r="B783" s="2">
        <v>0.43470185977654541</v>
      </c>
    </row>
    <row r="784" spans="1:2" x14ac:dyDescent="0.25">
      <c r="A784" s="28" t="s">
        <v>29</v>
      </c>
      <c r="B784" s="2">
        <v>1.1685070176289125</v>
      </c>
    </row>
    <row r="785" spans="1:2" x14ac:dyDescent="0.25">
      <c r="A785" s="28" t="s">
        <v>30</v>
      </c>
      <c r="B785" s="2">
        <v>0.45099251255638745</v>
      </c>
    </row>
    <row r="786" spans="1:2" x14ac:dyDescent="0.25">
      <c r="A786" s="28" t="s">
        <v>88</v>
      </c>
      <c r="B786" s="2">
        <v>2.3479647502439023</v>
      </c>
    </row>
    <row r="787" spans="1:2" x14ac:dyDescent="0.25">
      <c r="A787" s="28" t="s">
        <v>87</v>
      </c>
      <c r="B787" s="2">
        <v>0.28655004646149457</v>
      </c>
    </row>
    <row r="788" spans="1:2" x14ac:dyDescent="0.25">
      <c r="A788" s="28" t="s">
        <v>80</v>
      </c>
      <c r="B788" s="2">
        <v>0.19752334669521998</v>
      </c>
    </row>
    <row r="789" spans="1:2" x14ac:dyDescent="0.25">
      <c r="A789" s="28" t="s">
        <v>84</v>
      </c>
      <c r="B789" s="2">
        <v>1.2368330792324473</v>
      </c>
    </row>
    <row r="790" spans="1:2" x14ac:dyDescent="0.25">
      <c r="A790" s="28" t="s">
        <v>86</v>
      </c>
      <c r="B790" s="2">
        <v>8.7520476398934323E-4</v>
      </c>
    </row>
    <row r="791" spans="1:2" x14ac:dyDescent="0.25">
      <c r="A791" s="28" t="s">
        <v>85</v>
      </c>
      <c r="B791" s="2">
        <v>3.0129147531087788</v>
      </c>
    </row>
    <row r="792" spans="1:2" x14ac:dyDescent="0.25">
      <c r="A792" s="6" t="s">
        <v>242</v>
      </c>
      <c r="B792" s="2">
        <v>268.31700635059303</v>
      </c>
    </row>
    <row r="793" spans="1:2" x14ac:dyDescent="0.25">
      <c r="A793" s="28" t="s">
        <v>31</v>
      </c>
      <c r="B793" s="2">
        <v>14.23687412390264</v>
      </c>
    </row>
    <row r="794" spans="1:2" x14ac:dyDescent="0.25">
      <c r="A794" s="28" t="s">
        <v>29</v>
      </c>
      <c r="B794" s="2">
        <v>18.870170812826846</v>
      </c>
    </row>
    <row r="795" spans="1:2" x14ac:dyDescent="0.25">
      <c r="A795" s="28" t="s">
        <v>30</v>
      </c>
      <c r="B795" s="2">
        <v>4.4497341278287159</v>
      </c>
    </row>
    <row r="796" spans="1:2" x14ac:dyDescent="0.25">
      <c r="A796" s="28" t="s">
        <v>88</v>
      </c>
      <c r="B796" s="2">
        <v>104.10974024736215</v>
      </c>
    </row>
    <row r="797" spans="1:2" x14ac:dyDescent="0.25">
      <c r="A797" s="28" t="s">
        <v>79</v>
      </c>
      <c r="B797" s="2">
        <v>1.4814281851892563</v>
      </c>
    </row>
    <row r="798" spans="1:2" x14ac:dyDescent="0.25">
      <c r="A798" s="28" t="s">
        <v>87</v>
      </c>
      <c r="B798" s="2">
        <v>6.7206675638856419</v>
      </c>
    </row>
    <row r="799" spans="1:2" x14ac:dyDescent="0.25">
      <c r="A799" s="28" t="s">
        <v>80</v>
      </c>
      <c r="B799" s="2">
        <v>8.5933071184140886</v>
      </c>
    </row>
    <row r="800" spans="1:2" x14ac:dyDescent="0.25">
      <c r="A800" s="28" t="s">
        <v>84</v>
      </c>
      <c r="B800" s="2">
        <v>69.296049496602151</v>
      </c>
    </row>
    <row r="801" spans="1:2" x14ac:dyDescent="0.25">
      <c r="A801" s="28" t="s">
        <v>86</v>
      </c>
      <c r="B801" s="2">
        <v>0.64656812208827508</v>
      </c>
    </row>
    <row r="802" spans="1:2" x14ac:dyDescent="0.25">
      <c r="A802" s="28" t="s">
        <v>85</v>
      </c>
      <c r="B802" s="2">
        <v>39.912466552493242</v>
      </c>
    </row>
    <row r="803" spans="1:2" x14ac:dyDescent="0.25">
      <c r="A803" s="6" t="s">
        <v>53</v>
      </c>
      <c r="B803" s="2">
        <v>11.949139881562186</v>
      </c>
    </row>
    <row r="804" spans="1:2" x14ac:dyDescent="0.25">
      <c r="A804" s="28" t="s">
        <v>30</v>
      </c>
      <c r="B804" s="2">
        <v>2.184645397048119E-2</v>
      </c>
    </row>
    <row r="805" spans="1:2" x14ac:dyDescent="0.25">
      <c r="A805" s="28" t="s">
        <v>88</v>
      </c>
      <c r="B805" s="2">
        <v>3.3940674992911024</v>
      </c>
    </row>
    <row r="806" spans="1:2" x14ac:dyDescent="0.25">
      <c r="A806" s="28" t="s">
        <v>87</v>
      </c>
      <c r="B806" s="2">
        <v>5.7218684074276576</v>
      </c>
    </row>
    <row r="807" spans="1:2" x14ac:dyDescent="0.25">
      <c r="A807" s="28" t="s">
        <v>84</v>
      </c>
      <c r="B807" s="2">
        <v>1.4591815406949289</v>
      </c>
    </row>
    <row r="808" spans="1:2" x14ac:dyDescent="0.25">
      <c r="A808" s="28" t="s">
        <v>86</v>
      </c>
      <c r="B808" s="2">
        <v>0.61377005415075681</v>
      </c>
    </row>
    <row r="809" spans="1:2" x14ac:dyDescent="0.25">
      <c r="A809" s="28" t="s">
        <v>85</v>
      </c>
      <c r="B809" s="2">
        <v>0.73840592602725708</v>
      </c>
    </row>
    <row r="810" spans="1:2" x14ac:dyDescent="0.25">
      <c r="A810" s="6" t="s">
        <v>231</v>
      </c>
      <c r="B810" s="2">
        <v>36.8882842183435</v>
      </c>
    </row>
    <row r="811" spans="1:2" x14ac:dyDescent="0.25">
      <c r="A811" s="28" t="s">
        <v>29</v>
      </c>
      <c r="B811" s="2">
        <v>5.3243931030698258E-2</v>
      </c>
    </row>
    <row r="812" spans="1:2" x14ac:dyDescent="0.25">
      <c r="A812" s="28" t="s">
        <v>79</v>
      </c>
      <c r="B812" s="2">
        <v>8.2396672318921699E-2</v>
      </c>
    </row>
    <row r="813" spans="1:2" x14ac:dyDescent="0.25">
      <c r="A813" s="28" t="s">
        <v>87</v>
      </c>
      <c r="B813" s="2">
        <v>7.34939399169963</v>
      </c>
    </row>
    <row r="814" spans="1:2" x14ac:dyDescent="0.25">
      <c r="A814" s="28" t="s">
        <v>85</v>
      </c>
      <c r="B814" s="2">
        <v>29.403249623294251</v>
      </c>
    </row>
    <row r="815" spans="1:2" x14ac:dyDescent="0.25">
      <c r="A815" s="6" t="s">
        <v>19</v>
      </c>
      <c r="B815" s="2">
        <v>2.3312680072521874</v>
      </c>
    </row>
    <row r="816" spans="1:2" x14ac:dyDescent="0.25">
      <c r="A816" s="28" t="s">
        <v>31</v>
      </c>
      <c r="B816" s="2">
        <v>2.7312381359336065E-2</v>
      </c>
    </row>
    <row r="817" spans="1:2" x14ac:dyDescent="0.25">
      <c r="A817" s="28" t="s">
        <v>29</v>
      </c>
      <c r="B817" s="2">
        <v>0.16918355721600054</v>
      </c>
    </row>
    <row r="818" spans="1:2" x14ac:dyDescent="0.25">
      <c r="A818" s="28" t="s">
        <v>30</v>
      </c>
      <c r="B818" s="2">
        <v>0.10634179881532911</v>
      </c>
    </row>
    <row r="819" spans="1:2" x14ac:dyDescent="0.25">
      <c r="A819" s="28" t="s">
        <v>88</v>
      </c>
      <c r="B819" s="2">
        <v>0.89322480117411818</v>
      </c>
    </row>
    <row r="820" spans="1:2" x14ac:dyDescent="0.25">
      <c r="A820" s="28" t="s">
        <v>79</v>
      </c>
      <c r="B820" s="2">
        <v>1.6917929139268926E-3</v>
      </c>
    </row>
    <row r="821" spans="1:2" x14ac:dyDescent="0.25">
      <c r="A821" s="28" t="s">
        <v>87</v>
      </c>
      <c r="B821" s="2">
        <v>0.1026175395751287</v>
      </c>
    </row>
    <row r="822" spans="1:2" x14ac:dyDescent="0.25">
      <c r="A822" s="28" t="s">
        <v>84</v>
      </c>
      <c r="B822" s="2">
        <v>0.21122589863077731</v>
      </c>
    </row>
    <row r="823" spans="1:2" x14ac:dyDescent="0.25">
      <c r="A823" s="28" t="s">
        <v>86</v>
      </c>
      <c r="B823" s="2">
        <v>1.5586879574623043E-2</v>
      </c>
    </row>
    <row r="824" spans="1:2" x14ac:dyDescent="0.25">
      <c r="A824" s="28" t="s">
        <v>85</v>
      </c>
      <c r="B824" s="2">
        <v>0.8040833579929475</v>
      </c>
    </row>
    <row r="825" spans="1:2" x14ac:dyDescent="0.25">
      <c r="A825" s="6" t="s">
        <v>244</v>
      </c>
      <c r="B825" s="2">
        <v>116.50115936637273</v>
      </c>
    </row>
    <row r="826" spans="1:2" x14ac:dyDescent="0.25">
      <c r="A826" s="28" t="s">
        <v>31</v>
      </c>
      <c r="B826" s="2">
        <v>5.8674845960880315</v>
      </c>
    </row>
    <row r="827" spans="1:2" x14ac:dyDescent="0.25">
      <c r="A827" s="28" t="s">
        <v>29</v>
      </c>
      <c r="B827" s="2">
        <v>4.7824369055257456</v>
      </c>
    </row>
    <row r="828" spans="1:2" x14ac:dyDescent="0.25">
      <c r="A828" s="28" t="s">
        <v>30</v>
      </c>
      <c r="B828" s="2">
        <v>1.6398441045222276</v>
      </c>
    </row>
    <row r="829" spans="1:2" x14ac:dyDescent="0.25">
      <c r="A829" s="28" t="s">
        <v>88</v>
      </c>
      <c r="B829" s="2">
        <v>45.158002636154222</v>
      </c>
    </row>
    <row r="830" spans="1:2" x14ac:dyDescent="0.25">
      <c r="A830" s="28" t="s">
        <v>79</v>
      </c>
      <c r="B830" s="2">
        <v>3.8326307703645202</v>
      </c>
    </row>
    <row r="831" spans="1:2" x14ac:dyDescent="0.25">
      <c r="A831" s="28" t="s">
        <v>87</v>
      </c>
      <c r="B831" s="2">
        <v>1.5737972053472677</v>
      </c>
    </row>
    <row r="832" spans="1:2" x14ac:dyDescent="0.25">
      <c r="A832" s="28" t="s">
        <v>80</v>
      </c>
      <c r="B832" s="2">
        <v>3.0201777880426763</v>
      </c>
    </row>
    <row r="833" spans="1:2" x14ac:dyDescent="0.25">
      <c r="A833" s="28" t="s">
        <v>84</v>
      </c>
      <c r="B833" s="2">
        <v>17.483001682422376</v>
      </c>
    </row>
    <row r="834" spans="1:2" x14ac:dyDescent="0.25">
      <c r="A834" s="28" t="s">
        <v>86</v>
      </c>
      <c r="B834" s="2">
        <v>0.44763804222913534</v>
      </c>
    </row>
    <row r="835" spans="1:2" x14ac:dyDescent="0.25">
      <c r="A835" s="28" t="s">
        <v>85</v>
      </c>
      <c r="B835" s="2">
        <v>32.69614563567653</v>
      </c>
    </row>
    <row r="836" spans="1:2" x14ac:dyDescent="0.25">
      <c r="A836" s="6" t="s">
        <v>52</v>
      </c>
      <c r="B836" s="2">
        <v>14.132388088757875</v>
      </c>
    </row>
    <row r="837" spans="1:2" x14ac:dyDescent="0.25">
      <c r="A837" s="28" t="s">
        <v>29</v>
      </c>
      <c r="B837" s="2">
        <v>9.4277232955862194E-3</v>
      </c>
    </row>
    <row r="838" spans="1:2" x14ac:dyDescent="0.25">
      <c r="A838" s="28" t="s">
        <v>30</v>
      </c>
      <c r="B838" s="2">
        <v>2.2974691773061549E-3</v>
      </c>
    </row>
    <row r="839" spans="1:2" x14ac:dyDescent="0.25">
      <c r="A839" s="28" t="s">
        <v>88</v>
      </c>
      <c r="B839" s="2">
        <v>6.5316916452619527</v>
      </c>
    </row>
    <row r="840" spans="1:2" x14ac:dyDescent="0.25">
      <c r="A840" s="28" t="s">
        <v>87</v>
      </c>
      <c r="B840" s="2">
        <v>1.8158169225870944</v>
      </c>
    </row>
    <row r="841" spans="1:2" x14ac:dyDescent="0.25">
      <c r="A841" s="28" t="s">
        <v>85</v>
      </c>
      <c r="B841" s="2">
        <v>5.7731543284359352</v>
      </c>
    </row>
    <row r="842" spans="1:2" x14ac:dyDescent="0.25">
      <c r="A842" s="6" t="s">
        <v>246</v>
      </c>
      <c r="B842" s="2">
        <v>54.193703338420491</v>
      </c>
    </row>
    <row r="843" spans="1:2" x14ac:dyDescent="0.25">
      <c r="A843" s="28" t="s">
        <v>31</v>
      </c>
      <c r="B843" s="2">
        <v>0.65352825668908188</v>
      </c>
    </row>
    <row r="844" spans="1:2" x14ac:dyDescent="0.25">
      <c r="A844" s="28" t="s">
        <v>29</v>
      </c>
      <c r="B844" s="2">
        <v>0.99830416699841096</v>
      </c>
    </row>
    <row r="845" spans="1:2" x14ac:dyDescent="0.25">
      <c r="A845" s="28" t="s">
        <v>30</v>
      </c>
      <c r="B845" s="2">
        <v>0.90557891749869268</v>
      </c>
    </row>
    <row r="846" spans="1:2" x14ac:dyDescent="0.25">
      <c r="A846" s="28" t="s">
        <v>88</v>
      </c>
      <c r="B846" s="2">
        <v>11.934958251846163</v>
      </c>
    </row>
    <row r="847" spans="1:2" x14ac:dyDescent="0.25">
      <c r="A847" s="28" t="s">
        <v>79</v>
      </c>
      <c r="B847" s="2">
        <v>1.2321764826431529</v>
      </c>
    </row>
    <row r="848" spans="1:2" x14ac:dyDescent="0.25">
      <c r="A848" s="28" t="s">
        <v>87</v>
      </c>
      <c r="B848" s="2">
        <v>1.4357006468430145</v>
      </c>
    </row>
    <row r="849" spans="1:2" x14ac:dyDescent="0.25">
      <c r="A849" s="28" t="s">
        <v>80</v>
      </c>
      <c r="B849" s="2">
        <v>2.1568760834735889</v>
      </c>
    </row>
    <row r="850" spans="1:2" x14ac:dyDescent="0.25">
      <c r="A850" s="28" t="s">
        <v>84</v>
      </c>
      <c r="B850" s="2">
        <v>25.953145533189204</v>
      </c>
    </row>
    <row r="851" spans="1:2" x14ac:dyDescent="0.25">
      <c r="A851" s="28" t="s">
        <v>86</v>
      </c>
      <c r="B851" s="2">
        <v>1.0725987605134575</v>
      </c>
    </row>
    <row r="852" spans="1:2" x14ac:dyDescent="0.25">
      <c r="A852" s="28" t="s">
        <v>85</v>
      </c>
      <c r="B852" s="2">
        <v>7.85083623872573</v>
      </c>
    </row>
    <row r="853" spans="1:2" x14ac:dyDescent="0.25">
      <c r="A853" s="6" t="s">
        <v>248</v>
      </c>
      <c r="B853" s="2">
        <v>599.28895396388873</v>
      </c>
    </row>
    <row r="854" spans="1:2" x14ac:dyDescent="0.25">
      <c r="A854" s="28" t="s">
        <v>31</v>
      </c>
      <c r="B854" s="2">
        <v>20.138451184942035</v>
      </c>
    </row>
    <row r="855" spans="1:2" x14ac:dyDescent="0.25">
      <c r="A855" s="28" t="s">
        <v>29</v>
      </c>
      <c r="B855" s="2">
        <v>22.507591872738647</v>
      </c>
    </row>
    <row r="856" spans="1:2" x14ac:dyDescent="0.25">
      <c r="A856" s="28" t="s">
        <v>30</v>
      </c>
      <c r="B856" s="2">
        <v>11.815232110547052</v>
      </c>
    </row>
    <row r="857" spans="1:2" x14ac:dyDescent="0.25">
      <c r="A857" s="28" t="s">
        <v>88</v>
      </c>
      <c r="B857" s="2">
        <v>175.71699900845579</v>
      </c>
    </row>
    <row r="858" spans="1:2" x14ac:dyDescent="0.25">
      <c r="A858" s="28" t="s">
        <v>79</v>
      </c>
      <c r="B858" s="2">
        <v>2.2778813993446652</v>
      </c>
    </row>
    <row r="859" spans="1:2" x14ac:dyDescent="0.25">
      <c r="A859" s="28" t="s">
        <v>87</v>
      </c>
      <c r="B859" s="2">
        <v>0.60563155676357605</v>
      </c>
    </row>
    <row r="860" spans="1:2" x14ac:dyDescent="0.25">
      <c r="A860" s="28" t="s">
        <v>80</v>
      </c>
      <c r="B860" s="2">
        <v>3.0963963883033454</v>
      </c>
    </row>
    <row r="861" spans="1:2" x14ac:dyDescent="0.25">
      <c r="A861" s="28" t="s">
        <v>84</v>
      </c>
      <c r="B861" s="2">
        <v>234.99920276677295</v>
      </c>
    </row>
    <row r="862" spans="1:2" x14ac:dyDescent="0.25">
      <c r="A862" s="28" t="s">
        <v>86</v>
      </c>
      <c r="B862" s="2">
        <v>0.71628422680548276</v>
      </c>
    </row>
    <row r="863" spans="1:2" x14ac:dyDescent="0.25">
      <c r="A863" s="28" t="s">
        <v>85</v>
      </c>
      <c r="B863" s="2">
        <v>127.41528344921518</v>
      </c>
    </row>
    <row r="864" spans="1:2" x14ac:dyDescent="0.25">
      <c r="A864" s="6" t="s">
        <v>20</v>
      </c>
      <c r="B864" s="2">
        <v>122.313982238064</v>
      </c>
    </row>
    <row r="865" spans="1:2" x14ac:dyDescent="0.25">
      <c r="A865" s="28" t="s">
        <v>31</v>
      </c>
      <c r="B865" s="2">
        <v>4.1460995915535408</v>
      </c>
    </row>
    <row r="866" spans="1:2" x14ac:dyDescent="0.25">
      <c r="A866" s="28" t="s">
        <v>29</v>
      </c>
      <c r="B866" s="2">
        <v>4.2241140058584028</v>
      </c>
    </row>
    <row r="867" spans="1:2" x14ac:dyDescent="0.25">
      <c r="A867" s="28" t="s">
        <v>30</v>
      </c>
      <c r="B867" s="2">
        <v>4.0708152467003522</v>
      </c>
    </row>
    <row r="868" spans="1:2" x14ac:dyDescent="0.25">
      <c r="A868" s="28" t="s">
        <v>88</v>
      </c>
      <c r="B868" s="2">
        <v>83.881824301606883</v>
      </c>
    </row>
    <row r="869" spans="1:2" x14ac:dyDescent="0.25">
      <c r="A869" s="28" t="s">
        <v>79</v>
      </c>
      <c r="B869" s="2">
        <v>2.0276328456187067</v>
      </c>
    </row>
    <row r="870" spans="1:2" x14ac:dyDescent="0.25">
      <c r="A870" s="28" t="s">
        <v>80</v>
      </c>
      <c r="B870" s="2">
        <v>0.94192610279347877</v>
      </c>
    </row>
    <row r="871" spans="1:2" x14ac:dyDescent="0.25">
      <c r="A871" s="28" t="s">
        <v>84</v>
      </c>
      <c r="B871" s="2">
        <v>10.683671803523605</v>
      </c>
    </row>
    <row r="872" spans="1:2" x14ac:dyDescent="0.25">
      <c r="A872" s="28" t="s">
        <v>86</v>
      </c>
      <c r="B872" s="2">
        <v>1.2767965995072412</v>
      </c>
    </row>
    <row r="873" spans="1:2" x14ac:dyDescent="0.25">
      <c r="A873" s="28" t="s">
        <v>85</v>
      </c>
      <c r="B873" s="2">
        <v>11.061101740901783</v>
      </c>
    </row>
    <row r="874" spans="1:2" x14ac:dyDescent="0.25">
      <c r="A874" s="6" t="s">
        <v>21</v>
      </c>
      <c r="B874" s="2">
        <v>122.47352006739831</v>
      </c>
    </row>
    <row r="875" spans="1:2" x14ac:dyDescent="0.25">
      <c r="A875" s="28" t="s">
        <v>31</v>
      </c>
      <c r="B875" s="2">
        <v>1.225791428409734</v>
      </c>
    </row>
    <row r="876" spans="1:2" x14ac:dyDescent="0.25">
      <c r="A876" s="28" t="s">
        <v>29</v>
      </c>
      <c r="B876" s="2">
        <v>1.2159266874881214</v>
      </c>
    </row>
    <row r="877" spans="1:2" x14ac:dyDescent="0.25">
      <c r="A877" s="28" t="s">
        <v>30</v>
      </c>
      <c r="B877" s="2">
        <v>0.7100423017617159</v>
      </c>
    </row>
    <row r="878" spans="1:2" x14ac:dyDescent="0.25">
      <c r="A878" s="28" t="s">
        <v>88</v>
      </c>
      <c r="B878" s="2">
        <v>22.943274486020531</v>
      </c>
    </row>
    <row r="879" spans="1:2" x14ac:dyDescent="0.25">
      <c r="A879" s="28" t="s">
        <v>79</v>
      </c>
      <c r="B879" s="2">
        <v>3.1069085925816116</v>
      </c>
    </row>
    <row r="880" spans="1:2" x14ac:dyDescent="0.25">
      <c r="A880" s="28" t="s">
        <v>87</v>
      </c>
      <c r="B880" s="2">
        <v>3.9225344696967994</v>
      </c>
    </row>
    <row r="881" spans="1:2" x14ac:dyDescent="0.25">
      <c r="A881" s="28" t="s">
        <v>80</v>
      </c>
      <c r="B881" s="2">
        <v>1.675648103325148</v>
      </c>
    </row>
    <row r="882" spans="1:2" x14ac:dyDescent="0.25">
      <c r="A882" s="28" t="s">
        <v>84</v>
      </c>
      <c r="B882" s="2">
        <v>18.161398818864402</v>
      </c>
    </row>
    <row r="883" spans="1:2" x14ac:dyDescent="0.25">
      <c r="A883" s="28" t="s">
        <v>86</v>
      </c>
      <c r="B883" s="2">
        <v>7.6651403148584389</v>
      </c>
    </row>
    <row r="884" spans="1:2" x14ac:dyDescent="0.25">
      <c r="A884" s="28" t="s">
        <v>85</v>
      </c>
      <c r="B884" s="2">
        <v>61.846854864391808</v>
      </c>
    </row>
    <row r="885" spans="1:2" x14ac:dyDescent="0.25">
      <c r="A885" s="6" t="s">
        <v>22</v>
      </c>
      <c r="B885" s="2">
        <v>23.456930851604849</v>
      </c>
    </row>
    <row r="886" spans="1:2" x14ac:dyDescent="0.25">
      <c r="A886" s="28" t="s">
        <v>31</v>
      </c>
      <c r="B886" s="2">
        <v>0.58793943377370617</v>
      </c>
    </row>
    <row r="887" spans="1:2" x14ac:dyDescent="0.25">
      <c r="A887" s="28" t="s">
        <v>29</v>
      </c>
      <c r="B887" s="2">
        <v>0.46447264029674074</v>
      </c>
    </row>
    <row r="888" spans="1:2" x14ac:dyDescent="0.25">
      <c r="A888" s="28" t="s">
        <v>30</v>
      </c>
      <c r="B888" s="2">
        <v>0.65117724013235045</v>
      </c>
    </row>
    <row r="889" spans="1:2" x14ac:dyDescent="0.25">
      <c r="A889" s="28" t="s">
        <v>88</v>
      </c>
      <c r="B889" s="2">
        <v>5.7758307069151531</v>
      </c>
    </row>
    <row r="890" spans="1:2" x14ac:dyDescent="0.25">
      <c r="A890" s="28" t="s">
        <v>79</v>
      </c>
      <c r="B890" s="2">
        <v>0.20301935446628114</v>
      </c>
    </row>
    <row r="891" spans="1:2" x14ac:dyDescent="0.25">
      <c r="A891" s="28" t="s">
        <v>87</v>
      </c>
      <c r="B891" s="2">
        <v>5.0306173813625486E-3</v>
      </c>
    </row>
    <row r="892" spans="1:2" x14ac:dyDescent="0.25">
      <c r="A892" s="28" t="s">
        <v>80</v>
      </c>
      <c r="B892" s="2">
        <v>0.38089934657631019</v>
      </c>
    </row>
    <row r="893" spans="1:2" x14ac:dyDescent="0.25">
      <c r="A893" s="28" t="s">
        <v>84</v>
      </c>
      <c r="B893" s="2">
        <v>11.854503484538792</v>
      </c>
    </row>
    <row r="894" spans="1:2" x14ac:dyDescent="0.25">
      <c r="A894" s="28" t="s">
        <v>86</v>
      </c>
      <c r="B894" s="2">
        <v>2.1713016955356233E-2</v>
      </c>
    </row>
    <row r="895" spans="1:2" x14ac:dyDescent="0.25">
      <c r="A895" s="28" t="s">
        <v>85</v>
      </c>
      <c r="B895" s="2">
        <v>3.5123450105687923</v>
      </c>
    </row>
    <row r="896" spans="1:2" x14ac:dyDescent="0.25">
      <c r="A896" s="6" t="s">
        <v>25</v>
      </c>
      <c r="B896" s="2">
        <v>57.185888611149522</v>
      </c>
    </row>
    <row r="897" spans="1:2" x14ac:dyDescent="0.25">
      <c r="A897" s="28" t="s">
        <v>31</v>
      </c>
      <c r="B897" s="2">
        <v>0.88213056678698276</v>
      </c>
    </row>
    <row r="898" spans="1:2" x14ac:dyDescent="0.25">
      <c r="A898" s="28" t="s">
        <v>29</v>
      </c>
      <c r="B898" s="2">
        <v>1.1292126011708574</v>
      </c>
    </row>
    <row r="899" spans="1:2" x14ac:dyDescent="0.25">
      <c r="A899" s="28" t="s">
        <v>30</v>
      </c>
      <c r="B899" s="2">
        <v>0.15930189272844072</v>
      </c>
    </row>
    <row r="900" spans="1:2" x14ac:dyDescent="0.25">
      <c r="A900" s="28" t="s">
        <v>88</v>
      </c>
      <c r="B900" s="2">
        <v>21.582943635054679</v>
      </c>
    </row>
    <row r="901" spans="1:2" x14ac:dyDescent="0.25">
      <c r="A901" s="28" t="s">
        <v>79</v>
      </c>
      <c r="B901" s="2">
        <v>5.8554052417103958E-2</v>
      </c>
    </row>
    <row r="902" spans="1:2" x14ac:dyDescent="0.25">
      <c r="A902" s="28" t="s">
        <v>87</v>
      </c>
      <c r="B902" s="2">
        <v>1.3006399786466103</v>
      </c>
    </row>
    <row r="903" spans="1:2" x14ac:dyDescent="0.25">
      <c r="A903" s="28" t="s">
        <v>80</v>
      </c>
      <c r="B903" s="2">
        <v>4.7718127326129132</v>
      </c>
    </row>
    <row r="904" spans="1:2" x14ac:dyDescent="0.25">
      <c r="A904" s="28" t="s">
        <v>84</v>
      </c>
      <c r="B904" s="2">
        <v>17.885210841426595</v>
      </c>
    </row>
    <row r="905" spans="1:2" x14ac:dyDescent="0.25">
      <c r="A905" s="28" t="s">
        <v>86</v>
      </c>
      <c r="B905" s="2">
        <v>9.9308179884179698E-2</v>
      </c>
    </row>
    <row r="906" spans="1:2" x14ac:dyDescent="0.25">
      <c r="A906" s="28" t="s">
        <v>85</v>
      </c>
      <c r="B906" s="2">
        <v>9.3167741304211606</v>
      </c>
    </row>
    <row r="907" spans="1:2" x14ac:dyDescent="0.25">
      <c r="A907" s="6" t="s">
        <v>23</v>
      </c>
      <c r="B907" s="2">
        <v>32.856298611076937</v>
      </c>
    </row>
    <row r="908" spans="1:2" x14ac:dyDescent="0.25">
      <c r="A908" s="28" t="s">
        <v>31</v>
      </c>
      <c r="B908" s="2">
        <v>1.7928787625305624</v>
      </c>
    </row>
    <row r="909" spans="1:2" x14ac:dyDescent="0.25">
      <c r="A909" s="28" t="s">
        <v>29</v>
      </c>
      <c r="B909" s="2">
        <v>2.776667564219887</v>
      </c>
    </row>
    <row r="910" spans="1:2" x14ac:dyDescent="0.25">
      <c r="A910" s="28" t="s">
        <v>30</v>
      </c>
      <c r="B910" s="2">
        <v>0.89041421556679867</v>
      </c>
    </row>
    <row r="911" spans="1:2" x14ac:dyDescent="0.25">
      <c r="A911" s="28" t="s">
        <v>88</v>
      </c>
      <c r="B911" s="2">
        <v>17.87299430772498</v>
      </c>
    </row>
    <row r="912" spans="1:2" x14ac:dyDescent="0.25">
      <c r="A912" s="28" t="s">
        <v>79</v>
      </c>
      <c r="B912" s="2">
        <v>0.53776785796989468</v>
      </c>
    </row>
    <row r="913" spans="1:2" x14ac:dyDescent="0.25">
      <c r="A913" s="28" t="s">
        <v>87</v>
      </c>
      <c r="B913" s="2">
        <v>0.28024999475516427</v>
      </c>
    </row>
    <row r="914" spans="1:2" x14ac:dyDescent="0.25">
      <c r="A914" s="28" t="s">
        <v>80</v>
      </c>
      <c r="B914" s="2">
        <v>0.11055961639833042</v>
      </c>
    </row>
    <row r="915" spans="1:2" x14ac:dyDescent="0.25">
      <c r="A915" s="28" t="s">
        <v>84</v>
      </c>
      <c r="B915" s="2">
        <v>5.3572613064365271</v>
      </c>
    </row>
    <row r="916" spans="1:2" x14ac:dyDescent="0.25">
      <c r="A916" s="28" t="s">
        <v>86</v>
      </c>
      <c r="B916" s="2">
        <v>0.11047698747743792</v>
      </c>
    </row>
    <row r="917" spans="1:2" x14ac:dyDescent="0.25">
      <c r="A917" s="28" t="s">
        <v>85</v>
      </c>
      <c r="B917" s="2">
        <v>3.1270279979973585</v>
      </c>
    </row>
    <row r="918" spans="1:2" x14ac:dyDescent="0.25">
      <c r="A918" s="6" t="s">
        <v>250</v>
      </c>
      <c r="B918" s="2">
        <v>287.40259650065855</v>
      </c>
    </row>
    <row r="919" spans="1:2" x14ac:dyDescent="0.25">
      <c r="A919" s="28" t="s">
        <v>31</v>
      </c>
      <c r="B919" s="2">
        <v>8.2079473975300772</v>
      </c>
    </row>
    <row r="920" spans="1:2" x14ac:dyDescent="0.25">
      <c r="A920" s="28" t="s">
        <v>29</v>
      </c>
      <c r="B920" s="2">
        <v>8.8539324067106211</v>
      </c>
    </row>
    <row r="921" spans="1:2" x14ac:dyDescent="0.25">
      <c r="A921" s="28" t="s">
        <v>30</v>
      </c>
      <c r="B921" s="2">
        <v>5.9281721961366252</v>
      </c>
    </row>
    <row r="922" spans="1:2" x14ac:dyDescent="0.25">
      <c r="A922" s="28" t="s">
        <v>88</v>
      </c>
      <c r="B922" s="2">
        <v>43.398507326468113</v>
      </c>
    </row>
    <row r="923" spans="1:2" x14ac:dyDescent="0.25">
      <c r="A923" s="28" t="s">
        <v>79</v>
      </c>
      <c r="B923" s="2">
        <v>10.237918889665915</v>
      </c>
    </row>
    <row r="924" spans="1:2" x14ac:dyDescent="0.25">
      <c r="A924" s="28" t="s">
        <v>87</v>
      </c>
      <c r="B924" s="2">
        <v>0.90197157523484317</v>
      </c>
    </row>
    <row r="925" spans="1:2" x14ac:dyDescent="0.25">
      <c r="A925" s="28" t="s">
        <v>80</v>
      </c>
      <c r="B925" s="2">
        <v>8.9730124102220632</v>
      </c>
    </row>
    <row r="926" spans="1:2" x14ac:dyDescent="0.25">
      <c r="A926" s="28" t="s">
        <v>84</v>
      </c>
      <c r="B926" s="2">
        <v>135.57564660826091</v>
      </c>
    </row>
    <row r="927" spans="1:2" x14ac:dyDescent="0.25">
      <c r="A927" s="28" t="s">
        <v>86</v>
      </c>
      <c r="B927" s="2">
        <v>2.9277098178229761</v>
      </c>
    </row>
    <row r="928" spans="1:2" x14ac:dyDescent="0.25">
      <c r="A928" s="28" t="s">
        <v>85</v>
      </c>
      <c r="B928" s="2">
        <v>62.39777787260639</v>
      </c>
    </row>
    <row r="929" spans="1:2" x14ac:dyDescent="0.25">
      <c r="A929" s="6" t="s">
        <v>252</v>
      </c>
      <c r="B929" s="2">
        <v>257.03758601157699</v>
      </c>
    </row>
    <row r="930" spans="1:2" x14ac:dyDescent="0.25">
      <c r="A930" s="28" t="s">
        <v>31</v>
      </c>
      <c r="B930" s="2">
        <v>7.0427771857082346</v>
      </c>
    </row>
    <row r="931" spans="1:2" x14ac:dyDescent="0.25">
      <c r="A931" s="28" t="s">
        <v>29</v>
      </c>
      <c r="B931" s="2">
        <v>28.563400564935087</v>
      </c>
    </row>
    <row r="932" spans="1:2" x14ac:dyDescent="0.25">
      <c r="A932" s="28" t="s">
        <v>30</v>
      </c>
      <c r="B932" s="2">
        <v>9.6132620458292983</v>
      </c>
    </row>
    <row r="933" spans="1:2" x14ac:dyDescent="0.25">
      <c r="A933" s="28" t="s">
        <v>88</v>
      </c>
      <c r="B933" s="2">
        <v>95.588616625773113</v>
      </c>
    </row>
    <row r="934" spans="1:2" x14ac:dyDescent="0.25">
      <c r="A934" s="28" t="s">
        <v>79</v>
      </c>
      <c r="B934" s="2">
        <v>2.5065353254379232</v>
      </c>
    </row>
    <row r="935" spans="1:2" x14ac:dyDescent="0.25">
      <c r="A935" s="28" t="s">
        <v>87</v>
      </c>
      <c r="B935" s="2">
        <v>1.2314575745845264</v>
      </c>
    </row>
    <row r="936" spans="1:2" x14ac:dyDescent="0.25">
      <c r="A936" s="28" t="s">
        <v>80</v>
      </c>
      <c r="B936" s="2">
        <v>18.614495112661832</v>
      </c>
    </row>
    <row r="937" spans="1:2" x14ac:dyDescent="0.25">
      <c r="A937" s="28" t="s">
        <v>84</v>
      </c>
      <c r="B937" s="2">
        <v>41.422820903406446</v>
      </c>
    </row>
    <row r="938" spans="1:2" x14ac:dyDescent="0.25">
      <c r="A938" s="28" t="s">
        <v>86</v>
      </c>
      <c r="B938" s="2">
        <v>0.8536918055753383</v>
      </c>
    </row>
    <row r="939" spans="1:2" x14ac:dyDescent="0.25">
      <c r="A939" s="28" t="s">
        <v>85</v>
      </c>
      <c r="B939" s="2">
        <v>51.60052886766514</v>
      </c>
    </row>
    <row r="940" spans="1:2" x14ac:dyDescent="0.25">
      <c r="A940" s="6" t="s">
        <v>230</v>
      </c>
      <c r="B940" s="2">
        <v>107.87938966454894</v>
      </c>
    </row>
    <row r="941" spans="1:2" x14ac:dyDescent="0.25">
      <c r="A941" s="28" t="s">
        <v>31</v>
      </c>
      <c r="B941" s="2">
        <v>2.8268077894173054</v>
      </c>
    </row>
    <row r="942" spans="1:2" x14ac:dyDescent="0.25">
      <c r="A942" s="28" t="s">
        <v>29</v>
      </c>
      <c r="B942" s="2">
        <v>1.6768848971957615</v>
      </c>
    </row>
    <row r="943" spans="1:2" x14ac:dyDescent="0.25">
      <c r="A943" s="28" t="s">
        <v>30</v>
      </c>
      <c r="B943" s="2">
        <v>8.444595583810008</v>
      </c>
    </row>
    <row r="944" spans="1:2" x14ac:dyDescent="0.25">
      <c r="A944" s="28" t="s">
        <v>88</v>
      </c>
      <c r="B944" s="2">
        <v>19.100861785965328</v>
      </c>
    </row>
    <row r="945" spans="1:2" x14ac:dyDescent="0.25">
      <c r="A945" s="28" t="s">
        <v>79</v>
      </c>
      <c r="B945" s="2">
        <v>0.81690638844123253</v>
      </c>
    </row>
    <row r="946" spans="1:2" x14ac:dyDescent="0.25">
      <c r="A946" s="28" t="s">
        <v>87</v>
      </c>
      <c r="B946" s="2">
        <v>2.3428815241119318</v>
      </c>
    </row>
    <row r="947" spans="1:2" x14ac:dyDescent="0.25">
      <c r="A947" s="28" t="s">
        <v>80</v>
      </c>
      <c r="B947" s="2">
        <v>4.0386248612365954</v>
      </c>
    </row>
    <row r="948" spans="1:2" x14ac:dyDescent="0.25">
      <c r="A948" s="28" t="s">
        <v>84</v>
      </c>
      <c r="B948" s="2">
        <v>34.724777711976081</v>
      </c>
    </row>
    <row r="949" spans="1:2" x14ac:dyDescent="0.25">
      <c r="A949" s="28" t="s">
        <v>86</v>
      </c>
      <c r="B949" s="2">
        <v>0.95094545062287461</v>
      </c>
    </row>
    <row r="950" spans="1:2" x14ac:dyDescent="0.25">
      <c r="A950" s="28" t="s">
        <v>85</v>
      </c>
      <c r="B950" s="2">
        <v>32.956103671771842</v>
      </c>
    </row>
    <row r="951" spans="1:2" x14ac:dyDescent="0.25">
      <c r="A951" s="6" t="s">
        <v>93</v>
      </c>
      <c r="B951" s="2">
        <v>2186.8894394093395</v>
      </c>
    </row>
    <row r="952" spans="1:2" x14ac:dyDescent="0.25">
      <c r="A952" s="28" t="s">
        <v>31</v>
      </c>
      <c r="B952" s="2">
        <v>68.571891297903619</v>
      </c>
    </row>
    <row r="953" spans="1:2" x14ac:dyDescent="0.25">
      <c r="A953" s="28" t="s">
        <v>29</v>
      </c>
      <c r="B953" s="2">
        <v>98.022287566516979</v>
      </c>
    </row>
    <row r="954" spans="1:2" x14ac:dyDescent="0.25">
      <c r="A954" s="28" t="s">
        <v>30</v>
      </c>
      <c r="B954" s="2">
        <v>50.136927049603429</v>
      </c>
    </row>
    <row r="955" spans="1:2" x14ac:dyDescent="0.25">
      <c r="A955" s="28" t="s">
        <v>88</v>
      </c>
      <c r="B955" s="2">
        <v>699.81362484705369</v>
      </c>
    </row>
    <row r="956" spans="1:2" x14ac:dyDescent="0.25">
      <c r="A956" s="28" t="s">
        <v>79</v>
      </c>
      <c r="B956" s="2">
        <v>29.914215370780184</v>
      </c>
    </row>
    <row r="957" spans="1:2" x14ac:dyDescent="0.25">
      <c r="A957" s="28" t="s">
        <v>87</v>
      </c>
      <c r="B957" s="2">
        <v>36.00576774473187</v>
      </c>
    </row>
    <row r="958" spans="1:2" x14ac:dyDescent="0.25">
      <c r="A958" s="28" t="s">
        <v>80</v>
      </c>
      <c r="B958" s="2">
        <v>57.96496793035935</v>
      </c>
    </row>
    <row r="959" spans="1:2" x14ac:dyDescent="0.25">
      <c r="A959" s="28" t="s">
        <v>84</v>
      </c>
      <c r="B959" s="2">
        <v>630.84616023371905</v>
      </c>
    </row>
    <row r="960" spans="1:2" x14ac:dyDescent="0.25">
      <c r="A960" s="28" t="s">
        <v>86</v>
      </c>
      <c r="B960" s="2">
        <v>18.569506158590478</v>
      </c>
    </row>
    <row r="961" spans="1:2" x14ac:dyDescent="0.25">
      <c r="A961" s="28" t="s">
        <v>85</v>
      </c>
      <c r="B961" s="2">
        <v>497.04409121008081</v>
      </c>
    </row>
    <row r="962" spans="1:2" x14ac:dyDescent="0.25">
      <c r="A962" s="3" t="s">
        <v>79</v>
      </c>
      <c r="B962" s="2">
        <v>474.11763222328659</v>
      </c>
    </row>
    <row r="963" spans="1:2" x14ac:dyDescent="0.25">
      <c r="A963" s="6" t="s">
        <v>229</v>
      </c>
      <c r="B963" s="2">
        <v>7.8751956332488522</v>
      </c>
    </row>
    <row r="964" spans="1:2" x14ac:dyDescent="0.25">
      <c r="A964" s="28" t="s">
        <v>31</v>
      </c>
      <c r="B964" s="2">
        <v>1.3410489197267712E-2</v>
      </c>
    </row>
    <row r="965" spans="1:2" x14ac:dyDescent="0.25">
      <c r="A965" s="28" t="s">
        <v>29</v>
      </c>
      <c r="B965" s="2">
        <v>2.092775859895501E-3</v>
      </c>
    </row>
    <row r="966" spans="1:2" x14ac:dyDescent="0.25">
      <c r="A966" s="28" t="s">
        <v>30</v>
      </c>
      <c r="B966" s="2">
        <v>1.3224566281201224E-3</v>
      </c>
    </row>
    <row r="967" spans="1:2" x14ac:dyDescent="0.25">
      <c r="A967" s="28" t="s">
        <v>88</v>
      </c>
      <c r="B967" s="2">
        <v>0.8807799360367955</v>
      </c>
    </row>
    <row r="968" spans="1:2" x14ac:dyDescent="0.25">
      <c r="A968" s="28" t="s">
        <v>82</v>
      </c>
      <c r="B968" s="2">
        <v>8.8058700921128927E-2</v>
      </c>
    </row>
    <row r="969" spans="1:2" x14ac:dyDescent="0.25">
      <c r="A969" s="28" t="s">
        <v>87</v>
      </c>
      <c r="B969" s="2">
        <v>1.7045722315805613E-4</v>
      </c>
    </row>
    <row r="970" spans="1:2" x14ac:dyDescent="0.25">
      <c r="A970" s="28" t="s">
        <v>80</v>
      </c>
      <c r="B970" s="2">
        <v>6.6042692953900431E-2</v>
      </c>
    </row>
    <row r="971" spans="1:2" x14ac:dyDescent="0.25">
      <c r="A971" s="28" t="s">
        <v>84</v>
      </c>
      <c r="B971" s="2">
        <v>0.31005479816438625</v>
      </c>
    </row>
    <row r="972" spans="1:2" x14ac:dyDescent="0.25">
      <c r="A972" s="28" t="s">
        <v>86</v>
      </c>
      <c r="B972" s="2">
        <v>2.5264272845636794E-3</v>
      </c>
    </row>
    <row r="973" spans="1:2" x14ac:dyDescent="0.25">
      <c r="A973" s="28" t="s">
        <v>85</v>
      </c>
      <c r="B973" s="2">
        <v>6.5107368989796361</v>
      </c>
    </row>
    <row r="974" spans="1:2" x14ac:dyDescent="0.25">
      <c r="A974" s="6" t="s">
        <v>240</v>
      </c>
      <c r="B974" s="2">
        <v>0.14698532375911644</v>
      </c>
    </row>
    <row r="975" spans="1:2" x14ac:dyDescent="0.25">
      <c r="A975" s="28" t="s">
        <v>31</v>
      </c>
      <c r="B975" s="2">
        <v>3.4186322302779494E-2</v>
      </c>
    </row>
    <row r="976" spans="1:2" x14ac:dyDescent="0.25">
      <c r="A976" s="28" t="s">
        <v>29</v>
      </c>
      <c r="B976" s="2">
        <v>2.0628540078200409E-3</v>
      </c>
    </row>
    <row r="977" spans="1:2" x14ac:dyDescent="0.25">
      <c r="A977" s="28" t="s">
        <v>30</v>
      </c>
      <c r="B977" s="2">
        <v>2.7892012007287707E-3</v>
      </c>
    </row>
    <row r="978" spans="1:2" x14ac:dyDescent="0.25">
      <c r="A978" s="28" t="s">
        <v>87</v>
      </c>
      <c r="B978" s="2">
        <v>3.6150943896350594E-4</v>
      </c>
    </row>
    <row r="979" spans="1:2" x14ac:dyDescent="0.25">
      <c r="A979" s="28" t="s">
        <v>84</v>
      </c>
      <c r="B979" s="2">
        <v>3.4057959398217925E-3</v>
      </c>
    </row>
    <row r="980" spans="1:2" x14ac:dyDescent="0.25">
      <c r="A980" s="28" t="s">
        <v>85</v>
      </c>
      <c r="B980" s="2">
        <v>0.10417964086900283</v>
      </c>
    </row>
    <row r="981" spans="1:2" x14ac:dyDescent="0.25">
      <c r="A981" s="6" t="s">
        <v>242</v>
      </c>
      <c r="B981" s="2">
        <v>46.536812196334452</v>
      </c>
    </row>
    <row r="982" spans="1:2" x14ac:dyDescent="0.25">
      <c r="A982" s="28" t="s">
        <v>31</v>
      </c>
      <c r="B982" s="2">
        <v>1.7600900991867798</v>
      </c>
    </row>
    <row r="983" spans="1:2" x14ac:dyDescent="0.25">
      <c r="A983" s="28" t="s">
        <v>29</v>
      </c>
      <c r="B983" s="2">
        <v>1.1562077935545421</v>
      </c>
    </row>
    <row r="984" spans="1:2" x14ac:dyDescent="0.25">
      <c r="A984" s="28" t="s">
        <v>30</v>
      </c>
      <c r="B984" s="2">
        <v>0.55101229859520573</v>
      </c>
    </row>
    <row r="985" spans="1:2" x14ac:dyDescent="0.25">
      <c r="A985" s="28" t="s">
        <v>88</v>
      </c>
      <c r="B985" s="2">
        <v>9.8245778475209509</v>
      </c>
    </row>
    <row r="986" spans="1:2" x14ac:dyDescent="0.25">
      <c r="A986" s="28" t="s">
        <v>82</v>
      </c>
      <c r="B986" s="2">
        <v>5.767078529913892</v>
      </c>
    </row>
    <row r="987" spans="1:2" x14ac:dyDescent="0.25">
      <c r="A987" s="28" t="s">
        <v>87</v>
      </c>
      <c r="B987" s="2">
        <v>6.2952911055703566</v>
      </c>
    </row>
    <row r="988" spans="1:2" x14ac:dyDescent="0.25">
      <c r="A988" s="28" t="s">
        <v>80</v>
      </c>
      <c r="B988" s="2">
        <v>2.7181146033301369</v>
      </c>
    </row>
    <row r="989" spans="1:2" x14ac:dyDescent="0.25">
      <c r="A989" s="28" t="s">
        <v>84</v>
      </c>
      <c r="B989" s="2">
        <v>8.1701029738393753</v>
      </c>
    </row>
    <row r="990" spans="1:2" x14ac:dyDescent="0.25">
      <c r="A990" s="28" t="s">
        <v>86</v>
      </c>
      <c r="B990" s="2">
        <v>0.31964090289116093</v>
      </c>
    </row>
    <row r="991" spans="1:2" x14ac:dyDescent="0.25">
      <c r="A991" s="28" t="s">
        <v>85</v>
      </c>
      <c r="B991" s="2">
        <v>9.9746960419320541</v>
      </c>
    </row>
    <row r="992" spans="1:2" x14ac:dyDescent="0.25">
      <c r="A992" s="6" t="s">
        <v>53</v>
      </c>
      <c r="B992" s="2">
        <v>2.5777328596145073</v>
      </c>
    </row>
    <row r="993" spans="1:2" x14ac:dyDescent="0.25">
      <c r="A993" s="28" t="s">
        <v>30</v>
      </c>
      <c r="B993" s="2">
        <v>9.3453883311217447E-4</v>
      </c>
    </row>
    <row r="994" spans="1:2" x14ac:dyDescent="0.25">
      <c r="A994" s="28" t="s">
        <v>88</v>
      </c>
      <c r="B994" s="2">
        <v>1.2572503840327851</v>
      </c>
    </row>
    <row r="995" spans="1:2" x14ac:dyDescent="0.25">
      <c r="A995" s="28" t="s">
        <v>82</v>
      </c>
      <c r="B995" s="2">
        <v>0.69728084634451337</v>
      </c>
    </row>
    <row r="996" spans="1:2" x14ac:dyDescent="0.25">
      <c r="A996" s="28" t="s">
        <v>87</v>
      </c>
      <c r="B996" s="2">
        <v>0.24810436008229469</v>
      </c>
    </row>
    <row r="997" spans="1:2" x14ac:dyDescent="0.25">
      <c r="A997" s="28" t="s">
        <v>84</v>
      </c>
      <c r="B997" s="2">
        <v>2.6276133761028329E-4</v>
      </c>
    </row>
    <row r="998" spans="1:2" x14ac:dyDescent="0.25">
      <c r="A998" s="28" t="s">
        <v>86</v>
      </c>
      <c r="B998" s="2">
        <v>3.7862723971294442E-2</v>
      </c>
    </row>
    <row r="999" spans="1:2" x14ac:dyDescent="0.25">
      <c r="A999" s="28" t="s">
        <v>85</v>
      </c>
      <c r="B999" s="2">
        <v>0.33603724501289689</v>
      </c>
    </row>
    <row r="1000" spans="1:2" x14ac:dyDescent="0.25">
      <c r="A1000" s="6" t="s">
        <v>231</v>
      </c>
      <c r="B1000" s="2">
        <v>1.4091154144436495</v>
      </c>
    </row>
    <row r="1001" spans="1:2" x14ac:dyDescent="0.25">
      <c r="A1001" s="28" t="s">
        <v>29</v>
      </c>
      <c r="B1001" s="2">
        <v>4.236558388887092E-5</v>
      </c>
    </row>
    <row r="1002" spans="1:2" x14ac:dyDescent="0.25">
      <c r="A1002" s="28" t="s">
        <v>82</v>
      </c>
      <c r="B1002" s="2">
        <v>0.14953599849616009</v>
      </c>
    </row>
    <row r="1003" spans="1:2" x14ac:dyDescent="0.25">
      <c r="A1003" s="28" t="s">
        <v>87</v>
      </c>
      <c r="B1003" s="2">
        <v>1.9631742153149575E-3</v>
      </c>
    </row>
    <row r="1004" spans="1:2" x14ac:dyDescent="0.25">
      <c r="A1004" s="28" t="s">
        <v>85</v>
      </c>
      <c r="B1004" s="2">
        <v>1.2575738761482855</v>
      </c>
    </row>
    <row r="1005" spans="1:2" x14ac:dyDescent="0.25">
      <c r="A1005" s="6" t="s">
        <v>19</v>
      </c>
      <c r="B1005" s="2">
        <v>3.8243811959393557</v>
      </c>
    </row>
    <row r="1006" spans="1:2" x14ac:dyDescent="0.25">
      <c r="A1006" s="28" t="s">
        <v>31</v>
      </c>
      <c r="B1006" s="2">
        <v>2.3145538460930988E-2</v>
      </c>
    </row>
    <row r="1007" spans="1:2" x14ac:dyDescent="0.25">
      <c r="A1007" s="28" t="s">
        <v>29</v>
      </c>
      <c r="B1007" s="2">
        <v>3.9816454495594213E-2</v>
      </c>
    </row>
    <row r="1008" spans="1:2" x14ac:dyDescent="0.25">
      <c r="A1008" s="28" t="s">
        <v>30</v>
      </c>
      <c r="B1008" s="2">
        <v>8.5816800557819012E-2</v>
      </c>
    </row>
    <row r="1009" spans="1:2" x14ac:dyDescent="0.25">
      <c r="A1009" s="28" t="s">
        <v>88</v>
      </c>
      <c r="B1009" s="2">
        <v>0.11555200828883494</v>
      </c>
    </row>
    <row r="1010" spans="1:2" x14ac:dyDescent="0.25">
      <c r="A1010" s="28" t="s">
        <v>82</v>
      </c>
      <c r="B1010" s="2">
        <v>0.20706288716546009</v>
      </c>
    </row>
    <row r="1011" spans="1:2" x14ac:dyDescent="0.25">
      <c r="A1011" s="28" t="s">
        <v>87</v>
      </c>
      <c r="B1011" s="2">
        <v>0.19186447013998334</v>
      </c>
    </row>
    <row r="1012" spans="1:2" x14ac:dyDescent="0.25">
      <c r="A1012" s="28" t="s">
        <v>84</v>
      </c>
      <c r="B1012" s="2">
        <v>0.53765061575642048</v>
      </c>
    </row>
    <row r="1013" spans="1:2" x14ac:dyDescent="0.25">
      <c r="A1013" s="28" t="s">
        <v>86</v>
      </c>
      <c r="B1013" s="2">
        <v>4.3210428186959512E-2</v>
      </c>
    </row>
    <row r="1014" spans="1:2" x14ac:dyDescent="0.25">
      <c r="A1014" s="28" t="s">
        <v>85</v>
      </c>
      <c r="B1014" s="2">
        <v>2.5802619928873534</v>
      </c>
    </row>
    <row r="1015" spans="1:2" x14ac:dyDescent="0.25">
      <c r="A1015" s="6" t="s">
        <v>244</v>
      </c>
      <c r="B1015" s="2">
        <v>7.7030544380896533</v>
      </c>
    </row>
    <row r="1016" spans="1:2" x14ac:dyDescent="0.25">
      <c r="A1016" s="28" t="s">
        <v>31</v>
      </c>
      <c r="B1016" s="2">
        <v>0.24518428077163829</v>
      </c>
    </row>
    <row r="1017" spans="1:2" x14ac:dyDescent="0.25">
      <c r="A1017" s="28" t="s">
        <v>29</v>
      </c>
      <c r="B1017" s="2">
        <v>3.5054370720946464E-2</v>
      </c>
    </row>
    <row r="1018" spans="1:2" x14ac:dyDescent="0.25">
      <c r="A1018" s="28" t="s">
        <v>30</v>
      </c>
      <c r="B1018" s="2">
        <v>0.10179166329683961</v>
      </c>
    </row>
    <row r="1019" spans="1:2" x14ac:dyDescent="0.25">
      <c r="A1019" s="28" t="s">
        <v>88</v>
      </c>
      <c r="B1019" s="2">
        <v>1.3239687155630138</v>
      </c>
    </row>
    <row r="1020" spans="1:2" x14ac:dyDescent="0.25">
      <c r="A1020" s="28" t="s">
        <v>82</v>
      </c>
      <c r="B1020" s="2">
        <v>0.45314006539195628</v>
      </c>
    </row>
    <row r="1021" spans="1:2" x14ac:dyDescent="0.25">
      <c r="A1021" s="28" t="s">
        <v>87</v>
      </c>
      <c r="B1021" s="2">
        <v>2.672056839800543E-4</v>
      </c>
    </row>
    <row r="1022" spans="1:2" x14ac:dyDescent="0.25">
      <c r="A1022" s="28" t="s">
        <v>80</v>
      </c>
      <c r="B1022" s="2">
        <v>5.7891075996744673E-2</v>
      </c>
    </row>
    <row r="1023" spans="1:2" x14ac:dyDescent="0.25">
      <c r="A1023" s="28" t="s">
        <v>84</v>
      </c>
      <c r="B1023" s="2">
        <v>0.58229375786672621</v>
      </c>
    </row>
    <row r="1024" spans="1:2" x14ac:dyDescent="0.25">
      <c r="A1024" s="28" t="s">
        <v>86</v>
      </c>
      <c r="B1024" s="2">
        <v>1.1150103521539081E-2</v>
      </c>
    </row>
    <row r="1025" spans="1:2" x14ac:dyDescent="0.25">
      <c r="A1025" s="28" t="s">
        <v>85</v>
      </c>
      <c r="B1025" s="2">
        <v>4.892313199276269</v>
      </c>
    </row>
    <row r="1026" spans="1:2" x14ac:dyDescent="0.25">
      <c r="A1026" s="6" t="s">
        <v>52</v>
      </c>
      <c r="B1026" s="2">
        <v>0.38909063367831431</v>
      </c>
    </row>
    <row r="1027" spans="1:2" x14ac:dyDescent="0.25">
      <c r="A1027" s="28" t="s">
        <v>29</v>
      </c>
      <c r="B1027" s="2">
        <v>4.8369559121272572E-4</v>
      </c>
    </row>
    <row r="1028" spans="1:2" x14ac:dyDescent="0.25">
      <c r="A1028" s="28" t="s">
        <v>30</v>
      </c>
      <c r="B1028" s="2">
        <v>6.044533256844834E-5</v>
      </c>
    </row>
    <row r="1029" spans="1:2" x14ac:dyDescent="0.25">
      <c r="A1029" s="28" t="s">
        <v>88</v>
      </c>
      <c r="B1029" s="2">
        <v>7.3914824545638441E-2</v>
      </c>
    </row>
    <row r="1030" spans="1:2" x14ac:dyDescent="0.25">
      <c r="A1030" s="28" t="s">
        <v>82</v>
      </c>
      <c r="B1030" s="2">
        <v>2.4825561166584346E-3</v>
      </c>
    </row>
    <row r="1031" spans="1:2" x14ac:dyDescent="0.25">
      <c r="A1031" s="28" t="s">
        <v>87</v>
      </c>
      <c r="B1031" s="2">
        <v>9.1035029096917588E-3</v>
      </c>
    </row>
    <row r="1032" spans="1:2" x14ac:dyDescent="0.25">
      <c r="A1032" s="28" t="s">
        <v>85</v>
      </c>
      <c r="B1032" s="2">
        <v>0.30304560918254447</v>
      </c>
    </row>
    <row r="1033" spans="1:2" x14ac:dyDescent="0.25">
      <c r="A1033" s="6" t="s">
        <v>246</v>
      </c>
      <c r="B1033" s="2">
        <v>4.8060068691329914</v>
      </c>
    </row>
    <row r="1034" spans="1:2" x14ac:dyDescent="0.25">
      <c r="A1034" s="28" t="s">
        <v>31</v>
      </c>
      <c r="B1034" s="2">
        <v>0.12780941511845195</v>
      </c>
    </row>
    <row r="1035" spans="1:2" x14ac:dyDescent="0.25">
      <c r="A1035" s="28" t="s">
        <v>29</v>
      </c>
      <c r="B1035" s="2">
        <v>0.1367429107849982</v>
      </c>
    </row>
    <row r="1036" spans="1:2" x14ac:dyDescent="0.25">
      <c r="A1036" s="28" t="s">
        <v>30</v>
      </c>
      <c r="B1036" s="2">
        <v>0.10447916738606391</v>
      </c>
    </row>
    <row r="1037" spans="1:2" x14ac:dyDescent="0.25">
      <c r="A1037" s="28" t="s">
        <v>88</v>
      </c>
      <c r="B1037" s="2">
        <v>0.35426908610075447</v>
      </c>
    </row>
    <row r="1038" spans="1:2" x14ac:dyDescent="0.25">
      <c r="A1038" s="28" t="s">
        <v>82</v>
      </c>
      <c r="B1038" s="2">
        <v>0.78402724193707252</v>
      </c>
    </row>
    <row r="1039" spans="1:2" x14ac:dyDescent="0.25">
      <c r="A1039" s="28" t="s">
        <v>87</v>
      </c>
      <c r="B1039" s="2">
        <v>0.11571928094477218</v>
      </c>
    </row>
    <row r="1040" spans="1:2" x14ac:dyDescent="0.25">
      <c r="A1040" s="28" t="s">
        <v>80</v>
      </c>
      <c r="B1040" s="2">
        <v>0.14416471764159358</v>
      </c>
    </row>
    <row r="1041" spans="1:2" x14ac:dyDescent="0.25">
      <c r="A1041" s="28" t="s">
        <v>84</v>
      </c>
      <c r="B1041" s="2">
        <v>2.1065408649258335</v>
      </c>
    </row>
    <row r="1042" spans="1:2" x14ac:dyDescent="0.25">
      <c r="A1042" s="28" t="s">
        <v>86</v>
      </c>
      <c r="B1042" s="2">
        <v>0.13543493497306144</v>
      </c>
    </row>
    <row r="1043" spans="1:2" x14ac:dyDescent="0.25">
      <c r="A1043" s="28" t="s">
        <v>85</v>
      </c>
      <c r="B1043" s="2">
        <v>0.79681924932038928</v>
      </c>
    </row>
    <row r="1044" spans="1:2" x14ac:dyDescent="0.25">
      <c r="A1044" s="6" t="s">
        <v>248</v>
      </c>
      <c r="B1044" s="2">
        <v>59.45129017402963</v>
      </c>
    </row>
    <row r="1045" spans="1:2" x14ac:dyDescent="0.25">
      <c r="A1045" s="28" t="s">
        <v>31</v>
      </c>
      <c r="B1045" s="2">
        <v>2.0936770709898784</v>
      </c>
    </row>
    <row r="1046" spans="1:2" x14ac:dyDescent="0.25">
      <c r="A1046" s="28" t="s">
        <v>29</v>
      </c>
      <c r="B1046" s="2">
        <v>1.9234991277376001</v>
      </c>
    </row>
    <row r="1047" spans="1:2" x14ac:dyDescent="0.25">
      <c r="A1047" s="28" t="s">
        <v>30</v>
      </c>
      <c r="B1047" s="2">
        <v>1.2387644266752618</v>
      </c>
    </row>
    <row r="1048" spans="1:2" x14ac:dyDescent="0.25">
      <c r="A1048" s="28" t="s">
        <v>88</v>
      </c>
      <c r="B1048" s="2">
        <v>12.870543394506033</v>
      </c>
    </row>
    <row r="1049" spans="1:2" x14ac:dyDescent="0.25">
      <c r="A1049" s="28" t="s">
        <v>82</v>
      </c>
      <c r="B1049" s="2">
        <v>9.8770100237858127</v>
      </c>
    </row>
    <row r="1050" spans="1:2" x14ac:dyDescent="0.25">
      <c r="A1050" s="28" t="s">
        <v>87</v>
      </c>
      <c r="B1050" s="2">
        <v>2.7620805974770291E-2</v>
      </c>
    </row>
    <row r="1051" spans="1:2" x14ac:dyDescent="0.25">
      <c r="A1051" s="28" t="s">
        <v>80</v>
      </c>
      <c r="B1051" s="2">
        <v>0.91285096097236418</v>
      </c>
    </row>
    <row r="1052" spans="1:2" x14ac:dyDescent="0.25">
      <c r="A1052" s="28" t="s">
        <v>84</v>
      </c>
      <c r="B1052" s="2">
        <v>23.63151756276276</v>
      </c>
    </row>
    <row r="1053" spans="1:2" x14ac:dyDescent="0.25">
      <c r="A1053" s="28" t="s">
        <v>86</v>
      </c>
      <c r="B1053" s="2">
        <v>2.6413114377428642E-2</v>
      </c>
    </row>
    <row r="1054" spans="1:2" x14ac:dyDescent="0.25">
      <c r="A1054" s="28" t="s">
        <v>85</v>
      </c>
      <c r="B1054" s="2">
        <v>6.84939368624772</v>
      </c>
    </row>
    <row r="1055" spans="1:2" x14ac:dyDescent="0.25">
      <c r="A1055" s="6" t="s">
        <v>20</v>
      </c>
      <c r="B1055" s="2">
        <v>22.629878019300058</v>
      </c>
    </row>
    <row r="1056" spans="1:2" x14ac:dyDescent="0.25">
      <c r="A1056" s="28" t="s">
        <v>31</v>
      </c>
      <c r="B1056" s="2">
        <v>1.0660768898920978</v>
      </c>
    </row>
    <row r="1057" spans="1:2" x14ac:dyDescent="0.25">
      <c r="A1057" s="28" t="s">
        <v>29</v>
      </c>
      <c r="B1057" s="2">
        <v>0.62429936140602493</v>
      </c>
    </row>
    <row r="1058" spans="1:2" x14ac:dyDescent="0.25">
      <c r="A1058" s="28" t="s">
        <v>30</v>
      </c>
      <c r="B1058" s="2">
        <v>0.42028400788424525</v>
      </c>
    </row>
    <row r="1059" spans="1:2" x14ac:dyDescent="0.25">
      <c r="A1059" s="28" t="s">
        <v>88</v>
      </c>
      <c r="B1059" s="2">
        <v>1.0062282436249059</v>
      </c>
    </row>
    <row r="1060" spans="1:2" x14ac:dyDescent="0.25">
      <c r="A1060" s="28" t="s">
        <v>82</v>
      </c>
      <c r="B1060" s="2">
        <v>6.5900750696798225</v>
      </c>
    </row>
    <row r="1061" spans="1:2" x14ac:dyDescent="0.25">
      <c r="A1061" s="28" t="s">
        <v>80</v>
      </c>
      <c r="B1061" s="2">
        <v>0.18349400046079961</v>
      </c>
    </row>
    <row r="1062" spans="1:2" x14ac:dyDescent="0.25">
      <c r="A1062" s="28" t="s">
        <v>84</v>
      </c>
      <c r="B1062" s="2">
        <v>1.9639035917797552</v>
      </c>
    </row>
    <row r="1063" spans="1:2" x14ac:dyDescent="0.25">
      <c r="A1063" s="28" t="s">
        <v>86</v>
      </c>
      <c r="B1063" s="2">
        <v>9.1281740350138085E-2</v>
      </c>
    </row>
    <row r="1064" spans="1:2" x14ac:dyDescent="0.25">
      <c r="A1064" s="28" t="s">
        <v>85</v>
      </c>
      <c r="B1064" s="2">
        <v>10.684235114222268</v>
      </c>
    </row>
    <row r="1065" spans="1:2" x14ac:dyDescent="0.25">
      <c r="A1065" s="6" t="s">
        <v>21</v>
      </c>
      <c r="B1065" s="2">
        <v>6.1995364107386184</v>
      </c>
    </row>
    <row r="1066" spans="1:2" x14ac:dyDescent="0.25">
      <c r="A1066" s="28" t="s">
        <v>31</v>
      </c>
      <c r="B1066" s="2">
        <v>6.7165417152778073E-2</v>
      </c>
    </row>
    <row r="1067" spans="1:2" x14ac:dyDescent="0.25">
      <c r="A1067" s="28" t="s">
        <v>29</v>
      </c>
      <c r="B1067" s="2">
        <v>1.8856373293473495E-2</v>
      </c>
    </row>
    <row r="1068" spans="1:2" x14ac:dyDescent="0.25">
      <c r="A1068" s="28" t="s">
        <v>30</v>
      </c>
      <c r="B1068" s="2">
        <v>3.8979285265468053E-2</v>
      </c>
    </row>
    <row r="1069" spans="1:2" x14ac:dyDescent="0.25">
      <c r="A1069" s="28" t="s">
        <v>88</v>
      </c>
      <c r="B1069" s="2">
        <v>0.22590099241360528</v>
      </c>
    </row>
    <row r="1070" spans="1:2" x14ac:dyDescent="0.25">
      <c r="A1070" s="28" t="s">
        <v>82</v>
      </c>
      <c r="B1070" s="2">
        <v>0.52975202499609642</v>
      </c>
    </row>
    <row r="1071" spans="1:2" x14ac:dyDescent="0.25">
      <c r="A1071" s="28" t="s">
        <v>87</v>
      </c>
      <c r="B1071" s="2">
        <v>0.13044915274449109</v>
      </c>
    </row>
    <row r="1072" spans="1:2" x14ac:dyDescent="0.25">
      <c r="A1072" s="28" t="s">
        <v>80</v>
      </c>
      <c r="B1072" s="2">
        <v>2.9008070897778893E-2</v>
      </c>
    </row>
    <row r="1073" spans="1:2" x14ac:dyDescent="0.25">
      <c r="A1073" s="28" t="s">
        <v>84</v>
      </c>
      <c r="B1073" s="2">
        <v>0.67848742960379504</v>
      </c>
    </row>
    <row r="1074" spans="1:2" x14ac:dyDescent="0.25">
      <c r="A1074" s="28" t="s">
        <v>86</v>
      </c>
      <c r="B1074" s="2">
        <v>0.10262045276317823</v>
      </c>
    </row>
    <row r="1075" spans="1:2" x14ac:dyDescent="0.25">
      <c r="A1075" s="28" t="s">
        <v>85</v>
      </c>
      <c r="B1075" s="2">
        <v>4.3783172116079534</v>
      </c>
    </row>
    <row r="1076" spans="1:2" x14ac:dyDescent="0.25">
      <c r="A1076" s="6" t="s">
        <v>22</v>
      </c>
      <c r="B1076" s="2">
        <v>2.0431528122580449</v>
      </c>
    </row>
    <row r="1077" spans="1:2" x14ac:dyDescent="0.25">
      <c r="A1077" s="28" t="s">
        <v>31</v>
      </c>
      <c r="B1077" s="2">
        <v>4.5650074742755745E-2</v>
      </c>
    </row>
    <row r="1078" spans="1:2" x14ac:dyDescent="0.25">
      <c r="A1078" s="28" t="s">
        <v>29</v>
      </c>
      <c r="B1078" s="2">
        <v>1.8424249258720903E-2</v>
      </c>
    </row>
    <row r="1079" spans="1:2" x14ac:dyDescent="0.25">
      <c r="A1079" s="28" t="s">
        <v>30</v>
      </c>
      <c r="B1079" s="2">
        <v>5.780451183183765E-2</v>
      </c>
    </row>
    <row r="1080" spans="1:2" x14ac:dyDescent="0.25">
      <c r="A1080" s="28" t="s">
        <v>88</v>
      </c>
      <c r="B1080" s="2">
        <v>0.21927779936234007</v>
      </c>
    </row>
    <row r="1081" spans="1:2" x14ac:dyDescent="0.25">
      <c r="A1081" s="28" t="s">
        <v>82</v>
      </c>
      <c r="B1081" s="2">
        <v>0.18738022355549638</v>
      </c>
    </row>
    <row r="1082" spans="1:2" x14ac:dyDescent="0.25">
      <c r="A1082" s="28" t="s">
        <v>80</v>
      </c>
      <c r="B1082" s="2">
        <v>9.4837684915164921E-2</v>
      </c>
    </row>
    <row r="1083" spans="1:2" x14ac:dyDescent="0.25">
      <c r="A1083" s="28" t="s">
        <v>84</v>
      </c>
      <c r="B1083" s="2">
        <v>1.1617564926337223</v>
      </c>
    </row>
    <row r="1084" spans="1:2" x14ac:dyDescent="0.25">
      <c r="A1084" s="28" t="s">
        <v>86</v>
      </c>
      <c r="B1084" s="2">
        <v>1.1274915797079142E-2</v>
      </c>
    </row>
    <row r="1085" spans="1:2" x14ac:dyDescent="0.25">
      <c r="A1085" s="28" t="s">
        <v>85</v>
      </c>
      <c r="B1085" s="2">
        <v>0.24674686016092817</v>
      </c>
    </row>
    <row r="1086" spans="1:2" x14ac:dyDescent="0.25">
      <c r="A1086" s="6" t="s">
        <v>25</v>
      </c>
      <c r="B1086" s="2">
        <v>18.650864552115035</v>
      </c>
    </row>
    <row r="1087" spans="1:2" x14ac:dyDescent="0.25">
      <c r="A1087" s="28" t="s">
        <v>31</v>
      </c>
      <c r="B1087" s="2">
        <v>7.9970495367593111E-2</v>
      </c>
    </row>
    <row r="1088" spans="1:2" x14ac:dyDescent="0.25">
      <c r="A1088" s="28" t="s">
        <v>29</v>
      </c>
      <c r="B1088" s="2">
        <v>6.0684691138875538E-3</v>
      </c>
    </row>
    <row r="1089" spans="1:2" x14ac:dyDescent="0.25">
      <c r="A1089" s="28" t="s">
        <v>30</v>
      </c>
      <c r="B1089" s="2">
        <v>2.2193231231718982E-2</v>
      </c>
    </row>
    <row r="1090" spans="1:2" x14ac:dyDescent="0.25">
      <c r="A1090" s="28" t="s">
        <v>88</v>
      </c>
      <c r="B1090" s="2">
        <v>5.1861271628071259</v>
      </c>
    </row>
    <row r="1091" spans="1:2" x14ac:dyDescent="0.25">
      <c r="A1091" s="28" t="s">
        <v>82</v>
      </c>
      <c r="B1091" s="2">
        <v>1.1317553834010841</v>
      </c>
    </row>
    <row r="1092" spans="1:2" x14ac:dyDescent="0.25">
      <c r="A1092" s="28" t="s">
        <v>87</v>
      </c>
      <c r="B1092" s="2">
        <v>0.1512924449979807</v>
      </c>
    </row>
    <row r="1093" spans="1:2" x14ac:dyDescent="0.25">
      <c r="A1093" s="28" t="s">
        <v>80</v>
      </c>
      <c r="B1093" s="2">
        <v>5.1458378148589343</v>
      </c>
    </row>
    <row r="1094" spans="1:2" x14ac:dyDescent="0.25">
      <c r="A1094" s="28" t="s">
        <v>84</v>
      </c>
      <c r="B1094" s="2">
        <v>4.4592804602073537</v>
      </c>
    </row>
    <row r="1095" spans="1:2" x14ac:dyDescent="0.25">
      <c r="A1095" s="28" t="s">
        <v>86</v>
      </c>
      <c r="B1095" s="2">
        <v>4.0155426664477467E-2</v>
      </c>
    </row>
    <row r="1096" spans="1:2" x14ac:dyDescent="0.25">
      <c r="A1096" s="28" t="s">
        <v>85</v>
      </c>
      <c r="B1096" s="2">
        <v>2.4281836634648823</v>
      </c>
    </row>
    <row r="1097" spans="1:2" x14ac:dyDescent="0.25">
      <c r="A1097" s="6" t="s">
        <v>23</v>
      </c>
      <c r="B1097" s="2">
        <v>2.1849893928753406</v>
      </c>
    </row>
    <row r="1098" spans="1:2" x14ac:dyDescent="0.25">
      <c r="A1098" s="28" t="s">
        <v>31</v>
      </c>
      <c r="B1098" s="2">
        <v>0.10461111453157608</v>
      </c>
    </row>
    <row r="1099" spans="1:2" x14ac:dyDescent="0.25">
      <c r="A1099" s="28" t="s">
        <v>29</v>
      </c>
      <c r="B1099" s="2">
        <v>0.23243502500143265</v>
      </c>
    </row>
    <row r="1100" spans="1:2" x14ac:dyDescent="0.25">
      <c r="A1100" s="28" t="s">
        <v>30</v>
      </c>
      <c r="B1100" s="2">
        <v>0.10532484965997983</v>
      </c>
    </row>
    <row r="1101" spans="1:2" x14ac:dyDescent="0.25">
      <c r="A1101" s="28" t="s">
        <v>88</v>
      </c>
      <c r="B1101" s="2">
        <v>0.46829390847177182</v>
      </c>
    </row>
    <row r="1102" spans="1:2" x14ac:dyDescent="0.25">
      <c r="A1102" s="28" t="s">
        <v>82</v>
      </c>
      <c r="B1102" s="2">
        <v>0.34813714433430992</v>
      </c>
    </row>
    <row r="1103" spans="1:2" x14ac:dyDescent="0.25">
      <c r="A1103" s="28" t="s">
        <v>87</v>
      </c>
      <c r="B1103" s="2">
        <v>2.8339231654406247E-2</v>
      </c>
    </row>
    <row r="1104" spans="1:2" x14ac:dyDescent="0.25">
      <c r="A1104" s="28" t="s">
        <v>80</v>
      </c>
      <c r="B1104" s="2">
        <v>1.2836516459222319E-2</v>
      </c>
    </row>
    <row r="1105" spans="1:2" x14ac:dyDescent="0.25">
      <c r="A1105" s="28" t="s">
        <v>84</v>
      </c>
      <c r="B1105" s="2">
        <v>0.2857034439831761</v>
      </c>
    </row>
    <row r="1106" spans="1:2" x14ac:dyDescent="0.25">
      <c r="A1106" s="28" t="s">
        <v>86</v>
      </c>
      <c r="B1106" s="2">
        <v>1.6984709442735595E-2</v>
      </c>
    </row>
    <row r="1107" spans="1:2" x14ac:dyDescent="0.25">
      <c r="A1107" s="28" t="s">
        <v>85</v>
      </c>
      <c r="B1107" s="2">
        <v>0.58232344933672997</v>
      </c>
    </row>
    <row r="1108" spans="1:2" x14ac:dyDescent="0.25">
      <c r="A1108" s="6" t="s">
        <v>250</v>
      </c>
      <c r="B1108" s="2">
        <v>17.65425467819475</v>
      </c>
    </row>
    <row r="1109" spans="1:2" x14ac:dyDescent="0.25">
      <c r="A1109" s="28" t="s">
        <v>31</v>
      </c>
      <c r="B1109" s="2">
        <v>0.37446533982533275</v>
      </c>
    </row>
    <row r="1110" spans="1:2" x14ac:dyDescent="0.25">
      <c r="A1110" s="28" t="s">
        <v>29</v>
      </c>
      <c r="B1110" s="2">
        <v>0.1251434689211029</v>
      </c>
    </row>
    <row r="1111" spans="1:2" x14ac:dyDescent="0.25">
      <c r="A1111" s="28" t="s">
        <v>30</v>
      </c>
      <c r="B1111" s="2">
        <v>0.16512736840470718</v>
      </c>
    </row>
    <row r="1112" spans="1:2" x14ac:dyDescent="0.25">
      <c r="A1112" s="28" t="s">
        <v>88</v>
      </c>
      <c r="B1112" s="2">
        <v>1.2699249732348215</v>
      </c>
    </row>
    <row r="1113" spans="1:2" x14ac:dyDescent="0.25">
      <c r="A1113" s="28" t="s">
        <v>82</v>
      </c>
      <c r="B1113" s="2">
        <v>0.95619825343875531</v>
      </c>
    </row>
    <row r="1114" spans="1:2" x14ac:dyDescent="0.25">
      <c r="A1114" s="28" t="s">
        <v>87</v>
      </c>
      <c r="B1114" s="2">
        <v>8.3846285799208609E-2</v>
      </c>
    </row>
    <row r="1115" spans="1:2" x14ac:dyDescent="0.25">
      <c r="A1115" s="28" t="s">
        <v>80</v>
      </c>
      <c r="B1115" s="2">
        <v>1.2113299730547327</v>
      </c>
    </row>
    <row r="1116" spans="1:2" x14ac:dyDescent="0.25">
      <c r="A1116" s="28" t="s">
        <v>84</v>
      </c>
      <c r="B1116" s="2">
        <v>9.0627652990092944</v>
      </c>
    </row>
    <row r="1117" spans="1:2" x14ac:dyDescent="0.25">
      <c r="A1117" s="28" t="s">
        <v>86</v>
      </c>
      <c r="B1117" s="2">
        <v>4.9226225766180472E-2</v>
      </c>
    </row>
    <row r="1118" spans="1:2" x14ac:dyDescent="0.25">
      <c r="A1118" s="28" t="s">
        <v>85</v>
      </c>
      <c r="B1118" s="2">
        <v>4.3562274907406158</v>
      </c>
    </row>
    <row r="1119" spans="1:2" x14ac:dyDescent="0.25">
      <c r="A1119" s="6" t="s">
        <v>252</v>
      </c>
      <c r="B1119" s="2">
        <v>24.54563091307331</v>
      </c>
    </row>
    <row r="1120" spans="1:2" x14ac:dyDescent="0.25">
      <c r="A1120" s="28" t="s">
        <v>31</v>
      </c>
      <c r="B1120" s="2">
        <v>1.1995871005562886</v>
      </c>
    </row>
    <row r="1121" spans="1:2" x14ac:dyDescent="0.25">
      <c r="A1121" s="28" t="s">
        <v>29</v>
      </c>
      <c r="B1121" s="2">
        <v>4.5308442809468792</v>
      </c>
    </row>
    <row r="1122" spans="1:2" x14ac:dyDescent="0.25">
      <c r="A1122" s="28" t="s">
        <v>30</v>
      </c>
      <c r="B1122" s="2">
        <v>0.92414656003731277</v>
      </c>
    </row>
    <row r="1123" spans="1:2" x14ac:dyDescent="0.25">
      <c r="A1123" s="28" t="s">
        <v>88</v>
      </c>
      <c r="B1123" s="2">
        <v>4.5613068080689612</v>
      </c>
    </row>
    <row r="1124" spans="1:2" x14ac:dyDescent="0.25">
      <c r="A1124" s="28" t="s">
        <v>82</v>
      </c>
      <c r="B1124" s="2">
        <v>2.2428583681185161</v>
      </c>
    </row>
    <row r="1125" spans="1:2" x14ac:dyDescent="0.25">
      <c r="A1125" s="28" t="s">
        <v>87</v>
      </c>
      <c r="B1125" s="2">
        <v>5.5990933304615235E-2</v>
      </c>
    </row>
    <row r="1126" spans="1:2" x14ac:dyDescent="0.25">
      <c r="A1126" s="28" t="s">
        <v>80</v>
      </c>
      <c r="B1126" s="2">
        <v>2.1557717546789239</v>
      </c>
    </row>
    <row r="1127" spans="1:2" x14ac:dyDescent="0.25">
      <c r="A1127" s="28" t="s">
        <v>84</v>
      </c>
      <c r="B1127" s="2">
        <v>2.982167641209331</v>
      </c>
    </row>
    <row r="1128" spans="1:2" x14ac:dyDescent="0.25">
      <c r="A1128" s="28" t="s">
        <v>86</v>
      </c>
      <c r="B1128" s="2">
        <v>5.042951609424709E-2</v>
      </c>
    </row>
    <row r="1129" spans="1:2" x14ac:dyDescent="0.25">
      <c r="A1129" s="28" t="s">
        <v>85</v>
      </c>
      <c r="B1129" s="2">
        <v>5.8425279500582334</v>
      </c>
    </row>
    <row r="1130" spans="1:2" x14ac:dyDescent="0.25">
      <c r="A1130" s="6" t="s">
        <v>230</v>
      </c>
      <c r="B1130" s="2">
        <v>8.4308445948175326</v>
      </c>
    </row>
    <row r="1131" spans="1:2" x14ac:dyDescent="0.25">
      <c r="A1131" s="28" t="s">
        <v>31</v>
      </c>
      <c r="B1131" s="2">
        <v>0.85707435657613695</v>
      </c>
    </row>
    <row r="1132" spans="1:2" x14ac:dyDescent="0.25">
      <c r="A1132" s="28" t="s">
        <v>29</v>
      </c>
      <c r="B1132" s="2">
        <v>0.17094882531259972</v>
      </c>
    </row>
    <row r="1133" spans="1:2" x14ac:dyDescent="0.25">
      <c r="A1133" s="28" t="s">
        <v>30</v>
      </c>
      <c r="B1133" s="2">
        <v>1.1321175542522577</v>
      </c>
    </row>
    <row r="1134" spans="1:2" x14ac:dyDescent="0.25">
      <c r="A1134" s="28" t="s">
        <v>88</v>
      </c>
      <c r="B1134" s="2">
        <v>0.92353444144714369</v>
      </c>
    </row>
    <row r="1135" spans="1:2" x14ac:dyDescent="0.25">
      <c r="A1135" s="28" t="s">
        <v>82</v>
      </c>
      <c r="B1135" s="2">
        <v>0.70326664163637043</v>
      </c>
    </row>
    <row r="1136" spans="1:2" x14ac:dyDescent="0.25">
      <c r="A1136" s="28" t="s">
        <v>87</v>
      </c>
      <c r="B1136" s="2">
        <v>0.14038360801376801</v>
      </c>
    </row>
    <row r="1137" spans="1:2" x14ac:dyDescent="0.25">
      <c r="A1137" s="28" t="s">
        <v>80</v>
      </c>
      <c r="B1137" s="2">
        <v>0.2398548697614962</v>
      </c>
    </row>
    <row r="1138" spans="1:2" x14ac:dyDescent="0.25">
      <c r="A1138" s="28" t="s">
        <v>84</v>
      </c>
      <c r="B1138" s="2">
        <v>0.96130902176829858</v>
      </c>
    </row>
    <row r="1139" spans="1:2" x14ac:dyDescent="0.25">
      <c r="A1139" s="28" t="s">
        <v>86</v>
      </c>
      <c r="B1139" s="2">
        <v>4.6911465005184907E-2</v>
      </c>
    </row>
    <row r="1140" spans="1:2" x14ac:dyDescent="0.25">
      <c r="A1140" s="28" t="s">
        <v>85</v>
      </c>
      <c r="B1140" s="2">
        <v>3.2554438110442749</v>
      </c>
    </row>
    <row r="1141" spans="1:2" x14ac:dyDescent="0.25">
      <c r="A1141" s="6" t="s">
        <v>93</v>
      </c>
      <c r="B1141" s="2">
        <v>237.05881611164321</v>
      </c>
    </row>
    <row r="1142" spans="1:2" x14ac:dyDescent="0.25">
      <c r="A1142" s="28" t="s">
        <v>31</v>
      </c>
      <c r="B1142" s="2">
        <v>8.0921040046722847</v>
      </c>
    </row>
    <row r="1143" spans="1:2" x14ac:dyDescent="0.25">
      <c r="A1143" s="28" t="s">
        <v>29</v>
      </c>
      <c r="B1143" s="2">
        <v>9.0230224015906195</v>
      </c>
    </row>
    <row r="1144" spans="1:2" x14ac:dyDescent="0.25">
      <c r="A1144" s="28" t="s">
        <v>30</v>
      </c>
      <c r="B1144" s="2">
        <v>4.9529483670732475</v>
      </c>
    </row>
    <row r="1145" spans="1:2" x14ac:dyDescent="0.25">
      <c r="A1145" s="28" t="s">
        <v>88</v>
      </c>
      <c r="B1145" s="2">
        <v>40.561450526025482</v>
      </c>
    </row>
    <row r="1146" spans="1:2" x14ac:dyDescent="0.25">
      <c r="A1146" s="28" t="s">
        <v>82</v>
      </c>
      <c r="B1146" s="2">
        <v>30.715099959233104</v>
      </c>
    </row>
    <row r="1147" spans="1:2" x14ac:dyDescent="0.25">
      <c r="A1147" s="28" t="s">
        <v>87</v>
      </c>
      <c r="B1147" s="2">
        <v>7.4807675286977551</v>
      </c>
    </row>
    <row r="1148" spans="1:2" x14ac:dyDescent="0.25">
      <c r="A1148" s="28" t="s">
        <v>80</v>
      </c>
      <c r="B1148" s="2">
        <v>12.972034735981792</v>
      </c>
    </row>
    <row r="1149" spans="1:2" x14ac:dyDescent="0.25">
      <c r="A1149" s="28" t="s">
        <v>84</v>
      </c>
      <c r="B1149" s="2">
        <v>56.897202510787665</v>
      </c>
    </row>
    <row r="1150" spans="1:2" x14ac:dyDescent="0.25">
      <c r="A1150" s="28" t="s">
        <v>86</v>
      </c>
      <c r="B1150" s="2">
        <v>0.9851230870892288</v>
      </c>
    </row>
    <row r="1151" spans="1:2" x14ac:dyDescent="0.25">
      <c r="A1151" s="28" t="s">
        <v>85</v>
      </c>
      <c r="B1151" s="2">
        <v>65.379062990492031</v>
      </c>
    </row>
    <row r="1152" spans="1:2" x14ac:dyDescent="0.25">
      <c r="A1152" s="3" t="s">
        <v>87</v>
      </c>
      <c r="B1152" s="2">
        <v>696.83433189497191</v>
      </c>
    </row>
    <row r="1153" spans="1:2" x14ac:dyDescent="0.25">
      <c r="A1153" s="6" t="s">
        <v>229</v>
      </c>
      <c r="B1153" s="2">
        <v>14.504746379600672</v>
      </c>
    </row>
    <row r="1154" spans="1:2" x14ac:dyDescent="0.25">
      <c r="A1154" s="28" t="s">
        <v>31</v>
      </c>
      <c r="B1154" s="2">
        <v>0.27562429212235579</v>
      </c>
    </row>
    <row r="1155" spans="1:2" x14ac:dyDescent="0.25">
      <c r="A1155" s="28" t="s">
        <v>29</v>
      </c>
      <c r="B1155" s="2">
        <v>0.75053753812262269</v>
      </c>
    </row>
    <row r="1156" spans="1:2" x14ac:dyDescent="0.25">
      <c r="A1156" s="28" t="s">
        <v>30</v>
      </c>
      <c r="B1156" s="2">
        <v>0.43276332946270474</v>
      </c>
    </row>
    <row r="1157" spans="1:2" x14ac:dyDescent="0.25">
      <c r="A1157" s="28" t="s">
        <v>88</v>
      </c>
      <c r="B1157" s="2">
        <v>0.91168067421805365</v>
      </c>
    </row>
    <row r="1158" spans="1:2" x14ac:dyDescent="0.25">
      <c r="A1158" s="28" t="s">
        <v>82</v>
      </c>
      <c r="B1158" s="2">
        <v>1.1903958877830927</v>
      </c>
    </row>
    <row r="1159" spans="1:2" x14ac:dyDescent="0.25">
      <c r="A1159" s="28" t="s">
        <v>79</v>
      </c>
      <c r="B1159" s="2">
        <v>0.38779148201068969</v>
      </c>
    </row>
    <row r="1160" spans="1:2" x14ac:dyDescent="0.25">
      <c r="A1160" s="28" t="s">
        <v>80</v>
      </c>
      <c r="B1160" s="2">
        <v>0.66482186667583354</v>
      </c>
    </row>
    <row r="1161" spans="1:2" x14ac:dyDescent="0.25">
      <c r="A1161" s="28" t="s">
        <v>84</v>
      </c>
      <c r="B1161" s="2">
        <v>1.0249487973851918</v>
      </c>
    </row>
    <row r="1162" spans="1:2" x14ac:dyDescent="0.25">
      <c r="A1162" s="28" t="s">
        <v>86</v>
      </c>
      <c r="B1162" s="2">
        <v>0.31003686635812316</v>
      </c>
    </row>
    <row r="1163" spans="1:2" x14ac:dyDescent="0.25">
      <c r="A1163" s="28" t="s">
        <v>85</v>
      </c>
      <c r="B1163" s="2">
        <v>8.5561456454620028</v>
      </c>
    </row>
    <row r="1164" spans="1:2" x14ac:dyDescent="0.25">
      <c r="A1164" s="6" t="s">
        <v>240</v>
      </c>
      <c r="B1164" s="2">
        <v>8.5257098205582498</v>
      </c>
    </row>
    <row r="1165" spans="1:2" x14ac:dyDescent="0.25">
      <c r="A1165" s="28" t="s">
        <v>31</v>
      </c>
      <c r="B1165" s="2">
        <v>1.1207644880967567</v>
      </c>
    </row>
    <row r="1166" spans="1:2" x14ac:dyDescent="0.25">
      <c r="A1166" s="28" t="s">
        <v>29</v>
      </c>
      <c r="B1166" s="2">
        <v>0.53639572048485928</v>
      </c>
    </row>
    <row r="1167" spans="1:2" x14ac:dyDescent="0.25">
      <c r="A1167" s="28" t="s">
        <v>30</v>
      </c>
      <c r="B1167" s="2">
        <v>0.41374436434824224</v>
      </c>
    </row>
    <row r="1168" spans="1:2" x14ac:dyDescent="0.25">
      <c r="A1168" s="28" t="s">
        <v>88</v>
      </c>
      <c r="B1168" s="2">
        <v>1.2633106725775352</v>
      </c>
    </row>
    <row r="1169" spans="1:2" x14ac:dyDescent="0.25">
      <c r="A1169" s="28" t="s">
        <v>82</v>
      </c>
      <c r="B1169" s="2">
        <v>1.104533548864296</v>
      </c>
    </row>
    <row r="1170" spans="1:2" x14ac:dyDescent="0.25">
      <c r="A1170" s="28" t="s">
        <v>80</v>
      </c>
      <c r="B1170" s="2">
        <v>2.3210781281106943E-2</v>
      </c>
    </row>
    <row r="1171" spans="1:2" x14ac:dyDescent="0.25">
      <c r="A1171" s="28" t="s">
        <v>84</v>
      </c>
      <c r="B1171" s="2">
        <v>1.4618527283812728</v>
      </c>
    </row>
    <row r="1172" spans="1:2" x14ac:dyDescent="0.25">
      <c r="A1172" s="28" t="s">
        <v>86</v>
      </c>
      <c r="B1172" s="2">
        <v>3.7043169509679313E-2</v>
      </c>
    </row>
    <row r="1173" spans="1:2" x14ac:dyDescent="0.25">
      <c r="A1173" s="28" t="s">
        <v>85</v>
      </c>
      <c r="B1173" s="2">
        <v>2.5648543470145015</v>
      </c>
    </row>
    <row r="1174" spans="1:2" x14ac:dyDescent="0.25">
      <c r="A1174" s="6" t="s">
        <v>242</v>
      </c>
      <c r="B1174" s="2">
        <v>29.925265754872086</v>
      </c>
    </row>
    <row r="1175" spans="1:2" x14ac:dyDescent="0.25">
      <c r="A1175" s="28" t="s">
        <v>31</v>
      </c>
      <c r="B1175" s="2">
        <v>3.5905810993670513</v>
      </c>
    </row>
    <row r="1176" spans="1:2" x14ac:dyDescent="0.25">
      <c r="A1176" s="28" t="s">
        <v>29</v>
      </c>
      <c r="B1176" s="2">
        <v>2.8752264600499338</v>
      </c>
    </row>
    <row r="1177" spans="1:2" x14ac:dyDescent="0.25">
      <c r="A1177" s="28" t="s">
        <v>30</v>
      </c>
      <c r="B1177" s="2">
        <v>3.7096095568342453</v>
      </c>
    </row>
    <row r="1178" spans="1:2" x14ac:dyDescent="0.25">
      <c r="A1178" s="28" t="s">
        <v>88</v>
      </c>
      <c r="B1178" s="2">
        <v>2.5171290638938943</v>
      </c>
    </row>
    <row r="1179" spans="1:2" x14ac:dyDescent="0.25">
      <c r="A1179" s="28" t="s">
        <v>82</v>
      </c>
      <c r="B1179" s="2">
        <v>3.3633411457133007</v>
      </c>
    </row>
    <row r="1180" spans="1:2" x14ac:dyDescent="0.25">
      <c r="A1180" s="28" t="s">
        <v>79</v>
      </c>
      <c r="B1180" s="2">
        <v>2.2527573974874975E-2</v>
      </c>
    </row>
    <row r="1181" spans="1:2" x14ac:dyDescent="0.25">
      <c r="A1181" s="28" t="s">
        <v>80</v>
      </c>
      <c r="B1181" s="2">
        <v>2.5089981111836974</v>
      </c>
    </row>
    <row r="1182" spans="1:2" x14ac:dyDescent="0.25">
      <c r="A1182" s="28" t="s">
        <v>84</v>
      </c>
      <c r="B1182" s="2">
        <v>6.9265091293045522</v>
      </c>
    </row>
    <row r="1183" spans="1:2" x14ac:dyDescent="0.25">
      <c r="A1183" s="28" t="s">
        <v>86</v>
      </c>
      <c r="B1183" s="2">
        <v>9.9930303452751609E-3</v>
      </c>
    </row>
    <row r="1184" spans="1:2" x14ac:dyDescent="0.25">
      <c r="A1184" s="28" t="s">
        <v>85</v>
      </c>
      <c r="B1184" s="2">
        <v>4.40135058420526</v>
      </c>
    </row>
    <row r="1185" spans="1:2" x14ac:dyDescent="0.25">
      <c r="A1185" s="6" t="s">
        <v>53</v>
      </c>
      <c r="B1185" s="2">
        <v>1.5092800736544825</v>
      </c>
    </row>
    <row r="1186" spans="1:2" x14ac:dyDescent="0.25">
      <c r="A1186" s="28" t="s">
        <v>30</v>
      </c>
      <c r="B1186" s="2">
        <v>4.8355790146615001E-2</v>
      </c>
    </row>
    <row r="1187" spans="1:2" x14ac:dyDescent="0.25">
      <c r="A1187" s="28" t="s">
        <v>88</v>
      </c>
      <c r="B1187" s="2">
        <v>0.80398595387397875</v>
      </c>
    </row>
    <row r="1188" spans="1:2" x14ac:dyDescent="0.25">
      <c r="A1188" s="28" t="s">
        <v>82</v>
      </c>
      <c r="B1188" s="2">
        <v>6.3110658150848766E-3</v>
      </c>
    </row>
    <row r="1189" spans="1:2" x14ac:dyDescent="0.25">
      <c r="A1189" s="28" t="s">
        <v>84</v>
      </c>
      <c r="B1189" s="2">
        <v>3.6567715612541418E-3</v>
      </c>
    </row>
    <row r="1190" spans="1:2" x14ac:dyDescent="0.25">
      <c r="A1190" s="28" t="s">
        <v>86</v>
      </c>
      <c r="B1190" s="2">
        <v>1.3915815689083582E-3</v>
      </c>
    </row>
    <row r="1191" spans="1:2" x14ac:dyDescent="0.25">
      <c r="A1191" s="28" t="s">
        <v>85</v>
      </c>
      <c r="B1191" s="2">
        <v>0.64557891068864148</v>
      </c>
    </row>
    <row r="1192" spans="1:2" x14ac:dyDescent="0.25">
      <c r="A1192" s="6" t="s">
        <v>19</v>
      </c>
      <c r="B1192" s="2">
        <v>6.06757681093711E-2</v>
      </c>
    </row>
    <row r="1193" spans="1:2" x14ac:dyDescent="0.25">
      <c r="A1193" s="28" t="s">
        <v>31</v>
      </c>
      <c r="B1193" s="2">
        <v>7.7205069020065396E-5</v>
      </c>
    </row>
    <row r="1194" spans="1:2" x14ac:dyDescent="0.25">
      <c r="A1194" s="28" t="s">
        <v>29</v>
      </c>
      <c r="B1194" s="2">
        <v>1.3742436356794278E-3</v>
      </c>
    </row>
    <row r="1195" spans="1:2" x14ac:dyDescent="0.25">
      <c r="A1195" s="28" t="s">
        <v>30</v>
      </c>
      <c r="B1195" s="2">
        <v>6.8095183925994344E-3</v>
      </c>
    </row>
    <row r="1196" spans="1:2" x14ac:dyDescent="0.25">
      <c r="A1196" s="28" t="s">
        <v>88</v>
      </c>
      <c r="B1196" s="2">
        <v>1.399985599940076E-3</v>
      </c>
    </row>
    <row r="1197" spans="1:2" x14ac:dyDescent="0.25">
      <c r="A1197" s="28" t="s">
        <v>82</v>
      </c>
      <c r="B1197" s="2">
        <v>4.9915602924588262E-3</v>
      </c>
    </row>
    <row r="1198" spans="1:2" x14ac:dyDescent="0.25">
      <c r="A1198" s="28" t="s">
        <v>79</v>
      </c>
      <c r="B1198" s="2">
        <v>5.2003948848389965E-5</v>
      </c>
    </row>
    <row r="1199" spans="1:2" x14ac:dyDescent="0.25">
      <c r="A1199" s="28" t="s">
        <v>84</v>
      </c>
      <c r="B1199" s="2">
        <v>1.5596201878238862E-2</v>
      </c>
    </row>
    <row r="1200" spans="1:2" x14ac:dyDescent="0.25">
      <c r="A1200" s="28" t="s">
        <v>86</v>
      </c>
      <c r="B1200" s="2">
        <v>4.8132260520201183E-4</v>
      </c>
    </row>
    <row r="1201" spans="1:2" x14ac:dyDescent="0.25">
      <c r="A1201" s="28" t="s">
        <v>85</v>
      </c>
      <c r="B1201" s="2">
        <v>2.9893726687384003E-2</v>
      </c>
    </row>
    <row r="1202" spans="1:2" x14ac:dyDescent="0.25">
      <c r="A1202" s="6" t="s">
        <v>244</v>
      </c>
      <c r="B1202" s="2">
        <v>29.636522785719482</v>
      </c>
    </row>
    <row r="1203" spans="1:2" x14ac:dyDescent="0.25">
      <c r="A1203" s="28" t="s">
        <v>31</v>
      </c>
      <c r="B1203" s="2">
        <v>1.8884160653902087</v>
      </c>
    </row>
    <row r="1204" spans="1:2" x14ac:dyDescent="0.25">
      <c r="A1204" s="28" t="s">
        <v>29</v>
      </c>
      <c r="B1204" s="2">
        <v>4.0916670383205735</v>
      </c>
    </row>
    <row r="1205" spans="1:2" x14ac:dyDescent="0.25">
      <c r="A1205" s="28" t="s">
        <v>30</v>
      </c>
      <c r="B1205" s="2">
        <v>1.0825038085070562</v>
      </c>
    </row>
    <row r="1206" spans="1:2" x14ac:dyDescent="0.25">
      <c r="A1206" s="28" t="s">
        <v>88</v>
      </c>
      <c r="B1206" s="2">
        <v>2.0625921406067653</v>
      </c>
    </row>
    <row r="1207" spans="1:2" x14ac:dyDescent="0.25">
      <c r="A1207" s="28" t="s">
        <v>82</v>
      </c>
      <c r="B1207" s="2">
        <v>3.1387449499494968</v>
      </c>
    </row>
    <row r="1208" spans="1:2" x14ac:dyDescent="0.25">
      <c r="A1208" s="28" t="s">
        <v>79</v>
      </c>
      <c r="B1208" s="2">
        <v>4.1745665883104683</v>
      </c>
    </row>
    <row r="1209" spans="1:2" x14ac:dyDescent="0.25">
      <c r="A1209" s="28" t="s">
        <v>80</v>
      </c>
      <c r="B1209" s="2">
        <v>0.6338203174651913</v>
      </c>
    </row>
    <row r="1210" spans="1:2" x14ac:dyDescent="0.25">
      <c r="A1210" s="28" t="s">
        <v>84</v>
      </c>
      <c r="B1210" s="2">
        <v>2.0902239594994496</v>
      </c>
    </row>
    <row r="1211" spans="1:2" x14ac:dyDescent="0.25">
      <c r="A1211" s="28" t="s">
        <v>86</v>
      </c>
      <c r="B1211" s="2">
        <v>4.0792882022992076E-2</v>
      </c>
    </row>
    <row r="1212" spans="1:2" x14ac:dyDescent="0.25">
      <c r="A1212" s="28" t="s">
        <v>85</v>
      </c>
      <c r="B1212" s="2">
        <v>10.43319503564728</v>
      </c>
    </row>
    <row r="1213" spans="1:2" x14ac:dyDescent="0.25">
      <c r="A1213" s="6" t="s">
        <v>52</v>
      </c>
      <c r="B1213" s="2">
        <v>0.44708416757976882</v>
      </c>
    </row>
    <row r="1214" spans="1:2" x14ac:dyDescent="0.25">
      <c r="A1214" s="28" t="s">
        <v>29</v>
      </c>
      <c r="B1214" s="2">
        <v>2.8143229400866773E-2</v>
      </c>
    </row>
    <row r="1215" spans="1:2" x14ac:dyDescent="0.25">
      <c r="A1215" s="28" t="s">
        <v>30</v>
      </c>
      <c r="B1215" s="2">
        <v>1.1499648665931794E-2</v>
      </c>
    </row>
    <row r="1216" spans="1:2" x14ac:dyDescent="0.25">
      <c r="A1216" s="28" t="s">
        <v>88</v>
      </c>
      <c r="B1216" s="2">
        <v>0.14102896035274656</v>
      </c>
    </row>
    <row r="1217" spans="1:2" x14ac:dyDescent="0.25">
      <c r="A1217" s="28" t="s">
        <v>82</v>
      </c>
      <c r="B1217" s="2">
        <v>2.5561605458116362E-2</v>
      </c>
    </row>
    <row r="1218" spans="1:2" x14ac:dyDescent="0.25">
      <c r="A1218" s="28" t="s">
        <v>85</v>
      </c>
      <c r="B1218" s="2">
        <v>0.24085072370210733</v>
      </c>
    </row>
    <row r="1219" spans="1:2" x14ac:dyDescent="0.25">
      <c r="A1219" s="6" t="s">
        <v>246</v>
      </c>
      <c r="B1219" s="2">
        <v>8.691790595048527</v>
      </c>
    </row>
    <row r="1220" spans="1:2" x14ac:dyDescent="0.25">
      <c r="A1220" s="28" t="s">
        <v>31</v>
      </c>
      <c r="B1220" s="2">
        <v>0.14900850095478385</v>
      </c>
    </row>
    <row r="1221" spans="1:2" x14ac:dyDescent="0.25">
      <c r="A1221" s="28" t="s">
        <v>29</v>
      </c>
      <c r="B1221" s="2">
        <v>0.26036012270685421</v>
      </c>
    </row>
    <row r="1222" spans="1:2" x14ac:dyDescent="0.25">
      <c r="A1222" s="28" t="s">
        <v>30</v>
      </c>
      <c r="B1222" s="2">
        <v>0.19098362048228507</v>
      </c>
    </row>
    <row r="1223" spans="1:2" x14ac:dyDescent="0.25">
      <c r="A1223" s="28" t="s">
        <v>88</v>
      </c>
      <c r="B1223" s="2">
        <v>0.10554206005047077</v>
      </c>
    </row>
    <row r="1224" spans="1:2" x14ac:dyDescent="0.25">
      <c r="A1224" s="28" t="s">
        <v>82</v>
      </c>
      <c r="B1224" s="2">
        <v>0.97533730769377869</v>
      </c>
    </row>
    <row r="1225" spans="1:2" x14ac:dyDescent="0.25">
      <c r="A1225" s="28" t="s">
        <v>80</v>
      </c>
      <c r="B1225" s="2">
        <v>0.19925128968280112</v>
      </c>
    </row>
    <row r="1226" spans="1:2" x14ac:dyDescent="0.25">
      <c r="A1226" s="28" t="s">
        <v>84</v>
      </c>
      <c r="B1226" s="2">
        <v>2.8298308925533608</v>
      </c>
    </row>
    <row r="1227" spans="1:2" x14ac:dyDescent="0.25">
      <c r="A1227" s="28" t="s">
        <v>86</v>
      </c>
      <c r="B1227" s="2">
        <v>1.3194362457811821E-2</v>
      </c>
    </row>
    <row r="1228" spans="1:2" x14ac:dyDescent="0.25">
      <c r="A1228" s="28" t="s">
        <v>85</v>
      </c>
      <c r="B1228" s="2">
        <v>3.9682824384663808</v>
      </c>
    </row>
    <row r="1229" spans="1:2" x14ac:dyDescent="0.25">
      <c r="A1229" s="6" t="s">
        <v>248</v>
      </c>
      <c r="B1229" s="2">
        <v>97.951462715597344</v>
      </c>
    </row>
    <row r="1230" spans="1:2" x14ac:dyDescent="0.25">
      <c r="A1230" s="28" t="s">
        <v>31</v>
      </c>
      <c r="B1230" s="2">
        <v>6.530382753063428</v>
      </c>
    </row>
    <row r="1231" spans="1:2" x14ac:dyDescent="0.25">
      <c r="A1231" s="28" t="s">
        <v>29</v>
      </c>
      <c r="B1231" s="2">
        <v>8.2249696690580301</v>
      </c>
    </row>
    <row r="1232" spans="1:2" x14ac:dyDescent="0.25">
      <c r="A1232" s="28" t="s">
        <v>30</v>
      </c>
      <c r="B1232" s="2">
        <v>9.6862910469253105</v>
      </c>
    </row>
    <row r="1233" spans="1:2" x14ac:dyDescent="0.25">
      <c r="A1233" s="28" t="s">
        <v>88</v>
      </c>
      <c r="B1233" s="2">
        <v>7.5761547838593346</v>
      </c>
    </row>
    <row r="1234" spans="1:2" x14ac:dyDescent="0.25">
      <c r="A1234" s="28" t="s">
        <v>82</v>
      </c>
      <c r="B1234" s="2">
        <v>13.197859798755657</v>
      </c>
    </row>
    <row r="1235" spans="1:2" x14ac:dyDescent="0.25">
      <c r="A1235" s="28" t="s">
        <v>79</v>
      </c>
      <c r="B1235" s="2">
        <v>0.21750887628050536</v>
      </c>
    </row>
    <row r="1236" spans="1:2" x14ac:dyDescent="0.25">
      <c r="A1236" s="28" t="s">
        <v>80</v>
      </c>
      <c r="B1236" s="2">
        <v>1.3502242184814388</v>
      </c>
    </row>
    <row r="1237" spans="1:2" x14ac:dyDescent="0.25">
      <c r="A1237" s="28" t="s">
        <v>84</v>
      </c>
      <c r="B1237" s="2">
        <v>32.214081874966325</v>
      </c>
    </row>
    <row r="1238" spans="1:2" x14ac:dyDescent="0.25">
      <c r="A1238" s="28" t="s">
        <v>86</v>
      </c>
      <c r="B1238" s="2">
        <v>2.7218365939291281E-2</v>
      </c>
    </row>
    <row r="1239" spans="1:2" x14ac:dyDescent="0.25">
      <c r="A1239" s="28" t="s">
        <v>85</v>
      </c>
      <c r="B1239" s="2">
        <v>18.926771328268028</v>
      </c>
    </row>
    <row r="1240" spans="1:2" x14ac:dyDescent="0.25">
      <c r="A1240" s="6" t="s">
        <v>20</v>
      </c>
      <c r="B1240" s="2">
        <v>37.403469652476211</v>
      </c>
    </row>
    <row r="1241" spans="1:2" x14ac:dyDescent="0.25">
      <c r="A1241" s="28" t="s">
        <v>31</v>
      </c>
      <c r="B1241" s="2">
        <v>1.5367325478677121</v>
      </c>
    </row>
    <row r="1242" spans="1:2" x14ac:dyDescent="0.25">
      <c r="A1242" s="28" t="s">
        <v>29</v>
      </c>
      <c r="B1242" s="2">
        <v>2.1676809062106188</v>
      </c>
    </row>
    <row r="1243" spans="1:2" x14ac:dyDescent="0.25">
      <c r="A1243" s="28" t="s">
        <v>30</v>
      </c>
      <c r="B1243" s="2">
        <v>5.3626967757658806</v>
      </c>
    </row>
    <row r="1244" spans="1:2" x14ac:dyDescent="0.25">
      <c r="A1244" s="28" t="s">
        <v>88</v>
      </c>
      <c r="B1244" s="2">
        <v>2.4328307847625674</v>
      </c>
    </row>
    <row r="1245" spans="1:2" x14ac:dyDescent="0.25">
      <c r="A1245" s="28" t="s">
        <v>82</v>
      </c>
      <c r="B1245" s="2">
        <v>16.443156667184866</v>
      </c>
    </row>
    <row r="1246" spans="1:2" x14ac:dyDescent="0.25">
      <c r="A1246" s="28" t="s">
        <v>80</v>
      </c>
      <c r="B1246" s="2">
        <v>0.1478870596970332</v>
      </c>
    </row>
    <row r="1247" spans="1:2" x14ac:dyDescent="0.25">
      <c r="A1247" s="28" t="s">
        <v>84</v>
      </c>
      <c r="B1247" s="2">
        <v>4.2376436088938059</v>
      </c>
    </row>
    <row r="1248" spans="1:2" x14ac:dyDescent="0.25">
      <c r="A1248" s="28" t="s">
        <v>86</v>
      </c>
      <c r="B1248" s="2">
        <v>5.7683904726205507E-2</v>
      </c>
    </row>
    <row r="1249" spans="1:2" x14ac:dyDescent="0.25">
      <c r="A1249" s="28" t="s">
        <v>85</v>
      </c>
      <c r="B1249" s="2">
        <v>5.0171573973675239</v>
      </c>
    </row>
    <row r="1250" spans="1:2" x14ac:dyDescent="0.25">
      <c r="A1250" s="6" t="s">
        <v>21</v>
      </c>
      <c r="B1250" s="2">
        <v>3.8382314172435001</v>
      </c>
    </row>
    <row r="1251" spans="1:2" x14ac:dyDescent="0.25">
      <c r="A1251" s="28" t="s">
        <v>31</v>
      </c>
      <c r="B1251" s="2">
        <v>2.2950077702558948E-2</v>
      </c>
    </row>
    <row r="1252" spans="1:2" x14ac:dyDescent="0.25">
      <c r="A1252" s="28" t="s">
        <v>29</v>
      </c>
      <c r="B1252" s="2">
        <v>0.19343906941590061</v>
      </c>
    </row>
    <row r="1253" spans="1:2" x14ac:dyDescent="0.25">
      <c r="A1253" s="28" t="s">
        <v>30</v>
      </c>
      <c r="B1253" s="2">
        <v>0.12518923276429847</v>
      </c>
    </row>
    <row r="1254" spans="1:2" x14ac:dyDescent="0.25">
      <c r="A1254" s="28" t="s">
        <v>88</v>
      </c>
      <c r="B1254" s="2">
        <v>7.6091452441388596E-2</v>
      </c>
    </row>
    <row r="1255" spans="1:2" x14ac:dyDescent="0.25">
      <c r="A1255" s="28" t="s">
        <v>82</v>
      </c>
      <c r="B1255" s="2">
        <v>0.61615587149467899</v>
      </c>
    </row>
    <row r="1256" spans="1:2" x14ac:dyDescent="0.25">
      <c r="A1256" s="28" t="s">
        <v>84</v>
      </c>
      <c r="B1256" s="2">
        <v>0.75736671996187488</v>
      </c>
    </row>
    <row r="1257" spans="1:2" x14ac:dyDescent="0.25">
      <c r="A1257" s="28" t="s">
        <v>86</v>
      </c>
      <c r="B1257" s="2">
        <v>1.1470759582471181E-2</v>
      </c>
    </row>
    <row r="1258" spans="1:2" x14ac:dyDescent="0.25">
      <c r="A1258" s="28" t="s">
        <v>85</v>
      </c>
      <c r="B1258" s="2">
        <v>2.0355682338803285</v>
      </c>
    </row>
    <row r="1259" spans="1:2" x14ac:dyDescent="0.25">
      <c r="A1259" s="6" t="s">
        <v>22</v>
      </c>
      <c r="B1259" s="2">
        <v>3.7700347481085261</v>
      </c>
    </row>
    <row r="1260" spans="1:2" x14ac:dyDescent="0.25">
      <c r="A1260" s="28" t="s">
        <v>31</v>
      </c>
      <c r="B1260" s="2">
        <v>0.14855399491123936</v>
      </c>
    </row>
    <row r="1261" spans="1:2" x14ac:dyDescent="0.25">
      <c r="A1261" s="28" t="s">
        <v>29</v>
      </c>
      <c r="B1261" s="2">
        <v>0.1704971001825451</v>
      </c>
    </row>
    <row r="1262" spans="1:2" x14ac:dyDescent="0.25">
      <c r="A1262" s="28" t="s">
        <v>30</v>
      </c>
      <c r="B1262" s="2">
        <v>0.27485759876009402</v>
      </c>
    </row>
    <row r="1263" spans="1:2" x14ac:dyDescent="0.25">
      <c r="A1263" s="28" t="s">
        <v>88</v>
      </c>
      <c r="B1263" s="2">
        <v>7.7898595991814312E-2</v>
      </c>
    </row>
    <row r="1264" spans="1:2" x14ac:dyDescent="0.25">
      <c r="A1264" s="28" t="s">
        <v>82</v>
      </c>
      <c r="B1264" s="2">
        <v>0.17733247108528616</v>
      </c>
    </row>
    <row r="1265" spans="1:2" x14ac:dyDescent="0.25">
      <c r="A1265" s="28" t="s">
        <v>79</v>
      </c>
      <c r="B1265" s="2">
        <v>1.4126942882137644E-2</v>
      </c>
    </row>
    <row r="1266" spans="1:2" x14ac:dyDescent="0.25">
      <c r="A1266" s="28" t="s">
        <v>80</v>
      </c>
      <c r="B1266" s="2">
        <v>0.10809801696578737</v>
      </c>
    </row>
    <row r="1267" spans="1:2" x14ac:dyDescent="0.25">
      <c r="A1267" s="28" t="s">
        <v>84</v>
      </c>
      <c r="B1267" s="2">
        <v>1.9318501631798202</v>
      </c>
    </row>
    <row r="1268" spans="1:2" x14ac:dyDescent="0.25">
      <c r="A1268" s="28" t="s">
        <v>85</v>
      </c>
      <c r="B1268" s="2">
        <v>0.86681986414980183</v>
      </c>
    </row>
    <row r="1269" spans="1:2" x14ac:dyDescent="0.25">
      <c r="A1269" s="6" t="s">
        <v>25</v>
      </c>
      <c r="B1269" s="2">
        <v>6.1370838236634926</v>
      </c>
    </row>
    <row r="1270" spans="1:2" x14ac:dyDescent="0.25">
      <c r="A1270" s="28" t="s">
        <v>31</v>
      </c>
      <c r="B1270" s="2">
        <v>2.5808152455275846E-2</v>
      </c>
    </row>
    <row r="1271" spans="1:2" x14ac:dyDescent="0.25">
      <c r="A1271" s="28" t="s">
        <v>29</v>
      </c>
      <c r="B1271" s="2">
        <v>0.21769008502264742</v>
      </c>
    </row>
    <row r="1272" spans="1:2" x14ac:dyDescent="0.25">
      <c r="A1272" s="28" t="s">
        <v>30</v>
      </c>
      <c r="B1272" s="2">
        <v>0.10776213878998199</v>
      </c>
    </row>
    <row r="1273" spans="1:2" x14ac:dyDescent="0.25">
      <c r="A1273" s="28" t="s">
        <v>88</v>
      </c>
      <c r="B1273" s="2">
        <v>0.14211100876085195</v>
      </c>
    </row>
    <row r="1274" spans="1:2" x14ac:dyDescent="0.25">
      <c r="A1274" s="28" t="s">
        <v>82</v>
      </c>
      <c r="B1274" s="2">
        <v>0.26159180580504326</v>
      </c>
    </row>
    <row r="1275" spans="1:2" x14ac:dyDescent="0.25">
      <c r="A1275" s="28" t="s">
        <v>79</v>
      </c>
      <c r="B1275" s="2">
        <v>1.7147245096949292E-3</v>
      </c>
    </row>
    <row r="1276" spans="1:2" x14ac:dyDescent="0.25">
      <c r="A1276" s="28" t="s">
        <v>80</v>
      </c>
      <c r="B1276" s="2">
        <v>3.0137173220931259E-2</v>
      </c>
    </row>
    <row r="1277" spans="1:2" x14ac:dyDescent="0.25">
      <c r="A1277" s="28" t="s">
        <v>84</v>
      </c>
      <c r="B1277" s="2">
        <v>3.2413463663051165</v>
      </c>
    </row>
    <row r="1278" spans="1:2" x14ac:dyDescent="0.25">
      <c r="A1278" s="28" t="s">
        <v>86</v>
      </c>
      <c r="B1278" s="2">
        <v>1.1235096693716601E-2</v>
      </c>
    </row>
    <row r="1279" spans="1:2" x14ac:dyDescent="0.25">
      <c r="A1279" s="28" t="s">
        <v>85</v>
      </c>
      <c r="B1279" s="2">
        <v>2.0976872721002335</v>
      </c>
    </row>
    <row r="1280" spans="1:2" x14ac:dyDescent="0.25">
      <c r="A1280" s="6" t="s">
        <v>23</v>
      </c>
      <c r="B1280" s="2">
        <v>4.0866078733307463</v>
      </c>
    </row>
    <row r="1281" spans="1:2" x14ac:dyDescent="0.25">
      <c r="A1281" s="28" t="s">
        <v>31</v>
      </c>
      <c r="B1281" s="2">
        <v>0.16245601372188326</v>
      </c>
    </row>
    <row r="1282" spans="1:2" x14ac:dyDescent="0.25">
      <c r="A1282" s="28" t="s">
        <v>29</v>
      </c>
      <c r="B1282" s="2">
        <v>1.123617648276142</v>
      </c>
    </row>
    <row r="1283" spans="1:2" x14ac:dyDescent="0.25">
      <c r="A1283" s="28" t="s">
        <v>30</v>
      </c>
      <c r="B1283" s="2">
        <v>0.64417896708338784</v>
      </c>
    </row>
    <row r="1284" spans="1:2" x14ac:dyDescent="0.25">
      <c r="A1284" s="28" t="s">
        <v>88</v>
      </c>
      <c r="B1284" s="2">
        <v>0.11869106754431058</v>
      </c>
    </row>
    <row r="1285" spans="1:2" x14ac:dyDescent="0.25">
      <c r="A1285" s="28" t="s">
        <v>82</v>
      </c>
      <c r="B1285" s="2">
        <v>0.24581533684289156</v>
      </c>
    </row>
    <row r="1286" spans="1:2" x14ac:dyDescent="0.25">
      <c r="A1286" s="28" t="s">
        <v>80</v>
      </c>
      <c r="B1286" s="2">
        <v>1.8087682979990662E-2</v>
      </c>
    </row>
    <row r="1287" spans="1:2" x14ac:dyDescent="0.25">
      <c r="A1287" s="28" t="s">
        <v>84</v>
      </c>
      <c r="B1287" s="2">
        <v>0.55787589991456754</v>
      </c>
    </row>
    <row r="1288" spans="1:2" x14ac:dyDescent="0.25">
      <c r="A1288" s="28" t="s">
        <v>85</v>
      </c>
      <c r="B1288" s="2">
        <v>1.2158852569675727</v>
      </c>
    </row>
    <row r="1289" spans="1:2" x14ac:dyDescent="0.25">
      <c r="A1289" s="6" t="s">
        <v>250</v>
      </c>
      <c r="B1289" s="2">
        <v>43.995695454967077</v>
      </c>
    </row>
    <row r="1290" spans="1:2" x14ac:dyDescent="0.25">
      <c r="A1290" s="28" t="s">
        <v>31</v>
      </c>
      <c r="B1290" s="2">
        <v>0.63409347638737168</v>
      </c>
    </row>
    <row r="1291" spans="1:2" x14ac:dyDescent="0.25">
      <c r="A1291" s="28" t="s">
        <v>29</v>
      </c>
      <c r="B1291" s="2">
        <v>1.7574802283069515</v>
      </c>
    </row>
    <row r="1292" spans="1:2" x14ac:dyDescent="0.25">
      <c r="A1292" s="28" t="s">
        <v>30</v>
      </c>
      <c r="B1292" s="2">
        <v>2.0354542410860286</v>
      </c>
    </row>
    <row r="1293" spans="1:2" x14ac:dyDescent="0.25">
      <c r="A1293" s="28" t="s">
        <v>88</v>
      </c>
      <c r="B1293" s="2">
        <v>0.90746305660683979</v>
      </c>
    </row>
    <row r="1294" spans="1:2" x14ac:dyDescent="0.25">
      <c r="A1294" s="28" t="s">
        <v>82</v>
      </c>
      <c r="B1294" s="2">
        <v>1.4538307230449112</v>
      </c>
    </row>
    <row r="1295" spans="1:2" x14ac:dyDescent="0.25">
      <c r="A1295" s="28" t="s">
        <v>79</v>
      </c>
      <c r="B1295" s="2">
        <v>6.3258744231310865E-2</v>
      </c>
    </row>
    <row r="1296" spans="1:2" x14ac:dyDescent="0.25">
      <c r="A1296" s="28" t="s">
        <v>80</v>
      </c>
      <c r="B1296" s="2">
        <v>0.50303123066430577</v>
      </c>
    </row>
    <row r="1297" spans="1:2" x14ac:dyDescent="0.25">
      <c r="A1297" s="28" t="s">
        <v>84</v>
      </c>
      <c r="B1297" s="2">
        <v>25.010021724456593</v>
      </c>
    </row>
    <row r="1298" spans="1:2" x14ac:dyDescent="0.25">
      <c r="A1298" s="28" t="s">
        <v>86</v>
      </c>
      <c r="B1298" s="2">
        <v>7.7937100570926371E-2</v>
      </c>
    </row>
    <row r="1299" spans="1:2" x14ac:dyDescent="0.25">
      <c r="A1299" s="28" t="s">
        <v>85</v>
      </c>
      <c r="B1299" s="2">
        <v>11.553124929611842</v>
      </c>
    </row>
    <row r="1300" spans="1:2" x14ac:dyDescent="0.25">
      <c r="A1300" s="6" t="s">
        <v>252</v>
      </c>
      <c r="B1300" s="2">
        <v>43.378223130716094</v>
      </c>
    </row>
    <row r="1301" spans="1:2" x14ac:dyDescent="0.25">
      <c r="A1301" s="28" t="s">
        <v>31</v>
      </c>
      <c r="B1301" s="2">
        <v>2.6427160439495121</v>
      </c>
    </row>
    <row r="1302" spans="1:2" x14ac:dyDescent="0.25">
      <c r="A1302" s="28" t="s">
        <v>29</v>
      </c>
      <c r="B1302" s="2">
        <v>7.6016938191557522</v>
      </c>
    </row>
    <row r="1303" spans="1:2" x14ac:dyDescent="0.25">
      <c r="A1303" s="28" t="s">
        <v>30</v>
      </c>
      <c r="B1303" s="2">
        <v>7.4855512080176876</v>
      </c>
    </row>
    <row r="1304" spans="1:2" x14ac:dyDescent="0.25">
      <c r="A1304" s="28" t="s">
        <v>88</v>
      </c>
      <c r="B1304" s="2">
        <v>7.7588466165990653</v>
      </c>
    </row>
    <row r="1305" spans="1:2" x14ac:dyDescent="0.25">
      <c r="A1305" s="28" t="s">
        <v>82</v>
      </c>
      <c r="B1305" s="2">
        <v>3.2315352863598572</v>
      </c>
    </row>
    <row r="1306" spans="1:2" x14ac:dyDescent="0.25">
      <c r="A1306" s="28" t="s">
        <v>79</v>
      </c>
      <c r="B1306" s="2">
        <v>0.13363736867220852</v>
      </c>
    </row>
    <row r="1307" spans="1:2" x14ac:dyDescent="0.25">
      <c r="A1307" s="28" t="s">
        <v>80</v>
      </c>
      <c r="B1307" s="2">
        <v>0.90886894175415556</v>
      </c>
    </row>
    <row r="1308" spans="1:2" x14ac:dyDescent="0.25">
      <c r="A1308" s="28" t="s">
        <v>84</v>
      </c>
      <c r="B1308" s="2">
        <v>3.3062801427104143</v>
      </c>
    </row>
    <row r="1309" spans="1:2" x14ac:dyDescent="0.25">
      <c r="A1309" s="28" t="s">
        <v>86</v>
      </c>
      <c r="B1309" s="2">
        <v>8.5232030913545989E-2</v>
      </c>
    </row>
    <row r="1310" spans="1:2" x14ac:dyDescent="0.25">
      <c r="A1310" s="28" t="s">
        <v>85</v>
      </c>
      <c r="B1310" s="2">
        <v>10.223861672583899</v>
      </c>
    </row>
    <row r="1311" spans="1:2" x14ac:dyDescent="0.25">
      <c r="A1311" s="6" t="s">
        <v>230</v>
      </c>
      <c r="B1311" s="2">
        <v>14.555281786240212</v>
      </c>
    </row>
    <row r="1312" spans="1:2" x14ac:dyDescent="0.25">
      <c r="A1312" s="28" t="s">
        <v>31</v>
      </c>
      <c r="B1312" s="2">
        <v>0.36084359430348312</v>
      </c>
    </row>
    <row r="1313" spans="1:2" x14ac:dyDescent="0.25">
      <c r="A1313" s="28" t="s">
        <v>29</v>
      </c>
      <c r="B1313" s="2">
        <v>0.41024597739814606</v>
      </c>
    </row>
    <row r="1314" spans="1:2" x14ac:dyDescent="0.25">
      <c r="A1314" s="28" t="s">
        <v>30</v>
      </c>
      <c r="B1314" s="2">
        <v>2.1085964337956904</v>
      </c>
    </row>
    <row r="1315" spans="1:2" x14ac:dyDescent="0.25">
      <c r="A1315" s="28" t="s">
        <v>88</v>
      </c>
      <c r="B1315" s="2">
        <v>0.49889456819866879</v>
      </c>
    </row>
    <row r="1316" spans="1:2" x14ac:dyDescent="0.25">
      <c r="A1316" s="28" t="s">
        <v>82</v>
      </c>
      <c r="B1316" s="2">
        <v>1.6414435987932396</v>
      </c>
    </row>
    <row r="1317" spans="1:2" x14ac:dyDescent="0.25">
      <c r="A1317" s="28" t="s">
        <v>79</v>
      </c>
      <c r="B1317" s="2">
        <v>2.09410633191052E-2</v>
      </c>
    </row>
    <row r="1318" spans="1:2" x14ac:dyDescent="0.25">
      <c r="A1318" s="28" t="s">
        <v>80</v>
      </c>
      <c r="B1318" s="2">
        <v>0.33063677656186374</v>
      </c>
    </row>
    <row r="1319" spans="1:2" x14ac:dyDescent="0.25">
      <c r="A1319" s="28" t="s">
        <v>84</v>
      </c>
      <c r="B1319" s="2">
        <v>3.0806733209919188</v>
      </c>
    </row>
    <row r="1320" spans="1:2" x14ac:dyDescent="0.25">
      <c r="A1320" s="28" t="s">
        <v>86</v>
      </c>
      <c r="B1320" s="2">
        <v>7.8691266694312367E-2</v>
      </c>
    </row>
    <row r="1321" spans="1:2" x14ac:dyDescent="0.25">
      <c r="A1321" s="28" t="s">
        <v>85</v>
      </c>
      <c r="B1321" s="2">
        <v>6.0243151861837836</v>
      </c>
    </row>
    <row r="1322" spans="1:2" x14ac:dyDescent="0.25">
      <c r="A1322" s="6" t="s">
        <v>93</v>
      </c>
      <c r="B1322" s="2">
        <v>348.41716594748584</v>
      </c>
    </row>
    <row r="1323" spans="1:2" x14ac:dyDescent="0.25">
      <c r="A1323" s="28" t="s">
        <v>31</v>
      </c>
      <c r="B1323" s="2">
        <v>19.08900830536264</v>
      </c>
    </row>
    <row r="1324" spans="1:2" x14ac:dyDescent="0.25">
      <c r="A1324" s="28" t="s">
        <v>29</v>
      </c>
      <c r="B1324" s="2">
        <v>30.411018855748122</v>
      </c>
    </row>
    <row r="1325" spans="1:2" x14ac:dyDescent="0.25">
      <c r="A1325" s="28" t="s">
        <v>30</v>
      </c>
      <c r="B1325" s="2">
        <v>33.726847279828043</v>
      </c>
    </row>
    <row r="1326" spans="1:2" x14ac:dyDescent="0.25">
      <c r="A1326" s="28" t="s">
        <v>88</v>
      </c>
      <c r="B1326" s="2">
        <v>27.395651445938228</v>
      </c>
    </row>
    <row r="1327" spans="1:2" x14ac:dyDescent="0.25">
      <c r="A1327" s="28" t="s">
        <v>82</v>
      </c>
      <c r="B1327" s="2">
        <v>47.077938630936046</v>
      </c>
    </row>
    <row r="1328" spans="1:2" x14ac:dyDescent="0.25">
      <c r="A1328" s="28" t="s">
        <v>79</v>
      </c>
      <c r="B1328" s="2">
        <v>5.0361253681398441</v>
      </c>
    </row>
    <row r="1329" spans="1:2" x14ac:dyDescent="0.25">
      <c r="A1329" s="28" t="s">
        <v>80</v>
      </c>
      <c r="B1329" s="2">
        <v>7.4270734666141358</v>
      </c>
    </row>
    <row r="1330" spans="1:2" x14ac:dyDescent="0.25">
      <c r="A1330" s="28" t="s">
        <v>84</v>
      </c>
      <c r="B1330" s="2">
        <v>88.689758301943755</v>
      </c>
    </row>
    <row r="1331" spans="1:2" x14ac:dyDescent="0.25">
      <c r="A1331" s="28" t="s">
        <v>86</v>
      </c>
      <c r="B1331" s="2">
        <v>0.76240173998846117</v>
      </c>
    </row>
    <row r="1332" spans="1:2" x14ac:dyDescent="0.25">
      <c r="A1332" s="28" t="s">
        <v>85</v>
      </c>
      <c r="B1332" s="2">
        <v>88.801342552986569</v>
      </c>
    </row>
    <row r="1333" spans="1:2" x14ac:dyDescent="0.25">
      <c r="A1333" s="3" t="s">
        <v>80</v>
      </c>
      <c r="B1333" s="2">
        <v>1039.1017921520581</v>
      </c>
    </row>
    <row r="1334" spans="1:2" x14ac:dyDescent="0.25">
      <c r="A1334" s="6" t="s">
        <v>229</v>
      </c>
      <c r="B1334" s="2">
        <v>11.065493689054982</v>
      </c>
    </row>
    <row r="1335" spans="1:2" x14ac:dyDescent="0.25">
      <c r="A1335" s="28" t="s">
        <v>31</v>
      </c>
      <c r="B1335" s="2">
        <v>4.922903740185141E-2</v>
      </c>
    </row>
    <row r="1336" spans="1:2" x14ac:dyDescent="0.25">
      <c r="A1336" s="28" t="s">
        <v>29</v>
      </c>
      <c r="B1336" s="2">
        <v>7.0379109072309905E-3</v>
      </c>
    </row>
    <row r="1337" spans="1:2" x14ac:dyDescent="0.25">
      <c r="A1337" s="28" t="s">
        <v>30</v>
      </c>
      <c r="B1337" s="2">
        <v>1.1132227987213071E-2</v>
      </c>
    </row>
    <row r="1338" spans="1:2" x14ac:dyDescent="0.25">
      <c r="A1338" s="28" t="s">
        <v>88</v>
      </c>
      <c r="B1338" s="2">
        <v>0.95486099245803668</v>
      </c>
    </row>
    <row r="1339" spans="1:2" x14ac:dyDescent="0.25">
      <c r="A1339" s="28" t="s">
        <v>82</v>
      </c>
      <c r="B1339" s="2">
        <v>1.6495457040880743</v>
      </c>
    </row>
    <row r="1340" spans="1:2" x14ac:dyDescent="0.25">
      <c r="A1340" s="28" t="s">
        <v>79</v>
      </c>
      <c r="B1340" s="2">
        <v>1.1830115413249187E-2</v>
      </c>
    </row>
    <row r="1341" spans="1:2" x14ac:dyDescent="0.25">
      <c r="A1341" s="28" t="s">
        <v>87</v>
      </c>
      <c r="B1341" s="2">
        <v>9.00496877208323E-2</v>
      </c>
    </row>
    <row r="1342" spans="1:2" x14ac:dyDescent="0.25">
      <c r="A1342" s="28" t="s">
        <v>84</v>
      </c>
      <c r="B1342" s="2">
        <v>0.42259017651577974</v>
      </c>
    </row>
    <row r="1343" spans="1:2" x14ac:dyDescent="0.25">
      <c r="A1343" s="28" t="s">
        <v>86</v>
      </c>
      <c r="B1343" s="2">
        <v>0.11838143360497906</v>
      </c>
    </row>
    <row r="1344" spans="1:2" x14ac:dyDescent="0.25">
      <c r="A1344" s="28" t="s">
        <v>85</v>
      </c>
      <c r="B1344" s="2">
        <v>7.7508364029577361</v>
      </c>
    </row>
    <row r="1345" spans="1:2" x14ac:dyDescent="0.25">
      <c r="A1345" s="6" t="s">
        <v>240</v>
      </c>
      <c r="B1345" s="2">
        <v>1.1100260090004497</v>
      </c>
    </row>
    <row r="1346" spans="1:2" x14ac:dyDescent="0.25">
      <c r="A1346" s="28" t="s">
        <v>31</v>
      </c>
      <c r="B1346" s="2">
        <v>5.5882383267320104E-2</v>
      </c>
    </row>
    <row r="1347" spans="1:2" x14ac:dyDescent="0.25">
      <c r="A1347" s="28" t="s">
        <v>29</v>
      </c>
      <c r="B1347" s="2">
        <v>3.9352795005851593E-2</v>
      </c>
    </row>
    <row r="1348" spans="1:2" x14ac:dyDescent="0.25">
      <c r="A1348" s="28" t="s">
        <v>30</v>
      </c>
      <c r="B1348" s="2">
        <v>1.9204528552923483E-2</v>
      </c>
    </row>
    <row r="1349" spans="1:2" x14ac:dyDescent="0.25">
      <c r="A1349" s="28" t="s">
        <v>88</v>
      </c>
      <c r="B1349" s="2">
        <v>3.2609348119069972E-2</v>
      </c>
    </row>
    <row r="1350" spans="1:2" x14ac:dyDescent="0.25">
      <c r="A1350" s="28" t="s">
        <v>82</v>
      </c>
      <c r="B1350" s="2">
        <v>0.40116176773359813</v>
      </c>
    </row>
    <row r="1351" spans="1:2" x14ac:dyDescent="0.25">
      <c r="A1351" s="28" t="s">
        <v>87</v>
      </c>
      <c r="B1351" s="2">
        <v>2.5272754548227465E-2</v>
      </c>
    </row>
    <row r="1352" spans="1:2" x14ac:dyDescent="0.25">
      <c r="A1352" s="28" t="s">
        <v>84</v>
      </c>
      <c r="B1352" s="2">
        <v>0.15894025294125377</v>
      </c>
    </row>
    <row r="1353" spans="1:2" x14ac:dyDescent="0.25">
      <c r="A1353" s="28" t="s">
        <v>85</v>
      </c>
      <c r="B1353" s="2">
        <v>0.3776021788322052</v>
      </c>
    </row>
    <row r="1354" spans="1:2" x14ac:dyDescent="0.25">
      <c r="A1354" s="6" t="s">
        <v>242</v>
      </c>
      <c r="B1354" s="2">
        <v>67.138614725082505</v>
      </c>
    </row>
    <row r="1355" spans="1:2" x14ac:dyDescent="0.25">
      <c r="A1355" s="28" t="s">
        <v>31</v>
      </c>
      <c r="B1355" s="2">
        <v>0.98214524765937838</v>
      </c>
    </row>
    <row r="1356" spans="1:2" x14ac:dyDescent="0.25">
      <c r="A1356" s="28" t="s">
        <v>29</v>
      </c>
      <c r="B1356" s="2">
        <v>1.0696609974115878</v>
      </c>
    </row>
    <row r="1357" spans="1:2" x14ac:dyDescent="0.25">
      <c r="A1357" s="28" t="s">
        <v>30</v>
      </c>
      <c r="B1357" s="2">
        <v>0.59554316435046672</v>
      </c>
    </row>
    <row r="1358" spans="1:2" x14ac:dyDescent="0.25">
      <c r="A1358" s="28" t="s">
        <v>88</v>
      </c>
      <c r="B1358" s="2">
        <v>6.9133488766379472</v>
      </c>
    </row>
    <row r="1359" spans="1:2" x14ac:dyDescent="0.25">
      <c r="A1359" s="28" t="s">
        <v>82</v>
      </c>
      <c r="B1359" s="2">
        <v>7.2877204345879134</v>
      </c>
    </row>
    <row r="1360" spans="1:2" x14ac:dyDescent="0.25">
      <c r="A1360" s="28" t="s">
        <v>79</v>
      </c>
      <c r="B1360" s="2">
        <v>0.16960101141376685</v>
      </c>
    </row>
    <row r="1361" spans="1:2" x14ac:dyDescent="0.25">
      <c r="A1361" s="28" t="s">
        <v>87</v>
      </c>
      <c r="B1361" s="2">
        <v>4.5513276603863089</v>
      </c>
    </row>
    <row r="1362" spans="1:2" x14ac:dyDescent="0.25">
      <c r="A1362" s="28" t="s">
        <v>84</v>
      </c>
      <c r="B1362" s="2">
        <v>30.328554101172603</v>
      </c>
    </row>
    <row r="1363" spans="1:2" x14ac:dyDescent="0.25">
      <c r="A1363" s="28" t="s">
        <v>86</v>
      </c>
      <c r="B1363" s="2">
        <v>0.67092792221829967</v>
      </c>
    </row>
    <row r="1364" spans="1:2" x14ac:dyDescent="0.25">
      <c r="A1364" s="28" t="s">
        <v>85</v>
      </c>
      <c r="B1364" s="2">
        <v>14.56978530924423</v>
      </c>
    </row>
    <row r="1365" spans="1:2" x14ac:dyDescent="0.25">
      <c r="A1365" s="6" t="s">
        <v>53</v>
      </c>
      <c r="B1365" s="2">
        <v>15.477742163865189</v>
      </c>
    </row>
    <row r="1366" spans="1:2" x14ac:dyDescent="0.25">
      <c r="A1366" s="28" t="s">
        <v>30</v>
      </c>
      <c r="B1366" s="2">
        <v>8.4291064686169113E-3</v>
      </c>
    </row>
    <row r="1367" spans="1:2" x14ac:dyDescent="0.25">
      <c r="A1367" s="28" t="s">
        <v>88</v>
      </c>
      <c r="B1367" s="2">
        <v>0.70814483761666946</v>
      </c>
    </row>
    <row r="1368" spans="1:2" x14ac:dyDescent="0.25">
      <c r="A1368" s="28" t="s">
        <v>82</v>
      </c>
      <c r="B1368" s="2">
        <v>12.01180253859367</v>
      </c>
    </row>
    <row r="1369" spans="1:2" x14ac:dyDescent="0.25">
      <c r="A1369" s="28" t="s">
        <v>87</v>
      </c>
      <c r="B1369" s="2">
        <v>0.20731016292973045</v>
      </c>
    </row>
    <row r="1370" spans="1:2" x14ac:dyDescent="0.25">
      <c r="A1370" s="28" t="s">
        <v>84</v>
      </c>
      <c r="B1370" s="2">
        <v>0.11072363562728728</v>
      </c>
    </row>
    <row r="1371" spans="1:2" x14ac:dyDescent="0.25">
      <c r="A1371" s="28" t="s">
        <v>86</v>
      </c>
      <c r="B1371" s="2">
        <v>2.3794834831117209</v>
      </c>
    </row>
    <row r="1372" spans="1:2" x14ac:dyDescent="0.25">
      <c r="A1372" s="28" t="s">
        <v>85</v>
      </c>
      <c r="B1372" s="2">
        <v>5.1848399517493912E-2</v>
      </c>
    </row>
    <row r="1373" spans="1:2" x14ac:dyDescent="0.25">
      <c r="A1373" s="6" t="s">
        <v>231</v>
      </c>
      <c r="B1373" s="2">
        <v>45.760746978894183</v>
      </c>
    </row>
    <row r="1374" spans="1:2" x14ac:dyDescent="0.25">
      <c r="A1374" s="28" t="s">
        <v>29</v>
      </c>
      <c r="B1374" s="2">
        <v>1.2647635340764256E-3</v>
      </c>
    </row>
    <row r="1375" spans="1:2" x14ac:dyDescent="0.25">
      <c r="A1375" s="28" t="s">
        <v>82</v>
      </c>
      <c r="B1375" s="2">
        <v>1.3695498949849685</v>
      </c>
    </row>
    <row r="1376" spans="1:2" x14ac:dyDescent="0.25">
      <c r="A1376" s="28" t="s">
        <v>79</v>
      </c>
      <c r="B1376" s="2">
        <v>0.68624347032335298</v>
      </c>
    </row>
    <row r="1377" spans="1:2" x14ac:dyDescent="0.25">
      <c r="A1377" s="28" t="s">
        <v>87</v>
      </c>
      <c r="B1377" s="2">
        <v>0.13983632931602905</v>
      </c>
    </row>
    <row r="1378" spans="1:2" x14ac:dyDescent="0.25">
      <c r="A1378" s="28" t="s">
        <v>85</v>
      </c>
      <c r="B1378" s="2">
        <v>43.563852520735757</v>
      </c>
    </row>
    <row r="1379" spans="1:2" x14ac:dyDescent="0.25">
      <c r="A1379" s="6" t="s">
        <v>19</v>
      </c>
      <c r="B1379" s="2">
        <v>0.34535469295697491</v>
      </c>
    </row>
    <row r="1380" spans="1:2" x14ac:dyDescent="0.25">
      <c r="A1380" s="28" t="s">
        <v>31</v>
      </c>
      <c r="B1380" s="2">
        <v>1.6266761646543636E-4</v>
      </c>
    </row>
    <row r="1381" spans="1:2" x14ac:dyDescent="0.25">
      <c r="A1381" s="28" t="s">
        <v>29</v>
      </c>
      <c r="B1381" s="2">
        <v>3.6475777377660574E-3</v>
      </c>
    </row>
    <row r="1382" spans="1:2" x14ac:dyDescent="0.25">
      <c r="A1382" s="28" t="s">
        <v>30</v>
      </c>
      <c r="B1382" s="2">
        <v>1.999332783194413E-2</v>
      </c>
    </row>
    <row r="1383" spans="1:2" x14ac:dyDescent="0.25">
      <c r="A1383" s="28" t="s">
        <v>88</v>
      </c>
      <c r="B1383" s="2">
        <v>6.8137439388887375E-2</v>
      </c>
    </row>
    <row r="1384" spans="1:2" x14ac:dyDescent="0.25">
      <c r="A1384" s="28" t="s">
        <v>82</v>
      </c>
      <c r="B1384" s="2">
        <v>1.5824055739483093E-2</v>
      </c>
    </row>
    <row r="1385" spans="1:2" x14ac:dyDescent="0.25">
      <c r="A1385" s="28" t="s">
        <v>79</v>
      </c>
      <c r="B1385" s="2">
        <v>5.2081350441868625E-4</v>
      </c>
    </row>
    <row r="1386" spans="1:2" x14ac:dyDescent="0.25">
      <c r="A1386" s="28" t="s">
        <v>87</v>
      </c>
      <c r="B1386" s="2">
        <v>5.59345936307126E-3</v>
      </c>
    </row>
    <row r="1387" spans="1:2" x14ac:dyDescent="0.25">
      <c r="A1387" s="28" t="s">
        <v>84</v>
      </c>
      <c r="B1387" s="2">
        <v>6.5584321409669952E-2</v>
      </c>
    </row>
    <row r="1388" spans="1:2" x14ac:dyDescent="0.25">
      <c r="A1388" s="28" t="s">
        <v>86</v>
      </c>
      <c r="B1388" s="2">
        <v>4.7510145868034171E-3</v>
      </c>
    </row>
    <row r="1389" spans="1:2" x14ac:dyDescent="0.25">
      <c r="A1389" s="28" t="s">
        <v>85</v>
      </c>
      <c r="B1389" s="2">
        <v>0.16114001577846551</v>
      </c>
    </row>
    <row r="1390" spans="1:2" x14ac:dyDescent="0.25">
      <c r="A1390" s="6" t="s">
        <v>244</v>
      </c>
      <c r="B1390" s="2">
        <v>8.1560347403217079</v>
      </c>
    </row>
    <row r="1391" spans="1:2" x14ac:dyDescent="0.25">
      <c r="A1391" s="28" t="s">
        <v>31</v>
      </c>
      <c r="B1391" s="2">
        <v>8.6678658195257663E-2</v>
      </c>
    </row>
    <row r="1392" spans="1:2" x14ac:dyDescent="0.25">
      <c r="A1392" s="28" t="s">
        <v>29</v>
      </c>
      <c r="B1392" s="2">
        <v>5.2869436418930181E-2</v>
      </c>
    </row>
    <row r="1393" spans="1:2" x14ac:dyDescent="0.25">
      <c r="A1393" s="28" t="s">
        <v>30</v>
      </c>
      <c r="B1393" s="2">
        <v>1.7996398105854527E-2</v>
      </c>
    </row>
    <row r="1394" spans="1:2" x14ac:dyDescent="0.25">
      <c r="A1394" s="28" t="s">
        <v>88</v>
      </c>
      <c r="B1394" s="2">
        <v>0.19728173621807271</v>
      </c>
    </row>
    <row r="1395" spans="1:2" x14ac:dyDescent="0.25">
      <c r="A1395" s="28" t="s">
        <v>82</v>
      </c>
      <c r="B1395" s="2">
        <v>0.22125616426595635</v>
      </c>
    </row>
    <row r="1396" spans="1:2" x14ac:dyDescent="0.25">
      <c r="A1396" s="28" t="s">
        <v>79</v>
      </c>
      <c r="B1396" s="2">
        <v>0.47434366661110366</v>
      </c>
    </row>
    <row r="1397" spans="1:2" x14ac:dyDescent="0.25">
      <c r="A1397" s="28" t="s">
        <v>84</v>
      </c>
      <c r="B1397" s="2">
        <v>3.016855246941082E-2</v>
      </c>
    </row>
    <row r="1398" spans="1:2" x14ac:dyDescent="0.25">
      <c r="A1398" s="28" t="s">
        <v>86</v>
      </c>
      <c r="B1398" s="2">
        <v>3.126009497639832E-3</v>
      </c>
    </row>
    <row r="1399" spans="1:2" x14ac:dyDescent="0.25">
      <c r="A1399" s="28" t="s">
        <v>85</v>
      </c>
      <c r="B1399" s="2">
        <v>7.0723141185394827</v>
      </c>
    </row>
    <row r="1400" spans="1:2" x14ac:dyDescent="0.25">
      <c r="A1400" s="6" t="s">
        <v>52</v>
      </c>
      <c r="B1400" s="2">
        <v>0.73395749665374954</v>
      </c>
    </row>
    <row r="1401" spans="1:2" x14ac:dyDescent="0.25">
      <c r="A1401" s="28" t="s">
        <v>29</v>
      </c>
      <c r="B1401" s="2">
        <v>4.7151306655312462E-4</v>
      </c>
    </row>
    <row r="1402" spans="1:2" x14ac:dyDescent="0.25">
      <c r="A1402" s="28" t="s">
        <v>30</v>
      </c>
      <c r="B1402" s="2">
        <v>3.8918283524325495E-4</v>
      </c>
    </row>
    <row r="1403" spans="1:2" x14ac:dyDescent="0.25">
      <c r="A1403" s="28" t="s">
        <v>88</v>
      </c>
      <c r="B1403" s="2">
        <v>0.28854792338559776</v>
      </c>
    </row>
    <row r="1404" spans="1:2" x14ac:dyDescent="0.25">
      <c r="A1404" s="28" t="s">
        <v>82</v>
      </c>
      <c r="B1404" s="2">
        <v>8.6470448763510607E-2</v>
      </c>
    </row>
    <row r="1405" spans="1:2" x14ac:dyDescent="0.25">
      <c r="A1405" s="28" t="s">
        <v>87</v>
      </c>
      <c r="B1405" s="2">
        <v>2.7513475066899315E-2</v>
      </c>
    </row>
    <row r="1406" spans="1:2" x14ac:dyDescent="0.25">
      <c r="A1406" s="28" t="s">
        <v>85</v>
      </c>
      <c r="B1406" s="2">
        <v>0.33056495353594545</v>
      </c>
    </row>
    <row r="1407" spans="1:2" x14ac:dyDescent="0.25">
      <c r="A1407" s="6" t="s">
        <v>246</v>
      </c>
      <c r="B1407" s="2">
        <v>15.165494676042913</v>
      </c>
    </row>
    <row r="1408" spans="1:2" x14ac:dyDescent="0.25">
      <c r="A1408" s="28" t="s">
        <v>31</v>
      </c>
      <c r="B1408" s="2">
        <v>0.15524897936359389</v>
      </c>
    </row>
    <row r="1409" spans="1:2" x14ac:dyDescent="0.25">
      <c r="A1409" s="28" t="s">
        <v>29</v>
      </c>
      <c r="B1409" s="2">
        <v>0.32576501836612776</v>
      </c>
    </row>
    <row r="1410" spans="1:2" x14ac:dyDescent="0.25">
      <c r="A1410" s="28" t="s">
        <v>30</v>
      </c>
      <c r="B1410" s="2">
        <v>0.13559792703936641</v>
      </c>
    </row>
    <row r="1411" spans="1:2" x14ac:dyDescent="0.25">
      <c r="A1411" s="28" t="s">
        <v>88</v>
      </c>
      <c r="B1411" s="2">
        <v>0.95257202846606925</v>
      </c>
    </row>
    <row r="1412" spans="1:2" x14ac:dyDescent="0.25">
      <c r="A1412" s="28" t="s">
        <v>82</v>
      </c>
      <c r="B1412" s="2">
        <v>3.0083855829437627</v>
      </c>
    </row>
    <row r="1413" spans="1:2" x14ac:dyDescent="0.25">
      <c r="A1413" s="28" t="s">
        <v>79</v>
      </c>
      <c r="B1413" s="2">
        <v>0.26189430310500572</v>
      </c>
    </row>
    <row r="1414" spans="1:2" x14ac:dyDescent="0.25">
      <c r="A1414" s="28" t="s">
        <v>87</v>
      </c>
      <c r="B1414" s="2">
        <v>0.61737657390962286</v>
      </c>
    </row>
    <row r="1415" spans="1:2" x14ac:dyDescent="0.25">
      <c r="A1415" s="28" t="s">
        <v>84</v>
      </c>
      <c r="B1415" s="2">
        <v>6.9855270586099421</v>
      </c>
    </row>
    <row r="1416" spans="1:2" x14ac:dyDescent="0.25">
      <c r="A1416" s="28" t="s">
        <v>86</v>
      </c>
      <c r="B1416" s="2">
        <v>0.27960398470720693</v>
      </c>
    </row>
    <row r="1417" spans="1:2" x14ac:dyDescent="0.25">
      <c r="A1417" s="28" t="s">
        <v>85</v>
      </c>
      <c r="B1417" s="2">
        <v>2.443523219532215</v>
      </c>
    </row>
    <row r="1418" spans="1:2" x14ac:dyDescent="0.25">
      <c r="A1418" s="6" t="s">
        <v>248</v>
      </c>
      <c r="B1418" s="2">
        <v>116.9035310433046</v>
      </c>
    </row>
    <row r="1419" spans="1:2" x14ac:dyDescent="0.25">
      <c r="A1419" s="28" t="s">
        <v>31</v>
      </c>
      <c r="B1419" s="2">
        <v>3.3122044673016844</v>
      </c>
    </row>
    <row r="1420" spans="1:2" x14ac:dyDescent="0.25">
      <c r="A1420" s="28" t="s">
        <v>29</v>
      </c>
      <c r="B1420" s="2">
        <v>3.7129593915591479</v>
      </c>
    </row>
    <row r="1421" spans="1:2" x14ac:dyDescent="0.25">
      <c r="A1421" s="28" t="s">
        <v>30</v>
      </c>
      <c r="B1421" s="2">
        <v>2.5506944879633586</v>
      </c>
    </row>
    <row r="1422" spans="1:2" x14ac:dyDescent="0.25">
      <c r="A1422" s="28" t="s">
        <v>88</v>
      </c>
      <c r="B1422" s="2">
        <v>9.9477559786863345</v>
      </c>
    </row>
    <row r="1423" spans="1:2" x14ac:dyDescent="0.25">
      <c r="A1423" s="28" t="s">
        <v>82</v>
      </c>
      <c r="B1423" s="2">
        <v>18.931071511667202</v>
      </c>
    </row>
    <row r="1424" spans="1:2" x14ac:dyDescent="0.25">
      <c r="A1424" s="28" t="s">
        <v>79</v>
      </c>
      <c r="B1424" s="2">
        <v>0.28891101103259836</v>
      </c>
    </row>
    <row r="1425" spans="1:2" x14ac:dyDescent="0.25">
      <c r="A1425" s="28" t="s">
        <v>87</v>
      </c>
      <c r="B1425" s="2">
        <v>1.0868556342665721</v>
      </c>
    </row>
    <row r="1426" spans="1:2" x14ac:dyDescent="0.25">
      <c r="A1426" s="28" t="s">
        <v>84</v>
      </c>
      <c r="B1426" s="2">
        <v>55.34966920938561</v>
      </c>
    </row>
    <row r="1427" spans="1:2" x14ac:dyDescent="0.25">
      <c r="A1427" s="28" t="s">
        <v>86</v>
      </c>
      <c r="B1427" s="2">
        <v>0.13369875785915683</v>
      </c>
    </row>
    <row r="1428" spans="1:2" x14ac:dyDescent="0.25">
      <c r="A1428" s="28" t="s">
        <v>85</v>
      </c>
      <c r="B1428" s="2">
        <v>21.589710593582954</v>
      </c>
    </row>
    <row r="1429" spans="1:2" x14ac:dyDescent="0.25">
      <c r="A1429" s="6" t="s">
        <v>20</v>
      </c>
      <c r="B1429" s="2">
        <v>8.1856200974629747</v>
      </c>
    </row>
    <row r="1430" spans="1:2" x14ac:dyDescent="0.25">
      <c r="A1430" s="28" t="s">
        <v>31</v>
      </c>
      <c r="B1430" s="2">
        <v>0.14238503407604608</v>
      </c>
    </row>
    <row r="1431" spans="1:2" x14ac:dyDescent="0.25">
      <c r="A1431" s="28" t="s">
        <v>29</v>
      </c>
      <c r="B1431" s="2">
        <v>0.31419123660503506</v>
      </c>
    </row>
    <row r="1432" spans="1:2" x14ac:dyDescent="0.25">
      <c r="A1432" s="28" t="s">
        <v>30</v>
      </c>
      <c r="B1432" s="2">
        <v>0.58345394851455001</v>
      </c>
    </row>
    <row r="1433" spans="1:2" x14ac:dyDescent="0.25">
      <c r="A1433" s="28" t="s">
        <v>88</v>
      </c>
      <c r="B1433" s="2">
        <v>0.60559795798978333</v>
      </c>
    </row>
    <row r="1434" spans="1:2" x14ac:dyDescent="0.25">
      <c r="A1434" s="28" t="s">
        <v>82</v>
      </c>
      <c r="B1434" s="2">
        <v>3.3390229738420798</v>
      </c>
    </row>
    <row r="1435" spans="1:2" x14ac:dyDescent="0.25">
      <c r="A1435" s="28" t="s">
        <v>79</v>
      </c>
      <c r="B1435" s="2">
        <v>0.10275049934968272</v>
      </c>
    </row>
    <row r="1436" spans="1:2" x14ac:dyDescent="0.25">
      <c r="A1436" s="28" t="s">
        <v>84</v>
      </c>
      <c r="B1436" s="2">
        <v>1.6713847368491028</v>
      </c>
    </row>
    <row r="1437" spans="1:2" x14ac:dyDescent="0.25">
      <c r="A1437" s="28" t="s">
        <v>86</v>
      </c>
      <c r="B1437" s="2">
        <v>2.444344214122094E-2</v>
      </c>
    </row>
    <row r="1438" spans="1:2" x14ac:dyDescent="0.25">
      <c r="A1438" s="28" t="s">
        <v>85</v>
      </c>
      <c r="B1438" s="2">
        <v>1.4023902680954738</v>
      </c>
    </row>
    <row r="1439" spans="1:2" x14ac:dyDescent="0.25">
      <c r="A1439" s="6" t="s">
        <v>21</v>
      </c>
      <c r="B1439" s="2">
        <v>96.888098277422174</v>
      </c>
    </row>
    <row r="1440" spans="1:2" x14ac:dyDescent="0.25">
      <c r="A1440" s="28" t="s">
        <v>31</v>
      </c>
      <c r="B1440" s="2">
        <v>0.31265023173154555</v>
      </c>
    </row>
    <row r="1441" spans="1:2" x14ac:dyDescent="0.25">
      <c r="A1441" s="28" t="s">
        <v>29</v>
      </c>
      <c r="B1441" s="2">
        <v>0.31424991038334915</v>
      </c>
    </row>
    <row r="1442" spans="1:2" x14ac:dyDescent="0.25">
      <c r="A1442" s="28" t="s">
        <v>30</v>
      </c>
      <c r="B1442" s="2">
        <v>0.1785517439564355</v>
      </c>
    </row>
    <row r="1443" spans="1:2" x14ac:dyDescent="0.25">
      <c r="A1443" s="28" t="s">
        <v>88</v>
      </c>
      <c r="B1443" s="2">
        <v>3.0947069209152525</v>
      </c>
    </row>
    <row r="1444" spans="1:2" x14ac:dyDescent="0.25">
      <c r="A1444" s="28" t="s">
        <v>82</v>
      </c>
      <c r="B1444" s="2">
        <v>64.463833740386562</v>
      </c>
    </row>
    <row r="1445" spans="1:2" x14ac:dyDescent="0.25">
      <c r="A1445" s="28" t="s">
        <v>79</v>
      </c>
      <c r="B1445" s="2">
        <v>1.9682574682288779E-2</v>
      </c>
    </row>
    <row r="1446" spans="1:2" x14ac:dyDescent="0.25">
      <c r="A1446" s="28" t="s">
        <v>87</v>
      </c>
      <c r="B1446" s="2">
        <v>1.7585885017592418</v>
      </c>
    </row>
    <row r="1447" spans="1:2" x14ac:dyDescent="0.25">
      <c r="A1447" s="28" t="s">
        <v>84</v>
      </c>
      <c r="B1447" s="2">
        <v>9.0145462042937226</v>
      </c>
    </row>
    <row r="1448" spans="1:2" x14ac:dyDescent="0.25">
      <c r="A1448" s="28" t="s">
        <v>86</v>
      </c>
      <c r="B1448" s="2">
        <v>13.358641182865952</v>
      </c>
    </row>
    <row r="1449" spans="1:2" x14ac:dyDescent="0.25">
      <c r="A1449" s="28" t="s">
        <v>85</v>
      </c>
      <c r="B1449" s="2">
        <v>4.3726472664478342</v>
      </c>
    </row>
    <row r="1450" spans="1:2" x14ac:dyDescent="0.25">
      <c r="A1450" s="6" t="s">
        <v>22</v>
      </c>
      <c r="B1450" s="2">
        <v>3.1718374329749861</v>
      </c>
    </row>
    <row r="1451" spans="1:2" x14ac:dyDescent="0.25">
      <c r="A1451" s="28" t="s">
        <v>31</v>
      </c>
      <c r="B1451" s="2">
        <v>5.7299089149451136E-2</v>
      </c>
    </row>
    <row r="1452" spans="1:2" x14ac:dyDescent="0.25">
      <c r="A1452" s="28" t="s">
        <v>29</v>
      </c>
      <c r="B1452" s="2">
        <v>2.7123631339251043E-2</v>
      </c>
    </row>
    <row r="1453" spans="1:2" x14ac:dyDescent="0.25">
      <c r="A1453" s="28" t="s">
        <v>30</v>
      </c>
      <c r="B1453" s="2">
        <v>6.4536206702559121E-2</v>
      </c>
    </row>
    <row r="1454" spans="1:2" x14ac:dyDescent="0.25">
      <c r="A1454" s="28" t="s">
        <v>88</v>
      </c>
      <c r="B1454" s="2">
        <v>0.11688160213830133</v>
      </c>
    </row>
    <row r="1455" spans="1:2" x14ac:dyDescent="0.25">
      <c r="A1455" s="28" t="s">
        <v>82</v>
      </c>
      <c r="B1455" s="2">
        <v>0.1631910636471175</v>
      </c>
    </row>
    <row r="1456" spans="1:2" x14ac:dyDescent="0.25">
      <c r="A1456" s="28" t="s">
        <v>79</v>
      </c>
      <c r="B1456" s="2">
        <v>1.0224737327533833E-2</v>
      </c>
    </row>
    <row r="1457" spans="1:2" x14ac:dyDescent="0.25">
      <c r="A1457" s="28" t="s">
        <v>87</v>
      </c>
      <c r="B1457" s="2">
        <v>4.2673279321180022E-3</v>
      </c>
    </row>
    <row r="1458" spans="1:2" x14ac:dyDescent="0.25">
      <c r="A1458" s="28" t="s">
        <v>84</v>
      </c>
      <c r="B1458" s="2">
        <v>2.3518716843379837</v>
      </c>
    </row>
    <row r="1459" spans="1:2" x14ac:dyDescent="0.25">
      <c r="A1459" s="28" t="s">
        <v>86</v>
      </c>
      <c r="B1459" s="2">
        <v>3.2856100308613453E-2</v>
      </c>
    </row>
    <row r="1460" spans="1:2" x14ac:dyDescent="0.25">
      <c r="A1460" s="28" t="s">
        <v>85</v>
      </c>
      <c r="B1460" s="2">
        <v>0.34358599009205681</v>
      </c>
    </row>
    <row r="1461" spans="1:2" x14ac:dyDescent="0.25">
      <c r="A1461" s="6" t="s">
        <v>25</v>
      </c>
      <c r="B1461" s="2">
        <v>8.6720419526395158</v>
      </c>
    </row>
    <row r="1462" spans="1:2" x14ac:dyDescent="0.25">
      <c r="A1462" s="28" t="s">
        <v>31</v>
      </c>
      <c r="B1462" s="2">
        <v>1.0884095406519849E-2</v>
      </c>
    </row>
    <row r="1463" spans="1:2" x14ac:dyDescent="0.25">
      <c r="A1463" s="28" t="s">
        <v>29</v>
      </c>
      <c r="B1463" s="2">
        <v>8.2202448408411188E-3</v>
      </c>
    </row>
    <row r="1464" spans="1:2" x14ac:dyDescent="0.25">
      <c r="A1464" s="28" t="s">
        <v>30</v>
      </c>
      <c r="B1464" s="2">
        <v>1.9467470300697547E-2</v>
      </c>
    </row>
    <row r="1465" spans="1:2" x14ac:dyDescent="0.25">
      <c r="A1465" s="28" t="s">
        <v>88</v>
      </c>
      <c r="B1465" s="2">
        <v>0.44448887257346459</v>
      </c>
    </row>
    <row r="1466" spans="1:2" x14ac:dyDescent="0.25">
      <c r="A1466" s="28" t="s">
        <v>82</v>
      </c>
      <c r="B1466" s="2">
        <v>0.6445592618102286</v>
      </c>
    </row>
    <row r="1467" spans="1:2" x14ac:dyDescent="0.25">
      <c r="A1467" s="28" t="s">
        <v>79</v>
      </c>
      <c r="B1467" s="2">
        <v>2.9170255967171789E-3</v>
      </c>
    </row>
    <row r="1468" spans="1:2" x14ac:dyDescent="0.25">
      <c r="A1468" s="28" t="s">
        <v>87</v>
      </c>
      <c r="B1468" s="2">
        <v>3.1064700394898913E-2</v>
      </c>
    </row>
    <row r="1469" spans="1:2" x14ac:dyDescent="0.25">
      <c r="A1469" s="28" t="s">
        <v>84</v>
      </c>
      <c r="B1469" s="2">
        <v>6.0744822854531133</v>
      </c>
    </row>
    <row r="1470" spans="1:2" x14ac:dyDescent="0.25">
      <c r="A1470" s="28" t="s">
        <v>86</v>
      </c>
      <c r="B1470" s="2">
        <v>4.4208667710597678E-2</v>
      </c>
    </row>
    <row r="1471" spans="1:2" x14ac:dyDescent="0.25">
      <c r="A1471" s="28" t="s">
        <v>85</v>
      </c>
      <c r="B1471" s="2">
        <v>1.3917493285524369</v>
      </c>
    </row>
    <row r="1472" spans="1:2" x14ac:dyDescent="0.25">
      <c r="A1472" s="6" t="s">
        <v>23</v>
      </c>
      <c r="B1472" s="2">
        <v>6.3533129016024006</v>
      </c>
    </row>
    <row r="1473" spans="1:2" x14ac:dyDescent="0.25">
      <c r="A1473" s="28" t="s">
        <v>31</v>
      </c>
      <c r="B1473" s="2">
        <v>0.14953768240296764</v>
      </c>
    </row>
    <row r="1474" spans="1:2" x14ac:dyDescent="0.25">
      <c r="A1474" s="28" t="s">
        <v>29</v>
      </c>
      <c r="B1474" s="2">
        <v>0.59453247040346446</v>
      </c>
    </row>
    <row r="1475" spans="1:2" x14ac:dyDescent="0.25">
      <c r="A1475" s="28" t="s">
        <v>30</v>
      </c>
      <c r="B1475" s="2">
        <v>0.11600401348051599</v>
      </c>
    </row>
    <row r="1476" spans="1:2" x14ac:dyDescent="0.25">
      <c r="A1476" s="28" t="s">
        <v>88</v>
      </c>
      <c r="B1476" s="2">
        <v>1.3613106661094314</v>
      </c>
    </row>
    <row r="1477" spans="1:2" x14ac:dyDescent="0.25">
      <c r="A1477" s="28" t="s">
        <v>82</v>
      </c>
      <c r="B1477" s="2">
        <v>1.3640752320604874</v>
      </c>
    </row>
    <row r="1478" spans="1:2" x14ac:dyDescent="0.25">
      <c r="A1478" s="28" t="s">
        <v>79</v>
      </c>
      <c r="B1478" s="2">
        <v>5.4800469094847586E-2</v>
      </c>
    </row>
    <row r="1479" spans="1:2" x14ac:dyDescent="0.25">
      <c r="A1479" s="28" t="s">
        <v>87</v>
      </c>
      <c r="B1479" s="2">
        <v>0.44402872525196124</v>
      </c>
    </row>
    <row r="1480" spans="1:2" x14ac:dyDescent="0.25">
      <c r="A1480" s="28" t="s">
        <v>84</v>
      </c>
      <c r="B1480" s="2">
        <v>1.0357638712439445</v>
      </c>
    </row>
    <row r="1481" spans="1:2" x14ac:dyDescent="0.25">
      <c r="A1481" s="28" t="s">
        <v>86</v>
      </c>
      <c r="B1481" s="2">
        <v>0.1359654835280894</v>
      </c>
    </row>
    <row r="1482" spans="1:2" x14ac:dyDescent="0.25">
      <c r="A1482" s="28" t="s">
        <v>85</v>
      </c>
      <c r="B1482" s="2">
        <v>1.0972942880266907</v>
      </c>
    </row>
    <row r="1483" spans="1:2" x14ac:dyDescent="0.25">
      <c r="A1483" s="6" t="s">
        <v>250</v>
      </c>
      <c r="B1483" s="2">
        <v>48.509044582738312</v>
      </c>
    </row>
    <row r="1484" spans="1:2" x14ac:dyDescent="0.25">
      <c r="A1484" s="28" t="s">
        <v>31</v>
      </c>
      <c r="B1484" s="2">
        <v>0.28058069616537418</v>
      </c>
    </row>
    <row r="1485" spans="1:2" x14ac:dyDescent="0.25">
      <c r="A1485" s="28" t="s">
        <v>29</v>
      </c>
      <c r="B1485" s="2">
        <v>0.23919421583247508</v>
      </c>
    </row>
    <row r="1486" spans="1:2" x14ac:dyDescent="0.25">
      <c r="A1486" s="28" t="s">
        <v>30</v>
      </c>
      <c r="B1486" s="2">
        <v>0.31373042417002633</v>
      </c>
    </row>
    <row r="1487" spans="1:2" x14ac:dyDescent="0.25">
      <c r="A1487" s="28" t="s">
        <v>88</v>
      </c>
      <c r="B1487" s="2">
        <v>4.278896249727647</v>
      </c>
    </row>
    <row r="1488" spans="1:2" x14ac:dyDescent="0.25">
      <c r="A1488" s="28" t="s">
        <v>82</v>
      </c>
      <c r="B1488" s="2">
        <v>6.8998008171064775</v>
      </c>
    </row>
    <row r="1489" spans="1:2" x14ac:dyDescent="0.25">
      <c r="A1489" s="28" t="s">
        <v>79</v>
      </c>
      <c r="B1489" s="2">
        <v>0.8200379673550553</v>
      </c>
    </row>
    <row r="1490" spans="1:2" x14ac:dyDescent="0.25">
      <c r="A1490" s="28" t="s">
        <v>87</v>
      </c>
      <c r="B1490" s="2">
        <v>1.1741172547710308</v>
      </c>
    </row>
    <row r="1491" spans="1:2" x14ac:dyDescent="0.25">
      <c r="A1491" s="28" t="s">
        <v>84</v>
      </c>
      <c r="B1491" s="2">
        <v>19.273464080071317</v>
      </c>
    </row>
    <row r="1492" spans="1:2" x14ac:dyDescent="0.25">
      <c r="A1492" s="28" t="s">
        <v>86</v>
      </c>
      <c r="B1492" s="2">
        <v>0.39024251150825273</v>
      </c>
    </row>
    <row r="1493" spans="1:2" x14ac:dyDescent="0.25">
      <c r="A1493" s="28" t="s">
        <v>85</v>
      </c>
      <c r="B1493" s="2">
        <v>14.838980366030651</v>
      </c>
    </row>
    <row r="1494" spans="1:2" x14ac:dyDescent="0.25">
      <c r="A1494" s="6" t="s">
        <v>252</v>
      </c>
      <c r="B1494" s="2">
        <v>53.132591924034699</v>
      </c>
    </row>
    <row r="1495" spans="1:2" x14ac:dyDescent="0.25">
      <c r="A1495" s="28" t="s">
        <v>31</v>
      </c>
      <c r="B1495" s="2">
        <v>0.95528887522082873</v>
      </c>
    </row>
    <row r="1496" spans="1:2" x14ac:dyDescent="0.25">
      <c r="A1496" s="28" t="s">
        <v>29</v>
      </c>
      <c r="B1496" s="2">
        <v>8.4886467787121909</v>
      </c>
    </row>
    <row r="1497" spans="1:2" x14ac:dyDescent="0.25">
      <c r="A1497" s="28" t="s">
        <v>30</v>
      </c>
      <c r="B1497" s="2">
        <v>1.2919378183623706</v>
      </c>
    </row>
    <row r="1498" spans="1:2" x14ac:dyDescent="0.25">
      <c r="A1498" s="28" t="s">
        <v>88</v>
      </c>
      <c r="B1498" s="2">
        <v>12.860302570206313</v>
      </c>
    </row>
    <row r="1499" spans="1:2" x14ac:dyDescent="0.25">
      <c r="A1499" s="28" t="s">
        <v>82</v>
      </c>
      <c r="B1499" s="2">
        <v>7.2880224056457719</v>
      </c>
    </row>
    <row r="1500" spans="1:2" x14ac:dyDescent="0.25">
      <c r="A1500" s="28" t="s">
        <v>79</v>
      </c>
      <c r="B1500" s="2">
        <v>0.94492471700382064</v>
      </c>
    </row>
    <row r="1501" spans="1:2" x14ac:dyDescent="0.25">
      <c r="A1501" s="28" t="s">
        <v>87</v>
      </c>
      <c r="B1501" s="2">
        <v>0.31899592000448229</v>
      </c>
    </row>
    <row r="1502" spans="1:2" x14ac:dyDescent="0.25">
      <c r="A1502" s="28" t="s">
        <v>84</v>
      </c>
      <c r="B1502" s="2">
        <v>7.7993348933692932</v>
      </c>
    </row>
    <row r="1503" spans="1:2" x14ac:dyDescent="0.25">
      <c r="A1503" s="28" t="s">
        <v>86</v>
      </c>
      <c r="B1503" s="2">
        <v>0.14327055720158602</v>
      </c>
    </row>
    <row r="1504" spans="1:2" x14ac:dyDescent="0.25">
      <c r="A1504" s="28" t="s">
        <v>85</v>
      </c>
      <c r="B1504" s="2">
        <v>13.041867388308038</v>
      </c>
    </row>
    <row r="1505" spans="1:2" x14ac:dyDescent="0.25">
      <c r="A1505" s="6" t="s">
        <v>230</v>
      </c>
      <c r="B1505" s="2">
        <v>12.781352691976821</v>
      </c>
    </row>
    <row r="1506" spans="1:2" x14ac:dyDescent="0.25">
      <c r="A1506" s="28" t="s">
        <v>31</v>
      </c>
      <c r="B1506" s="2">
        <v>0.38535747647045993</v>
      </c>
    </row>
    <row r="1507" spans="1:2" x14ac:dyDescent="0.25">
      <c r="A1507" s="28" t="s">
        <v>29</v>
      </c>
      <c r="B1507" s="2">
        <v>0.26199839435711686</v>
      </c>
    </row>
    <row r="1508" spans="1:2" x14ac:dyDescent="0.25">
      <c r="A1508" s="28" t="s">
        <v>30</v>
      </c>
      <c r="B1508" s="2">
        <v>1.0190762921368062</v>
      </c>
    </row>
    <row r="1509" spans="1:2" x14ac:dyDescent="0.25">
      <c r="A1509" s="28" t="s">
        <v>88</v>
      </c>
      <c r="B1509" s="2">
        <v>2.3356773622553968</v>
      </c>
    </row>
    <row r="1510" spans="1:2" x14ac:dyDescent="0.25">
      <c r="A1510" s="28" t="s">
        <v>82</v>
      </c>
      <c r="B1510" s="2">
        <v>1.458645205847463</v>
      </c>
    </row>
    <row r="1511" spans="1:2" x14ac:dyDescent="0.25">
      <c r="A1511" s="28" t="s">
        <v>79</v>
      </c>
      <c r="B1511" s="2">
        <v>0.1035383969719734</v>
      </c>
    </row>
    <row r="1512" spans="1:2" x14ac:dyDescent="0.25">
      <c r="A1512" s="28" t="s">
        <v>87</v>
      </c>
      <c r="B1512" s="2">
        <v>0.29502788357277493</v>
      </c>
    </row>
    <row r="1513" spans="1:2" x14ac:dyDescent="0.25">
      <c r="A1513" s="28" t="s">
        <v>84</v>
      </c>
      <c r="B1513" s="2">
        <v>1.8884624338028315</v>
      </c>
    </row>
    <row r="1514" spans="1:2" x14ac:dyDescent="0.25">
      <c r="A1514" s="28" t="s">
        <v>86</v>
      </c>
      <c r="B1514" s="2">
        <v>6.5295819743809061E-2</v>
      </c>
    </row>
    <row r="1515" spans="1:2" x14ac:dyDescent="0.25">
      <c r="A1515" s="28" t="s">
        <v>85</v>
      </c>
      <c r="B1515" s="2">
        <v>4.9682734268181896</v>
      </c>
    </row>
    <row r="1516" spans="1:2" x14ac:dyDescent="0.25">
      <c r="A1516" s="6" t="s">
        <v>93</v>
      </c>
      <c r="B1516" s="2">
        <v>519.55089607602906</v>
      </c>
    </row>
    <row r="1517" spans="1:2" x14ac:dyDescent="0.25">
      <c r="A1517" s="28" t="s">
        <v>31</v>
      </c>
      <c r="B1517" s="2">
        <v>6.9355346214287446</v>
      </c>
    </row>
    <row r="1518" spans="1:2" x14ac:dyDescent="0.25">
      <c r="A1518" s="28" t="s">
        <v>29</v>
      </c>
      <c r="B1518" s="2">
        <v>15.461186286480995</v>
      </c>
    </row>
    <row r="1519" spans="1:2" x14ac:dyDescent="0.25">
      <c r="A1519" s="28" t="s">
        <v>30</v>
      </c>
      <c r="B1519" s="2">
        <v>6.945738268758948</v>
      </c>
    </row>
    <row r="1520" spans="1:2" x14ac:dyDescent="0.25">
      <c r="A1520" s="28" t="s">
        <v>88</v>
      </c>
      <c r="B1520" s="2">
        <v>45.161121362892274</v>
      </c>
    </row>
    <row r="1521" spans="1:2" x14ac:dyDescent="0.25">
      <c r="A1521" s="28" t="s">
        <v>82</v>
      </c>
      <c r="B1521" s="2">
        <v>130.6039388037143</v>
      </c>
    </row>
    <row r="1522" spans="1:2" x14ac:dyDescent="0.25">
      <c r="A1522" s="28" t="s">
        <v>79</v>
      </c>
      <c r="B1522" s="2">
        <v>3.9522207787854149</v>
      </c>
    </row>
    <row r="1523" spans="1:2" x14ac:dyDescent="0.25">
      <c r="A1523" s="28" t="s">
        <v>87</v>
      </c>
      <c r="B1523" s="2">
        <v>10.777226051193802</v>
      </c>
    </row>
    <row r="1524" spans="1:2" x14ac:dyDescent="0.25">
      <c r="A1524" s="28" t="s">
        <v>84</v>
      </c>
      <c r="B1524" s="2">
        <v>142.56106749755284</v>
      </c>
    </row>
    <row r="1525" spans="1:2" x14ac:dyDescent="0.25">
      <c r="A1525" s="28" t="s">
        <v>86</v>
      </c>
      <c r="B1525" s="2">
        <v>17.78489637059393</v>
      </c>
    </row>
    <row r="1526" spans="1:2" x14ac:dyDescent="0.25">
      <c r="A1526" s="28" t="s">
        <v>85</v>
      </c>
      <c r="B1526" s="2">
        <v>139.36796603462784</v>
      </c>
    </row>
    <row r="1527" spans="1:2" x14ac:dyDescent="0.25">
      <c r="A1527" s="3" t="s">
        <v>84</v>
      </c>
      <c r="B1527" s="2">
        <v>4492.9822917139873</v>
      </c>
    </row>
    <row r="1528" spans="1:2" x14ac:dyDescent="0.25">
      <c r="A1528" s="6" t="s">
        <v>229</v>
      </c>
      <c r="B1528" s="2">
        <v>142.35056446972601</v>
      </c>
    </row>
    <row r="1529" spans="1:2" x14ac:dyDescent="0.25">
      <c r="A1529" s="28" t="s">
        <v>31</v>
      </c>
      <c r="B1529" s="2">
        <v>0.48930110199214427</v>
      </c>
    </row>
    <row r="1530" spans="1:2" x14ac:dyDescent="0.25">
      <c r="A1530" s="28" t="s">
        <v>29</v>
      </c>
      <c r="B1530" s="2">
        <v>1.7668038955297587</v>
      </c>
    </row>
    <row r="1531" spans="1:2" x14ac:dyDescent="0.25">
      <c r="A1531" s="28" t="s">
        <v>30</v>
      </c>
      <c r="B1531" s="2">
        <v>0.32920995479957127</v>
      </c>
    </row>
    <row r="1532" spans="1:2" x14ac:dyDescent="0.25">
      <c r="A1532" s="28" t="s">
        <v>88</v>
      </c>
      <c r="B1532" s="2">
        <v>50.087815334243146</v>
      </c>
    </row>
    <row r="1533" spans="1:2" x14ac:dyDescent="0.25">
      <c r="A1533" s="28" t="s">
        <v>82</v>
      </c>
      <c r="B1533" s="2">
        <v>19.754035177695901</v>
      </c>
    </row>
    <row r="1534" spans="1:2" x14ac:dyDescent="0.25">
      <c r="A1534" s="28" t="s">
        <v>79</v>
      </c>
      <c r="B1534" s="2">
        <v>13.706751427935821</v>
      </c>
    </row>
    <row r="1535" spans="1:2" x14ac:dyDescent="0.25">
      <c r="A1535" s="28" t="s">
        <v>87</v>
      </c>
      <c r="B1535" s="2">
        <v>2.9329170088926624</v>
      </c>
    </row>
    <row r="1536" spans="1:2" x14ac:dyDescent="0.25">
      <c r="A1536" s="28" t="s">
        <v>80</v>
      </c>
      <c r="B1536" s="2">
        <v>10.995731919558819</v>
      </c>
    </row>
    <row r="1537" spans="1:2" x14ac:dyDescent="0.25">
      <c r="A1537" s="28" t="s">
        <v>86</v>
      </c>
      <c r="B1537" s="2">
        <v>1.1000698089419163</v>
      </c>
    </row>
    <row r="1538" spans="1:2" x14ac:dyDescent="0.25">
      <c r="A1538" s="28" t="s">
        <v>85</v>
      </c>
      <c r="B1538" s="2">
        <v>41.187928840136273</v>
      </c>
    </row>
    <row r="1539" spans="1:2" x14ac:dyDescent="0.25">
      <c r="A1539" s="6" t="s">
        <v>240</v>
      </c>
      <c r="B1539" s="2">
        <v>5.4339745034536238</v>
      </c>
    </row>
    <row r="1540" spans="1:2" x14ac:dyDescent="0.25">
      <c r="A1540" s="28" t="s">
        <v>31</v>
      </c>
      <c r="B1540" s="2">
        <v>0.40550742794944478</v>
      </c>
    </row>
    <row r="1541" spans="1:2" x14ac:dyDescent="0.25">
      <c r="A1541" s="28" t="s">
        <v>29</v>
      </c>
      <c r="B1541" s="2">
        <v>0.31552051510092599</v>
      </c>
    </row>
    <row r="1542" spans="1:2" x14ac:dyDescent="0.25">
      <c r="A1542" s="28" t="s">
        <v>30</v>
      </c>
      <c r="B1542" s="2">
        <v>3.5939062480333107E-2</v>
      </c>
    </row>
    <row r="1543" spans="1:2" x14ac:dyDescent="0.25">
      <c r="A1543" s="28" t="s">
        <v>88</v>
      </c>
      <c r="B1543" s="2">
        <v>0.2174115523276734</v>
      </c>
    </row>
    <row r="1544" spans="1:2" x14ac:dyDescent="0.25">
      <c r="A1544" s="28" t="s">
        <v>82</v>
      </c>
      <c r="B1544" s="2">
        <v>2.6610371282424503</v>
      </c>
    </row>
    <row r="1545" spans="1:2" x14ac:dyDescent="0.25">
      <c r="A1545" s="28" t="s">
        <v>87</v>
      </c>
      <c r="B1545" s="2">
        <v>0.37920069248342697</v>
      </c>
    </row>
    <row r="1546" spans="1:2" x14ac:dyDescent="0.25">
      <c r="A1546" s="28" t="s">
        <v>80</v>
      </c>
      <c r="B1546" s="2">
        <v>4.0138978749781125E-2</v>
      </c>
    </row>
    <row r="1547" spans="1:2" x14ac:dyDescent="0.25">
      <c r="A1547" s="28" t="s">
        <v>86</v>
      </c>
      <c r="B1547" s="2">
        <v>8.7033176938238084E-4</v>
      </c>
    </row>
    <row r="1548" spans="1:2" x14ac:dyDescent="0.25">
      <c r="A1548" s="28" t="s">
        <v>85</v>
      </c>
      <c r="B1548" s="2">
        <v>1.378348814350205</v>
      </c>
    </row>
    <row r="1549" spans="1:2" x14ac:dyDescent="0.25">
      <c r="A1549" s="6" t="s">
        <v>242</v>
      </c>
      <c r="B1549" s="2">
        <v>263.84016182188583</v>
      </c>
    </row>
    <row r="1550" spans="1:2" x14ac:dyDescent="0.25">
      <c r="A1550" s="28" t="s">
        <v>31</v>
      </c>
      <c r="B1550" s="2">
        <v>6.2591442564924309</v>
      </c>
    </row>
    <row r="1551" spans="1:2" x14ac:dyDescent="0.25">
      <c r="A1551" s="28" t="s">
        <v>29</v>
      </c>
      <c r="B1551" s="2">
        <v>3.8251967010896051</v>
      </c>
    </row>
    <row r="1552" spans="1:2" x14ac:dyDescent="0.25">
      <c r="A1552" s="28" t="s">
        <v>30</v>
      </c>
      <c r="B1552" s="2">
        <v>1.5062949622888646</v>
      </c>
    </row>
    <row r="1553" spans="1:2" x14ac:dyDescent="0.25">
      <c r="A1553" s="28" t="s">
        <v>88</v>
      </c>
      <c r="B1553" s="2">
        <v>34.116324209456877</v>
      </c>
    </row>
    <row r="1554" spans="1:2" x14ac:dyDescent="0.25">
      <c r="A1554" s="28" t="s">
        <v>82</v>
      </c>
      <c r="B1554" s="2">
        <v>92.059653941550181</v>
      </c>
    </row>
    <row r="1555" spans="1:2" x14ac:dyDescent="0.25">
      <c r="A1555" s="28" t="s">
        <v>79</v>
      </c>
      <c r="B1555" s="2">
        <v>0.94625444371924838</v>
      </c>
    </row>
    <row r="1556" spans="1:2" x14ac:dyDescent="0.25">
      <c r="A1556" s="28" t="s">
        <v>87</v>
      </c>
      <c r="B1556" s="2">
        <v>16.98011500948363</v>
      </c>
    </row>
    <row r="1557" spans="1:2" x14ac:dyDescent="0.25">
      <c r="A1557" s="28" t="s">
        <v>80</v>
      </c>
      <c r="B1557" s="2">
        <v>8.165589107733183</v>
      </c>
    </row>
    <row r="1558" spans="1:2" x14ac:dyDescent="0.25">
      <c r="A1558" s="28" t="s">
        <v>86</v>
      </c>
      <c r="B1558" s="2">
        <v>0.55584481493175597</v>
      </c>
    </row>
    <row r="1559" spans="1:2" x14ac:dyDescent="0.25">
      <c r="A1559" s="28" t="s">
        <v>85</v>
      </c>
      <c r="B1559" s="2">
        <v>99.425744375140056</v>
      </c>
    </row>
    <row r="1560" spans="1:2" x14ac:dyDescent="0.25">
      <c r="A1560" s="6" t="s">
        <v>53</v>
      </c>
      <c r="B1560" s="2">
        <v>8.0131169835060234</v>
      </c>
    </row>
    <row r="1561" spans="1:2" x14ac:dyDescent="0.25">
      <c r="A1561" s="28" t="s">
        <v>30</v>
      </c>
      <c r="B1561" s="2">
        <v>7.8494368111481222E-3</v>
      </c>
    </row>
    <row r="1562" spans="1:2" x14ac:dyDescent="0.25">
      <c r="A1562" s="28" t="s">
        <v>88</v>
      </c>
      <c r="B1562" s="2">
        <v>0.47874025993633784</v>
      </c>
    </row>
    <row r="1563" spans="1:2" x14ac:dyDescent="0.25">
      <c r="A1563" s="28" t="s">
        <v>82</v>
      </c>
      <c r="B1563" s="2">
        <v>2.4288070475710444</v>
      </c>
    </row>
    <row r="1564" spans="1:2" x14ac:dyDescent="0.25">
      <c r="A1564" s="28" t="s">
        <v>87</v>
      </c>
      <c r="B1564" s="2">
        <v>1.4438717890918469</v>
      </c>
    </row>
    <row r="1565" spans="1:2" x14ac:dyDescent="0.25">
      <c r="A1565" s="28" t="s">
        <v>86</v>
      </c>
      <c r="B1565" s="2">
        <v>0.84444126753634896</v>
      </c>
    </row>
    <row r="1566" spans="1:2" x14ac:dyDescent="0.25">
      <c r="A1566" s="28" t="s">
        <v>85</v>
      </c>
      <c r="B1566" s="2">
        <v>2.8094071825592968</v>
      </c>
    </row>
    <row r="1567" spans="1:2" x14ac:dyDescent="0.25">
      <c r="A1567" s="6" t="s">
        <v>231</v>
      </c>
      <c r="B1567" s="2">
        <v>94.491220071741054</v>
      </c>
    </row>
    <row r="1568" spans="1:2" x14ac:dyDescent="0.25">
      <c r="A1568" s="28" t="s">
        <v>29</v>
      </c>
      <c r="B1568" s="2">
        <v>1.4207631205195859E-3</v>
      </c>
    </row>
    <row r="1569" spans="1:2" x14ac:dyDescent="0.25">
      <c r="A1569" s="28" t="s">
        <v>82</v>
      </c>
      <c r="B1569" s="2">
        <v>2.6232278373990265</v>
      </c>
    </row>
    <row r="1570" spans="1:2" x14ac:dyDescent="0.25">
      <c r="A1570" s="28" t="s">
        <v>79</v>
      </c>
      <c r="B1570" s="2">
        <v>1.7124453069197236</v>
      </c>
    </row>
    <row r="1571" spans="1:2" x14ac:dyDescent="0.25">
      <c r="A1571" s="28" t="s">
        <v>87</v>
      </c>
      <c r="B1571" s="2">
        <v>12.878072729775052</v>
      </c>
    </row>
    <row r="1572" spans="1:2" x14ac:dyDescent="0.25">
      <c r="A1572" s="28" t="s">
        <v>85</v>
      </c>
      <c r="B1572" s="2">
        <v>77.27605343452673</v>
      </c>
    </row>
    <row r="1573" spans="1:2" x14ac:dyDescent="0.25">
      <c r="A1573" s="6" t="s">
        <v>19</v>
      </c>
      <c r="B1573" s="2">
        <v>0.2461007203377375</v>
      </c>
    </row>
    <row r="1574" spans="1:2" x14ac:dyDescent="0.25">
      <c r="A1574" s="28" t="s">
        <v>31</v>
      </c>
      <c r="B1574" s="2">
        <v>1.4774021198416838E-4</v>
      </c>
    </row>
    <row r="1575" spans="1:2" x14ac:dyDescent="0.25">
      <c r="A1575" s="28" t="s">
        <v>29</v>
      </c>
      <c r="B1575" s="2">
        <v>8.0290849749836495E-4</v>
      </c>
    </row>
    <row r="1576" spans="1:2" x14ac:dyDescent="0.25">
      <c r="A1576" s="28" t="s">
        <v>30</v>
      </c>
      <c r="B1576" s="2">
        <v>6.9177574924072956E-3</v>
      </c>
    </row>
    <row r="1577" spans="1:2" x14ac:dyDescent="0.25">
      <c r="A1577" s="28" t="s">
        <v>88</v>
      </c>
      <c r="B1577" s="2">
        <v>9.8016701122562583E-3</v>
      </c>
    </row>
    <row r="1578" spans="1:2" x14ac:dyDescent="0.25">
      <c r="A1578" s="28" t="s">
        <v>82</v>
      </c>
      <c r="B1578" s="2">
        <v>8.5797901252750233E-2</v>
      </c>
    </row>
    <row r="1579" spans="1:2" x14ac:dyDescent="0.25">
      <c r="A1579" s="28" t="s">
        <v>79</v>
      </c>
      <c r="B1579" s="2">
        <v>3.0754262950142175E-3</v>
      </c>
    </row>
    <row r="1580" spans="1:2" x14ac:dyDescent="0.25">
      <c r="A1580" s="28" t="s">
        <v>87</v>
      </c>
      <c r="B1580" s="2">
        <v>3.6012642090933042E-3</v>
      </c>
    </row>
    <row r="1581" spans="1:2" x14ac:dyDescent="0.25">
      <c r="A1581" s="28" t="s">
        <v>86</v>
      </c>
      <c r="B1581" s="2">
        <v>2.7783801745876795E-2</v>
      </c>
    </row>
    <row r="1582" spans="1:2" x14ac:dyDescent="0.25">
      <c r="A1582" s="28" t="s">
        <v>85</v>
      </c>
      <c r="B1582" s="2">
        <v>0.10817225052085684</v>
      </c>
    </row>
    <row r="1583" spans="1:2" x14ac:dyDescent="0.25">
      <c r="A1583" s="6" t="s">
        <v>244</v>
      </c>
      <c r="B1583" s="2">
        <v>75.090066802716024</v>
      </c>
    </row>
    <row r="1584" spans="1:2" x14ac:dyDescent="0.25">
      <c r="A1584" s="28" t="s">
        <v>31</v>
      </c>
      <c r="B1584" s="2">
        <v>4.2316252702209729</v>
      </c>
    </row>
    <row r="1585" spans="1:2" x14ac:dyDescent="0.25">
      <c r="A1585" s="28" t="s">
        <v>29</v>
      </c>
      <c r="B1585" s="2">
        <v>1.5241798831824946</v>
      </c>
    </row>
    <row r="1586" spans="1:2" x14ac:dyDescent="0.25">
      <c r="A1586" s="28" t="s">
        <v>30</v>
      </c>
      <c r="B1586" s="2">
        <v>0.1868055267708939</v>
      </c>
    </row>
    <row r="1587" spans="1:2" x14ac:dyDescent="0.25">
      <c r="A1587" s="28" t="s">
        <v>88</v>
      </c>
      <c r="B1587" s="2">
        <v>11.460442550137056</v>
      </c>
    </row>
    <row r="1588" spans="1:2" x14ac:dyDescent="0.25">
      <c r="A1588" s="28" t="s">
        <v>82</v>
      </c>
      <c r="B1588" s="2">
        <v>14.643489021413631</v>
      </c>
    </row>
    <row r="1589" spans="1:2" x14ac:dyDescent="0.25">
      <c r="A1589" s="28" t="s">
        <v>79</v>
      </c>
      <c r="B1589" s="2">
        <v>5.3933866153876036</v>
      </c>
    </row>
    <row r="1590" spans="1:2" x14ac:dyDescent="0.25">
      <c r="A1590" s="28" t="s">
        <v>87</v>
      </c>
      <c r="B1590" s="2">
        <v>2.0309021635932227</v>
      </c>
    </row>
    <row r="1591" spans="1:2" x14ac:dyDescent="0.25">
      <c r="A1591" s="28" t="s">
        <v>80</v>
      </c>
      <c r="B1591" s="2">
        <v>2.63136504076668</v>
      </c>
    </row>
    <row r="1592" spans="1:2" x14ac:dyDescent="0.25">
      <c r="A1592" s="28" t="s">
        <v>86</v>
      </c>
      <c r="B1592" s="2">
        <v>0.44955376516591311</v>
      </c>
    </row>
    <row r="1593" spans="1:2" x14ac:dyDescent="0.25">
      <c r="A1593" s="28" t="s">
        <v>85</v>
      </c>
      <c r="B1593" s="2">
        <v>32.538316966077538</v>
      </c>
    </row>
    <row r="1594" spans="1:2" x14ac:dyDescent="0.25">
      <c r="A1594" s="6" t="s">
        <v>52</v>
      </c>
      <c r="B1594" s="2">
        <v>4.575656325396011</v>
      </c>
    </row>
    <row r="1595" spans="1:2" x14ac:dyDescent="0.25">
      <c r="A1595" s="28" t="s">
        <v>29</v>
      </c>
      <c r="B1595" s="2">
        <v>2.7106455133008786E-3</v>
      </c>
    </row>
    <row r="1596" spans="1:2" x14ac:dyDescent="0.25">
      <c r="A1596" s="28" t="s">
        <v>30</v>
      </c>
      <c r="B1596" s="2">
        <v>3.2373091155705768E-3</v>
      </c>
    </row>
    <row r="1597" spans="1:2" x14ac:dyDescent="0.25">
      <c r="A1597" s="28" t="s">
        <v>88</v>
      </c>
      <c r="B1597" s="2">
        <v>0.10504021056206445</v>
      </c>
    </row>
    <row r="1598" spans="1:2" x14ac:dyDescent="0.25">
      <c r="A1598" s="28" t="s">
        <v>82</v>
      </c>
      <c r="B1598" s="2">
        <v>0.22729939787695302</v>
      </c>
    </row>
    <row r="1599" spans="1:2" x14ac:dyDescent="0.25">
      <c r="A1599" s="28" t="s">
        <v>87</v>
      </c>
      <c r="B1599" s="2">
        <v>6.6701134340511059E-2</v>
      </c>
    </row>
    <row r="1600" spans="1:2" x14ac:dyDescent="0.25">
      <c r="A1600" s="28" t="s">
        <v>85</v>
      </c>
      <c r="B1600" s="2">
        <v>4.1706676279876111</v>
      </c>
    </row>
    <row r="1601" spans="1:2" x14ac:dyDescent="0.25">
      <c r="A1601" s="6" t="s">
        <v>246</v>
      </c>
      <c r="B1601" s="2">
        <v>37.278670400055624</v>
      </c>
    </row>
    <row r="1602" spans="1:2" x14ac:dyDescent="0.25">
      <c r="A1602" s="28" t="s">
        <v>31</v>
      </c>
      <c r="B1602" s="2">
        <v>0.39973771798834612</v>
      </c>
    </row>
    <row r="1603" spans="1:2" x14ac:dyDescent="0.25">
      <c r="A1603" s="28" t="s">
        <v>29</v>
      </c>
      <c r="B1603" s="2">
        <v>0.61830270724468517</v>
      </c>
    </row>
    <row r="1604" spans="1:2" x14ac:dyDescent="0.25">
      <c r="A1604" s="28" t="s">
        <v>30</v>
      </c>
      <c r="B1604" s="2">
        <v>0.13495070415614194</v>
      </c>
    </row>
    <row r="1605" spans="1:2" x14ac:dyDescent="0.25">
      <c r="A1605" s="28" t="s">
        <v>88</v>
      </c>
      <c r="B1605" s="2">
        <v>2.7721147930518386</v>
      </c>
    </row>
    <row r="1606" spans="1:2" x14ac:dyDescent="0.25">
      <c r="A1606" s="28" t="s">
        <v>82</v>
      </c>
      <c r="B1606" s="2">
        <v>16.319197908826428</v>
      </c>
    </row>
    <row r="1607" spans="1:2" x14ac:dyDescent="0.25">
      <c r="A1607" s="28" t="s">
        <v>79</v>
      </c>
      <c r="B1607" s="2">
        <v>0.68243659983779503</v>
      </c>
    </row>
    <row r="1608" spans="1:2" x14ac:dyDescent="0.25">
      <c r="A1608" s="28" t="s">
        <v>87</v>
      </c>
      <c r="B1608" s="2">
        <v>1.065332075391904</v>
      </c>
    </row>
    <row r="1609" spans="1:2" x14ac:dyDescent="0.25">
      <c r="A1609" s="28" t="s">
        <v>80</v>
      </c>
      <c r="B1609" s="2">
        <v>2.9862488093120532</v>
      </c>
    </row>
    <row r="1610" spans="1:2" x14ac:dyDescent="0.25">
      <c r="A1610" s="28" t="s">
        <v>86</v>
      </c>
      <c r="B1610" s="2">
        <v>1.7563670345333908</v>
      </c>
    </row>
    <row r="1611" spans="1:2" x14ac:dyDescent="0.25">
      <c r="A1611" s="28" t="s">
        <v>85</v>
      </c>
      <c r="B1611" s="2">
        <v>10.543982049713039</v>
      </c>
    </row>
    <row r="1612" spans="1:2" x14ac:dyDescent="0.25">
      <c r="A1612" s="6" t="s">
        <v>248</v>
      </c>
      <c r="B1612" s="2">
        <v>815.82799543091846</v>
      </c>
    </row>
    <row r="1613" spans="1:2" x14ac:dyDescent="0.25">
      <c r="A1613" s="28" t="s">
        <v>31</v>
      </c>
      <c r="B1613" s="2">
        <v>22.778559908112765</v>
      </c>
    </row>
    <row r="1614" spans="1:2" x14ac:dyDescent="0.25">
      <c r="A1614" s="28" t="s">
        <v>29</v>
      </c>
      <c r="B1614" s="2">
        <v>15.50086448415801</v>
      </c>
    </row>
    <row r="1615" spans="1:2" x14ac:dyDescent="0.25">
      <c r="A1615" s="28" t="s">
        <v>30</v>
      </c>
      <c r="B1615" s="2">
        <v>10.262553962277458</v>
      </c>
    </row>
    <row r="1616" spans="1:2" x14ac:dyDescent="0.25">
      <c r="A1616" s="28" t="s">
        <v>88</v>
      </c>
      <c r="B1616" s="2">
        <v>81.704633141900487</v>
      </c>
    </row>
    <row r="1617" spans="1:2" x14ac:dyDescent="0.25">
      <c r="A1617" s="28" t="s">
        <v>82</v>
      </c>
      <c r="B1617" s="2">
        <v>320.52416346748316</v>
      </c>
    </row>
    <row r="1618" spans="1:2" x14ac:dyDescent="0.25">
      <c r="A1618" s="28" t="s">
        <v>79</v>
      </c>
      <c r="B1618" s="2">
        <v>2.100293593144523</v>
      </c>
    </row>
    <row r="1619" spans="1:2" x14ac:dyDescent="0.25">
      <c r="A1619" s="28" t="s">
        <v>87</v>
      </c>
      <c r="B1619" s="2">
        <v>0.61800126241681619</v>
      </c>
    </row>
    <row r="1620" spans="1:2" x14ac:dyDescent="0.25">
      <c r="A1620" s="28" t="s">
        <v>80</v>
      </c>
      <c r="B1620" s="2">
        <v>3.1885799829326684</v>
      </c>
    </row>
    <row r="1621" spans="1:2" x14ac:dyDescent="0.25">
      <c r="A1621" s="28" t="s">
        <v>86</v>
      </c>
      <c r="B1621" s="2">
        <v>0.20491879112259778</v>
      </c>
    </row>
    <row r="1622" spans="1:2" x14ac:dyDescent="0.25">
      <c r="A1622" s="28" t="s">
        <v>85</v>
      </c>
      <c r="B1622" s="2">
        <v>358.94542683736989</v>
      </c>
    </row>
    <row r="1623" spans="1:2" x14ac:dyDescent="0.25">
      <c r="A1623" s="6" t="s">
        <v>20</v>
      </c>
      <c r="B1623" s="2">
        <v>80.865267699737601</v>
      </c>
    </row>
    <row r="1624" spans="1:2" x14ac:dyDescent="0.25">
      <c r="A1624" s="28" t="s">
        <v>31</v>
      </c>
      <c r="B1624" s="2">
        <v>2.0850409752916774</v>
      </c>
    </row>
    <row r="1625" spans="1:2" x14ac:dyDescent="0.25">
      <c r="A1625" s="28" t="s">
        <v>29</v>
      </c>
      <c r="B1625" s="2">
        <v>1.6553436087078195</v>
      </c>
    </row>
    <row r="1626" spans="1:2" x14ac:dyDescent="0.25">
      <c r="A1626" s="28" t="s">
        <v>30</v>
      </c>
      <c r="B1626" s="2">
        <v>9.1046486102834301</v>
      </c>
    </row>
    <row r="1627" spans="1:2" x14ac:dyDescent="0.25">
      <c r="A1627" s="28" t="s">
        <v>88</v>
      </c>
      <c r="B1627" s="2">
        <v>14.160529560735931</v>
      </c>
    </row>
    <row r="1628" spans="1:2" x14ac:dyDescent="0.25">
      <c r="A1628" s="28" t="s">
        <v>82</v>
      </c>
      <c r="B1628" s="2">
        <v>51.298774936516395</v>
      </c>
    </row>
    <row r="1629" spans="1:2" x14ac:dyDescent="0.25">
      <c r="A1629" s="28" t="s">
        <v>79</v>
      </c>
      <c r="B1629" s="2">
        <v>0.20203704986412374</v>
      </c>
    </row>
    <row r="1630" spans="1:2" x14ac:dyDescent="0.25">
      <c r="A1630" s="28" t="s">
        <v>80</v>
      </c>
      <c r="B1630" s="2">
        <v>0.24753652437752208</v>
      </c>
    </row>
    <row r="1631" spans="1:2" x14ac:dyDescent="0.25">
      <c r="A1631" s="28" t="s">
        <v>86</v>
      </c>
      <c r="B1631" s="2">
        <v>0.19794369733295078</v>
      </c>
    </row>
    <row r="1632" spans="1:2" x14ac:dyDescent="0.25">
      <c r="A1632" s="28" t="s">
        <v>85</v>
      </c>
      <c r="B1632" s="2">
        <v>1.9134127366277636</v>
      </c>
    </row>
    <row r="1633" spans="1:2" x14ac:dyDescent="0.25">
      <c r="A1633" s="6" t="s">
        <v>21</v>
      </c>
      <c r="B1633" s="2">
        <v>111.82248827868676</v>
      </c>
    </row>
    <row r="1634" spans="1:2" x14ac:dyDescent="0.25">
      <c r="A1634" s="28" t="s">
        <v>31</v>
      </c>
      <c r="B1634" s="2">
        <v>1.5622438952680315</v>
      </c>
    </row>
    <row r="1635" spans="1:2" x14ac:dyDescent="0.25">
      <c r="A1635" s="28" t="s">
        <v>29</v>
      </c>
      <c r="B1635" s="2">
        <v>0.494829627667625</v>
      </c>
    </row>
    <row r="1636" spans="1:2" x14ac:dyDescent="0.25">
      <c r="A1636" s="28" t="s">
        <v>30</v>
      </c>
      <c r="B1636" s="2">
        <v>0.73400645688110633</v>
      </c>
    </row>
    <row r="1637" spans="1:2" x14ac:dyDescent="0.25">
      <c r="A1637" s="28" t="s">
        <v>88</v>
      </c>
      <c r="B1637" s="2">
        <v>8.2605432413837256</v>
      </c>
    </row>
    <row r="1638" spans="1:2" x14ac:dyDescent="0.25">
      <c r="A1638" s="28" t="s">
        <v>82</v>
      </c>
      <c r="B1638" s="2">
        <v>29.061793144497322</v>
      </c>
    </row>
    <row r="1639" spans="1:2" x14ac:dyDescent="0.25">
      <c r="A1639" s="28" t="s">
        <v>79</v>
      </c>
      <c r="B1639" s="2">
        <v>0.25783175104590017</v>
      </c>
    </row>
    <row r="1640" spans="1:2" x14ac:dyDescent="0.25">
      <c r="A1640" s="28" t="s">
        <v>87</v>
      </c>
      <c r="B1640" s="2">
        <v>4.6352318440568769</v>
      </c>
    </row>
    <row r="1641" spans="1:2" x14ac:dyDescent="0.25">
      <c r="A1641" s="28" t="s">
        <v>80</v>
      </c>
      <c r="B1641" s="2">
        <v>8.8601120945781116</v>
      </c>
    </row>
    <row r="1642" spans="1:2" x14ac:dyDescent="0.25">
      <c r="A1642" s="28" t="s">
        <v>86</v>
      </c>
      <c r="B1642" s="2">
        <v>2.1740841864131415</v>
      </c>
    </row>
    <row r="1643" spans="1:2" x14ac:dyDescent="0.25">
      <c r="A1643" s="28" t="s">
        <v>85</v>
      </c>
      <c r="B1643" s="2">
        <v>55.78181203689492</v>
      </c>
    </row>
    <row r="1644" spans="1:2" x14ac:dyDescent="0.25">
      <c r="A1644" s="6" t="s">
        <v>22</v>
      </c>
      <c r="B1644" s="2">
        <v>10.657347378391739</v>
      </c>
    </row>
    <row r="1645" spans="1:2" x14ac:dyDescent="0.25">
      <c r="A1645" s="28" t="s">
        <v>31</v>
      </c>
      <c r="B1645" s="2">
        <v>0.23150790669545798</v>
      </c>
    </row>
    <row r="1646" spans="1:2" x14ac:dyDescent="0.25">
      <c r="A1646" s="28" t="s">
        <v>29</v>
      </c>
      <c r="B1646" s="2">
        <v>5.8256627340048876E-2</v>
      </c>
    </row>
    <row r="1647" spans="1:2" x14ac:dyDescent="0.25">
      <c r="A1647" s="28" t="s">
        <v>30</v>
      </c>
      <c r="B1647" s="2">
        <v>0.50942663683599643</v>
      </c>
    </row>
    <row r="1648" spans="1:2" x14ac:dyDescent="0.25">
      <c r="A1648" s="28" t="s">
        <v>88</v>
      </c>
      <c r="B1648" s="2">
        <v>2.1342090062847356</v>
      </c>
    </row>
    <row r="1649" spans="1:2" x14ac:dyDescent="0.25">
      <c r="A1649" s="28" t="s">
        <v>82</v>
      </c>
      <c r="B1649" s="2">
        <v>4.1204462119669891</v>
      </c>
    </row>
    <row r="1650" spans="1:2" x14ac:dyDescent="0.25">
      <c r="A1650" s="28" t="s">
        <v>79</v>
      </c>
      <c r="B1650" s="2">
        <v>1.8898724864983788E-2</v>
      </c>
    </row>
    <row r="1651" spans="1:2" x14ac:dyDescent="0.25">
      <c r="A1651" s="28" t="s">
        <v>87</v>
      </c>
      <c r="B1651" s="2">
        <v>9.5608060103999012E-3</v>
      </c>
    </row>
    <row r="1652" spans="1:2" x14ac:dyDescent="0.25">
      <c r="A1652" s="28" t="s">
        <v>80</v>
      </c>
      <c r="B1652" s="2">
        <v>0.43035836106975778</v>
      </c>
    </row>
    <row r="1653" spans="1:2" x14ac:dyDescent="0.25">
      <c r="A1653" s="28" t="s">
        <v>86</v>
      </c>
      <c r="B1653" s="2">
        <v>6.8339781633644115E-3</v>
      </c>
    </row>
    <row r="1654" spans="1:2" x14ac:dyDescent="0.25">
      <c r="A1654" s="28" t="s">
        <v>85</v>
      </c>
      <c r="B1654" s="2">
        <v>3.1378491191600038</v>
      </c>
    </row>
    <row r="1655" spans="1:2" x14ac:dyDescent="0.25">
      <c r="A1655" s="6" t="s">
        <v>25</v>
      </c>
      <c r="B1655" s="2">
        <v>15.477129400067852</v>
      </c>
    </row>
    <row r="1656" spans="1:2" x14ac:dyDescent="0.25">
      <c r="A1656" s="28" t="s">
        <v>31</v>
      </c>
      <c r="B1656" s="2">
        <v>3.1123917130258867E-2</v>
      </c>
    </row>
    <row r="1657" spans="1:2" x14ac:dyDescent="0.25">
      <c r="A1657" s="28" t="s">
        <v>29</v>
      </c>
      <c r="B1657" s="2">
        <v>3.0710470656080922E-3</v>
      </c>
    </row>
    <row r="1658" spans="1:2" x14ac:dyDescent="0.25">
      <c r="A1658" s="28" t="s">
        <v>30</v>
      </c>
      <c r="B1658" s="2">
        <v>9.7322893627819311E-3</v>
      </c>
    </row>
    <row r="1659" spans="1:2" x14ac:dyDescent="0.25">
      <c r="A1659" s="28" t="s">
        <v>88</v>
      </c>
      <c r="B1659" s="2">
        <v>0.70384471673395055</v>
      </c>
    </row>
    <row r="1660" spans="1:2" x14ac:dyDescent="0.25">
      <c r="A1660" s="28" t="s">
        <v>82</v>
      </c>
      <c r="B1660" s="2">
        <v>7.4194913982993125</v>
      </c>
    </row>
    <row r="1661" spans="1:2" x14ac:dyDescent="0.25">
      <c r="A1661" s="28" t="s">
        <v>79</v>
      </c>
      <c r="B1661" s="2">
        <v>9.2646242935044368E-3</v>
      </c>
    </row>
    <row r="1662" spans="1:2" x14ac:dyDescent="0.25">
      <c r="A1662" s="28" t="s">
        <v>87</v>
      </c>
      <c r="B1662" s="2">
        <v>1.3302833748300353</v>
      </c>
    </row>
    <row r="1663" spans="1:2" x14ac:dyDescent="0.25">
      <c r="A1663" s="28" t="s">
        <v>80</v>
      </c>
      <c r="B1663" s="2">
        <v>0.13935494914591182</v>
      </c>
    </row>
    <row r="1664" spans="1:2" x14ac:dyDescent="0.25">
      <c r="A1664" s="28" t="s">
        <v>86</v>
      </c>
      <c r="B1664" s="2">
        <v>6.9489564185212946E-2</v>
      </c>
    </row>
    <row r="1665" spans="1:2" x14ac:dyDescent="0.25">
      <c r="A1665" s="28" t="s">
        <v>85</v>
      </c>
      <c r="B1665" s="2">
        <v>5.7614735190212754</v>
      </c>
    </row>
    <row r="1666" spans="1:2" x14ac:dyDescent="0.25">
      <c r="A1666" s="6" t="s">
        <v>23</v>
      </c>
      <c r="B1666" s="2">
        <v>38.228908721264411</v>
      </c>
    </row>
    <row r="1667" spans="1:2" x14ac:dyDescent="0.25">
      <c r="A1667" s="28" t="s">
        <v>31</v>
      </c>
      <c r="B1667" s="2">
        <v>0.59291015386458301</v>
      </c>
    </row>
    <row r="1668" spans="1:2" x14ac:dyDescent="0.25">
      <c r="A1668" s="28" t="s">
        <v>29</v>
      </c>
      <c r="B1668" s="2">
        <v>2.2970386574528212</v>
      </c>
    </row>
    <row r="1669" spans="1:2" x14ac:dyDescent="0.25">
      <c r="A1669" s="28" t="s">
        <v>30</v>
      </c>
      <c r="B1669" s="2">
        <v>0.25339609300917854</v>
      </c>
    </row>
    <row r="1670" spans="1:2" x14ac:dyDescent="0.25">
      <c r="A1670" s="28" t="s">
        <v>88</v>
      </c>
      <c r="B1670" s="2">
        <v>10.163007447027589</v>
      </c>
    </row>
    <row r="1671" spans="1:2" x14ac:dyDescent="0.25">
      <c r="A1671" s="28" t="s">
        <v>82</v>
      </c>
      <c r="B1671" s="2">
        <v>12.56235447186087</v>
      </c>
    </row>
    <row r="1672" spans="1:2" x14ac:dyDescent="0.25">
      <c r="A1672" s="28" t="s">
        <v>79</v>
      </c>
      <c r="B1672" s="2">
        <v>3.7348493282355699</v>
      </c>
    </row>
    <row r="1673" spans="1:2" x14ac:dyDescent="0.25">
      <c r="A1673" s="28" t="s">
        <v>87</v>
      </c>
      <c r="B1673" s="2">
        <v>2.3795823957371591</v>
      </c>
    </row>
    <row r="1674" spans="1:2" x14ac:dyDescent="0.25">
      <c r="A1674" s="28" t="s">
        <v>80</v>
      </c>
      <c r="B1674" s="2">
        <v>3.7914221553733633E-2</v>
      </c>
    </row>
    <row r="1675" spans="1:2" x14ac:dyDescent="0.25">
      <c r="A1675" s="28" t="s">
        <v>86</v>
      </c>
      <c r="B1675" s="2">
        <v>0.33158773504428674</v>
      </c>
    </row>
    <row r="1676" spans="1:2" x14ac:dyDescent="0.25">
      <c r="A1676" s="28" t="s">
        <v>85</v>
      </c>
      <c r="B1676" s="2">
        <v>5.8762682174786178</v>
      </c>
    </row>
    <row r="1677" spans="1:2" x14ac:dyDescent="0.25">
      <c r="A1677" s="6" t="s">
        <v>250</v>
      </c>
      <c r="B1677" s="2">
        <v>339.02950439434125</v>
      </c>
    </row>
    <row r="1678" spans="1:2" x14ac:dyDescent="0.25">
      <c r="A1678" s="28" t="s">
        <v>31</v>
      </c>
      <c r="B1678" s="2">
        <v>3.325737816351547</v>
      </c>
    </row>
    <row r="1679" spans="1:2" x14ac:dyDescent="0.25">
      <c r="A1679" s="28" t="s">
        <v>29</v>
      </c>
      <c r="B1679" s="2">
        <v>2.4848101800235649</v>
      </c>
    </row>
    <row r="1680" spans="1:2" x14ac:dyDescent="0.25">
      <c r="A1680" s="28" t="s">
        <v>30</v>
      </c>
      <c r="B1680" s="2">
        <v>1.7199296075914214</v>
      </c>
    </row>
    <row r="1681" spans="1:2" x14ac:dyDescent="0.25">
      <c r="A1681" s="28" t="s">
        <v>88</v>
      </c>
      <c r="B1681" s="2">
        <v>13.289058829474936</v>
      </c>
    </row>
    <row r="1682" spans="1:2" x14ac:dyDescent="0.25">
      <c r="A1682" s="28" t="s">
        <v>82</v>
      </c>
      <c r="B1682" s="2">
        <v>120.06491905406949</v>
      </c>
    </row>
    <row r="1683" spans="1:2" x14ac:dyDescent="0.25">
      <c r="A1683" s="28" t="s">
        <v>79</v>
      </c>
      <c r="B1683" s="2">
        <v>47.086521917356208</v>
      </c>
    </row>
    <row r="1684" spans="1:2" x14ac:dyDescent="0.25">
      <c r="A1684" s="28" t="s">
        <v>87</v>
      </c>
      <c r="B1684" s="2">
        <v>7.0131454998955105</v>
      </c>
    </row>
    <row r="1685" spans="1:2" x14ac:dyDescent="0.25">
      <c r="A1685" s="28" t="s">
        <v>80</v>
      </c>
      <c r="B1685" s="2">
        <v>36.496383304915163</v>
      </c>
    </row>
    <row r="1686" spans="1:2" x14ac:dyDescent="0.25">
      <c r="A1686" s="28" t="s">
        <v>86</v>
      </c>
      <c r="B1686" s="2">
        <v>15.568475669775923</v>
      </c>
    </row>
    <row r="1687" spans="1:2" x14ac:dyDescent="0.25">
      <c r="A1687" s="28" t="s">
        <v>85</v>
      </c>
      <c r="B1687" s="2">
        <v>91.980522514887511</v>
      </c>
    </row>
    <row r="1688" spans="1:2" x14ac:dyDescent="0.25">
      <c r="A1688" s="6" t="s">
        <v>252</v>
      </c>
      <c r="B1688" s="2">
        <v>166.75370150646219</v>
      </c>
    </row>
    <row r="1689" spans="1:2" x14ac:dyDescent="0.25">
      <c r="A1689" s="28" t="s">
        <v>31</v>
      </c>
      <c r="B1689" s="2">
        <v>4.8792695750297703</v>
      </c>
    </row>
    <row r="1690" spans="1:2" x14ac:dyDescent="0.25">
      <c r="A1690" s="28" t="s">
        <v>29</v>
      </c>
      <c r="B1690" s="2">
        <v>19.264117119646905</v>
      </c>
    </row>
    <row r="1691" spans="1:2" x14ac:dyDescent="0.25">
      <c r="A1691" s="28" t="s">
        <v>30</v>
      </c>
      <c r="B1691" s="2">
        <v>4.0927192490508206</v>
      </c>
    </row>
    <row r="1692" spans="1:2" x14ac:dyDescent="0.25">
      <c r="A1692" s="28" t="s">
        <v>88</v>
      </c>
      <c r="B1692" s="2">
        <v>20.656972757458934</v>
      </c>
    </row>
    <row r="1693" spans="1:2" x14ac:dyDescent="0.25">
      <c r="A1693" s="28" t="s">
        <v>82</v>
      </c>
      <c r="B1693" s="2">
        <v>39.076686022891678</v>
      </c>
    </row>
    <row r="1694" spans="1:2" x14ac:dyDescent="0.25">
      <c r="A1694" s="28" t="s">
        <v>79</v>
      </c>
      <c r="B1694" s="2">
        <v>2.6578091891050768</v>
      </c>
    </row>
    <row r="1695" spans="1:2" x14ac:dyDescent="0.25">
      <c r="A1695" s="28" t="s">
        <v>87</v>
      </c>
      <c r="B1695" s="2">
        <v>0.45182073170314113</v>
      </c>
    </row>
    <row r="1696" spans="1:2" x14ac:dyDescent="0.25">
      <c r="A1696" s="28" t="s">
        <v>80</v>
      </c>
      <c r="B1696" s="2">
        <v>27.540034781146616</v>
      </c>
    </row>
    <row r="1697" spans="1:2" x14ac:dyDescent="0.25">
      <c r="A1697" s="28" t="s">
        <v>86</v>
      </c>
      <c r="B1697" s="2">
        <v>2.3438887751536024</v>
      </c>
    </row>
    <row r="1698" spans="1:2" x14ac:dyDescent="0.25">
      <c r="A1698" s="28" t="s">
        <v>85</v>
      </c>
      <c r="B1698" s="2">
        <v>45.790383305275661</v>
      </c>
    </row>
    <row r="1699" spans="1:2" x14ac:dyDescent="0.25">
      <c r="A1699" s="6" t="s">
        <v>230</v>
      </c>
      <c r="B1699" s="2">
        <v>36.509270948305947</v>
      </c>
    </row>
    <row r="1700" spans="1:2" x14ac:dyDescent="0.25">
      <c r="A1700" s="28" t="s">
        <v>31</v>
      </c>
      <c r="B1700" s="2">
        <v>0.5637786213977769</v>
      </c>
    </row>
    <row r="1701" spans="1:2" x14ac:dyDescent="0.25">
      <c r="A1701" s="28" t="s">
        <v>29</v>
      </c>
      <c r="B1701" s="2">
        <v>0.17478428773422147</v>
      </c>
    </row>
    <row r="1702" spans="1:2" x14ac:dyDescent="0.25">
      <c r="A1702" s="28" t="s">
        <v>30</v>
      </c>
      <c r="B1702" s="2">
        <v>0.79246382008442817</v>
      </c>
    </row>
    <row r="1703" spans="1:2" x14ac:dyDescent="0.25">
      <c r="A1703" s="28" t="s">
        <v>88</v>
      </c>
      <c r="B1703" s="2">
        <v>3.4157713608835616</v>
      </c>
    </row>
    <row r="1704" spans="1:2" x14ac:dyDescent="0.25">
      <c r="A1704" s="28" t="s">
        <v>82</v>
      </c>
      <c r="B1704" s="2">
        <v>10.267821166757265</v>
      </c>
    </row>
    <row r="1705" spans="1:2" x14ac:dyDescent="0.25">
      <c r="A1705" s="28" t="s">
        <v>79</v>
      </c>
      <c r="B1705" s="2">
        <v>0.42241679030566692</v>
      </c>
    </row>
    <row r="1706" spans="1:2" x14ac:dyDescent="0.25">
      <c r="A1706" s="28" t="s">
        <v>87</v>
      </c>
      <c r="B1706" s="2">
        <v>0.8736308284439408</v>
      </c>
    </row>
    <row r="1707" spans="1:2" x14ac:dyDescent="0.25">
      <c r="A1707" s="28" t="s">
        <v>80</v>
      </c>
      <c r="B1707" s="2">
        <v>4.4252139306578036</v>
      </c>
    </row>
    <row r="1708" spans="1:2" x14ac:dyDescent="0.25">
      <c r="A1708" s="28" t="s">
        <v>86</v>
      </c>
      <c r="B1708" s="2">
        <v>1.2364498366809615</v>
      </c>
    </row>
    <row r="1709" spans="1:2" x14ac:dyDescent="0.25">
      <c r="A1709" s="28" t="s">
        <v>85</v>
      </c>
      <c r="B1709" s="2">
        <v>14.33694030536032</v>
      </c>
    </row>
    <row r="1710" spans="1:2" x14ac:dyDescent="0.25">
      <c r="A1710" s="6" t="s">
        <v>93</v>
      </c>
      <c r="B1710" s="2">
        <v>2246.4911458569941</v>
      </c>
    </row>
    <row r="1711" spans="1:2" x14ac:dyDescent="0.25">
      <c r="A1711" s="28" t="s">
        <v>31</v>
      </c>
      <c r="B1711" s="2">
        <v>47.835636283997204</v>
      </c>
    </row>
    <row r="1712" spans="1:2" x14ac:dyDescent="0.25">
      <c r="A1712" s="28" t="s">
        <v>29</v>
      </c>
      <c r="B1712" s="2">
        <v>49.988053659075412</v>
      </c>
    </row>
    <row r="1713" spans="1:2" x14ac:dyDescent="0.25">
      <c r="A1713" s="28" t="s">
        <v>30</v>
      </c>
      <c r="B1713" s="2">
        <v>29.69008143929155</v>
      </c>
    </row>
    <row r="1714" spans="1:2" x14ac:dyDescent="0.25">
      <c r="A1714" s="28" t="s">
        <v>88</v>
      </c>
      <c r="B1714" s="2">
        <v>253.73626064171106</v>
      </c>
    </row>
    <row r="1715" spans="1:2" x14ac:dyDescent="0.25">
      <c r="A1715" s="28" t="s">
        <v>82</v>
      </c>
      <c r="B1715" s="2">
        <v>745.19899523617073</v>
      </c>
    </row>
    <row r="1716" spans="1:2" x14ac:dyDescent="0.25">
      <c r="A1716" s="28" t="s">
        <v>79</v>
      </c>
      <c r="B1716" s="2">
        <v>78.934272788310764</v>
      </c>
    </row>
    <row r="1717" spans="1:2" x14ac:dyDescent="0.25">
      <c r="A1717" s="28" t="s">
        <v>87</v>
      </c>
      <c r="B1717" s="2">
        <v>55.09197061035524</v>
      </c>
    </row>
    <row r="1718" spans="1:2" x14ac:dyDescent="0.25">
      <c r="A1718" s="28" t="s">
        <v>80</v>
      </c>
      <c r="B1718" s="2">
        <v>106.18456200649781</v>
      </c>
    </row>
    <row r="1719" spans="1:2" x14ac:dyDescent="0.25">
      <c r="A1719" s="28" t="s">
        <v>86</v>
      </c>
      <c r="B1719" s="2">
        <v>26.868603058496621</v>
      </c>
    </row>
    <row r="1720" spans="1:2" x14ac:dyDescent="0.25">
      <c r="A1720" s="28" t="s">
        <v>85</v>
      </c>
      <c r="B1720" s="2">
        <v>852.96271013308774</v>
      </c>
    </row>
    <row r="1721" spans="1:2" x14ac:dyDescent="0.25">
      <c r="A1721" s="3" t="s">
        <v>86</v>
      </c>
      <c r="B1721" s="2">
        <v>188.2617588870238</v>
      </c>
    </row>
    <row r="1722" spans="1:2" x14ac:dyDescent="0.25">
      <c r="A1722" s="6" t="s">
        <v>229</v>
      </c>
      <c r="B1722" s="2">
        <v>2.0518229294300818</v>
      </c>
    </row>
    <row r="1723" spans="1:2" x14ac:dyDescent="0.25">
      <c r="A1723" s="28" t="s">
        <v>31</v>
      </c>
      <c r="B1723" s="2">
        <v>6.4021489796192094E-3</v>
      </c>
    </row>
    <row r="1724" spans="1:2" x14ac:dyDescent="0.25">
      <c r="A1724" s="28" t="s">
        <v>29</v>
      </c>
      <c r="B1724" s="2">
        <v>6.2348957703267311E-3</v>
      </c>
    </row>
    <row r="1725" spans="1:2" x14ac:dyDescent="0.25">
      <c r="A1725" s="28" t="s">
        <v>30</v>
      </c>
      <c r="B1725" s="2">
        <v>2.1055506403684199E-2</v>
      </c>
    </row>
    <row r="1726" spans="1:2" x14ac:dyDescent="0.25">
      <c r="A1726" s="28" t="s">
        <v>88</v>
      </c>
      <c r="B1726" s="2">
        <v>0.30207729659120969</v>
      </c>
    </row>
    <row r="1727" spans="1:2" x14ac:dyDescent="0.25">
      <c r="A1727" s="28" t="s">
        <v>82</v>
      </c>
      <c r="B1727" s="2">
        <v>0.21511020914018564</v>
      </c>
    </row>
    <row r="1728" spans="1:2" x14ac:dyDescent="0.25">
      <c r="A1728" s="28" t="s">
        <v>79</v>
      </c>
      <c r="B1728" s="2">
        <v>5.2760525005652974E-2</v>
      </c>
    </row>
    <row r="1729" spans="1:2" x14ac:dyDescent="0.25">
      <c r="A1729" s="28" t="s">
        <v>87</v>
      </c>
      <c r="B1729" s="2">
        <v>3.3577955753961483E-2</v>
      </c>
    </row>
    <row r="1730" spans="1:2" x14ac:dyDescent="0.25">
      <c r="A1730" s="28" t="s">
        <v>80</v>
      </c>
      <c r="B1730" s="2">
        <v>0.14491896579326977</v>
      </c>
    </row>
    <row r="1731" spans="1:2" x14ac:dyDescent="0.25">
      <c r="A1731" s="28" t="s">
        <v>84</v>
      </c>
      <c r="B1731" s="2">
        <v>0.1511309111718972</v>
      </c>
    </row>
    <row r="1732" spans="1:2" x14ac:dyDescent="0.25">
      <c r="A1732" s="28" t="s">
        <v>85</v>
      </c>
      <c r="B1732" s="2">
        <v>1.1185545148202747</v>
      </c>
    </row>
    <row r="1733" spans="1:2" x14ac:dyDescent="0.25">
      <c r="A1733" s="6" t="s">
        <v>242</v>
      </c>
      <c r="B1733" s="2">
        <v>11.945446475307724</v>
      </c>
    </row>
    <row r="1734" spans="1:2" x14ac:dyDescent="0.25">
      <c r="A1734" s="28" t="s">
        <v>31</v>
      </c>
      <c r="B1734" s="2">
        <v>0.86607490926073349</v>
      </c>
    </row>
    <row r="1735" spans="1:2" x14ac:dyDescent="0.25">
      <c r="A1735" s="28" t="s">
        <v>29</v>
      </c>
      <c r="B1735" s="2">
        <v>0.50738446272047444</v>
      </c>
    </row>
    <row r="1736" spans="1:2" x14ac:dyDescent="0.25">
      <c r="A1736" s="28" t="s">
        <v>30</v>
      </c>
      <c r="B1736" s="2">
        <v>0.17150301021643755</v>
      </c>
    </row>
    <row r="1737" spans="1:2" x14ac:dyDescent="0.25">
      <c r="A1737" s="28" t="s">
        <v>88</v>
      </c>
      <c r="B1737" s="2">
        <v>1.6473439541823311</v>
      </c>
    </row>
    <row r="1738" spans="1:2" x14ac:dyDescent="0.25">
      <c r="A1738" s="28" t="s">
        <v>82</v>
      </c>
      <c r="B1738" s="2">
        <v>1.1314646958431382</v>
      </c>
    </row>
    <row r="1739" spans="1:2" x14ac:dyDescent="0.25">
      <c r="A1739" s="28" t="s">
        <v>79</v>
      </c>
      <c r="B1739" s="2">
        <v>0.14342019993379196</v>
      </c>
    </row>
    <row r="1740" spans="1:2" x14ac:dyDescent="0.25">
      <c r="A1740" s="28" t="s">
        <v>87</v>
      </c>
      <c r="B1740" s="2">
        <v>0.3475605889583086</v>
      </c>
    </row>
    <row r="1741" spans="1:2" x14ac:dyDescent="0.25">
      <c r="A1741" s="28" t="s">
        <v>80</v>
      </c>
      <c r="B1741" s="2">
        <v>2.1435026645605992</v>
      </c>
    </row>
    <row r="1742" spans="1:2" x14ac:dyDescent="0.25">
      <c r="A1742" s="28" t="s">
        <v>84</v>
      </c>
      <c r="B1742" s="2">
        <v>3.2804857319197009</v>
      </c>
    </row>
    <row r="1743" spans="1:2" x14ac:dyDescent="0.25">
      <c r="A1743" s="28" t="s">
        <v>85</v>
      </c>
      <c r="B1743" s="2">
        <v>1.7067062577122094</v>
      </c>
    </row>
    <row r="1744" spans="1:2" x14ac:dyDescent="0.25">
      <c r="A1744" s="6" t="s">
        <v>53</v>
      </c>
      <c r="B1744" s="2">
        <v>0.22992510782260228</v>
      </c>
    </row>
    <row r="1745" spans="1:2" x14ac:dyDescent="0.25">
      <c r="A1745" s="28" t="s">
        <v>30</v>
      </c>
      <c r="B1745" s="2">
        <v>7.9711664437060207E-4</v>
      </c>
    </row>
    <row r="1746" spans="1:2" x14ac:dyDescent="0.25">
      <c r="A1746" s="28" t="s">
        <v>88</v>
      </c>
      <c r="B1746" s="2">
        <v>5.5995745153666523E-2</v>
      </c>
    </row>
    <row r="1747" spans="1:2" x14ac:dyDescent="0.25">
      <c r="A1747" s="28" t="s">
        <v>82</v>
      </c>
      <c r="B1747" s="2">
        <v>0.16185850610298622</v>
      </c>
    </row>
    <row r="1748" spans="1:2" x14ac:dyDescent="0.25">
      <c r="A1748" s="28" t="s">
        <v>87</v>
      </c>
      <c r="B1748" s="2">
        <v>1.3647926488753113E-4</v>
      </c>
    </row>
    <row r="1749" spans="1:2" x14ac:dyDescent="0.25">
      <c r="A1749" s="28" t="s">
        <v>84</v>
      </c>
      <c r="B1749" s="2">
        <v>1.2023997891390142E-4</v>
      </c>
    </row>
    <row r="1750" spans="1:2" x14ac:dyDescent="0.25">
      <c r="A1750" s="28" t="s">
        <v>85</v>
      </c>
      <c r="B1750" s="2">
        <v>1.1017020677777514E-2</v>
      </c>
    </row>
    <row r="1751" spans="1:2" x14ac:dyDescent="0.25">
      <c r="A1751" s="6" t="s">
        <v>231</v>
      </c>
      <c r="B1751" s="2">
        <v>1.3548991205594194</v>
      </c>
    </row>
    <row r="1752" spans="1:2" x14ac:dyDescent="0.25">
      <c r="A1752" s="28" t="s">
        <v>29</v>
      </c>
      <c r="B1752" s="2">
        <v>9.3394117471494562E-5</v>
      </c>
    </row>
    <row r="1753" spans="1:2" x14ac:dyDescent="0.25">
      <c r="A1753" s="28" t="s">
        <v>82</v>
      </c>
      <c r="B1753" s="2">
        <v>3.5247670420898193E-2</v>
      </c>
    </row>
    <row r="1754" spans="1:2" x14ac:dyDescent="0.25">
      <c r="A1754" s="28" t="s">
        <v>79</v>
      </c>
      <c r="B1754" s="2">
        <v>1.1763353480404007E-4</v>
      </c>
    </row>
    <row r="1755" spans="1:2" x14ac:dyDescent="0.25">
      <c r="A1755" s="28" t="s">
        <v>87</v>
      </c>
      <c r="B1755" s="2">
        <v>4.3278386466662766E-3</v>
      </c>
    </row>
    <row r="1756" spans="1:2" x14ac:dyDescent="0.25">
      <c r="A1756" s="28" t="s">
        <v>85</v>
      </c>
      <c r="B1756" s="2">
        <v>1.3151125838395794</v>
      </c>
    </row>
    <row r="1757" spans="1:2" x14ac:dyDescent="0.25">
      <c r="A1757" s="6" t="s">
        <v>19</v>
      </c>
      <c r="B1757" s="2">
        <v>0.78823772132151682</v>
      </c>
    </row>
    <row r="1758" spans="1:2" x14ac:dyDescent="0.25">
      <c r="A1758" s="28" t="s">
        <v>31</v>
      </c>
      <c r="B1758" s="2">
        <v>3.6910347373442356E-4</v>
      </c>
    </row>
    <row r="1759" spans="1:2" x14ac:dyDescent="0.25">
      <c r="A1759" s="28" t="s">
        <v>29</v>
      </c>
      <c r="B1759" s="2">
        <v>1.0681001139999972E-3</v>
      </c>
    </row>
    <row r="1760" spans="1:2" x14ac:dyDescent="0.25">
      <c r="A1760" s="28" t="s">
        <v>30</v>
      </c>
      <c r="B1760" s="2">
        <v>8.9468648794615666E-3</v>
      </c>
    </row>
    <row r="1761" spans="1:2" x14ac:dyDescent="0.25">
      <c r="A1761" s="28" t="s">
        <v>88</v>
      </c>
      <c r="B1761" s="2">
        <v>1.3043254692074294E-2</v>
      </c>
    </row>
    <row r="1762" spans="1:2" x14ac:dyDescent="0.25">
      <c r="A1762" s="28" t="s">
        <v>82</v>
      </c>
      <c r="B1762" s="2">
        <v>1.2037540303682991E-2</v>
      </c>
    </row>
    <row r="1763" spans="1:2" x14ac:dyDescent="0.25">
      <c r="A1763" s="28" t="s">
        <v>79</v>
      </c>
      <c r="B1763" s="2">
        <v>3.4269730670530172E-4</v>
      </c>
    </row>
    <row r="1764" spans="1:2" x14ac:dyDescent="0.25">
      <c r="A1764" s="28" t="s">
        <v>87</v>
      </c>
      <c r="B1764" s="2">
        <v>1.3841922518929345E-2</v>
      </c>
    </row>
    <row r="1765" spans="1:2" x14ac:dyDescent="0.25">
      <c r="A1765" s="28" t="s">
        <v>84</v>
      </c>
      <c r="B1765" s="2">
        <v>4.2512507146931305E-2</v>
      </c>
    </row>
    <row r="1766" spans="1:2" x14ac:dyDescent="0.25">
      <c r="A1766" s="28" t="s">
        <v>85</v>
      </c>
      <c r="B1766" s="2">
        <v>0.69607573088599761</v>
      </c>
    </row>
    <row r="1767" spans="1:2" x14ac:dyDescent="0.25">
      <c r="A1767" s="6" t="s">
        <v>244</v>
      </c>
      <c r="B1767" s="2">
        <v>4.5750139512494421</v>
      </c>
    </row>
    <row r="1768" spans="1:2" x14ac:dyDescent="0.25">
      <c r="A1768" s="28" t="s">
        <v>31</v>
      </c>
      <c r="B1768" s="2">
        <v>0.18248494675558422</v>
      </c>
    </row>
    <row r="1769" spans="1:2" x14ac:dyDescent="0.25">
      <c r="A1769" s="28" t="s">
        <v>29</v>
      </c>
      <c r="B1769" s="2">
        <v>0.18881872419139983</v>
      </c>
    </row>
    <row r="1770" spans="1:2" x14ac:dyDescent="0.25">
      <c r="A1770" s="28" t="s">
        <v>30</v>
      </c>
      <c r="B1770" s="2">
        <v>6.2645173167532625E-2</v>
      </c>
    </row>
    <row r="1771" spans="1:2" x14ac:dyDescent="0.25">
      <c r="A1771" s="28" t="s">
        <v>88</v>
      </c>
      <c r="B1771" s="2">
        <v>0.28683867423493903</v>
      </c>
    </row>
    <row r="1772" spans="1:2" x14ac:dyDescent="0.25">
      <c r="A1772" s="28" t="s">
        <v>82</v>
      </c>
      <c r="B1772" s="2">
        <v>0.40928105407126769</v>
      </c>
    </row>
    <row r="1773" spans="1:2" x14ac:dyDescent="0.25">
      <c r="A1773" s="28" t="s">
        <v>79</v>
      </c>
      <c r="B1773" s="2">
        <v>0.50059969019506412</v>
      </c>
    </row>
    <row r="1774" spans="1:2" x14ac:dyDescent="0.25">
      <c r="A1774" s="28" t="s">
        <v>87</v>
      </c>
      <c r="B1774" s="2">
        <v>2.2819271220212131E-4</v>
      </c>
    </row>
    <row r="1775" spans="1:2" x14ac:dyDescent="0.25">
      <c r="A1775" s="28" t="s">
        <v>80</v>
      </c>
      <c r="B1775" s="2">
        <v>0.32703792492966166</v>
      </c>
    </row>
    <row r="1776" spans="1:2" x14ac:dyDescent="0.25">
      <c r="A1776" s="28" t="s">
        <v>84</v>
      </c>
      <c r="B1776" s="2">
        <v>0.26556456334261325</v>
      </c>
    </row>
    <row r="1777" spans="1:2" x14ac:dyDescent="0.25">
      <c r="A1777" s="28" t="s">
        <v>85</v>
      </c>
      <c r="B1777" s="2">
        <v>2.3515150076491782</v>
      </c>
    </row>
    <row r="1778" spans="1:2" x14ac:dyDescent="0.25">
      <c r="A1778" s="6" t="s">
        <v>52</v>
      </c>
      <c r="B1778" s="2">
        <v>0.61482856275364028</v>
      </c>
    </row>
    <row r="1779" spans="1:2" x14ac:dyDescent="0.25">
      <c r="A1779" s="28" t="s">
        <v>29</v>
      </c>
      <c r="B1779" s="2">
        <v>5.7540632339466748E-4</v>
      </c>
    </row>
    <row r="1780" spans="1:2" x14ac:dyDescent="0.25">
      <c r="A1780" s="28" t="s">
        <v>30</v>
      </c>
      <c r="B1780" s="2">
        <v>1.9394296825043475E-4</v>
      </c>
    </row>
    <row r="1781" spans="1:2" x14ac:dyDescent="0.25">
      <c r="A1781" s="28" t="s">
        <v>88</v>
      </c>
      <c r="B1781" s="2">
        <v>1.0652421111538527E-2</v>
      </c>
    </row>
    <row r="1782" spans="1:2" x14ac:dyDescent="0.25">
      <c r="A1782" s="28" t="s">
        <v>82</v>
      </c>
      <c r="B1782" s="2">
        <v>3.516920045740187E-3</v>
      </c>
    </row>
    <row r="1783" spans="1:2" x14ac:dyDescent="0.25">
      <c r="A1783" s="28" t="s">
        <v>87</v>
      </c>
      <c r="B1783" s="2">
        <v>1.0409902787480258E-2</v>
      </c>
    </row>
    <row r="1784" spans="1:2" x14ac:dyDescent="0.25">
      <c r="A1784" s="28" t="s">
        <v>85</v>
      </c>
      <c r="B1784" s="2">
        <v>0.58947996951723625</v>
      </c>
    </row>
    <row r="1785" spans="1:2" x14ac:dyDescent="0.25">
      <c r="A1785" s="6" t="s">
        <v>246</v>
      </c>
      <c r="B1785" s="2">
        <v>1.8714579757693586</v>
      </c>
    </row>
    <row r="1786" spans="1:2" x14ac:dyDescent="0.25">
      <c r="A1786" s="28" t="s">
        <v>31</v>
      </c>
      <c r="B1786" s="2">
        <v>5.0511470052451928E-2</v>
      </c>
    </row>
    <row r="1787" spans="1:2" x14ac:dyDescent="0.25">
      <c r="A1787" s="28" t="s">
        <v>29</v>
      </c>
      <c r="B1787" s="2">
        <v>5.6602635846148108E-2</v>
      </c>
    </row>
    <row r="1788" spans="1:2" x14ac:dyDescent="0.25">
      <c r="A1788" s="28" t="s">
        <v>30</v>
      </c>
      <c r="B1788" s="2">
        <v>7.4166954375794555E-2</v>
      </c>
    </row>
    <row r="1789" spans="1:2" x14ac:dyDescent="0.25">
      <c r="A1789" s="28" t="s">
        <v>88</v>
      </c>
      <c r="B1789" s="2">
        <v>3.1294779779325752E-2</v>
      </c>
    </row>
    <row r="1790" spans="1:2" x14ac:dyDescent="0.25">
      <c r="A1790" s="28" t="s">
        <v>82</v>
      </c>
      <c r="B1790" s="2">
        <v>0.293182756960293</v>
      </c>
    </row>
    <row r="1791" spans="1:2" x14ac:dyDescent="0.25">
      <c r="A1791" s="28" t="s">
        <v>79</v>
      </c>
      <c r="B1791" s="2">
        <v>2.3316410654024858E-2</v>
      </c>
    </row>
    <row r="1792" spans="1:2" x14ac:dyDescent="0.25">
      <c r="A1792" s="28" t="s">
        <v>80</v>
      </c>
      <c r="B1792" s="2">
        <v>0.15448373063083887</v>
      </c>
    </row>
    <row r="1793" spans="1:2" x14ac:dyDescent="0.25">
      <c r="A1793" s="28" t="s">
        <v>84</v>
      </c>
      <c r="B1793" s="2">
        <v>0.82231509672316594</v>
      </c>
    </row>
    <row r="1794" spans="1:2" x14ac:dyDescent="0.25">
      <c r="A1794" s="28" t="s">
        <v>85</v>
      </c>
      <c r="B1794" s="2">
        <v>0.36558414074731549</v>
      </c>
    </row>
    <row r="1795" spans="1:2" x14ac:dyDescent="0.25">
      <c r="A1795" s="6" t="s">
        <v>248</v>
      </c>
      <c r="B1795" s="2">
        <v>27.360809269542973</v>
      </c>
    </row>
    <row r="1796" spans="1:2" x14ac:dyDescent="0.25">
      <c r="A1796" s="28" t="s">
        <v>31</v>
      </c>
      <c r="B1796" s="2">
        <v>1.4235004635380331</v>
      </c>
    </row>
    <row r="1797" spans="1:2" x14ac:dyDescent="0.25">
      <c r="A1797" s="28" t="s">
        <v>29</v>
      </c>
      <c r="B1797" s="2">
        <v>2.0047955757470057</v>
      </c>
    </row>
    <row r="1798" spans="1:2" x14ac:dyDescent="0.25">
      <c r="A1798" s="28" t="s">
        <v>30</v>
      </c>
      <c r="B1798" s="2">
        <v>1.8197647809897066</v>
      </c>
    </row>
    <row r="1799" spans="1:2" x14ac:dyDescent="0.25">
      <c r="A1799" s="28" t="s">
        <v>88</v>
      </c>
      <c r="B1799" s="2">
        <v>4.890979359932631</v>
      </c>
    </row>
    <row r="1800" spans="1:2" x14ac:dyDescent="0.25">
      <c r="A1800" s="28" t="s">
        <v>82</v>
      </c>
      <c r="B1800" s="2">
        <v>4.0406775957666756</v>
      </c>
    </row>
    <row r="1801" spans="1:2" x14ac:dyDescent="0.25">
      <c r="A1801" s="28" t="s">
        <v>79</v>
      </c>
      <c r="B1801" s="2">
        <v>0.42636884918955764</v>
      </c>
    </row>
    <row r="1802" spans="1:2" x14ac:dyDescent="0.25">
      <c r="A1802" s="28" t="s">
        <v>87</v>
      </c>
      <c r="B1802" s="2">
        <v>7.8187936103729372E-3</v>
      </c>
    </row>
    <row r="1803" spans="1:2" x14ac:dyDescent="0.25">
      <c r="A1803" s="28" t="s">
        <v>80</v>
      </c>
      <c r="B1803" s="2">
        <v>1.0150964494430472</v>
      </c>
    </row>
    <row r="1804" spans="1:2" x14ac:dyDescent="0.25">
      <c r="A1804" s="28" t="s">
        <v>84</v>
      </c>
      <c r="B1804" s="2">
        <v>8.1919081103280789</v>
      </c>
    </row>
    <row r="1805" spans="1:2" x14ac:dyDescent="0.25">
      <c r="A1805" s="28" t="s">
        <v>85</v>
      </c>
      <c r="B1805" s="2">
        <v>3.5398992909978615</v>
      </c>
    </row>
    <row r="1806" spans="1:2" x14ac:dyDescent="0.25">
      <c r="A1806" s="6" t="s">
        <v>20</v>
      </c>
      <c r="B1806" s="2">
        <v>10.214148341215873</v>
      </c>
    </row>
    <row r="1807" spans="1:2" x14ac:dyDescent="0.25">
      <c r="A1807" s="28" t="s">
        <v>31</v>
      </c>
      <c r="B1807" s="2">
        <v>0.28445502529127542</v>
      </c>
    </row>
    <row r="1808" spans="1:2" x14ac:dyDescent="0.25">
      <c r="A1808" s="28" t="s">
        <v>29</v>
      </c>
      <c r="B1808" s="2">
        <v>0.33454373397384268</v>
      </c>
    </row>
    <row r="1809" spans="1:2" x14ac:dyDescent="0.25">
      <c r="A1809" s="28" t="s">
        <v>30</v>
      </c>
      <c r="B1809" s="2">
        <v>0.62192661746530675</v>
      </c>
    </row>
    <row r="1810" spans="1:2" x14ac:dyDescent="0.25">
      <c r="A1810" s="28" t="s">
        <v>88</v>
      </c>
      <c r="B1810" s="2">
        <v>0.89418163036625997</v>
      </c>
    </row>
    <row r="1811" spans="1:2" x14ac:dyDescent="0.25">
      <c r="A1811" s="28" t="s">
        <v>82</v>
      </c>
      <c r="B1811" s="2">
        <v>4.0563695822948187</v>
      </c>
    </row>
    <row r="1812" spans="1:2" x14ac:dyDescent="0.25">
      <c r="A1812" s="28" t="s">
        <v>79</v>
      </c>
      <c r="B1812" s="2">
        <v>0.58361175259189213</v>
      </c>
    </row>
    <row r="1813" spans="1:2" x14ac:dyDescent="0.25">
      <c r="A1813" s="28" t="s">
        <v>80</v>
      </c>
      <c r="B1813" s="2">
        <v>1.2066345179690225</v>
      </c>
    </row>
    <row r="1814" spans="1:2" x14ac:dyDescent="0.25">
      <c r="A1814" s="28" t="s">
        <v>84</v>
      </c>
      <c r="B1814" s="2">
        <v>0.80155398192439586</v>
      </c>
    </row>
    <row r="1815" spans="1:2" x14ac:dyDescent="0.25">
      <c r="A1815" s="28" t="s">
        <v>85</v>
      </c>
      <c r="B1815" s="2">
        <v>1.4308714993390588</v>
      </c>
    </row>
    <row r="1816" spans="1:2" x14ac:dyDescent="0.25">
      <c r="A1816" s="6" t="s">
        <v>21</v>
      </c>
      <c r="B1816" s="2">
        <v>2.5703258375826481</v>
      </c>
    </row>
    <row r="1817" spans="1:2" x14ac:dyDescent="0.25">
      <c r="A1817" s="28" t="s">
        <v>31</v>
      </c>
      <c r="B1817" s="2">
        <v>2.7618938770418194E-2</v>
      </c>
    </row>
    <row r="1818" spans="1:2" x14ac:dyDescent="0.25">
      <c r="A1818" s="28" t="s">
        <v>29</v>
      </c>
      <c r="B1818" s="2">
        <v>6.7913769462221744E-3</v>
      </c>
    </row>
    <row r="1819" spans="1:2" x14ac:dyDescent="0.25">
      <c r="A1819" s="28" t="s">
        <v>30</v>
      </c>
      <c r="B1819" s="2">
        <v>4.2360133161377595E-3</v>
      </c>
    </row>
    <row r="1820" spans="1:2" x14ac:dyDescent="0.25">
      <c r="A1820" s="28" t="s">
        <v>88</v>
      </c>
      <c r="B1820" s="2">
        <v>0.63385485420271581</v>
      </c>
    </row>
    <row r="1821" spans="1:2" x14ac:dyDescent="0.25">
      <c r="A1821" s="28" t="s">
        <v>82</v>
      </c>
      <c r="B1821" s="2">
        <v>0.70104581024088597</v>
      </c>
    </row>
    <row r="1822" spans="1:2" x14ac:dyDescent="0.25">
      <c r="A1822" s="28" t="s">
        <v>79</v>
      </c>
      <c r="B1822" s="2">
        <v>1.1324755458811966E-2</v>
      </c>
    </row>
    <row r="1823" spans="1:2" x14ac:dyDescent="0.25">
      <c r="A1823" s="28" t="s">
        <v>87</v>
      </c>
      <c r="B1823" s="2">
        <v>2.064829725550844E-2</v>
      </c>
    </row>
    <row r="1824" spans="1:2" x14ac:dyDescent="0.25">
      <c r="A1824" s="28" t="s">
        <v>80</v>
      </c>
      <c r="B1824" s="2">
        <v>0.16958876351223387</v>
      </c>
    </row>
    <row r="1825" spans="1:2" x14ac:dyDescent="0.25">
      <c r="A1825" s="28" t="s">
        <v>84</v>
      </c>
      <c r="B1825" s="2">
        <v>0.34656123638022757</v>
      </c>
    </row>
    <row r="1826" spans="1:2" x14ac:dyDescent="0.25">
      <c r="A1826" s="28" t="s">
        <v>85</v>
      </c>
      <c r="B1826" s="2">
        <v>0.64865579149948616</v>
      </c>
    </row>
    <row r="1827" spans="1:2" x14ac:dyDescent="0.25">
      <c r="A1827" s="6" t="s">
        <v>22</v>
      </c>
      <c r="B1827" s="2">
        <v>1.3443973768815896</v>
      </c>
    </row>
    <row r="1828" spans="1:2" x14ac:dyDescent="0.25">
      <c r="A1828" s="28" t="s">
        <v>31</v>
      </c>
      <c r="B1828" s="2">
        <v>5.2653444301366689E-2</v>
      </c>
    </row>
    <row r="1829" spans="1:2" x14ac:dyDescent="0.25">
      <c r="A1829" s="28" t="s">
        <v>29</v>
      </c>
      <c r="B1829" s="2">
        <v>1.2188827512041105E-2</v>
      </c>
    </row>
    <row r="1830" spans="1:2" x14ac:dyDescent="0.25">
      <c r="A1830" s="28" t="s">
        <v>30</v>
      </c>
      <c r="B1830" s="2">
        <v>6.2491919903416564E-2</v>
      </c>
    </row>
    <row r="1831" spans="1:2" x14ac:dyDescent="0.25">
      <c r="A1831" s="28" t="s">
        <v>88</v>
      </c>
      <c r="B1831" s="2">
        <v>0.13511515420641379</v>
      </c>
    </row>
    <row r="1832" spans="1:2" x14ac:dyDescent="0.25">
      <c r="A1832" s="28" t="s">
        <v>82</v>
      </c>
      <c r="B1832" s="2">
        <v>0.16153550654484025</v>
      </c>
    </row>
    <row r="1833" spans="1:2" x14ac:dyDescent="0.25">
      <c r="A1833" s="28" t="s">
        <v>79</v>
      </c>
      <c r="B1833" s="2">
        <v>1.7250894766389867E-2</v>
      </c>
    </row>
    <row r="1834" spans="1:2" x14ac:dyDescent="0.25">
      <c r="A1834" s="28" t="s">
        <v>87</v>
      </c>
      <c r="B1834" s="2">
        <v>6.7072071943079662E-3</v>
      </c>
    </row>
    <row r="1835" spans="1:2" x14ac:dyDescent="0.25">
      <c r="A1835" s="28" t="s">
        <v>80</v>
      </c>
      <c r="B1835" s="2">
        <v>7.7910793050423546E-2</v>
      </c>
    </row>
    <row r="1836" spans="1:2" x14ac:dyDescent="0.25">
      <c r="A1836" s="28" t="s">
        <v>84</v>
      </c>
      <c r="B1836" s="2">
        <v>0.67841458355955131</v>
      </c>
    </row>
    <row r="1837" spans="1:2" x14ac:dyDescent="0.25">
      <c r="A1837" s="28" t="s">
        <v>85</v>
      </c>
      <c r="B1837" s="2">
        <v>0.14012904584283853</v>
      </c>
    </row>
    <row r="1838" spans="1:2" x14ac:dyDescent="0.25">
      <c r="A1838" s="6" t="s">
        <v>25</v>
      </c>
      <c r="B1838" s="2">
        <v>3.5404499349820062</v>
      </c>
    </row>
    <row r="1839" spans="1:2" x14ac:dyDescent="0.25">
      <c r="A1839" s="28" t="s">
        <v>31</v>
      </c>
      <c r="B1839" s="2">
        <v>7.9261097841067746E-2</v>
      </c>
    </row>
    <row r="1840" spans="1:2" x14ac:dyDescent="0.25">
      <c r="A1840" s="28" t="s">
        <v>29</v>
      </c>
      <c r="B1840" s="2">
        <v>1.2931582701808393E-2</v>
      </c>
    </row>
    <row r="1841" spans="1:2" x14ac:dyDescent="0.25">
      <c r="A1841" s="28" t="s">
        <v>30</v>
      </c>
      <c r="B1841" s="2">
        <v>2.9050731351547045E-3</v>
      </c>
    </row>
    <row r="1842" spans="1:2" x14ac:dyDescent="0.25">
      <c r="A1842" s="28" t="s">
        <v>88</v>
      </c>
      <c r="B1842" s="2">
        <v>0.28085257558527288</v>
      </c>
    </row>
    <row r="1843" spans="1:2" x14ac:dyDescent="0.25">
      <c r="A1843" s="28" t="s">
        <v>82</v>
      </c>
      <c r="B1843" s="2">
        <v>0.21933274916882289</v>
      </c>
    </row>
    <row r="1844" spans="1:2" x14ac:dyDescent="0.25">
      <c r="A1844" s="28" t="s">
        <v>79</v>
      </c>
      <c r="B1844" s="2">
        <v>3.2066997988943573E-2</v>
      </c>
    </row>
    <row r="1845" spans="1:2" x14ac:dyDescent="0.25">
      <c r="A1845" s="28" t="s">
        <v>87</v>
      </c>
      <c r="B1845" s="2">
        <v>1.6571025718726544E-3</v>
      </c>
    </row>
    <row r="1846" spans="1:2" x14ac:dyDescent="0.25">
      <c r="A1846" s="28" t="s">
        <v>80</v>
      </c>
      <c r="B1846" s="2">
        <v>1.6796722200590546</v>
      </c>
    </row>
    <row r="1847" spans="1:2" x14ac:dyDescent="0.25">
      <c r="A1847" s="28" t="s">
        <v>84</v>
      </c>
      <c r="B1847" s="2">
        <v>0.92311130761734195</v>
      </c>
    </row>
    <row r="1848" spans="1:2" x14ac:dyDescent="0.25">
      <c r="A1848" s="28" t="s">
        <v>85</v>
      </c>
      <c r="B1848" s="2">
        <v>0.30865922831266701</v>
      </c>
    </row>
    <row r="1849" spans="1:2" x14ac:dyDescent="0.25">
      <c r="A1849" s="6" t="s">
        <v>23</v>
      </c>
      <c r="B1849" s="2">
        <v>1.2464704656354915</v>
      </c>
    </row>
    <row r="1850" spans="1:2" x14ac:dyDescent="0.25">
      <c r="A1850" s="28" t="s">
        <v>31</v>
      </c>
      <c r="B1850" s="2">
        <v>5.0678026793969398E-2</v>
      </c>
    </row>
    <row r="1851" spans="1:2" x14ac:dyDescent="0.25">
      <c r="A1851" s="28" t="s">
        <v>29</v>
      </c>
      <c r="B1851" s="2">
        <v>0.18877366591417372</v>
      </c>
    </row>
    <row r="1852" spans="1:2" x14ac:dyDescent="0.25">
      <c r="A1852" s="28" t="s">
        <v>30</v>
      </c>
      <c r="B1852" s="2">
        <v>9.5823816068913339E-2</v>
      </c>
    </row>
    <row r="1853" spans="1:2" x14ac:dyDescent="0.25">
      <c r="A1853" s="28" t="s">
        <v>88</v>
      </c>
      <c r="B1853" s="2">
        <v>0.18611220879619403</v>
      </c>
    </row>
    <row r="1854" spans="1:2" x14ac:dyDescent="0.25">
      <c r="A1854" s="28" t="s">
        <v>82</v>
      </c>
      <c r="B1854" s="2">
        <v>0.16621781143929368</v>
      </c>
    </row>
    <row r="1855" spans="1:2" x14ac:dyDescent="0.25">
      <c r="A1855" s="28" t="s">
        <v>79</v>
      </c>
      <c r="B1855" s="2">
        <v>4.4357567657083624E-2</v>
      </c>
    </row>
    <row r="1856" spans="1:2" x14ac:dyDescent="0.25">
      <c r="A1856" s="28" t="s">
        <v>87</v>
      </c>
      <c r="B1856" s="2">
        <v>9.786219604435379E-3</v>
      </c>
    </row>
    <row r="1857" spans="1:2" x14ac:dyDescent="0.25">
      <c r="A1857" s="28" t="s">
        <v>80</v>
      </c>
      <c r="B1857" s="2">
        <v>5.9453842042826707E-2</v>
      </c>
    </row>
    <row r="1858" spans="1:2" x14ac:dyDescent="0.25">
      <c r="A1858" s="28" t="s">
        <v>84</v>
      </c>
      <c r="B1858" s="2">
        <v>0.2671685288199433</v>
      </c>
    </row>
    <row r="1859" spans="1:2" x14ac:dyDescent="0.25">
      <c r="A1859" s="28" t="s">
        <v>85</v>
      </c>
      <c r="B1859" s="2">
        <v>0.17809877849865829</v>
      </c>
    </row>
    <row r="1860" spans="1:2" x14ac:dyDescent="0.25">
      <c r="A1860" s="6" t="s">
        <v>250</v>
      </c>
      <c r="B1860" s="2">
        <v>12.914960138502995</v>
      </c>
    </row>
    <row r="1861" spans="1:2" x14ac:dyDescent="0.25">
      <c r="A1861" s="28" t="s">
        <v>31</v>
      </c>
      <c r="B1861" s="2">
        <v>0.13412886573175842</v>
      </c>
    </row>
    <row r="1862" spans="1:2" x14ac:dyDescent="0.25">
      <c r="A1862" s="28" t="s">
        <v>29</v>
      </c>
      <c r="B1862" s="2">
        <v>9.7467633547225097E-2</v>
      </c>
    </row>
    <row r="1863" spans="1:2" x14ac:dyDescent="0.25">
      <c r="A1863" s="28" t="s">
        <v>30</v>
      </c>
      <c r="B1863" s="2">
        <v>0.12848950675191334</v>
      </c>
    </row>
    <row r="1864" spans="1:2" x14ac:dyDescent="0.25">
      <c r="A1864" s="28" t="s">
        <v>88</v>
      </c>
      <c r="B1864" s="2">
        <v>0.36984196257867652</v>
      </c>
    </row>
    <row r="1865" spans="1:2" x14ac:dyDescent="0.25">
      <c r="A1865" s="28" t="s">
        <v>82</v>
      </c>
      <c r="B1865" s="2">
        <v>0.4805323816187852</v>
      </c>
    </row>
    <row r="1866" spans="1:2" x14ac:dyDescent="0.25">
      <c r="A1866" s="28" t="s">
        <v>79</v>
      </c>
      <c r="B1866" s="2">
        <v>0.18102463632356458</v>
      </c>
    </row>
    <row r="1867" spans="1:2" x14ac:dyDescent="0.25">
      <c r="A1867" s="28" t="s">
        <v>87</v>
      </c>
      <c r="B1867" s="2">
        <v>1.5151783686267206E-3</v>
      </c>
    </row>
    <row r="1868" spans="1:2" x14ac:dyDescent="0.25">
      <c r="A1868" s="28" t="s">
        <v>80</v>
      </c>
      <c r="B1868" s="2">
        <v>0.98245668819164245</v>
      </c>
    </row>
    <row r="1869" spans="1:2" x14ac:dyDescent="0.25">
      <c r="A1869" s="28" t="s">
        <v>84</v>
      </c>
      <c r="B1869" s="2">
        <v>7.9512159716113997</v>
      </c>
    </row>
    <row r="1870" spans="1:2" x14ac:dyDescent="0.25">
      <c r="A1870" s="28" t="s">
        <v>85</v>
      </c>
      <c r="B1870" s="2">
        <v>2.5882873137794027</v>
      </c>
    </row>
    <row r="1871" spans="1:2" x14ac:dyDescent="0.25">
      <c r="A1871" s="6" t="s">
        <v>252</v>
      </c>
      <c r="B1871" s="2">
        <v>8.4663984779175614</v>
      </c>
    </row>
    <row r="1872" spans="1:2" x14ac:dyDescent="0.25">
      <c r="A1872" s="28" t="s">
        <v>31</v>
      </c>
      <c r="B1872" s="2">
        <v>0.31930603350043207</v>
      </c>
    </row>
    <row r="1873" spans="1:2" x14ac:dyDescent="0.25">
      <c r="A1873" s="28" t="s">
        <v>29</v>
      </c>
      <c r="B1873" s="2">
        <v>1.5369987706319803</v>
      </c>
    </row>
    <row r="1874" spans="1:2" x14ac:dyDescent="0.25">
      <c r="A1874" s="28" t="s">
        <v>30</v>
      </c>
      <c r="B1874" s="2">
        <v>0.28024000766625995</v>
      </c>
    </row>
    <row r="1875" spans="1:2" x14ac:dyDescent="0.25">
      <c r="A1875" s="28" t="s">
        <v>88</v>
      </c>
      <c r="B1875" s="2">
        <v>1.5336214169347493</v>
      </c>
    </row>
    <row r="1876" spans="1:2" x14ac:dyDescent="0.25">
      <c r="A1876" s="28" t="s">
        <v>82</v>
      </c>
      <c r="B1876" s="2">
        <v>0.9542156817980163</v>
      </c>
    </row>
    <row r="1877" spans="1:2" x14ac:dyDescent="0.25">
      <c r="A1877" s="28" t="s">
        <v>79</v>
      </c>
      <c r="B1877" s="2">
        <v>4.6503526648105094E-2</v>
      </c>
    </row>
    <row r="1878" spans="1:2" x14ac:dyDescent="0.25">
      <c r="A1878" s="28" t="s">
        <v>87</v>
      </c>
      <c r="B1878" s="2">
        <v>2.6243022450457322E-2</v>
      </c>
    </row>
    <row r="1879" spans="1:2" x14ac:dyDescent="0.25">
      <c r="A1879" s="28" t="s">
        <v>80</v>
      </c>
      <c r="B1879" s="2">
        <v>0.40151128708039274</v>
      </c>
    </row>
    <row r="1880" spans="1:2" x14ac:dyDescent="0.25">
      <c r="A1880" s="28" t="s">
        <v>84</v>
      </c>
      <c r="B1880" s="2">
        <v>1.8451054722322515</v>
      </c>
    </row>
    <row r="1881" spans="1:2" x14ac:dyDescent="0.25">
      <c r="A1881" s="28" t="s">
        <v>85</v>
      </c>
      <c r="B1881" s="2">
        <v>1.5226532589749167</v>
      </c>
    </row>
    <row r="1882" spans="1:2" x14ac:dyDescent="0.25">
      <c r="A1882" s="6" t="s">
        <v>230</v>
      </c>
      <c r="B1882" s="2">
        <v>3.0412877570369665</v>
      </c>
    </row>
    <row r="1883" spans="1:2" x14ac:dyDescent="0.25">
      <c r="A1883" s="28" t="s">
        <v>31</v>
      </c>
      <c r="B1883" s="2">
        <v>0.2023588168107654</v>
      </c>
    </row>
    <row r="1884" spans="1:2" x14ac:dyDescent="0.25">
      <c r="A1884" s="28" t="s">
        <v>29</v>
      </c>
      <c r="B1884" s="2">
        <v>7.2435342075928708E-2</v>
      </c>
    </row>
    <row r="1885" spans="1:2" x14ac:dyDescent="0.25">
      <c r="A1885" s="28" t="s">
        <v>30</v>
      </c>
      <c r="B1885" s="2">
        <v>0.15491633000027347</v>
      </c>
    </row>
    <row r="1886" spans="1:2" x14ac:dyDescent="0.25">
      <c r="A1886" s="28" t="s">
        <v>88</v>
      </c>
      <c r="B1886" s="2">
        <v>0.32861961722046978</v>
      </c>
    </row>
    <row r="1887" spans="1:2" x14ac:dyDescent="0.25">
      <c r="A1887" s="28" t="s">
        <v>82</v>
      </c>
      <c r="B1887" s="2">
        <v>0.3155138395203036</v>
      </c>
    </row>
    <row r="1888" spans="1:2" x14ac:dyDescent="0.25">
      <c r="A1888" s="28" t="s">
        <v>79</v>
      </c>
      <c r="B1888" s="2">
        <v>8.3072553446803775E-3</v>
      </c>
    </row>
    <row r="1889" spans="1:2" x14ac:dyDescent="0.25">
      <c r="A1889" s="28" t="s">
        <v>87</v>
      </c>
      <c r="B1889" s="2">
        <v>8.0262159438882014E-2</v>
      </c>
    </row>
    <row r="1890" spans="1:2" x14ac:dyDescent="0.25">
      <c r="A1890" s="28" t="s">
        <v>80</v>
      </c>
      <c r="B1890" s="2">
        <v>8.4640228740555934E-2</v>
      </c>
    </row>
    <row r="1891" spans="1:2" x14ac:dyDescent="0.25">
      <c r="A1891" s="28" t="s">
        <v>84</v>
      </c>
      <c r="B1891" s="2">
        <v>0.72844811486613903</v>
      </c>
    </row>
    <row r="1892" spans="1:2" x14ac:dyDescent="0.25">
      <c r="A1892" s="28" t="s">
        <v>85</v>
      </c>
      <c r="B1892" s="2">
        <v>1.0657860530189682</v>
      </c>
    </row>
    <row r="1893" spans="1:2" x14ac:dyDescent="0.25">
      <c r="A1893" s="6" t="s">
        <v>93</v>
      </c>
      <c r="B1893" s="2">
        <v>94.130879443511901</v>
      </c>
    </row>
    <row r="1894" spans="1:2" x14ac:dyDescent="0.25">
      <c r="A1894" s="28" t="s">
        <v>31</v>
      </c>
      <c r="B1894" s="2">
        <v>3.6798032911012095</v>
      </c>
    </row>
    <row r="1895" spans="1:2" x14ac:dyDescent="0.25">
      <c r="A1895" s="28" t="s">
        <v>29</v>
      </c>
      <c r="B1895" s="2">
        <v>5.0277041281334425</v>
      </c>
    </row>
    <row r="1896" spans="1:2" x14ac:dyDescent="0.25">
      <c r="A1896" s="28" t="s">
        <v>30</v>
      </c>
      <c r="B1896" s="2">
        <v>3.5101026339526147</v>
      </c>
    </row>
    <row r="1897" spans="1:2" x14ac:dyDescent="0.25">
      <c r="A1897" s="28" t="s">
        <v>88</v>
      </c>
      <c r="B1897" s="2">
        <v>11.60042490556847</v>
      </c>
    </row>
    <row r="1898" spans="1:2" x14ac:dyDescent="0.25">
      <c r="A1898" s="28" t="s">
        <v>82</v>
      </c>
      <c r="B1898" s="2">
        <v>13.357140311280634</v>
      </c>
    </row>
    <row r="1899" spans="1:2" x14ac:dyDescent="0.25">
      <c r="A1899" s="28" t="s">
        <v>79</v>
      </c>
      <c r="B1899" s="2">
        <v>2.0713733925990723</v>
      </c>
    </row>
    <row r="1900" spans="1:2" x14ac:dyDescent="0.25">
      <c r="A1900" s="28" t="s">
        <v>87</v>
      </c>
      <c r="B1900" s="2">
        <v>0.56472086113689912</v>
      </c>
    </row>
    <row r="1901" spans="1:2" x14ac:dyDescent="0.25">
      <c r="A1901" s="28" t="s">
        <v>80</v>
      </c>
      <c r="B1901" s="2">
        <v>8.4469080760035666</v>
      </c>
    </row>
    <row r="1902" spans="1:2" x14ac:dyDescent="0.25">
      <c r="A1902" s="28" t="s">
        <v>84</v>
      </c>
      <c r="B1902" s="2">
        <v>26.295616357622553</v>
      </c>
    </row>
    <row r="1903" spans="1:2" x14ac:dyDescent="0.25">
      <c r="A1903" s="28" t="s">
        <v>85</v>
      </c>
      <c r="B1903" s="2">
        <v>19.577085486113425</v>
      </c>
    </row>
    <row r="1904" spans="1:2" x14ac:dyDescent="0.25">
      <c r="A1904" s="3" t="s">
        <v>85</v>
      </c>
      <c r="B1904" s="2">
        <v>4561.201960269992</v>
      </c>
    </row>
    <row r="1905" spans="1:2" x14ac:dyDescent="0.25">
      <c r="A1905" s="6" t="s">
        <v>229</v>
      </c>
      <c r="B1905" s="2">
        <v>64.043935838218815</v>
      </c>
    </row>
    <row r="1906" spans="1:2" x14ac:dyDescent="0.25">
      <c r="A1906" s="28" t="s">
        <v>31</v>
      </c>
      <c r="B1906" s="2">
        <v>1.5475551472524285</v>
      </c>
    </row>
    <row r="1907" spans="1:2" x14ac:dyDescent="0.25">
      <c r="A1907" s="28" t="s">
        <v>29</v>
      </c>
      <c r="B1907" s="2">
        <v>0.39559140807576265</v>
      </c>
    </row>
    <row r="1908" spans="1:2" x14ac:dyDescent="0.25">
      <c r="A1908" s="28" t="s">
        <v>30</v>
      </c>
      <c r="B1908" s="2">
        <v>1.9655863119900068</v>
      </c>
    </row>
    <row r="1909" spans="1:2" x14ac:dyDescent="0.25">
      <c r="A1909" s="28" t="s">
        <v>88</v>
      </c>
      <c r="B1909" s="2">
        <v>26.320926054407369</v>
      </c>
    </row>
    <row r="1910" spans="1:2" x14ac:dyDescent="0.25">
      <c r="A1910" s="28" t="s">
        <v>82</v>
      </c>
      <c r="B1910" s="2">
        <v>10.93913109883618</v>
      </c>
    </row>
    <row r="1911" spans="1:2" x14ac:dyDescent="0.25">
      <c r="A1911" s="28" t="s">
        <v>79</v>
      </c>
      <c r="B1911" s="2">
        <v>2.3532317667693503</v>
      </c>
    </row>
    <row r="1912" spans="1:2" x14ac:dyDescent="0.25">
      <c r="A1912" s="28" t="s">
        <v>87</v>
      </c>
      <c r="B1912" s="2">
        <v>3.1171062847343296</v>
      </c>
    </row>
    <row r="1913" spans="1:2" x14ac:dyDescent="0.25">
      <c r="A1913" s="28" t="s">
        <v>80</v>
      </c>
      <c r="B1913" s="2">
        <v>10.161518869129974</v>
      </c>
    </row>
    <row r="1914" spans="1:2" x14ac:dyDescent="0.25">
      <c r="A1914" s="28" t="s">
        <v>84</v>
      </c>
      <c r="B1914" s="2">
        <v>6.0919733246461094</v>
      </c>
    </row>
    <row r="1915" spans="1:2" x14ac:dyDescent="0.25">
      <c r="A1915" s="28" t="s">
        <v>86</v>
      </c>
      <c r="B1915" s="2">
        <v>1.1513155723773105</v>
      </c>
    </row>
    <row r="1916" spans="1:2" x14ac:dyDescent="0.25">
      <c r="A1916" s="6" t="s">
        <v>240</v>
      </c>
      <c r="B1916" s="2">
        <v>13.798951697080339</v>
      </c>
    </row>
    <row r="1917" spans="1:2" x14ac:dyDescent="0.25">
      <c r="A1917" s="28" t="s">
        <v>31</v>
      </c>
      <c r="B1917" s="2">
        <v>1.2887780162755587</v>
      </c>
    </row>
    <row r="1918" spans="1:2" x14ac:dyDescent="0.25">
      <c r="A1918" s="28" t="s">
        <v>29</v>
      </c>
      <c r="B1918" s="2">
        <v>1.2830965545637363</v>
      </c>
    </row>
    <row r="1919" spans="1:2" x14ac:dyDescent="0.25">
      <c r="A1919" s="28" t="s">
        <v>30</v>
      </c>
      <c r="B1919" s="2">
        <v>0.95198114259827493</v>
      </c>
    </row>
    <row r="1920" spans="1:2" x14ac:dyDescent="0.25">
      <c r="A1920" s="28" t="s">
        <v>88</v>
      </c>
      <c r="B1920" s="2">
        <v>1.8737298392734085</v>
      </c>
    </row>
    <row r="1921" spans="1:2" x14ac:dyDescent="0.25">
      <c r="A1921" s="28" t="s">
        <v>82</v>
      </c>
      <c r="B1921" s="2">
        <v>4.8648300464991863</v>
      </c>
    </row>
    <row r="1922" spans="1:2" x14ac:dyDescent="0.25">
      <c r="A1922" s="28" t="s">
        <v>87</v>
      </c>
      <c r="B1922" s="2">
        <v>0.87378399464380341</v>
      </c>
    </row>
    <row r="1923" spans="1:2" x14ac:dyDescent="0.25">
      <c r="A1923" s="28" t="s">
        <v>80</v>
      </c>
      <c r="B1923" s="2">
        <v>0.31665682594403932</v>
      </c>
    </row>
    <row r="1924" spans="1:2" x14ac:dyDescent="0.25">
      <c r="A1924" s="28" t="s">
        <v>84</v>
      </c>
      <c r="B1924" s="2">
        <v>2.3230792228656307</v>
      </c>
    </row>
    <row r="1925" spans="1:2" x14ac:dyDescent="0.25">
      <c r="A1925" s="28" t="s">
        <v>86</v>
      </c>
      <c r="B1925" s="2">
        <v>2.3016054416702774E-2</v>
      </c>
    </row>
    <row r="1926" spans="1:2" x14ac:dyDescent="0.25">
      <c r="A1926" s="6" t="s">
        <v>242</v>
      </c>
      <c r="B1926" s="2">
        <v>305.91620094718053</v>
      </c>
    </row>
    <row r="1927" spans="1:2" x14ac:dyDescent="0.25">
      <c r="A1927" s="28" t="s">
        <v>31</v>
      </c>
      <c r="B1927" s="2">
        <v>14.226742619860982</v>
      </c>
    </row>
    <row r="1928" spans="1:2" x14ac:dyDescent="0.25">
      <c r="A1928" s="28" t="s">
        <v>29</v>
      </c>
      <c r="B1928" s="2">
        <v>6.8304216126267319</v>
      </c>
    </row>
    <row r="1929" spans="1:2" x14ac:dyDescent="0.25">
      <c r="A1929" s="28" t="s">
        <v>30</v>
      </c>
      <c r="B1929" s="2">
        <v>8.1501534895311227</v>
      </c>
    </row>
    <row r="1930" spans="1:2" x14ac:dyDescent="0.25">
      <c r="A1930" s="28" t="s">
        <v>88</v>
      </c>
      <c r="B1930" s="2">
        <v>46.201085716522158</v>
      </c>
    </row>
    <row r="1931" spans="1:2" x14ac:dyDescent="0.25">
      <c r="A1931" s="28" t="s">
        <v>82</v>
      </c>
      <c r="B1931" s="2">
        <v>64.954609577769943</v>
      </c>
    </row>
    <row r="1932" spans="1:2" x14ac:dyDescent="0.25">
      <c r="A1932" s="28" t="s">
        <v>79</v>
      </c>
      <c r="B1932" s="2">
        <v>8.5405420643734331</v>
      </c>
    </row>
    <row r="1933" spans="1:2" x14ac:dyDescent="0.25">
      <c r="A1933" s="28" t="s">
        <v>87</v>
      </c>
      <c r="B1933" s="2">
        <v>33.160851096372085</v>
      </c>
    </row>
    <row r="1934" spans="1:2" x14ac:dyDescent="0.25">
      <c r="A1934" s="28" t="s">
        <v>80</v>
      </c>
      <c r="B1934" s="2">
        <v>32.640258790430877</v>
      </c>
    </row>
    <row r="1935" spans="1:2" x14ac:dyDescent="0.25">
      <c r="A1935" s="28" t="s">
        <v>84</v>
      </c>
      <c r="B1935" s="2">
        <v>87.066256341885293</v>
      </c>
    </row>
    <row r="1936" spans="1:2" x14ac:dyDescent="0.25">
      <c r="A1936" s="28" t="s">
        <v>86</v>
      </c>
      <c r="B1936" s="2">
        <v>4.1452796378079109</v>
      </c>
    </row>
    <row r="1937" spans="1:2" x14ac:dyDescent="0.25">
      <c r="A1937" s="6" t="s">
        <v>53</v>
      </c>
      <c r="B1937" s="2">
        <v>14.707046896104719</v>
      </c>
    </row>
    <row r="1938" spans="1:2" x14ac:dyDescent="0.25">
      <c r="A1938" s="28" t="s">
        <v>30</v>
      </c>
      <c r="B1938" s="2">
        <v>0.54711880402871038</v>
      </c>
    </row>
    <row r="1939" spans="1:2" x14ac:dyDescent="0.25">
      <c r="A1939" s="28" t="s">
        <v>88</v>
      </c>
      <c r="B1939" s="2">
        <v>3.5290788758537617</v>
      </c>
    </row>
    <row r="1940" spans="1:2" x14ac:dyDescent="0.25">
      <c r="A1940" s="28" t="s">
        <v>82</v>
      </c>
      <c r="B1940" s="2">
        <v>5.4093516691023291</v>
      </c>
    </row>
    <row r="1941" spans="1:2" x14ac:dyDescent="0.25">
      <c r="A1941" s="28" t="s">
        <v>87</v>
      </c>
      <c r="B1941" s="2">
        <v>2.2642185044470908</v>
      </c>
    </row>
    <row r="1942" spans="1:2" x14ac:dyDescent="0.25">
      <c r="A1942" s="28" t="s">
        <v>84</v>
      </c>
      <c r="B1942" s="2">
        <v>1.4916045631183616</v>
      </c>
    </row>
    <row r="1943" spans="1:2" x14ac:dyDescent="0.25">
      <c r="A1943" s="28" t="s">
        <v>86</v>
      </c>
      <c r="B1943" s="2">
        <v>1.4656744795544669</v>
      </c>
    </row>
    <row r="1944" spans="1:2" x14ac:dyDescent="0.25">
      <c r="A1944" s="6" t="s">
        <v>231</v>
      </c>
      <c r="B1944" s="2">
        <v>12.168314890841827</v>
      </c>
    </row>
    <row r="1945" spans="1:2" x14ac:dyDescent="0.25">
      <c r="A1945" s="28" t="s">
        <v>29</v>
      </c>
      <c r="B1945" s="2">
        <v>1.877037604202075E-2</v>
      </c>
    </row>
    <row r="1946" spans="1:2" x14ac:dyDescent="0.25">
      <c r="A1946" s="28" t="s">
        <v>82</v>
      </c>
      <c r="B1946" s="2">
        <v>2.3497136444257136</v>
      </c>
    </row>
    <row r="1947" spans="1:2" x14ac:dyDescent="0.25">
      <c r="A1947" s="28" t="s">
        <v>79</v>
      </c>
      <c r="B1947" s="2">
        <v>3.3226899865703148</v>
      </c>
    </row>
    <row r="1948" spans="1:2" x14ac:dyDescent="0.25">
      <c r="A1948" s="28" t="s">
        <v>87</v>
      </c>
      <c r="B1948" s="2">
        <v>6.4771408838037781</v>
      </c>
    </row>
    <row r="1949" spans="1:2" x14ac:dyDescent="0.25">
      <c r="A1949" s="6" t="s">
        <v>19</v>
      </c>
      <c r="B1949" s="2">
        <v>4.1942284794097144</v>
      </c>
    </row>
    <row r="1950" spans="1:2" x14ac:dyDescent="0.25">
      <c r="A1950" s="28" t="s">
        <v>31</v>
      </c>
      <c r="B1950" s="2">
        <v>1.0091876181711496E-2</v>
      </c>
    </row>
    <row r="1951" spans="1:2" x14ac:dyDescent="0.25">
      <c r="A1951" s="28" t="s">
        <v>29</v>
      </c>
      <c r="B1951" s="2">
        <v>2.3390231880911563E-2</v>
      </c>
    </row>
    <row r="1952" spans="1:2" x14ac:dyDescent="0.25">
      <c r="A1952" s="28" t="s">
        <v>30</v>
      </c>
      <c r="B1952" s="2">
        <v>0.4827215579683124</v>
      </c>
    </row>
    <row r="1953" spans="1:2" x14ac:dyDescent="0.25">
      <c r="A1953" s="28" t="s">
        <v>88</v>
      </c>
      <c r="B1953" s="2">
        <v>0.15506400616919203</v>
      </c>
    </row>
    <row r="1954" spans="1:2" x14ac:dyDescent="0.25">
      <c r="A1954" s="28" t="s">
        <v>82</v>
      </c>
      <c r="B1954" s="2">
        <v>1.5033663344744697</v>
      </c>
    </row>
    <row r="1955" spans="1:2" x14ac:dyDescent="0.25">
      <c r="A1955" s="28" t="s">
        <v>79</v>
      </c>
      <c r="B1955" s="2">
        <v>2.0844599978969248E-2</v>
      </c>
    </row>
    <row r="1956" spans="1:2" x14ac:dyDescent="0.25">
      <c r="A1956" s="28" t="s">
        <v>87</v>
      </c>
      <c r="B1956" s="2">
        <v>0.35964948389131357</v>
      </c>
    </row>
    <row r="1957" spans="1:2" x14ac:dyDescent="0.25">
      <c r="A1957" s="28" t="s">
        <v>84</v>
      </c>
      <c r="B1957" s="2">
        <v>1.2365204723631371</v>
      </c>
    </row>
    <row r="1958" spans="1:2" x14ac:dyDescent="0.25">
      <c r="A1958" s="28" t="s">
        <v>86</v>
      </c>
      <c r="B1958" s="2">
        <v>0.402579916501697</v>
      </c>
    </row>
    <row r="1959" spans="1:2" x14ac:dyDescent="0.25">
      <c r="A1959" s="6" t="s">
        <v>244</v>
      </c>
      <c r="B1959" s="2">
        <v>89.772953557576258</v>
      </c>
    </row>
    <row r="1960" spans="1:2" x14ac:dyDescent="0.25">
      <c r="A1960" s="28" t="s">
        <v>31</v>
      </c>
      <c r="B1960" s="2">
        <v>6.093372035321007</v>
      </c>
    </row>
    <row r="1961" spans="1:2" x14ac:dyDescent="0.25">
      <c r="A1961" s="28" t="s">
        <v>29</v>
      </c>
      <c r="B1961" s="2">
        <v>3.1557846296058716</v>
      </c>
    </row>
    <row r="1962" spans="1:2" x14ac:dyDescent="0.25">
      <c r="A1962" s="28" t="s">
        <v>30</v>
      </c>
      <c r="B1962" s="2">
        <v>3.1034225621796518</v>
      </c>
    </row>
    <row r="1963" spans="1:2" x14ac:dyDescent="0.25">
      <c r="A1963" s="28" t="s">
        <v>88</v>
      </c>
      <c r="B1963" s="2">
        <v>17.998085636038788</v>
      </c>
    </row>
    <row r="1964" spans="1:2" x14ac:dyDescent="0.25">
      <c r="A1964" s="28" t="s">
        <v>82</v>
      </c>
      <c r="B1964" s="2">
        <v>17.816518199905214</v>
      </c>
    </row>
    <row r="1965" spans="1:2" x14ac:dyDescent="0.25">
      <c r="A1965" s="28" t="s">
        <v>79</v>
      </c>
      <c r="B1965" s="2">
        <v>11.198605130598207</v>
      </c>
    </row>
    <row r="1966" spans="1:2" x14ac:dyDescent="0.25">
      <c r="A1966" s="28" t="s">
        <v>87</v>
      </c>
      <c r="B1966" s="2">
        <v>2.8589099487748282</v>
      </c>
    </row>
    <row r="1967" spans="1:2" x14ac:dyDescent="0.25">
      <c r="A1967" s="28" t="s">
        <v>80</v>
      </c>
      <c r="B1967" s="2">
        <v>13.291760065878773</v>
      </c>
    </row>
    <row r="1968" spans="1:2" x14ac:dyDescent="0.25">
      <c r="A1968" s="28" t="s">
        <v>84</v>
      </c>
      <c r="B1968" s="2">
        <v>11.394643070190007</v>
      </c>
    </row>
    <row r="1969" spans="1:2" x14ac:dyDescent="0.25">
      <c r="A1969" s="28" t="s">
        <v>86</v>
      </c>
      <c r="B1969" s="2">
        <v>2.8618522790839185</v>
      </c>
    </row>
    <row r="1970" spans="1:2" x14ac:dyDescent="0.25">
      <c r="A1970" s="6" t="s">
        <v>52</v>
      </c>
      <c r="B1970" s="2">
        <v>9.5909523137995958</v>
      </c>
    </row>
    <row r="1971" spans="1:2" x14ac:dyDescent="0.25">
      <c r="A1971" s="28" t="s">
        <v>29</v>
      </c>
      <c r="B1971" s="2">
        <v>9.334614590298182E-2</v>
      </c>
    </row>
    <row r="1972" spans="1:2" x14ac:dyDescent="0.25">
      <c r="A1972" s="28" t="s">
        <v>30</v>
      </c>
      <c r="B1972" s="2">
        <v>1.8906003678770388E-2</v>
      </c>
    </row>
    <row r="1973" spans="1:2" x14ac:dyDescent="0.25">
      <c r="A1973" s="28" t="s">
        <v>88</v>
      </c>
      <c r="B1973" s="2">
        <v>1.0204519188638723</v>
      </c>
    </row>
    <row r="1974" spans="1:2" x14ac:dyDescent="0.25">
      <c r="A1974" s="28" t="s">
        <v>82</v>
      </c>
      <c r="B1974" s="2">
        <v>1.1338590463696823</v>
      </c>
    </row>
    <row r="1975" spans="1:2" x14ac:dyDescent="0.25">
      <c r="A1975" s="28" t="s">
        <v>87</v>
      </c>
      <c r="B1975" s="2">
        <v>7.3243891989842886</v>
      </c>
    </row>
    <row r="1976" spans="1:2" x14ac:dyDescent="0.25">
      <c r="A1976" s="6" t="s">
        <v>246</v>
      </c>
      <c r="B1976" s="2">
        <v>103.35988681756041</v>
      </c>
    </row>
    <row r="1977" spans="1:2" x14ac:dyDescent="0.25">
      <c r="A1977" s="28" t="s">
        <v>31</v>
      </c>
      <c r="B1977" s="2">
        <v>1.4149686428432937</v>
      </c>
    </row>
    <row r="1978" spans="1:2" x14ac:dyDescent="0.25">
      <c r="A1978" s="28" t="s">
        <v>29</v>
      </c>
      <c r="B1978" s="2">
        <v>1.3175975170091614</v>
      </c>
    </row>
    <row r="1979" spans="1:2" x14ac:dyDescent="0.25">
      <c r="A1979" s="28" t="s">
        <v>30</v>
      </c>
      <c r="B1979" s="2">
        <v>3.1516835856163739</v>
      </c>
    </row>
    <row r="1980" spans="1:2" x14ac:dyDescent="0.25">
      <c r="A1980" s="28" t="s">
        <v>88</v>
      </c>
      <c r="B1980" s="2">
        <v>8.0803459047658084</v>
      </c>
    </row>
    <row r="1981" spans="1:2" x14ac:dyDescent="0.25">
      <c r="A1981" s="28" t="s">
        <v>82</v>
      </c>
      <c r="B1981" s="2">
        <v>26.726286125572827</v>
      </c>
    </row>
    <row r="1982" spans="1:2" x14ac:dyDescent="0.25">
      <c r="A1982" s="28" t="s">
        <v>79</v>
      </c>
      <c r="B1982" s="2">
        <v>2.6060866761008841</v>
      </c>
    </row>
    <row r="1983" spans="1:2" x14ac:dyDescent="0.25">
      <c r="A1983" s="28" t="s">
        <v>87</v>
      </c>
      <c r="B1983" s="2">
        <v>13.085693317112527</v>
      </c>
    </row>
    <row r="1984" spans="1:2" x14ac:dyDescent="0.25">
      <c r="A1984" s="28" t="s">
        <v>80</v>
      </c>
      <c r="B1984" s="2">
        <v>6.5357116876534658</v>
      </c>
    </row>
    <row r="1985" spans="1:2" x14ac:dyDescent="0.25">
      <c r="A1985" s="28" t="s">
        <v>84</v>
      </c>
      <c r="B1985" s="2">
        <v>37.405919214546493</v>
      </c>
    </row>
    <row r="1986" spans="1:2" x14ac:dyDescent="0.25">
      <c r="A1986" s="28" t="s">
        <v>86</v>
      </c>
      <c r="B1986" s="2">
        <v>3.0355941463395832</v>
      </c>
    </row>
    <row r="1987" spans="1:2" x14ac:dyDescent="0.25">
      <c r="A1987" s="6" t="s">
        <v>248</v>
      </c>
      <c r="B1987" s="2">
        <v>713.85182345833641</v>
      </c>
    </row>
    <row r="1988" spans="1:2" x14ac:dyDescent="0.25">
      <c r="A1988" s="28" t="s">
        <v>31</v>
      </c>
      <c r="B1988" s="2">
        <v>33.381543301997937</v>
      </c>
    </row>
    <row r="1989" spans="1:2" x14ac:dyDescent="0.25">
      <c r="A1989" s="28" t="s">
        <v>29</v>
      </c>
      <c r="B1989" s="2">
        <v>19.886984893288616</v>
      </c>
    </row>
    <row r="1990" spans="1:2" x14ac:dyDescent="0.25">
      <c r="A1990" s="28" t="s">
        <v>30</v>
      </c>
      <c r="B1990" s="2">
        <v>18.832109657484324</v>
      </c>
    </row>
    <row r="1991" spans="1:2" x14ac:dyDescent="0.25">
      <c r="A1991" s="28" t="s">
        <v>88</v>
      </c>
      <c r="B1991" s="2">
        <v>134.18088773225568</v>
      </c>
    </row>
    <row r="1992" spans="1:2" x14ac:dyDescent="0.25">
      <c r="A1992" s="28" t="s">
        <v>82</v>
      </c>
      <c r="B1992" s="2">
        <v>210.79824311838078</v>
      </c>
    </row>
    <row r="1993" spans="1:2" x14ac:dyDescent="0.25">
      <c r="A1993" s="28" t="s">
        <v>79</v>
      </c>
      <c r="B1993" s="2">
        <v>13.601819948231102</v>
      </c>
    </row>
    <row r="1994" spans="1:2" x14ac:dyDescent="0.25">
      <c r="A1994" s="28" t="s">
        <v>87</v>
      </c>
      <c r="B1994" s="2">
        <v>6.2844789426488399</v>
      </c>
    </row>
    <row r="1995" spans="1:2" x14ac:dyDescent="0.25">
      <c r="A1995" s="28" t="s">
        <v>80</v>
      </c>
      <c r="B1995" s="2">
        <v>17.542021466764396</v>
      </c>
    </row>
    <row r="1996" spans="1:2" x14ac:dyDescent="0.25">
      <c r="A1996" s="28" t="s">
        <v>84</v>
      </c>
      <c r="B1996" s="2">
        <v>254.25455963138251</v>
      </c>
    </row>
    <row r="1997" spans="1:2" x14ac:dyDescent="0.25">
      <c r="A1997" s="28" t="s">
        <v>86</v>
      </c>
      <c r="B1997" s="2">
        <v>5.0891747659022588</v>
      </c>
    </row>
    <row r="1998" spans="1:2" x14ac:dyDescent="0.25">
      <c r="A1998" s="6" t="s">
        <v>20</v>
      </c>
      <c r="B1998" s="2">
        <v>126.75998796079323</v>
      </c>
    </row>
    <row r="1999" spans="1:2" x14ac:dyDescent="0.25">
      <c r="A1999" s="28" t="s">
        <v>31</v>
      </c>
      <c r="B1999" s="2">
        <v>6.6589321077148256</v>
      </c>
    </row>
    <row r="2000" spans="1:2" x14ac:dyDescent="0.25">
      <c r="A2000" s="28" t="s">
        <v>29</v>
      </c>
      <c r="B2000" s="2">
        <v>2.5354850576520138</v>
      </c>
    </row>
    <row r="2001" spans="1:2" x14ac:dyDescent="0.25">
      <c r="A2001" s="28" t="s">
        <v>30</v>
      </c>
      <c r="B2001" s="2">
        <v>4.688936793131087</v>
      </c>
    </row>
    <row r="2002" spans="1:2" x14ac:dyDescent="0.25">
      <c r="A2002" s="28" t="s">
        <v>88</v>
      </c>
      <c r="B2002" s="2">
        <v>13.295793749693114</v>
      </c>
    </row>
    <row r="2003" spans="1:2" x14ac:dyDescent="0.25">
      <c r="A2003" s="28" t="s">
        <v>82</v>
      </c>
      <c r="B2003" s="2">
        <v>54.701677941619302</v>
      </c>
    </row>
    <row r="2004" spans="1:2" x14ac:dyDescent="0.25">
      <c r="A2004" s="28" t="s">
        <v>79</v>
      </c>
      <c r="B2004" s="2">
        <v>18.409080345028773</v>
      </c>
    </row>
    <row r="2005" spans="1:2" x14ac:dyDescent="0.25">
      <c r="A2005" s="28" t="s">
        <v>80</v>
      </c>
      <c r="B2005" s="2">
        <v>5.4403510579596661</v>
      </c>
    </row>
    <row r="2006" spans="1:2" x14ac:dyDescent="0.25">
      <c r="A2006" s="28" t="s">
        <v>84</v>
      </c>
      <c r="B2006" s="2">
        <v>19.357185634410982</v>
      </c>
    </row>
    <row r="2007" spans="1:2" x14ac:dyDescent="0.25">
      <c r="A2007" s="28" t="s">
        <v>86</v>
      </c>
      <c r="B2007" s="2">
        <v>1.6725452735834725</v>
      </c>
    </row>
    <row r="2008" spans="1:2" x14ac:dyDescent="0.25">
      <c r="A2008" s="6" t="s">
        <v>21</v>
      </c>
      <c r="B2008" s="2">
        <v>87.7621033968002</v>
      </c>
    </row>
    <row r="2009" spans="1:2" x14ac:dyDescent="0.25">
      <c r="A2009" s="28" t="s">
        <v>31</v>
      </c>
      <c r="B2009" s="2">
        <v>0.58085099264395745</v>
      </c>
    </row>
    <row r="2010" spans="1:2" x14ac:dyDescent="0.25">
      <c r="A2010" s="28" t="s">
        <v>29</v>
      </c>
      <c r="B2010" s="2">
        <v>0.41593372949874619</v>
      </c>
    </row>
    <row r="2011" spans="1:2" x14ac:dyDescent="0.25">
      <c r="A2011" s="28" t="s">
        <v>30</v>
      </c>
      <c r="B2011" s="2">
        <v>1.5775202526205436</v>
      </c>
    </row>
    <row r="2012" spans="1:2" x14ac:dyDescent="0.25">
      <c r="A2012" s="28" t="s">
        <v>88</v>
      </c>
      <c r="B2012" s="2">
        <v>6.1081020867860012</v>
      </c>
    </row>
    <row r="2013" spans="1:2" x14ac:dyDescent="0.25">
      <c r="A2013" s="28" t="s">
        <v>82</v>
      </c>
      <c r="B2013" s="2">
        <v>50.248931359553069</v>
      </c>
    </row>
    <row r="2014" spans="1:2" x14ac:dyDescent="0.25">
      <c r="A2014" s="28" t="s">
        <v>79</v>
      </c>
      <c r="B2014" s="2">
        <v>1.2827689381176677</v>
      </c>
    </row>
    <row r="2015" spans="1:2" x14ac:dyDescent="0.25">
      <c r="A2015" s="28" t="s">
        <v>87</v>
      </c>
      <c r="B2015" s="2">
        <v>3.7022159986856016</v>
      </c>
    </row>
    <row r="2016" spans="1:2" x14ac:dyDescent="0.25">
      <c r="A2016" s="28" t="s">
        <v>80</v>
      </c>
      <c r="B2016" s="2">
        <v>5.7722988622318354</v>
      </c>
    </row>
    <row r="2017" spans="1:2" x14ac:dyDescent="0.25">
      <c r="A2017" s="28" t="s">
        <v>84</v>
      </c>
      <c r="B2017" s="2">
        <v>13.93449040871921</v>
      </c>
    </row>
    <row r="2018" spans="1:2" x14ac:dyDescent="0.25">
      <c r="A2018" s="28" t="s">
        <v>86</v>
      </c>
      <c r="B2018" s="2">
        <v>4.1389907679435591</v>
      </c>
    </row>
    <row r="2019" spans="1:2" x14ac:dyDescent="0.25">
      <c r="A2019" s="6" t="s">
        <v>22</v>
      </c>
      <c r="B2019" s="2">
        <v>29.288681450715327</v>
      </c>
    </row>
    <row r="2020" spans="1:2" x14ac:dyDescent="0.25">
      <c r="A2020" s="28" t="s">
        <v>31</v>
      </c>
      <c r="B2020" s="2">
        <v>0.49914615049920441</v>
      </c>
    </row>
    <row r="2021" spans="1:2" x14ac:dyDescent="0.25">
      <c r="A2021" s="28" t="s">
        <v>29</v>
      </c>
      <c r="B2021" s="2">
        <v>0.16207903071304117</v>
      </c>
    </row>
    <row r="2022" spans="1:2" x14ac:dyDescent="0.25">
      <c r="A2022" s="28" t="s">
        <v>30</v>
      </c>
      <c r="B2022" s="2">
        <v>0.83797638282614462</v>
      </c>
    </row>
    <row r="2023" spans="1:2" x14ac:dyDescent="0.25">
      <c r="A2023" s="28" t="s">
        <v>88</v>
      </c>
      <c r="B2023" s="2">
        <v>2.3999701434261516</v>
      </c>
    </row>
    <row r="2024" spans="1:2" x14ac:dyDescent="0.25">
      <c r="A2024" s="28" t="s">
        <v>82</v>
      </c>
      <c r="B2024" s="2">
        <v>4.88464595064581</v>
      </c>
    </row>
    <row r="2025" spans="1:2" x14ac:dyDescent="0.25">
      <c r="A2025" s="28" t="s">
        <v>79</v>
      </c>
      <c r="B2025" s="2">
        <v>0.83265455846612024</v>
      </c>
    </row>
    <row r="2026" spans="1:2" x14ac:dyDescent="0.25">
      <c r="A2026" s="28" t="s">
        <v>87</v>
      </c>
      <c r="B2026" s="2">
        <v>0.98757445519914222</v>
      </c>
    </row>
    <row r="2027" spans="1:2" x14ac:dyDescent="0.25">
      <c r="A2027" s="28" t="s">
        <v>80</v>
      </c>
      <c r="B2027" s="2">
        <v>1.8016512752610965</v>
      </c>
    </row>
    <row r="2028" spans="1:2" x14ac:dyDescent="0.25">
      <c r="A2028" s="28" t="s">
        <v>84</v>
      </c>
      <c r="B2028" s="2">
        <v>16.518210411232225</v>
      </c>
    </row>
    <row r="2029" spans="1:2" x14ac:dyDescent="0.25">
      <c r="A2029" s="28" t="s">
        <v>86</v>
      </c>
      <c r="B2029" s="2">
        <v>0.36477309244638917</v>
      </c>
    </row>
    <row r="2030" spans="1:2" x14ac:dyDescent="0.25">
      <c r="A2030" s="6" t="s">
        <v>25</v>
      </c>
      <c r="B2030" s="2">
        <v>133.79335029025725</v>
      </c>
    </row>
    <row r="2031" spans="1:2" x14ac:dyDescent="0.25">
      <c r="A2031" s="28" t="s">
        <v>31</v>
      </c>
      <c r="B2031" s="2">
        <v>1.7389751975353649</v>
      </c>
    </row>
    <row r="2032" spans="1:2" x14ac:dyDescent="0.25">
      <c r="A2032" s="28" t="s">
        <v>29</v>
      </c>
      <c r="B2032" s="2">
        <v>0.96870791718414284</v>
      </c>
    </row>
    <row r="2033" spans="1:2" x14ac:dyDescent="0.25">
      <c r="A2033" s="28" t="s">
        <v>30</v>
      </c>
      <c r="B2033" s="2">
        <v>3.5782404254800029</v>
      </c>
    </row>
    <row r="2034" spans="1:2" x14ac:dyDescent="0.25">
      <c r="A2034" s="28" t="s">
        <v>88</v>
      </c>
      <c r="B2034" s="2">
        <v>20.631777223177238</v>
      </c>
    </row>
    <row r="2035" spans="1:2" x14ac:dyDescent="0.25">
      <c r="A2035" s="28" t="s">
        <v>82</v>
      </c>
      <c r="B2035" s="2">
        <v>9.0382554952420815</v>
      </c>
    </row>
    <row r="2036" spans="1:2" x14ac:dyDescent="0.25">
      <c r="A2036" s="28" t="s">
        <v>79</v>
      </c>
      <c r="B2036" s="2">
        <v>1.6890663384512534</v>
      </c>
    </row>
    <row r="2037" spans="1:2" x14ac:dyDescent="0.25">
      <c r="A2037" s="28" t="s">
        <v>87</v>
      </c>
      <c r="B2037" s="2">
        <v>5.7414428300827867</v>
      </c>
    </row>
    <row r="2038" spans="1:2" x14ac:dyDescent="0.25">
      <c r="A2038" s="28" t="s">
        <v>80</v>
      </c>
      <c r="B2038" s="2">
        <v>21.040859355597817</v>
      </c>
    </row>
    <row r="2039" spans="1:2" x14ac:dyDescent="0.25">
      <c r="A2039" s="28" t="s">
        <v>84</v>
      </c>
      <c r="B2039" s="2">
        <v>67.331780199951865</v>
      </c>
    </row>
    <row r="2040" spans="1:2" x14ac:dyDescent="0.25">
      <c r="A2040" s="28" t="s">
        <v>86</v>
      </c>
      <c r="B2040" s="2">
        <v>2.0342453075546589</v>
      </c>
    </row>
    <row r="2041" spans="1:2" x14ac:dyDescent="0.25">
      <c r="A2041" s="6" t="s">
        <v>23</v>
      </c>
      <c r="B2041" s="2">
        <v>29.950005368807723</v>
      </c>
    </row>
    <row r="2042" spans="1:2" x14ac:dyDescent="0.25">
      <c r="A2042" s="28" t="s">
        <v>31</v>
      </c>
      <c r="B2042" s="2">
        <v>1.1295541953681043</v>
      </c>
    </row>
    <row r="2043" spans="1:2" x14ac:dyDescent="0.25">
      <c r="A2043" s="28" t="s">
        <v>29</v>
      </c>
      <c r="B2043" s="2">
        <v>2.8236788933197143</v>
      </c>
    </row>
    <row r="2044" spans="1:2" x14ac:dyDescent="0.25">
      <c r="A2044" s="28" t="s">
        <v>30</v>
      </c>
      <c r="B2044" s="2">
        <v>1.5061286349016516</v>
      </c>
    </row>
    <row r="2045" spans="1:2" x14ac:dyDescent="0.25">
      <c r="A2045" s="28" t="s">
        <v>88</v>
      </c>
      <c r="B2045" s="2">
        <v>6.5519875711195708</v>
      </c>
    </row>
    <row r="2046" spans="1:2" x14ac:dyDescent="0.25">
      <c r="A2046" s="28" t="s">
        <v>82</v>
      </c>
      <c r="B2046" s="2">
        <v>5.862854616308673</v>
      </c>
    </row>
    <row r="2047" spans="1:2" x14ac:dyDescent="0.25">
      <c r="A2047" s="28" t="s">
        <v>79</v>
      </c>
      <c r="B2047" s="2">
        <v>1.9718530533221041</v>
      </c>
    </row>
    <row r="2048" spans="1:2" x14ac:dyDescent="0.25">
      <c r="A2048" s="28" t="s">
        <v>87</v>
      </c>
      <c r="B2048" s="2">
        <v>1.9094499492809596</v>
      </c>
    </row>
    <row r="2049" spans="1:2" x14ac:dyDescent="0.25">
      <c r="A2049" s="28" t="s">
        <v>80</v>
      </c>
      <c r="B2049" s="2">
        <v>1.0788797319319137</v>
      </c>
    </row>
    <row r="2050" spans="1:2" x14ac:dyDescent="0.25">
      <c r="A2050" s="28" t="s">
        <v>84</v>
      </c>
      <c r="B2050" s="2">
        <v>6.2858090217695901</v>
      </c>
    </row>
    <row r="2051" spans="1:2" x14ac:dyDescent="0.25">
      <c r="A2051" s="28" t="s">
        <v>86</v>
      </c>
      <c r="B2051" s="2">
        <v>0.82980970148544009</v>
      </c>
    </row>
    <row r="2052" spans="1:2" x14ac:dyDescent="0.25">
      <c r="A2052" s="6" t="s">
        <v>250</v>
      </c>
      <c r="B2052" s="2">
        <v>255.56698988261911</v>
      </c>
    </row>
    <row r="2053" spans="1:2" x14ac:dyDescent="0.25">
      <c r="A2053" s="28" t="s">
        <v>31</v>
      </c>
      <c r="B2053" s="2">
        <v>5.0006670893316558</v>
      </c>
    </row>
    <row r="2054" spans="1:2" x14ac:dyDescent="0.25">
      <c r="A2054" s="28" t="s">
        <v>29</v>
      </c>
      <c r="B2054" s="2">
        <v>2.4899291592957655</v>
      </c>
    </row>
    <row r="2055" spans="1:2" x14ac:dyDescent="0.25">
      <c r="A2055" s="28" t="s">
        <v>30</v>
      </c>
      <c r="B2055" s="2">
        <v>5.2983210748846732</v>
      </c>
    </row>
    <row r="2056" spans="1:2" x14ac:dyDescent="0.25">
      <c r="A2056" s="28" t="s">
        <v>88</v>
      </c>
      <c r="B2056" s="2">
        <v>19.884366587601104</v>
      </c>
    </row>
    <row r="2057" spans="1:2" x14ac:dyDescent="0.25">
      <c r="A2057" s="28" t="s">
        <v>82</v>
      </c>
      <c r="B2057" s="2">
        <v>28.151641777670378</v>
      </c>
    </row>
    <row r="2058" spans="1:2" x14ac:dyDescent="0.25">
      <c r="A2058" s="28" t="s">
        <v>79</v>
      </c>
      <c r="B2058" s="2">
        <v>8.9426601622916984</v>
      </c>
    </row>
    <row r="2059" spans="1:2" x14ac:dyDescent="0.25">
      <c r="A2059" s="28" t="s">
        <v>87</v>
      </c>
      <c r="B2059" s="2">
        <v>4.1511321228188161</v>
      </c>
    </row>
    <row r="2060" spans="1:2" x14ac:dyDescent="0.25">
      <c r="A2060" s="28" t="s">
        <v>80</v>
      </c>
      <c r="B2060" s="2">
        <v>21.964797210787424</v>
      </c>
    </row>
    <row r="2061" spans="1:2" x14ac:dyDescent="0.25">
      <c r="A2061" s="28" t="s">
        <v>84</v>
      </c>
      <c r="B2061" s="2">
        <v>156.66747804433379</v>
      </c>
    </row>
    <row r="2062" spans="1:2" x14ac:dyDescent="0.25">
      <c r="A2062" s="28" t="s">
        <v>86</v>
      </c>
      <c r="B2062" s="2">
        <v>3.0159966536037954</v>
      </c>
    </row>
    <row r="2063" spans="1:2" x14ac:dyDescent="0.25">
      <c r="A2063" s="6" t="s">
        <v>252</v>
      </c>
      <c r="B2063" s="2">
        <v>208.3976420097583</v>
      </c>
    </row>
    <row r="2064" spans="1:2" x14ac:dyDescent="0.25">
      <c r="A2064" s="28" t="s">
        <v>31</v>
      </c>
      <c r="B2064" s="2">
        <v>11.360948285470624</v>
      </c>
    </row>
    <row r="2065" spans="1:2" x14ac:dyDescent="0.25">
      <c r="A2065" s="28" t="s">
        <v>29</v>
      </c>
      <c r="B2065" s="2">
        <v>21.27710454367055</v>
      </c>
    </row>
    <row r="2066" spans="1:2" x14ac:dyDescent="0.25">
      <c r="A2066" s="28" t="s">
        <v>30</v>
      </c>
      <c r="B2066" s="2">
        <v>12.413989156124863</v>
      </c>
    </row>
    <row r="2067" spans="1:2" x14ac:dyDescent="0.25">
      <c r="A2067" s="28" t="s">
        <v>88</v>
      </c>
      <c r="B2067" s="2">
        <v>51.821130497014458</v>
      </c>
    </row>
    <row r="2068" spans="1:2" x14ac:dyDescent="0.25">
      <c r="A2068" s="28" t="s">
        <v>82</v>
      </c>
      <c r="B2068" s="2">
        <v>46.412939479577261</v>
      </c>
    </row>
    <row r="2069" spans="1:2" x14ac:dyDescent="0.25">
      <c r="A2069" s="28" t="s">
        <v>79</v>
      </c>
      <c r="B2069" s="2">
        <v>5.6010908522081353</v>
      </c>
    </row>
    <row r="2070" spans="1:2" x14ac:dyDescent="0.25">
      <c r="A2070" s="28" t="s">
        <v>87</v>
      </c>
      <c r="B2070" s="2">
        <v>2.0755627184263856</v>
      </c>
    </row>
    <row r="2071" spans="1:2" x14ac:dyDescent="0.25">
      <c r="A2071" s="28" t="s">
        <v>80</v>
      </c>
      <c r="B2071" s="2">
        <v>22.049942894563053</v>
      </c>
    </row>
    <row r="2072" spans="1:2" x14ac:dyDescent="0.25">
      <c r="A2072" s="28" t="s">
        <v>84</v>
      </c>
      <c r="B2072" s="2">
        <v>34.063298277742774</v>
      </c>
    </row>
    <row r="2073" spans="1:2" x14ac:dyDescent="0.25">
      <c r="A2073" s="28" t="s">
        <v>86</v>
      </c>
      <c r="B2073" s="2">
        <v>1.3216353049601754</v>
      </c>
    </row>
    <row r="2074" spans="1:2" x14ac:dyDescent="0.25">
      <c r="A2074" s="6" t="s">
        <v>230</v>
      </c>
      <c r="B2074" s="2">
        <v>77.677924879136214</v>
      </c>
    </row>
    <row r="2075" spans="1:2" x14ac:dyDescent="0.25">
      <c r="A2075" s="28" t="s">
        <v>31</v>
      </c>
      <c r="B2075" s="2">
        <v>2.9244962308081148</v>
      </c>
    </row>
    <row r="2076" spans="1:2" x14ac:dyDescent="0.25">
      <c r="A2076" s="28" t="s">
        <v>29</v>
      </c>
      <c r="B2076" s="2">
        <v>1.2700054561603991</v>
      </c>
    </row>
    <row r="2077" spans="1:2" x14ac:dyDescent="0.25">
      <c r="A2077" s="28" t="s">
        <v>30</v>
      </c>
      <c r="B2077" s="2">
        <v>7.3471014560530268</v>
      </c>
    </row>
    <row r="2078" spans="1:2" x14ac:dyDescent="0.25">
      <c r="A2078" s="28" t="s">
        <v>88</v>
      </c>
      <c r="B2078" s="2">
        <v>11.144386372242179</v>
      </c>
    </row>
    <row r="2079" spans="1:2" x14ac:dyDescent="0.25">
      <c r="A2079" s="28" t="s">
        <v>82</v>
      </c>
      <c r="B2079" s="2">
        <v>18.938141611301255</v>
      </c>
    </row>
    <row r="2080" spans="1:2" x14ac:dyDescent="0.25">
      <c r="A2080" s="28" t="s">
        <v>79</v>
      </c>
      <c r="B2080" s="2">
        <v>1.1440160773027335</v>
      </c>
    </row>
    <row r="2081" spans="1:2" x14ac:dyDescent="0.25">
      <c r="A2081" s="28" t="s">
        <v>87</v>
      </c>
      <c r="B2081" s="2">
        <v>3.2685651307193426</v>
      </c>
    </row>
    <row r="2082" spans="1:2" x14ac:dyDescent="0.25">
      <c r="A2082" s="28" t="s">
        <v>80</v>
      </c>
      <c r="B2082" s="2">
        <v>4.8348129756202871</v>
      </c>
    </row>
    <row r="2083" spans="1:2" x14ac:dyDescent="0.25">
      <c r="A2083" s="28" t="s">
        <v>84</v>
      </c>
      <c r="B2083" s="2">
        <v>25.468809227714381</v>
      </c>
    </row>
    <row r="2084" spans="1:2" x14ac:dyDescent="0.25">
      <c r="A2084" s="28" t="s">
        <v>86</v>
      </c>
      <c r="B2084" s="2">
        <v>1.3375903412144896</v>
      </c>
    </row>
    <row r="2085" spans="1:2" x14ac:dyDescent="0.25">
      <c r="A2085" s="6" t="s">
        <v>93</v>
      </c>
      <c r="B2085" s="2">
        <v>2280.600980134996</v>
      </c>
    </row>
    <row r="2086" spans="1:2" x14ac:dyDescent="0.25">
      <c r="A2086" s="28" t="s">
        <v>31</v>
      </c>
      <c r="B2086" s="2">
        <v>87.856621889104773</v>
      </c>
    </row>
    <row r="2087" spans="1:2" x14ac:dyDescent="0.25">
      <c r="A2087" s="28" t="s">
        <v>29</v>
      </c>
      <c r="B2087" s="2">
        <v>64.94790715649016</v>
      </c>
    </row>
    <row r="2088" spans="1:2" x14ac:dyDescent="0.25">
      <c r="A2088" s="28" t="s">
        <v>30</v>
      </c>
      <c r="B2088" s="2">
        <v>74.451897291097552</v>
      </c>
    </row>
    <row r="2089" spans="1:2" x14ac:dyDescent="0.25">
      <c r="A2089" s="28" t="s">
        <v>88</v>
      </c>
      <c r="B2089" s="2">
        <v>371.19716991520988</v>
      </c>
    </row>
    <row r="2090" spans="1:2" x14ac:dyDescent="0.25">
      <c r="A2090" s="28" t="s">
        <v>82</v>
      </c>
      <c r="B2090" s="2">
        <v>564.73499709325415</v>
      </c>
    </row>
    <row r="2091" spans="1:2" x14ac:dyDescent="0.25">
      <c r="A2091" s="28" t="s">
        <v>79</v>
      </c>
      <c r="B2091" s="2">
        <v>81.517010497810759</v>
      </c>
    </row>
    <row r="2092" spans="1:2" x14ac:dyDescent="0.25">
      <c r="A2092" s="28" t="s">
        <v>87</v>
      </c>
      <c r="B2092" s="2">
        <v>97.642164860625925</v>
      </c>
    </row>
    <row r="2093" spans="1:2" x14ac:dyDescent="0.25">
      <c r="A2093" s="28" t="s">
        <v>80</v>
      </c>
      <c r="B2093" s="2">
        <v>164.4715210697546</v>
      </c>
    </row>
    <row r="2094" spans="1:2" x14ac:dyDescent="0.25">
      <c r="A2094" s="28" t="s">
        <v>84</v>
      </c>
      <c r="B2094" s="2">
        <v>740.89161706687241</v>
      </c>
    </row>
    <row r="2095" spans="1:2" x14ac:dyDescent="0.25">
      <c r="A2095" s="28" t="s">
        <v>86</v>
      </c>
      <c r="B2095" s="2">
        <v>32.890073294775831</v>
      </c>
    </row>
    <row r="2096" spans="1:2" x14ac:dyDescent="0.25">
      <c r="A2096" s="1" t="s">
        <v>2</v>
      </c>
      <c r="B2096" s="2">
        <v>22069.212430173098</v>
      </c>
    </row>
  </sheetData>
  <sortState ref="A3:B311">
    <sortCondition ref="A5" customList="AUT,BAW,DEU,BRD,FRA,EUE,EUN,EUS,EU28,SWZ,USA,OEC,BRZ,RUS,IND,CHI,RSA,ARB,OPE,ROW"/>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dimension ref="A3:H11"/>
  <sheetViews>
    <sheetView workbookViewId="0">
      <selection activeCell="E5" sqref="E5"/>
    </sheetView>
  </sheetViews>
  <sheetFormatPr baseColWidth="10" defaultRowHeight="15" x14ac:dyDescent="0.25"/>
  <cols>
    <col min="1" max="1" width="22.42578125" bestFit="1" customWidth="1"/>
    <col min="2" max="2" width="23.7109375" bestFit="1" customWidth="1"/>
    <col min="3" max="19" width="12" bestFit="1" customWidth="1"/>
    <col min="20" max="20" width="13.42578125" customWidth="1"/>
    <col min="21" max="21" width="15.5703125" customWidth="1"/>
    <col min="22" max="38" width="12" bestFit="1" customWidth="1"/>
    <col min="39" max="39" width="12.7109375" customWidth="1"/>
    <col min="40" max="40" width="12" customWidth="1"/>
    <col min="41" max="57" width="12" bestFit="1" customWidth="1"/>
    <col min="58" max="58" width="13.42578125" customWidth="1"/>
    <col min="59" max="59" width="12" customWidth="1"/>
    <col min="60" max="76" width="12" bestFit="1" customWidth="1"/>
    <col min="77" max="77" width="12.28515625" customWidth="1"/>
    <col min="78" max="96" width="12" bestFit="1" customWidth="1"/>
    <col min="97" max="97" width="12" customWidth="1"/>
    <col min="98" max="114" width="12" bestFit="1" customWidth="1"/>
    <col min="115" max="115" width="12.7109375" customWidth="1"/>
    <col min="116" max="116" width="12" customWidth="1"/>
    <col min="117" max="133" width="12" bestFit="1" customWidth="1"/>
    <col min="134" max="134" width="12.42578125" customWidth="1"/>
    <col min="135" max="135" width="12" customWidth="1"/>
    <col min="136" max="152" width="12" bestFit="1" customWidth="1"/>
    <col min="153" max="153" width="12.85546875" customWidth="1"/>
    <col min="154" max="154" width="12" customWidth="1"/>
    <col min="155" max="171" width="12" bestFit="1" customWidth="1"/>
    <col min="172" max="172" width="12.42578125" customWidth="1"/>
    <col min="173" max="173" width="12" customWidth="1"/>
    <col min="174" max="190" width="12" bestFit="1" customWidth="1"/>
    <col min="191" max="191" width="12.42578125" customWidth="1"/>
    <col min="192" max="192" width="12" customWidth="1"/>
    <col min="193" max="209" width="12" bestFit="1" customWidth="1"/>
    <col min="210" max="210" width="12.28515625" customWidth="1"/>
    <col min="211" max="211" width="12" customWidth="1"/>
    <col min="212" max="228" width="12" bestFit="1" customWidth="1"/>
    <col min="229" max="229" width="12.5703125" customWidth="1"/>
    <col min="230" max="230" width="12" customWidth="1"/>
    <col min="231" max="247" width="12" bestFit="1" customWidth="1"/>
    <col min="248" max="248" width="12.5703125" customWidth="1"/>
    <col min="249" max="249" width="12" customWidth="1"/>
    <col min="250" max="266" width="12" bestFit="1" customWidth="1"/>
    <col min="267" max="267" width="13.5703125" customWidth="1"/>
    <col min="268" max="268" width="12" customWidth="1"/>
    <col min="269" max="285" width="12" bestFit="1" customWidth="1"/>
    <col min="286" max="286" width="12.42578125" customWidth="1"/>
    <col min="287" max="287" width="12" customWidth="1"/>
    <col min="288" max="290" width="12" bestFit="1" customWidth="1"/>
    <col min="291" max="291" width="12" customWidth="1"/>
    <col min="292" max="304" width="12" bestFit="1" customWidth="1"/>
    <col min="305" max="305" width="12.5703125" customWidth="1"/>
    <col min="306" max="306" width="12" customWidth="1"/>
    <col min="307" max="308" width="12" bestFit="1" customWidth="1"/>
    <col min="309" max="309" width="4.42578125" customWidth="1"/>
    <col min="310" max="323" width="12" bestFit="1" customWidth="1"/>
    <col min="324" max="324" width="13" customWidth="1"/>
    <col min="325" max="326" width="12" customWidth="1"/>
    <col min="327" max="342" width="12" bestFit="1" customWidth="1"/>
    <col min="343" max="343" width="12.7109375" bestFit="1" customWidth="1"/>
    <col min="344" max="344" width="15.5703125" bestFit="1" customWidth="1"/>
  </cols>
  <sheetData>
    <row r="3" spans="1:8" x14ac:dyDescent="0.25">
      <c r="A3" s="4" t="s">
        <v>92</v>
      </c>
      <c r="B3" s="4" t="s">
        <v>0</v>
      </c>
    </row>
    <row r="4" spans="1:8" x14ac:dyDescent="0.25">
      <c r="A4" s="4" t="s">
        <v>3</v>
      </c>
      <c r="B4" t="s">
        <v>53</v>
      </c>
      <c r="C4" t="s">
        <v>231</v>
      </c>
      <c r="D4" t="s">
        <v>19</v>
      </c>
      <c r="E4" t="s">
        <v>52</v>
      </c>
      <c r="F4" t="s">
        <v>25</v>
      </c>
      <c r="G4" t="s">
        <v>230</v>
      </c>
      <c r="H4" t="s">
        <v>2</v>
      </c>
    </row>
    <row r="5" spans="1:8" x14ac:dyDescent="0.25">
      <c r="A5" s="1" t="s">
        <v>27</v>
      </c>
      <c r="B5" s="2">
        <v>4.9243225845415406</v>
      </c>
      <c r="C5" s="2">
        <v>6.2705243187414395</v>
      </c>
      <c r="D5" s="2">
        <v>5.0989281591198257</v>
      </c>
      <c r="E5" s="2">
        <v>5.3736381676673002</v>
      </c>
      <c r="F5" s="2">
        <v>5.7018300393318349</v>
      </c>
      <c r="G5" s="2">
        <v>5.0934398133529326</v>
      </c>
      <c r="H5" s="2">
        <v>32.462683082754872</v>
      </c>
    </row>
    <row r="6" spans="1:8" x14ac:dyDescent="0.25">
      <c r="A6" s="3" t="s">
        <v>10</v>
      </c>
      <c r="B6" s="2">
        <v>0.98841731745074335</v>
      </c>
      <c r="C6" s="2">
        <v>1.173227245296915</v>
      </c>
      <c r="D6" s="2">
        <v>1.0039554377295166</v>
      </c>
      <c r="E6" s="2">
        <v>1.0290794780205608</v>
      </c>
      <c r="F6" s="2">
        <v>1.0836735641917505</v>
      </c>
      <c r="G6" s="2">
        <v>1.0061631179130588</v>
      </c>
      <c r="H6" s="2">
        <v>6.2845161606025446</v>
      </c>
    </row>
    <row r="7" spans="1:8" x14ac:dyDescent="0.25">
      <c r="A7" s="3" t="s">
        <v>11</v>
      </c>
      <c r="B7" s="2">
        <v>1.0203511076005893</v>
      </c>
      <c r="C7" s="2">
        <v>1.3300183673607309</v>
      </c>
      <c r="D7" s="2">
        <v>1.0142634953510596</v>
      </c>
      <c r="E7" s="2">
        <v>1.0753266045127434</v>
      </c>
      <c r="F7" s="2">
        <v>1.199579655372631</v>
      </c>
      <c r="G7" s="2">
        <v>1.0435547550320281</v>
      </c>
      <c r="H7" s="2">
        <v>6.6830939852297826</v>
      </c>
    </row>
    <row r="8" spans="1:8" x14ac:dyDescent="0.25">
      <c r="A8" s="3" t="s">
        <v>12</v>
      </c>
      <c r="B8" s="2">
        <v>0.96924270982836525</v>
      </c>
      <c r="C8" s="2">
        <v>1.3623291309983516</v>
      </c>
      <c r="D8" s="2">
        <v>0.99986921514654514</v>
      </c>
      <c r="E8" s="2">
        <v>1.1201819540553941</v>
      </c>
      <c r="F8" s="2">
        <v>1.2010783496336044</v>
      </c>
      <c r="G8" s="2">
        <v>1.0225236025616826</v>
      </c>
      <c r="H8" s="2">
        <v>6.6752249622239441</v>
      </c>
    </row>
    <row r="9" spans="1:8" x14ac:dyDescent="0.25">
      <c r="A9" s="3" t="s">
        <v>13</v>
      </c>
      <c r="B9" s="2">
        <v>0.94736277410954506</v>
      </c>
      <c r="C9" s="2">
        <v>1.4049566969947096</v>
      </c>
      <c r="D9" s="2">
        <v>1.0805019516238201</v>
      </c>
      <c r="E9" s="2">
        <v>1.1490380464374588</v>
      </c>
      <c r="F9" s="2">
        <v>1.2175244637082006</v>
      </c>
      <c r="G9" s="2">
        <v>1.0211987068627302</v>
      </c>
      <c r="H9" s="2">
        <v>6.8205826397364646</v>
      </c>
    </row>
    <row r="10" spans="1:8" x14ac:dyDescent="0.25">
      <c r="A10" s="3" t="s">
        <v>224</v>
      </c>
      <c r="B10" s="2">
        <v>0.99894867555229727</v>
      </c>
      <c r="C10" s="2">
        <v>0.99999287809073234</v>
      </c>
      <c r="D10" s="2">
        <v>1.0003380592688844</v>
      </c>
      <c r="E10" s="2">
        <v>1.0000120846411438</v>
      </c>
      <c r="F10" s="2">
        <v>0.99997400642564871</v>
      </c>
      <c r="G10" s="2">
        <v>0.99999963098343225</v>
      </c>
      <c r="H10" s="2">
        <v>5.9992653349621383</v>
      </c>
    </row>
    <row r="11" spans="1:8" x14ac:dyDescent="0.25">
      <c r="A11" s="1" t="s">
        <v>2</v>
      </c>
      <c r="B11" s="2">
        <v>4.9243225845415406</v>
      </c>
      <c r="C11" s="2">
        <v>6.2705243187414395</v>
      </c>
      <c r="D11" s="2">
        <v>5.0989281591198257</v>
      </c>
      <c r="E11" s="2">
        <v>5.3736381676673002</v>
      </c>
      <c r="F11" s="2">
        <v>5.7018300393318349</v>
      </c>
      <c r="G11" s="2">
        <v>5.0934398133529326</v>
      </c>
      <c r="H11" s="2">
        <v>32.462683082754872</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8"/>
  <dimension ref="A3:AM12"/>
  <sheetViews>
    <sheetView workbookViewId="0">
      <selection activeCell="E11" sqref="E11"/>
    </sheetView>
  </sheetViews>
  <sheetFormatPr baseColWidth="10" defaultRowHeight="15" x14ac:dyDescent="0.25"/>
  <cols>
    <col min="1" max="1" width="22.42578125" bestFit="1" customWidth="1"/>
    <col min="2" max="2" width="23.7109375" bestFit="1" customWidth="1"/>
    <col min="3" max="51" width="12" customWidth="1"/>
    <col min="52" max="52" width="12.7109375" customWidth="1"/>
    <col min="53" max="68" width="12" customWidth="1"/>
    <col min="69" max="69" width="12.42578125" customWidth="1"/>
    <col min="70" max="172" width="12" customWidth="1"/>
    <col min="173" max="173" width="12.5703125" customWidth="1"/>
    <col min="174" max="191" width="12" customWidth="1"/>
    <col min="192" max="192" width="12.85546875" customWidth="1"/>
    <col min="193" max="208" width="12" customWidth="1"/>
    <col min="209" max="209" width="12.5703125" customWidth="1"/>
    <col min="210" max="227" width="12" customWidth="1"/>
    <col min="228" max="228" width="13.5703125" customWidth="1"/>
    <col min="229" max="266" width="12" customWidth="1"/>
    <col min="267" max="267" width="12.42578125" customWidth="1"/>
    <col min="268" max="326" width="12" customWidth="1"/>
    <col min="327" max="327" width="13.42578125" customWidth="1"/>
    <col min="328" max="328" width="15.5703125" customWidth="1"/>
    <col min="329" max="358" width="12" customWidth="1"/>
    <col min="359" max="359" width="12.5703125" customWidth="1"/>
    <col min="360" max="396" width="12" customWidth="1"/>
    <col min="397" max="397" width="12" bestFit="1" customWidth="1"/>
    <col min="398" max="415" width="12" customWidth="1"/>
    <col min="416" max="416" width="12.7109375" bestFit="1" customWidth="1"/>
    <col min="417" max="431" width="12" customWidth="1"/>
    <col min="432" max="432" width="12.42578125" bestFit="1" customWidth="1"/>
    <col min="433" max="444" width="12" customWidth="1"/>
    <col min="445" max="445" width="12" bestFit="1" customWidth="1"/>
    <col min="446" max="462" width="12" customWidth="1"/>
    <col min="463" max="463" width="12" bestFit="1" customWidth="1"/>
    <col min="464" max="481" width="12" customWidth="1"/>
    <col min="482" max="482" width="12" bestFit="1" customWidth="1"/>
    <col min="483" max="499" width="12" customWidth="1"/>
    <col min="500" max="500" width="12" bestFit="1" customWidth="1"/>
    <col min="501" max="537" width="12" customWidth="1"/>
    <col min="538" max="538" width="12.5703125" bestFit="1" customWidth="1"/>
    <col min="539" max="556" width="12" customWidth="1"/>
    <col min="557" max="557" width="12.85546875" bestFit="1" customWidth="1"/>
    <col min="558" max="575" width="12" customWidth="1"/>
    <col min="576" max="576" width="12.5703125" bestFit="1" customWidth="1"/>
    <col min="577" max="594" width="12" customWidth="1"/>
    <col min="595" max="595" width="13.5703125" bestFit="1" customWidth="1"/>
    <col min="596" max="631" width="12" customWidth="1"/>
    <col min="632" max="632" width="12.42578125" bestFit="1" customWidth="1"/>
    <col min="633" max="650" width="12" customWidth="1"/>
    <col min="651" max="651" width="12" bestFit="1" customWidth="1"/>
    <col min="652" max="669" width="12" customWidth="1"/>
    <col min="670" max="670" width="12" bestFit="1" customWidth="1"/>
    <col min="671" max="688" width="12" customWidth="1"/>
    <col min="689" max="689" width="12" bestFit="1" customWidth="1"/>
    <col min="690" max="690" width="12.7109375" bestFit="1" customWidth="1"/>
    <col min="691" max="700" width="12" customWidth="1"/>
    <col min="701" max="701" width="12" bestFit="1" customWidth="1"/>
    <col min="702" max="720" width="12" customWidth="1"/>
    <col min="721" max="721" width="12" bestFit="1" customWidth="1"/>
    <col min="722" max="740" width="12" customWidth="1"/>
    <col min="741" max="741" width="12.7109375" bestFit="1" customWidth="1"/>
    <col min="742" max="757" width="12" customWidth="1"/>
    <col min="758" max="758" width="12.42578125" bestFit="1" customWidth="1"/>
    <col min="759" max="775" width="12" customWidth="1"/>
    <col min="776" max="776" width="12" bestFit="1" customWidth="1"/>
    <col min="777" max="794" width="12" customWidth="1"/>
    <col min="795" max="795" width="12" bestFit="1" customWidth="1"/>
    <col min="796" max="803" width="12" customWidth="1"/>
    <col min="804" max="804" width="12" bestFit="1" customWidth="1"/>
    <col min="805" max="822" width="12" customWidth="1"/>
    <col min="823" max="823" width="12" bestFit="1" customWidth="1"/>
    <col min="824" max="861" width="12" customWidth="1"/>
    <col min="862" max="862" width="12.5703125" bestFit="1" customWidth="1"/>
    <col min="863" max="880" width="12" customWidth="1"/>
    <col min="881" max="881" width="12.85546875" bestFit="1" customWidth="1"/>
    <col min="882" max="897" width="12" customWidth="1"/>
    <col min="898" max="898" width="12.5703125" bestFit="1" customWidth="1"/>
    <col min="899" max="916" width="12" customWidth="1"/>
    <col min="917" max="917" width="13.5703125" bestFit="1" customWidth="1"/>
    <col min="918" max="955" width="12" customWidth="1"/>
    <col min="956" max="956" width="12.42578125" bestFit="1" customWidth="1"/>
    <col min="957" max="975" width="12" customWidth="1"/>
    <col min="976" max="976" width="12" bestFit="1" customWidth="1"/>
    <col min="977" max="995" width="12" customWidth="1"/>
    <col min="996" max="996" width="12" bestFit="1" customWidth="1"/>
    <col min="997" max="1014" width="12" customWidth="1"/>
    <col min="1015" max="1015" width="12" bestFit="1" customWidth="1"/>
    <col min="1016" max="1016" width="13.42578125" bestFit="1" customWidth="1"/>
    <col min="1017" max="1035" width="12" customWidth="1"/>
    <col min="1036" max="1036" width="12" bestFit="1" customWidth="1"/>
    <col min="1037" max="1055" width="12" customWidth="1"/>
    <col min="1056" max="1056" width="12" bestFit="1" customWidth="1"/>
    <col min="1057" max="1075" width="12" customWidth="1"/>
    <col min="1076" max="1076" width="12.7109375" bestFit="1" customWidth="1"/>
    <col min="1077" max="1089" width="12" customWidth="1"/>
    <col min="1090" max="1090" width="12.42578125" bestFit="1" customWidth="1"/>
    <col min="1091" max="1101" width="12" customWidth="1"/>
    <col min="1102" max="1102" width="12" bestFit="1" customWidth="1"/>
    <col min="1103" max="1120" width="12" customWidth="1"/>
    <col min="1121" max="1121" width="12" bestFit="1" customWidth="1"/>
    <col min="1122" max="1140" width="12" customWidth="1"/>
    <col min="1141" max="1141" width="12" bestFit="1" customWidth="1"/>
    <col min="1142" max="1159" width="12" customWidth="1"/>
    <col min="1160" max="1160" width="12" bestFit="1" customWidth="1"/>
    <col min="1161" max="1199" width="12" customWidth="1"/>
    <col min="1200" max="1200" width="12.5703125" bestFit="1" customWidth="1"/>
    <col min="1201" max="1219" width="12" customWidth="1"/>
    <col min="1220" max="1220" width="12.85546875" bestFit="1" customWidth="1"/>
    <col min="1221" max="1239" width="12" customWidth="1"/>
    <col min="1240" max="1240" width="12.5703125" bestFit="1" customWidth="1"/>
    <col min="1241" max="1259" width="12" customWidth="1"/>
    <col min="1260" max="1260" width="13.5703125" bestFit="1" customWidth="1"/>
    <col min="1261" max="1298" width="12" customWidth="1"/>
    <col min="1299" max="1299" width="12.42578125" bestFit="1" customWidth="1"/>
    <col min="1300" max="1318" width="12" customWidth="1"/>
    <col min="1319" max="1319" width="12" bestFit="1" customWidth="1"/>
    <col min="1320" max="1338" width="12" customWidth="1"/>
    <col min="1339" max="1339" width="12" bestFit="1" customWidth="1"/>
    <col min="1340" max="1358" width="12" customWidth="1"/>
    <col min="1359" max="1359" width="12" bestFit="1" customWidth="1"/>
    <col min="1360" max="1360" width="12.28515625" bestFit="1" customWidth="1"/>
    <col min="1361" max="1379" width="12" customWidth="1"/>
    <col min="1380" max="1380" width="12" bestFit="1" customWidth="1"/>
    <col min="1381" max="1400" width="12" customWidth="1"/>
    <col min="1401" max="1401" width="12" bestFit="1" customWidth="1"/>
    <col min="1402" max="1421" width="12" customWidth="1"/>
    <col min="1422" max="1422" width="12.7109375" bestFit="1" customWidth="1"/>
    <col min="1423" max="1441" width="12" customWidth="1"/>
    <col min="1442" max="1442" width="12.42578125" bestFit="1" customWidth="1"/>
    <col min="1443" max="1461" width="12" customWidth="1"/>
    <col min="1462" max="1462" width="12" bestFit="1" customWidth="1"/>
    <col min="1463" max="1482" width="12" customWidth="1"/>
    <col min="1483" max="1483" width="12" bestFit="1" customWidth="1"/>
    <col min="1484" max="1503" width="12" customWidth="1"/>
    <col min="1504" max="1504" width="12" bestFit="1" customWidth="1"/>
    <col min="1505" max="1524" width="12" customWidth="1"/>
    <col min="1525" max="1525" width="12" bestFit="1" customWidth="1"/>
    <col min="1526" max="1566" width="12" customWidth="1"/>
    <col min="1567" max="1567" width="12.5703125" bestFit="1" customWidth="1"/>
    <col min="1568" max="1587" width="12" customWidth="1"/>
    <col min="1588" max="1588" width="12.85546875" bestFit="1" customWidth="1"/>
    <col min="1589" max="1608" width="12" customWidth="1"/>
    <col min="1609" max="1609" width="12.5703125" bestFit="1" customWidth="1"/>
    <col min="1610" max="1629" width="12" customWidth="1"/>
    <col min="1630" max="1630" width="13.5703125" bestFit="1" customWidth="1"/>
    <col min="1631" max="1670" width="12" customWidth="1"/>
    <col min="1671" max="1671" width="12.42578125" bestFit="1" customWidth="1"/>
    <col min="1672" max="1691" width="12" customWidth="1"/>
    <col min="1692" max="1692" width="12" bestFit="1" customWidth="1"/>
    <col min="1693" max="1712" width="12" customWidth="1"/>
    <col min="1713" max="1713" width="12" bestFit="1" customWidth="1"/>
    <col min="1714" max="1733" width="12" customWidth="1"/>
    <col min="1734" max="1735" width="12" bestFit="1" customWidth="1"/>
    <col min="1736" max="1754" width="12" customWidth="1"/>
    <col min="1755" max="1755" width="12" bestFit="1" customWidth="1"/>
    <col min="1756" max="1774" width="12" customWidth="1"/>
    <col min="1775" max="1775" width="12" bestFit="1" customWidth="1"/>
    <col min="1776" max="1794" width="12" customWidth="1"/>
    <col min="1795" max="1795" width="12.7109375" bestFit="1" customWidth="1"/>
    <col min="1796" max="1814" width="12" customWidth="1"/>
    <col min="1815" max="1815" width="12.42578125" bestFit="1" customWidth="1"/>
    <col min="1816" max="1833" width="12" customWidth="1"/>
    <col min="1834" max="1834" width="12" bestFit="1" customWidth="1"/>
    <col min="1835" max="1852" width="12" customWidth="1"/>
    <col min="1853" max="1853" width="12" bestFit="1" customWidth="1"/>
    <col min="1854" max="1872" width="12" customWidth="1"/>
    <col min="1873" max="1873" width="12" bestFit="1" customWidth="1"/>
    <col min="1874" max="1891" width="12" customWidth="1"/>
    <col min="1892" max="1892" width="12" bestFit="1" customWidth="1"/>
    <col min="1893" max="1931" width="12" customWidth="1"/>
    <col min="1932" max="1932" width="12.5703125" bestFit="1" customWidth="1"/>
    <col min="1933" max="1951" width="12" customWidth="1"/>
    <col min="1952" max="1952" width="12.85546875" bestFit="1" customWidth="1"/>
    <col min="1953" max="1971" width="12" customWidth="1"/>
    <col min="1972" max="1972" width="12.5703125" bestFit="1" customWidth="1"/>
    <col min="1973" max="1991" width="12" customWidth="1"/>
    <col min="1992" max="1992" width="13.5703125" bestFit="1" customWidth="1"/>
    <col min="1993" max="2030" width="12" customWidth="1"/>
    <col min="2031" max="2031" width="12.42578125" bestFit="1" customWidth="1"/>
    <col min="2032" max="2050" width="12" customWidth="1"/>
    <col min="2051" max="2051" width="12" bestFit="1" customWidth="1"/>
    <col min="2052" max="2070" width="12" customWidth="1"/>
    <col min="2071" max="2071" width="12" bestFit="1" customWidth="1"/>
    <col min="2072" max="2090" width="12" customWidth="1"/>
    <col min="2091" max="2091" width="12" bestFit="1" customWidth="1"/>
    <col min="2092" max="2092" width="12.7109375" bestFit="1" customWidth="1"/>
    <col min="2093" max="2112" width="12" customWidth="1"/>
    <col min="2113" max="2113" width="12" bestFit="1" customWidth="1"/>
    <col min="2114" max="2133" width="12" customWidth="1"/>
    <col min="2134" max="2134" width="12" bestFit="1" customWidth="1"/>
    <col min="2135" max="2154" width="12" customWidth="1"/>
    <col min="2155" max="2155" width="12.7109375" bestFit="1" customWidth="1"/>
    <col min="2156" max="2175" width="12" customWidth="1"/>
    <col min="2176" max="2176" width="12.42578125" bestFit="1" customWidth="1"/>
    <col min="2177" max="2196" width="12" customWidth="1"/>
    <col min="2197" max="2197" width="12" bestFit="1" customWidth="1"/>
    <col min="2198" max="2216" width="12" customWidth="1"/>
    <col min="2217" max="2217" width="12" bestFit="1" customWidth="1"/>
    <col min="2218" max="2237" width="12" customWidth="1"/>
    <col min="2238" max="2238" width="12" bestFit="1" customWidth="1"/>
    <col min="2239" max="2258" width="12" customWidth="1"/>
    <col min="2259" max="2259" width="12" bestFit="1" customWidth="1"/>
    <col min="2260" max="2300" width="12" customWidth="1"/>
    <col min="2301" max="2301" width="12.5703125" bestFit="1" customWidth="1"/>
    <col min="2302" max="2321" width="12" customWidth="1"/>
    <col min="2322" max="2322" width="12.85546875" bestFit="1" customWidth="1"/>
    <col min="2323" max="2342" width="12" customWidth="1"/>
    <col min="2343" max="2343" width="12.5703125" bestFit="1" customWidth="1"/>
    <col min="2344" max="2363" width="12" customWidth="1"/>
    <col min="2364" max="2364" width="13.5703125" bestFit="1" customWidth="1"/>
    <col min="2365" max="2404" width="12" customWidth="1"/>
    <col min="2405" max="2405" width="12.42578125" bestFit="1" customWidth="1"/>
    <col min="2406" max="2425" width="12" customWidth="1"/>
    <col min="2426" max="2426" width="12" bestFit="1" customWidth="1"/>
    <col min="2427" max="2446" width="12" customWidth="1"/>
    <col min="2447" max="2447" width="12" bestFit="1" customWidth="1"/>
    <col min="2448" max="2467" width="12" customWidth="1"/>
    <col min="2468" max="2468" width="12" bestFit="1" customWidth="1"/>
    <col min="2469" max="2469" width="12.42578125" bestFit="1" customWidth="1"/>
    <col min="2470" max="2489" width="12" customWidth="1"/>
    <col min="2490" max="2490" width="12" bestFit="1" customWidth="1"/>
    <col min="2491" max="2510" width="12" customWidth="1"/>
    <col min="2511" max="2511" width="12" bestFit="1" customWidth="1"/>
    <col min="2512" max="2531" width="12" customWidth="1"/>
    <col min="2532" max="2532" width="12.7109375" bestFit="1" customWidth="1"/>
    <col min="2533" max="2552" width="12" customWidth="1"/>
    <col min="2553" max="2553" width="12.42578125" bestFit="1" customWidth="1"/>
    <col min="2554" max="2572" width="12" customWidth="1"/>
    <col min="2573" max="2573" width="12" bestFit="1" customWidth="1"/>
    <col min="2574" max="2593" width="12" customWidth="1"/>
    <col min="2594" max="2594" width="12" bestFit="1" customWidth="1"/>
    <col min="2595" max="2614" width="12" customWidth="1"/>
    <col min="2615" max="2615" width="12" bestFit="1" customWidth="1"/>
    <col min="2616" max="2635" width="12" customWidth="1"/>
    <col min="2636" max="2636" width="12" bestFit="1" customWidth="1"/>
    <col min="2637" max="2677" width="12" customWidth="1"/>
    <col min="2678" max="2678" width="12.5703125" bestFit="1" customWidth="1"/>
    <col min="2679" max="2698" width="12" customWidth="1"/>
    <col min="2699" max="2699" width="12.85546875" bestFit="1" customWidth="1"/>
    <col min="2700" max="2719" width="12" customWidth="1"/>
    <col min="2720" max="2720" width="12.5703125" bestFit="1" customWidth="1"/>
    <col min="2721" max="2740" width="12" customWidth="1"/>
    <col min="2741" max="2741" width="13.5703125" bestFit="1" customWidth="1"/>
    <col min="2742" max="2781" width="12" customWidth="1"/>
    <col min="2782" max="2782" width="12.42578125" bestFit="1" customWidth="1"/>
    <col min="2783" max="2802" width="12" customWidth="1"/>
    <col min="2803" max="2803" width="12" bestFit="1" customWidth="1"/>
    <col min="2804" max="2823" width="12" customWidth="1"/>
    <col min="2824" max="2824" width="12" bestFit="1" customWidth="1"/>
    <col min="2825" max="2844" width="12" customWidth="1"/>
    <col min="2845" max="2845" width="12" bestFit="1" customWidth="1"/>
    <col min="2846" max="2846" width="12.85546875" bestFit="1" customWidth="1"/>
    <col min="2847" max="2865" width="12" customWidth="1"/>
    <col min="2866" max="2866" width="12" bestFit="1" customWidth="1"/>
    <col min="2867" max="2886" width="12" customWidth="1"/>
    <col min="2887" max="2887" width="12" bestFit="1" customWidth="1"/>
    <col min="2888" max="2907" width="12" customWidth="1"/>
    <col min="2908" max="2908" width="12.7109375" bestFit="1" customWidth="1"/>
    <col min="2909" max="2927" width="12" customWidth="1"/>
    <col min="2928" max="2928" width="12.42578125" bestFit="1" customWidth="1"/>
    <col min="2929" max="2947" width="12" customWidth="1"/>
    <col min="2948" max="2948" width="12" bestFit="1" customWidth="1"/>
    <col min="2949" max="2967" width="12" customWidth="1"/>
    <col min="2968" max="2968" width="12" bestFit="1" customWidth="1"/>
    <col min="2969" max="2987" width="12" customWidth="1"/>
    <col min="2988" max="2988" width="12" bestFit="1" customWidth="1"/>
    <col min="2989" max="3007" width="12" customWidth="1"/>
    <col min="3008" max="3008" width="12" bestFit="1" customWidth="1"/>
    <col min="3009" max="3049" width="12" customWidth="1"/>
    <col min="3050" max="3050" width="12.5703125" bestFit="1" customWidth="1"/>
    <col min="3051" max="3069" width="12" customWidth="1"/>
    <col min="3070" max="3070" width="12.85546875" bestFit="1" customWidth="1"/>
    <col min="3071" max="3090" width="12" customWidth="1"/>
    <col min="3091" max="3091" width="12.5703125" bestFit="1" customWidth="1"/>
    <col min="3092" max="3111" width="12" customWidth="1"/>
    <col min="3112" max="3112" width="13.5703125" bestFit="1" customWidth="1"/>
    <col min="3113" max="3152" width="12" customWidth="1"/>
    <col min="3153" max="3153" width="12.42578125" bestFit="1" customWidth="1"/>
    <col min="3154" max="3173" width="12" customWidth="1"/>
    <col min="3174" max="3174" width="12" bestFit="1" customWidth="1"/>
    <col min="3175" max="3194" width="12" customWidth="1"/>
    <col min="3195" max="3195" width="12" bestFit="1" customWidth="1"/>
    <col min="3196" max="3215" width="12" customWidth="1"/>
    <col min="3216" max="3216" width="12" bestFit="1" customWidth="1"/>
    <col min="3217" max="3217" width="12.42578125" bestFit="1" customWidth="1"/>
    <col min="3218" max="3234" width="12" customWidth="1"/>
    <col min="3235" max="3235" width="12" bestFit="1" customWidth="1"/>
    <col min="3236" max="3252" width="12" customWidth="1"/>
    <col min="3253" max="3253" width="12" bestFit="1" customWidth="1"/>
    <col min="3254" max="3270" width="12" customWidth="1"/>
    <col min="3271" max="3271" width="12.7109375" bestFit="1" customWidth="1"/>
    <col min="3272" max="3286" width="12" customWidth="1"/>
    <col min="3287" max="3287" width="12.42578125" bestFit="1" customWidth="1"/>
    <col min="3288" max="3303" width="12" customWidth="1"/>
    <col min="3304" max="3304" width="12" bestFit="1" customWidth="1"/>
    <col min="3305" max="3320" width="12" customWidth="1"/>
    <col min="3321" max="3321" width="12" bestFit="1" customWidth="1"/>
    <col min="3322" max="3338" width="12" customWidth="1"/>
    <col min="3339" max="3339" width="12" bestFit="1" customWidth="1"/>
    <col min="3340" max="3355" width="12" customWidth="1"/>
    <col min="3356" max="3356" width="12" bestFit="1" customWidth="1"/>
    <col min="3357" max="3391" width="12" customWidth="1"/>
    <col min="3392" max="3392" width="12.5703125" bestFit="1" customWidth="1"/>
    <col min="3393" max="3409" width="12" customWidth="1"/>
    <col min="3410" max="3410" width="12.85546875" bestFit="1" customWidth="1"/>
    <col min="3411" max="3427" width="12" customWidth="1"/>
    <col min="3428" max="3428" width="12.5703125" bestFit="1" customWidth="1"/>
    <col min="3429" max="3445" width="12" customWidth="1"/>
    <col min="3446" max="3446" width="13.5703125" bestFit="1" customWidth="1"/>
    <col min="3447" max="3480" width="12" customWidth="1"/>
    <col min="3481" max="3481" width="12.42578125" bestFit="1" customWidth="1"/>
    <col min="3482" max="3498" width="12" customWidth="1"/>
    <col min="3499" max="3499" width="12" bestFit="1" customWidth="1"/>
    <col min="3500" max="3516" width="12" customWidth="1"/>
    <col min="3517" max="3517" width="12" bestFit="1" customWidth="1"/>
    <col min="3518" max="3534" width="12" customWidth="1"/>
    <col min="3535" max="3535" width="12" bestFit="1" customWidth="1"/>
    <col min="3536" max="3536" width="12.42578125" bestFit="1" customWidth="1"/>
    <col min="3537" max="3556" width="12" customWidth="1"/>
    <col min="3557" max="3557" width="12" bestFit="1" customWidth="1"/>
    <col min="3558" max="3577" width="12" customWidth="1"/>
    <col min="3578" max="3578" width="12" bestFit="1" customWidth="1"/>
    <col min="3579" max="3598" width="12" customWidth="1"/>
    <col min="3599" max="3599" width="12.7109375" bestFit="1" customWidth="1"/>
    <col min="3600" max="3617" width="12" customWidth="1"/>
    <col min="3618" max="3618" width="12.42578125" bestFit="1" customWidth="1"/>
    <col min="3619" max="3632" width="12" customWidth="1"/>
    <col min="3633" max="3633" width="12" bestFit="1" customWidth="1"/>
    <col min="3634" max="3652" width="12" customWidth="1"/>
    <col min="3653" max="3653" width="12" bestFit="1" customWidth="1"/>
    <col min="3654" max="3673" width="12" customWidth="1"/>
    <col min="3674" max="3674" width="12" bestFit="1" customWidth="1"/>
    <col min="3675" max="3693" width="12" customWidth="1"/>
    <col min="3694" max="3694" width="12" bestFit="1" customWidth="1"/>
    <col min="3695" max="3735" width="12" customWidth="1"/>
    <col min="3736" max="3736" width="12.5703125" bestFit="1" customWidth="1"/>
    <col min="3737" max="3756" width="12" customWidth="1"/>
    <col min="3757" max="3757" width="12.85546875" bestFit="1" customWidth="1"/>
    <col min="3758" max="3777" width="12" customWidth="1"/>
    <col min="3778" max="3778" width="12.5703125" bestFit="1" customWidth="1"/>
    <col min="3779" max="3798" width="12" customWidth="1"/>
    <col min="3799" max="3799" width="13.5703125" bestFit="1" customWidth="1"/>
    <col min="3800" max="3839" width="12" customWidth="1"/>
    <col min="3840" max="3840" width="12.42578125" bestFit="1" customWidth="1"/>
    <col min="3841" max="3860" width="12" customWidth="1"/>
    <col min="3861" max="3861" width="12" bestFit="1" customWidth="1"/>
    <col min="3862" max="3881" width="12" customWidth="1"/>
    <col min="3882" max="3882" width="12" bestFit="1" customWidth="1"/>
    <col min="3883" max="3902" width="12" customWidth="1"/>
    <col min="3903" max="3903" width="12" bestFit="1" customWidth="1"/>
    <col min="3904" max="3904" width="12.28515625" bestFit="1" customWidth="1"/>
    <col min="3905" max="3924" width="12" customWidth="1"/>
    <col min="3925" max="3925" width="12" bestFit="1" customWidth="1"/>
    <col min="3926" max="3945" width="12" customWidth="1"/>
    <col min="3946" max="3946" width="12" bestFit="1" customWidth="1"/>
    <col min="3947" max="3966" width="12" customWidth="1"/>
    <col min="3967" max="3967" width="12.7109375" bestFit="1" customWidth="1"/>
    <col min="3968" max="3987" width="12" customWidth="1"/>
    <col min="3988" max="3988" width="12.42578125" bestFit="1" customWidth="1"/>
    <col min="3989" max="4008" width="12" customWidth="1"/>
    <col min="4009" max="4009" width="12" bestFit="1" customWidth="1"/>
    <col min="4010" max="4029" width="12" customWidth="1"/>
    <col min="4030" max="4030" width="12" bestFit="1" customWidth="1"/>
    <col min="4031" max="4050" width="12" customWidth="1"/>
    <col min="4051" max="4051" width="12" bestFit="1" customWidth="1"/>
    <col min="4052" max="4071" width="12" customWidth="1"/>
    <col min="4072" max="4072" width="12" bestFit="1" customWidth="1"/>
    <col min="4073" max="4113" width="12" customWidth="1"/>
    <col min="4114" max="4114" width="12.5703125" bestFit="1" customWidth="1"/>
    <col min="4115" max="4134" width="12" customWidth="1"/>
    <col min="4135" max="4135" width="12.85546875" bestFit="1" customWidth="1"/>
    <col min="4136" max="4155" width="12" customWidth="1"/>
    <col min="4156" max="4156" width="12.5703125" bestFit="1" customWidth="1"/>
    <col min="4157" max="4176" width="12" customWidth="1"/>
    <col min="4177" max="4177" width="13.5703125" bestFit="1" customWidth="1"/>
    <col min="4178" max="4218" width="12" customWidth="1"/>
    <col min="4219" max="4219" width="12.42578125" bestFit="1" customWidth="1"/>
    <col min="4220" max="4239" width="12" customWidth="1"/>
    <col min="4240" max="4240" width="12" bestFit="1" customWidth="1"/>
    <col min="4241" max="4260" width="12" customWidth="1"/>
    <col min="4261" max="4261" width="12" bestFit="1" customWidth="1"/>
    <col min="4262" max="4281" width="12" customWidth="1"/>
    <col min="4282" max="4282" width="12" bestFit="1" customWidth="1"/>
    <col min="4283" max="4283" width="12.5703125" bestFit="1" customWidth="1"/>
    <col min="4284" max="4303" width="12" customWidth="1"/>
    <col min="4304" max="4304" width="12" bestFit="1" customWidth="1"/>
    <col min="4305" max="4324" width="12" customWidth="1"/>
    <col min="4325" max="4325" width="12" bestFit="1" customWidth="1"/>
    <col min="4326" max="4345" width="12" customWidth="1"/>
    <col min="4346" max="4346" width="12.7109375" bestFit="1" customWidth="1"/>
    <col min="4347" max="4364" width="12" customWidth="1"/>
    <col min="4365" max="4365" width="12.42578125" bestFit="1" customWidth="1"/>
    <col min="4366" max="4377" width="12" customWidth="1"/>
    <col min="4378" max="4378" width="12" bestFit="1" customWidth="1"/>
    <col min="4379" max="4397" width="12" customWidth="1"/>
    <col min="4398" max="4398" width="12" bestFit="1" customWidth="1"/>
    <col min="4399" max="4418" width="12" customWidth="1"/>
    <col min="4419" max="4419" width="12" bestFit="1" customWidth="1"/>
    <col min="4420" max="4438" width="12" customWidth="1"/>
    <col min="4439" max="4439" width="12" bestFit="1" customWidth="1"/>
    <col min="4440" max="4480" width="12" customWidth="1"/>
    <col min="4481" max="4481" width="12.5703125" bestFit="1" customWidth="1"/>
    <col min="4482" max="4501" width="12" customWidth="1"/>
    <col min="4502" max="4502" width="12.85546875" bestFit="1" customWidth="1"/>
    <col min="4503" max="4522" width="12" customWidth="1"/>
    <col min="4523" max="4523" width="12.5703125" bestFit="1" customWidth="1"/>
    <col min="4524" max="4543" width="12" customWidth="1"/>
    <col min="4544" max="4544" width="13.5703125" bestFit="1" customWidth="1"/>
    <col min="4545" max="4585" width="12" customWidth="1"/>
    <col min="4586" max="4586" width="12.42578125" bestFit="1" customWidth="1"/>
    <col min="4587" max="4606" width="12" customWidth="1"/>
    <col min="4607" max="4607" width="12" bestFit="1" customWidth="1"/>
    <col min="4608" max="4627" width="12" customWidth="1"/>
    <col min="4628" max="4628" width="12" bestFit="1" customWidth="1"/>
    <col min="4629" max="4648" width="12" customWidth="1"/>
    <col min="4649" max="4649" width="12" bestFit="1" customWidth="1"/>
    <col min="4650" max="4650" width="12.5703125" bestFit="1" customWidth="1"/>
    <col min="4651" max="4670" width="12" customWidth="1"/>
    <col min="4671" max="4671" width="12" bestFit="1" customWidth="1"/>
    <col min="4672" max="4691" width="12" customWidth="1"/>
    <col min="4692" max="4692" width="12" bestFit="1" customWidth="1"/>
    <col min="4693" max="4712" width="12" customWidth="1"/>
    <col min="4713" max="4713" width="12.7109375" bestFit="1" customWidth="1"/>
    <col min="4714" max="4733" width="12" customWidth="1"/>
    <col min="4734" max="4734" width="12.42578125" bestFit="1" customWidth="1"/>
    <col min="4735" max="4754" width="12" customWidth="1"/>
    <col min="4755" max="4755" width="12" bestFit="1" customWidth="1"/>
    <col min="4756" max="4775" width="12" customWidth="1"/>
    <col min="4776" max="4776" width="12" bestFit="1" customWidth="1"/>
    <col min="4777" max="4796" width="12" customWidth="1"/>
    <col min="4797" max="4797" width="12" bestFit="1" customWidth="1"/>
    <col min="4798" max="4817" width="12" customWidth="1"/>
    <col min="4818" max="4818" width="12" bestFit="1" customWidth="1"/>
    <col min="4819" max="4859" width="12" customWidth="1"/>
    <col min="4860" max="4860" width="12.5703125" bestFit="1" customWidth="1"/>
    <col min="4861" max="4880" width="12" customWidth="1"/>
    <col min="4881" max="4881" width="12.85546875" bestFit="1" customWidth="1"/>
    <col min="4882" max="4901" width="12" customWidth="1"/>
    <col min="4902" max="4902" width="12.5703125" bestFit="1" customWidth="1"/>
    <col min="4903" max="4922" width="12" customWidth="1"/>
    <col min="4923" max="4923" width="13.5703125" bestFit="1" customWidth="1"/>
    <col min="4924" max="4964" width="12" customWidth="1"/>
    <col min="4965" max="4965" width="12.42578125" bestFit="1" customWidth="1"/>
    <col min="4966" max="4985" width="12" customWidth="1"/>
    <col min="4986" max="4986" width="12" bestFit="1" customWidth="1"/>
    <col min="4987" max="5006" width="12" customWidth="1"/>
    <col min="5007" max="5007" width="12" bestFit="1" customWidth="1"/>
    <col min="5008" max="5027" width="12" customWidth="1"/>
    <col min="5028" max="5028" width="12" bestFit="1" customWidth="1"/>
    <col min="5029" max="5029" width="13.5703125" bestFit="1" customWidth="1"/>
    <col min="5030" max="5048" width="12" customWidth="1"/>
    <col min="5049" max="5049" width="12" bestFit="1" customWidth="1"/>
    <col min="5050" max="5068" width="12" customWidth="1"/>
    <col min="5069" max="5069" width="12" bestFit="1" customWidth="1"/>
    <col min="5070" max="5088" width="12" customWidth="1"/>
    <col min="5089" max="5089" width="12.7109375" bestFit="1" customWidth="1"/>
    <col min="5090" max="5107" width="12" customWidth="1"/>
    <col min="5108" max="5108" width="12.42578125" bestFit="1" customWidth="1"/>
    <col min="5109" max="5112" width="12" customWidth="1"/>
    <col min="5113" max="5113" width="12" bestFit="1" customWidth="1"/>
    <col min="5114" max="5131" width="12" customWidth="1"/>
    <col min="5132" max="5132" width="12" bestFit="1" customWidth="1"/>
    <col min="5133" max="5151" width="12" customWidth="1"/>
    <col min="5152" max="5152" width="12" bestFit="1" customWidth="1"/>
    <col min="5153" max="5170" width="12" customWidth="1"/>
    <col min="5171" max="5171" width="12" bestFit="1" customWidth="1"/>
    <col min="5172" max="5210" width="12" customWidth="1"/>
    <col min="5211" max="5211" width="12.5703125" bestFit="1" customWidth="1"/>
    <col min="5212" max="5230" width="12" customWidth="1"/>
    <col min="5231" max="5231" width="12.85546875" bestFit="1" customWidth="1"/>
    <col min="5232" max="5250" width="12" customWidth="1"/>
    <col min="5251" max="5251" width="12.5703125" bestFit="1" customWidth="1"/>
    <col min="5252" max="5270" width="12" customWidth="1"/>
    <col min="5271" max="5271" width="13.5703125" bestFit="1" customWidth="1"/>
    <col min="5272" max="5309" width="12" customWidth="1"/>
    <col min="5310" max="5310" width="12.42578125" bestFit="1" customWidth="1"/>
    <col min="5311" max="5329" width="12" customWidth="1"/>
    <col min="5330" max="5330" width="12" bestFit="1" customWidth="1"/>
    <col min="5331" max="5349" width="12" customWidth="1"/>
    <col min="5350" max="5350" width="12" bestFit="1" customWidth="1"/>
    <col min="5351" max="5369" width="12" customWidth="1"/>
    <col min="5370" max="5370" width="12" bestFit="1" customWidth="1"/>
    <col min="5371" max="5371" width="12.42578125" bestFit="1" customWidth="1"/>
    <col min="5372" max="5391" width="12" customWidth="1"/>
    <col min="5392" max="5392" width="12" bestFit="1" customWidth="1"/>
    <col min="5393" max="5412" width="12" customWidth="1"/>
    <col min="5413" max="5413" width="12" bestFit="1" customWidth="1"/>
    <col min="5414" max="5433" width="12" customWidth="1"/>
    <col min="5434" max="5434" width="12.7109375" bestFit="1" customWidth="1"/>
    <col min="5435" max="5453" width="12" customWidth="1"/>
    <col min="5454" max="5454" width="12.42578125" bestFit="1" customWidth="1"/>
    <col min="5455" max="5474" width="12" customWidth="1"/>
    <col min="5475" max="5475" width="12" bestFit="1" customWidth="1"/>
    <col min="5476" max="5494" width="12" customWidth="1"/>
    <col min="5495" max="5495" width="12" bestFit="1" customWidth="1"/>
    <col min="5496" max="5515" width="12" customWidth="1"/>
    <col min="5516" max="5516" width="12" bestFit="1" customWidth="1"/>
    <col min="5517" max="5535" width="12" customWidth="1"/>
    <col min="5536" max="5536" width="12" bestFit="1" customWidth="1"/>
    <col min="5537" max="5577" width="12" customWidth="1"/>
    <col min="5578" max="5578" width="12.5703125" bestFit="1" customWidth="1"/>
    <col min="5579" max="5598" width="12" customWidth="1"/>
    <col min="5599" max="5599" width="12.85546875" bestFit="1" customWidth="1"/>
    <col min="5600" max="5619" width="12" customWidth="1"/>
    <col min="5620" max="5620" width="12.5703125" bestFit="1" customWidth="1"/>
    <col min="5621" max="5640" width="12" customWidth="1"/>
    <col min="5641" max="5641" width="13.5703125" bestFit="1" customWidth="1"/>
    <col min="5642" max="5681" width="12" customWidth="1"/>
    <col min="5682" max="5682" width="12.42578125" bestFit="1" customWidth="1"/>
    <col min="5683" max="5702" width="12" customWidth="1"/>
    <col min="5703" max="5703" width="12" bestFit="1" customWidth="1"/>
    <col min="5704" max="5723" width="12" customWidth="1"/>
    <col min="5724" max="5724" width="12" bestFit="1" customWidth="1"/>
    <col min="5725" max="5744" width="12" customWidth="1"/>
    <col min="5745" max="5745" width="12" bestFit="1" customWidth="1"/>
    <col min="5746" max="5746" width="12.5703125" bestFit="1" customWidth="1"/>
    <col min="5747" max="5763" width="12" customWidth="1"/>
    <col min="5764" max="5764" width="12" bestFit="1" customWidth="1"/>
    <col min="5765" max="5781" width="12" customWidth="1"/>
    <col min="5782" max="5782" width="12" bestFit="1" customWidth="1"/>
    <col min="5783" max="5799" width="12" customWidth="1"/>
    <col min="5800" max="5800" width="12.7109375" bestFit="1" customWidth="1"/>
    <col min="5801" max="5814" width="12" customWidth="1"/>
    <col min="5815" max="5815" width="12" bestFit="1" customWidth="1"/>
    <col min="5816" max="5831" width="12" customWidth="1"/>
    <col min="5832" max="5832" width="12" bestFit="1" customWidth="1"/>
    <col min="5833" max="5849" width="12" customWidth="1"/>
    <col min="5850" max="5850" width="12" bestFit="1" customWidth="1"/>
    <col min="5851" max="5865" width="12" customWidth="1"/>
    <col min="5866" max="5866" width="12" bestFit="1" customWidth="1"/>
    <col min="5867" max="5901" width="12" customWidth="1"/>
    <col min="5902" max="5902" width="12.5703125" bestFit="1" customWidth="1"/>
    <col min="5903" max="5919" width="12" customWidth="1"/>
    <col min="5920" max="5920" width="12.85546875" bestFit="1" customWidth="1"/>
    <col min="5921" max="5937" width="12" customWidth="1"/>
    <col min="5938" max="5938" width="12.5703125" bestFit="1" customWidth="1"/>
    <col min="5939" max="5955" width="12" customWidth="1"/>
    <col min="5956" max="5956" width="13.5703125" bestFit="1" customWidth="1"/>
    <col min="5957" max="5990" width="12" customWidth="1"/>
    <col min="5991" max="5991" width="12.42578125" bestFit="1" customWidth="1"/>
    <col min="5992" max="6008" width="12" customWidth="1"/>
    <col min="6009" max="6009" width="12" bestFit="1" customWidth="1"/>
    <col min="6010" max="6026" width="12" customWidth="1"/>
    <col min="6027" max="6027" width="12" bestFit="1" customWidth="1"/>
    <col min="6028" max="6044" width="12" customWidth="1"/>
    <col min="6045" max="6045" width="12" bestFit="1" customWidth="1"/>
    <col min="6046" max="6046" width="13" bestFit="1" customWidth="1"/>
    <col min="6047" max="6066" width="12" customWidth="1"/>
    <col min="6067" max="6067" width="12" bestFit="1" customWidth="1"/>
    <col min="6068" max="6087" width="12" customWidth="1"/>
    <col min="6088" max="6088" width="12" bestFit="1" customWidth="1"/>
    <col min="6089" max="6108" width="12" customWidth="1"/>
    <col min="6109" max="6109" width="12.7109375" bestFit="1" customWidth="1"/>
    <col min="6110" max="6128" width="12" customWidth="1"/>
    <col min="6129" max="6129" width="12.42578125" bestFit="1" customWidth="1"/>
    <col min="6130" max="6145" width="12" customWidth="1"/>
    <col min="6146" max="6146" width="12" bestFit="1" customWidth="1"/>
    <col min="6147" max="6165" width="12" customWidth="1"/>
    <col min="6166" max="6166" width="12" bestFit="1" customWidth="1"/>
    <col min="6167" max="6186" width="12" customWidth="1"/>
    <col min="6187" max="6187" width="12" bestFit="1" customWidth="1"/>
    <col min="6188" max="6207" width="12" customWidth="1"/>
    <col min="6208" max="6208" width="12" bestFit="1" customWidth="1"/>
    <col min="6209" max="6249" width="12" customWidth="1"/>
    <col min="6250" max="6250" width="12.5703125" bestFit="1" customWidth="1"/>
    <col min="6251" max="6270" width="12" customWidth="1"/>
    <col min="6271" max="6271" width="12.85546875" bestFit="1" customWidth="1"/>
    <col min="6272" max="6291" width="12" customWidth="1"/>
    <col min="6292" max="6292" width="12.5703125" bestFit="1" customWidth="1"/>
    <col min="6293" max="6312" width="12" customWidth="1"/>
    <col min="6313" max="6313" width="13.5703125" bestFit="1" customWidth="1"/>
    <col min="6314" max="6353" width="12" customWidth="1"/>
    <col min="6354" max="6354" width="12.42578125" bestFit="1" customWidth="1"/>
    <col min="6355" max="6374" width="12" customWidth="1"/>
    <col min="6375" max="6375" width="12" bestFit="1" customWidth="1"/>
    <col min="6376" max="6395" width="12" customWidth="1"/>
    <col min="6396" max="6396" width="12" bestFit="1" customWidth="1"/>
    <col min="6397" max="6416" width="12" customWidth="1"/>
    <col min="6417" max="6417" width="12" bestFit="1" customWidth="1"/>
    <col min="6418" max="6418" width="12.7109375" bestFit="1" customWidth="1"/>
    <col min="6419" max="6419" width="15.5703125" bestFit="1" customWidth="1"/>
  </cols>
  <sheetData>
    <row r="3" spans="1:39" x14ac:dyDescent="0.25">
      <c r="A3" s="4" t="s">
        <v>91</v>
      </c>
      <c r="B3" s="4" t="s">
        <v>0</v>
      </c>
    </row>
    <row r="4" spans="1:39" x14ac:dyDescent="0.25">
      <c r="B4" t="s">
        <v>27</v>
      </c>
      <c r="AL4" t="s">
        <v>48</v>
      </c>
      <c r="AM4" t="s">
        <v>2</v>
      </c>
    </row>
    <row r="5" spans="1:39" x14ac:dyDescent="0.25">
      <c r="B5" t="s">
        <v>229</v>
      </c>
      <c r="C5" t="s">
        <v>239</v>
      </c>
      <c r="D5" t="s">
        <v>240</v>
      </c>
      <c r="E5" t="s">
        <v>241</v>
      </c>
      <c r="F5" t="s">
        <v>242</v>
      </c>
      <c r="G5" t="s">
        <v>243</v>
      </c>
      <c r="H5" t="s">
        <v>53</v>
      </c>
      <c r="I5" t="s">
        <v>116</v>
      </c>
      <c r="J5" t="s">
        <v>231</v>
      </c>
      <c r="K5" t="s">
        <v>257</v>
      </c>
      <c r="L5" t="s">
        <v>19</v>
      </c>
      <c r="M5" t="s">
        <v>33</v>
      </c>
      <c r="N5" t="s">
        <v>244</v>
      </c>
      <c r="O5" t="s">
        <v>245</v>
      </c>
      <c r="P5" t="s">
        <v>52</v>
      </c>
      <c r="Q5" t="s">
        <v>117</v>
      </c>
      <c r="R5" t="s">
        <v>246</v>
      </c>
      <c r="S5" t="s">
        <v>247</v>
      </c>
      <c r="T5" t="s">
        <v>248</v>
      </c>
      <c r="U5" t="s">
        <v>249</v>
      </c>
      <c r="V5" t="s">
        <v>20</v>
      </c>
      <c r="W5" t="s">
        <v>95</v>
      </c>
      <c r="X5" t="s">
        <v>21</v>
      </c>
      <c r="Y5" t="s">
        <v>118</v>
      </c>
      <c r="Z5" t="s">
        <v>22</v>
      </c>
      <c r="AA5" t="s">
        <v>119</v>
      </c>
      <c r="AB5" t="s">
        <v>25</v>
      </c>
      <c r="AC5" t="s">
        <v>120</v>
      </c>
      <c r="AD5" t="s">
        <v>23</v>
      </c>
      <c r="AE5" t="s">
        <v>121</v>
      </c>
      <c r="AF5" t="s">
        <v>250</v>
      </c>
      <c r="AG5" t="s">
        <v>251</v>
      </c>
      <c r="AH5" t="s">
        <v>252</v>
      </c>
      <c r="AI5" t="s">
        <v>253</v>
      </c>
      <c r="AJ5" t="s">
        <v>230</v>
      </c>
      <c r="AK5" t="s">
        <v>254</v>
      </c>
    </row>
    <row r="6" spans="1:39" x14ac:dyDescent="0.25">
      <c r="A6" s="4" t="s">
        <v>3</v>
      </c>
      <c r="B6" t="s">
        <v>21</v>
      </c>
      <c r="D6" t="s">
        <v>21</v>
      </c>
      <c r="F6" t="s">
        <v>21</v>
      </c>
      <c r="H6" t="s">
        <v>21</v>
      </c>
      <c r="J6" t="s">
        <v>21</v>
      </c>
      <c r="L6" t="s">
        <v>21</v>
      </c>
      <c r="N6" t="s">
        <v>21</v>
      </c>
      <c r="P6" t="s">
        <v>21</v>
      </c>
      <c r="R6" t="s">
        <v>21</v>
      </c>
      <c r="T6" t="s">
        <v>21</v>
      </c>
      <c r="V6" t="s">
        <v>21</v>
      </c>
      <c r="X6" t="s">
        <v>21</v>
      </c>
      <c r="Z6" t="s">
        <v>21</v>
      </c>
      <c r="AB6" t="s">
        <v>21</v>
      </c>
      <c r="AD6" t="s">
        <v>21</v>
      </c>
      <c r="AF6" t="s">
        <v>21</v>
      </c>
      <c r="AH6" t="s">
        <v>21</v>
      </c>
      <c r="AJ6" t="s">
        <v>21</v>
      </c>
    </row>
    <row r="7" spans="1:39" x14ac:dyDescent="0.25">
      <c r="A7" s="1" t="s">
        <v>10</v>
      </c>
      <c r="B7" s="2">
        <v>4.4824665954260176E-3</v>
      </c>
      <c r="C7" s="2">
        <v>4.4824665954260176E-3</v>
      </c>
      <c r="D7" s="2">
        <v>0.47971189262614439</v>
      </c>
      <c r="E7" s="2">
        <v>0.47971189262614439</v>
      </c>
      <c r="F7" s="2">
        <v>0.91462972141727128</v>
      </c>
      <c r="G7" s="2">
        <v>0.91462972141727128</v>
      </c>
      <c r="H7" s="2">
        <v>3.0702064125705075E-3</v>
      </c>
      <c r="I7" s="2">
        <v>3.0702064125705075E-3</v>
      </c>
      <c r="J7" s="2">
        <v>1.1214907216544117E-3</v>
      </c>
      <c r="K7" s="2">
        <v>1.1214907216544117E-3</v>
      </c>
      <c r="L7" s="2">
        <v>1.5411910130964395</v>
      </c>
      <c r="M7" s="2">
        <v>1.5411910130964395</v>
      </c>
      <c r="N7" s="2">
        <v>8.6878213871960271E-3</v>
      </c>
      <c r="O7" s="2">
        <v>8.6878213871960271E-3</v>
      </c>
      <c r="P7" s="2">
        <v>0.21260939653682981</v>
      </c>
      <c r="Q7" s="2">
        <v>0.21260939653682981</v>
      </c>
      <c r="R7" s="2">
        <v>0.71237569927961819</v>
      </c>
      <c r="S7" s="2">
        <v>0.71237569927961819</v>
      </c>
      <c r="T7" s="2">
        <v>0.88475134594223492</v>
      </c>
      <c r="U7" s="2">
        <v>0.88475134594223492</v>
      </c>
      <c r="V7" s="2">
        <v>6.8946214271587494E-2</v>
      </c>
      <c r="W7" s="2">
        <v>6.8946214271587494E-2</v>
      </c>
      <c r="X7" s="2">
        <v>14.590179915230708</v>
      </c>
      <c r="Y7" s="2">
        <v>14.590179915230708</v>
      </c>
      <c r="Z7" s="2">
        <v>0.21594597396940815</v>
      </c>
      <c r="AA7" s="2">
        <v>0.21594597396940815</v>
      </c>
      <c r="AB7" s="2">
        <v>0.22259367120600734</v>
      </c>
      <c r="AC7" s="2">
        <v>0.22259367120600734</v>
      </c>
      <c r="AD7" s="2">
        <v>0.22816056085113884</v>
      </c>
      <c r="AE7" s="2">
        <v>0.22816056085113884</v>
      </c>
      <c r="AF7" s="2">
        <v>5.3392865200994413</v>
      </c>
      <c r="AG7" s="2">
        <v>5.3392865200994413</v>
      </c>
      <c r="AH7" s="2">
        <v>6.3398692808695074</v>
      </c>
      <c r="AI7" s="2">
        <v>6.3398692808695074</v>
      </c>
      <c r="AJ7" s="2">
        <v>2.9608948498184136</v>
      </c>
      <c r="AK7" s="2">
        <v>2.9608948498184136</v>
      </c>
      <c r="AL7" s="2">
        <v>34.728508040331597</v>
      </c>
      <c r="AM7" s="2">
        <v>34.728508040331597</v>
      </c>
    </row>
    <row r="8" spans="1:39" x14ac:dyDescent="0.25">
      <c r="A8" s="1" t="s">
        <v>11</v>
      </c>
      <c r="B8" s="2">
        <v>4.6784078307335738E-3</v>
      </c>
      <c r="C8" s="2">
        <v>4.6784078307335738E-3</v>
      </c>
      <c r="D8" s="2">
        <v>0.50068145008560361</v>
      </c>
      <c r="E8" s="2">
        <v>0.50068145008560361</v>
      </c>
      <c r="F8" s="2">
        <v>0.95461076168790659</v>
      </c>
      <c r="G8" s="2">
        <v>0.95461076168790659</v>
      </c>
      <c r="H8" s="2">
        <v>2.34806958436976E-3</v>
      </c>
      <c r="I8" s="2">
        <v>2.34806958436976E-3</v>
      </c>
      <c r="J8" s="2">
        <v>1.1705142386642562E-3</v>
      </c>
      <c r="K8" s="2">
        <v>1.1705142386642562E-3</v>
      </c>
      <c r="L8" s="2">
        <v>1.5276468447641598</v>
      </c>
      <c r="M8" s="2">
        <v>1.5276468447641598</v>
      </c>
      <c r="N8" s="2">
        <v>9.0675905206627772E-3</v>
      </c>
      <c r="O8" s="2">
        <v>9.0675905206627772E-3</v>
      </c>
      <c r="P8" s="2">
        <v>0.16809224517130444</v>
      </c>
      <c r="Q8" s="2">
        <v>0.16809224517130444</v>
      </c>
      <c r="R8" s="2">
        <v>0.74351564679475768</v>
      </c>
      <c r="S8" s="2">
        <v>0.74351564679475768</v>
      </c>
      <c r="T8" s="2">
        <v>0.92342631829804522</v>
      </c>
      <c r="U8" s="2">
        <v>0.92342631829804522</v>
      </c>
      <c r="V8" s="2">
        <v>7.1960047416030667E-2</v>
      </c>
      <c r="W8" s="2">
        <v>7.1960047416030667E-2</v>
      </c>
      <c r="X8" s="2">
        <v>15.227957758096727</v>
      </c>
      <c r="Y8" s="2">
        <v>15.227957758096727</v>
      </c>
      <c r="Z8" s="2">
        <v>0.22538558048927282</v>
      </c>
      <c r="AA8" s="2">
        <v>0.22538558048927282</v>
      </c>
      <c r="AB8" s="2">
        <v>0.25540045278339729</v>
      </c>
      <c r="AC8" s="2">
        <v>0.25540045278339729</v>
      </c>
      <c r="AD8" s="2">
        <v>0.23813410135387358</v>
      </c>
      <c r="AE8" s="2">
        <v>0.23813410135387358</v>
      </c>
      <c r="AF8" s="2">
        <v>5.5726817666980022</v>
      </c>
      <c r="AG8" s="2">
        <v>5.5726817666980022</v>
      </c>
      <c r="AH8" s="2">
        <v>6.6170028170903015</v>
      </c>
      <c r="AI8" s="2">
        <v>6.6170028170903015</v>
      </c>
      <c r="AJ8" s="2">
        <v>3.0903239001277245</v>
      </c>
      <c r="AK8" s="2">
        <v>3.0903239001277245</v>
      </c>
      <c r="AL8" s="2">
        <v>36.13408427303154</v>
      </c>
      <c r="AM8" s="2">
        <v>36.13408427303154</v>
      </c>
    </row>
    <row r="9" spans="1:39" x14ac:dyDescent="0.25">
      <c r="A9" s="1" t="s">
        <v>12</v>
      </c>
      <c r="B9" s="2">
        <v>4.7833055047662425E-3</v>
      </c>
      <c r="C9" s="2">
        <v>4.7833055047662425E-3</v>
      </c>
      <c r="D9" s="2">
        <v>0.51190755978905123</v>
      </c>
      <c r="E9" s="2">
        <v>0.51190755978905123</v>
      </c>
      <c r="F9" s="2">
        <v>0.97601472049837967</v>
      </c>
      <c r="G9" s="2">
        <v>0.97601472049837967</v>
      </c>
      <c r="H9" s="2">
        <v>2.4215075158756051E-3</v>
      </c>
      <c r="I9" s="2">
        <v>2.4215075158756051E-3</v>
      </c>
      <c r="J9" s="2">
        <v>1.1967591120272416E-3</v>
      </c>
      <c r="K9" s="2">
        <v>1.1967591120272416E-3</v>
      </c>
      <c r="L9" s="2">
        <v>1.5198966024496108</v>
      </c>
      <c r="M9" s="2">
        <v>1.5198966024496108</v>
      </c>
      <c r="N9" s="2">
        <v>9.27090096069106E-3</v>
      </c>
      <c r="O9" s="2">
        <v>9.27090096069106E-3</v>
      </c>
      <c r="P9" s="2">
        <v>0.16657532049375334</v>
      </c>
      <c r="Q9" s="2">
        <v>0.16657532049375334</v>
      </c>
      <c r="R9" s="2">
        <v>0.76018650251693531</v>
      </c>
      <c r="S9" s="2">
        <v>0.76018650251693531</v>
      </c>
      <c r="T9" s="2">
        <v>0.94413107009280861</v>
      </c>
      <c r="U9" s="2">
        <v>0.94413107009280861</v>
      </c>
      <c r="V9" s="2">
        <v>7.3573511199079816E-2</v>
      </c>
      <c r="W9" s="2">
        <v>7.3573511199079816E-2</v>
      </c>
      <c r="X9" s="2">
        <v>15.569393863473975</v>
      </c>
      <c r="Y9" s="2">
        <v>15.569393863473975</v>
      </c>
      <c r="Z9" s="2">
        <v>0.23043909955157324</v>
      </c>
      <c r="AA9" s="2">
        <v>0.23043909955157324</v>
      </c>
      <c r="AB9" s="2">
        <v>0.25428002077587664</v>
      </c>
      <c r="AC9" s="2">
        <v>0.25428002077587664</v>
      </c>
      <c r="AD9" s="2">
        <v>0.2434734634282493</v>
      </c>
      <c r="AE9" s="2">
        <v>0.2434734634282493</v>
      </c>
      <c r="AF9" s="2">
        <v>5.6976305476936995</v>
      </c>
      <c r="AG9" s="2">
        <v>5.6976305476936995</v>
      </c>
      <c r="AH9" s="2">
        <v>6.7653670105709613</v>
      </c>
      <c r="AI9" s="2">
        <v>6.7653670105709613</v>
      </c>
      <c r="AJ9" s="2">
        <v>3.1596140947536457</v>
      </c>
      <c r="AK9" s="2">
        <v>3.1596140947536457</v>
      </c>
      <c r="AL9" s="2">
        <v>36.890155860380958</v>
      </c>
      <c r="AM9" s="2">
        <v>36.890155860380958</v>
      </c>
    </row>
    <row r="10" spans="1:39" x14ac:dyDescent="0.25">
      <c r="A10" s="1" t="s">
        <v>13</v>
      </c>
      <c r="B10" s="2">
        <v>4.8743669372188223E-3</v>
      </c>
      <c r="C10" s="2">
        <v>4.8743669372188223E-3</v>
      </c>
      <c r="D10" s="2">
        <v>0.52165292011179176</v>
      </c>
      <c r="E10" s="2">
        <v>0.52165292011179176</v>
      </c>
      <c r="F10" s="2">
        <v>0.99459544850223103</v>
      </c>
      <c r="G10" s="2">
        <v>0.99459544850223103</v>
      </c>
      <c r="H10" s="2">
        <v>2.2202049148554301E-3</v>
      </c>
      <c r="I10" s="2">
        <v>2.2202049148554301E-3</v>
      </c>
      <c r="J10" s="2">
        <v>1.2195422269533709E-3</v>
      </c>
      <c r="K10" s="2">
        <v>1.2195422269533709E-3</v>
      </c>
      <c r="L10" s="2">
        <v>1.4520805441829252</v>
      </c>
      <c r="M10" s="2">
        <v>1.4520805441829252</v>
      </c>
      <c r="N10" s="2">
        <v>9.447394291665908E-3</v>
      </c>
      <c r="O10" s="2">
        <v>9.447394291665908E-3</v>
      </c>
      <c r="P10" s="2">
        <v>0.14831469915228174</v>
      </c>
      <c r="Q10" s="2">
        <v>0.14831469915228174</v>
      </c>
      <c r="R10" s="2">
        <v>0.77465843448559835</v>
      </c>
      <c r="S10" s="2">
        <v>0.77465843448559835</v>
      </c>
      <c r="T10" s="2">
        <v>0.9621048180752384</v>
      </c>
      <c r="U10" s="2">
        <v>0.9621048180752384</v>
      </c>
      <c r="V10" s="2">
        <v>7.4974155442621926E-2</v>
      </c>
      <c r="W10" s="2">
        <v>7.4974155442621926E-2</v>
      </c>
      <c r="X10" s="2">
        <v>15.865793770653982</v>
      </c>
      <c r="Y10" s="2">
        <v>15.865793770653982</v>
      </c>
      <c r="Z10" s="2">
        <v>0.23482604796566461</v>
      </c>
      <c r="AA10" s="2">
        <v>0.23482604796566461</v>
      </c>
      <c r="AB10" s="2">
        <v>0.25673330356243923</v>
      </c>
      <c r="AC10" s="2">
        <v>0.25673330356243923</v>
      </c>
      <c r="AD10" s="2">
        <v>0.24810855151155803</v>
      </c>
      <c r="AE10" s="2">
        <v>0.24810855151155803</v>
      </c>
      <c r="AF10" s="2">
        <v>5.8060983005356572</v>
      </c>
      <c r="AG10" s="2">
        <v>5.8060983005356572</v>
      </c>
      <c r="AH10" s="2">
        <v>6.8941616297806583</v>
      </c>
      <c r="AI10" s="2">
        <v>6.8941616297806583</v>
      </c>
      <c r="AJ10" s="2">
        <v>3.2197647552496007</v>
      </c>
      <c r="AK10" s="2">
        <v>3.2197647552496007</v>
      </c>
      <c r="AL10" s="2">
        <v>37.471628887582938</v>
      </c>
      <c r="AM10" s="2">
        <v>37.471628887582938</v>
      </c>
    </row>
    <row r="11" spans="1:39" x14ac:dyDescent="0.25">
      <c r="A11" s="1" t="s">
        <v>224</v>
      </c>
      <c r="B11" s="2">
        <v>4.2085304661492445E-3</v>
      </c>
      <c r="C11" s="2">
        <v>4.2085304661492445E-3</v>
      </c>
      <c r="D11" s="2">
        <v>0.45039535088813465</v>
      </c>
      <c r="E11" s="2">
        <v>0.45039535088813465</v>
      </c>
      <c r="F11" s="2">
        <v>0.85873412905252133</v>
      </c>
      <c r="G11" s="2">
        <v>0.85873412905252133</v>
      </c>
      <c r="H11" s="2">
        <v>3.740830864174326E-3</v>
      </c>
      <c r="I11" s="2">
        <v>3.740830864174326E-3</v>
      </c>
      <c r="J11" s="2">
        <v>1.0529532722904132E-3</v>
      </c>
      <c r="K11" s="2">
        <v>1.0529532722904132E-3</v>
      </c>
      <c r="L11" s="2">
        <v>1.6422849491172875</v>
      </c>
      <c r="M11" s="2">
        <v>1.6422849491172875</v>
      </c>
      <c r="N11" s="2">
        <v>8.1568842096418331E-3</v>
      </c>
      <c r="O11" s="2">
        <v>8.1568842096418331E-3</v>
      </c>
      <c r="P11" s="2">
        <v>0.24113021956948352</v>
      </c>
      <c r="Q11" s="2">
        <v>0.24113021956948352</v>
      </c>
      <c r="R11" s="2">
        <v>0.66884041853695231</v>
      </c>
      <c r="S11" s="2">
        <v>0.66884041853695231</v>
      </c>
      <c r="T11" s="2">
        <v>0.83068170506032735</v>
      </c>
      <c r="U11" s="2">
        <v>0.83068170506032735</v>
      </c>
      <c r="V11" s="2">
        <v>6.4732717380139776E-2</v>
      </c>
      <c r="W11" s="2">
        <v>6.4732717380139776E-2</v>
      </c>
      <c r="X11" s="2">
        <v>13.698533022533638</v>
      </c>
      <c r="Y11" s="2">
        <v>13.698533022533638</v>
      </c>
      <c r="Z11" s="2">
        <v>0.20274890869680895</v>
      </c>
      <c r="AA11" s="2">
        <v>0.20274890869680895</v>
      </c>
      <c r="AB11" s="2">
        <v>0.22888327516991358</v>
      </c>
      <c r="AC11" s="2">
        <v>0.22888327516991358</v>
      </c>
      <c r="AD11" s="2">
        <v>0.21421702785148275</v>
      </c>
      <c r="AE11" s="2">
        <v>0.21421702785148275</v>
      </c>
      <c r="AF11" s="2">
        <v>5.0129877175811624</v>
      </c>
      <c r="AG11" s="2">
        <v>5.0129877175811624</v>
      </c>
      <c r="AH11" s="2">
        <v>5.9524220542255222</v>
      </c>
      <c r="AI11" s="2">
        <v>5.9524220542255222</v>
      </c>
      <c r="AJ11" s="2">
        <v>2.7799462454980945</v>
      </c>
      <c r="AK11" s="2">
        <v>2.7799462454980945</v>
      </c>
      <c r="AL11" s="2">
        <v>32.863696939973721</v>
      </c>
      <c r="AM11" s="2">
        <v>32.863696939973721</v>
      </c>
    </row>
    <row r="12" spans="1:39" x14ac:dyDescent="0.25">
      <c r="A12" s="1" t="s">
        <v>2</v>
      </c>
      <c r="B12" s="2">
        <v>2.3027077334293898E-2</v>
      </c>
      <c r="C12" s="2">
        <v>2.3027077334293898E-2</v>
      </c>
      <c r="D12" s="2">
        <v>2.4643491735007252</v>
      </c>
      <c r="E12" s="2">
        <v>2.4643491735007252</v>
      </c>
      <c r="F12" s="2">
        <v>4.6985847811583099</v>
      </c>
      <c r="G12" s="2">
        <v>4.6985847811583099</v>
      </c>
      <c r="H12" s="2">
        <v>1.380081929184563E-2</v>
      </c>
      <c r="I12" s="2">
        <v>1.380081929184563E-2</v>
      </c>
      <c r="J12" s="2">
        <v>5.7612595715896935E-3</v>
      </c>
      <c r="K12" s="2">
        <v>5.7612595715896935E-3</v>
      </c>
      <c r="L12" s="2">
        <v>7.683099953610423</v>
      </c>
      <c r="M12" s="2">
        <v>7.683099953610423</v>
      </c>
      <c r="N12" s="2">
        <v>4.4630591369857607E-2</v>
      </c>
      <c r="O12" s="2">
        <v>4.4630591369857607E-2</v>
      </c>
      <c r="P12" s="2">
        <v>0.93672188092365283</v>
      </c>
      <c r="Q12" s="2">
        <v>0.93672188092365283</v>
      </c>
      <c r="R12" s="2">
        <v>3.6595767016138616</v>
      </c>
      <c r="S12" s="2">
        <v>3.6595767016138616</v>
      </c>
      <c r="T12" s="2">
        <v>4.5450952574686543</v>
      </c>
      <c r="U12" s="2">
        <v>4.5450952574686543</v>
      </c>
      <c r="V12" s="2">
        <v>0.35418664570945968</v>
      </c>
      <c r="W12" s="2">
        <v>0.35418664570945968</v>
      </c>
      <c r="X12" s="2">
        <v>74.951858329989022</v>
      </c>
      <c r="Y12" s="2">
        <v>74.951858329989022</v>
      </c>
      <c r="Z12" s="2">
        <v>1.1093456106727277</v>
      </c>
      <c r="AA12" s="2">
        <v>1.1093456106727277</v>
      </c>
      <c r="AB12" s="2">
        <v>1.2178907234976339</v>
      </c>
      <c r="AC12" s="2">
        <v>1.2178907234976339</v>
      </c>
      <c r="AD12" s="2">
        <v>1.1720937049963025</v>
      </c>
      <c r="AE12" s="2">
        <v>1.1720937049963025</v>
      </c>
      <c r="AF12" s="2">
        <v>27.428684852607958</v>
      </c>
      <c r="AG12" s="2">
        <v>27.428684852607958</v>
      </c>
      <c r="AH12" s="2">
        <v>32.568822792536949</v>
      </c>
      <c r="AI12" s="2">
        <v>32.568822792536949</v>
      </c>
      <c r="AJ12" s="2">
        <v>15.210543845447479</v>
      </c>
      <c r="AK12" s="2">
        <v>15.210543845447479</v>
      </c>
      <c r="AL12" s="2">
        <v>178.08807400130075</v>
      </c>
      <c r="AM12" s="2">
        <v>178.08807400130075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9"/>
  <dimension ref="A3:D11"/>
  <sheetViews>
    <sheetView workbookViewId="0">
      <selection activeCell="D6" sqref="D6"/>
    </sheetView>
  </sheetViews>
  <sheetFormatPr baseColWidth="10" defaultRowHeight="15" x14ac:dyDescent="0.25"/>
  <cols>
    <col min="1" max="1" width="22.42578125" bestFit="1" customWidth="1"/>
    <col min="2" max="2" width="23.7109375" bestFit="1" customWidth="1"/>
    <col min="3" max="8" width="8.140625" bestFit="1" customWidth="1"/>
    <col min="9" max="9" width="8.85546875" bestFit="1" customWidth="1"/>
    <col min="10" max="19" width="8.140625" bestFit="1" customWidth="1"/>
    <col min="20" max="20" width="12.7109375" bestFit="1" customWidth="1"/>
    <col min="21" max="21" width="15.5703125" bestFit="1" customWidth="1"/>
    <col min="22" max="22" width="12" bestFit="1" customWidth="1"/>
    <col min="23" max="23" width="12" customWidth="1"/>
    <col min="24" max="26" width="12.7109375" bestFit="1" customWidth="1"/>
    <col min="27" max="27" width="12" bestFit="1" customWidth="1"/>
    <col min="28" max="29" width="12.7109375" bestFit="1" customWidth="1"/>
    <col min="30" max="31" width="12" bestFit="1" customWidth="1"/>
    <col min="32" max="33" width="12.7109375" bestFit="1" customWidth="1"/>
    <col min="34" max="34" width="12" customWidth="1"/>
    <col min="35" max="37" width="12" bestFit="1" customWidth="1"/>
    <col min="38" max="38" width="12.7109375" bestFit="1" customWidth="1"/>
    <col min="39" max="39" width="13.42578125" bestFit="1" customWidth="1"/>
    <col min="40" max="40" width="15.5703125" bestFit="1" customWidth="1"/>
    <col min="41" max="42" width="12" bestFit="1" customWidth="1"/>
    <col min="43" max="45" width="12.7109375" bestFit="1" customWidth="1"/>
    <col min="46" max="46" width="12" bestFit="1" customWidth="1"/>
    <col min="47" max="48" width="12.7109375" bestFit="1" customWidth="1"/>
    <col min="49" max="50" width="12" bestFit="1" customWidth="1"/>
    <col min="51" max="52" width="12.7109375" bestFit="1" customWidth="1"/>
    <col min="53" max="56" width="12" bestFit="1" customWidth="1"/>
    <col min="57" max="57" width="12.7109375" bestFit="1" customWidth="1"/>
    <col min="58" max="58" width="13.42578125" bestFit="1" customWidth="1"/>
    <col min="59" max="61" width="12" bestFit="1" customWidth="1"/>
    <col min="62" max="63" width="12.7109375" bestFit="1" customWidth="1"/>
    <col min="64" max="65" width="12" bestFit="1" customWidth="1"/>
    <col min="66" max="66" width="12.7109375" bestFit="1" customWidth="1"/>
    <col min="67" max="69" width="12" bestFit="1" customWidth="1"/>
    <col min="70" max="70" width="12.7109375" bestFit="1" customWidth="1"/>
    <col min="71" max="71" width="12" bestFit="1" customWidth="1"/>
    <col min="72" max="72" width="12.7109375" bestFit="1" customWidth="1"/>
    <col min="73" max="76" width="12" bestFit="1" customWidth="1"/>
    <col min="77" max="77" width="12.28515625" bestFit="1" customWidth="1"/>
    <col min="78" max="79" width="12" bestFit="1" customWidth="1"/>
    <col min="80" max="80" width="12.7109375" bestFit="1" customWidth="1"/>
    <col min="81" max="81" width="12" bestFit="1" customWidth="1"/>
    <col min="82" max="82" width="12.7109375" bestFit="1" customWidth="1"/>
    <col min="83" max="84" width="12" bestFit="1" customWidth="1"/>
    <col min="85" max="85" width="12.7109375" bestFit="1" customWidth="1"/>
    <col min="86" max="88" width="12" bestFit="1" customWidth="1"/>
    <col min="89" max="89" width="12.7109375" bestFit="1" customWidth="1"/>
    <col min="90" max="91" width="12" bestFit="1" customWidth="1"/>
    <col min="92" max="92" width="12.7109375" bestFit="1" customWidth="1"/>
    <col min="93" max="98" width="12" bestFit="1" customWidth="1"/>
    <col min="99" max="101" width="12.7109375" bestFit="1" customWidth="1"/>
    <col min="102" max="103" width="12" bestFit="1" customWidth="1"/>
    <col min="104" max="105" width="12.7109375" bestFit="1" customWidth="1"/>
    <col min="106" max="107" width="12" bestFit="1" customWidth="1"/>
    <col min="108" max="110" width="12.7109375" bestFit="1" customWidth="1"/>
    <col min="111" max="114" width="12" bestFit="1" customWidth="1"/>
    <col min="115" max="115" width="12.7109375" bestFit="1" customWidth="1"/>
    <col min="116" max="117" width="12" bestFit="1" customWidth="1"/>
    <col min="118" max="120" width="12.7109375" bestFit="1" customWidth="1"/>
    <col min="121" max="122" width="12" bestFit="1" customWidth="1"/>
    <col min="123" max="124" width="12.7109375" bestFit="1" customWidth="1"/>
    <col min="125" max="126" width="12" bestFit="1" customWidth="1"/>
    <col min="127" max="127" width="12.7109375" bestFit="1" customWidth="1"/>
    <col min="128" max="128" width="12" bestFit="1" customWidth="1"/>
    <col min="129" max="129" width="12.7109375" bestFit="1" customWidth="1"/>
    <col min="130" max="133" width="12" bestFit="1" customWidth="1"/>
    <col min="134" max="134" width="12.42578125" bestFit="1" customWidth="1"/>
    <col min="135" max="136" width="12" bestFit="1" customWidth="1"/>
    <col min="137" max="139" width="12.7109375" bestFit="1" customWidth="1"/>
    <col min="140" max="142" width="12" bestFit="1" customWidth="1"/>
    <col min="143" max="143" width="12.7109375" bestFit="1" customWidth="1"/>
    <col min="144" max="145" width="12" bestFit="1" customWidth="1"/>
    <col min="146" max="148" width="12.7109375" bestFit="1" customWidth="1"/>
    <col min="149" max="152" width="12" bestFit="1" customWidth="1"/>
    <col min="153" max="153" width="12.85546875" bestFit="1" customWidth="1"/>
    <col min="154" max="155" width="12" bestFit="1" customWidth="1"/>
    <col min="156" max="158" width="12.7109375" bestFit="1" customWidth="1"/>
    <col min="159" max="160" width="12" bestFit="1" customWidth="1"/>
    <col min="161" max="162" width="12.7109375" bestFit="1" customWidth="1"/>
    <col min="163" max="164" width="12" bestFit="1" customWidth="1"/>
    <col min="165" max="167" width="12.7109375" bestFit="1" customWidth="1"/>
    <col min="168" max="171" width="12" bestFit="1" customWidth="1"/>
    <col min="172" max="172" width="12.42578125" bestFit="1" customWidth="1"/>
    <col min="173" max="174" width="12" bestFit="1" customWidth="1"/>
    <col min="175" max="177" width="12.7109375" bestFit="1" customWidth="1"/>
    <col min="178" max="179" width="12" bestFit="1" customWidth="1"/>
    <col min="180" max="181" width="12.7109375" bestFit="1" customWidth="1"/>
    <col min="182" max="183" width="12" bestFit="1" customWidth="1"/>
    <col min="184" max="186" width="12.7109375" bestFit="1" customWidth="1"/>
    <col min="187" max="190" width="12" bestFit="1" customWidth="1"/>
    <col min="191" max="191" width="12.42578125" bestFit="1" customWidth="1"/>
    <col min="192" max="194" width="12" bestFit="1" customWidth="1"/>
    <col min="195" max="196" width="12.7109375" bestFit="1" customWidth="1"/>
    <col min="197" max="198" width="12" bestFit="1" customWidth="1"/>
    <col min="199" max="199" width="12.7109375" bestFit="1" customWidth="1"/>
    <col min="200" max="202" width="12" bestFit="1" customWidth="1"/>
    <col min="203" max="203" width="12.7109375" bestFit="1" customWidth="1"/>
    <col min="204" max="209" width="12" bestFit="1" customWidth="1"/>
    <col min="210" max="210" width="12.28515625" bestFit="1" customWidth="1"/>
    <col min="211" max="212" width="12" bestFit="1" customWidth="1"/>
    <col min="213" max="215" width="12.7109375" bestFit="1" customWidth="1"/>
    <col min="216" max="218" width="12" bestFit="1" customWidth="1"/>
    <col min="219" max="219" width="12.7109375" bestFit="1" customWidth="1"/>
    <col min="220" max="222" width="12" bestFit="1" customWidth="1"/>
    <col min="223" max="223" width="12.7109375" bestFit="1" customWidth="1"/>
    <col min="224" max="228" width="12" bestFit="1" customWidth="1"/>
    <col min="229" max="229" width="12.5703125" bestFit="1" customWidth="1"/>
    <col min="230" max="237" width="12" bestFit="1" customWidth="1"/>
    <col min="238" max="238" width="12.7109375" bestFit="1" customWidth="1"/>
    <col min="239" max="241" width="12" bestFit="1" customWidth="1"/>
    <col min="242" max="242" width="12.7109375" bestFit="1" customWidth="1"/>
    <col min="243" max="247" width="12" bestFit="1" customWidth="1"/>
    <col min="248" max="248" width="12.5703125" bestFit="1" customWidth="1"/>
    <col min="249" max="251" width="12" bestFit="1" customWidth="1"/>
    <col min="252" max="253" width="12.7109375" bestFit="1" customWidth="1"/>
    <col min="254" max="255" width="12" bestFit="1" customWidth="1"/>
    <col min="256" max="257" width="12.7109375" bestFit="1" customWidth="1"/>
    <col min="258" max="261" width="12" bestFit="1" customWidth="1"/>
    <col min="262" max="262" width="12.7109375" bestFit="1" customWidth="1"/>
    <col min="263" max="266" width="12" bestFit="1" customWidth="1"/>
    <col min="267" max="267" width="13.5703125" bestFit="1" customWidth="1"/>
    <col min="268" max="271" width="12" bestFit="1" customWidth="1"/>
    <col min="272" max="272" width="12.7109375" bestFit="1" customWidth="1"/>
    <col min="273" max="274" width="12" bestFit="1" customWidth="1"/>
    <col min="275" max="275" width="12.7109375" bestFit="1" customWidth="1"/>
    <col min="276" max="279" width="12" bestFit="1" customWidth="1"/>
    <col min="280" max="280" width="12.7109375" bestFit="1" customWidth="1"/>
    <col min="281" max="285" width="12" bestFit="1" customWidth="1"/>
    <col min="286" max="286" width="12.42578125" bestFit="1" customWidth="1"/>
    <col min="287" max="288" width="12" bestFit="1" customWidth="1"/>
    <col min="289" max="290" width="12.7109375" bestFit="1" customWidth="1"/>
    <col min="291" max="295" width="12" bestFit="1" customWidth="1"/>
    <col min="296" max="296" width="12.7109375" bestFit="1" customWidth="1"/>
    <col min="297" max="298" width="12" bestFit="1" customWidth="1"/>
    <col min="299" max="299" width="12.7109375" bestFit="1" customWidth="1"/>
    <col min="300" max="301" width="12" bestFit="1" customWidth="1"/>
    <col min="302" max="302" width="12.7109375" bestFit="1" customWidth="1"/>
    <col min="303" max="304" width="12" bestFit="1" customWidth="1"/>
    <col min="305" max="305" width="12.5703125" bestFit="1" customWidth="1"/>
    <col min="306" max="306" width="12.7109375" bestFit="1" customWidth="1"/>
    <col min="307" max="308" width="12" bestFit="1" customWidth="1"/>
    <col min="309" max="309" width="12.7109375" bestFit="1" customWidth="1"/>
    <col min="310" max="311" width="12" bestFit="1" customWidth="1"/>
    <col min="312" max="313" width="12.7109375" bestFit="1" customWidth="1"/>
    <col min="314" max="315" width="12" bestFit="1" customWidth="1"/>
    <col min="316" max="320" width="12.7109375" bestFit="1" customWidth="1"/>
    <col min="321" max="322" width="12" bestFit="1" customWidth="1"/>
    <col min="323" max="323" width="13" bestFit="1" customWidth="1"/>
    <col min="324" max="327" width="12" bestFit="1" customWidth="1"/>
    <col min="328" max="328" width="12.7109375" bestFit="1" customWidth="1"/>
    <col min="329" max="331" width="12" bestFit="1" customWidth="1"/>
    <col min="332" max="332" width="12.7109375" bestFit="1" customWidth="1"/>
    <col min="333" max="334" width="12" bestFit="1" customWidth="1"/>
    <col min="335" max="336" width="12.7109375" bestFit="1" customWidth="1"/>
    <col min="337" max="341" width="12" bestFit="1" customWidth="1"/>
    <col min="342" max="342" width="12.7109375" bestFit="1" customWidth="1"/>
    <col min="343" max="343" width="15.5703125" bestFit="1" customWidth="1"/>
  </cols>
  <sheetData>
    <row r="3" spans="1:4" x14ac:dyDescent="0.25">
      <c r="A3" s="4" t="s">
        <v>90</v>
      </c>
      <c r="B3" s="4" t="s">
        <v>0</v>
      </c>
    </row>
    <row r="4" spans="1:4" x14ac:dyDescent="0.25">
      <c r="B4" t="s">
        <v>27</v>
      </c>
      <c r="C4" t="s">
        <v>48</v>
      </c>
      <c r="D4" t="s">
        <v>2</v>
      </c>
    </row>
    <row r="5" spans="1:4" x14ac:dyDescent="0.25">
      <c r="A5" s="4" t="s">
        <v>3</v>
      </c>
      <c r="B5" t="s">
        <v>25</v>
      </c>
    </row>
    <row r="6" spans="1:4" x14ac:dyDescent="0.25">
      <c r="A6" s="1" t="s">
        <v>10</v>
      </c>
      <c r="B6" s="2">
        <v>7.9260759542615347</v>
      </c>
      <c r="C6" s="2">
        <v>7.9260759542615347</v>
      </c>
      <c r="D6" s="2">
        <v>7.9260759542615347</v>
      </c>
    </row>
    <row r="7" spans="1:4" x14ac:dyDescent="0.25">
      <c r="A7" s="1" t="s">
        <v>11</v>
      </c>
      <c r="B7" s="2">
        <v>8.2883719383603278</v>
      </c>
      <c r="C7" s="2">
        <v>8.2883719383603278</v>
      </c>
      <c r="D7" s="2">
        <v>8.2883719383603278</v>
      </c>
    </row>
    <row r="8" spans="1:4" x14ac:dyDescent="0.25">
      <c r="A8" s="1" t="s">
        <v>12</v>
      </c>
      <c r="B8" s="2">
        <v>9.6798286798512549</v>
      </c>
      <c r="C8" s="2">
        <v>9.6798286798512549</v>
      </c>
      <c r="D8" s="2">
        <v>9.6798286798512549</v>
      </c>
    </row>
    <row r="9" spans="1:4" x14ac:dyDescent="0.25">
      <c r="A9" s="1" t="s">
        <v>13</v>
      </c>
      <c r="B9" s="2">
        <v>11.069582492522244</v>
      </c>
      <c r="C9" s="2">
        <v>11.069582492522244</v>
      </c>
      <c r="D9" s="2">
        <v>11.069582492522244</v>
      </c>
    </row>
    <row r="10" spans="1:4" x14ac:dyDescent="0.25">
      <c r="A10" s="1" t="s">
        <v>224</v>
      </c>
      <c r="B10" s="2">
        <v>3.7793726529136649</v>
      </c>
      <c r="C10" s="2">
        <v>3.7793726529136649</v>
      </c>
      <c r="D10" s="2">
        <v>3.7793726529136649</v>
      </c>
    </row>
    <row r="11" spans="1:4" x14ac:dyDescent="0.25">
      <c r="A11" s="1" t="s">
        <v>2</v>
      </c>
      <c r="B11" s="2">
        <v>40.743231717909026</v>
      </c>
      <c r="C11" s="2">
        <v>40.743231717909026</v>
      </c>
      <c r="D11" s="2">
        <v>40.743231717909026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0"/>
  <dimension ref="A3:U9"/>
  <sheetViews>
    <sheetView workbookViewId="0">
      <selection activeCell="G7" sqref="G7"/>
    </sheetView>
  </sheetViews>
  <sheetFormatPr baseColWidth="10" defaultRowHeight="15" x14ac:dyDescent="0.25"/>
  <cols>
    <col min="1" max="1" width="22.42578125" bestFit="1" customWidth="1"/>
    <col min="2" max="2" width="23.7109375" bestFit="1" customWidth="1"/>
    <col min="3" max="19" width="12" bestFit="1" customWidth="1"/>
    <col min="20" max="20" width="15.5703125" bestFit="1" customWidth="1"/>
  </cols>
  <sheetData>
    <row r="3" spans="1:21" x14ac:dyDescent="0.25">
      <c r="A3" s="4" t="s">
        <v>96</v>
      </c>
      <c r="B3" s="4" t="s">
        <v>0</v>
      </c>
    </row>
    <row r="4" spans="1:21" x14ac:dyDescent="0.25">
      <c r="A4" s="4" t="s">
        <v>3</v>
      </c>
      <c r="B4" t="s">
        <v>79</v>
      </c>
      <c r="C4" t="s">
        <v>84</v>
      </c>
      <c r="D4" t="s">
        <v>27</v>
      </c>
      <c r="E4" t="s">
        <v>29</v>
      </c>
      <c r="F4" t="s">
        <v>30</v>
      </c>
      <c r="G4" t="s">
        <v>31</v>
      </c>
      <c r="H4" t="s">
        <v>80</v>
      </c>
      <c r="I4" t="s">
        <v>82</v>
      </c>
      <c r="J4" t="s">
        <v>85</v>
      </c>
      <c r="K4" t="s">
        <v>86</v>
      </c>
      <c r="L4" t="s">
        <v>87</v>
      </c>
      <c r="M4" t="s">
        <v>88</v>
      </c>
      <c r="N4" t="s">
        <v>68</v>
      </c>
      <c r="O4" t="s">
        <v>225</v>
      </c>
      <c r="P4" t="s">
        <v>226</v>
      </c>
      <c r="Q4" t="s">
        <v>221</v>
      </c>
      <c r="R4" t="s">
        <v>227</v>
      </c>
      <c r="S4" t="s">
        <v>220</v>
      </c>
      <c r="T4" t="s">
        <v>228</v>
      </c>
      <c r="U4" t="s">
        <v>2</v>
      </c>
    </row>
    <row r="5" spans="1:21" x14ac:dyDescent="0.25">
      <c r="A5" s="1" t="s">
        <v>10</v>
      </c>
      <c r="B5" s="2">
        <v>1599.1560257900551</v>
      </c>
      <c r="C5" s="2">
        <v>3700.7929949515351</v>
      </c>
      <c r="D5" s="2">
        <v>2156.2090069356368</v>
      </c>
      <c r="E5" s="2">
        <v>837.51522887903764</v>
      </c>
      <c r="F5" s="2">
        <v>975.78693254704945</v>
      </c>
      <c r="G5" s="2">
        <v>1819.9833131537989</v>
      </c>
      <c r="H5" s="2">
        <v>1313.8503755027218</v>
      </c>
      <c r="I5" s="2">
        <v>7701.326950482844</v>
      </c>
      <c r="J5" s="2">
        <v>4535.6240994707432</v>
      </c>
      <c r="K5" s="2">
        <v>272.21055504690548</v>
      </c>
      <c r="L5" s="2">
        <v>1105.2774537815751</v>
      </c>
      <c r="M5" s="2">
        <v>10349.340023943931</v>
      </c>
      <c r="N5" s="2">
        <v>11183.255846528733</v>
      </c>
      <c r="O5" s="2">
        <v>1354.7333583996335</v>
      </c>
      <c r="P5" s="2">
        <v>352.1369029528185</v>
      </c>
      <c r="Q5" s="2">
        <v>1056.7887805941732</v>
      </c>
      <c r="R5" s="2">
        <v>1780.5727464596971</v>
      </c>
      <c r="S5" s="2">
        <v>849.52957660688799</v>
      </c>
      <c r="T5" s="2">
        <v>2385.9146157292726</v>
      </c>
      <c r="U5" s="2">
        <v>55330.004787757054</v>
      </c>
    </row>
    <row r="6" spans="1:21" x14ac:dyDescent="0.25">
      <c r="A6" s="1" t="s">
        <v>11</v>
      </c>
      <c r="B6" s="2">
        <v>1838.0050147295058</v>
      </c>
      <c r="C6" s="2">
        <v>5109.1115787525941</v>
      </c>
      <c r="D6" s="2">
        <v>2347.3903900324417</v>
      </c>
      <c r="E6" s="2">
        <v>932.85789956221436</v>
      </c>
      <c r="F6" s="2">
        <v>1065.2159699171705</v>
      </c>
      <c r="G6" s="2">
        <v>2019.8492726687814</v>
      </c>
      <c r="H6" s="2">
        <v>1804.9665967949036</v>
      </c>
      <c r="I6" s="2">
        <v>8731.5978985541478</v>
      </c>
      <c r="J6" s="2">
        <v>5531.0144258685641</v>
      </c>
      <c r="K6" s="2">
        <v>323.68400810329359</v>
      </c>
      <c r="L6" s="2">
        <v>1343.3442918203036</v>
      </c>
      <c r="M6" s="2">
        <v>11308.053073246567</v>
      </c>
      <c r="N6" s="2">
        <v>12297.34367514063</v>
      </c>
      <c r="O6" s="2">
        <v>1425.3527520585208</v>
      </c>
      <c r="P6" s="2">
        <v>420.08144834127103</v>
      </c>
      <c r="Q6" s="2">
        <v>1150.7099414503491</v>
      </c>
      <c r="R6" s="2">
        <v>1998.4483774985108</v>
      </c>
      <c r="S6" s="2">
        <v>937.43762361137181</v>
      </c>
      <c r="T6" s="2">
        <v>3036.1232857086238</v>
      </c>
      <c r="U6" s="2">
        <v>63620.587523859758</v>
      </c>
    </row>
    <row r="7" spans="1:21" x14ac:dyDescent="0.25">
      <c r="A7" s="1" t="s">
        <v>12</v>
      </c>
      <c r="B7" s="2">
        <v>2099.3947538835027</v>
      </c>
      <c r="C7" s="2">
        <v>6819.5933447859461</v>
      </c>
      <c r="D7" s="2">
        <v>2522.1429531899621</v>
      </c>
      <c r="E7" s="2">
        <v>1056.0568704750294</v>
      </c>
      <c r="F7" s="2">
        <v>1180.5107382156491</v>
      </c>
      <c r="G7" s="2">
        <v>2196.3716295243671</v>
      </c>
      <c r="H7" s="2">
        <v>2414.3675764902223</v>
      </c>
      <c r="I7" s="2">
        <v>9903.7741156158263</v>
      </c>
      <c r="J7" s="2">
        <v>6802.5201613498921</v>
      </c>
      <c r="K7" s="2">
        <v>384.42704416338535</v>
      </c>
      <c r="L7" s="2">
        <v>1632.5936734058482</v>
      </c>
      <c r="M7" s="2">
        <v>12324.129073171418</v>
      </c>
      <c r="N7" s="2">
        <v>13523.531814886479</v>
      </c>
      <c r="O7" s="2">
        <v>1554.5671155042821</v>
      </c>
      <c r="P7" s="2">
        <v>497.54640107116268</v>
      </c>
      <c r="Q7" s="2">
        <v>1285.3652564524461</v>
      </c>
      <c r="R7" s="2">
        <v>2201.0622072228389</v>
      </c>
      <c r="S7" s="2">
        <v>1029.9086432307415</v>
      </c>
      <c r="T7" s="2">
        <v>3776.0036188164263</v>
      </c>
      <c r="U7" s="2">
        <v>73203.866991455419</v>
      </c>
    </row>
    <row r="8" spans="1:21" x14ac:dyDescent="0.25">
      <c r="A8" s="1" t="s">
        <v>13</v>
      </c>
      <c r="B8" s="2">
        <v>2367.3049213245513</v>
      </c>
      <c r="C8" s="2">
        <v>8793.8756206107701</v>
      </c>
      <c r="D8" s="2">
        <v>2679.3213247335666</v>
      </c>
      <c r="E8" s="2">
        <v>1160.2333276595768</v>
      </c>
      <c r="F8" s="2">
        <v>1294.771978973153</v>
      </c>
      <c r="G8" s="2">
        <v>2337.9330081280195</v>
      </c>
      <c r="H8" s="2">
        <v>3108.0034149425251</v>
      </c>
      <c r="I8" s="2">
        <v>11072.176926143251</v>
      </c>
      <c r="J8" s="2">
        <v>8181.9318714423789</v>
      </c>
      <c r="K8" s="2">
        <v>450.52053486376946</v>
      </c>
      <c r="L8" s="2">
        <v>1941.9349572466483</v>
      </c>
      <c r="M8" s="2">
        <v>13255.091990476152</v>
      </c>
      <c r="N8" s="2">
        <v>14546.508922816081</v>
      </c>
      <c r="O8" s="2">
        <v>1642.5321662636939</v>
      </c>
      <c r="P8" s="2">
        <v>577.46074311421683</v>
      </c>
      <c r="Q8" s="2">
        <v>1340.5559310809233</v>
      </c>
      <c r="R8" s="2">
        <v>2398.7778165038881</v>
      </c>
      <c r="S8" s="2">
        <v>1114.9226263590431</v>
      </c>
      <c r="T8" s="2">
        <v>4574.723080245205</v>
      </c>
      <c r="U8" s="2">
        <v>82838.581162927425</v>
      </c>
    </row>
    <row r="9" spans="1:21" x14ac:dyDescent="0.25">
      <c r="A9" s="1" t="s">
        <v>2</v>
      </c>
      <c r="B9" s="2">
        <v>7903.8607157276147</v>
      </c>
      <c r="C9" s="2">
        <v>24423.373539100845</v>
      </c>
      <c r="D9" s="2">
        <v>9705.0636748916077</v>
      </c>
      <c r="E9" s="2">
        <v>3986.6633265758583</v>
      </c>
      <c r="F9" s="2">
        <v>4516.285619653022</v>
      </c>
      <c r="G9" s="2">
        <v>8374.137223474967</v>
      </c>
      <c r="H9" s="2">
        <v>8641.1879637303718</v>
      </c>
      <c r="I9" s="2">
        <v>37408.875890796073</v>
      </c>
      <c r="J9" s="2">
        <v>25051.090558131578</v>
      </c>
      <c r="K9" s="2">
        <v>1430.8421421773537</v>
      </c>
      <c r="L9" s="2">
        <v>6023.1503762543753</v>
      </c>
      <c r="M9" s="2">
        <v>47236.614160838071</v>
      </c>
      <c r="N9" s="2">
        <v>51550.640259371925</v>
      </c>
      <c r="O9" s="2">
        <v>5977.1853922261307</v>
      </c>
      <c r="P9" s="2">
        <v>1847.2254954794689</v>
      </c>
      <c r="Q9" s="2">
        <v>4833.4199095778913</v>
      </c>
      <c r="R9" s="2">
        <v>8378.8611476849346</v>
      </c>
      <c r="S9" s="2">
        <v>3931.798469808044</v>
      </c>
      <c r="T9" s="2">
        <v>13772.764600499528</v>
      </c>
      <c r="U9" s="2">
        <v>274993.04046599969</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1"/>
  <dimension ref="A3:T113"/>
  <sheetViews>
    <sheetView workbookViewId="0">
      <selection activeCell="H5" sqref="H5"/>
    </sheetView>
  </sheetViews>
  <sheetFormatPr baseColWidth="10" defaultRowHeight="15" x14ac:dyDescent="0.25"/>
  <cols>
    <col min="1" max="1" width="22.85546875" bestFit="1" customWidth="1"/>
    <col min="2" max="2" width="23.7109375" bestFit="1" customWidth="1"/>
    <col min="3" max="19" width="12" bestFit="1" customWidth="1"/>
    <col min="20" max="20" width="12" customWidth="1"/>
    <col min="21" max="33" width="12" bestFit="1" customWidth="1"/>
    <col min="34" max="34" width="12.7109375" bestFit="1" customWidth="1"/>
    <col min="35" max="44" width="12" bestFit="1" customWidth="1"/>
    <col min="45" max="45" width="12.42578125" bestFit="1" customWidth="1"/>
    <col min="46" max="110" width="12" bestFit="1" customWidth="1"/>
    <col min="111" max="111" width="12.5703125" bestFit="1" customWidth="1"/>
    <col min="112" max="121" width="12" bestFit="1" customWidth="1"/>
    <col min="122" max="122" width="12.85546875" bestFit="1" customWidth="1"/>
    <col min="123" max="132" width="12" bestFit="1" customWidth="1"/>
    <col min="133" max="133" width="12.5703125" bestFit="1" customWidth="1"/>
    <col min="134" max="143" width="12" bestFit="1" customWidth="1"/>
    <col min="144" max="144" width="13.5703125" bestFit="1" customWidth="1"/>
    <col min="145" max="165" width="12" bestFit="1" customWidth="1"/>
    <col min="166" max="166" width="12.42578125" bestFit="1" customWidth="1"/>
    <col min="167" max="199" width="12" bestFit="1" customWidth="1"/>
    <col min="200" max="200" width="15.5703125" bestFit="1" customWidth="1"/>
  </cols>
  <sheetData>
    <row r="3" spans="1:20" x14ac:dyDescent="0.25">
      <c r="A3" s="4" t="s">
        <v>103</v>
      </c>
      <c r="B3" s="4" t="s">
        <v>0</v>
      </c>
    </row>
    <row r="4" spans="1:20" x14ac:dyDescent="0.25">
      <c r="A4" s="4" t="s">
        <v>3</v>
      </c>
      <c r="B4" t="s">
        <v>229</v>
      </c>
      <c r="C4" t="s">
        <v>240</v>
      </c>
      <c r="D4" t="s">
        <v>242</v>
      </c>
      <c r="E4" t="s">
        <v>53</v>
      </c>
      <c r="F4" t="s">
        <v>231</v>
      </c>
      <c r="G4" t="s">
        <v>19</v>
      </c>
      <c r="H4" t="s">
        <v>244</v>
      </c>
      <c r="I4" t="s">
        <v>52</v>
      </c>
      <c r="J4" t="s">
        <v>246</v>
      </c>
      <c r="K4" t="s">
        <v>248</v>
      </c>
      <c r="L4" t="s">
        <v>20</v>
      </c>
      <c r="M4" t="s">
        <v>21</v>
      </c>
      <c r="N4" t="s">
        <v>22</v>
      </c>
      <c r="O4" t="s">
        <v>25</v>
      </c>
      <c r="P4" t="s">
        <v>23</v>
      </c>
      <c r="Q4" t="s">
        <v>250</v>
      </c>
      <c r="R4" t="s">
        <v>252</v>
      </c>
      <c r="S4" t="s">
        <v>230</v>
      </c>
      <c r="T4" t="s">
        <v>2</v>
      </c>
    </row>
    <row r="5" spans="1:20" x14ac:dyDescent="0.25">
      <c r="A5" s="1" t="s">
        <v>79</v>
      </c>
      <c r="B5" s="2">
        <v>64.68369775763027</v>
      </c>
      <c r="C5" s="2">
        <v>888.31164179159623</v>
      </c>
      <c r="D5" s="2">
        <v>4.3258126779826701E-3</v>
      </c>
      <c r="E5" s="2"/>
      <c r="F5" s="2">
        <v>4.7655082604944278E-5</v>
      </c>
      <c r="G5" s="2"/>
      <c r="H5" s="2">
        <v>1.6563016009748968E-3</v>
      </c>
      <c r="I5" s="2"/>
      <c r="J5" s="2">
        <v>7.4295941149796207E-4</v>
      </c>
      <c r="K5" s="2">
        <v>598.89082681958382</v>
      </c>
      <c r="L5" s="2">
        <v>150.34427462572873</v>
      </c>
      <c r="M5" s="2">
        <v>3.5162447765512582E-3</v>
      </c>
      <c r="N5" s="2">
        <v>2.0006773289292586E-3</v>
      </c>
      <c r="O5" s="2"/>
      <c r="P5" s="2">
        <v>5.0801716990339979E-3</v>
      </c>
      <c r="Q5" s="2">
        <v>110.88636795783745</v>
      </c>
      <c r="R5" s="2">
        <v>206.9711219001899</v>
      </c>
      <c r="S5" s="2">
        <v>22.118058671775341</v>
      </c>
      <c r="T5" s="2">
        <v>2042.2233593469189</v>
      </c>
    </row>
    <row r="6" spans="1:20" x14ac:dyDescent="0.25">
      <c r="A6" s="3" t="s">
        <v>10</v>
      </c>
      <c r="B6" s="2">
        <v>11.46557589886457</v>
      </c>
      <c r="C6" s="2">
        <v>155.78838542121571</v>
      </c>
      <c r="D6" s="2">
        <v>7.4074969746310904E-4</v>
      </c>
      <c r="E6" s="2"/>
      <c r="F6" s="2">
        <v>8.9467133068377961E-6</v>
      </c>
      <c r="G6" s="2"/>
      <c r="H6" s="2">
        <v>2.8665787513842516E-4</v>
      </c>
      <c r="I6" s="2"/>
      <c r="J6" s="2">
        <v>1.2781695930385217E-4</v>
      </c>
      <c r="K6" s="2">
        <v>101.91749726636905</v>
      </c>
      <c r="L6" s="2">
        <v>25.584972263398466</v>
      </c>
      <c r="M6" s="2">
        <v>6.0031261223262927E-4</v>
      </c>
      <c r="N6" s="2">
        <v>3.4139576496893789E-4</v>
      </c>
      <c r="O6" s="2"/>
      <c r="P6" s="2">
        <v>8.6711512734085618E-4</v>
      </c>
      <c r="Q6" s="2">
        <v>18.952210467397901</v>
      </c>
      <c r="R6" s="2">
        <v>35.325514269373507</v>
      </c>
      <c r="S6" s="2">
        <v>3.8593935590530317</v>
      </c>
      <c r="T6" s="2">
        <v>352.89652214042195</v>
      </c>
    </row>
    <row r="7" spans="1:20" x14ac:dyDescent="0.25">
      <c r="A7" s="3" t="s">
        <v>11</v>
      </c>
      <c r="B7" s="2">
        <v>12.716731703268211</v>
      </c>
      <c r="C7" s="2">
        <v>175.60614307768319</v>
      </c>
      <c r="D7" s="2">
        <v>8.4750909000495356E-4</v>
      </c>
      <c r="E7" s="2"/>
      <c r="F7" s="2">
        <v>8.925311278609815E-6</v>
      </c>
      <c r="G7" s="2"/>
      <c r="H7" s="2">
        <v>3.2586199997904942E-4</v>
      </c>
      <c r="I7" s="2"/>
      <c r="J7" s="2">
        <v>1.4545885025655711E-4</v>
      </c>
      <c r="K7" s="2">
        <v>117.76943872032821</v>
      </c>
      <c r="L7" s="2">
        <v>29.560466391193053</v>
      </c>
      <c r="M7" s="2">
        <v>6.8596232183135218E-4</v>
      </c>
      <c r="N7" s="2">
        <v>3.9183271935870606E-4</v>
      </c>
      <c r="O7" s="2"/>
      <c r="P7" s="2">
        <v>9.9804898925137252E-4</v>
      </c>
      <c r="Q7" s="2">
        <v>21.785630897762488</v>
      </c>
      <c r="R7" s="2">
        <v>40.811926414906246</v>
      </c>
      <c r="S7" s="2">
        <v>4.3432655953999069</v>
      </c>
      <c r="T7" s="2">
        <v>402.59700639982316</v>
      </c>
    </row>
    <row r="8" spans="1:20" x14ac:dyDescent="0.25">
      <c r="A8" s="3" t="s">
        <v>12</v>
      </c>
      <c r="B8" s="2">
        <v>14.141394762618523</v>
      </c>
      <c r="C8" s="2">
        <v>196.75487968454738</v>
      </c>
      <c r="D8" s="2">
        <v>9.7120513220892116E-4</v>
      </c>
      <c r="E8" s="2"/>
      <c r="F8" s="2">
        <v>9.7628159063612475E-6</v>
      </c>
      <c r="G8" s="2"/>
      <c r="H8" s="2">
        <v>3.6921839834176847E-4</v>
      </c>
      <c r="I8" s="2"/>
      <c r="J8" s="2">
        <v>1.6624034165111485E-4</v>
      </c>
      <c r="K8" s="2">
        <v>135.21903463134723</v>
      </c>
      <c r="L8" s="2">
        <v>33.942855431085007</v>
      </c>
      <c r="M8" s="2">
        <v>7.9187720357261977E-4</v>
      </c>
      <c r="N8" s="2">
        <v>4.5050220165611615E-4</v>
      </c>
      <c r="O8" s="2"/>
      <c r="P8" s="2">
        <v>1.1438377279757213E-3</v>
      </c>
      <c r="Q8" s="2">
        <v>24.934268330862189</v>
      </c>
      <c r="R8" s="2">
        <v>46.669635031629838</v>
      </c>
      <c r="S8" s="2">
        <v>4.9115111952254198</v>
      </c>
      <c r="T8" s="2">
        <v>456.5774817111369</v>
      </c>
    </row>
    <row r="9" spans="1:20" x14ac:dyDescent="0.25">
      <c r="A9" s="3" t="s">
        <v>13</v>
      </c>
      <c r="B9" s="2">
        <v>15.664549402287628</v>
      </c>
      <c r="C9" s="2">
        <v>218.41920291858963</v>
      </c>
      <c r="D9" s="2">
        <v>1.0980083407900636E-3</v>
      </c>
      <c r="E9" s="2"/>
      <c r="F9" s="2">
        <v>1.0563489380372947E-5</v>
      </c>
      <c r="G9" s="2"/>
      <c r="H9" s="2">
        <v>4.1424497127310028E-4</v>
      </c>
      <c r="I9" s="2"/>
      <c r="J9" s="2">
        <v>1.8741568696798187E-4</v>
      </c>
      <c r="K9" s="2">
        <v>153.04927444074832</v>
      </c>
      <c r="L9" s="2">
        <v>38.426842476655054</v>
      </c>
      <c r="M9" s="2">
        <v>8.9631558009009463E-4</v>
      </c>
      <c r="N9" s="2">
        <v>5.1014269205775257E-4</v>
      </c>
      <c r="O9" s="2"/>
      <c r="P9" s="2">
        <v>1.2933661701157626E-3</v>
      </c>
      <c r="Q9" s="2">
        <v>28.181859039147174</v>
      </c>
      <c r="R9" s="2">
        <v>52.681901265179064</v>
      </c>
      <c r="S9" s="2">
        <v>5.4858686047575791</v>
      </c>
      <c r="T9" s="2">
        <v>511.91390820429513</v>
      </c>
    </row>
    <row r="10" spans="1:20" x14ac:dyDescent="0.25">
      <c r="A10" s="3" t="s">
        <v>224</v>
      </c>
      <c r="B10" s="2">
        <v>10.695445990591343</v>
      </c>
      <c r="C10" s="2">
        <v>141.74303068956027</v>
      </c>
      <c r="D10" s="2">
        <v>6.6834041751562246E-4</v>
      </c>
      <c r="E10" s="2"/>
      <c r="F10" s="2">
        <v>9.4567527327624693E-6</v>
      </c>
      <c r="G10" s="2"/>
      <c r="H10" s="2">
        <v>2.6031835624255363E-4</v>
      </c>
      <c r="I10" s="2"/>
      <c r="J10" s="2">
        <v>1.160275733184561E-4</v>
      </c>
      <c r="K10" s="2">
        <v>90.935581760790939</v>
      </c>
      <c r="L10" s="2">
        <v>22.829138063397163</v>
      </c>
      <c r="M10" s="2">
        <v>5.4177705882456166E-4</v>
      </c>
      <c r="N10" s="2">
        <v>3.0680395088774585E-4</v>
      </c>
      <c r="O10" s="2"/>
      <c r="P10" s="2">
        <v>7.7780368435028551E-4</v>
      </c>
      <c r="Q10" s="2">
        <v>17.032399222667706</v>
      </c>
      <c r="R10" s="2">
        <v>31.482144919101234</v>
      </c>
      <c r="S10" s="2">
        <v>3.5180197173394023</v>
      </c>
      <c r="T10" s="2">
        <v>318.23844089124196</v>
      </c>
    </row>
    <row r="11" spans="1:20" x14ac:dyDescent="0.25">
      <c r="A11" s="1" t="s">
        <v>84</v>
      </c>
      <c r="B11" s="2">
        <v>353.36694227913262</v>
      </c>
      <c r="C11" s="2">
        <v>12097.85309539526</v>
      </c>
      <c r="D11" s="2">
        <v>3.4179305214011917</v>
      </c>
      <c r="E11" s="2">
        <v>6.0821485998570597E-6</v>
      </c>
      <c r="F11" s="2">
        <v>5.6671579401509925E-5</v>
      </c>
      <c r="G11" s="2">
        <v>5.8620122801970772E-5</v>
      </c>
      <c r="H11" s="2">
        <v>0.18969894534832665</v>
      </c>
      <c r="I11" s="2">
        <v>3.7182712047240449E-5</v>
      </c>
      <c r="J11" s="2">
        <v>4.5710521462674548E-2</v>
      </c>
      <c r="K11" s="2">
        <v>5767.4005544531101</v>
      </c>
      <c r="L11" s="2">
        <v>1858.9916917481241</v>
      </c>
      <c r="M11" s="2">
        <v>1.3078235866889019</v>
      </c>
      <c r="N11" s="2">
        <v>0.52628641967312284</v>
      </c>
      <c r="O11" s="2"/>
      <c r="P11" s="2">
        <v>1.727387439650349</v>
      </c>
      <c r="Q11" s="2">
        <v>364.34643650385038</v>
      </c>
      <c r="R11" s="2">
        <v>1954.9877356153997</v>
      </c>
      <c r="S11" s="2">
        <v>70.50465599731892</v>
      </c>
      <c r="T11" s="2">
        <v>22474.666107982983</v>
      </c>
    </row>
    <row r="12" spans="1:20" x14ac:dyDescent="0.25">
      <c r="A12" s="3" t="s">
        <v>10</v>
      </c>
      <c r="B12" s="2">
        <v>49.413703951181155</v>
      </c>
      <c r="C12" s="2">
        <v>1674.3547438375836</v>
      </c>
      <c r="D12" s="2">
        <v>0.459283352024285</v>
      </c>
      <c r="E12" s="2">
        <v>8.9225875039498723E-7</v>
      </c>
      <c r="F12" s="2">
        <v>8.7558352841940779E-6</v>
      </c>
      <c r="G12" s="2">
        <v>7.3574915455929116E-6</v>
      </c>
      <c r="H12" s="2">
        <v>2.6190883274547674E-2</v>
      </c>
      <c r="I12" s="2">
        <v>5.9525646352730031E-6</v>
      </c>
      <c r="J12" s="2">
        <v>6.0540234356337326E-3</v>
      </c>
      <c r="K12" s="2">
        <v>790.59964130555829</v>
      </c>
      <c r="L12" s="2">
        <v>253.6597579182353</v>
      </c>
      <c r="M12" s="2">
        <v>0.17591980193169451</v>
      </c>
      <c r="N12" s="2">
        <v>7.0622998742329107E-2</v>
      </c>
      <c r="O12" s="2"/>
      <c r="P12" s="2">
        <v>0.23571750553010368</v>
      </c>
      <c r="Q12" s="2">
        <v>49.71920012420528</v>
      </c>
      <c r="R12" s="2">
        <v>268.19987438402376</v>
      </c>
      <c r="S12" s="2">
        <v>9.3980803424748913</v>
      </c>
      <c r="T12" s="2">
        <v>3096.31881338635</v>
      </c>
    </row>
    <row r="13" spans="1:20" x14ac:dyDescent="0.25">
      <c r="A13" s="3" t="s">
        <v>11</v>
      </c>
      <c r="B13" s="2">
        <v>66.885903084726593</v>
      </c>
      <c r="C13" s="2">
        <v>2284.8293124049255</v>
      </c>
      <c r="D13" s="2">
        <v>0.63741634063496033</v>
      </c>
      <c r="E13" s="2">
        <v>1.1477617889800685E-6</v>
      </c>
      <c r="F13" s="2">
        <v>1.0441207301229167E-5</v>
      </c>
      <c r="G13" s="2">
        <v>9.9887479036372301E-6</v>
      </c>
      <c r="H13" s="2">
        <v>3.5770715066503783E-2</v>
      </c>
      <c r="I13" s="2">
        <v>7.3915120249074983E-6</v>
      </c>
      <c r="J13" s="2">
        <v>8.4870556337758325E-3</v>
      </c>
      <c r="K13" s="2">
        <v>1085.2946264424149</v>
      </c>
      <c r="L13" s="2">
        <v>349.21963409370807</v>
      </c>
      <c r="M13" s="2">
        <v>0.24408220144599993</v>
      </c>
      <c r="N13" s="2">
        <v>9.8265671515556069E-2</v>
      </c>
      <c r="O13" s="2"/>
      <c r="P13" s="2">
        <v>0.32439980572055921</v>
      </c>
      <c r="Q13" s="2">
        <v>68.408488468161906</v>
      </c>
      <c r="R13" s="2">
        <v>369.07208559716599</v>
      </c>
      <c r="S13" s="2">
        <v>13.136193996519603</v>
      </c>
      <c r="T13" s="2">
        <v>4238.1946948468694</v>
      </c>
    </row>
    <row r="14" spans="1:20" x14ac:dyDescent="0.25">
      <c r="A14" s="3" t="s">
        <v>12</v>
      </c>
      <c r="B14" s="2">
        <v>87.721507385791142</v>
      </c>
      <c r="C14" s="2">
        <v>3021.8592533920873</v>
      </c>
      <c r="D14" s="2">
        <v>0.861099218650065</v>
      </c>
      <c r="E14" s="2">
        <v>1.5093133984757803E-6</v>
      </c>
      <c r="F14" s="2">
        <v>1.331432708274283E-5</v>
      </c>
      <c r="G14" s="2">
        <v>1.5681880094666542E-5</v>
      </c>
      <c r="H14" s="2">
        <v>4.7305737487696238E-2</v>
      </c>
      <c r="I14" s="2">
        <v>8.7406946488430376E-6</v>
      </c>
      <c r="J14" s="2">
        <v>1.1580782383070764E-2</v>
      </c>
      <c r="K14" s="2">
        <v>1443.8658546635825</v>
      </c>
      <c r="L14" s="2">
        <v>465.8960468579952</v>
      </c>
      <c r="M14" s="2">
        <v>0.32986720257321683</v>
      </c>
      <c r="N14" s="2">
        <v>0.13267936311425829</v>
      </c>
      <c r="O14" s="2"/>
      <c r="P14" s="2">
        <v>0.4332371187296794</v>
      </c>
      <c r="Q14" s="2">
        <v>91.28268917201521</v>
      </c>
      <c r="R14" s="2">
        <v>489.48713431318544</v>
      </c>
      <c r="S14" s="2">
        <v>17.792720969911183</v>
      </c>
      <c r="T14" s="2">
        <v>5619.72101542372</v>
      </c>
    </row>
    <row r="15" spans="1:20" x14ac:dyDescent="0.25">
      <c r="A15" s="3" t="s">
        <v>13</v>
      </c>
      <c r="B15" s="2">
        <v>111.92333360776435</v>
      </c>
      <c r="C15" s="2">
        <v>3868.3030667711228</v>
      </c>
      <c r="D15" s="2">
        <v>1.118985611346329</v>
      </c>
      <c r="E15" s="2">
        <v>1.8378188988137682E-6</v>
      </c>
      <c r="F15" s="2">
        <v>1.6445536219417138E-5</v>
      </c>
      <c r="G15" s="2">
        <v>2.0036413202062812E-5</v>
      </c>
      <c r="H15" s="2">
        <v>6.0686291426427681E-2</v>
      </c>
      <c r="I15" s="2">
        <v>1.0375491694294236E-5</v>
      </c>
      <c r="J15" s="2">
        <v>1.5135272262901886E-2</v>
      </c>
      <c r="K15" s="2">
        <v>1855.8910829608822</v>
      </c>
      <c r="L15" s="2">
        <v>600.17914395345576</v>
      </c>
      <c r="M15" s="2">
        <v>0.42731526340644277</v>
      </c>
      <c r="N15" s="2">
        <v>0.17233934204901635</v>
      </c>
      <c r="O15" s="2"/>
      <c r="P15" s="2">
        <v>0.55802206899407925</v>
      </c>
      <c r="Q15" s="2">
        <v>117.65972375625027</v>
      </c>
      <c r="R15" s="2">
        <v>628.8959326716855</v>
      </c>
      <c r="S15" s="2">
        <v>23.249436980395693</v>
      </c>
      <c r="T15" s="2">
        <v>7208.4542532463029</v>
      </c>
    </row>
    <row r="16" spans="1:20" x14ac:dyDescent="0.25">
      <c r="A16" s="3" t="s">
        <v>224</v>
      </c>
      <c r="B16" s="2">
        <v>37.422494249669406</v>
      </c>
      <c r="C16" s="2">
        <v>1248.5067189895394</v>
      </c>
      <c r="D16" s="2">
        <v>0.3411459987455519</v>
      </c>
      <c r="E16" s="2">
        <v>6.9499576319245563E-7</v>
      </c>
      <c r="F16" s="2">
        <v>7.7146735139267091E-6</v>
      </c>
      <c r="G16" s="2">
        <v>5.5555900560112742E-6</v>
      </c>
      <c r="H16" s="2">
        <v>1.9745318093151269E-2</v>
      </c>
      <c r="I16" s="2">
        <v>4.7224490439226696E-6</v>
      </c>
      <c r="J16" s="2">
        <v>4.4533877472923344E-3</v>
      </c>
      <c r="K16" s="2">
        <v>591.749349080672</v>
      </c>
      <c r="L16" s="2">
        <v>190.03710892472958</v>
      </c>
      <c r="M16" s="2">
        <v>0.13063911733154782</v>
      </c>
      <c r="N16" s="2">
        <v>5.237904425196304E-2</v>
      </c>
      <c r="O16" s="2"/>
      <c r="P16" s="2">
        <v>0.17601094067592737</v>
      </c>
      <c r="Q16" s="2">
        <v>37.276334983217758</v>
      </c>
      <c r="R16" s="2">
        <v>199.332708649339</v>
      </c>
      <c r="S16" s="2">
        <v>6.9282237080175522</v>
      </c>
      <c r="T16" s="2">
        <v>2311.9773310797386</v>
      </c>
    </row>
    <row r="17" spans="1:20" x14ac:dyDescent="0.25">
      <c r="A17" s="1" t="s">
        <v>27</v>
      </c>
      <c r="B17" s="2">
        <v>9.8902358341126853</v>
      </c>
      <c r="C17" s="2">
        <v>1097.6453913067678</v>
      </c>
      <c r="D17" s="2">
        <v>4.5318821398876885</v>
      </c>
      <c r="E17" s="2"/>
      <c r="F17" s="2"/>
      <c r="G17" s="2"/>
      <c r="H17" s="2">
        <v>1.9000844360820427E-3</v>
      </c>
      <c r="I17" s="2"/>
      <c r="J17" s="2">
        <v>1.0098642816735415</v>
      </c>
      <c r="K17" s="2">
        <v>988.27898270714547</v>
      </c>
      <c r="L17" s="2">
        <v>202.59555764801152</v>
      </c>
      <c r="M17" s="2">
        <v>4.7785939981889944</v>
      </c>
      <c r="N17" s="2">
        <v>0.67068158969223635</v>
      </c>
      <c r="O17" s="2"/>
      <c r="P17" s="2">
        <v>4.3929928020876332</v>
      </c>
      <c r="Q17" s="2">
        <v>146.88091383759584</v>
      </c>
      <c r="R17" s="2">
        <v>309.96062072812026</v>
      </c>
      <c r="S17" s="2">
        <v>2.1581570085862052</v>
      </c>
      <c r="T17" s="2">
        <v>2772.7957739663061</v>
      </c>
    </row>
    <row r="18" spans="1:20" x14ac:dyDescent="0.25">
      <c r="A18" s="3" t="s">
        <v>10</v>
      </c>
      <c r="B18" s="2">
        <v>1.820953013836526</v>
      </c>
      <c r="C18" s="2">
        <v>202.13828078695374</v>
      </c>
      <c r="D18" s="2">
        <v>0.83289237628084511</v>
      </c>
      <c r="E18" s="2"/>
      <c r="F18" s="2"/>
      <c r="G18" s="2"/>
      <c r="H18" s="2">
        <v>3.4966307877690129E-4</v>
      </c>
      <c r="I18" s="2"/>
      <c r="J18" s="2">
        <v>0.18648054741981882</v>
      </c>
      <c r="K18" s="2">
        <v>181.12533453148848</v>
      </c>
      <c r="L18" s="2">
        <v>37.250303312433068</v>
      </c>
      <c r="M18" s="2">
        <v>0.87321167176803227</v>
      </c>
      <c r="N18" s="2">
        <v>0.12426371336111056</v>
      </c>
      <c r="O18" s="2"/>
      <c r="P18" s="2">
        <v>0.80752045853589949</v>
      </c>
      <c r="Q18" s="2">
        <v>26.921790586326726</v>
      </c>
      <c r="R18" s="2">
        <v>56.743807895044604</v>
      </c>
      <c r="S18" s="2">
        <v>0.40636672914102584</v>
      </c>
      <c r="T18" s="2">
        <v>509.23155528566866</v>
      </c>
    </row>
    <row r="19" spans="1:20" x14ac:dyDescent="0.25">
      <c r="A19" s="3" t="s">
        <v>11</v>
      </c>
      <c r="B19" s="2">
        <v>1.9909952634337864</v>
      </c>
      <c r="C19" s="2">
        <v>221.13227877606627</v>
      </c>
      <c r="D19" s="2">
        <v>0.90527658565981384</v>
      </c>
      <c r="E19" s="2"/>
      <c r="F19" s="2"/>
      <c r="G19" s="2"/>
      <c r="H19" s="2">
        <v>3.8167498363311656E-4</v>
      </c>
      <c r="I19" s="2"/>
      <c r="J19" s="2">
        <v>0.2018514449487703</v>
      </c>
      <c r="K19" s="2">
        <v>198.73505539743942</v>
      </c>
      <c r="L19" s="2">
        <v>40.721567381619622</v>
      </c>
      <c r="M19" s="2">
        <v>0.95626393685349387</v>
      </c>
      <c r="N19" s="2">
        <v>0.1340337419942636</v>
      </c>
      <c r="O19" s="2"/>
      <c r="P19" s="2">
        <v>0.88203322748197888</v>
      </c>
      <c r="Q19" s="2">
        <v>29.50080951452124</v>
      </c>
      <c r="R19" s="2">
        <v>62.266178803587643</v>
      </c>
      <c r="S19" s="2">
        <v>0.4243033422776965</v>
      </c>
      <c r="T19" s="2">
        <v>557.85102909086743</v>
      </c>
    </row>
    <row r="20" spans="1:20" x14ac:dyDescent="0.25">
      <c r="A20" s="3" t="s">
        <v>12</v>
      </c>
      <c r="B20" s="2">
        <v>2.1269814959612363</v>
      </c>
      <c r="C20" s="2">
        <v>236.36909998776954</v>
      </c>
      <c r="D20" s="2">
        <v>0.97793196661061077</v>
      </c>
      <c r="E20" s="2"/>
      <c r="F20" s="2"/>
      <c r="G20" s="2"/>
      <c r="H20" s="2">
        <v>4.090152421527482E-4</v>
      </c>
      <c r="I20" s="2"/>
      <c r="J20" s="2">
        <v>0.21800651484013933</v>
      </c>
      <c r="K20" s="2">
        <v>213.56742070367545</v>
      </c>
      <c r="L20" s="2">
        <v>43.694159488347395</v>
      </c>
      <c r="M20" s="2">
        <v>1.0366631653410716</v>
      </c>
      <c r="N20" s="2">
        <v>0.1441716325214181</v>
      </c>
      <c r="O20" s="2"/>
      <c r="P20" s="2">
        <v>0.94791417554628776</v>
      </c>
      <c r="Q20" s="2">
        <v>31.730346229724066</v>
      </c>
      <c r="R20" s="2">
        <v>66.718230704966345</v>
      </c>
      <c r="S20" s="2">
        <v>0.45932853018723552</v>
      </c>
      <c r="T20" s="2">
        <v>597.99066361073301</v>
      </c>
    </row>
    <row r="21" spans="1:20" x14ac:dyDescent="0.25">
      <c r="A21" s="3" t="s">
        <v>13</v>
      </c>
      <c r="B21" s="2">
        <v>2.2460376199345227</v>
      </c>
      <c r="C21" s="2">
        <v>248.99539542487074</v>
      </c>
      <c r="D21" s="2">
        <v>1.0425833041235775</v>
      </c>
      <c r="E21" s="2"/>
      <c r="F21" s="2"/>
      <c r="G21" s="2"/>
      <c r="H21" s="2">
        <v>4.3312738233816899E-4</v>
      </c>
      <c r="I21" s="2"/>
      <c r="J21" s="2">
        <v>0.23073623344005559</v>
      </c>
      <c r="K21" s="2">
        <v>226.86543216045902</v>
      </c>
      <c r="L21" s="2">
        <v>46.308370941181643</v>
      </c>
      <c r="M21" s="2">
        <v>1.1039502650106987</v>
      </c>
      <c r="N21" s="2">
        <v>0.15247555700750251</v>
      </c>
      <c r="O21" s="2"/>
      <c r="P21" s="2">
        <v>1.0037071210462278</v>
      </c>
      <c r="Q21" s="2">
        <v>33.707070002897972</v>
      </c>
      <c r="R21" s="2">
        <v>70.960247230477478</v>
      </c>
      <c r="S21" s="2">
        <v>0.48896726714424243</v>
      </c>
      <c r="T21" s="2">
        <v>633.10540625497606</v>
      </c>
    </row>
    <row r="22" spans="1:20" x14ac:dyDescent="0.25">
      <c r="A22" s="3" t="s">
        <v>224</v>
      </c>
      <c r="B22" s="2">
        <v>1.7052684409466126</v>
      </c>
      <c r="C22" s="2">
        <v>189.01033633110757</v>
      </c>
      <c r="D22" s="2">
        <v>0.77319790721284121</v>
      </c>
      <c r="E22" s="2"/>
      <c r="F22" s="2"/>
      <c r="G22" s="2"/>
      <c r="H22" s="2">
        <v>3.2660374918110774E-4</v>
      </c>
      <c r="I22" s="2"/>
      <c r="J22" s="2">
        <v>0.17278954102475746</v>
      </c>
      <c r="K22" s="2">
        <v>167.9857399140831</v>
      </c>
      <c r="L22" s="2">
        <v>34.621156524429807</v>
      </c>
      <c r="M22" s="2">
        <v>0.80850495921569809</v>
      </c>
      <c r="N22" s="2">
        <v>0.11573694480794157</v>
      </c>
      <c r="O22" s="2"/>
      <c r="P22" s="2">
        <v>0.75181781947723914</v>
      </c>
      <c r="Q22" s="2">
        <v>25.020897504125834</v>
      </c>
      <c r="R22" s="2">
        <v>53.272156094044213</v>
      </c>
      <c r="S22" s="2">
        <v>0.37919113983600505</v>
      </c>
      <c r="T22" s="2">
        <v>474.61711972406084</v>
      </c>
    </row>
    <row r="23" spans="1:20" x14ac:dyDescent="0.25">
      <c r="A23" s="1" t="s">
        <v>29</v>
      </c>
      <c r="B23" s="2">
        <v>1.7769869818084665</v>
      </c>
      <c r="C23" s="2">
        <v>553.00431781938642</v>
      </c>
      <c r="D23" s="2">
        <v>2.3497935683684211E-3</v>
      </c>
      <c r="E23" s="2"/>
      <c r="F23" s="2">
        <v>3.7012434890942083E-4</v>
      </c>
      <c r="G23" s="2"/>
      <c r="H23" s="2">
        <v>1.0187734715075339E-3</v>
      </c>
      <c r="I23" s="2">
        <v>1.1679493188043825E-4</v>
      </c>
      <c r="J23" s="2">
        <v>4.61671431103352E-4</v>
      </c>
      <c r="K23" s="2">
        <v>241.56924981689855</v>
      </c>
      <c r="L23" s="2">
        <v>34.918279844171245</v>
      </c>
      <c r="M23" s="2">
        <v>1.6350844611956444E-3</v>
      </c>
      <c r="N23" s="2">
        <v>9.4651902948446863E-4</v>
      </c>
      <c r="O23" s="2"/>
      <c r="P23" s="2">
        <v>2.469512932466781E-3</v>
      </c>
      <c r="Q23" s="2">
        <v>9.5740125784101071</v>
      </c>
      <c r="R23" s="2">
        <v>276.48676106939826</v>
      </c>
      <c r="S23" s="2">
        <v>0.86871392878732412</v>
      </c>
      <c r="T23" s="2">
        <v>1118.2076903130351</v>
      </c>
    </row>
    <row r="24" spans="1:20" x14ac:dyDescent="0.25">
      <c r="A24" s="3" t="s">
        <v>10</v>
      </c>
      <c r="B24" s="2">
        <v>0.31362868942874828</v>
      </c>
      <c r="C24" s="2">
        <v>97.278829664319687</v>
      </c>
      <c r="D24" s="2">
        <v>4.1109156747523215E-4</v>
      </c>
      <c r="E24" s="2"/>
      <c r="F24" s="2">
        <v>7.0774826707467237E-5</v>
      </c>
      <c r="G24" s="2"/>
      <c r="H24" s="2">
        <v>1.7899956610260555E-4</v>
      </c>
      <c r="I24" s="2">
        <v>2.2140961556820947E-5</v>
      </c>
      <c r="J24" s="2">
        <v>8.1457866117553033E-5</v>
      </c>
      <c r="K24" s="2">
        <v>42.276525376101702</v>
      </c>
      <c r="L24" s="2">
        <v>6.1266748022507009</v>
      </c>
      <c r="M24" s="2">
        <v>2.8680011762830551E-4</v>
      </c>
      <c r="N24" s="2">
        <v>1.6804975642664891E-4</v>
      </c>
      <c r="O24" s="2"/>
      <c r="P24" s="2">
        <v>4.3428413893661368E-4</v>
      </c>
      <c r="Q24" s="2">
        <v>1.6770946535048357</v>
      </c>
      <c r="R24" s="2">
        <v>48.26601284834689</v>
      </c>
      <c r="S24" s="2">
        <v>0.15764023787893258</v>
      </c>
      <c r="T24" s="2">
        <v>196.09805987063248</v>
      </c>
    </row>
    <row r="25" spans="1:20" x14ac:dyDescent="0.25">
      <c r="A25" s="3" t="s">
        <v>11</v>
      </c>
      <c r="B25" s="2">
        <v>0.34831688376178932</v>
      </c>
      <c r="C25" s="2">
        <v>108.6767025869737</v>
      </c>
      <c r="D25" s="2">
        <v>4.5805346564693793E-4</v>
      </c>
      <c r="E25" s="2"/>
      <c r="F25" s="2">
        <v>6.8649748929104496E-5</v>
      </c>
      <c r="G25" s="2"/>
      <c r="H25" s="2">
        <v>1.9976997925184482E-4</v>
      </c>
      <c r="I25" s="2">
        <v>2.3253536302581669E-5</v>
      </c>
      <c r="J25" s="2">
        <v>8.9980533608644781E-5</v>
      </c>
      <c r="K25" s="2">
        <v>47.409107698370491</v>
      </c>
      <c r="L25" s="2">
        <v>6.8499109101739446</v>
      </c>
      <c r="M25" s="2">
        <v>3.1943624358953725E-4</v>
      </c>
      <c r="N25" s="2">
        <v>1.8540712670905981E-4</v>
      </c>
      <c r="O25" s="2"/>
      <c r="P25" s="2">
        <v>4.8259666402164194E-4</v>
      </c>
      <c r="Q25" s="2">
        <v>1.8756480737112382</v>
      </c>
      <c r="R25" s="2">
        <v>54.300729720198049</v>
      </c>
      <c r="S25" s="2">
        <v>0.16891365512161044</v>
      </c>
      <c r="T25" s="2">
        <v>219.63115667560882</v>
      </c>
    </row>
    <row r="26" spans="1:20" x14ac:dyDescent="0.25">
      <c r="A26" s="3" t="s">
        <v>12</v>
      </c>
      <c r="B26" s="2">
        <v>0.39186372502096839</v>
      </c>
      <c r="C26" s="2">
        <v>122.67166376402187</v>
      </c>
      <c r="D26" s="2">
        <v>5.2092560004552368E-4</v>
      </c>
      <c r="E26" s="2"/>
      <c r="F26" s="2">
        <v>7.4299183402532176E-5</v>
      </c>
      <c r="G26" s="2"/>
      <c r="H26" s="2">
        <v>2.2542312497677289E-4</v>
      </c>
      <c r="I26" s="2">
        <v>2.4318154355069457E-5</v>
      </c>
      <c r="J26" s="2">
        <v>1.021072416568771E-4</v>
      </c>
      <c r="K26" s="2">
        <v>53.63377694074893</v>
      </c>
      <c r="L26" s="2">
        <v>7.736621578398208</v>
      </c>
      <c r="M26" s="2">
        <v>3.6297496558500015E-4</v>
      </c>
      <c r="N26" s="2">
        <v>2.0856382110330402E-4</v>
      </c>
      <c r="O26" s="2"/>
      <c r="P26" s="2">
        <v>5.4702063458924568E-4</v>
      </c>
      <c r="Q26" s="2">
        <v>2.1247612488266974</v>
      </c>
      <c r="R26" s="2">
        <v>61.468179031808639</v>
      </c>
      <c r="S26" s="2">
        <v>0.18774370411444768</v>
      </c>
      <c r="T26" s="2">
        <v>248.21667562566546</v>
      </c>
    </row>
    <row r="27" spans="1:20" x14ac:dyDescent="0.25">
      <c r="A27" s="3" t="s">
        <v>13</v>
      </c>
      <c r="B27" s="2">
        <v>0.42859354516271519</v>
      </c>
      <c r="C27" s="2">
        <v>134.00505417924069</v>
      </c>
      <c r="D27" s="2">
        <v>5.7719420310978209E-4</v>
      </c>
      <c r="E27" s="2"/>
      <c r="F27" s="2">
        <v>7.8848718110434223E-5</v>
      </c>
      <c r="G27" s="2"/>
      <c r="H27" s="2">
        <v>2.4776570905954068E-4</v>
      </c>
      <c r="I27" s="2">
        <v>2.6095978274819476E-5</v>
      </c>
      <c r="J27" s="2">
        <v>1.117154045763503E-4</v>
      </c>
      <c r="K27" s="2">
        <v>59.146065578674204</v>
      </c>
      <c r="L27" s="2">
        <v>8.5181441764082138</v>
      </c>
      <c r="M27" s="2">
        <v>3.9868917384343013E-4</v>
      </c>
      <c r="N27" s="2">
        <v>2.2612486942788133E-4</v>
      </c>
      <c r="O27" s="2"/>
      <c r="P27" s="2">
        <v>5.9950471805837269E-4</v>
      </c>
      <c r="Q27" s="2">
        <v>2.3399878132708913</v>
      </c>
      <c r="R27" s="2">
        <v>68.038577582434087</v>
      </c>
      <c r="S27" s="2">
        <v>0.19971383077833527</v>
      </c>
      <c r="T27" s="2">
        <v>272.67840264474358</v>
      </c>
    </row>
    <row r="28" spans="1:20" x14ac:dyDescent="0.25">
      <c r="A28" s="3" t="s">
        <v>224</v>
      </c>
      <c r="B28" s="2">
        <v>0.29458413843424525</v>
      </c>
      <c r="C28" s="2">
        <v>90.372067624830521</v>
      </c>
      <c r="D28" s="2">
        <v>3.8252873209094508E-4</v>
      </c>
      <c r="E28" s="2"/>
      <c r="F28" s="2">
        <v>7.7551871759882668E-5</v>
      </c>
      <c r="G28" s="2"/>
      <c r="H28" s="2">
        <v>1.6681509211677E-4</v>
      </c>
      <c r="I28" s="2">
        <v>2.0986301391146702E-5</v>
      </c>
      <c r="J28" s="2">
        <v>7.6410385143926729E-5</v>
      </c>
      <c r="K28" s="2">
        <v>39.103774223003214</v>
      </c>
      <c r="L28" s="2">
        <v>5.6869283769401777</v>
      </c>
      <c r="M28" s="2">
        <v>2.6718396054937132E-4</v>
      </c>
      <c r="N28" s="2">
        <v>1.5837345581757459E-4</v>
      </c>
      <c r="O28" s="2"/>
      <c r="P28" s="2">
        <v>4.0610677686090708E-4</v>
      </c>
      <c r="Q28" s="2">
        <v>1.5565207890964439</v>
      </c>
      <c r="R28" s="2">
        <v>44.413261886610584</v>
      </c>
      <c r="S28" s="2">
        <v>0.15470250089399804</v>
      </c>
      <c r="T28" s="2">
        <v>181.5833954963849</v>
      </c>
    </row>
    <row r="29" spans="1:20" x14ac:dyDescent="0.25">
      <c r="A29" s="1" t="s">
        <v>30</v>
      </c>
      <c r="B29" s="2">
        <v>3.4573274956627342</v>
      </c>
      <c r="C29" s="2">
        <v>805.35782093044861</v>
      </c>
      <c r="D29" s="2">
        <v>9.6782588459851979E-2</v>
      </c>
      <c r="E29" s="2"/>
      <c r="F29" s="2">
        <v>6.8535322193331172E-5</v>
      </c>
      <c r="G29" s="2"/>
      <c r="H29" s="2">
        <v>9.6427903091359568E-2</v>
      </c>
      <c r="I29" s="2">
        <v>7.4840942681181184E-5</v>
      </c>
      <c r="J29" s="2">
        <v>4.7889137036593286E-4</v>
      </c>
      <c r="K29" s="2">
        <v>346.50976997027402</v>
      </c>
      <c r="L29" s="2">
        <v>93.587805703861036</v>
      </c>
      <c r="M29" s="2">
        <v>2.3687650556552995E-3</v>
      </c>
      <c r="N29" s="2">
        <v>0.64148162832104605</v>
      </c>
      <c r="O29" s="2"/>
      <c r="P29" s="2">
        <v>3.0688172325030881E-3</v>
      </c>
      <c r="Q29" s="2">
        <v>17.726269018048939</v>
      </c>
      <c r="R29" s="2">
        <v>125.00959691146242</v>
      </c>
      <c r="S29" s="2">
        <v>1.1504242806292142</v>
      </c>
      <c r="T29" s="2">
        <v>1393.6397662801824</v>
      </c>
    </row>
    <row r="30" spans="1:20" x14ac:dyDescent="0.25">
      <c r="A30" s="3" t="s">
        <v>10</v>
      </c>
      <c r="B30" s="2">
        <v>0.63235433016472775</v>
      </c>
      <c r="C30" s="2">
        <v>145.3270038578996</v>
      </c>
      <c r="D30" s="2">
        <v>1.7504973005848187E-2</v>
      </c>
      <c r="E30" s="2"/>
      <c r="F30" s="2">
        <v>1.3380475161303391E-5</v>
      </c>
      <c r="G30" s="2"/>
      <c r="H30" s="2">
        <v>1.739425991652651E-2</v>
      </c>
      <c r="I30" s="2">
        <v>1.4774299973955611E-5</v>
      </c>
      <c r="J30" s="2">
        <v>8.6796162543769474E-5</v>
      </c>
      <c r="K30" s="2">
        <v>62.369496426818401</v>
      </c>
      <c r="L30" s="2">
        <v>16.902050000558649</v>
      </c>
      <c r="M30" s="2">
        <v>4.2683889299386974E-4</v>
      </c>
      <c r="N30" s="2">
        <v>0.11683490273892347</v>
      </c>
      <c r="O30" s="2"/>
      <c r="P30" s="2">
        <v>5.5239420468729923E-4</v>
      </c>
      <c r="Q30" s="2">
        <v>3.1910268060996643</v>
      </c>
      <c r="R30" s="2">
        <v>22.216826111024019</v>
      </c>
      <c r="S30" s="2">
        <v>0.21357292063283428</v>
      </c>
      <c r="T30" s="2">
        <v>251.00515877289462</v>
      </c>
    </row>
    <row r="31" spans="1:20" x14ac:dyDescent="0.25">
      <c r="A31" s="3" t="s">
        <v>11</v>
      </c>
      <c r="B31" s="2">
        <v>0.68192235781734523</v>
      </c>
      <c r="C31" s="2">
        <v>158.72668346919639</v>
      </c>
      <c r="D31" s="2">
        <v>1.8961140312095857E-2</v>
      </c>
      <c r="E31" s="2"/>
      <c r="F31" s="2">
        <v>1.2722682358040495E-5</v>
      </c>
      <c r="G31" s="2"/>
      <c r="H31" s="2">
        <v>1.8996842849236539E-2</v>
      </c>
      <c r="I31" s="2">
        <v>1.508553147256045E-5</v>
      </c>
      <c r="J31" s="2">
        <v>9.3932156209860837E-5</v>
      </c>
      <c r="K31" s="2">
        <v>68.262288807474405</v>
      </c>
      <c r="L31" s="2">
        <v>18.43212449847482</v>
      </c>
      <c r="M31" s="2">
        <v>4.6504170236018609E-4</v>
      </c>
      <c r="N31" s="2">
        <v>0.12617885953336508</v>
      </c>
      <c r="O31" s="2"/>
      <c r="P31" s="2">
        <v>6.0404660897915422E-4</v>
      </c>
      <c r="Q31" s="2">
        <v>3.4892772043744218</v>
      </c>
      <c r="R31" s="2">
        <v>24.602554764881177</v>
      </c>
      <c r="S31" s="2">
        <v>0.22520582657451299</v>
      </c>
      <c r="T31" s="2">
        <v>274.58538460016911</v>
      </c>
    </row>
    <row r="32" spans="1:20" x14ac:dyDescent="0.25">
      <c r="A32" s="3" t="s">
        <v>12</v>
      </c>
      <c r="B32" s="2">
        <v>0.74307998230381966</v>
      </c>
      <c r="C32" s="2">
        <v>174.52277299911972</v>
      </c>
      <c r="D32" s="2">
        <v>2.1040426552345514E-2</v>
      </c>
      <c r="E32" s="2"/>
      <c r="F32" s="2">
        <v>1.3534784291467914E-5</v>
      </c>
      <c r="G32" s="2"/>
      <c r="H32" s="2">
        <v>2.0923061919479444E-2</v>
      </c>
      <c r="I32" s="2">
        <v>1.5277176324058716E-5</v>
      </c>
      <c r="J32" s="2">
        <v>1.0429389131867686E-4</v>
      </c>
      <c r="K32" s="2">
        <v>75.450908429951951</v>
      </c>
      <c r="L32" s="2">
        <v>20.339816376063428</v>
      </c>
      <c r="M32" s="2">
        <v>5.1680833664083457E-4</v>
      </c>
      <c r="N32" s="2">
        <v>0.13900916373450092</v>
      </c>
      <c r="O32" s="2"/>
      <c r="P32" s="2">
        <v>6.6816956267409572E-4</v>
      </c>
      <c r="Q32" s="2">
        <v>3.8565401285916452</v>
      </c>
      <c r="R32" s="2">
        <v>27.346994800876821</v>
      </c>
      <c r="S32" s="2">
        <v>0.24664578295518647</v>
      </c>
      <c r="T32" s="2">
        <v>302.68904923582011</v>
      </c>
    </row>
    <row r="33" spans="1:20" x14ac:dyDescent="0.25">
      <c r="A33" s="3" t="s">
        <v>13</v>
      </c>
      <c r="B33" s="2">
        <v>0.8037416824220478</v>
      </c>
      <c r="C33" s="2">
        <v>190.56442247766739</v>
      </c>
      <c r="D33" s="2">
        <v>2.3070650928755015E-2</v>
      </c>
      <c r="E33" s="2"/>
      <c r="F33" s="2">
        <v>1.434263999565653E-5</v>
      </c>
      <c r="G33" s="2"/>
      <c r="H33" s="2">
        <v>2.285836498375313E-2</v>
      </c>
      <c r="I33" s="2">
        <v>1.5800510834879305E-5</v>
      </c>
      <c r="J33" s="2">
        <v>1.1362767764816355E-4</v>
      </c>
      <c r="K33" s="2">
        <v>82.648392504459892</v>
      </c>
      <c r="L33" s="2">
        <v>22.218961790635177</v>
      </c>
      <c r="M33" s="2">
        <v>5.6530908560848412E-4</v>
      </c>
      <c r="N33" s="2">
        <v>0.15115058656872518</v>
      </c>
      <c r="O33" s="2"/>
      <c r="P33" s="2">
        <v>7.3100554898335092E-4</v>
      </c>
      <c r="Q33" s="2">
        <v>4.223868479204766</v>
      </c>
      <c r="R33" s="2">
        <v>30.226473537033829</v>
      </c>
      <c r="S33" s="2">
        <v>0.2665743335950384</v>
      </c>
      <c r="T33" s="2">
        <v>331.15095449296251</v>
      </c>
    </row>
    <row r="34" spans="1:20" x14ac:dyDescent="0.25">
      <c r="A34" s="3" t="s">
        <v>224</v>
      </c>
      <c r="B34" s="2">
        <v>0.59622914295479323</v>
      </c>
      <c r="C34" s="2">
        <v>136.2169381265654</v>
      </c>
      <c r="D34" s="2">
        <v>1.6205397660807405E-2</v>
      </c>
      <c r="E34" s="2"/>
      <c r="F34" s="2">
        <v>1.455474038686285E-5</v>
      </c>
      <c r="G34" s="2"/>
      <c r="H34" s="2">
        <v>1.625537342236396E-2</v>
      </c>
      <c r="I34" s="2">
        <v>1.3903424075727099E-5</v>
      </c>
      <c r="J34" s="2">
        <v>8.0241482645462082E-5</v>
      </c>
      <c r="K34" s="2">
        <v>57.778683801569386</v>
      </c>
      <c r="L34" s="2">
        <v>15.694853038128963</v>
      </c>
      <c r="M34" s="2">
        <v>3.9476703805192486E-4</v>
      </c>
      <c r="N34" s="2">
        <v>0.10830811574553145</v>
      </c>
      <c r="O34" s="2"/>
      <c r="P34" s="2">
        <v>5.1320130717918803E-4</v>
      </c>
      <c r="Q34" s="2">
        <v>2.9655563997784418</v>
      </c>
      <c r="R34" s="2">
        <v>20.616747697646577</v>
      </c>
      <c r="S34" s="2">
        <v>0.19842541687164209</v>
      </c>
      <c r="T34" s="2">
        <v>234.20921917833618</v>
      </c>
    </row>
    <row r="35" spans="1:20" x14ac:dyDescent="0.25">
      <c r="A35" s="1" t="s">
        <v>31</v>
      </c>
      <c r="B35" s="2">
        <v>2.5532721319858536</v>
      </c>
      <c r="C35" s="2">
        <v>1336.2420626252981</v>
      </c>
      <c r="D35" s="2">
        <v>4.9169524226989336E-3</v>
      </c>
      <c r="E35" s="2"/>
      <c r="F35" s="2"/>
      <c r="G35" s="2"/>
      <c r="H35" s="2">
        <v>1.7897966654470592E-3</v>
      </c>
      <c r="I35" s="2"/>
      <c r="J35" s="2">
        <v>7.9354365986720218E-4</v>
      </c>
      <c r="K35" s="2">
        <v>338.79448501038507</v>
      </c>
      <c r="L35" s="2">
        <v>36.225303317603071</v>
      </c>
      <c r="M35" s="2">
        <v>3.5062746530236263E-3</v>
      </c>
      <c r="N35" s="2">
        <v>2.0677501146824711E-3</v>
      </c>
      <c r="O35" s="2"/>
      <c r="P35" s="2">
        <v>5.2407410737449487E-3</v>
      </c>
      <c r="Q35" s="2">
        <v>33.413231810594368</v>
      </c>
      <c r="R35" s="2">
        <v>663.99259822322927</v>
      </c>
      <c r="S35" s="2">
        <v>2.0618584320344988</v>
      </c>
      <c r="T35" s="2">
        <v>2413.3011266097192</v>
      </c>
    </row>
    <row r="36" spans="1:20" x14ac:dyDescent="0.25">
      <c r="A36" s="3" t="s">
        <v>10</v>
      </c>
      <c r="B36" s="2">
        <v>0.47468276506540202</v>
      </c>
      <c r="C36" s="2">
        <v>245.35983523152967</v>
      </c>
      <c r="D36" s="2">
        <v>8.9654728912619296E-4</v>
      </c>
      <c r="E36" s="2"/>
      <c r="F36" s="2"/>
      <c r="G36" s="2"/>
      <c r="H36" s="2">
        <v>3.2623111611965536E-4</v>
      </c>
      <c r="I36" s="2"/>
      <c r="J36" s="2">
        <v>1.455295378006671E-4</v>
      </c>
      <c r="K36" s="2">
        <v>61.448425170789719</v>
      </c>
      <c r="L36" s="2">
        <v>6.5845737574799363</v>
      </c>
      <c r="M36" s="2">
        <v>6.3737056507805201E-4</v>
      </c>
      <c r="N36" s="2">
        <v>3.7999223554865301E-4</v>
      </c>
      <c r="O36" s="2"/>
      <c r="P36" s="2">
        <v>9.5143766772217266E-4</v>
      </c>
      <c r="Q36" s="2">
        <v>6.0547978225753027</v>
      </c>
      <c r="R36" s="2">
        <v>119.50356716675505</v>
      </c>
      <c r="S36" s="2">
        <v>0.39037198033986226</v>
      </c>
      <c r="T36" s="2">
        <v>439.81959100294631</v>
      </c>
    </row>
    <row r="37" spans="1:20" x14ac:dyDescent="0.25">
      <c r="A37" s="3" t="s">
        <v>11</v>
      </c>
      <c r="B37" s="2">
        <v>0.51667267514800008</v>
      </c>
      <c r="C37" s="2">
        <v>269.93801609765592</v>
      </c>
      <c r="D37" s="2">
        <v>9.870623088258537E-4</v>
      </c>
      <c r="E37" s="2"/>
      <c r="F37" s="2"/>
      <c r="G37" s="2"/>
      <c r="H37" s="2">
        <v>3.6062834128137468E-4</v>
      </c>
      <c r="I37" s="2"/>
      <c r="J37" s="2">
        <v>1.6001968430383404E-4</v>
      </c>
      <c r="K37" s="2">
        <v>68.295821997349321</v>
      </c>
      <c r="L37" s="2">
        <v>7.2972149167270421</v>
      </c>
      <c r="M37" s="2">
        <v>7.0585368396217779E-4</v>
      </c>
      <c r="N37" s="2">
        <v>4.1789595674792405E-4</v>
      </c>
      <c r="O37" s="2"/>
      <c r="P37" s="2">
        <v>1.0573607530858706E-3</v>
      </c>
      <c r="Q37" s="2">
        <v>6.7312582360711701</v>
      </c>
      <c r="R37" s="2">
        <v>133.50667380567319</v>
      </c>
      <c r="S37" s="2">
        <v>0.41591165732108654</v>
      </c>
      <c r="T37" s="2">
        <v>486.70525820667393</v>
      </c>
    </row>
    <row r="38" spans="1:20" x14ac:dyDescent="0.25">
      <c r="A38" s="3" t="s">
        <v>12</v>
      </c>
      <c r="B38" s="2">
        <v>0.55040111353216981</v>
      </c>
      <c r="C38" s="2">
        <v>289.59215956156316</v>
      </c>
      <c r="D38" s="2">
        <v>1.0744099381702734E-3</v>
      </c>
      <c r="E38" s="2"/>
      <c r="F38" s="2"/>
      <c r="G38" s="2"/>
      <c r="H38" s="2">
        <v>3.9040644904604713E-4</v>
      </c>
      <c r="I38" s="2"/>
      <c r="J38" s="2">
        <v>1.7337626097302185E-4</v>
      </c>
      <c r="K38" s="2">
        <v>74.242268111612859</v>
      </c>
      <c r="L38" s="2">
        <v>7.9253320803236571</v>
      </c>
      <c r="M38" s="2">
        <v>7.6922045608279245E-4</v>
      </c>
      <c r="N38" s="2">
        <v>4.5114838918296836E-4</v>
      </c>
      <c r="O38" s="2"/>
      <c r="P38" s="2">
        <v>1.1481851858979087E-3</v>
      </c>
      <c r="Q38" s="2">
        <v>7.3247444986177159</v>
      </c>
      <c r="R38" s="2">
        <v>145.7943680946494</v>
      </c>
      <c r="S38" s="2">
        <v>0.44408630963613743</v>
      </c>
      <c r="T38" s="2">
        <v>525.87736651661453</v>
      </c>
    </row>
    <row r="39" spans="1:20" x14ac:dyDescent="0.25">
      <c r="A39" s="3" t="s">
        <v>13</v>
      </c>
      <c r="B39" s="2">
        <v>0.57627290862456892</v>
      </c>
      <c r="C39" s="2">
        <v>306.93030499316808</v>
      </c>
      <c r="D39" s="2">
        <v>1.1439160638049605E-3</v>
      </c>
      <c r="E39" s="2"/>
      <c r="F39" s="2"/>
      <c r="G39" s="2"/>
      <c r="H39" s="2">
        <v>4.148220076430924E-4</v>
      </c>
      <c r="I39" s="2"/>
      <c r="J39" s="2">
        <v>1.824522869952237E-4</v>
      </c>
      <c r="K39" s="2">
        <v>79.160178144225796</v>
      </c>
      <c r="L39" s="2">
        <v>8.4353066966698034</v>
      </c>
      <c r="M39" s="2">
        <v>8.1622661196376761E-4</v>
      </c>
      <c r="N39" s="2">
        <v>4.7368426584119881E-4</v>
      </c>
      <c r="O39" s="2"/>
      <c r="P39" s="2">
        <v>1.2223974311751753E-3</v>
      </c>
      <c r="Q39" s="2">
        <v>7.8190309109248339</v>
      </c>
      <c r="R39" s="2">
        <v>156.69786409651201</v>
      </c>
      <c r="S39" s="2">
        <v>0.45414187292184582</v>
      </c>
      <c r="T39" s="2">
        <v>560.07735312171428</v>
      </c>
    </row>
    <row r="40" spans="1:20" x14ac:dyDescent="0.25">
      <c r="A40" s="3" t="s">
        <v>224</v>
      </c>
      <c r="B40" s="2">
        <v>0.4352426696157129</v>
      </c>
      <c r="C40" s="2">
        <v>224.42174674138116</v>
      </c>
      <c r="D40" s="2">
        <v>8.1501682277165322E-4</v>
      </c>
      <c r="E40" s="2"/>
      <c r="F40" s="2"/>
      <c r="G40" s="2"/>
      <c r="H40" s="2">
        <v>2.9770875135688973E-4</v>
      </c>
      <c r="I40" s="2"/>
      <c r="J40" s="2">
        <v>1.3216588979445543E-4</v>
      </c>
      <c r="K40" s="2">
        <v>55.647791586407394</v>
      </c>
      <c r="L40" s="2">
        <v>5.9828758664026296</v>
      </c>
      <c r="M40" s="2">
        <v>5.776033359368365E-4</v>
      </c>
      <c r="N40" s="2">
        <v>3.4502926736172733E-4</v>
      </c>
      <c r="O40" s="2"/>
      <c r="P40" s="2">
        <v>8.6136003586382063E-4</v>
      </c>
      <c r="Q40" s="2">
        <v>5.483400342405349</v>
      </c>
      <c r="R40" s="2">
        <v>108.49012505963954</v>
      </c>
      <c r="S40" s="2">
        <v>0.35734661181556682</v>
      </c>
      <c r="T40" s="2">
        <v>400.82155776177041</v>
      </c>
    </row>
    <row r="41" spans="1:20" x14ac:dyDescent="0.25">
      <c r="A41" s="1" t="s">
        <v>80</v>
      </c>
      <c r="B41" s="2">
        <v>8.3058908472645605</v>
      </c>
      <c r="C41" s="2">
        <v>1968.5338322158573</v>
      </c>
      <c r="D41" s="2">
        <v>38.366052126378534</v>
      </c>
      <c r="E41" s="2"/>
      <c r="F41" s="2"/>
      <c r="G41" s="2"/>
      <c r="H41" s="2">
        <v>2.5886047854319968E-3</v>
      </c>
      <c r="I41" s="2"/>
      <c r="J41" s="2">
        <v>80.613705764274727</v>
      </c>
      <c r="K41" s="2">
        <v>961.2948442382642</v>
      </c>
      <c r="L41" s="2">
        <v>201.58169812861564</v>
      </c>
      <c r="M41" s="2">
        <v>91.245396696750973</v>
      </c>
      <c r="N41" s="2">
        <v>13.356979638073804</v>
      </c>
      <c r="O41" s="2"/>
      <c r="P41" s="2">
        <v>1.3727266435281556E-3</v>
      </c>
      <c r="Q41" s="2">
        <v>306.73635493151261</v>
      </c>
      <c r="R41" s="2">
        <v>196.9241869254341</v>
      </c>
      <c r="S41" s="2">
        <v>110.15682224459738</v>
      </c>
      <c r="T41" s="2">
        <v>3977.1197250884525</v>
      </c>
    </row>
    <row r="42" spans="1:20" x14ac:dyDescent="0.25">
      <c r="A42" s="3" t="s">
        <v>10</v>
      </c>
      <c r="B42" s="2">
        <v>1.1367976875607284</v>
      </c>
      <c r="C42" s="2">
        <v>281.09683769531824</v>
      </c>
      <c r="D42" s="2">
        <v>5.2065992216482391</v>
      </c>
      <c r="E42" s="2"/>
      <c r="F42" s="2"/>
      <c r="G42" s="2"/>
      <c r="H42" s="2">
        <v>3.6110500749630557E-4</v>
      </c>
      <c r="I42" s="2"/>
      <c r="J42" s="2">
        <v>10.832384927676511</v>
      </c>
      <c r="K42" s="2">
        <v>133.08038822482192</v>
      </c>
      <c r="L42" s="2">
        <v>27.999938963564915</v>
      </c>
      <c r="M42" s="2">
        <v>12.596297957124271</v>
      </c>
      <c r="N42" s="2">
        <v>1.7945261814653739</v>
      </c>
      <c r="O42" s="2"/>
      <c r="P42" s="2">
        <v>1.9093090893117863E-4</v>
      </c>
      <c r="Q42" s="2">
        <v>42.599234913207162</v>
      </c>
      <c r="R42" s="2">
        <v>26.613903480309347</v>
      </c>
      <c r="S42" s="2">
        <v>15.363864933397164</v>
      </c>
      <c r="T42" s="2">
        <v>558.32132622201016</v>
      </c>
    </row>
    <row r="43" spans="1:20" x14ac:dyDescent="0.25">
      <c r="A43" s="3" t="s">
        <v>11</v>
      </c>
      <c r="B43" s="2">
        <v>1.5591400748557787</v>
      </c>
      <c r="C43" s="2">
        <v>374.67751236868577</v>
      </c>
      <c r="D43" s="2">
        <v>7.1192730521813861</v>
      </c>
      <c r="E43" s="2"/>
      <c r="F43" s="2"/>
      <c r="G43" s="2"/>
      <c r="H43" s="2">
        <v>4.8879239786072998E-4</v>
      </c>
      <c r="I43" s="2"/>
      <c r="J43" s="2">
        <v>14.914151428580693</v>
      </c>
      <c r="K43" s="2">
        <v>180.36751799358325</v>
      </c>
      <c r="L43" s="2">
        <v>37.932935062215563</v>
      </c>
      <c r="M43" s="2">
        <v>16.992451065773103</v>
      </c>
      <c r="N43" s="2">
        <v>2.4727484553535737</v>
      </c>
      <c r="O43" s="2"/>
      <c r="P43" s="2">
        <v>2.5787562807278705E-4</v>
      </c>
      <c r="Q43" s="2">
        <v>57.667232033860238</v>
      </c>
      <c r="R43" s="2">
        <v>36.927671326041285</v>
      </c>
      <c r="S43" s="2">
        <v>20.676209538209378</v>
      </c>
      <c r="T43" s="2">
        <v>751.30758906736605</v>
      </c>
    </row>
    <row r="44" spans="1:20" x14ac:dyDescent="0.25">
      <c r="A44" s="3" t="s">
        <v>12</v>
      </c>
      <c r="B44" s="2">
        <v>2.0719089778161157</v>
      </c>
      <c r="C44" s="2">
        <v>486.46037579533441</v>
      </c>
      <c r="D44" s="2">
        <v>9.6097767766592899</v>
      </c>
      <c r="E44" s="2"/>
      <c r="F44" s="2"/>
      <c r="G44" s="2"/>
      <c r="H44" s="2">
        <v>6.4283560968625062E-4</v>
      </c>
      <c r="I44" s="2"/>
      <c r="J44" s="2">
        <v>20.300255608134929</v>
      </c>
      <c r="K44" s="2">
        <v>239.4667982652978</v>
      </c>
      <c r="L44" s="2">
        <v>50.172031143324091</v>
      </c>
      <c r="M44" s="2">
        <v>22.770975200680915</v>
      </c>
      <c r="N44" s="2">
        <v>3.3617370062878509</v>
      </c>
      <c r="O44" s="2"/>
      <c r="P44" s="2">
        <v>3.425656860306628E-4</v>
      </c>
      <c r="Q44" s="2">
        <v>76.331701578419086</v>
      </c>
      <c r="R44" s="2">
        <v>49.4119791640057</v>
      </c>
      <c r="S44" s="2">
        <v>27.375540855314721</v>
      </c>
      <c r="T44" s="2">
        <v>987.33406577257074</v>
      </c>
    </row>
    <row r="45" spans="1:20" x14ac:dyDescent="0.25">
      <c r="A45" s="3" t="s">
        <v>13</v>
      </c>
      <c r="B45" s="2">
        <v>2.6541446348105917</v>
      </c>
      <c r="C45" s="2">
        <v>611.16869788097392</v>
      </c>
      <c r="D45" s="2">
        <v>12.423165810699599</v>
      </c>
      <c r="E45" s="2"/>
      <c r="F45" s="2"/>
      <c r="G45" s="2"/>
      <c r="H45" s="2">
        <v>8.1658483719265632E-4</v>
      </c>
      <c r="I45" s="2"/>
      <c r="J45" s="2">
        <v>26.27730982303434</v>
      </c>
      <c r="K45" s="2">
        <v>305.51279249312717</v>
      </c>
      <c r="L45" s="2">
        <v>63.894724940599737</v>
      </c>
      <c r="M45" s="2">
        <v>29.079663942322856</v>
      </c>
      <c r="N45" s="2">
        <v>4.3591913478529358</v>
      </c>
      <c r="O45" s="2"/>
      <c r="P45" s="2">
        <v>4.3496545938712382E-4</v>
      </c>
      <c r="Q45" s="2">
        <v>97.231110345792615</v>
      </c>
      <c r="R45" s="2">
        <v>63.885100408030631</v>
      </c>
      <c r="S45" s="2">
        <v>34.935140526742821</v>
      </c>
      <c r="T45" s="2">
        <v>1251.4222937042834</v>
      </c>
    </row>
    <row r="46" spans="1:20" x14ac:dyDescent="0.25">
      <c r="A46" s="3" t="s">
        <v>224</v>
      </c>
      <c r="B46" s="2">
        <v>0.88389947222134568</v>
      </c>
      <c r="C46" s="2">
        <v>215.13040847554498</v>
      </c>
      <c r="D46" s="2">
        <v>4.0072372651900245</v>
      </c>
      <c r="E46" s="2"/>
      <c r="F46" s="2"/>
      <c r="G46" s="2"/>
      <c r="H46" s="2">
        <v>2.7928693319605435E-4</v>
      </c>
      <c r="I46" s="2"/>
      <c r="J46" s="2">
        <v>8.2896039768482535</v>
      </c>
      <c r="K46" s="2">
        <v>102.86734726143418</v>
      </c>
      <c r="L46" s="2">
        <v>21.582068018911333</v>
      </c>
      <c r="M46" s="2">
        <v>9.8060085308498177</v>
      </c>
      <c r="N46" s="2">
        <v>1.3687766471140692</v>
      </c>
      <c r="O46" s="2"/>
      <c r="P46" s="2">
        <v>1.4638896110640327E-4</v>
      </c>
      <c r="Q46" s="2">
        <v>32.907076060233521</v>
      </c>
      <c r="R46" s="2">
        <v>20.085532547047126</v>
      </c>
      <c r="S46" s="2">
        <v>11.806066390933291</v>
      </c>
      <c r="T46" s="2">
        <v>428.73445032222224</v>
      </c>
    </row>
    <row r="47" spans="1:20" x14ac:dyDescent="0.25">
      <c r="A47" s="1" t="s">
        <v>82</v>
      </c>
      <c r="B47" s="2">
        <v>18.472774309971257</v>
      </c>
      <c r="C47" s="2">
        <v>6258.4697376600834</v>
      </c>
      <c r="D47" s="2">
        <v>16.727577343374854</v>
      </c>
      <c r="E47" s="2">
        <v>3.3655353776605197E-4</v>
      </c>
      <c r="F47" s="2">
        <v>4.5650840199270515E-2</v>
      </c>
      <c r="G47" s="2">
        <v>1.7901377315072959E-3</v>
      </c>
      <c r="H47" s="2">
        <v>2.096279887785907</v>
      </c>
      <c r="I47" s="2">
        <v>1.1798843153737748E-2</v>
      </c>
      <c r="J47" s="2">
        <v>0.84503478304043533</v>
      </c>
      <c r="K47" s="2">
        <v>2821.9383341483417</v>
      </c>
      <c r="L47" s="2">
        <v>638.89088950798873</v>
      </c>
      <c r="M47" s="2">
        <v>10.847362853515246</v>
      </c>
      <c r="N47" s="2">
        <v>1.3582171733349815</v>
      </c>
      <c r="O47" s="2">
        <v>3.8109657910373516E-4</v>
      </c>
      <c r="P47" s="2">
        <v>14.260899025017624</v>
      </c>
      <c r="Q47" s="2">
        <v>271.7896306956809</v>
      </c>
      <c r="R47" s="2">
        <v>2378.7061183209339</v>
      </c>
      <c r="S47" s="2">
        <v>82.014680363992625</v>
      </c>
      <c r="T47" s="2">
        <v>12516.477493544264</v>
      </c>
    </row>
    <row r="48" spans="1:20" x14ac:dyDescent="0.25">
      <c r="A48" s="3" t="s">
        <v>10</v>
      </c>
      <c r="B48" s="2">
        <v>3.2292815349320905</v>
      </c>
      <c r="C48" s="2">
        <v>1108.8959141254861</v>
      </c>
      <c r="D48" s="2">
        <v>2.9036881408174597</v>
      </c>
      <c r="E48" s="2">
        <v>6.2369288031439572E-5</v>
      </c>
      <c r="F48" s="2">
        <v>8.6179271885529016E-3</v>
      </c>
      <c r="G48" s="2">
        <v>2.9941695457945134E-4</v>
      </c>
      <c r="H48" s="2">
        <v>0.36489464731864185</v>
      </c>
      <c r="I48" s="2">
        <v>2.2391420253224199E-3</v>
      </c>
      <c r="J48" s="2">
        <v>0.14591783695925983</v>
      </c>
      <c r="K48" s="2">
        <v>490.67046356787949</v>
      </c>
      <c r="L48" s="2">
        <v>111.36057313970674</v>
      </c>
      <c r="M48" s="2">
        <v>1.8671124240945027</v>
      </c>
      <c r="N48" s="2">
        <v>0.23582220581629212</v>
      </c>
      <c r="O48" s="2">
        <v>7.0135276752679007E-5</v>
      </c>
      <c r="P48" s="2">
        <v>2.4837497325863174</v>
      </c>
      <c r="Q48" s="2">
        <v>47.205464979350559</v>
      </c>
      <c r="R48" s="2">
        <v>412.95209418148198</v>
      </c>
      <c r="S48" s="2">
        <v>14.257438954567196</v>
      </c>
      <c r="T48" s="2">
        <v>2196.5837044617301</v>
      </c>
    </row>
    <row r="49" spans="1:20" x14ac:dyDescent="0.25">
      <c r="A49" s="3" t="s">
        <v>11</v>
      </c>
      <c r="B49" s="2">
        <v>3.6300871836183091</v>
      </c>
      <c r="C49" s="2">
        <v>1238.6126517363098</v>
      </c>
      <c r="D49" s="2">
        <v>3.2627876414839689</v>
      </c>
      <c r="E49" s="2">
        <v>6.4810040531506697E-5</v>
      </c>
      <c r="F49" s="2">
        <v>8.5080695804629382E-3</v>
      </c>
      <c r="G49" s="2">
        <v>3.2757113843140249E-4</v>
      </c>
      <c r="H49" s="2">
        <v>0.41238131287056012</v>
      </c>
      <c r="I49" s="2">
        <v>2.353563763450508E-3</v>
      </c>
      <c r="J49" s="2">
        <v>0.16475188604656346</v>
      </c>
      <c r="K49" s="2">
        <v>555.50873293064956</v>
      </c>
      <c r="L49" s="2">
        <v>125.8381991158479</v>
      </c>
      <c r="M49" s="2">
        <v>2.1187520814344869</v>
      </c>
      <c r="N49" s="2">
        <v>0.26580308819021886</v>
      </c>
      <c r="O49" s="2">
        <v>7.1851817584072235E-5</v>
      </c>
      <c r="P49" s="2">
        <v>2.804193341237033</v>
      </c>
      <c r="Q49" s="2">
        <v>53.410335530953347</v>
      </c>
      <c r="R49" s="2">
        <v>469.6129807725784</v>
      </c>
      <c r="S49" s="2">
        <v>16.007072688889469</v>
      </c>
      <c r="T49" s="2">
        <v>2471.6600551764504</v>
      </c>
    </row>
    <row r="50" spans="1:20" x14ac:dyDescent="0.25">
      <c r="A50" s="3" t="s">
        <v>12</v>
      </c>
      <c r="B50" s="2">
        <v>4.0931260364897204</v>
      </c>
      <c r="C50" s="2">
        <v>1381.0326843663433</v>
      </c>
      <c r="D50" s="2">
        <v>3.7221553669998149</v>
      </c>
      <c r="E50" s="2">
        <v>7.3289409265670069E-5</v>
      </c>
      <c r="F50" s="2">
        <v>9.3077540392676079E-3</v>
      </c>
      <c r="G50" s="2">
        <v>4.1637447520965684E-4</v>
      </c>
      <c r="H50" s="2">
        <v>0.46623537111407998</v>
      </c>
      <c r="I50" s="2">
        <v>2.4635633085763513E-3</v>
      </c>
      <c r="J50" s="2">
        <v>0.18900965268008368</v>
      </c>
      <c r="K50" s="2">
        <v>629.25843612797519</v>
      </c>
      <c r="L50" s="2">
        <v>142.21933579528857</v>
      </c>
      <c r="M50" s="2">
        <v>2.4345416047040636</v>
      </c>
      <c r="N50" s="2">
        <v>0.30281534724213383</v>
      </c>
      <c r="O50" s="2">
        <v>8.0032884677771465E-5</v>
      </c>
      <c r="P50" s="2">
        <v>3.1788469786962126</v>
      </c>
      <c r="Q50" s="2">
        <v>60.601865967444127</v>
      </c>
      <c r="R50" s="2">
        <v>531.03290437722887</v>
      </c>
      <c r="S50" s="2">
        <v>18.224612170018869</v>
      </c>
      <c r="T50" s="2">
        <v>2776.7689101763431</v>
      </c>
    </row>
    <row r="51" spans="1:20" x14ac:dyDescent="0.25">
      <c r="A51" s="3" t="s">
        <v>13</v>
      </c>
      <c r="B51" s="2">
        <v>4.5641862666924844</v>
      </c>
      <c r="C51" s="2">
        <v>1521.986259390563</v>
      </c>
      <c r="D51" s="2">
        <v>4.1824342359827629</v>
      </c>
      <c r="E51" s="2">
        <v>7.697264953794541E-5</v>
      </c>
      <c r="F51" s="2">
        <v>1.0059011897594766E-2</v>
      </c>
      <c r="G51" s="2">
        <v>4.6712820383588641E-4</v>
      </c>
      <c r="H51" s="2">
        <v>0.52055319097799546</v>
      </c>
      <c r="I51" s="2">
        <v>2.6317868836607163E-3</v>
      </c>
      <c r="J51" s="2">
        <v>0.21243450187194732</v>
      </c>
      <c r="K51" s="2">
        <v>702.4080970158609</v>
      </c>
      <c r="L51" s="2">
        <v>158.45673324101816</v>
      </c>
      <c r="M51" s="2">
        <v>2.7360628670995202</v>
      </c>
      <c r="N51" s="2">
        <v>0.33901814698177785</v>
      </c>
      <c r="O51" s="2">
        <v>8.7954104241254251E-5</v>
      </c>
      <c r="P51" s="2">
        <v>3.5428157931456687</v>
      </c>
      <c r="Q51" s="2">
        <v>67.749015080151494</v>
      </c>
      <c r="R51" s="2">
        <v>592.62321864202067</v>
      </c>
      <c r="S51" s="2">
        <v>20.483611355511041</v>
      </c>
      <c r="T51" s="2">
        <v>3079.8177625816165</v>
      </c>
    </row>
    <row r="52" spans="1:20" x14ac:dyDescent="0.25">
      <c r="A52" s="3" t="s">
        <v>224</v>
      </c>
      <c r="B52" s="2">
        <v>2.9560932882386504</v>
      </c>
      <c r="C52" s="2">
        <v>1007.9422280413806</v>
      </c>
      <c r="D52" s="2">
        <v>2.6565119580908463</v>
      </c>
      <c r="E52" s="2">
        <v>5.9112150399490245E-5</v>
      </c>
      <c r="F52" s="2">
        <v>9.1580774933922963E-3</v>
      </c>
      <c r="G52" s="2">
        <v>2.7964695945089903E-4</v>
      </c>
      <c r="H52" s="2">
        <v>0.3322153655046296</v>
      </c>
      <c r="I52" s="2">
        <v>2.1107871727277508E-3</v>
      </c>
      <c r="J52" s="2">
        <v>0.13292090548258106</v>
      </c>
      <c r="K52" s="2">
        <v>444.09260450597668</v>
      </c>
      <c r="L52" s="2">
        <v>101.01604821612744</v>
      </c>
      <c r="M52" s="2">
        <v>1.6908938761826737</v>
      </c>
      <c r="N52" s="2">
        <v>0.21475838510455869</v>
      </c>
      <c r="O52" s="2">
        <v>7.1122495847958167E-5</v>
      </c>
      <c r="P52" s="2">
        <v>2.2512931793523911</v>
      </c>
      <c r="Q52" s="2">
        <v>42.822949137781379</v>
      </c>
      <c r="R52" s="2">
        <v>372.48492034762404</v>
      </c>
      <c r="S52" s="2">
        <v>13.041945195006052</v>
      </c>
      <c r="T52" s="2">
        <v>1991.6470611481243</v>
      </c>
    </row>
    <row r="53" spans="1:20" x14ac:dyDescent="0.25">
      <c r="A53" s="1" t="s">
        <v>85</v>
      </c>
      <c r="B53" s="2">
        <v>138.76659145362555</v>
      </c>
      <c r="C53" s="2">
        <v>3929.7087498661263</v>
      </c>
      <c r="D53" s="2">
        <v>17.36597394104874</v>
      </c>
      <c r="E53" s="2">
        <v>1.3477997552727688E-5</v>
      </c>
      <c r="F53" s="2">
        <v>1.0545721611767873E-2</v>
      </c>
      <c r="G53" s="2">
        <v>3.2590255521806527E-2</v>
      </c>
      <c r="H53" s="2">
        <v>54.156281873159088</v>
      </c>
      <c r="I53" s="2">
        <v>2.2494635849335167E-3</v>
      </c>
      <c r="J53" s="2">
        <v>9.9132249761927582</v>
      </c>
      <c r="K53" s="2">
        <v>2169.7443408933163</v>
      </c>
      <c r="L53" s="2">
        <v>488.76943070077391</v>
      </c>
      <c r="M53" s="2">
        <v>13.550170851354805</v>
      </c>
      <c r="N53" s="2">
        <v>10.410460921015918</v>
      </c>
      <c r="O53" s="2">
        <v>5.2604653579194333E-2</v>
      </c>
      <c r="P53" s="2">
        <v>12.421627247158041</v>
      </c>
      <c r="Q53" s="2">
        <v>282.44264898424456</v>
      </c>
      <c r="R53" s="2">
        <v>757.42626928247626</v>
      </c>
      <c r="S53" s="2">
        <v>93.71764877119648</v>
      </c>
      <c r="T53" s="2">
        <v>7978.4914233339823</v>
      </c>
    </row>
    <row r="54" spans="1:20" x14ac:dyDescent="0.25">
      <c r="A54" s="3" t="s">
        <v>10</v>
      </c>
      <c r="B54" s="2">
        <v>21.79816545544827</v>
      </c>
      <c r="C54" s="2">
        <v>616.02279399981512</v>
      </c>
      <c r="D54" s="2">
        <v>2.7285757174125855</v>
      </c>
      <c r="E54" s="2">
        <v>2.295346241203272E-6</v>
      </c>
      <c r="F54" s="2">
        <v>1.8336085562799627E-3</v>
      </c>
      <c r="G54" s="2">
        <v>4.8313991673370523E-3</v>
      </c>
      <c r="H54" s="2">
        <v>8.5050696548936582</v>
      </c>
      <c r="I54" s="2">
        <v>4.0347030947115282E-4</v>
      </c>
      <c r="J54" s="2">
        <v>1.5442756508441327</v>
      </c>
      <c r="K54" s="2">
        <v>341.88591301890852</v>
      </c>
      <c r="L54" s="2">
        <v>77.125770089206114</v>
      </c>
      <c r="M54" s="2">
        <v>2.1176448396319727</v>
      </c>
      <c r="N54" s="2">
        <v>1.6315104700390397</v>
      </c>
      <c r="O54" s="2">
        <v>8.8937639882967368E-3</v>
      </c>
      <c r="P54" s="2">
        <v>1.9448293591768844</v>
      </c>
      <c r="Q54" s="2">
        <v>44.25184444212794</v>
      </c>
      <c r="R54" s="2">
        <v>118.35407918368105</v>
      </c>
      <c r="S54" s="2">
        <v>14.797837558437136</v>
      </c>
      <c r="T54" s="2">
        <v>1252.7242739769902</v>
      </c>
    </row>
    <row r="55" spans="1:20" x14ac:dyDescent="0.25">
      <c r="A55" s="3" t="s">
        <v>11</v>
      </c>
      <c r="B55" s="2">
        <v>26.551757070995137</v>
      </c>
      <c r="C55" s="2">
        <v>751.62045880544213</v>
      </c>
      <c r="D55" s="2">
        <v>3.3025675209267877</v>
      </c>
      <c r="E55" s="2">
        <v>2.5260946817619268E-6</v>
      </c>
      <c r="F55" s="2">
        <v>1.9378705488077494E-3</v>
      </c>
      <c r="G55" s="2">
        <v>5.5347714692571765E-3</v>
      </c>
      <c r="H55" s="2">
        <v>10.364114163031786</v>
      </c>
      <c r="I55" s="2">
        <v>4.4756174123973389E-4</v>
      </c>
      <c r="J55" s="2">
        <v>1.8715079987832226</v>
      </c>
      <c r="K55" s="2">
        <v>415.82054263604959</v>
      </c>
      <c r="L55" s="2">
        <v>93.663460732933416</v>
      </c>
      <c r="M55" s="2">
        <v>2.5777985804366326</v>
      </c>
      <c r="N55" s="2">
        <v>1.9796039052816365</v>
      </c>
      <c r="O55" s="2">
        <v>9.7570182040310604E-3</v>
      </c>
      <c r="P55" s="2">
        <v>2.3692938194786413</v>
      </c>
      <c r="Q55" s="2">
        <v>53.937106527456564</v>
      </c>
      <c r="R55" s="2">
        <v>145.21735873426772</v>
      </c>
      <c r="S55" s="2">
        <v>17.826211461464908</v>
      </c>
      <c r="T55" s="2">
        <v>1527.119461704606</v>
      </c>
    </row>
    <row r="56" spans="1:20" x14ac:dyDescent="0.25">
      <c r="A56" s="3" t="s">
        <v>12</v>
      </c>
      <c r="B56" s="2">
        <v>32.423799197089743</v>
      </c>
      <c r="C56" s="2">
        <v>920.895436405586</v>
      </c>
      <c r="D56" s="2">
        <v>4.0678326453178029</v>
      </c>
      <c r="E56" s="2">
        <v>3.1091125517492476E-6</v>
      </c>
      <c r="F56" s="2">
        <v>2.2779789123834283E-3</v>
      </c>
      <c r="G56" s="2">
        <v>8.2422882237858409E-3</v>
      </c>
      <c r="H56" s="2">
        <v>12.663500690583518</v>
      </c>
      <c r="I56" s="2">
        <v>4.8911653042783831E-4</v>
      </c>
      <c r="J56" s="2">
        <v>2.342536320647739</v>
      </c>
      <c r="K56" s="2">
        <v>508.10495069030947</v>
      </c>
      <c r="L56" s="2">
        <v>114.33008179234461</v>
      </c>
      <c r="M56" s="2">
        <v>3.1887903202537364</v>
      </c>
      <c r="N56" s="2">
        <v>2.4462896394189615</v>
      </c>
      <c r="O56" s="2">
        <v>1.1667705828540475E-2</v>
      </c>
      <c r="P56" s="2">
        <v>2.9186586336189597</v>
      </c>
      <c r="Q56" s="2">
        <v>66.265919617021709</v>
      </c>
      <c r="R56" s="2">
        <v>177.81027286026949</v>
      </c>
      <c r="S56" s="2">
        <v>21.827962494154942</v>
      </c>
      <c r="T56" s="2">
        <v>1869.3087115052238</v>
      </c>
    </row>
    <row r="57" spans="1:20" x14ac:dyDescent="0.25">
      <c r="A57" s="3" t="s">
        <v>13</v>
      </c>
      <c r="B57" s="2">
        <v>38.937096003157421</v>
      </c>
      <c r="C57" s="2">
        <v>1106.5840780570468</v>
      </c>
      <c r="D57" s="2">
        <v>4.886705843064024</v>
      </c>
      <c r="E57" s="2">
        <v>3.4524567072126245E-6</v>
      </c>
      <c r="F57" s="2">
        <v>2.6247478208836078E-3</v>
      </c>
      <c r="G57" s="2">
        <v>9.6096814400722253E-3</v>
      </c>
      <c r="H57" s="2">
        <v>15.21071924676799</v>
      </c>
      <c r="I57" s="2">
        <v>5.4196916053730112E-4</v>
      </c>
      <c r="J57" s="2">
        <v>2.8130062491840193</v>
      </c>
      <c r="K57" s="2">
        <v>607.36063623870007</v>
      </c>
      <c r="L57" s="2">
        <v>136.59346053257494</v>
      </c>
      <c r="M57" s="2">
        <v>3.8278655899230927</v>
      </c>
      <c r="N57" s="2">
        <v>2.9344422040522575</v>
      </c>
      <c r="O57" s="2">
        <v>1.3636752236203278E-2</v>
      </c>
      <c r="P57" s="2">
        <v>3.5030467588854268</v>
      </c>
      <c r="Q57" s="2">
        <v>79.576245958699559</v>
      </c>
      <c r="R57" s="2">
        <v>214.24282601076337</v>
      </c>
      <c r="S57" s="2">
        <v>26.267788759099872</v>
      </c>
      <c r="T57" s="2">
        <v>2242.764334055033</v>
      </c>
    </row>
    <row r="58" spans="1:20" x14ac:dyDescent="0.25">
      <c r="A58" s="3" t="s">
        <v>224</v>
      </c>
      <c r="B58" s="2">
        <v>19.055773726934973</v>
      </c>
      <c r="C58" s="2">
        <v>534.58598259823566</v>
      </c>
      <c r="D58" s="2">
        <v>2.3802922143275382</v>
      </c>
      <c r="E58" s="2">
        <v>2.0949873708006164E-6</v>
      </c>
      <c r="F58" s="2">
        <v>1.8715157734131259E-3</v>
      </c>
      <c r="G58" s="2">
        <v>4.372115221354226E-3</v>
      </c>
      <c r="H58" s="2">
        <v>7.4128781178821335</v>
      </c>
      <c r="I58" s="2">
        <v>3.6734584325749073E-4</v>
      </c>
      <c r="J58" s="2">
        <v>1.341898756733646</v>
      </c>
      <c r="K58" s="2">
        <v>296.57229830934892</v>
      </c>
      <c r="L58" s="2">
        <v>67.056657553714786</v>
      </c>
      <c r="M58" s="2">
        <v>1.8380715211093723</v>
      </c>
      <c r="N58" s="2">
        <v>1.4186147022240236</v>
      </c>
      <c r="O58" s="2">
        <v>8.6494133221227815E-3</v>
      </c>
      <c r="P58" s="2">
        <v>1.685798675998128</v>
      </c>
      <c r="Q58" s="2">
        <v>38.411532438938806</v>
      </c>
      <c r="R58" s="2">
        <v>101.80173249349471</v>
      </c>
      <c r="S58" s="2">
        <v>12.997848498039611</v>
      </c>
      <c r="T58" s="2">
        <v>1086.5746420921296</v>
      </c>
    </row>
    <row r="59" spans="1:20" x14ac:dyDescent="0.25">
      <c r="A59" s="1" t="s">
        <v>86</v>
      </c>
      <c r="B59" s="2">
        <v>2.3020975905244882E-2</v>
      </c>
      <c r="C59" s="2">
        <v>144.11213497259484</v>
      </c>
      <c r="D59" s="2">
        <v>0.17175858941077196</v>
      </c>
      <c r="E59" s="2"/>
      <c r="F59" s="2"/>
      <c r="G59" s="2"/>
      <c r="H59" s="2">
        <v>3.2842245348609626E-4</v>
      </c>
      <c r="I59" s="2"/>
      <c r="J59" s="2">
        <v>1.3347924777159094E-4</v>
      </c>
      <c r="K59" s="2">
        <v>136.53460925039909</v>
      </c>
      <c r="L59" s="2">
        <v>53.752362900204595</v>
      </c>
      <c r="M59" s="2">
        <v>4.7346165598975985E-4</v>
      </c>
      <c r="N59" s="2">
        <v>6.6043129412173066E-2</v>
      </c>
      <c r="O59" s="2"/>
      <c r="P59" s="2">
        <v>8.8259454185081132E-2</v>
      </c>
      <c r="Q59" s="2">
        <v>12.910715767128952</v>
      </c>
      <c r="R59" s="2">
        <v>19.644637815666659</v>
      </c>
      <c r="S59" s="2">
        <v>0.35004511534843941</v>
      </c>
      <c r="T59" s="2">
        <v>367.65452333361304</v>
      </c>
    </row>
    <row r="60" spans="1:20" x14ac:dyDescent="0.25">
      <c r="A60" s="3" t="s">
        <v>10</v>
      </c>
      <c r="B60" s="2">
        <v>3.7403883135647153E-3</v>
      </c>
      <c r="C60" s="2">
        <v>23.657650924953892</v>
      </c>
      <c r="D60" s="2">
        <v>2.7924044801431652E-2</v>
      </c>
      <c r="E60" s="2"/>
      <c r="F60" s="2"/>
      <c r="G60" s="2"/>
      <c r="H60" s="2">
        <v>5.361181609935434E-5</v>
      </c>
      <c r="I60" s="2"/>
      <c r="J60" s="2">
        <v>2.1680863628464454E-5</v>
      </c>
      <c r="K60" s="2">
        <v>22.29319227445815</v>
      </c>
      <c r="L60" s="2">
        <v>8.7862356419031205</v>
      </c>
      <c r="M60" s="2">
        <v>7.6195304416835596E-5</v>
      </c>
      <c r="N60" s="2">
        <v>1.0745852891839018E-2</v>
      </c>
      <c r="O60" s="2"/>
      <c r="P60" s="2">
        <v>1.442585626623916E-2</v>
      </c>
      <c r="Q60" s="2">
        <v>2.1020985873918066</v>
      </c>
      <c r="R60" s="2">
        <v>3.2118121277491625</v>
      </c>
      <c r="S60" s="2">
        <v>5.6524128075215993E-2</v>
      </c>
      <c r="T60" s="2">
        <v>60.164501314788559</v>
      </c>
    </row>
    <row r="61" spans="1:20" x14ac:dyDescent="0.25">
      <c r="A61" s="3" t="s">
        <v>11</v>
      </c>
      <c r="B61" s="2">
        <v>4.455583992624074E-3</v>
      </c>
      <c r="C61" s="2">
        <v>28.018862273933106</v>
      </c>
      <c r="D61" s="2">
        <v>3.3221605764301651E-2</v>
      </c>
      <c r="E61" s="2"/>
      <c r="F61" s="2"/>
      <c r="G61" s="2"/>
      <c r="H61" s="2">
        <v>6.3718842038368314E-5</v>
      </c>
      <c r="I61" s="2"/>
      <c r="J61" s="2">
        <v>2.5811290205762081E-5</v>
      </c>
      <c r="K61" s="2">
        <v>26.520868190070956</v>
      </c>
      <c r="L61" s="2">
        <v>10.439669933725051</v>
      </c>
      <c r="M61" s="2">
        <v>9.1190648357378595E-5</v>
      </c>
      <c r="N61" s="2">
        <v>1.2783221792408837E-2</v>
      </c>
      <c r="O61" s="2"/>
      <c r="P61" s="2">
        <v>1.7125607756226135E-2</v>
      </c>
      <c r="Q61" s="2">
        <v>2.5016785686285266</v>
      </c>
      <c r="R61" s="2">
        <v>3.81547737661925</v>
      </c>
      <c r="S61" s="2">
        <v>6.7221219867964171E-2</v>
      </c>
      <c r="T61" s="2">
        <v>71.431544302931016</v>
      </c>
    </row>
    <row r="62" spans="1:20" x14ac:dyDescent="0.25">
      <c r="A62" s="3" t="s">
        <v>12</v>
      </c>
      <c r="B62" s="2">
        <v>5.3004680828247228E-3</v>
      </c>
      <c r="C62" s="2">
        <v>33.060105103234235</v>
      </c>
      <c r="D62" s="2">
        <v>3.9597635656730863E-2</v>
      </c>
      <c r="E62" s="2"/>
      <c r="F62" s="2"/>
      <c r="G62" s="2"/>
      <c r="H62" s="2">
        <v>7.5466744166347819E-5</v>
      </c>
      <c r="I62" s="2"/>
      <c r="J62" s="2">
        <v>3.0809229372925184E-5</v>
      </c>
      <c r="K62" s="2">
        <v>31.414621631958731</v>
      </c>
      <c r="L62" s="2">
        <v>12.356464027777896</v>
      </c>
      <c r="M62" s="2">
        <v>1.097854361321081E-4</v>
      </c>
      <c r="N62" s="2">
        <v>1.5240263003023309E-2</v>
      </c>
      <c r="O62" s="2"/>
      <c r="P62" s="2">
        <v>2.0295338947885138E-2</v>
      </c>
      <c r="Q62" s="2">
        <v>2.9760198789957841</v>
      </c>
      <c r="R62" s="2">
        <v>4.5105414268744326</v>
      </c>
      <c r="S62" s="2">
        <v>8.0983878074604637E-2</v>
      </c>
      <c r="T62" s="2">
        <v>84.479385714015805</v>
      </c>
    </row>
    <row r="63" spans="1:20" x14ac:dyDescent="0.25">
      <c r="A63" s="3" t="s">
        <v>13</v>
      </c>
      <c r="B63" s="2">
        <v>6.2235035737569751E-3</v>
      </c>
      <c r="C63" s="2">
        <v>38.519175659841963</v>
      </c>
      <c r="D63" s="2">
        <v>4.6469435685780221E-2</v>
      </c>
      <c r="E63" s="2"/>
      <c r="F63" s="2"/>
      <c r="G63" s="2"/>
      <c r="H63" s="2">
        <v>8.8347377540389738E-5</v>
      </c>
      <c r="I63" s="2"/>
      <c r="J63" s="2">
        <v>3.6151262885758362E-5</v>
      </c>
      <c r="K63" s="2">
        <v>36.717988413176549</v>
      </c>
      <c r="L63" s="2">
        <v>14.434984021034678</v>
      </c>
      <c r="M63" s="2">
        <v>1.2937573831374506E-4</v>
      </c>
      <c r="N63" s="2">
        <v>1.7852645621179025E-2</v>
      </c>
      <c r="O63" s="2"/>
      <c r="P63" s="2">
        <v>2.3718358438969047E-2</v>
      </c>
      <c r="Q63" s="2">
        <v>3.4849746523064415</v>
      </c>
      <c r="R63" s="2">
        <v>5.2769749676477344</v>
      </c>
      <c r="S63" s="2">
        <v>9.5803888079060956E-2</v>
      </c>
      <c r="T63" s="2">
        <v>98.624419419784843</v>
      </c>
    </row>
    <row r="64" spans="1:20" x14ac:dyDescent="0.25">
      <c r="A64" s="3" t="s">
        <v>224</v>
      </c>
      <c r="B64" s="2">
        <v>3.3010319424743965E-3</v>
      </c>
      <c r="C64" s="2">
        <v>20.856341010631656</v>
      </c>
      <c r="D64" s="2">
        <v>2.4545867502527571E-2</v>
      </c>
      <c r="E64" s="2"/>
      <c r="F64" s="2"/>
      <c r="G64" s="2"/>
      <c r="H64" s="2">
        <v>4.7277673641636052E-5</v>
      </c>
      <c r="I64" s="2"/>
      <c r="J64" s="2">
        <v>1.9026601678680864E-5</v>
      </c>
      <c r="K64" s="2">
        <v>19.587938740734693</v>
      </c>
      <c r="L64" s="2">
        <v>7.7350092757638507</v>
      </c>
      <c r="M64" s="2">
        <v>6.6914528769692532E-5</v>
      </c>
      <c r="N64" s="2">
        <v>9.4211461037228706E-3</v>
      </c>
      <c r="O64" s="2"/>
      <c r="P64" s="2">
        <v>1.2694292775761638E-2</v>
      </c>
      <c r="Q64" s="2">
        <v>1.8459440798063944</v>
      </c>
      <c r="R64" s="2">
        <v>2.8298319167760808</v>
      </c>
      <c r="S64" s="2">
        <v>4.9512001251593586E-2</v>
      </c>
      <c r="T64" s="2">
        <v>52.954672582092847</v>
      </c>
    </row>
    <row r="65" spans="1:20" x14ac:dyDescent="0.25">
      <c r="A65" s="1" t="s">
        <v>87</v>
      </c>
      <c r="B65" s="2">
        <v>1.0044883497372477</v>
      </c>
      <c r="C65" s="2">
        <v>1243.648559283024</v>
      </c>
      <c r="D65" s="2">
        <v>5.6163392476474387E-3</v>
      </c>
      <c r="E65" s="2"/>
      <c r="F65" s="2">
        <v>6.6559745034296255E-4</v>
      </c>
      <c r="G65" s="2"/>
      <c r="H65" s="2">
        <v>2.2408618155000796E-3</v>
      </c>
      <c r="I65" s="2"/>
      <c r="J65" s="2">
        <v>7.724940727787536E-4</v>
      </c>
      <c r="K65" s="2">
        <v>538.98435796721503</v>
      </c>
      <c r="L65" s="2">
        <v>108.89630071512246</v>
      </c>
      <c r="M65" s="2">
        <v>3.2867527714312496E-3</v>
      </c>
      <c r="N65" s="2">
        <v>2.0006437076677103E-3</v>
      </c>
      <c r="O65" s="2"/>
      <c r="P65" s="2">
        <v>2.8989341466740091</v>
      </c>
      <c r="Q65" s="2">
        <v>24.300174062675477</v>
      </c>
      <c r="R65" s="2">
        <v>179.57545632906775</v>
      </c>
      <c r="S65" s="2">
        <v>11.872903144133513</v>
      </c>
      <c r="T65" s="2">
        <v>2111.195756686715</v>
      </c>
    </row>
    <row r="66" spans="1:20" x14ac:dyDescent="0.25">
      <c r="A66" s="3" t="s">
        <v>10</v>
      </c>
      <c r="B66" s="2">
        <v>0.16101655203914308</v>
      </c>
      <c r="C66" s="2">
        <v>199.88170437577713</v>
      </c>
      <c r="D66" s="2">
        <v>8.6652639657563686E-4</v>
      </c>
      <c r="E66" s="2"/>
      <c r="F66" s="2">
        <v>1.1750995629981039E-4</v>
      </c>
      <c r="G66" s="2"/>
      <c r="H66" s="2">
        <v>3.5832561473837972E-4</v>
      </c>
      <c r="I66" s="2"/>
      <c r="J66" s="2">
        <v>1.2020506588261492E-4</v>
      </c>
      <c r="K66" s="2">
        <v>85.62995095147248</v>
      </c>
      <c r="L66" s="2">
        <v>17.297285518831679</v>
      </c>
      <c r="M66" s="2">
        <v>5.1611740756163588E-4</v>
      </c>
      <c r="N66" s="2">
        <v>3.1597344527778545E-4</v>
      </c>
      <c r="O66" s="2"/>
      <c r="P66" s="2">
        <v>0.45086180301549444</v>
      </c>
      <c r="Q66" s="2">
        <v>3.8557753617755779</v>
      </c>
      <c r="R66" s="2">
        <v>28.919168213069717</v>
      </c>
      <c r="S66" s="2">
        <v>1.8840979243346707</v>
      </c>
      <c r="T66" s="2">
        <v>338.08215535820227</v>
      </c>
    </row>
    <row r="67" spans="1:20" x14ac:dyDescent="0.25">
      <c r="A67" s="3" t="s">
        <v>11</v>
      </c>
      <c r="B67" s="2">
        <v>0.19484926465468866</v>
      </c>
      <c r="C67" s="2">
        <v>241.74630139460774</v>
      </c>
      <c r="D67" s="2">
        <v>1.0705267744894754E-3</v>
      </c>
      <c r="E67" s="2"/>
      <c r="F67" s="2">
        <v>1.2385348517743601E-4</v>
      </c>
      <c r="G67" s="2"/>
      <c r="H67" s="2">
        <v>4.3415378685185532E-4</v>
      </c>
      <c r="I67" s="2"/>
      <c r="J67" s="2">
        <v>1.4756698531233334E-4</v>
      </c>
      <c r="K67" s="2">
        <v>104.5009665999239</v>
      </c>
      <c r="L67" s="2">
        <v>21.098663640432992</v>
      </c>
      <c r="M67" s="2">
        <v>6.2899927801523571E-4</v>
      </c>
      <c r="N67" s="2">
        <v>3.8711968656840565E-4</v>
      </c>
      <c r="O67" s="2"/>
      <c r="P67" s="2">
        <v>0.55169765404509996</v>
      </c>
      <c r="Q67" s="2">
        <v>4.7022908195193205</v>
      </c>
      <c r="R67" s="2">
        <v>34.929857169652017</v>
      </c>
      <c r="S67" s="2">
        <v>2.2956393631530791</v>
      </c>
      <c r="T67" s="2">
        <v>410.0230581259853</v>
      </c>
    </row>
    <row r="68" spans="1:20" x14ac:dyDescent="0.25">
      <c r="A68" s="3" t="s">
        <v>12</v>
      </c>
      <c r="B68" s="2">
        <v>0.23475240641928136</v>
      </c>
      <c r="C68" s="2">
        <v>289.33835170386749</v>
      </c>
      <c r="D68" s="2">
        <v>1.3544260139228405E-3</v>
      </c>
      <c r="E68" s="2"/>
      <c r="F68" s="2">
        <v>1.4385298140310486E-4</v>
      </c>
      <c r="G68" s="2"/>
      <c r="H68" s="2">
        <v>5.2389490717811129E-4</v>
      </c>
      <c r="I68" s="2"/>
      <c r="J68" s="2">
        <v>1.8514851785409286E-4</v>
      </c>
      <c r="K68" s="2">
        <v>127.22890677291224</v>
      </c>
      <c r="L68" s="2">
        <v>25.722488364513641</v>
      </c>
      <c r="M68" s="2">
        <v>7.8052242813886276E-4</v>
      </c>
      <c r="N68" s="2">
        <v>4.7480856129467151E-4</v>
      </c>
      <c r="O68" s="2"/>
      <c r="P68" s="2">
        <v>0.69545989244700801</v>
      </c>
      <c r="Q68" s="2">
        <v>5.731473419953959</v>
      </c>
      <c r="R68" s="2">
        <v>41.626680777378709</v>
      </c>
      <c r="S68" s="2">
        <v>2.7910473303959451</v>
      </c>
      <c r="T68" s="2">
        <v>493.37262332129808</v>
      </c>
    </row>
    <row r="69" spans="1:20" x14ac:dyDescent="0.25">
      <c r="A69" s="3" t="s">
        <v>13</v>
      </c>
      <c r="B69" s="2">
        <v>0.27787428532810043</v>
      </c>
      <c r="C69" s="2">
        <v>343.08986117408034</v>
      </c>
      <c r="D69" s="2">
        <v>1.6243102098274056E-3</v>
      </c>
      <c r="E69" s="2"/>
      <c r="F69" s="2">
        <v>1.6385080537784444E-4</v>
      </c>
      <c r="G69" s="2"/>
      <c r="H69" s="2">
        <v>6.2079954565692807E-4</v>
      </c>
      <c r="I69" s="2"/>
      <c r="J69" s="2">
        <v>2.2078662003901655E-4</v>
      </c>
      <c r="K69" s="2">
        <v>150.44126945443432</v>
      </c>
      <c r="L69" s="2">
        <v>30.357542217343365</v>
      </c>
      <c r="M69" s="2">
        <v>9.2798518765474514E-4</v>
      </c>
      <c r="N69" s="2">
        <v>5.6394483606681369E-4</v>
      </c>
      <c r="O69" s="2"/>
      <c r="P69" s="2">
        <v>0.82667979999908792</v>
      </c>
      <c r="Q69" s="2">
        <v>6.797046269935775</v>
      </c>
      <c r="R69" s="2">
        <v>49.465374557002598</v>
      </c>
      <c r="S69" s="2">
        <v>3.3337170286808644</v>
      </c>
      <c r="T69" s="2">
        <v>584.59348646400906</v>
      </c>
    </row>
    <row r="70" spans="1:20" x14ac:dyDescent="0.25">
      <c r="A70" s="3" t="s">
        <v>224</v>
      </c>
      <c r="B70" s="2">
        <v>0.13599584129603404</v>
      </c>
      <c r="C70" s="2">
        <v>169.59234063469114</v>
      </c>
      <c r="D70" s="2">
        <v>7.0054985283207998E-4</v>
      </c>
      <c r="E70" s="2"/>
      <c r="F70" s="2">
        <v>1.1653022208476693E-4</v>
      </c>
      <c r="G70" s="2"/>
      <c r="H70" s="2">
        <v>3.036879610748051E-4</v>
      </c>
      <c r="I70" s="2"/>
      <c r="J70" s="2">
        <v>9.8786883690695894E-5</v>
      </c>
      <c r="K70" s="2">
        <v>71.183264188472066</v>
      </c>
      <c r="L70" s="2">
        <v>14.420320974000793</v>
      </c>
      <c r="M70" s="2">
        <v>4.3312847006076995E-4</v>
      </c>
      <c r="N70" s="2">
        <v>2.5879717846003392E-4</v>
      </c>
      <c r="O70" s="2"/>
      <c r="P70" s="2">
        <v>0.37423499716731878</v>
      </c>
      <c r="Q70" s="2">
        <v>3.2135881914908455</v>
      </c>
      <c r="R70" s="2">
        <v>24.634375611964707</v>
      </c>
      <c r="S70" s="2">
        <v>1.5684014975689522</v>
      </c>
      <c r="T70" s="2">
        <v>285.12443341722002</v>
      </c>
    </row>
    <row r="71" spans="1:20" x14ac:dyDescent="0.25">
      <c r="A71" s="1" t="s">
        <v>88</v>
      </c>
      <c r="B71" s="2">
        <v>0.54822859306583682</v>
      </c>
      <c r="C71" s="2">
        <v>5441.2072481023934</v>
      </c>
      <c r="D71" s="2">
        <v>13.935629243523888</v>
      </c>
      <c r="E71" s="2">
        <v>3.037464854314898E-6</v>
      </c>
      <c r="F71" s="2">
        <v>5.0346724909312748E-4</v>
      </c>
      <c r="G71" s="2"/>
      <c r="H71" s="2">
        <v>2.0761480280331784E-2</v>
      </c>
      <c r="I71" s="2">
        <v>1.2667795805012744E-4</v>
      </c>
      <c r="J71" s="2">
        <v>0.12836471640107047</v>
      </c>
      <c r="K71" s="2">
        <v>3253.7648208050641</v>
      </c>
      <c r="L71" s="2">
        <v>1058.7772935189168</v>
      </c>
      <c r="M71" s="2">
        <v>1.1318280989846914</v>
      </c>
      <c r="N71" s="2">
        <v>1.069601602532053E-2</v>
      </c>
      <c r="O71" s="2"/>
      <c r="P71" s="2">
        <v>2.6885452622314305E-2</v>
      </c>
      <c r="Q71" s="2">
        <v>469.82675172099471</v>
      </c>
      <c r="R71" s="2">
        <v>1632.0706187135627</v>
      </c>
      <c r="S71" s="2">
        <v>134.98542528431904</v>
      </c>
      <c r="T71" s="2">
        <v>12006.435184928829</v>
      </c>
    </row>
    <row r="72" spans="1:20" x14ac:dyDescent="0.25">
      <c r="A72" s="3" t="s">
        <v>10</v>
      </c>
      <c r="B72" s="2">
        <v>9.9458251186932592E-2</v>
      </c>
      <c r="C72" s="2">
        <v>998.43597077019763</v>
      </c>
      <c r="D72" s="2">
        <v>2.5329712554210957</v>
      </c>
      <c r="E72" s="2">
        <v>5.8311089213017403E-7</v>
      </c>
      <c r="F72" s="2">
        <v>9.9217596703807739E-5</v>
      </c>
      <c r="G72" s="2"/>
      <c r="H72" s="2">
        <v>3.7789232896995144E-3</v>
      </c>
      <c r="I72" s="2">
        <v>2.4713722896299443E-5</v>
      </c>
      <c r="J72" s="2">
        <v>2.3342763755373464E-2</v>
      </c>
      <c r="K72" s="2">
        <v>592.84510643562714</v>
      </c>
      <c r="L72" s="2">
        <v>193.26108886875795</v>
      </c>
      <c r="M72" s="2">
        <v>0.20503759790535775</v>
      </c>
      <c r="N72" s="2">
        <v>1.9488175360618187E-3</v>
      </c>
      <c r="O72" s="2"/>
      <c r="P72" s="2">
        <v>4.9061962618111585E-3</v>
      </c>
      <c r="Q72" s="2">
        <v>85.492387049765554</v>
      </c>
      <c r="R72" s="2">
        <v>297.13304210210219</v>
      </c>
      <c r="S72" s="2">
        <v>24.677963912862868</v>
      </c>
      <c r="T72" s="2">
        <v>2194.7171274591001</v>
      </c>
    </row>
    <row r="73" spans="1:20" x14ac:dyDescent="0.25">
      <c r="A73" s="3" t="s">
        <v>11</v>
      </c>
      <c r="B73" s="2">
        <v>0.10850724456828506</v>
      </c>
      <c r="C73" s="2">
        <v>1091.0875349570292</v>
      </c>
      <c r="D73" s="2">
        <v>2.754672374121077</v>
      </c>
      <c r="E73" s="2">
        <v>5.9327846486814875E-7</v>
      </c>
      <c r="F73" s="2">
        <v>9.4269262801080703E-5</v>
      </c>
      <c r="G73" s="2"/>
      <c r="H73" s="2">
        <v>4.1275547987910761E-3</v>
      </c>
      <c r="I73" s="2">
        <v>2.5148859677413949E-5</v>
      </c>
      <c r="J73" s="2">
        <v>2.5464687247934811E-2</v>
      </c>
      <c r="K73" s="2">
        <v>648.2034251801191</v>
      </c>
      <c r="L73" s="2">
        <v>210.78454927342972</v>
      </c>
      <c r="M73" s="2">
        <v>0.22411906331701184</v>
      </c>
      <c r="N73" s="2">
        <v>2.1248456121733335E-3</v>
      </c>
      <c r="O73" s="2"/>
      <c r="P73" s="2">
        <v>5.360252108610501E-3</v>
      </c>
      <c r="Q73" s="2">
        <v>93.522106422769554</v>
      </c>
      <c r="R73" s="2">
        <v>325.06009128843465</v>
      </c>
      <c r="S73" s="2">
        <v>26.457659561490782</v>
      </c>
      <c r="T73" s="2">
        <v>2398.2398627164475</v>
      </c>
    </row>
    <row r="74" spans="1:20" x14ac:dyDescent="0.25">
      <c r="A74" s="3" t="s">
        <v>12</v>
      </c>
      <c r="B74" s="2">
        <v>0.11854305757366515</v>
      </c>
      <c r="C74" s="2">
        <v>1176.8019350492252</v>
      </c>
      <c r="D74" s="2">
        <v>3.0143326515271727</v>
      </c>
      <c r="E74" s="2">
        <v>6.372051368542338E-7</v>
      </c>
      <c r="F74" s="2">
        <v>9.8700925049197223E-5</v>
      </c>
      <c r="G74" s="2"/>
      <c r="H74" s="2">
        <v>4.4923432166358405E-3</v>
      </c>
      <c r="I74" s="2">
        <v>2.5786941388669996E-5</v>
      </c>
      <c r="J74" s="2">
        <v>2.7850714415127278E-2</v>
      </c>
      <c r="K74" s="2">
        <v>704.88453788852269</v>
      </c>
      <c r="L74" s="2">
        <v>228.97063643053647</v>
      </c>
      <c r="M74" s="2">
        <v>0.2461700196283865</v>
      </c>
      <c r="N74" s="2">
        <v>2.316025479580334E-3</v>
      </c>
      <c r="O74" s="2"/>
      <c r="P74" s="2">
        <v>5.8207278454906778E-3</v>
      </c>
      <c r="Q74" s="2">
        <v>101.8678506794065</v>
      </c>
      <c r="R74" s="2">
        <v>353.38174815993693</v>
      </c>
      <c r="S74" s="2">
        <v>28.965710576735905</v>
      </c>
      <c r="T74" s="2">
        <v>2598.2920694491218</v>
      </c>
    </row>
    <row r="75" spans="1:20" x14ac:dyDescent="0.25">
      <c r="A75" s="3" t="s">
        <v>13</v>
      </c>
      <c r="B75" s="2">
        <v>0.12807473961805582</v>
      </c>
      <c r="C75" s="2">
        <v>1242.5951542572247</v>
      </c>
      <c r="D75" s="2">
        <v>3.2455029324852709</v>
      </c>
      <c r="E75" s="2">
        <v>6.629344620056314E-7</v>
      </c>
      <c r="F75" s="2">
        <v>1.0212711897302596E-4</v>
      </c>
      <c r="G75" s="2"/>
      <c r="H75" s="2">
        <v>4.8171021048849464E-3</v>
      </c>
      <c r="I75" s="2">
        <v>2.6889462900226803E-5</v>
      </c>
      <c r="J75" s="2">
        <v>2.984226828375898E-2</v>
      </c>
      <c r="K75" s="2">
        <v>753.92013785308916</v>
      </c>
      <c r="L75" s="2">
        <v>244.72385764218518</v>
      </c>
      <c r="M75" s="2">
        <v>0.26460689712017965</v>
      </c>
      <c r="N75" s="2">
        <v>2.478033920696543E-3</v>
      </c>
      <c r="O75" s="2"/>
      <c r="P75" s="2">
        <v>6.2069791007073787E-3</v>
      </c>
      <c r="Q75" s="2">
        <v>109.04189461586488</v>
      </c>
      <c r="R75" s="2">
        <v>379.74201296383853</v>
      </c>
      <c r="S75" s="2">
        <v>31.207780687800462</v>
      </c>
      <c r="T75" s="2">
        <v>2764.9124966521531</v>
      </c>
    </row>
    <row r="76" spans="1:20" x14ac:dyDescent="0.25">
      <c r="A76" s="3" t="s">
        <v>224</v>
      </c>
      <c r="B76" s="2">
        <v>9.3645300118898184E-2</v>
      </c>
      <c r="C76" s="2">
        <v>932.28665306871665</v>
      </c>
      <c r="D76" s="2">
        <v>2.3881500299692715</v>
      </c>
      <c r="E76" s="2">
        <v>5.6093589845670988E-7</v>
      </c>
      <c r="F76" s="2">
        <v>1.0915234556601585E-4</v>
      </c>
      <c r="G76" s="2"/>
      <c r="H76" s="2">
        <v>3.5455568703204048E-3</v>
      </c>
      <c r="I76" s="2">
        <v>2.4138971187517253E-5</v>
      </c>
      <c r="J76" s="2">
        <v>2.1864282698875952E-2</v>
      </c>
      <c r="K76" s="2">
        <v>553.91161344770592</v>
      </c>
      <c r="L76" s="2">
        <v>181.03716130400764</v>
      </c>
      <c r="M76" s="2">
        <v>0.19189452101375573</v>
      </c>
      <c r="N76" s="2">
        <v>1.8282934768085004E-3</v>
      </c>
      <c r="O76" s="2"/>
      <c r="P76" s="2">
        <v>4.591297305694588E-3</v>
      </c>
      <c r="Q76" s="2">
        <v>79.90251295318825</v>
      </c>
      <c r="R76" s="2">
        <v>276.75372419925043</v>
      </c>
      <c r="S76" s="2">
        <v>23.676310545429029</v>
      </c>
      <c r="T76" s="2">
        <v>2050.2736286520044</v>
      </c>
    </row>
    <row r="77" spans="1:20" x14ac:dyDescent="0.25">
      <c r="A77" s="1" t="s">
        <v>225</v>
      </c>
      <c r="B77" s="2">
        <v>0.6167658295410049</v>
      </c>
      <c r="C77" s="2">
        <v>996.34136620812944</v>
      </c>
      <c r="D77" s="2">
        <v>3.4218011436087993E-3</v>
      </c>
      <c r="E77" s="2"/>
      <c r="F77" s="2"/>
      <c r="G77" s="2"/>
      <c r="H77" s="2">
        <v>1.3904497843110785E-3</v>
      </c>
      <c r="I77" s="2"/>
      <c r="J77" s="2">
        <v>5.9448170284311466E-4</v>
      </c>
      <c r="K77" s="2">
        <v>401.07799571066846</v>
      </c>
      <c r="L77" s="2">
        <v>64.329793996170238</v>
      </c>
      <c r="M77" s="2">
        <v>2.7949718808816114E-3</v>
      </c>
      <c r="N77" s="2">
        <v>1.4550740982199576E-3</v>
      </c>
      <c r="O77" s="2"/>
      <c r="P77" s="2">
        <v>3.8459898691879666E-3</v>
      </c>
      <c r="Q77" s="2">
        <v>2.6557651056582849</v>
      </c>
      <c r="R77" s="2">
        <v>244.56638028875176</v>
      </c>
      <c r="S77" s="2">
        <v>1.2609601137370499</v>
      </c>
      <c r="T77" s="2">
        <v>1710.8625300211352</v>
      </c>
    </row>
    <row r="78" spans="1:20" x14ac:dyDescent="0.25">
      <c r="A78" s="3" t="s">
        <v>10</v>
      </c>
      <c r="B78" s="2">
        <v>0.1151250028139761</v>
      </c>
      <c r="C78" s="2">
        <v>185.25730743406081</v>
      </c>
      <c r="D78" s="2">
        <v>6.346914091448178E-4</v>
      </c>
      <c r="E78" s="2"/>
      <c r="F78" s="2"/>
      <c r="G78" s="2"/>
      <c r="H78" s="2">
        <v>2.5825844606361777E-4</v>
      </c>
      <c r="I78" s="2"/>
      <c r="J78" s="2">
        <v>1.1037442233585608E-4</v>
      </c>
      <c r="K78" s="2">
        <v>74.196565011956565</v>
      </c>
      <c r="L78" s="2">
        <v>11.912997135266682</v>
      </c>
      <c r="M78" s="2">
        <v>5.1578875827637343E-4</v>
      </c>
      <c r="N78" s="2">
        <v>2.7211438818964845E-4</v>
      </c>
      <c r="O78" s="2"/>
      <c r="P78" s="2">
        <v>7.1244864537825579E-4</v>
      </c>
      <c r="Q78" s="2">
        <v>0.49097116956233783</v>
      </c>
      <c r="R78" s="2">
        <v>45.24564118233743</v>
      </c>
      <c r="S78" s="2">
        <v>0.24095654643534881</v>
      </c>
      <c r="T78" s="2">
        <v>317.46206715850252</v>
      </c>
    </row>
    <row r="79" spans="1:20" x14ac:dyDescent="0.25">
      <c r="A79" s="3" t="s">
        <v>11</v>
      </c>
      <c r="B79" s="2">
        <v>0.12051778414405431</v>
      </c>
      <c r="C79" s="2">
        <v>195.10381173694765</v>
      </c>
      <c r="D79" s="2">
        <v>6.6465914363028069E-4</v>
      </c>
      <c r="E79" s="2"/>
      <c r="F79" s="2"/>
      <c r="G79" s="2"/>
      <c r="H79" s="2">
        <v>2.7180493877800862E-4</v>
      </c>
      <c r="I79" s="2"/>
      <c r="J79" s="2">
        <v>1.1524498516290154E-4</v>
      </c>
      <c r="K79" s="2">
        <v>78.462773146582961</v>
      </c>
      <c r="L79" s="2">
        <v>12.568697751730982</v>
      </c>
      <c r="M79" s="2">
        <v>5.4425802494288233E-4</v>
      </c>
      <c r="N79" s="2">
        <v>2.8371149989585271E-4</v>
      </c>
      <c r="O79" s="2"/>
      <c r="P79" s="2">
        <v>7.5081715210181669E-4</v>
      </c>
      <c r="Q79" s="2">
        <v>0.51935068718621913</v>
      </c>
      <c r="R79" s="2">
        <v>47.947045603963119</v>
      </c>
      <c r="S79" s="2">
        <v>0.24344004867041849</v>
      </c>
      <c r="T79" s="2">
        <v>334.96826725496999</v>
      </c>
    </row>
    <row r="80" spans="1:20" x14ac:dyDescent="0.25">
      <c r="A80" s="3" t="s">
        <v>12</v>
      </c>
      <c r="B80" s="2">
        <v>0.13108361703651908</v>
      </c>
      <c r="C80" s="2">
        <v>212.56095041231194</v>
      </c>
      <c r="D80" s="2">
        <v>7.3016041590389074E-4</v>
      </c>
      <c r="E80" s="2"/>
      <c r="F80" s="2"/>
      <c r="G80" s="2"/>
      <c r="H80" s="2">
        <v>2.967077749811828E-4</v>
      </c>
      <c r="I80" s="2"/>
      <c r="J80" s="2">
        <v>1.2697945673587931E-4</v>
      </c>
      <c r="K80" s="2">
        <v>85.920130911640101</v>
      </c>
      <c r="L80" s="2">
        <v>13.759224383160225</v>
      </c>
      <c r="M80" s="2">
        <v>5.9993242696832491E-4</v>
      </c>
      <c r="N80" s="2">
        <v>3.0865273881926328E-4</v>
      </c>
      <c r="O80" s="2"/>
      <c r="P80" s="2">
        <v>8.2350440708313887E-4</v>
      </c>
      <c r="Q80" s="2">
        <v>0.56919654648671325</v>
      </c>
      <c r="R80" s="2">
        <v>52.35487651071255</v>
      </c>
      <c r="S80" s="2">
        <v>0.26033480850388235</v>
      </c>
      <c r="T80" s="2">
        <v>365.55868312707241</v>
      </c>
    </row>
    <row r="81" spans="1:20" x14ac:dyDescent="0.25">
      <c r="A81" s="3" t="s">
        <v>13</v>
      </c>
      <c r="B81" s="2">
        <v>0.13751914015129671</v>
      </c>
      <c r="C81" s="2">
        <v>224.03537763359896</v>
      </c>
      <c r="D81" s="2">
        <v>7.7366072978782405E-4</v>
      </c>
      <c r="E81" s="2"/>
      <c r="F81" s="2"/>
      <c r="G81" s="2"/>
      <c r="H81" s="2">
        <v>3.1303678669575952E-4</v>
      </c>
      <c r="I81" s="2"/>
      <c r="J81" s="2">
        <v>1.3368009673819575E-4</v>
      </c>
      <c r="K81" s="2">
        <v>90.936368143124071</v>
      </c>
      <c r="L81" s="2">
        <v>14.558442961927897</v>
      </c>
      <c r="M81" s="2">
        <v>6.3572480277716587E-4</v>
      </c>
      <c r="N81" s="2">
        <v>3.2315564517427896E-4</v>
      </c>
      <c r="O81" s="2"/>
      <c r="P81" s="2">
        <v>8.6917273407949086E-4</v>
      </c>
      <c r="Q81" s="2">
        <v>0.60289501921788169</v>
      </c>
      <c r="R81" s="2">
        <v>55.568704348863122</v>
      </c>
      <c r="S81" s="2">
        <v>0.26896174459207484</v>
      </c>
      <c r="T81" s="2">
        <v>386.11131742227053</v>
      </c>
    </row>
    <row r="82" spans="1:20" x14ac:dyDescent="0.25">
      <c r="A82" s="3" t="s">
        <v>224</v>
      </c>
      <c r="B82" s="2">
        <v>0.11252028539515864</v>
      </c>
      <c r="C82" s="2">
        <v>179.38391899121007</v>
      </c>
      <c r="D82" s="2">
        <v>6.1862944514198554E-4</v>
      </c>
      <c r="E82" s="2"/>
      <c r="F82" s="2"/>
      <c r="G82" s="2"/>
      <c r="H82" s="2">
        <v>2.5064183779250975E-4</v>
      </c>
      <c r="I82" s="2"/>
      <c r="J82" s="2">
        <v>1.0820274187028197E-4</v>
      </c>
      <c r="K82" s="2">
        <v>71.562158497364777</v>
      </c>
      <c r="L82" s="2">
        <v>11.530431764084454</v>
      </c>
      <c r="M82" s="2">
        <v>4.9926786791686486E-4</v>
      </c>
      <c r="N82" s="2">
        <v>2.6743982614091399E-4</v>
      </c>
      <c r="O82" s="2"/>
      <c r="P82" s="2">
        <v>6.9004693054526404E-4</v>
      </c>
      <c r="Q82" s="2">
        <v>0.47335168320513304</v>
      </c>
      <c r="R82" s="2">
        <v>43.45011264287551</v>
      </c>
      <c r="S82" s="2">
        <v>0.24726696553532543</v>
      </c>
      <c r="T82" s="2">
        <v>306.76219505831983</v>
      </c>
    </row>
    <row r="83" spans="1:20" x14ac:dyDescent="0.25">
      <c r="A83" s="1" t="s">
        <v>226</v>
      </c>
      <c r="B83" s="2">
        <v>2.1714788557531731E-2</v>
      </c>
      <c r="C83" s="2">
        <v>262.37811850286255</v>
      </c>
      <c r="D83" s="2">
        <v>1.144300469624947E-3</v>
      </c>
      <c r="E83" s="2"/>
      <c r="F83" s="2"/>
      <c r="G83" s="2"/>
      <c r="H83" s="2">
        <v>4.0035793934108479E-4</v>
      </c>
      <c r="I83" s="2"/>
      <c r="J83" s="2">
        <v>2.3563297240481983E-4</v>
      </c>
      <c r="K83" s="2">
        <v>164.0230407263891</v>
      </c>
      <c r="L83" s="2">
        <v>37.471343044696837</v>
      </c>
      <c r="M83" s="2">
        <v>8.3718025076278909E-4</v>
      </c>
      <c r="N83" s="2">
        <v>4.630757535966204E-4</v>
      </c>
      <c r="O83" s="2"/>
      <c r="P83" s="2">
        <v>1.2245425365622405E-3</v>
      </c>
      <c r="Q83" s="2">
        <v>0.81728753954811295</v>
      </c>
      <c r="R83" s="2">
        <v>76.410321433907427</v>
      </c>
      <c r="S83" s="2">
        <v>0.45059960781712116</v>
      </c>
      <c r="T83" s="2">
        <v>541.57673073370097</v>
      </c>
    </row>
    <row r="84" spans="1:20" x14ac:dyDescent="0.25">
      <c r="A84" s="3" t="s">
        <v>10</v>
      </c>
      <c r="B84" s="2">
        <v>3.5937172744423041E-3</v>
      </c>
      <c r="C84" s="2">
        <v>43.155558206541208</v>
      </c>
      <c r="D84" s="2">
        <v>1.8890191973567808E-4</v>
      </c>
      <c r="E84" s="2"/>
      <c r="F84" s="2"/>
      <c r="G84" s="2"/>
      <c r="H84" s="2">
        <v>6.6010969536184328E-5</v>
      </c>
      <c r="I84" s="2"/>
      <c r="J84" s="2">
        <v>3.8802950561536417E-5</v>
      </c>
      <c r="K84" s="2">
        <v>27.135165961584875</v>
      </c>
      <c r="L84" s="2">
        <v>6.2078684015335837</v>
      </c>
      <c r="M84" s="2">
        <v>1.3819854181431159E-4</v>
      </c>
      <c r="N84" s="2">
        <v>7.612987943552278E-5</v>
      </c>
      <c r="O84" s="2"/>
      <c r="P84" s="2">
        <v>2.0139044631428186E-4</v>
      </c>
      <c r="Q84" s="2">
        <v>0.13483197048202411</v>
      </c>
      <c r="R84" s="2">
        <v>12.468003092695001</v>
      </c>
      <c r="S84" s="2">
        <v>7.3513627682101096E-2</v>
      </c>
      <c r="T84" s="2">
        <v>89.179244412500637</v>
      </c>
    </row>
    <row r="85" spans="1:20" x14ac:dyDescent="0.25">
      <c r="A85" s="3" t="s">
        <v>11</v>
      </c>
      <c r="B85" s="2">
        <v>4.2565486377881736E-3</v>
      </c>
      <c r="C85" s="2">
        <v>51.32039355391192</v>
      </c>
      <c r="D85" s="2">
        <v>2.2288526478318247E-4</v>
      </c>
      <c r="E85" s="2"/>
      <c r="F85" s="2"/>
      <c r="G85" s="2"/>
      <c r="H85" s="2">
        <v>7.8424502922765533E-5</v>
      </c>
      <c r="I85" s="2"/>
      <c r="J85" s="2">
        <v>4.5887197965600262E-5</v>
      </c>
      <c r="K85" s="2">
        <v>32.145754714674872</v>
      </c>
      <c r="L85" s="2">
        <v>7.3325782528888546</v>
      </c>
      <c r="M85" s="2">
        <v>1.6350134702099373E-4</v>
      </c>
      <c r="N85" s="2">
        <v>9.0467335831537275E-5</v>
      </c>
      <c r="O85" s="2"/>
      <c r="P85" s="2">
        <v>2.3946167485931093E-4</v>
      </c>
      <c r="Q85" s="2">
        <v>0.16006198603246788</v>
      </c>
      <c r="R85" s="2">
        <v>14.89266565412486</v>
      </c>
      <c r="S85" s="2">
        <v>8.6758106650256434E-2</v>
      </c>
      <c r="T85" s="2">
        <v>105.94330944424441</v>
      </c>
    </row>
    <row r="86" spans="1:20" x14ac:dyDescent="0.25">
      <c r="A86" s="3" t="s">
        <v>12</v>
      </c>
      <c r="B86" s="2">
        <v>4.9619393687673824E-3</v>
      </c>
      <c r="C86" s="2">
        <v>60.146285488255053</v>
      </c>
      <c r="D86" s="2">
        <v>2.621940102740745E-4</v>
      </c>
      <c r="E86" s="2"/>
      <c r="F86" s="2"/>
      <c r="G86" s="2"/>
      <c r="H86" s="2">
        <v>9.1755219759606283E-5</v>
      </c>
      <c r="I86" s="2"/>
      <c r="J86" s="2">
        <v>5.4154579683952624E-5</v>
      </c>
      <c r="K86" s="2">
        <v>37.550721782898144</v>
      </c>
      <c r="L86" s="2">
        <v>8.5646753447138746</v>
      </c>
      <c r="M86" s="2">
        <v>1.9200739149827499E-4</v>
      </c>
      <c r="N86" s="2">
        <v>1.0634146553331724E-4</v>
      </c>
      <c r="O86" s="2"/>
      <c r="P86" s="2">
        <v>2.8110772035299438E-4</v>
      </c>
      <c r="Q86" s="2">
        <v>0.18737475287360661</v>
      </c>
      <c r="R86" s="2">
        <v>17.60824854969993</v>
      </c>
      <c r="S86" s="2">
        <v>0.10350240729603646</v>
      </c>
      <c r="T86" s="2">
        <v>124.16675782549252</v>
      </c>
    </row>
    <row r="87" spans="1:20" x14ac:dyDescent="0.25">
      <c r="A87" s="3" t="s">
        <v>13</v>
      </c>
      <c r="B87" s="2">
        <v>5.6840694812361941E-3</v>
      </c>
      <c r="C87" s="2">
        <v>69.338350886877379</v>
      </c>
      <c r="D87" s="2">
        <v>3.024242287913816E-4</v>
      </c>
      <c r="E87" s="2"/>
      <c r="F87" s="2"/>
      <c r="G87" s="2"/>
      <c r="H87" s="2">
        <v>1.0553077283212653E-4</v>
      </c>
      <c r="I87" s="2"/>
      <c r="J87" s="2">
        <v>6.2327054130697823E-5</v>
      </c>
      <c r="K87" s="2">
        <v>43.107931037098865</v>
      </c>
      <c r="L87" s="2">
        <v>9.8270493031496713</v>
      </c>
      <c r="M87" s="2">
        <v>2.206464489502167E-4</v>
      </c>
      <c r="N87" s="2">
        <v>1.2253349720239932E-4</v>
      </c>
      <c r="O87" s="2"/>
      <c r="P87" s="2">
        <v>3.2385326876645276E-4</v>
      </c>
      <c r="Q87" s="2">
        <v>0.21547825588315167</v>
      </c>
      <c r="R87" s="2">
        <v>20.468791052492946</v>
      </c>
      <c r="S87" s="2">
        <v>0.12101698256125978</v>
      </c>
      <c r="T87" s="2">
        <v>143.08543890281518</v>
      </c>
    </row>
    <row r="88" spans="1:20" x14ac:dyDescent="0.25">
      <c r="A88" s="3" t="s">
        <v>224</v>
      </c>
      <c r="B88" s="2">
        <v>3.2185137952976789E-3</v>
      </c>
      <c r="C88" s="2">
        <v>38.417530367277003</v>
      </c>
      <c r="D88" s="2">
        <v>1.6789504604063047E-4</v>
      </c>
      <c r="E88" s="2"/>
      <c r="F88" s="2"/>
      <c r="G88" s="2"/>
      <c r="H88" s="2">
        <v>5.8636474290402158E-5</v>
      </c>
      <c r="I88" s="2"/>
      <c r="J88" s="2">
        <v>3.4461190063032696E-5</v>
      </c>
      <c r="K88" s="2">
        <v>24.08346723013236</v>
      </c>
      <c r="L88" s="2">
        <v>5.5391717424108498</v>
      </c>
      <c r="M88" s="2">
        <v>1.228265214789921E-4</v>
      </c>
      <c r="N88" s="2">
        <v>6.7603575593843811E-5</v>
      </c>
      <c r="O88" s="2"/>
      <c r="P88" s="2">
        <v>1.7872942626920052E-4</v>
      </c>
      <c r="Q88" s="2">
        <v>0.11954057427686272</v>
      </c>
      <c r="R88" s="2">
        <v>10.972613084894682</v>
      </c>
      <c r="S88" s="2">
        <v>6.5808483627467385E-2</v>
      </c>
      <c r="T88" s="2">
        <v>79.201980148648246</v>
      </c>
    </row>
    <row r="89" spans="1:20" x14ac:dyDescent="0.25">
      <c r="A89" s="1" t="s">
        <v>221</v>
      </c>
      <c r="B89" s="2">
        <v>2.4752997527086387</v>
      </c>
      <c r="C89" s="2">
        <v>784.6724017848436</v>
      </c>
      <c r="D89" s="2">
        <v>0.43412200439483212</v>
      </c>
      <c r="E89" s="2"/>
      <c r="F89" s="2"/>
      <c r="G89" s="2"/>
      <c r="H89" s="2">
        <v>1.1566318197235193E-3</v>
      </c>
      <c r="I89" s="2"/>
      <c r="J89" s="2">
        <v>5.6432001891827124E-4</v>
      </c>
      <c r="K89" s="2">
        <v>265.09739979131649</v>
      </c>
      <c r="L89" s="2">
        <v>83.774305441197043</v>
      </c>
      <c r="M89" s="2">
        <v>2.193536608957782E-3</v>
      </c>
      <c r="N89" s="2">
        <v>1.2921201225315892E-3</v>
      </c>
      <c r="O89" s="2"/>
      <c r="P89" s="2">
        <v>3.3315211327892649E-3</v>
      </c>
      <c r="Q89" s="2">
        <v>61.437257689878138</v>
      </c>
      <c r="R89" s="2">
        <v>268.48662119361666</v>
      </c>
      <c r="S89" s="2">
        <v>1.2194817084287704</v>
      </c>
      <c r="T89" s="2">
        <v>1467.605427496087</v>
      </c>
    </row>
    <row r="90" spans="1:20" x14ac:dyDescent="0.25">
      <c r="A90" s="3" t="s">
        <v>10</v>
      </c>
      <c r="B90" s="2">
        <v>0.45055060062916619</v>
      </c>
      <c r="C90" s="2">
        <v>142.18362724268087</v>
      </c>
      <c r="D90" s="2">
        <v>7.8861956943119219E-2</v>
      </c>
      <c r="E90" s="2"/>
      <c r="F90" s="2"/>
      <c r="G90" s="2"/>
      <c r="H90" s="2">
        <v>2.0990445593027684E-4</v>
      </c>
      <c r="I90" s="2"/>
      <c r="J90" s="2">
        <v>1.0242997864564825E-4</v>
      </c>
      <c r="K90" s="2">
        <v>47.966229262276777</v>
      </c>
      <c r="L90" s="2">
        <v>15.192978093412169</v>
      </c>
      <c r="M90" s="2">
        <v>3.9685931715022167E-4</v>
      </c>
      <c r="N90" s="2">
        <v>2.3680490601754879E-4</v>
      </c>
      <c r="O90" s="2"/>
      <c r="P90" s="2">
        <v>6.0387941652902664E-4</v>
      </c>
      <c r="Q90" s="2">
        <v>11.109009719499719</v>
      </c>
      <c r="R90" s="2">
        <v>48.399902993154029</v>
      </c>
      <c r="S90" s="2">
        <v>0.22745127252366393</v>
      </c>
      <c r="T90" s="2">
        <v>265.61016101919375</v>
      </c>
    </row>
    <row r="91" spans="1:20" x14ac:dyDescent="0.25">
      <c r="A91" s="3" t="s">
        <v>11</v>
      </c>
      <c r="B91" s="2">
        <v>0.48750061574130304</v>
      </c>
      <c r="C91" s="2">
        <v>154.73074313191472</v>
      </c>
      <c r="D91" s="2">
        <v>8.5070182178349635E-2</v>
      </c>
      <c r="E91" s="2"/>
      <c r="F91" s="2"/>
      <c r="G91" s="2"/>
      <c r="H91" s="2">
        <v>2.2791186824197747E-4</v>
      </c>
      <c r="I91" s="2"/>
      <c r="J91" s="2">
        <v>1.1073247892427408E-4</v>
      </c>
      <c r="K91" s="2">
        <v>52.270259510330632</v>
      </c>
      <c r="L91" s="2">
        <v>16.505839323868454</v>
      </c>
      <c r="M91" s="2">
        <v>4.3062283082467471E-4</v>
      </c>
      <c r="N91" s="2">
        <v>2.5407253099821045E-4</v>
      </c>
      <c r="O91" s="2"/>
      <c r="P91" s="2">
        <v>6.5670605191282816E-4</v>
      </c>
      <c r="Q91" s="2">
        <v>12.099616157109546</v>
      </c>
      <c r="R91" s="2">
        <v>53.043035264254982</v>
      </c>
      <c r="S91" s="2">
        <v>0.23794155604323114</v>
      </c>
      <c r="T91" s="2">
        <v>289.4616857872021</v>
      </c>
    </row>
    <row r="92" spans="1:20" x14ac:dyDescent="0.25">
      <c r="A92" s="3" t="s">
        <v>12</v>
      </c>
      <c r="B92" s="2">
        <v>0.54188875706499207</v>
      </c>
      <c r="C92" s="2">
        <v>172.58834042589331</v>
      </c>
      <c r="D92" s="2">
        <v>9.5045328248893765E-2</v>
      </c>
      <c r="E92" s="2"/>
      <c r="F92" s="2"/>
      <c r="G92" s="2"/>
      <c r="H92" s="2">
        <v>2.538929391161043E-4</v>
      </c>
      <c r="I92" s="2"/>
      <c r="J92" s="2">
        <v>1.2398055138298974E-4</v>
      </c>
      <c r="K92" s="2">
        <v>58.324700556327819</v>
      </c>
      <c r="L92" s="2">
        <v>18.38942651790456</v>
      </c>
      <c r="M92" s="2">
        <v>4.8299800365926473E-4</v>
      </c>
      <c r="N92" s="2">
        <v>2.8141736080221976E-4</v>
      </c>
      <c r="O92" s="2"/>
      <c r="P92" s="2">
        <v>7.3282560841352636E-4</v>
      </c>
      <c r="Q92" s="2">
        <v>13.526077675657003</v>
      </c>
      <c r="R92" s="2">
        <v>59.32609242288563</v>
      </c>
      <c r="S92" s="2">
        <v>0.26053100379684291</v>
      </c>
      <c r="T92" s="2">
        <v>323.05397780224246</v>
      </c>
    </row>
    <row r="93" spans="1:20" x14ac:dyDescent="0.25">
      <c r="A93" s="3" t="s">
        <v>13</v>
      </c>
      <c r="B93" s="2">
        <v>0.56275447694628578</v>
      </c>
      <c r="C93" s="2">
        <v>179.75213259580553</v>
      </c>
      <c r="D93" s="2">
        <v>9.9383315594085878E-2</v>
      </c>
      <c r="E93" s="2"/>
      <c r="F93" s="2"/>
      <c r="G93" s="2"/>
      <c r="H93" s="2">
        <v>2.6430798804900679E-4</v>
      </c>
      <c r="I93" s="2"/>
      <c r="J93" s="2">
        <v>1.2880016274593786E-4</v>
      </c>
      <c r="K93" s="2">
        <v>60.947119654539051</v>
      </c>
      <c r="L93" s="2">
        <v>19.189460014200368</v>
      </c>
      <c r="M93" s="2">
        <v>5.0331002712420856E-4</v>
      </c>
      <c r="N93" s="2">
        <v>2.8983191690400422E-4</v>
      </c>
      <c r="O93" s="2"/>
      <c r="P93" s="2">
        <v>7.623807312205534E-4</v>
      </c>
      <c r="Q93" s="2">
        <v>14.132857902314653</v>
      </c>
      <c r="R93" s="2">
        <v>62.08420514900336</v>
      </c>
      <c r="S93" s="2">
        <v>0.26477273070227464</v>
      </c>
      <c r="T93" s="2">
        <v>337.03463446993163</v>
      </c>
    </row>
    <row r="94" spans="1:20" x14ac:dyDescent="0.25">
      <c r="A94" s="3" t="s">
        <v>224</v>
      </c>
      <c r="B94" s="2">
        <v>0.43260530232689154</v>
      </c>
      <c r="C94" s="2">
        <v>135.4175583885492</v>
      </c>
      <c r="D94" s="2">
        <v>7.5761221430383593E-2</v>
      </c>
      <c r="E94" s="2"/>
      <c r="F94" s="2"/>
      <c r="G94" s="2"/>
      <c r="H94" s="2">
        <v>2.0061456838615398E-4</v>
      </c>
      <c r="I94" s="2"/>
      <c r="J94" s="2">
        <v>9.8376847219421308E-5</v>
      </c>
      <c r="K94" s="2">
        <v>45.589090807842233</v>
      </c>
      <c r="L94" s="2">
        <v>14.496601491811496</v>
      </c>
      <c r="M94" s="2">
        <v>3.7974643019941226E-4</v>
      </c>
      <c r="N94" s="2">
        <v>2.2999340780960591E-4</v>
      </c>
      <c r="O94" s="2"/>
      <c r="P94" s="2">
        <v>5.7572932471333042E-4</v>
      </c>
      <c r="Q94" s="2">
        <v>10.569696235297217</v>
      </c>
      <c r="R94" s="2">
        <v>45.633385364318663</v>
      </c>
      <c r="S94" s="2">
        <v>0.22878514536275751</v>
      </c>
      <c r="T94" s="2">
        <v>252.44496841751717</v>
      </c>
    </row>
    <row r="95" spans="1:20" x14ac:dyDescent="0.25">
      <c r="A95" s="1" t="s">
        <v>227</v>
      </c>
      <c r="B95" s="2">
        <v>4.1472576331537248</v>
      </c>
      <c r="C95" s="2">
        <v>730.33707321608574</v>
      </c>
      <c r="D95" s="2">
        <v>5.1324943103354688</v>
      </c>
      <c r="E95" s="2"/>
      <c r="F95" s="2">
        <v>2.4002037324808937E-3</v>
      </c>
      <c r="G95" s="2"/>
      <c r="H95" s="2">
        <v>1.3195661718372915E-3</v>
      </c>
      <c r="I95" s="2">
        <v>7.4299908514037624E-4</v>
      </c>
      <c r="J95" s="2">
        <v>5.6375588031099954E-4</v>
      </c>
      <c r="K95" s="2">
        <v>448.07010270201511</v>
      </c>
      <c r="L95" s="2">
        <v>110.76240035042765</v>
      </c>
      <c r="M95" s="2">
        <v>6.9235230413338842E-3</v>
      </c>
      <c r="N95" s="2">
        <v>2.3451730858847353</v>
      </c>
      <c r="O95" s="2"/>
      <c r="P95" s="2">
        <v>5.5565394639347314</v>
      </c>
      <c r="Q95" s="2">
        <v>85.262238524982621</v>
      </c>
      <c r="R95" s="2">
        <v>241.29797519899134</v>
      </c>
      <c r="S95" s="2">
        <v>8.1848462880837936</v>
      </c>
      <c r="T95" s="2">
        <v>1641.108050821806</v>
      </c>
    </row>
    <row r="96" spans="1:20" x14ac:dyDescent="0.25">
      <c r="A96" s="3" t="s">
        <v>10</v>
      </c>
      <c r="B96" s="2">
        <v>0.74552190304272181</v>
      </c>
      <c r="C96" s="2">
        <v>130.88848195383508</v>
      </c>
      <c r="D96" s="2">
        <v>0.91673887100187412</v>
      </c>
      <c r="E96" s="2"/>
      <c r="F96" s="2">
        <v>4.6746991931069455E-4</v>
      </c>
      <c r="G96" s="2"/>
      <c r="H96" s="2">
        <v>2.358827942608366E-4</v>
      </c>
      <c r="I96" s="2">
        <v>1.4151389382247042E-4</v>
      </c>
      <c r="J96" s="2">
        <v>1.0096120017051754E-4</v>
      </c>
      <c r="K96" s="2">
        <v>79.86199964952678</v>
      </c>
      <c r="L96" s="2">
        <v>19.814919320383058</v>
      </c>
      <c r="M96" s="2">
        <v>1.2306156157159951E-3</v>
      </c>
      <c r="N96" s="2">
        <v>0.4209793551305101</v>
      </c>
      <c r="O96" s="2"/>
      <c r="P96" s="2">
        <v>0.99071037082442936</v>
      </c>
      <c r="Q96" s="2">
        <v>15.171102733229855</v>
      </c>
      <c r="R96" s="2">
        <v>42.847352521727572</v>
      </c>
      <c r="S96" s="2">
        <v>1.4923007301543909</v>
      </c>
      <c r="T96" s="2">
        <v>293.15228385227954</v>
      </c>
    </row>
    <row r="97" spans="1:20" x14ac:dyDescent="0.25">
      <c r="A97" s="3" t="s">
        <v>11</v>
      </c>
      <c r="B97" s="2">
        <v>0.83138473996314843</v>
      </c>
      <c r="C97" s="2">
        <v>146.56028277020917</v>
      </c>
      <c r="D97" s="2">
        <v>1.0202945180453458</v>
      </c>
      <c r="E97" s="2"/>
      <c r="F97" s="2">
        <v>4.5491651928993536E-4</v>
      </c>
      <c r="G97" s="2"/>
      <c r="H97" s="2">
        <v>2.6414546937752104E-4</v>
      </c>
      <c r="I97" s="2">
        <v>1.4872409953024625E-4</v>
      </c>
      <c r="J97" s="2">
        <v>1.1220545705539909E-4</v>
      </c>
      <c r="K97" s="2">
        <v>89.722835892457084</v>
      </c>
      <c r="L97" s="2">
        <v>22.166638459414013</v>
      </c>
      <c r="M97" s="2">
        <v>1.3779625717025717E-3</v>
      </c>
      <c r="N97" s="2">
        <v>0.46834359822134292</v>
      </c>
      <c r="O97" s="2"/>
      <c r="P97" s="2">
        <v>1.1139215719923687</v>
      </c>
      <c r="Q97" s="2">
        <v>17.055858065459343</v>
      </c>
      <c r="R97" s="2">
        <v>48.408575076862881</v>
      </c>
      <c r="S97" s="2">
        <v>1.6187184117998066</v>
      </c>
      <c r="T97" s="2">
        <v>328.96921105854142</v>
      </c>
    </row>
    <row r="98" spans="1:20" x14ac:dyDescent="0.25">
      <c r="A98" s="3" t="s">
        <v>12</v>
      </c>
      <c r="B98" s="2">
        <v>0.90840630949169621</v>
      </c>
      <c r="C98" s="2">
        <v>160.31529087171339</v>
      </c>
      <c r="D98" s="2">
        <v>1.128489569494646</v>
      </c>
      <c r="E98" s="2"/>
      <c r="F98" s="2">
        <v>4.791844067862753E-4</v>
      </c>
      <c r="G98" s="2"/>
      <c r="H98" s="2">
        <v>2.902672663679767E-4</v>
      </c>
      <c r="I98" s="2">
        <v>1.5427420273530449E-4</v>
      </c>
      <c r="J98" s="2">
        <v>1.2401741562607726E-4</v>
      </c>
      <c r="K98" s="2">
        <v>98.871694651700082</v>
      </c>
      <c r="L98" s="2">
        <v>24.377056111328262</v>
      </c>
      <c r="M98" s="2">
        <v>1.5312412760174752E-3</v>
      </c>
      <c r="N98" s="2">
        <v>0.51472275140369317</v>
      </c>
      <c r="O98" s="2"/>
      <c r="P98" s="2">
        <v>1.226710956534681</v>
      </c>
      <c r="Q98" s="2">
        <v>18.835430873580357</v>
      </c>
      <c r="R98" s="2">
        <v>53.371346271827832</v>
      </c>
      <c r="S98" s="2">
        <v>1.7676162663429715</v>
      </c>
      <c r="T98" s="2">
        <v>361.31934361798528</v>
      </c>
    </row>
    <row r="99" spans="1:20" x14ac:dyDescent="0.25">
      <c r="A99" s="3" t="s">
        <v>13</v>
      </c>
      <c r="B99" s="2">
        <v>0.98367112663232636</v>
      </c>
      <c r="C99" s="2">
        <v>173.82930675059185</v>
      </c>
      <c r="D99" s="2">
        <v>1.2328735522196383</v>
      </c>
      <c r="E99" s="2"/>
      <c r="F99" s="2">
        <v>5.0028967194492321E-4</v>
      </c>
      <c r="G99" s="2"/>
      <c r="H99" s="2">
        <v>3.1564469770177712E-4</v>
      </c>
      <c r="I99" s="2">
        <v>1.666505138744612E-4</v>
      </c>
      <c r="J99" s="2">
        <v>1.3475409783293726E-4</v>
      </c>
      <c r="K99" s="2">
        <v>107.67529808315216</v>
      </c>
      <c r="L99" s="2">
        <v>26.477455132905376</v>
      </c>
      <c r="M99" s="2">
        <v>1.6699374907010809E-3</v>
      </c>
      <c r="N99" s="2">
        <v>0.5578714464422887</v>
      </c>
      <c r="O99" s="2"/>
      <c r="P99" s="2">
        <v>1.3353949637203446</v>
      </c>
      <c r="Q99" s="2">
        <v>20.547766915581228</v>
      </c>
      <c r="R99" s="2">
        <v>58.276475800697838</v>
      </c>
      <c r="S99" s="2">
        <v>1.9031879470043793</v>
      </c>
      <c r="T99" s="2">
        <v>392.82208899541945</v>
      </c>
    </row>
    <row r="100" spans="1:20" x14ac:dyDescent="0.25">
      <c r="A100" s="3" t="s">
        <v>224</v>
      </c>
      <c r="B100" s="2">
        <v>0.67827355402383249</v>
      </c>
      <c r="C100" s="2">
        <v>118.74371086973619</v>
      </c>
      <c r="D100" s="2">
        <v>0.83409779957396402</v>
      </c>
      <c r="E100" s="2"/>
      <c r="F100" s="2">
        <v>4.9834321514906517E-4</v>
      </c>
      <c r="G100" s="2"/>
      <c r="H100" s="2">
        <v>2.1362594412917981E-4</v>
      </c>
      <c r="I100" s="2">
        <v>1.3183637517789391E-4</v>
      </c>
      <c r="J100" s="2">
        <v>9.1817709626068443E-5</v>
      </c>
      <c r="K100" s="2">
        <v>71.938274425179031</v>
      </c>
      <c r="L100" s="2">
        <v>17.926331326396948</v>
      </c>
      <c r="M100" s="2">
        <v>1.1137660871967609E-3</v>
      </c>
      <c r="N100" s="2">
        <v>0.38325593468690033</v>
      </c>
      <c r="O100" s="2"/>
      <c r="P100" s="2">
        <v>0.88980160086290683</v>
      </c>
      <c r="Q100" s="2">
        <v>13.652079937131852</v>
      </c>
      <c r="R100" s="2">
        <v>38.3942255278752</v>
      </c>
      <c r="S100" s="2">
        <v>1.4030229327822434</v>
      </c>
      <c r="T100" s="2">
        <v>264.8451232975803</v>
      </c>
    </row>
    <row r="101" spans="1:20" x14ac:dyDescent="0.25">
      <c r="A101" s="1" t="s">
        <v>220</v>
      </c>
      <c r="B101" s="2">
        <v>0.77614583572773577</v>
      </c>
      <c r="C101" s="2">
        <v>700.53613559064547</v>
      </c>
      <c r="D101" s="2">
        <v>2.5819707459263162E-3</v>
      </c>
      <c r="E101" s="2"/>
      <c r="F101" s="2">
        <v>1.0077806805254574E-3</v>
      </c>
      <c r="G101" s="2">
        <v>5.8322537670775021E-4</v>
      </c>
      <c r="H101" s="2">
        <v>1.3107237553303354E-3</v>
      </c>
      <c r="I101" s="2">
        <v>1.0254788474018659E-3</v>
      </c>
      <c r="J101" s="2">
        <v>5.0681201440302807E-4</v>
      </c>
      <c r="K101" s="2">
        <v>172.23082647316863</v>
      </c>
      <c r="L101" s="2">
        <v>58.003129601164545</v>
      </c>
      <c r="M101" s="2">
        <v>1.9611638745239118E-3</v>
      </c>
      <c r="N101" s="2">
        <v>1.0747118313847732E-3</v>
      </c>
      <c r="O101" s="2"/>
      <c r="P101" s="2">
        <v>2.738844011684117E-3</v>
      </c>
      <c r="Q101" s="2">
        <v>1.891795081060927</v>
      </c>
      <c r="R101" s="2">
        <v>276.77424320252982</v>
      </c>
      <c r="S101" s="2">
        <v>1.0900098046802364</v>
      </c>
      <c r="T101" s="2">
        <v>1211.3150763001152</v>
      </c>
    </row>
    <row r="102" spans="1:20" x14ac:dyDescent="0.25">
      <c r="A102" s="3" t="s">
        <v>10</v>
      </c>
      <c r="B102" s="2">
        <v>0.14181242458349796</v>
      </c>
      <c r="C102" s="2">
        <v>128.48620415203996</v>
      </c>
      <c r="D102" s="2">
        <v>4.6579036490591061E-4</v>
      </c>
      <c r="E102" s="2"/>
      <c r="F102" s="2">
        <v>1.9638928470444014E-4</v>
      </c>
      <c r="G102" s="2">
        <v>1.082031705836595E-4</v>
      </c>
      <c r="H102" s="2">
        <v>2.373330604760052E-4</v>
      </c>
      <c r="I102" s="2">
        <v>1.9573451571436705E-4</v>
      </c>
      <c r="J102" s="2">
        <v>9.1458036299168902E-5</v>
      </c>
      <c r="K102" s="2">
        <v>31.045283108826801</v>
      </c>
      <c r="L102" s="2">
        <v>10.467870211274297</v>
      </c>
      <c r="M102" s="2">
        <v>3.5228430120001991E-4</v>
      </c>
      <c r="N102" s="2">
        <v>1.951907551295595E-4</v>
      </c>
      <c r="O102" s="2"/>
      <c r="P102" s="2">
        <v>4.9706642350010185E-4</v>
      </c>
      <c r="Q102" s="2">
        <v>0.34044251199026782</v>
      </c>
      <c r="R102" s="2">
        <v>49.561724430158549</v>
      </c>
      <c r="S102" s="2">
        <v>0.20121298171295862</v>
      </c>
      <c r="T102" s="2">
        <v>220.2468892704988</v>
      </c>
    </row>
    <row r="103" spans="1:20" x14ac:dyDescent="0.25">
      <c r="A103" s="3" t="s">
        <v>11</v>
      </c>
      <c r="B103" s="2">
        <v>0.15437081555235069</v>
      </c>
      <c r="C103" s="2">
        <v>139.89844925077972</v>
      </c>
      <c r="D103" s="2">
        <v>5.0925313610445766E-4</v>
      </c>
      <c r="E103" s="2"/>
      <c r="F103" s="2">
        <v>1.8855222988758695E-4</v>
      </c>
      <c r="G103" s="2">
        <v>1.1279899455555087E-4</v>
      </c>
      <c r="H103" s="2">
        <v>2.605113978279603E-4</v>
      </c>
      <c r="I103" s="2">
        <v>2.0374679438336246E-4</v>
      </c>
      <c r="J103" s="2">
        <v>1.0011131768189082E-4</v>
      </c>
      <c r="K103" s="2">
        <v>34.230452207593572</v>
      </c>
      <c r="L103" s="2">
        <v>11.515799392896193</v>
      </c>
      <c r="M103" s="2">
        <v>3.8768785441567656E-4</v>
      </c>
      <c r="N103" s="2">
        <v>2.1344705251526071E-4</v>
      </c>
      <c r="O103" s="2"/>
      <c r="P103" s="2">
        <v>5.4503752041260782E-4</v>
      </c>
      <c r="Q103" s="2">
        <v>0.37535234842616144</v>
      </c>
      <c r="R103" s="2">
        <v>55.060257735968953</v>
      </c>
      <c r="S103" s="2">
        <v>0.21471255081131568</v>
      </c>
      <c r="T103" s="2">
        <v>241.45191544832608</v>
      </c>
    </row>
    <row r="104" spans="1:20" x14ac:dyDescent="0.25">
      <c r="A104" s="3" t="s">
        <v>12</v>
      </c>
      <c r="B104" s="2">
        <v>0.1676578412330664</v>
      </c>
      <c r="C104" s="2">
        <v>151.28515084656095</v>
      </c>
      <c r="D104" s="2">
        <v>5.622268569745692E-4</v>
      </c>
      <c r="E104" s="2"/>
      <c r="F104" s="2">
        <v>1.9981180170600384E-4</v>
      </c>
      <c r="G104" s="2">
        <v>1.2717382757755446E-4</v>
      </c>
      <c r="H104" s="2">
        <v>2.8485573908549342E-4</v>
      </c>
      <c r="I104" s="2">
        <v>2.1223547723290409E-4</v>
      </c>
      <c r="J104" s="2">
        <v>1.1068147139679953E-4</v>
      </c>
      <c r="K104" s="2">
        <v>37.575418326155457</v>
      </c>
      <c r="L104" s="2">
        <v>12.63755503293741</v>
      </c>
      <c r="M104" s="2">
        <v>4.2927618697171613E-4</v>
      </c>
      <c r="N104" s="2">
        <v>2.3343081913936356E-4</v>
      </c>
      <c r="O104" s="2"/>
      <c r="P104" s="2">
        <v>5.952034584577288E-4</v>
      </c>
      <c r="Q104" s="2">
        <v>0.41305756955211492</v>
      </c>
      <c r="R104" s="2">
        <v>60.587697896202158</v>
      </c>
      <c r="S104" s="2">
        <v>0.23352375222398664</v>
      </c>
      <c r="T104" s="2">
        <v>262.90281616050368</v>
      </c>
    </row>
    <row r="105" spans="1:20" x14ac:dyDescent="0.25">
      <c r="A105" s="3" t="s">
        <v>13</v>
      </c>
      <c r="B105" s="2">
        <v>0.17968613180931306</v>
      </c>
      <c r="C105" s="2">
        <v>161.95542898937219</v>
      </c>
      <c r="D105" s="2">
        <v>6.1064237849419735E-4</v>
      </c>
      <c r="E105" s="2"/>
      <c r="F105" s="2">
        <v>2.0955017078841146E-4</v>
      </c>
      <c r="G105" s="2">
        <v>1.2804367776656368E-4</v>
      </c>
      <c r="H105" s="2">
        <v>3.0720596237229867E-4</v>
      </c>
      <c r="I105" s="2">
        <v>2.2913144659608139E-4</v>
      </c>
      <c r="J105" s="2">
        <v>1.1962102382063086E-4</v>
      </c>
      <c r="K105" s="2">
        <v>40.673169651055893</v>
      </c>
      <c r="L105" s="2">
        <v>13.665178430732594</v>
      </c>
      <c r="M105" s="2">
        <v>4.6526848378868535E-4</v>
      </c>
      <c r="N105" s="2">
        <v>2.5081250359672308E-4</v>
      </c>
      <c r="O105" s="2"/>
      <c r="P105" s="2">
        <v>6.4097431258122489E-4</v>
      </c>
      <c r="Q105" s="2">
        <v>0.4480149543777</v>
      </c>
      <c r="R105" s="2">
        <v>65.94736129928242</v>
      </c>
      <c r="S105" s="2">
        <v>0.24632220890220685</v>
      </c>
      <c r="T105" s="2">
        <v>283.11812291549211</v>
      </c>
    </row>
    <row r="106" spans="1:20" x14ac:dyDescent="0.25">
      <c r="A106" s="3" t="s">
        <v>224</v>
      </c>
      <c r="B106" s="2">
        <v>0.13261862254950771</v>
      </c>
      <c r="C106" s="2">
        <v>118.91090235189269</v>
      </c>
      <c r="D106" s="2">
        <v>4.3405800944718156E-4</v>
      </c>
      <c r="E106" s="2"/>
      <c r="F106" s="2">
        <v>2.1347719343901497E-4</v>
      </c>
      <c r="G106" s="2">
        <v>1.0700570622442173E-4</v>
      </c>
      <c r="H106" s="2">
        <v>2.2081759556857774E-4</v>
      </c>
      <c r="I106" s="2">
        <v>1.8463061347515097E-4</v>
      </c>
      <c r="J106" s="2">
        <v>8.4940165204537953E-5</v>
      </c>
      <c r="K106" s="2">
        <v>28.706503179536913</v>
      </c>
      <c r="L106" s="2">
        <v>9.7167265333240529</v>
      </c>
      <c r="M106" s="2">
        <v>3.266470481478137E-4</v>
      </c>
      <c r="N106" s="2">
        <v>1.8183070100386632E-4</v>
      </c>
      <c r="O106" s="2"/>
      <c r="P106" s="2">
        <v>4.6056229673245412E-4</v>
      </c>
      <c r="Q106" s="2">
        <v>0.3149276967146829</v>
      </c>
      <c r="R106" s="2">
        <v>45.61720184091773</v>
      </c>
      <c r="S106" s="2">
        <v>0.19423831102976866</v>
      </c>
      <c r="T106" s="2">
        <v>203.59533250529455</v>
      </c>
    </row>
    <row r="107" spans="1:20" x14ac:dyDescent="0.25">
      <c r="A107" s="1" t="s">
        <v>228</v>
      </c>
      <c r="B107" s="2">
        <v>54.207580347058659</v>
      </c>
      <c r="C107" s="2">
        <v>3831.9165422242868</v>
      </c>
      <c r="D107" s="2">
        <v>205.60581549175095</v>
      </c>
      <c r="E107" s="2"/>
      <c r="F107" s="2">
        <v>1.47749438550464E-2</v>
      </c>
      <c r="G107" s="2">
        <v>1.4404102297535828E-2</v>
      </c>
      <c r="H107" s="2">
        <v>39.935031536418954</v>
      </c>
      <c r="I107" s="2">
        <v>4.6656714110889733E-3</v>
      </c>
      <c r="J107" s="2">
        <v>5.4602698418588549</v>
      </c>
      <c r="K107" s="2">
        <v>766.08735884996258</v>
      </c>
      <c r="L107" s="2">
        <v>243.32853453009682</v>
      </c>
      <c r="M107" s="2">
        <v>12.644869739183209</v>
      </c>
      <c r="N107" s="2">
        <v>20.017930729035797</v>
      </c>
      <c r="O107" s="2">
        <v>5.367899910437831E-2</v>
      </c>
      <c r="P107" s="2">
        <v>4.3138917863128805</v>
      </c>
      <c r="Q107" s="2">
        <v>162.91860185131213</v>
      </c>
      <c r="R107" s="2">
        <v>768.26429649113402</v>
      </c>
      <c r="S107" s="2">
        <v>56.394743545180752</v>
      </c>
      <c r="T107" s="2">
        <v>6171.1829906802595</v>
      </c>
    </row>
    <row r="108" spans="1:20" x14ac:dyDescent="0.25">
      <c r="A108" s="3" t="s">
        <v>10</v>
      </c>
      <c r="B108" s="2">
        <v>8.510894306449627</v>
      </c>
      <c r="C108" s="2">
        <v>584.90552882681141</v>
      </c>
      <c r="D108" s="2">
        <v>31.180314028394196</v>
      </c>
      <c r="E108" s="2"/>
      <c r="F108" s="2">
        <v>2.5042816609923448E-3</v>
      </c>
      <c r="G108" s="2">
        <v>1.9988029271315265E-3</v>
      </c>
      <c r="H108" s="2">
        <v>6.1385391923278565</v>
      </c>
      <c r="I108" s="2">
        <v>8.0661802038480435E-4</v>
      </c>
      <c r="J108" s="2">
        <v>0.80643099152865172</v>
      </c>
      <c r="K108" s="2">
        <v>116.13892184519227</v>
      </c>
      <c r="L108" s="2">
        <v>36.794197672977354</v>
      </c>
      <c r="M108" s="2">
        <v>1.8931699737600274</v>
      </c>
      <c r="N108" s="2">
        <v>2.9976292259490367</v>
      </c>
      <c r="O108" s="2">
        <v>8.7930230954483875E-3</v>
      </c>
      <c r="P108" s="2">
        <v>0.65498431735163476</v>
      </c>
      <c r="Q108" s="2">
        <v>24.639312243255102</v>
      </c>
      <c r="R108" s="2">
        <v>115.77972240133168</v>
      </c>
      <c r="S108" s="2">
        <v>8.6195928124664789</v>
      </c>
      <c r="T108" s="2">
        <v>939.07334056349907</v>
      </c>
    </row>
    <row r="109" spans="1:20" x14ac:dyDescent="0.25">
      <c r="A109" s="3" t="s">
        <v>11</v>
      </c>
      <c r="B109" s="2">
        <v>10.607850272584816</v>
      </c>
      <c r="C109" s="2">
        <v>743.23554130558102</v>
      </c>
      <c r="D109" s="2">
        <v>39.619912015636118</v>
      </c>
      <c r="E109" s="2"/>
      <c r="F109" s="2">
        <v>2.7641976941094942E-3</v>
      </c>
      <c r="G109" s="2">
        <v>2.3750326990878258E-3</v>
      </c>
      <c r="H109" s="2">
        <v>7.7682025072341006</v>
      </c>
      <c r="I109" s="2">
        <v>9.3770004705530992E-4</v>
      </c>
      <c r="J109" s="2">
        <v>1.0409484157515521</v>
      </c>
      <c r="K109" s="2">
        <v>148.43290020334186</v>
      </c>
      <c r="L109" s="2">
        <v>47.086041595392935</v>
      </c>
      <c r="M109" s="2">
        <v>2.4241233020402446</v>
      </c>
      <c r="N109" s="2">
        <v>3.8490819175637569</v>
      </c>
      <c r="O109" s="2">
        <v>1.0165267245181004E-2</v>
      </c>
      <c r="P109" s="2">
        <v>0.83380856143419724</v>
      </c>
      <c r="Q109" s="2">
        <v>31.489731441504098</v>
      </c>
      <c r="R109" s="2">
        <v>148.54908188540537</v>
      </c>
      <c r="S109" s="2">
        <v>10.869626581763747</v>
      </c>
      <c r="T109" s="2">
        <v>1195.8230922029195</v>
      </c>
    </row>
    <row r="110" spans="1:20" x14ac:dyDescent="0.25">
      <c r="A110" s="3" t="s">
        <v>12</v>
      </c>
      <c r="B110" s="2">
        <v>12.820665793422551</v>
      </c>
      <c r="C110" s="2">
        <v>916.87755331386597</v>
      </c>
      <c r="D110" s="2">
        <v>49.36354447944862</v>
      </c>
      <c r="E110" s="2"/>
      <c r="F110" s="2">
        <v>3.2855536287634923E-3</v>
      </c>
      <c r="G110" s="2">
        <v>3.7923964367542694E-3</v>
      </c>
      <c r="H110" s="2">
        <v>9.5292568328721536</v>
      </c>
      <c r="I110" s="2">
        <v>1.04688532228147E-3</v>
      </c>
      <c r="J110" s="2">
        <v>1.3257687164699061</v>
      </c>
      <c r="K110" s="2">
        <v>184.03651809279503</v>
      </c>
      <c r="L110" s="2">
        <v>58.445358481013614</v>
      </c>
      <c r="M110" s="2">
        <v>3.0610929656419312</v>
      </c>
      <c r="N110" s="2">
        <v>4.8238032556428525</v>
      </c>
      <c r="O110" s="2">
        <v>1.2269144804916338E-2</v>
      </c>
      <c r="P110" s="2">
        <v>1.0360502215452339</v>
      </c>
      <c r="Q110" s="2">
        <v>39.160039183226196</v>
      </c>
      <c r="R110" s="2">
        <v>184.81985925629175</v>
      </c>
      <c r="S110" s="2">
        <v>13.488484743499392</v>
      </c>
      <c r="T110" s="2">
        <v>1478.8083893159278</v>
      </c>
    </row>
    <row r="111" spans="1:20" x14ac:dyDescent="0.25">
      <c r="A111" s="3" t="s">
        <v>13</v>
      </c>
      <c r="B111" s="2">
        <v>15.233393861866443</v>
      </c>
      <c r="C111" s="2">
        <v>1107.8530685620194</v>
      </c>
      <c r="D111" s="2">
        <v>59.849115819631848</v>
      </c>
      <c r="E111" s="2"/>
      <c r="F111" s="2">
        <v>3.8117275434383572E-3</v>
      </c>
      <c r="G111" s="2">
        <v>4.4993340669196831E-3</v>
      </c>
      <c r="H111" s="2">
        <v>11.465974246343778</v>
      </c>
      <c r="I111" s="2">
        <v>1.1801019576945669E-3</v>
      </c>
      <c r="J111" s="2">
        <v>1.6263421675450511</v>
      </c>
      <c r="K111" s="2">
        <v>222.5128517617978</v>
      </c>
      <c r="L111" s="2">
        <v>70.838031456473871</v>
      </c>
      <c r="M111" s="2">
        <v>3.7203960632490425</v>
      </c>
      <c r="N111" s="2">
        <v>5.8896336354373631</v>
      </c>
      <c r="O111" s="2">
        <v>1.4441373515423369E-2</v>
      </c>
      <c r="P111" s="2">
        <v>1.2529919834889072</v>
      </c>
      <c r="Q111" s="2">
        <v>47.499489221350963</v>
      </c>
      <c r="R111" s="2">
        <v>225.3898647768188</v>
      </c>
      <c r="S111" s="2">
        <v>16.347814594616327</v>
      </c>
      <c r="T111" s="2">
        <v>1789.5029006877232</v>
      </c>
    </row>
    <row r="112" spans="1:20" x14ac:dyDescent="0.25">
      <c r="A112" s="3" t="s">
        <v>224</v>
      </c>
      <c r="B112" s="2">
        <v>7.0347761127352202</v>
      </c>
      <c r="C112" s="2">
        <v>479.04485021600885</v>
      </c>
      <c r="D112" s="2">
        <v>25.592929148640152</v>
      </c>
      <c r="E112" s="2"/>
      <c r="F112" s="2">
        <v>2.4091833277427115E-3</v>
      </c>
      <c r="G112" s="2">
        <v>1.7385361676425239E-3</v>
      </c>
      <c r="H112" s="2">
        <v>5.0330587576410677</v>
      </c>
      <c r="I112" s="2">
        <v>6.9436606367282209E-4</v>
      </c>
      <c r="J112" s="2">
        <v>0.66077955056369364</v>
      </c>
      <c r="K112" s="2">
        <v>94.966166946835543</v>
      </c>
      <c r="L112" s="2">
        <v>30.164905324239037</v>
      </c>
      <c r="M112" s="2">
        <v>1.546087434491964</v>
      </c>
      <c r="N112" s="2">
        <v>2.4577826944427881</v>
      </c>
      <c r="O112" s="2">
        <v>8.0101904434092125E-3</v>
      </c>
      <c r="P112" s="2">
        <v>0.53605670249290771</v>
      </c>
      <c r="Q112" s="2">
        <v>20.130029761975766</v>
      </c>
      <c r="R112" s="2">
        <v>93.72576817128639</v>
      </c>
      <c r="S112" s="2">
        <v>7.069224812834813</v>
      </c>
      <c r="T112" s="2">
        <v>767.97526791019072</v>
      </c>
    </row>
    <row r="113" spans="1:20" x14ac:dyDescent="0.25">
      <c r="A113" s="1" t="s">
        <v>2</v>
      </c>
      <c r="B113" s="2">
        <v>665.09422119664953</v>
      </c>
      <c r="C113" s="2">
        <v>43070.276229495699</v>
      </c>
      <c r="D113" s="2">
        <v>305.81037527024262</v>
      </c>
      <c r="E113" s="2">
        <v>3.5915114877295158E-4</v>
      </c>
      <c r="F113" s="2">
        <v>7.6091541111636421E-2</v>
      </c>
      <c r="G113" s="2">
        <v>4.9426341050359368E-2</v>
      </c>
      <c r="H113" s="2">
        <v>96.511582200782925</v>
      </c>
      <c r="I113" s="2">
        <v>2.0837952626961462E-2</v>
      </c>
      <c r="J113" s="2">
        <v>98.022022926686333</v>
      </c>
      <c r="K113" s="2">
        <v>20380.291900333516</v>
      </c>
      <c r="L113" s="2">
        <v>5525.0003953228752</v>
      </c>
      <c r="M113" s="2">
        <v>135.53554278369717</v>
      </c>
      <c r="N113" s="2">
        <v>49.415250902455625</v>
      </c>
      <c r="O113" s="2">
        <v>0.10666474926267637</v>
      </c>
      <c r="P113" s="2">
        <v>45.715789684774158</v>
      </c>
      <c r="Q113" s="2">
        <v>2365.8164536610143</v>
      </c>
      <c r="R113" s="2">
        <v>10577.555559643873</v>
      </c>
      <c r="S113" s="2">
        <v>600.56003431064687</v>
      </c>
      <c r="T113" s="2">
        <v>83915.858737468137</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2"/>
  <dimension ref="A3:M31"/>
  <sheetViews>
    <sheetView workbookViewId="0">
      <selection activeCell="F14" sqref="F14"/>
    </sheetView>
  </sheetViews>
  <sheetFormatPr baseColWidth="10" defaultRowHeight="15" x14ac:dyDescent="0.25"/>
  <cols>
    <col min="1" max="1" width="23.42578125" bestFit="1" customWidth="1"/>
    <col min="2" max="2" width="23.7109375" bestFit="1" customWidth="1"/>
    <col min="3" max="19" width="12" bestFit="1" customWidth="1"/>
    <col min="20" max="20" width="15.5703125" bestFit="1" customWidth="1"/>
  </cols>
  <sheetData>
    <row r="3" spans="1:13" x14ac:dyDescent="0.25">
      <c r="A3" s="4" t="s">
        <v>97</v>
      </c>
      <c r="B3" s="4" t="s">
        <v>0</v>
      </c>
    </row>
    <row r="4" spans="1:13" x14ac:dyDescent="0.25">
      <c r="A4" s="4" t="s">
        <v>3</v>
      </c>
      <c r="B4" t="s">
        <v>79</v>
      </c>
      <c r="C4" t="s">
        <v>27</v>
      </c>
      <c r="D4" t="s">
        <v>29</v>
      </c>
      <c r="E4" t="s">
        <v>30</v>
      </c>
      <c r="F4" t="s">
        <v>31</v>
      </c>
      <c r="G4" t="s">
        <v>80</v>
      </c>
      <c r="H4" t="s">
        <v>82</v>
      </c>
      <c r="I4" t="s">
        <v>85</v>
      </c>
      <c r="J4" t="s">
        <v>86</v>
      </c>
      <c r="K4" t="s">
        <v>87</v>
      </c>
      <c r="L4" t="s">
        <v>88</v>
      </c>
      <c r="M4" t="s">
        <v>2</v>
      </c>
    </row>
    <row r="5" spans="1:13" x14ac:dyDescent="0.25">
      <c r="A5" s="1" t="s">
        <v>10</v>
      </c>
      <c r="B5" s="2">
        <v>378.59502876157399</v>
      </c>
      <c r="C5" s="2">
        <v>512.0623131401378</v>
      </c>
      <c r="D5" s="2">
        <v>196.94117214862487</v>
      </c>
      <c r="E5" s="2">
        <v>252.57729047307637</v>
      </c>
      <c r="F5" s="2">
        <v>440.83553845286576</v>
      </c>
      <c r="G5" s="2">
        <v>593.21444964052796</v>
      </c>
      <c r="H5" s="2">
        <v>2281.2538611694727</v>
      </c>
      <c r="I5" s="2">
        <v>1285.7007631153256</v>
      </c>
      <c r="J5" s="2">
        <v>63.594380338315361</v>
      </c>
      <c r="K5" s="2">
        <v>354.78602809047754</v>
      </c>
      <c r="L5" s="2">
        <v>2209.678514390303</v>
      </c>
      <c r="M5" s="2">
        <v>8569.2393397207015</v>
      </c>
    </row>
    <row r="6" spans="1:13" x14ac:dyDescent="0.25">
      <c r="A6" s="1" t="s">
        <v>11</v>
      </c>
      <c r="B6" s="2">
        <v>431.98977429098835</v>
      </c>
      <c r="C6" s="2">
        <v>560.95064378708207</v>
      </c>
      <c r="D6" s="2">
        <v>220.57230759635317</v>
      </c>
      <c r="E6" s="2">
        <v>276.29950093351601</v>
      </c>
      <c r="F6" s="2">
        <v>487.8101556080137</v>
      </c>
      <c r="G6" s="2">
        <v>798.59860262902339</v>
      </c>
      <c r="H6" s="2">
        <v>2566.5707793866072</v>
      </c>
      <c r="I6" s="2">
        <v>1567.2427921105386</v>
      </c>
      <c r="J6" s="2">
        <v>75.503569967583189</v>
      </c>
      <c r="K6" s="2">
        <v>430.26794260737296</v>
      </c>
      <c r="L6" s="2">
        <v>2414.5580170488156</v>
      </c>
      <c r="M6" s="2">
        <v>9830.3640859658954</v>
      </c>
    </row>
    <row r="7" spans="1:13" x14ac:dyDescent="0.25">
      <c r="A7" s="1" t="s">
        <v>12</v>
      </c>
      <c r="B7" s="2">
        <v>489.9466243932963</v>
      </c>
      <c r="C7" s="2">
        <v>601.3078014611051</v>
      </c>
      <c r="D7" s="2">
        <v>249.27844960506891</v>
      </c>
      <c r="E7" s="2">
        <v>304.57189378857447</v>
      </c>
      <c r="F7" s="2">
        <v>527.01569771359618</v>
      </c>
      <c r="G7" s="2">
        <v>1050.0074958367168</v>
      </c>
      <c r="H7" s="2">
        <v>2882.8056311208552</v>
      </c>
      <c r="I7" s="2">
        <v>1918.3723238267719</v>
      </c>
      <c r="J7" s="2">
        <v>89.294248458318336</v>
      </c>
      <c r="K7" s="2">
        <v>517.66964844220695</v>
      </c>
      <c r="L7" s="2">
        <v>2616.021260097365</v>
      </c>
      <c r="M7" s="2">
        <v>11246.291074743875</v>
      </c>
    </row>
    <row r="8" spans="1:13" x14ac:dyDescent="0.25">
      <c r="A8" s="1" t="s">
        <v>13</v>
      </c>
      <c r="B8" s="2">
        <v>549.30881457302462</v>
      </c>
      <c r="C8" s="2">
        <v>636.60054013959689</v>
      </c>
      <c r="D8" s="2">
        <v>273.8317047568616</v>
      </c>
      <c r="E8" s="2">
        <v>333.19725573687725</v>
      </c>
      <c r="F8" s="2">
        <v>561.2195255155541</v>
      </c>
      <c r="G8" s="2">
        <v>1331.1181240027138</v>
      </c>
      <c r="H8" s="2">
        <v>3196.7354419565363</v>
      </c>
      <c r="I8" s="2">
        <v>2301.4886109202512</v>
      </c>
      <c r="J8" s="2">
        <v>104.24417067722989</v>
      </c>
      <c r="K8" s="2">
        <v>613.39393037913158</v>
      </c>
      <c r="L8" s="2">
        <v>2783.7314467059932</v>
      </c>
      <c r="M8" s="2">
        <v>12684.869565363771</v>
      </c>
    </row>
    <row r="9" spans="1:13" x14ac:dyDescent="0.25">
      <c r="A9" s="1" t="s">
        <v>224</v>
      </c>
      <c r="B9" s="2">
        <v>341.33501777001879</v>
      </c>
      <c r="C9" s="2">
        <v>477.2540304278009</v>
      </c>
      <c r="D9" s="2">
        <v>182.3649218122691</v>
      </c>
      <c r="E9" s="2">
        <v>235.67148612217193</v>
      </c>
      <c r="F9" s="2">
        <v>401.74564994593601</v>
      </c>
      <c r="G9" s="2">
        <v>455.69039347645872</v>
      </c>
      <c r="H9" s="2">
        <v>2068.4863451344963</v>
      </c>
      <c r="I9" s="2">
        <v>1115.2046417551742</v>
      </c>
      <c r="J9" s="2">
        <v>55.973196025807447</v>
      </c>
      <c r="K9" s="2">
        <v>299.21256722961101</v>
      </c>
      <c r="L9" s="2">
        <v>2064.2789732974875</v>
      </c>
      <c r="M9" s="2">
        <v>7697.2172229972311</v>
      </c>
    </row>
    <row r="10" spans="1:13" x14ac:dyDescent="0.25">
      <c r="A10" s="1" t="s">
        <v>2</v>
      </c>
      <c r="B10" s="2">
        <v>2191.1752597889022</v>
      </c>
      <c r="C10" s="2">
        <v>2788.1753289557228</v>
      </c>
      <c r="D10" s="2">
        <v>1122.9885559191778</v>
      </c>
      <c r="E10" s="2">
        <v>1402.3174270542161</v>
      </c>
      <c r="F10" s="2">
        <v>2418.6265672359659</v>
      </c>
      <c r="G10" s="2">
        <v>4228.6290655854409</v>
      </c>
      <c r="H10" s="2">
        <v>12995.852058767967</v>
      </c>
      <c r="I10" s="2">
        <v>8188.0091317280603</v>
      </c>
      <c r="J10" s="2">
        <v>388.60956546725424</v>
      </c>
      <c r="K10" s="2">
        <v>2215.3301167488003</v>
      </c>
      <c r="L10" s="2">
        <v>12088.268211539964</v>
      </c>
      <c r="M10" s="2">
        <v>50027.981288791474</v>
      </c>
    </row>
    <row r="23" spans="10:11" x14ac:dyDescent="0.25">
      <c r="K23" s="9" t="e">
        <f>GETPIVOTDATA("vinv_pinv_yr",$A$3,"year","2007")/GETPIVOTDATA("GDPreal",GDPreal...pivot!$A$3,"Year","2007")</f>
        <v>#REF!</v>
      </c>
    </row>
    <row r="24" spans="10:11" x14ac:dyDescent="0.25">
      <c r="K24" s="9">
        <f>GETPIVOTDATA("vinv_pinv_yr",$A$3,"year","2020")/GETPIVOTDATA("GDPreal",GDPreal...pivot!$A$3,"Year","2020")</f>
        <v>6.4948491120328661E-2</v>
      </c>
    </row>
    <row r="25" spans="10:11" x14ac:dyDescent="0.25">
      <c r="K25" s="9" t="e">
        <f>GETPIVOTDATA("vinv_pinv_yr",$A$3,"year","2050")/GETPIVOTDATA("GDPreal",GDPreal...pivot!$A$3,"Year","2050")</f>
        <v>#REF!</v>
      </c>
    </row>
    <row r="26" spans="10:11" x14ac:dyDescent="0.25">
      <c r="K26" s="7"/>
    </row>
    <row r="27" spans="10:11" x14ac:dyDescent="0.25">
      <c r="K27" s="7"/>
    </row>
    <row r="28" spans="10:11" x14ac:dyDescent="0.25">
      <c r="K28" s="7"/>
    </row>
    <row r="29" spans="10:11" x14ac:dyDescent="0.25">
      <c r="K29" s="7"/>
    </row>
    <row r="30" spans="10:11" x14ac:dyDescent="0.25">
      <c r="K30" s="7"/>
    </row>
    <row r="31" spans="10:11" x14ac:dyDescent="0.25">
      <c r="J31" s="7">
        <f>13/540</f>
        <v>2.4074074074074074E-2</v>
      </c>
      <c r="K31" s="7"/>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3"/>
  <dimension ref="A3:F10"/>
  <sheetViews>
    <sheetView topLeftCell="A7" workbookViewId="0">
      <selection activeCell="O49" sqref="O49"/>
    </sheetView>
  </sheetViews>
  <sheetFormatPr baseColWidth="10" defaultRowHeight="15" x14ac:dyDescent="0.25"/>
  <cols>
    <col min="1" max="1" width="22.85546875" bestFit="1" customWidth="1"/>
    <col min="2" max="2" width="23.7109375" bestFit="1" customWidth="1"/>
    <col min="3" max="19" width="12" bestFit="1" customWidth="1"/>
    <col min="20" max="20" width="12" customWidth="1"/>
    <col min="21" max="33" width="12" bestFit="1" customWidth="1"/>
    <col min="34" max="34" width="12.7109375" bestFit="1" customWidth="1"/>
    <col min="35" max="44" width="12" bestFit="1" customWidth="1"/>
    <col min="45" max="45" width="12.42578125" bestFit="1" customWidth="1"/>
    <col min="46" max="110" width="12" bestFit="1" customWidth="1"/>
    <col min="111" max="111" width="12.5703125" bestFit="1" customWidth="1"/>
    <col min="112" max="121" width="12" bestFit="1" customWidth="1"/>
    <col min="122" max="122" width="12.85546875" bestFit="1" customWidth="1"/>
    <col min="123" max="132" width="12" bestFit="1" customWidth="1"/>
    <col min="133" max="133" width="12.5703125" bestFit="1" customWidth="1"/>
    <col min="134" max="143" width="12" bestFit="1" customWidth="1"/>
    <col min="144" max="144" width="13.5703125" bestFit="1" customWidth="1"/>
    <col min="145" max="165" width="12" bestFit="1" customWidth="1"/>
    <col min="166" max="166" width="12.42578125" bestFit="1" customWidth="1"/>
    <col min="167" max="199" width="12" bestFit="1" customWidth="1"/>
    <col min="200" max="200" width="15.5703125" bestFit="1" customWidth="1"/>
  </cols>
  <sheetData>
    <row r="3" spans="1:6" x14ac:dyDescent="0.25">
      <c r="A3" s="4" t="s">
        <v>104</v>
      </c>
      <c r="B3" s="4" t="s">
        <v>0</v>
      </c>
    </row>
    <row r="4" spans="1:6" x14ac:dyDescent="0.25">
      <c r="A4" s="4" t="s">
        <v>3</v>
      </c>
      <c r="B4" t="s">
        <v>27</v>
      </c>
      <c r="C4" t="s">
        <v>29</v>
      </c>
      <c r="D4" t="s">
        <v>30</v>
      </c>
      <c r="E4" t="s">
        <v>31</v>
      </c>
      <c r="F4" t="s">
        <v>2</v>
      </c>
    </row>
    <row r="5" spans="1:6" x14ac:dyDescent="0.25">
      <c r="A5" s="1" t="s">
        <v>10</v>
      </c>
      <c r="B5" s="2">
        <v>512.06231314013735</v>
      </c>
      <c r="C5" s="2">
        <v>196.94117214862484</v>
      </c>
      <c r="D5" s="2">
        <v>252.57729047307848</v>
      </c>
      <c r="E5" s="2">
        <v>440.83553845286553</v>
      </c>
      <c r="F5" s="2">
        <v>1402.4163142147063</v>
      </c>
    </row>
    <row r="6" spans="1:6" x14ac:dyDescent="0.25">
      <c r="A6" s="1" t="s">
        <v>11</v>
      </c>
      <c r="B6" s="2">
        <v>560.95064378708275</v>
      </c>
      <c r="C6" s="2">
        <v>220.5723075963551</v>
      </c>
      <c r="D6" s="2">
        <v>276.29950093351755</v>
      </c>
      <c r="E6" s="2">
        <v>487.81015560801359</v>
      </c>
      <c r="F6" s="2">
        <v>1545.6326079249689</v>
      </c>
    </row>
    <row r="7" spans="1:6" x14ac:dyDescent="0.25">
      <c r="A7" s="1" t="s">
        <v>12</v>
      </c>
      <c r="B7" s="2">
        <v>601.30780146110465</v>
      </c>
      <c r="C7" s="2">
        <v>249.27844960506849</v>
      </c>
      <c r="D7" s="2">
        <v>304.57189378857794</v>
      </c>
      <c r="E7" s="2">
        <v>527.01569771359618</v>
      </c>
      <c r="F7" s="2">
        <v>1682.1738425683473</v>
      </c>
    </row>
    <row r="8" spans="1:6" x14ac:dyDescent="0.25">
      <c r="A8" s="1" t="s">
        <v>13</v>
      </c>
      <c r="B8" s="2">
        <v>636.60054013959666</v>
      </c>
      <c r="C8" s="2">
        <v>273.83170475685932</v>
      </c>
      <c r="D8" s="2">
        <v>333.19725573687793</v>
      </c>
      <c r="E8" s="2">
        <v>561.2195255155541</v>
      </c>
      <c r="F8" s="2">
        <v>1804.849026148888</v>
      </c>
    </row>
    <row r="9" spans="1:6" x14ac:dyDescent="0.25">
      <c r="A9" s="1" t="s">
        <v>224</v>
      </c>
      <c r="B9" s="2">
        <v>477.25403042785808</v>
      </c>
      <c r="C9" s="2">
        <v>182.36492181229207</v>
      </c>
      <c r="D9" s="2">
        <v>235.67148612221052</v>
      </c>
      <c r="E9" s="2">
        <v>401.74564994598347</v>
      </c>
      <c r="F9" s="2">
        <v>1297.036088308344</v>
      </c>
    </row>
    <row r="10" spans="1:6" x14ac:dyDescent="0.25">
      <c r="A10" s="1" t="s">
        <v>2</v>
      </c>
      <c r="B10" s="2">
        <v>2788.1753289557796</v>
      </c>
      <c r="C10" s="2">
        <v>1122.9885559191998</v>
      </c>
      <c r="D10" s="2">
        <v>1402.3174270542625</v>
      </c>
      <c r="E10" s="2">
        <v>2418.6265672360128</v>
      </c>
      <c r="F10" s="2">
        <v>7732.1078791652544</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4"/>
  <dimension ref="A3:C10"/>
  <sheetViews>
    <sheetView workbookViewId="0">
      <selection activeCell="B8" sqref="B8"/>
    </sheetView>
  </sheetViews>
  <sheetFormatPr baseColWidth="10" defaultRowHeight="15" x14ac:dyDescent="0.25"/>
  <cols>
    <col min="1" max="1" width="22.85546875" bestFit="1" customWidth="1"/>
    <col min="2" max="2" width="23.7109375" bestFit="1" customWidth="1"/>
    <col min="3" max="19" width="12" bestFit="1" customWidth="1"/>
    <col min="20" max="20" width="12" customWidth="1"/>
    <col min="21" max="33" width="12" bestFit="1" customWidth="1"/>
    <col min="34" max="34" width="12.7109375" bestFit="1" customWidth="1"/>
    <col min="35" max="44" width="12" bestFit="1" customWidth="1"/>
    <col min="45" max="45" width="12.42578125" bestFit="1" customWidth="1"/>
    <col min="46" max="110" width="12" bestFit="1" customWidth="1"/>
    <col min="111" max="111" width="12.5703125" bestFit="1" customWidth="1"/>
    <col min="112" max="121" width="12" bestFit="1" customWidth="1"/>
    <col min="122" max="122" width="12.85546875" bestFit="1" customWidth="1"/>
    <col min="123" max="132" width="12" bestFit="1" customWidth="1"/>
    <col min="133" max="133" width="12.5703125" bestFit="1" customWidth="1"/>
    <col min="134" max="143" width="12" bestFit="1" customWidth="1"/>
    <col min="144" max="144" width="13.5703125" bestFit="1" customWidth="1"/>
    <col min="145" max="165" width="12" bestFit="1" customWidth="1"/>
    <col min="166" max="166" width="12.42578125" bestFit="1" customWidth="1"/>
    <col min="167" max="199" width="12" bestFit="1" customWidth="1"/>
    <col min="200" max="200" width="15.5703125" bestFit="1" customWidth="1"/>
  </cols>
  <sheetData>
    <row r="3" spans="1:3" x14ac:dyDescent="0.25">
      <c r="A3" s="4" t="s">
        <v>105</v>
      </c>
      <c r="B3" s="4" t="s">
        <v>0</v>
      </c>
    </row>
    <row r="4" spans="1:3" x14ac:dyDescent="0.25">
      <c r="A4" s="4" t="s">
        <v>3</v>
      </c>
      <c r="B4" t="s">
        <v>27</v>
      </c>
      <c r="C4" t="s">
        <v>2</v>
      </c>
    </row>
    <row r="5" spans="1:3" x14ac:dyDescent="0.25">
      <c r="A5" s="1" t="s">
        <v>10</v>
      </c>
      <c r="B5" s="2">
        <v>2156.2090069356359</v>
      </c>
      <c r="C5" s="2">
        <v>2156.2090069356359</v>
      </c>
    </row>
    <row r="6" spans="1:3" x14ac:dyDescent="0.25">
      <c r="A6" s="1" t="s">
        <v>11</v>
      </c>
      <c r="B6" s="2">
        <v>2347.3903900324431</v>
      </c>
      <c r="C6" s="2">
        <v>2347.3903900324431</v>
      </c>
    </row>
    <row r="7" spans="1:3" x14ac:dyDescent="0.25">
      <c r="A7" s="1" t="s">
        <v>12</v>
      </c>
      <c r="B7" s="2">
        <v>2522.1429531899607</v>
      </c>
      <c r="C7" s="2">
        <v>2522.1429531899607</v>
      </c>
    </row>
    <row r="8" spans="1:3" x14ac:dyDescent="0.25">
      <c r="A8" s="1" t="s">
        <v>13</v>
      </c>
      <c r="B8" s="2">
        <v>2679.3213247335666</v>
      </c>
      <c r="C8" s="2">
        <v>2679.3213247335666</v>
      </c>
    </row>
    <row r="9" spans="1:3" x14ac:dyDescent="0.25">
      <c r="A9" s="1" t="s">
        <v>224</v>
      </c>
      <c r="B9" s="2">
        <v>2011.8696965330942</v>
      </c>
      <c r="C9" s="2">
        <v>2011.8696965330942</v>
      </c>
    </row>
    <row r="10" spans="1:3" x14ac:dyDescent="0.25">
      <c r="A10" s="1" t="s">
        <v>2</v>
      </c>
      <c r="B10" s="2">
        <v>11716.9333714247</v>
      </c>
      <c r="C10" s="2">
        <v>11716.9333714247</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6"/>
  <dimension ref="A3:H185"/>
  <sheetViews>
    <sheetView workbookViewId="0">
      <selection activeCell="G47" sqref="G47"/>
    </sheetView>
  </sheetViews>
  <sheetFormatPr baseColWidth="10" defaultRowHeight="15" x14ac:dyDescent="0.25"/>
  <cols>
    <col min="1" max="1" width="22.85546875" customWidth="1"/>
    <col min="2" max="2" width="23.7109375" customWidth="1"/>
    <col min="3" max="11" width="12" bestFit="1" customWidth="1"/>
    <col min="12" max="12" width="12" customWidth="1"/>
    <col min="13" max="13" width="8" customWidth="1"/>
    <col min="14" max="14" width="8.42578125" customWidth="1"/>
    <col min="15" max="19" width="15.5703125" customWidth="1"/>
    <col min="20" max="20" width="15.5703125" bestFit="1" customWidth="1"/>
  </cols>
  <sheetData>
    <row r="3" spans="1:8" x14ac:dyDescent="0.25">
      <c r="A3" s="4" t="s">
        <v>113</v>
      </c>
      <c r="B3" s="4" t="s">
        <v>0</v>
      </c>
    </row>
    <row r="4" spans="1:8" x14ac:dyDescent="0.25">
      <c r="A4" s="4" t="s">
        <v>3</v>
      </c>
      <c r="B4" t="s">
        <v>45</v>
      </c>
      <c r="C4" t="s">
        <v>40</v>
      </c>
      <c r="D4" t="s">
        <v>5</v>
      </c>
      <c r="E4" t="s">
        <v>4</v>
      </c>
      <c r="F4" t="s">
        <v>44</v>
      </c>
      <c r="G4" t="s">
        <v>36</v>
      </c>
      <c r="H4" t="s">
        <v>2</v>
      </c>
    </row>
    <row r="5" spans="1:8" x14ac:dyDescent="0.25">
      <c r="A5" s="1" t="s">
        <v>79</v>
      </c>
      <c r="B5" s="2">
        <v>4.553518158247261</v>
      </c>
      <c r="C5" s="2">
        <v>4.553518158247261</v>
      </c>
      <c r="D5" s="2">
        <v>4.553518158247261</v>
      </c>
      <c r="E5" s="2">
        <v>4.553518158247261</v>
      </c>
      <c r="F5" s="2">
        <v>4.553518158247261</v>
      </c>
      <c r="G5" s="2">
        <v>4.553518158247261</v>
      </c>
      <c r="H5" s="2">
        <v>27.321108949483559</v>
      </c>
    </row>
    <row r="6" spans="1:8" x14ac:dyDescent="0.25">
      <c r="A6" s="3" t="s">
        <v>10</v>
      </c>
      <c r="B6" s="2">
        <v>0.81537269759999997</v>
      </c>
      <c r="C6" s="2">
        <v>0.81537269759999997</v>
      </c>
      <c r="D6" s="2">
        <v>0.81537269759999997</v>
      </c>
      <c r="E6" s="2">
        <v>0.81537269759999997</v>
      </c>
      <c r="F6" s="2">
        <v>0.81537269759999997</v>
      </c>
      <c r="G6" s="2">
        <v>0.81537269759999997</v>
      </c>
      <c r="H6" s="2">
        <v>4.8922361855999998</v>
      </c>
    </row>
    <row r="7" spans="1:8" x14ac:dyDescent="0.25">
      <c r="A7" s="3" t="s">
        <v>11</v>
      </c>
      <c r="B7" s="2">
        <v>0.664832635991501</v>
      </c>
      <c r="C7" s="2">
        <v>0.664832635991501</v>
      </c>
      <c r="D7" s="2">
        <v>0.664832635991501</v>
      </c>
      <c r="E7" s="2">
        <v>0.664832635991501</v>
      </c>
      <c r="F7" s="2">
        <v>0.664832635991501</v>
      </c>
      <c r="G7" s="2">
        <v>0.664832635991501</v>
      </c>
      <c r="H7" s="2">
        <v>3.9889958159490058</v>
      </c>
    </row>
    <row r="8" spans="1:8" x14ac:dyDescent="0.25">
      <c r="A8" s="3" t="s">
        <v>12</v>
      </c>
      <c r="B8" s="2">
        <v>0.54208637986090902</v>
      </c>
      <c r="C8" s="2">
        <v>0.54208637986090902</v>
      </c>
      <c r="D8" s="2">
        <v>0.54208637986090902</v>
      </c>
      <c r="E8" s="2">
        <v>0.54208637986090902</v>
      </c>
      <c r="F8" s="2">
        <v>0.54208637986090902</v>
      </c>
      <c r="G8" s="2">
        <v>0.54208637986090902</v>
      </c>
      <c r="H8" s="2">
        <v>3.2525182791654546</v>
      </c>
    </row>
    <row r="9" spans="1:8" x14ac:dyDescent="0.25">
      <c r="A9" s="3" t="s">
        <v>13</v>
      </c>
      <c r="B9" s="2">
        <v>0.44200243387940769</v>
      </c>
      <c r="C9" s="2">
        <v>0.44200243387940769</v>
      </c>
      <c r="D9" s="2">
        <v>0.44200243387940769</v>
      </c>
      <c r="E9" s="2">
        <v>0.44200243387940769</v>
      </c>
      <c r="F9" s="2">
        <v>0.44200243387940769</v>
      </c>
      <c r="G9" s="2">
        <v>0.44200243387940769</v>
      </c>
      <c r="H9" s="2">
        <v>2.652014603276446</v>
      </c>
    </row>
    <row r="10" spans="1:8" x14ac:dyDescent="0.25">
      <c r="A10" s="3" t="s">
        <v>14</v>
      </c>
      <c r="B10" s="2">
        <v>0.36039671685801827</v>
      </c>
      <c r="C10" s="2">
        <v>0.36039671685801827</v>
      </c>
      <c r="D10" s="2">
        <v>0.36039671685801827</v>
      </c>
      <c r="E10" s="2">
        <v>0.36039671685801827</v>
      </c>
      <c r="F10" s="2">
        <v>0.36039671685801827</v>
      </c>
      <c r="G10" s="2">
        <v>0.36039671685801827</v>
      </c>
      <c r="H10" s="2">
        <v>2.1623803011481098</v>
      </c>
    </row>
    <row r="11" spans="1:8" x14ac:dyDescent="0.25">
      <c r="A11" s="3" t="s">
        <v>15</v>
      </c>
      <c r="B11" s="2">
        <v>0.29385764323070573</v>
      </c>
      <c r="C11" s="2">
        <v>0.29385764323070573</v>
      </c>
      <c r="D11" s="2">
        <v>0.29385764323070573</v>
      </c>
      <c r="E11" s="2">
        <v>0.29385764323070573</v>
      </c>
      <c r="F11" s="2">
        <v>0.29385764323070573</v>
      </c>
      <c r="G11" s="2">
        <v>0.29385764323070573</v>
      </c>
      <c r="H11" s="2">
        <v>1.7631458593842342</v>
      </c>
    </row>
    <row r="12" spans="1:8" x14ac:dyDescent="0.25">
      <c r="A12" s="3" t="s">
        <v>16</v>
      </c>
      <c r="B12" s="2">
        <v>0.2396034992713989</v>
      </c>
      <c r="C12" s="2">
        <v>0.2396034992713989</v>
      </c>
      <c r="D12" s="2">
        <v>0.2396034992713989</v>
      </c>
      <c r="E12" s="2">
        <v>0.2396034992713989</v>
      </c>
      <c r="F12" s="2">
        <v>0.2396034992713989</v>
      </c>
      <c r="G12" s="2">
        <v>0.2396034992713989</v>
      </c>
      <c r="H12" s="2">
        <v>1.4376209956283934</v>
      </c>
    </row>
    <row r="13" spans="1:8" x14ac:dyDescent="0.25">
      <c r="A13" s="3" t="s">
        <v>17</v>
      </c>
      <c r="B13" s="2">
        <v>0.19536615155532014</v>
      </c>
      <c r="C13" s="2">
        <v>0.19536615155532014</v>
      </c>
      <c r="D13" s="2">
        <v>0.19536615155532014</v>
      </c>
      <c r="E13" s="2">
        <v>0.19536615155532014</v>
      </c>
      <c r="F13" s="2">
        <v>0.19536615155532014</v>
      </c>
      <c r="G13" s="2">
        <v>0.19536615155532014</v>
      </c>
      <c r="H13" s="2">
        <v>1.1721969093319209</v>
      </c>
    </row>
    <row r="14" spans="1:8" x14ac:dyDescent="0.25">
      <c r="A14" s="3" t="s">
        <v>224</v>
      </c>
      <c r="B14" s="2">
        <v>1</v>
      </c>
      <c r="C14" s="2">
        <v>1</v>
      </c>
      <c r="D14" s="2">
        <v>1</v>
      </c>
      <c r="E14" s="2">
        <v>1</v>
      </c>
      <c r="F14" s="2">
        <v>1</v>
      </c>
      <c r="G14" s="2">
        <v>1</v>
      </c>
      <c r="H14" s="2">
        <v>6</v>
      </c>
    </row>
    <row r="15" spans="1:8" x14ac:dyDescent="0.25">
      <c r="A15" s="1" t="s">
        <v>84</v>
      </c>
      <c r="B15" s="2">
        <v>4.553518158247261</v>
      </c>
      <c r="C15" s="2">
        <v>4.553518158247261</v>
      </c>
      <c r="D15" s="2">
        <v>4.553518158247261</v>
      </c>
      <c r="E15" s="2">
        <v>4.553518158247261</v>
      </c>
      <c r="F15" s="2">
        <v>4.553518158247261</v>
      </c>
      <c r="G15" s="2">
        <v>4.553518158247261</v>
      </c>
      <c r="H15" s="2">
        <v>27.321108949483559</v>
      </c>
    </row>
    <row r="16" spans="1:8" x14ac:dyDescent="0.25">
      <c r="A16" s="3" t="s">
        <v>10</v>
      </c>
      <c r="B16" s="2">
        <v>0.81537269759999997</v>
      </c>
      <c r="C16" s="2">
        <v>0.81537269759999997</v>
      </c>
      <c r="D16" s="2">
        <v>0.81537269759999997</v>
      </c>
      <c r="E16" s="2">
        <v>0.81537269759999997</v>
      </c>
      <c r="F16" s="2">
        <v>0.81537269759999997</v>
      </c>
      <c r="G16" s="2">
        <v>0.81537269759999997</v>
      </c>
      <c r="H16" s="2">
        <v>4.8922361855999998</v>
      </c>
    </row>
    <row r="17" spans="1:8" x14ac:dyDescent="0.25">
      <c r="A17" s="3" t="s">
        <v>11</v>
      </c>
      <c r="B17" s="2">
        <v>0.664832635991501</v>
      </c>
      <c r="C17" s="2">
        <v>0.664832635991501</v>
      </c>
      <c r="D17" s="2">
        <v>0.664832635991501</v>
      </c>
      <c r="E17" s="2">
        <v>0.664832635991501</v>
      </c>
      <c r="F17" s="2">
        <v>0.664832635991501</v>
      </c>
      <c r="G17" s="2">
        <v>0.664832635991501</v>
      </c>
      <c r="H17" s="2">
        <v>3.9889958159490058</v>
      </c>
    </row>
    <row r="18" spans="1:8" x14ac:dyDescent="0.25">
      <c r="A18" s="3" t="s">
        <v>12</v>
      </c>
      <c r="B18" s="2">
        <v>0.54208637986090902</v>
      </c>
      <c r="C18" s="2">
        <v>0.54208637986090902</v>
      </c>
      <c r="D18" s="2">
        <v>0.54208637986090902</v>
      </c>
      <c r="E18" s="2">
        <v>0.54208637986090902</v>
      </c>
      <c r="F18" s="2">
        <v>0.54208637986090902</v>
      </c>
      <c r="G18" s="2">
        <v>0.54208637986090902</v>
      </c>
      <c r="H18" s="2">
        <v>3.2525182791654546</v>
      </c>
    </row>
    <row r="19" spans="1:8" x14ac:dyDescent="0.25">
      <c r="A19" s="3" t="s">
        <v>13</v>
      </c>
      <c r="B19" s="2">
        <v>0.44200243387940769</v>
      </c>
      <c r="C19" s="2">
        <v>0.44200243387940769</v>
      </c>
      <c r="D19" s="2">
        <v>0.44200243387940769</v>
      </c>
      <c r="E19" s="2">
        <v>0.44200243387940769</v>
      </c>
      <c r="F19" s="2">
        <v>0.44200243387940769</v>
      </c>
      <c r="G19" s="2">
        <v>0.44200243387940769</v>
      </c>
      <c r="H19" s="2">
        <v>2.652014603276446</v>
      </c>
    </row>
    <row r="20" spans="1:8" x14ac:dyDescent="0.25">
      <c r="A20" s="3" t="s">
        <v>14</v>
      </c>
      <c r="B20" s="2">
        <v>0.36039671685801827</v>
      </c>
      <c r="C20" s="2">
        <v>0.36039671685801827</v>
      </c>
      <c r="D20" s="2">
        <v>0.36039671685801827</v>
      </c>
      <c r="E20" s="2">
        <v>0.36039671685801827</v>
      </c>
      <c r="F20" s="2">
        <v>0.36039671685801827</v>
      </c>
      <c r="G20" s="2">
        <v>0.36039671685801827</v>
      </c>
      <c r="H20" s="2">
        <v>2.1623803011481098</v>
      </c>
    </row>
    <row r="21" spans="1:8" x14ac:dyDescent="0.25">
      <c r="A21" s="3" t="s">
        <v>15</v>
      </c>
      <c r="B21" s="2">
        <v>0.29385764323070573</v>
      </c>
      <c r="C21" s="2">
        <v>0.29385764323070573</v>
      </c>
      <c r="D21" s="2">
        <v>0.29385764323070573</v>
      </c>
      <c r="E21" s="2">
        <v>0.29385764323070573</v>
      </c>
      <c r="F21" s="2">
        <v>0.29385764323070573</v>
      </c>
      <c r="G21" s="2">
        <v>0.29385764323070573</v>
      </c>
      <c r="H21" s="2">
        <v>1.7631458593842342</v>
      </c>
    </row>
    <row r="22" spans="1:8" x14ac:dyDescent="0.25">
      <c r="A22" s="3" t="s">
        <v>16</v>
      </c>
      <c r="B22" s="2">
        <v>0.2396034992713989</v>
      </c>
      <c r="C22" s="2">
        <v>0.2396034992713989</v>
      </c>
      <c r="D22" s="2">
        <v>0.2396034992713989</v>
      </c>
      <c r="E22" s="2">
        <v>0.2396034992713989</v>
      </c>
      <c r="F22" s="2">
        <v>0.2396034992713989</v>
      </c>
      <c r="G22" s="2">
        <v>0.2396034992713989</v>
      </c>
      <c r="H22" s="2">
        <v>1.4376209956283934</v>
      </c>
    </row>
    <row r="23" spans="1:8" x14ac:dyDescent="0.25">
      <c r="A23" s="3" t="s">
        <v>17</v>
      </c>
      <c r="B23" s="2">
        <v>0.19536615155532014</v>
      </c>
      <c r="C23" s="2">
        <v>0.19536615155532014</v>
      </c>
      <c r="D23" s="2">
        <v>0.19536615155532014</v>
      </c>
      <c r="E23" s="2">
        <v>0.19536615155532014</v>
      </c>
      <c r="F23" s="2">
        <v>0.19536615155532014</v>
      </c>
      <c r="G23" s="2">
        <v>0.19536615155532014</v>
      </c>
      <c r="H23" s="2">
        <v>1.1721969093319209</v>
      </c>
    </row>
    <row r="24" spans="1:8" x14ac:dyDescent="0.25">
      <c r="A24" s="3" t="s">
        <v>224</v>
      </c>
      <c r="B24" s="2">
        <v>1</v>
      </c>
      <c r="C24" s="2">
        <v>1</v>
      </c>
      <c r="D24" s="2">
        <v>1</v>
      </c>
      <c r="E24" s="2">
        <v>1</v>
      </c>
      <c r="F24" s="2">
        <v>1</v>
      </c>
      <c r="G24" s="2">
        <v>1</v>
      </c>
      <c r="H24" s="2">
        <v>6</v>
      </c>
    </row>
    <row r="25" spans="1:8" x14ac:dyDescent="0.25">
      <c r="A25" s="1" t="s">
        <v>27</v>
      </c>
      <c r="B25" s="2">
        <v>5.5718211476182571</v>
      </c>
      <c r="C25" s="2">
        <v>2.3552425135063615</v>
      </c>
      <c r="D25" s="2">
        <v>4.0000568454417902</v>
      </c>
      <c r="E25" s="2">
        <v>2.1942034124567185</v>
      </c>
      <c r="F25" s="2">
        <v>3.6168486181977455</v>
      </c>
      <c r="G25" s="2">
        <v>2.0645161290322669</v>
      </c>
      <c r="H25" s="2">
        <v>19.80268866625314</v>
      </c>
    </row>
    <row r="26" spans="1:8" x14ac:dyDescent="0.25">
      <c r="A26" s="3" t="s">
        <v>10</v>
      </c>
      <c r="B26" s="2">
        <v>0.93882106393562614</v>
      </c>
      <c r="C26" s="2">
        <v>0.67582785943413981</v>
      </c>
      <c r="D26" s="2">
        <v>1.0000000000000002</v>
      </c>
      <c r="E26" s="2">
        <v>0.77030578615827439</v>
      </c>
      <c r="F26" s="2">
        <v>0.8</v>
      </c>
      <c r="G26" s="2">
        <v>0.99999999999999822</v>
      </c>
      <c r="H26" s="2">
        <v>5.1849547095280393</v>
      </c>
    </row>
    <row r="27" spans="1:8" x14ac:dyDescent="0.25">
      <c r="A27" s="3" t="s">
        <v>11</v>
      </c>
      <c r="B27" s="2">
        <v>0.93434192692913198</v>
      </c>
      <c r="C27" s="2">
        <v>0.33548124855930722</v>
      </c>
      <c r="D27" s="2">
        <v>1.0000227381250142</v>
      </c>
      <c r="E27" s="2">
        <v>0.42389762629844407</v>
      </c>
      <c r="F27" s="2">
        <v>0.60000000000000009</v>
      </c>
      <c r="G27" s="2">
        <v>6.4516129032268887E-2</v>
      </c>
      <c r="H27" s="2">
        <v>3.3582596689441662</v>
      </c>
    </row>
    <row r="28" spans="1:8" x14ac:dyDescent="0.25">
      <c r="A28" s="3" t="s">
        <v>12</v>
      </c>
      <c r="B28" s="2">
        <v>0.85840266900642737</v>
      </c>
      <c r="C28" s="2">
        <v>0.22670124915757969</v>
      </c>
      <c r="D28" s="2">
        <v>1.0000341073167756</v>
      </c>
      <c r="E28" s="2"/>
      <c r="F28" s="2">
        <v>0.40000000000000008</v>
      </c>
      <c r="G28" s="2"/>
      <c r="H28" s="2">
        <v>2.4851380254807824</v>
      </c>
    </row>
    <row r="29" spans="1:8" x14ac:dyDescent="0.25">
      <c r="A29" s="3" t="s">
        <v>13</v>
      </c>
      <c r="B29" s="2">
        <v>0.67730812733535184</v>
      </c>
      <c r="C29" s="2">
        <v>7.7511468354029459E-2</v>
      </c>
      <c r="D29" s="2"/>
      <c r="E29" s="2"/>
      <c r="F29" s="2">
        <v>0.20000000000000009</v>
      </c>
      <c r="G29" s="2"/>
      <c r="H29" s="2">
        <v>0.95481959568938135</v>
      </c>
    </row>
    <row r="30" spans="1:8" x14ac:dyDescent="0.25">
      <c r="A30" s="3" t="s">
        <v>14</v>
      </c>
      <c r="B30" s="2">
        <v>0.36588994218018045</v>
      </c>
      <c r="C30" s="2">
        <v>2.6501961276011933E-2</v>
      </c>
      <c r="D30" s="2"/>
      <c r="E30" s="2"/>
      <c r="F30" s="2">
        <v>0.10000000000000007</v>
      </c>
      <c r="G30" s="2"/>
      <c r="H30" s="2">
        <v>0.49239190345619249</v>
      </c>
    </row>
    <row r="31" spans="1:8" x14ac:dyDescent="0.25">
      <c r="A31" s="3" t="s">
        <v>15</v>
      </c>
      <c r="B31" s="2">
        <v>0.35291726690083242</v>
      </c>
      <c r="C31" s="2">
        <v>9.0612907533537124E-3</v>
      </c>
      <c r="D31" s="2"/>
      <c r="E31" s="2"/>
      <c r="F31" s="2">
        <v>0.205090167921639</v>
      </c>
      <c r="G31" s="2"/>
      <c r="H31" s="2">
        <v>0.56706872557582511</v>
      </c>
    </row>
    <row r="32" spans="1:8" x14ac:dyDescent="0.25">
      <c r="A32" s="3" t="s">
        <v>16</v>
      </c>
      <c r="B32" s="2">
        <v>0.31015766630363256</v>
      </c>
      <c r="C32" s="2">
        <v>3.0981476903421509E-3</v>
      </c>
      <c r="D32" s="2"/>
      <c r="E32" s="2"/>
      <c r="F32" s="2">
        <v>0.17031767854562446</v>
      </c>
      <c r="G32" s="2"/>
      <c r="H32" s="2">
        <v>0.48357349253959919</v>
      </c>
    </row>
    <row r="33" spans="1:8" x14ac:dyDescent="0.25">
      <c r="A33" s="3" t="s">
        <v>17</v>
      </c>
      <c r="B33" s="2">
        <v>0.13398248502707366</v>
      </c>
      <c r="C33" s="2">
        <v>1.0592882815971727E-3</v>
      </c>
      <c r="D33" s="2"/>
      <c r="E33" s="2"/>
      <c r="F33" s="2">
        <v>0.14144077173048153</v>
      </c>
      <c r="G33" s="2"/>
      <c r="H33" s="2">
        <v>0.27648254503915237</v>
      </c>
    </row>
    <row r="34" spans="1:8" x14ac:dyDescent="0.25">
      <c r="A34" s="3" t="s">
        <v>224</v>
      </c>
      <c r="B34" s="2">
        <v>1</v>
      </c>
      <c r="C34" s="2">
        <v>1</v>
      </c>
      <c r="D34" s="2">
        <v>1</v>
      </c>
      <c r="E34" s="2">
        <v>1</v>
      </c>
      <c r="F34" s="2">
        <v>1</v>
      </c>
      <c r="G34" s="2">
        <v>1</v>
      </c>
      <c r="H34" s="2">
        <v>6</v>
      </c>
    </row>
    <row r="35" spans="1:8" x14ac:dyDescent="0.25">
      <c r="A35" s="1" t="s">
        <v>29</v>
      </c>
      <c r="B35" s="2">
        <v>4.553518158247261</v>
      </c>
      <c r="C35" s="2">
        <v>4.553518158247261</v>
      </c>
      <c r="D35" s="2">
        <v>4.553518158247261</v>
      </c>
      <c r="E35" s="2">
        <v>4.553518158247261</v>
      </c>
      <c r="F35" s="2">
        <v>4.553518158247261</v>
      </c>
      <c r="G35" s="2">
        <v>4.553518158247261</v>
      </c>
      <c r="H35" s="2">
        <v>27.321108949483559</v>
      </c>
    </row>
    <row r="36" spans="1:8" x14ac:dyDescent="0.25">
      <c r="A36" s="3" t="s">
        <v>10</v>
      </c>
      <c r="B36" s="2">
        <v>0.81537269759999997</v>
      </c>
      <c r="C36" s="2">
        <v>0.81537269759999997</v>
      </c>
      <c r="D36" s="2">
        <v>0.81537269759999997</v>
      </c>
      <c r="E36" s="2">
        <v>0.81537269759999997</v>
      </c>
      <c r="F36" s="2">
        <v>0.81537269759999997</v>
      </c>
      <c r="G36" s="2">
        <v>0.81537269759999997</v>
      </c>
      <c r="H36" s="2">
        <v>4.8922361855999998</v>
      </c>
    </row>
    <row r="37" spans="1:8" x14ac:dyDescent="0.25">
      <c r="A37" s="3" t="s">
        <v>11</v>
      </c>
      <c r="B37" s="2">
        <v>0.664832635991501</v>
      </c>
      <c r="C37" s="2">
        <v>0.664832635991501</v>
      </c>
      <c r="D37" s="2">
        <v>0.664832635991501</v>
      </c>
      <c r="E37" s="2">
        <v>0.664832635991501</v>
      </c>
      <c r="F37" s="2">
        <v>0.664832635991501</v>
      </c>
      <c r="G37" s="2">
        <v>0.664832635991501</v>
      </c>
      <c r="H37" s="2">
        <v>3.9889958159490058</v>
      </c>
    </row>
    <row r="38" spans="1:8" x14ac:dyDescent="0.25">
      <c r="A38" s="3" t="s">
        <v>12</v>
      </c>
      <c r="B38" s="2">
        <v>0.54208637986090902</v>
      </c>
      <c r="C38" s="2">
        <v>0.54208637986090902</v>
      </c>
      <c r="D38" s="2">
        <v>0.54208637986090902</v>
      </c>
      <c r="E38" s="2">
        <v>0.54208637986090902</v>
      </c>
      <c r="F38" s="2">
        <v>0.54208637986090902</v>
      </c>
      <c r="G38" s="2">
        <v>0.54208637986090902</v>
      </c>
      <c r="H38" s="2">
        <v>3.2525182791654546</v>
      </c>
    </row>
    <row r="39" spans="1:8" x14ac:dyDescent="0.25">
      <c r="A39" s="3" t="s">
        <v>13</v>
      </c>
      <c r="B39" s="2">
        <v>0.44200243387940769</v>
      </c>
      <c r="C39" s="2">
        <v>0.44200243387940769</v>
      </c>
      <c r="D39" s="2">
        <v>0.44200243387940769</v>
      </c>
      <c r="E39" s="2">
        <v>0.44200243387940769</v>
      </c>
      <c r="F39" s="2">
        <v>0.44200243387940769</v>
      </c>
      <c r="G39" s="2">
        <v>0.44200243387940769</v>
      </c>
      <c r="H39" s="2">
        <v>2.652014603276446</v>
      </c>
    </row>
    <row r="40" spans="1:8" x14ac:dyDescent="0.25">
      <c r="A40" s="3" t="s">
        <v>14</v>
      </c>
      <c r="B40" s="2">
        <v>0.36039671685801827</v>
      </c>
      <c r="C40" s="2">
        <v>0.36039671685801827</v>
      </c>
      <c r="D40" s="2">
        <v>0.36039671685801827</v>
      </c>
      <c r="E40" s="2">
        <v>0.36039671685801827</v>
      </c>
      <c r="F40" s="2">
        <v>0.36039671685801827</v>
      </c>
      <c r="G40" s="2">
        <v>0.36039671685801827</v>
      </c>
      <c r="H40" s="2">
        <v>2.1623803011481098</v>
      </c>
    </row>
    <row r="41" spans="1:8" x14ac:dyDescent="0.25">
      <c r="A41" s="3" t="s">
        <v>15</v>
      </c>
      <c r="B41" s="2">
        <v>0.29385764323070573</v>
      </c>
      <c r="C41" s="2">
        <v>0.29385764323070573</v>
      </c>
      <c r="D41" s="2">
        <v>0.29385764323070573</v>
      </c>
      <c r="E41" s="2">
        <v>0.29385764323070573</v>
      </c>
      <c r="F41" s="2">
        <v>0.29385764323070573</v>
      </c>
      <c r="G41" s="2">
        <v>0.29385764323070573</v>
      </c>
      <c r="H41" s="2">
        <v>1.7631458593842342</v>
      </c>
    </row>
    <row r="42" spans="1:8" x14ac:dyDescent="0.25">
      <c r="A42" s="3" t="s">
        <v>16</v>
      </c>
      <c r="B42" s="2">
        <v>0.2396034992713989</v>
      </c>
      <c r="C42" s="2">
        <v>0.2396034992713989</v>
      </c>
      <c r="D42" s="2">
        <v>0.2396034992713989</v>
      </c>
      <c r="E42" s="2">
        <v>0.2396034992713989</v>
      </c>
      <c r="F42" s="2">
        <v>0.2396034992713989</v>
      </c>
      <c r="G42" s="2">
        <v>0.2396034992713989</v>
      </c>
      <c r="H42" s="2">
        <v>1.4376209956283934</v>
      </c>
    </row>
    <row r="43" spans="1:8" x14ac:dyDescent="0.25">
      <c r="A43" s="3" t="s">
        <v>17</v>
      </c>
      <c r="B43" s="2">
        <v>0.19536615155532014</v>
      </c>
      <c r="C43" s="2">
        <v>0.19536615155532014</v>
      </c>
      <c r="D43" s="2">
        <v>0.19536615155532014</v>
      </c>
      <c r="E43" s="2">
        <v>0.19536615155532014</v>
      </c>
      <c r="F43" s="2">
        <v>0.19536615155532014</v>
      </c>
      <c r="G43" s="2">
        <v>0.19536615155532014</v>
      </c>
      <c r="H43" s="2">
        <v>1.1721969093319209</v>
      </c>
    </row>
    <row r="44" spans="1:8" x14ac:dyDescent="0.25">
      <c r="A44" s="3" t="s">
        <v>224</v>
      </c>
      <c r="B44" s="2">
        <v>1</v>
      </c>
      <c r="C44" s="2">
        <v>1</v>
      </c>
      <c r="D44" s="2">
        <v>1</v>
      </c>
      <c r="E44" s="2">
        <v>1</v>
      </c>
      <c r="F44" s="2">
        <v>1</v>
      </c>
      <c r="G44" s="2">
        <v>1</v>
      </c>
      <c r="H44" s="2">
        <v>6</v>
      </c>
    </row>
    <row r="45" spans="1:8" x14ac:dyDescent="0.25">
      <c r="A45" s="1" t="s">
        <v>30</v>
      </c>
      <c r="B45" s="2">
        <v>4.553518158247261</v>
      </c>
      <c r="C45" s="2">
        <v>4.553518158247261</v>
      </c>
      <c r="D45" s="2">
        <v>4.553518158247261</v>
      </c>
      <c r="E45" s="2">
        <v>4.553518158247261</v>
      </c>
      <c r="F45" s="2">
        <v>4.553518158247261</v>
      </c>
      <c r="G45" s="2">
        <v>4.553518158247261</v>
      </c>
      <c r="H45" s="2">
        <v>27.321108949483559</v>
      </c>
    </row>
    <row r="46" spans="1:8" x14ac:dyDescent="0.25">
      <c r="A46" s="3" t="s">
        <v>10</v>
      </c>
      <c r="B46" s="2">
        <v>0.81537269759999997</v>
      </c>
      <c r="C46" s="2">
        <v>0.81537269759999997</v>
      </c>
      <c r="D46" s="2">
        <v>0.81537269759999997</v>
      </c>
      <c r="E46" s="2">
        <v>0.81537269759999997</v>
      </c>
      <c r="F46" s="2">
        <v>0.81537269759999997</v>
      </c>
      <c r="G46" s="2">
        <v>0.81537269759999997</v>
      </c>
      <c r="H46" s="2">
        <v>4.8922361855999998</v>
      </c>
    </row>
    <row r="47" spans="1:8" x14ac:dyDescent="0.25">
      <c r="A47" s="3" t="s">
        <v>11</v>
      </c>
      <c r="B47" s="2">
        <v>0.664832635991501</v>
      </c>
      <c r="C47" s="2">
        <v>0.664832635991501</v>
      </c>
      <c r="D47" s="2">
        <v>0.664832635991501</v>
      </c>
      <c r="E47" s="2">
        <v>0.664832635991501</v>
      </c>
      <c r="F47" s="2">
        <v>0.664832635991501</v>
      </c>
      <c r="G47" s="2">
        <v>0.664832635991501</v>
      </c>
      <c r="H47" s="2">
        <v>3.9889958159490058</v>
      </c>
    </row>
    <row r="48" spans="1:8" x14ac:dyDescent="0.25">
      <c r="A48" s="3" t="s">
        <v>12</v>
      </c>
      <c r="B48" s="2">
        <v>0.54208637986090902</v>
      </c>
      <c r="C48" s="2">
        <v>0.54208637986090902</v>
      </c>
      <c r="D48" s="2">
        <v>0.54208637986090902</v>
      </c>
      <c r="E48" s="2">
        <v>0.54208637986090902</v>
      </c>
      <c r="F48" s="2">
        <v>0.54208637986090902</v>
      </c>
      <c r="G48" s="2">
        <v>0.54208637986090902</v>
      </c>
      <c r="H48" s="2">
        <v>3.2525182791654546</v>
      </c>
    </row>
    <row r="49" spans="1:8" x14ac:dyDescent="0.25">
      <c r="A49" s="3" t="s">
        <v>13</v>
      </c>
      <c r="B49" s="2">
        <v>0.44200243387940769</v>
      </c>
      <c r="C49" s="2">
        <v>0.44200243387940769</v>
      </c>
      <c r="D49" s="2">
        <v>0.44200243387940769</v>
      </c>
      <c r="E49" s="2">
        <v>0.44200243387940769</v>
      </c>
      <c r="F49" s="2">
        <v>0.44200243387940769</v>
      </c>
      <c r="G49" s="2">
        <v>0.44200243387940769</v>
      </c>
      <c r="H49" s="2">
        <v>2.652014603276446</v>
      </c>
    </row>
    <row r="50" spans="1:8" x14ac:dyDescent="0.25">
      <c r="A50" s="3" t="s">
        <v>14</v>
      </c>
      <c r="B50" s="2">
        <v>0.36039671685801827</v>
      </c>
      <c r="C50" s="2">
        <v>0.36039671685801827</v>
      </c>
      <c r="D50" s="2">
        <v>0.36039671685801827</v>
      </c>
      <c r="E50" s="2">
        <v>0.36039671685801827</v>
      </c>
      <c r="F50" s="2">
        <v>0.36039671685801827</v>
      </c>
      <c r="G50" s="2">
        <v>0.36039671685801827</v>
      </c>
      <c r="H50" s="2">
        <v>2.1623803011481098</v>
      </c>
    </row>
    <row r="51" spans="1:8" x14ac:dyDescent="0.25">
      <c r="A51" s="3" t="s">
        <v>15</v>
      </c>
      <c r="B51" s="2">
        <v>0.29385764323070573</v>
      </c>
      <c r="C51" s="2">
        <v>0.29385764323070573</v>
      </c>
      <c r="D51" s="2">
        <v>0.29385764323070573</v>
      </c>
      <c r="E51" s="2">
        <v>0.29385764323070573</v>
      </c>
      <c r="F51" s="2">
        <v>0.29385764323070573</v>
      </c>
      <c r="G51" s="2">
        <v>0.29385764323070573</v>
      </c>
      <c r="H51" s="2">
        <v>1.7631458593842342</v>
      </c>
    </row>
    <row r="52" spans="1:8" x14ac:dyDescent="0.25">
      <c r="A52" s="3" t="s">
        <v>16</v>
      </c>
      <c r="B52" s="2">
        <v>0.2396034992713989</v>
      </c>
      <c r="C52" s="2">
        <v>0.2396034992713989</v>
      </c>
      <c r="D52" s="2">
        <v>0.2396034992713989</v>
      </c>
      <c r="E52" s="2">
        <v>0.2396034992713989</v>
      </c>
      <c r="F52" s="2">
        <v>0.2396034992713989</v>
      </c>
      <c r="G52" s="2">
        <v>0.2396034992713989</v>
      </c>
      <c r="H52" s="2">
        <v>1.4376209956283934</v>
      </c>
    </row>
    <row r="53" spans="1:8" x14ac:dyDescent="0.25">
      <c r="A53" s="3" t="s">
        <v>17</v>
      </c>
      <c r="B53" s="2">
        <v>0.19536615155532014</v>
      </c>
      <c r="C53" s="2">
        <v>0.19536615155532014</v>
      </c>
      <c r="D53" s="2">
        <v>0.19536615155532014</v>
      </c>
      <c r="E53" s="2">
        <v>0.19536615155532014</v>
      </c>
      <c r="F53" s="2">
        <v>0.19536615155532014</v>
      </c>
      <c r="G53" s="2">
        <v>0.19536615155532014</v>
      </c>
      <c r="H53" s="2">
        <v>1.1721969093319209</v>
      </c>
    </row>
    <row r="54" spans="1:8" x14ac:dyDescent="0.25">
      <c r="A54" s="3" t="s">
        <v>224</v>
      </c>
      <c r="B54" s="2">
        <v>1</v>
      </c>
      <c r="C54" s="2">
        <v>1</v>
      </c>
      <c r="D54" s="2">
        <v>1</v>
      </c>
      <c r="E54" s="2">
        <v>1</v>
      </c>
      <c r="F54" s="2">
        <v>1</v>
      </c>
      <c r="G54" s="2">
        <v>1</v>
      </c>
      <c r="H54" s="2">
        <v>6</v>
      </c>
    </row>
    <row r="55" spans="1:8" x14ac:dyDescent="0.25">
      <c r="A55" s="1" t="s">
        <v>31</v>
      </c>
      <c r="B55" s="2">
        <v>2.2223424215276957</v>
      </c>
      <c r="C55" s="2">
        <v>3.443787140614301</v>
      </c>
      <c r="D55" s="2">
        <v>2.2590275799227517</v>
      </c>
      <c r="E55" s="2">
        <v>3.1943721245408172</v>
      </c>
      <c r="F55" s="2">
        <v>2.7883918071344569</v>
      </c>
      <c r="G55" s="2">
        <v>1.8878241262683215</v>
      </c>
      <c r="H55" s="2">
        <v>15.795745200008344</v>
      </c>
    </row>
    <row r="56" spans="1:8" x14ac:dyDescent="0.25">
      <c r="A56" s="3" t="s">
        <v>10</v>
      </c>
      <c r="B56" s="2">
        <v>0.58878315106235546</v>
      </c>
      <c r="C56" s="2">
        <v>0.97361516476635801</v>
      </c>
      <c r="D56" s="2">
        <v>0.67019193853388437</v>
      </c>
      <c r="E56" s="2">
        <v>0.87482740876228504</v>
      </c>
      <c r="F56" s="2">
        <v>0.96449921599372757</v>
      </c>
      <c r="G56" s="2">
        <v>0.79763246899661711</v>
      </c>
      <c r="H56" s="2">
        <v>4.8695493481152274</v>
      </c>
    </row>
    <row r="57" spans="1:8" x14ac:dyDescent="0.25">
      <c r="A57" s="3" t="s">
        <v>11</v>
      </c>
      <c r="B57" s="2">
        <v>0.43357955409813936</v>
      </c>
      <c r="C57" s="2">
        <v>0.86899483937426147</v>
      </c>
      <c r="D57" s="2">
        <v>0.407005553793582</v>
      </c>
      <c r="E57" s="2">
        <v>0.76879482489525641</v>
      </c>
      <c r="F57" s="2">
        <v>0.61221089768718162</v>
      </c>
      <c r="G57" s="2">
        <v>6.2006764374296648E-2</v>
      </c>
      <c r="H57" s="2">
        <v>3.1525924342227172</v>
      </c>
    </row>
    <row r="58" spans="1:8" x14ac:dyDescent="0.25">
      <c r="A58" s="3" t="s">
        <v>12</v>
      </c>
      <c r="B58" s="2">
        <v>0.1998106860938795</v>
      </c>
      <c r="C58" s="2">
        <v>0.49799129460002628</v>
      </c>
      <c r="D58" s="2">
        <v>0.15391090560935528</v>
      </c>
      <c r="E58" s="2">
        <v>0.55070743301421987</v>
      </c>
      <c r="F58" s="2">
        <v>0.21168169345354748</v>
      </c>
      <c r="G58" s="2">
        <v>2.8184892897407762E-2</v>
      </c>
      <c r="H58" s="2">
        <v>1.6422869056684362</v>
      </c>
    </row>
    <row r="59" spans="1:8" x14ac:dyDescent="0.25">
      <c r="A59" s="3" t="s">
        <v>13</v>
      </c>
      <c r="B59" s="2">
        <v>3.3806054664303088E-5</v>
      </c>
      <c r="C59" s="2">
        <v>8.5485613872085142E-2</v>
      </c>
      <c r="D59" s="2">
        <v>2.3634026703040035E-2</v>
      </c>
      <c r="E59" s="2">
        <v>8.4915738113576742E-6</v>
      </c>
      <c r="F59" s="2"/>
      <c r="G59" s="2"/>
      <c r="H59" s="2">
        <v>0.10916193820360083</v>
      </c>
    </row>
    <row r="60" spans="1:8" x14ac:dyDescent="0.25">
      <c r="A60" s="3" t="s">
        <v>14</v>
      </c>
      <c r="B60" s="2">
        <v>3.3806054664303088E-5</v>
      </c>
      <c r="C60" s="2">
        <v>1.4674533989508118E-2</v>
      </c>
      <c r="D60" s="2">
        <v>3.629159454221661E-3</v>
      </c>
      <c r="E60" s="2">
        <v>8.4915738113576742E-6</v>
      </c>
      <c r="F60" s="2"/>
      <c r="G60" s="2"/>
      <c r="H60" s="2">
        <v>1.8345991072205442E-2</v>
      </c>
    </row>
    <row r="61" spans="1:8" x14ac:dyDescent="0.25">
      <c r="A61" s="3" t="s">
        <v>15</v>
      </c>
      <c r="B61" s="2">
        <v>3.3806054664303088E-5</v>
      </c>
      <c r="C61" s="2">
        <v>2.5190431238108916E-3</v>
      </c>
      <c r="D61" s="2">
        <v>5.5728118232481775E-4</v>
      </c>
      <c r="E61" s="2">
        <v>8.4915738113576742E-6</v>
      </c>
      <c r="F61" s="2"/>
      <c r="G61" s="2"/>
      <c r="H61" s="2">
        <v>3.1186219346113699E-3</v>
      </c>
    </row>
    <row r="62" spans="1:8" x14ac:dyDescent="0.25">
      <c r="A62" s="3" t="s">
        <v>16</v>
      </c>
      <c r="B62" s="2">
        <v>3.3806054664303088E-5</v>
      </c>
      <c r="C62" s="2">
        <v>4.3242110885128248E-4</v>
      </c>
      <c r="D62" s="2">
        <v>8.557417222659688E-5</v>
      </c>
      <c r="E62" s="2">
        <v>8.4915738113576742E-6</v>
      </c>
      <c r="F62" s="2"/>
      <c r="G62" s="2"/>
      <c r="H62" s="2">
        <v>5.6029290955354012E-4</v>
      </c>
    </row>
    <row r="63" spans="1:8" x14ac:dyDescent="0.25">
      <c r="A63" s="3" t="s">
        <v>17</v>
      </c>
      <c r="B63" s="2">
        <v>3.3806054664303088E-5</v>
      </c>
      <c r="C63" s="2">
        <v>7.4229779400239508E-5</v>
      </c>
      <c r="D63" s="2">
        <v>1.3140474117066106E-5</v>
      </c>
      <c r="E63" s="2">
        <v>8.4915738113576742E-6</v>
      </c>
      <c r="F63" s="2"/>
      <c r="G63" s="2"/>
      <c r="H63" s="2">
        <v>1.2966788199296638E-4</v>
      </c>
    </row>
    <row r="64" spans="1:8" x14ac:dyDescent="0.25">
      <c r="A64" s="3" t="s">
        <v>224</v>
      </c>
      <c r="B64" s="2">
        <v>1</v>
      </c>
      <c r="C64" s="2">
        <v>1</v>
      </c>
      <c r="D64" s="2">
        <v>1</v>
      </c>
      <c r="E64" s="2">
        <v>1</v>
      </c>
      <c r="F64" s="2">
        <v>1</v>
      </c>
      <c r="G64" s="2">
        <v>1</v>
      </c>
      <c r="H64" s="2">
        <v>6</v>
      </c>
    </row>
    <row r="65" spans="1:8" x14ac:dyDescent="0.25">
      <c r="A65" s="1" t="s">
        <v>80</v>
      </c>
      <c r="B65" s="2">
        <v>4.553518158247261</v>
      </c>
      <c r="C65" s="2">
        <v>4.553518158247261</v>
      </c>
      <c r="D65" s="2">
        <v>4.553518158247261</v>
      </c>
      <c r="E65" s="2">
        <v>4.553518158247261</v>
      </c>
      <c r="F65" s="2">
        <v>4.553518158247261</v>
      </c>
      <c r="G65" s="2">
        <v>4.553518158247261</v>
      </c>
      <c r="H65" s="2">
        <v>27.321108949483559</v>
      </c>
    </row>
    <row r="66" spans="1:8" x14ac:dyDescent="0.25">
      <c r="A66" s="3" t="s">
        <v>10</v>
      </c>
      <c r="B66" s="2">
        <v>0.81537269759999997</v>
      </c>
      <c r="C66" s="2">
        <v>0.81537269759999997</v>
      </c>
      <c r="D66" s="2">
        <v>0.81537269759999997</v>
      </c>
      <c r="E66" s="2">
        <v>0.81537269759999997</v>
      </c>
      <c r="F66" s="2">
        <v>0.81537269759999997</v>
      </c>
      <c r="G66" s="2">
        <v>0.81537269759999997</v>
      </c>
      <c r="H66" s="2">
        <v>4.8922361855999998</v>
      </c>
    </row>
    <row r="67" spans="1:8" x14ac:dyDescent="0.25">
      <c r="A67" s="3" t="s">
        <v>11</v>
      </c>
      <c r="B67" s="2">
        <v>0.664832635991501</v>
      </c>
      <c r="C67" s="2">
        <v>0.664832635991501</v>
      </c>
      <c r="D67" s="2">
        <v>0.664832635991501</v>
      </c>
      <c r="E67" s="2">
        <v>0.664832635991501</v>
      </c>
      <c r="F67" s="2">
        <v>0.664832635991501</v>
      </c>
      <c r="G67" s="2">
        <v>0.664832635991501</v>
      </c>
      <c r="H67" s="2">
        <v>3.9889958159490058</v>
      </c>
    </row>
    <row r="68" spans="1:8" x14ac:dyDescent="0.25">
      <c r="A68" s="3" t="s">
        <v>12</v>
      </c>
      <c r="B68" s="2">
        <v>0.54208637986090902</v>
      </c>
      <c r="C68" s="2">
        <v>0.54208637986090902</v>
      </c>
      <c r="D68" s="2">
        <v>0.54208637986090902</v>
      </c>
      <c r="E68" s="2">
        <v>0.54208637986090902</v>
      </c>
      <c r="F68" s="2">
        <v>0.54208637986090902</v>
      </c>
      <c r="G68" s="2">
        <v>0.54208637986090902</v>
      </c>
      <c r="H68" s="2">
        <v>3.2525182791654546</v>
      </c>
    </row>
    <row r="69" spans="1:8" x14ac:dyDescent="0.25">
      <c r="A69" s="3" t="s">
        <v>13</v>
      </c>
      <c r="B69" s="2">
        <v>0.44200243387940769</v>
      </c>
      <c r="C69" s="2">
        <v>0.44200243387940769</v>
      </c>
      <c r="D69" s="2">
        <v>0.44200243387940769</v>
      </c>
      <c r="E69" s="2">
        <v>0.44200243387940769</v>
      </c>
      <c r="F69" s="2">
        <v>0.44200243387940769</v>
      </c>
      <c r="G69" s="2">
        <v>0.44200243387940769</v>
      </c>
      <c r="H69" s="2">
        <v>2.652014603276446</v>
      </c>
    </row>
    <row r="70" spans="1:8" x14ac:dyDescent="0.25">
      <c r="A70" s="3" t="s">
        <v>14</v>
      </c>
      <c r="B70" s="2">
        <v>0.36039671685801827</v>
      </c>
      <c r="C70" s="2">
        <v>0.36039671685801827</v>
      </c>
      <c r="D70" s="2">
        <v>0.36039671685801827</v>
      </c>
      <c r="E70" s="2">
        <v>0.36039671685801827</v>
      </c>
      <c r="F70" s="2">
        <v>0.36039671685801827</v>
      </c>
      <c r="G70" s="2">
        <v>0.36039671685801827</v>
      </c>
      <c r="H70" s="2">
        <v>2.1623803011481098</v>
      </c>
    </row>
    <row r="71" spans="1:8" x14ac:dyDescent="0.25">
      <c r="A71" s="3" t="s">
        <v>15</v>
      </c>
      <c r="B71" s="2">
        <v>0.29385764323070573</v>
      </c>
      <c r="C71" s="2">
        <v>0.29385764323070573</v>
      </c>
      <c r="D71" s="2">
        <v>0.29385764323070573</v>
      </c>
      <c r="E71" s="2">
        <v>0.29385764323070573</v>
      </c>
      <c r="F71" s="2">
        <v>0.29385764323070573</v>
      </c>
      <c r="G71" s="2">
        <v>0.29385764323070573</v>
      </c>
      <c r="H71" s="2">
        <v>1.7631458593842342</v>
      </c>
    </row>
    <row r="72" spans="1:8" x14ac:dyDescent="0.25">
      <c r="A72" s="3" t="s">
        <v>16</v>
      </c>
      <c r="B72" s="2">
        <v>0.2396034992713989</v>
      </c>
      <c r="C72" s="2">
        <v>0.2396034992713989</v>
      </c>
      <c r="D72" s="2">
        <v>0.2396034992713989</v>
      </c>
      <c r="E72" s="2">
        <v>0.2396034992713989</v>
      </c>
      <c r="F72" s="2">
        <v>0.2396034992713989</v>
      </c>
      <c r="G72" s="2">
        <v>0.2396034992713989</v>
      </c>
      <c r="H72" s="2">
        <v>1.4376209956283934</v>
      </c>
    </row>
    <row r="73" spans="1:8" x14ac:dyDescent="0.25">
      <c r="A73" s="3" t="s">
        <v>17</v>
      </c>
      <c r="B73" s="2">
        <v>0.19536615155532014</v>
      </c>
      <c r="C73" s="2">
        <v>0.19536615155532014</v>
      </c>
      <c r="D73" s="2">
        <v>0.19536615155532014</v>
      </c>
      <c r="E73" s="2">
        <v>0.19536615155532014</v>
      </c>
      <c r="F73" s="2">
        <v>0.19536615155532014</v>
      </c>
      <c r="G73" s="2">
        <v>0.19536615155532014</v>
      </c>
      <c r="H73" s="2">
        <v>1.1721969093319209</v>
      </c>
    </row>
    <row r="74" spans="1:8" x14ac:dyDescent="0.25">
      <c r="A74" s="3" t="s">
        <v>224</v>
      </c>
      <c r="B74" s="2">
        <v>1</v>
      </c>
      <c r="C74" s="2">
        <v>1</v>
      </c>
      <c r="D74" s="2">
        <v>1</v>
      </c>
      <c r="E74" s="2">
        <v>1</v>
      </c>
      <c r="F74" s="2">
        <v>1</v>
      </c>
      <c r="G74" s="2">
        <v>1</v>
      </c>
      <c r="H74" s="2">
        <v>6</v>
      </c>
    </row>
    <row r="75" spans="1:8" x14ac:dyDescent="0.25">
      <c r="A75" s="1" t="s">
        <v>82</v>
      </c>
      <c r="B75" s="2">
        <v>4.553518158247261</v>
      </c>
      <c r="C75" s="2">
        <v>4.553518158247261</v>
      </c>
      <c r="D75" s="2">
        <v>4.553518158247261</v>
      </c>
      <c r="E75" s="2">
        <v>4.553518158247261</v>
      </c>
      <c r="F75" s="2">
        <v>4.553518158247261</v>
      </c>
      <c r="G75" s="2">
        <v>4.553518158247261</v>
      </c>
      <c r="H75" s="2">
        <v>27.321108949483559</v>
      </c>
    </row>
    <row r="76" spans="1:8" x14ac:dyDescent="0.25">
      <c r="A76" s="3" t="s">
        <v>10</v>
      </c>
      <c r="B76" s="2">
        <v>0.81537269759999997</v>
      </c>
      <c r="C76" s="2">
        <v>0.81537269759999997</v>
      </c>
      <c r="D76" s="2">
        <v>0.81537269759999997</v>
      </c>
      <c r="E76" s="2">
        <v>0.81537269759999997</v>
      </c>
      <c r="F76" s="2">
        <v>0.81537269759999997</v>
      </c>
      <c r="G76" s="2">
        <v>0.81537269759999997</v>
      </c>
      <c r="H76" s="2">
        <v>4.8922361855999998</v>
      </c>
    </row>
    <row r="77" spans="1:8" x14ac:dyDescent="0.25">
      <c r="A77" s="3" t="s">
        <v>11</v>
      </c>
      <c r="B77" s="2">
        <v>0.664832635991501</v>
      </c>
      <c r="C77" s="2">
        <v>0.664832635991501</v>
      </c>
      <c r="D77" s="2">
        <v>0.664832635991501</v>
      </c>
      <c r="E77" s="2">
        <v>0.664832635991501</v>
      </c>
      <c r="F77" s="2">
        <v>0.664832635991501</v>
      </c>
      <c r="G77" s="2">
        <v>0.664832635991501</v>
      </c>
      <c r="H77" s="2">
        <v>3.9889958159490058</v>
      </c>
    </row>
    <row r="78" spans="1:8" x14ac:dyDescent="0.25">
      <c r="A78" s="3" t="s">
        <v>12</v>
      </c>
      <c r="B78" s="2">
        <v>0.54208637986090902</v>
      </c>
      <c r="C78" s="2">
        <v>0.54208637986090902</v>
      </c>
      <c r="D78" s="2">
        <v>0.54208637986090902</v>
      </c>
      <c r="E78" s="2">
        <v>0.54208637986090902</v>
      </c>
      <c r="F78" s="2">
        <v>0.54208637986090902</v>
      </c>
      <c r="G78" s="2">
        <v>0.54208637986090902</v>
      </c>
      <c r="H78" s="2">
        <v>3.2525182791654546</v>
      </c>
    </row>
    <row r="79" spans="1:8" x14ac:dyDescent="0.25">
      <c r="A79" s="3" t="s">
        <v>13</v>
      </c>
      <c r="B79" s="2">
        <v>0.44200243387940769</v>
      </c>
      <c r="C79" s="2">
        <v>0.44200243387940769</v>
      </c>
      <c r="D79" s="2">
        <v>0.44200243387940769</v>
      </c>
      <c r="E79" s="2">
        <v>0.44200243387940769</v>
      </c>
      <c r="F79" s="2">
        <v>0.44200243387940769</v>
      </c>
      <c r="G79" s="2">
        <v>0.44200243387940769</v>
      </c>
      <c r="H79" s="2">
        <v>2.652014603276446</v>
      </c>
    </row>
    <row r="80" spans="1:8" x14ac:dyDescent="0.25">
      <c r="A80" s="3" t="s">
        <v>14</v>
      </c>
      <c r="B80" s="2">
        <v>0.36039671685801827</v>
      </c>
      <c r="C80" s="2">
        <v>0.36039671685801827</v>
      </c>
      <c r="D80" s="2">
        <v>0.36039671685801827</v>
      </c>
      <c r="E80" s="2">
        <v>0.36039671685801827</v>
      </c>
      <c r="F80" s="2">
        <v>0.36039671685801827</v>
      </c>
      <c r="G80" s="2">
        <v>0.36039671685801827</v>
      </c>
      <c r="H80" s="2">
        <v>2.1623803011481098</v>
      </c>
    </row>
    <row r="81" spans="1:8" x14ac:dyDescent="0.25">
      <c r="A81" s="3" t="s">
        <v>15</v>
      </c>
      <c r="B81" s="2">
        <v>0.29385764323070573</v>
      </c>
      <c r="C81" s="2">
        <v>0.29385764323070573</v>
      </c>
      <c r="D81" s="2">
        <v>0.29385764323070573</v>
      </c>
      <c r="E81" s="2">
        <v>0.29385764323070573</v>
      </c>
      <c r="F81" s="2">
        <v>0.29385764323070573</v>
      </c>
      <c r="G81" s="2">
        <v>0.29385764323070573</v>
      </c>
      <c r="H81" s="2">
        <v>1.7631458593842342</v>
      </c>
    </row>
    <row r="82" spans="1:8" x14ac:dyDescent="0.25">
      <c r="A82" s="3" t="s">
        <v>16</v>
      </c>
      <c r="B82" s="2">
        <v>0.2396034992713989</v>
      </c>
      <c r="C82" s="2">
        <v>0.2396034992713989</v>
      </c>
      <c r="D82" s="2">
        <v>0.2396034992713989</v>
      </c>
      <c r="E82" s="2">
        <v>0.2396034992713989</v>
      </c>
      <c r="F82" s="2">
        <v>0.2396034992713989</v>
      </c>
      <c r="G82" s="2">
        <v>0.2396034992713989</v>
      </c>
      <c r="H82" s="2">
        <v>1.4376209956283934</v>
      </c>
    </row>
    <row r="83" spans="1:8" x14ac:dyDescent="0.25">
      <c r="A83" s="3" t="s">
        <v>17</v>
      </c>
      <c r="B83" s="2">
        <v>0.19536615155532014</v>
      </c>
      <c r="C83" s="2">
        <v>0.19536615155532014</v>
      </c>
      <c r="D83" s="2">
        <v>0.19536615155532014</v>
      </c>
      <c r="E83" s="2">
        <v>0.19536615155532014</v>
      </c>
      <c r="F83" s="2">
        <v>0.19536615155532014</v>
      </c>
      <c r="G83" s="2">
        <v>0.19536615155532014</v>
      </c>
      <c r="H83" s="2">
        <v>1.1721969093319209</v>
      </c>
    </row>
    <row r="84" spans="1:8" x14ac:dyDescent="0.25">
      <c r="A84" s="3" t="s">
        <v>224</v>
      </c>
      <c r="B84" s="2">
        <v>1</v>
      </c>
      <c r="C84" s="2">
        <v>1</v>
      </c>
      <c r="D84" s="2">
        <v>1</v>
      </c>
      <c r="E84" s="2">
        <v>1</v>
      </c>
      <c r="F84" s="2">
        <v>1</v>
      </c>
      <c r="G84" s="2">
        <v>1</v>
      </c>
      <c r="H84" s="2">
        <v>6</v>
      </c>
    </row>
    <row r="85" spans="1:8" x14ac:dyDescent="0.25">
      <c r="A85" s="1" t="s">
        <v>85</v>
      </c>
      <c r="B85" s="2">
        <v>4.553518158247261</v>
      </c>
      <c r="C85" s="2">
        <v>4.553518158247261</v>
      </c>
      <c r="D85" s="2">
        <v>4.553518158247261</v>
      </c>
      <c r="E85" s="2">
        <v>4.553518158247261</v>
      </c>
      <c r="F85" s="2">
        <v>4.553518158247261</v>
      </c>
      <c r="G85" s="2">
        <v>4.553518158247261</v>
      </c>
      <c r="H85" s="2">
        <v>27.321108949483559</v>
      </c>
    </row>
    <row r="86" spans="1:8" x14ac:dyDescent="0.25">
      <c r="A86" s="3" t="s">
        <v>10</v>
      </c>
      <c r="B86" s="2">
        <v>0.81537269759999997</v>
      </c>
      <c r="C86" s="2">
        <v>0.81537269759999997</v>
      </c>
      <c r="D86" s="2">
        <v>0.81537269759999997</v>
      </c>
      <c r="E86" s="2">
        <v>0.81537269759999997</v>
      </c>
      <c r="F86" s="2">
        <v>0.81537269759999997</v>
      </c>
      <c r="G86" s="2">
        <v>0.81537269759999997</v>
      </c>
      <c r="H86" s="2">
        <v>4.8922361855999998</v>
      </c>
    </row>
    <row r="87" spans="1:8" x14ac:dyDescent="0.25">
      <c r="A87" s="3" t="s">
        <v>11</v>
      </c>
      <c r="B87" s="2">
        <v>0.664832635991501</v>
      </c>
      <c r="C87" s="2">
        <v>0.664832635991501</v>
      </c>
      <c r="D87" s="2">
        <v>0.664832635991501</v>
      </c>
      <c r="E87" s="2">
        <v>0.664832635991501</v>
      </c>
      <c r="F87" s="2">
        <v>0.664832635991501</v>
      </c>
      <c r="G87" s="2">
        <v>0.664832635991501</v>
      </c>
      <c r="H87" s="2">
        <v>3.9889958159490058</v>
      </c>
    </row>
    <row r="88" spans="1:8" x14ac:dyDescent="0.25">
      <c r="A88" s="3" t="s">
        <v>12</v>
      </c>
      <c r="B88" s="2">
        <v>0.54208637986090902</v>
      </c>
      <c r="C88" s="2">
        <v>0.54208637986090902</v>
      </c>
      <c r="D88" s="2">
        <v>0.54208637986090902</v>
      </c>
      <c r="E88" s="2">
        <v>0.54208637986090902</v>
      </c>
      <c r="F88" s="2">
        <v>0.54208637986090902</v>
      </c>
      <c r="G88" s="2">
        <v>0.54208637986090902</v>
      </c>
      <c r="H88" s="2">
        <v>3.2525182791654546</v>
      </c>
    </row>
    <row r="89" spans="1:8" x14ac:dyDescent="0.25">
      <c r="A89" s="3" t="s">
        <v>13</v>
      </c>
      <c r="B89" s="2">
        <v>0.44200243387940769</v>
      </c>
      <c r="C89" s="2">
        <v>0.44200243387940769</v>
      </c>
      <c r="D89" s="2">
        <v>0.44200243387940769</v>
      </c>
      <c r="E89" s="2">
        <v>0.44200243387940769</v>
      </c>
      <c r="F89" s="2">
        <v>0.44200243387940769</v>
      </c>
      <c r="G89" s="2">
        <v>0.44200243387940769</v>
      </c>
      <c r="H89" s="2">
        <v>2.652014603276446</v>
      </c>
    </row>
    <row r="90" spans="1:8" x14ac:dyDescent="0.25">
      <c r="A90" s="3" t="s">
        <v>14</v>
      </c>
      <c r="B90" s="2">
        <v>0.36039671685801827</v>
      </c>
      <c r="C90" s="2">
        <v>0.36039671685801827</v>
      </c>
      <c r="D90" s="2">
        <v>0.36039671685801827</v>
      </c>
      <c r="E90" s="2">
        <v>0.36039671685801827</v>
      </c>
      <c r="F90" s="2">
        <v>0.36039671685801827</v>
      </c>
      <c r="G90" s="2">
        <v>0.36039671685801827</v>
      </c>
      <c r="H90" s="2">
        <v>2.1623803011481098</v>
      </c>
    </row>
    <row r="91" spans="1:8" x14ac:dyDescent="0.25">
      <c r="A91" s="3" t="s">
        <v>15</v>
      </c>
      <c r="B91" s="2">
        <v>0.29385764323070573</v>
      </c>
      <c r="C91" s="2">
        <v>0.29385764323070573</v>
      </c>
      <c r="D91" s="2">
        <v>0.29385764323070573</v>
      </c>
      <c r="E91" s="2">
        <v>0.29385764323070573</v>
      </c>
      <c r="F91" s="2">
        <v>0.29385764323070573</v>
      </c>
      <c r="G91" s="2">
        <v>0.29385764323070573</v>
      </c>
      <c r="H91" s="2">
        <v>1.7631458593842342</v>
      </c>
    </row>
    <row r="92" spans="1:8" x14ac:dyDescent="0.25">
      <c r="A92" s="3" t="s">
        <v>16</v>
      </c>
      <c r="B92" s="2">
        <v>0.2396034992713989</v>
      </c>
      <c r="C92" s="2">
        <v>0.2396034992713989</v>
      </c>
      <c r="D92" s="2">
        <v>0.2396034992713989</v>
      </c>
      <c r="E92" s="2">
        <v>0.2396034992713989</v>
      </c>
      <c r="F92" s="2">
        <v>0.2396034992713989</v>
      </c>
      <c r="G92" s="2">
        <v>0.2396034992713989</v>
      </c>
      <c r="H92" s="2">
        <v>1.4376209956283934</v>
      </c>
    </row>
    <row r="93" spans="1:8" x14ac:dyDescent="0.25">
      <c r="A93" s="3" t="s">
        <v>17</v>
      </c>
      <c r="B93" s="2">
        <v>0.19536615155532014</v>
      </c>
      <c r="C93" s="2">
        <v>0.19536615155532014</v>
      </c>
      <c r="D93" s="2">
        <v>0.19536615155532014</v>
      </c>
      <c r="E93" s="2">
        <v>0.19536615155532014</v>
      </c>
      <c r="F93" s="2">
        <v>0.19536615155532014</v>
      </c>
      <c r="G93" s="2">
        <v>0.19536615155532014</v>
      </c>
      <c r="H93" s="2">
        <v>1.1721969093319209</v>
      </c>
    </row>
    <row r="94" spans="1:8" x14ac:dyDescent="0.25">
      <c r="A94" s="3" t="s">
        <v>224</v>
      </c>
      <c r="B94" s="2">
        <v>1</v>
      </c>
      <c r="C94" s="2">
        <v>1</v>
      </c>
      <c r="D94" s="2">
        <v>1</v>
      </c>
      <c r="E94" s="2">
        <v>1</v>
      </c>
      <c r="F94" s="2">
        <v>1</v>
      </c>
      <c r="G94" s="2">
        <v>1</v>
      </c>
      <c r="H94" s="2">
        <v>6</v>
      </c>
    </row>
    <row r="95" spans="1:8" x14ac:dyDescent="0.25">
      <c r="A95" s="1" t="s">
        <v>86</v>
      </c>
      <c r="B95" s="2">
        <v>4.553518158247261</v>
      </c>
      <c r="C95" s="2">
        <v>4.553518158247261</v>
      </c>
      <c r="D95" s="2">
        <v>4.553518158247261</v>
      </c>
      <c r="E95" s="2">
        <v>4.553518158247261</v>
      </c>
      <c r="F95" s="2">
        <v>4.553518158247261</v>
      </c>
      <c r="G95" s="2">
        <v>4.553518158247261</v>
      </c>
      <c r="H95" s="2">
        <v>27.321108949483559</v>
      </c>
    </row>
    <row r="96" spans="1:8" x14ac:dyDescent="0.25">
      <c r="A96" s="3" t="s">
        <v>10</v>
      </c>
      <c r="B96" s="2">
        <v>0.81537269759999997</v>
      </c>
      <c r="C96" s="2">
        <v>0.81537269759999997</v>
      </c>
      <c r="D96" s="2">
        <v>0.81537269759999997</v>
      </c>
      <c r="E96" s="2">
        <v>0.81537269759999997</v>
      </c>
      <c r="F96" s="2">
        <v>0.81537269759999997</v>
      </c>
      <c r="G96" s="2">
        <v>0.81537269759999997</v>
      </c>
      <c r="H96" s="2">
        <v>4.8922361855999998</v>
      </c>
    </row>
    <row r="97" spans="1:8" x14ac:dyDescent="0.25">
      <c r="A97" s="3" t="s">
        <v>11</v>
      </c>
      <c r="B97" s="2">
        <v>0.664832635991501</v>
      </c>
      <c r="C97" s="2">
        <v>0.664832635991501</v>
      </c>
      <c r="D97" s="2">
        <v>0.664832635991501</v>
      </c>
      <c r="E97" s="2">
        <v>0.664832635991501</v>
      </c>
      <c r="F97" s="2">
        <v>0.664832635991501</v>
      </c>
      <c r="G97" s="2">
        <v>0.664832635991501</v>
      </c>
      <c r="H97" s="2">
        <v>3.9889958159490058</v>
      </c>
    </row>
    <row r="98" spans="1:8" x14ac:dyDescent="0.25">
      <c r="A98" s="3" t="s">
        <v>12</v>
      </c>
      <c r="B98" s="2">
        <v>0.54208637986090902</v>
      </c>
      <c r="C98" s="2">
        <v>0.54208637986090902</v>
      </c>
      <c r="D98" s="2">
        <v>0.54208637986090902</v>
      </c>
      <c r="E98" s="2">
        <v>0.54208637986090902</v>
      </c>
      <c r="F98" s="2">
        <v>0.54208637986090902</v>
      </c>
      <c r="G98" s="2">
        <v>0.54208637986090902</v>
      </c>
      <c r="H98" s="2">
        <v>3.2525182791654546</v>
      </c>
    </row>
    <row r="99" spans="1:8" x14ac:dyDescent="0.25">
      <c r="A99" s="3" t="s">
        <v>13</v>
      </c>
      <c r="B99" s="2">
        <v>0.44200243387940769</v>
      </c>
      <c r="C99" s="2">
        <v>0.44200243387940769</v>
      </c>
      <c r="D99" s="2">
        <v>0.44200243387940769</v>
      </c>
      <c r="E99" s="2">
        <v>0.44200243387940769</v>
      </c>
      <c r="F99" s="2">
        <v>0.44200243387940769</v>
      </c>
      <c r="G99" s="2">
        <v>0.44200243387940769</v>
      </c>
      <c r="H99" s="2">
        <v>2.652014603276446</v>
      </c>
    </row>
    <row r="100" spans="1:8" x14ac:dyDescent="0.25">
      <c r="A100" s="3" t="s">
        <v>14</v>
      </c>
      <c r="B100" s="2">
        <v>0.36039671685801827</v>
      </c>
      <c r="C100" s="2">
        <v>0.36039671685801827</v>
      </c>
      <c r="D100" s="2">
        <v>0.36039671685801827</v>
      </c>
      <c r="E100" s="2">
        <v>0.36039671685801827</v>
      </c>
      <c r="F100" s="2">
        <v>0.36039671685801827</v>
      </c>
      <c r="G100" s="2">
        <v>0.36039671685801827</v>
      </c>
      <c r="H100" s="2">
        <v>2.1623803011481098</v>
      </c>
    </row>
    <row r="101" spans="1:8" x14ac:dyDescent="0.25">
      <c r="A101" s="3" t="s">
        <v>15</v>
      </c>
      <c r="B101" s="2">
        <v>0.29385764323070573</v>
      </c>
      <c r="C101" s="2">
        <v>0.29385764323070573</v>
      </c>
      <c r="D101" s="2">
        <v>0.29385764323070573</v>
      </c>
      <c r="E101" s="2">
        <v>0.29385764323070573</v>
      </c>
      <c r="F101" s="2">
        <v>0.29385764323070573</v>
      </c>
      <c r="G101" s="2">
        <v>0.29385764323070573</v>
      </c>
      <c r="H101" s="2">
        <v>1.7631458593842342</v>
      </c>
    </row>
    <row r="102" spans="1:8" x14ac:dyDescent="0.25">
      <c r="A102" s="3" t="s">
        <v>16</v>
      </c>
      <c r="B102" s="2">
        <v>0.2396034992713989</v>
      </c>
      <c r="C102" s="2">
        <v>0.2396034992713989</v>
      </c>
      <c r="D102" s="2">
        <v>0.2396034992713989</v>
      </c>
      <c r="E102" s="2">
        <v>0.2396034992713989</v>
      </c>
      <c r="F102" s="2">
        <v>0.2396034992713989</v>
      </c>
      <c r="G102" s="2">
        <v>0.2396034992713989</v>
      </c>
      <c r="H102" s="2">
        <v>1.4376209956283934</v>
      </c>
    </row>
    <row r="103" spans="1:8" x14ac:dyDescent="0.25">
      <c r="A103" s="3" t="s">
        <v>17</v>
      </c>
      <c r="B103" s="2">
        <v>0.19536615155532014</v>
      </c>
      <c r="C103" s="2">
        <v>0.19536615155532014</v>
      </c>
      <c r="D103" s="2">
        <v>0.19536615155532014</v>
      </c>
      <c r="E103" s="2">
        <v>0.19536615155532014</v>
      </c>
      <c r="F103" s="2">
        <v>0.19536615155532014</v>
      </c>
      <c r="G103" s="2">
        <v>0.19536615155532014</v>
      </c>
      <c r="H103" s="2">
        <v>1.1721969093319209</v>
      </c>
    </row>
    <row r="104" spans="1:8" x14ac:dyDescent="0.25">
      <c r="A104" s="3" t="s">
        <v>224</v>
      </c>
      <c r="B104" s="2">
        <v>1</v>
      </c>
      <c r="C104" s="2">
        <v>1</v>
      </c>
      <c r="D104" s="2">
        <v>1</v>
      </c>
      <c r="E104" s="2">
        <v>1</v>
      </c>
      <c r="F104" s="2">
        <v>1</v>
      </c>
      <c r="G104" s="2">
        <v>1</v>
      </c>
      <c r="H104" s="2">
        <v>6</v>
      </c>
    </row>
    <row r="105" spans="1:8" x14ac:dyDescent="0.25">
      <c r="A105" s="1" t="s">
        <v>87</v>
      </c>
      <c r="B105" s="2">
        <v>4.553518158247261</v>
      </c>
      <c r="C105" s="2">
        <v>4.553518158247261</v>
      </c>
      <c r="D105" s="2">
        <v>4.553518158247261</v>
      </c>
      <c r="E105" s="2">
        <v>4.553518158247261</v>
      </c>
      <c r="F105" s="2">
        <v>4.553518158247261</v>
      </c>
      <c r="G105" s="2">
        <v>4.553518158247261</v>
      </c>
      <c r="H105" s="2">
        <v>27.321108949483559</v>
      </c>
    </row>
    <row r="106" spans="1:8" x14ac:dyDescent="0.25">
      <c r="A106" s="3" t="s">
        <v>10</v>
      </c>
      <c r="B106" s="2">
        <v>0.81537269759999997</v>
      </c>
      <c r="C106" s="2">
        <v>0.81537269759999997</v>
      </c>
      <c r="D106" s="2">
        <v>0.81537269759999997</v>
      </c>
      <c r="E106" s="2">
        <v>0.81537269759999997</v>
      </c>
      <c r="F106" s="2">
        <v>0.81537269759999997</v>
      </c>
      <c r="G106" s="2">
        <v>0.81537269759999997</v>
      </c>
      <c r="H106" s="2">
        <v>4.8922361855999998</v>
      </c>
    </row>
    <row r="107" spans="1:8" x14ac:dyDescent="0.25">
      <c r="A107" s="3" t="s">
        <v>11</v>
      </c>
      <c r="B107" s="2">
        <v>0.664832635991501</v>
      </c>
      <c r="C107" s="2">
        <v>0.664832635991501</v>
      </c>
      <c r="D107" s="2">
        <v>0.664832635991501</v>
      </c>
      <c r="E107" s="2">
        <v>0.664832635991501</v>
      </c>
      <c r="F107" s="2">
        <v>0.664832635991501</v>
      </c>
      <c r="G107" s="2">
        <v>0.664832635991501</v>
      </c>
      <c r="H107" s="2">
        <v>3.9889958159490058</v>
      </c>
    </row>
    <row r="108" spans="1:8" x14ac:dyDescent="0.25">
      <c r="A108" s="3" t="s">
        <v>12</v>
      </c>
      <c r="B108" s="2">
        <v>0.54208637986090902</v>
      </c>
      <c r="C108" s="2">
        <v>0.54208637986090902</v>
      </c>
      <c r="D108" s="2">
        <v>0.54208637986090902</v>
      </c>
      <c r="E108" s="2">
        <v>0.54208637986090902</v>
      </c>
      <c r="F108" s="2">
        <v>0.54208637986090902</v>
      </c>
      <c r="G108" s="2">
        <v>0.54208637986090902</v>
      </c>
      <c r="H108" s="2">
        <v>3.2525182791654546</v>
      </c>
    </row>
    <row r="109" spans="1:8" x14ac:dyDescent="0.25">
      <c r="A109" s="3" t="s">
        <v>13</v>
      </c>
      <c r="B109" s="2">
        <v>0.44200243387940769</v>
      </c>
      <c r="C109" s="2">
        <v>0.44200243387940769</v>
      </c>
      <c r="D109" s="2">
        <v>0.44200243387940769</v>
      </c>
      <c r="E109" s="2">
        <v>0.44200243387940769</v>
      </c>
      <c r="F109" s="2">
        <v>0.44200243387940769</v>
      </c>
      <c r="G109" s="2">
        <v>0.44200243387940769</v>
      </c>
      <c r="H109" s="2">
        <v>2.652014603276446</v>
      </c>
    </row>
    <row r="110" spans="1:8" x14ac:dyDescent="0.25">
      <c r="A110" s="3" t="s">
        <v>14</v>
      </c>
      <c r="B110" s="2">
        <v>0.36039671685801827</v>
      </c>
      <c r="C110" s="2">
        <v>0.36039671685801827</v>
      </c>
      <c r="D110" s="2">
        <v>0.36039671685801827</v>
      </c>
      <c r="E110" s="2">
        <v>0.36039671685801827</v>
      </c>
      <c r="F110" s="2">
        <v>0.36039671685801827</v>
      </c>
      <c r="G110" s="2">
        <v>0.36039671685801827</v>
      </c>
      <c r="H110" s="2">
        <v>2.1623803011481098</v>
      </c>
    </row>
    <row r="111" spans="1:8" x14ac:dyDescent="0.25">
      <c r="A111" s="3" t="s">
        <v>15</v>
      </c>
      <c r="B111" s="2">
        <v>0.29385764323070573</v>
      </c>
      <c r="C111" s="2">
        <v>0.29385764323070573</v>
      </c>
      <c r="D111" s="2">
        <v>0.29385764323070573</v>
      </c>
      <c r="E111" s="2">
        <v>0.29385764323070573</v>
      </c>
      <c r="F111" s="2">
        <v>0.29385764323070573</v>
      </c>
      <c r="G111" s="2">
        <v>0.29385764323070573</v>
      </c>
      <c r="H111" s="2">
        <v>1.7631458593842342</v>
      </c>
    </row>
    <row r="112" spans="1:8" x14ac:dyDescent="0.25">
      <c r="A112" s="3" t="s">
        <v>16</v>
      </c>
      <c r="B112" s="2">
        <v>0.2396034992713989</v>
      </c>
      <c r="C112" s="2">
        <v>0.2396034992713989</v>
      </c>
      <c r="D112" s="2">
        <v>0.2396034992713989</v>
      </c>
      <c r="E112" s="2">
        <v>0.2396034992713989</v>
      </c>
      <c r="F112" s="2">
        <v>0.2396034992713989</v>
      </c>
      <c r="G112" s="2">
        <v>0.2396034992713989</v>
      </c>
      <c r="H112" s="2">
        <v>1.4376209956283934</v>
      </c>
    </row>
    <row r="113" spans="1:8" x14ac:dyDescent="0.25">
      <c r="A113" s="3" t="s">
        <v>17</v>
      </c>
      <c r="B113" s="2">
        <v>0.19536615155532014</v>
      </c>
      <c r="C113" s="2">
        <v>0.19536615155532014</v>
      </c>
      <c r="D113" s="2">
        <v>0.19536615155532014</v>
      </c>
      <c r="E113" s="2">
        <v>0.19536615155532014</v>
      </c>
      <c r="F113" s="2">
        <v>0.19536615155532014</v>
      </c>
      <c r="G113" s="2">
        <v>0.19536615155532014</v>
      </c>
      <c r="H113" s="2">
        <v>1.1721969093319209</v>
      </c>
    </row>
    <row r="114" spans="1:8" x14ac:dyDescent="0.25">
      <c r="A114" s="3" t="s">
        <v>224</v>
      </c>
      <c r="B114" s="2">
        <v>1</v>
      </c>
      <c r="C114" s="2">
        <v>1</v>
      </c>
      <c r="D114" s="2">
        <v>1</v>
      </c>
      <c r="E114" s="2">
        <v>1</v>
      </c>
      <c r="F114" s="2">
        <v>1</v>
      </c>
      <c r="G114" s="2">
        <v>1</v>
      </c>
      <c r="H114" s="2">
        <v>6</v>
      </c>
    </row>
    <row r="115" spans="1:8" x14ac:dyDescent="0.25">
      <c r="A115" s="1" t="s">
        <v>88</v>
      </c>
      <c r="B115" s="2">
        <v>4.553518158247261</v>
      </c>
      <c r="C115" s="2">
        <v>4.553518158247261</v>
      </c>
      <c r="D115" s="2">
        <v>4.553518158247261</v>
      </c>
      <c r="E115" s="2">
        <v>4.553518158247261</v>
      </c>
      <c r="F115" s="2">
        <v>4.553518158247261</v>
      </c>
      <c r="G115" s="2">
        <v>4.553518158247261</v>
      </c>
      <c r="H115" s="2">
        <v>27.321108949483559</v>
      </c>
    </row>
    <row r="116" spans="1:8" x14ac:dyDescent="0.25">
      <c r="A116" s="3" t="s">
        <v>10</v>
      </c>
      <c r="B116" s="2">
        <v>0.81537269759999997</v>
      </c>
      <c r="C116" s="2">
        <v>0.81537269759999997</v>
      </c>
      <c r="D116" s="2">
        <v>0.81537269759999997</v>
      </c>
      <c r="E116" s="2">
        <v>0.81537269759999997</v>
      </c>
      <c r="F116" s="2">
        <v>0.81537269759999997</v>
      </c>
      <c r="G116" s="2">
        <v>0.81537269759999997</v>
      </c>
      <c r="H116" s="2">
        <v>4.8922361855999998</v>
      </c>
    </row>
    <row r="117" spans="1:8" x14ac:dyDescent="0.25">
      <c r="A117" s="3" t="s">
        <v>11</v>
      </c>
      <c r="B117" s="2">
        <v>0.664832635991501</v>
      </c>
      <c r="C117" s="2">
        <v>0.664832635991501</v>
      </c>
      <c r="D117" s="2">
        <v>0.664832635991501</v>
      </c>
      <c r="E117" s="2">
        <v>0.664832635991501</v>
      </c>
      <c r="F117" s="2">
        <v>0.664832635991501</v>
      </c>
      <c r="G117" s="2">
        <v>0.664832635991501</v>
      </c>
      <c r="H117" s="2">
        <v>3.9889958159490058</v>
      </c>
    </row>
    <row r="118" spans="1:8" x14ac:dyDescent="0.25">
      <c r="A118" s="3" t="s">
        <v>12</v>
      </c>
      <c r="B118" s="2">
        <v>0.54208637986090902</v>
      </c>
      <c r="C118" s="2">
        <v>0.54208637986090902</v>
      </c>
      <c r="D118" s="2">
        <v>0.54208637986090902</v>
      </c>
      <c r="E118" s="2">
        <v>0.54208637986090902</v>
      </c>
      <c r="F118" s="2">
        <v>0.54208637986090902</v>
      </c>
      <c r="G118" s="2">
        <v>0.54208637986090902</v>
      </c>
      <c r="H118" s="2">
        <v>3.2525182791654546</v>
      </c>
    </row>
    <row r="119" spans="1:8" x14ac:dyDescent="0.25">
      <c r="A119" s="3" t="s">
        <v>13</v>
      </c>
      <c r="B119" s="2">
        <v>0.44200243387940769</v>
      </c>
      <c r="C119" s="2">
        <v>0.44200243387940769</v>
      </c>
      <c r="D119" s="2">
        <v>0.44200243387940769</v>
      </c>
      <c r="E119" s="2">
        <v>0.44200243387940769</v>
      </c>
      <c r="F119" s="2">
        <v>0.44200243387940769</v>
      </c>
      <c r="G119" s="2">
        <v>0.44200243387940769</v>
      </c>
      <c r="H119" s="2">
        <v>2.652014603276446</v>
      </c>
    </row>
    <row r="120" spans="1:8" x14ac:dyDescent="0.25">
      <c r="A120" s="3" t="s">
        <v>14</v>
      </c>
      <c r="B120" s="2">
        <v>0.36039671685801827</v>
      </c>
      <c r="C120" s="2">
        <v>0.36039671685801827</v>
      </c>
      <c r="D120" s="2">
        <v>0.36039671685801827</v>
      </c>
      <c r="E120" s="2">
        <v>0.36039671685801827</v>
      </c>
      <c r="F120" s="2">
        <v>0.36039671685801827</v>
      </c>
      <c r="G120" s="2">
        <v>0.36039671685801827</v>
      </c>
      <c r="H120" s="2">
        <v>2.1623803011481098</v>
      </c>
    </row>
    <row r="121" spans="1:8" x14ac:dyDescent="0.25">
      <c r="A121" s="3" t="s">
        <v>15</v>
      </c>
      <c r="B121" s="2">
        <v>0.29385764323070573</v>
      </c>
      <c r="C121" s="2">
        <v>0.29385764323070573</v>
      </c>
      <c r="D121" s="2">
        <v>0.29385764323070573</v>
      </c>
      <c r="E121" s="2">
        <v>0.29385764323070573</v>
      </c>
      <c r="F121" s="2">
        <v>0.29385764323070573</v>
      </c>
      <c r="G121" s="2">
        <v>0.29385764323070573</v>
      </c>
      <c r="H121" s="2">
        <v>1.7631458593842342</v>
      </c>
    </row>
    <row r="122" spans="1:8" x14ac:dyDescent="0.25">
      <c r="A122" s="3" t="s">
        <v>16</v>
      </c>
      <c r="B122" s="2">
        <v>0.2396034992713989</v>
      </c>
      <c r="C122" s="2">
        <v>0.2396034992713989</v>
      </c>
      <c r="D122" s="2">
        <v>0.2396034992713989</v>
      </c>
      <c r="E122" s="2">
        <v>0.2396034992713989</v>
      </c>
      <c r="F122" s="2">
        <v>0.2396034992713989</v>
      </c>
      <c r="G122" s="2">
        <v>0.2396034992713989</v>
      </c>
      <c r="H122" s="2">
        <v>1.4376209956283934</v>
      </c>
    </row>
    <row r="123" spans="1:8" x14ac:dyDescent="0.25">
      <c r="A123" s="3" t="s">
        <v>17</v>
      </c>
      <c r="B123" s="2">
        <v>0.19536615155532014</v>
      </c>
      <c r="C123" s="2">
        <v>0.19536615155532014</v>
      </c>
      <c r="D123" s="2">
        <v>0.19536615155532014</v>
      </c>
      <c r="E123" s="2">
        <v>0.19536615155532014</v>
      </c>
      <c r="F123" s="2">
        <v>0.19536615155532014</v>
      </c>
      <c r="G123" s="2">
        <v>0.19536615155532014</v>
      </c>
      <c r="H123" s="2">
        <v>1.1721969093319209</v>
      </c>
    </row>
    <row r="124" spans="1:8" x14ac:dyDescent="0.25">
      <c r="A124" s="3" t="s">
        <v>224</v>
      </c>
      <c r="B124" s="2">
        <v>1</v>
      </c>
      <c r="C124" s="2">
        <v>1</v>
      </c>
      <c r="D124" s="2">
        <v>1</v>
      </c>
      <c r="E124" s="2">
        <v>1</v>
      </c>
      <c r="F124" s="2">
        <v>1</v>
      </c>
      <c r="G124" s="2">
        <v>1</v>
      </c>
      <c r="H124" s="2">
        <v>6</v>
      </c>
    </row>
    <row r="125" spans="1:8" x14ac:dyDescent="0.25">
      <c r="A125" s="1" t="s">
        <v>225</v>
      </c>
      <c r="B125" s="2">
        <v>2.2223424215276957</v>
      </c>
      <c r="C125" s="2">
        <v>3.443787140614301</v>
      </c>
      <c r="D125" s="2">
        <v>2.2590275799227517</v>
      </c>
      <c r="E125" s="2">
        <v>3.1943721245408172</v>
      </c>
      <c r="F125" s="2">
        <v>2.7883918071344569</v>
      </c>
      <c r="G125" s="2">
        <v>1.8878241262683215</v>
      </c>
      <c r="H125" s="2">
        <v>15.795745200008344</v>
      </c>
    </row>
    <row r="126" spans="1:8" x14ac:dyDescent="0.25">
      <c r="A126" s="3" t="s">
        <v>10</v>
      </c>
      <c r="B126" s="2">
        <v>0.58878315106235546</v>
      </c>
      <c r="C126" s="2">
        <v>0.97361516476635801</v>
      </c>
      <c r="D126" s="2">
        <v>0.67019193853388437</v>
      </c>
      <c r="E126" s="2">
        <v>0.87482740876228504</v>
      </c>
      <c r="F126" s="2">
        <v>0.96449921599372757</v>
      </c>
      <c r="G126" s="2">
        <v>0.79763246899661711</v>
      </c>
      <c r="H126" s="2">
        <v>4.8695493481152274</v>
      </c>
    </row>
    <row r="127" spans="1:8" x14ac:dyDescent="0.25">
      <c r="A127" s="3" t="s">
        <v>11</v>
      </c>
      <c r="B127" s="2">
        <v>0.43357955409813936</v>
      </c>
      <c r="C127" s="2">
        <v>0.86899483937426147</v>
      </c>
      <c r="D127" s="2">
        <v>0.407005553793582</v>
      </c>
      <c r="E127" s="2">
        <v>0.76879482489525641</v>
      </c>
      <c r="F127" s="2">
        <v>0.61221089768718162</v>
      </c>
      <c r="G127" s="2">
        <v>6.2006764374296648E-2</v>
      </c>
      <c r="H127" s="2">
        <v>3.1525924342227172</v>
      </c>
    </row>
    <row r="128" spans="1:8" x14ac:dyDescent="0.25">
      <c r="A128" s="3" t="s">
        <v>12</v>
      </c>
      <c r="B128" s="2">
        <v>0.1998106860938795</v>
      </c>
      <c r="C128" s="2">
        <v>0.49799129460002628</v>
      </c>
      <c r="D128" s="2">
        <v>0.15391090560935528</v>
      </c>
      <c r="E128" s="2">
        <v>0.55070743301421987</v>
      </c>
      <c r="F128" s="2">
        <v>0.21168169345354748</v>
      </c>
      <c r="G128" s="2">
        <v>2.8184892897407762E-2</v>
      </c>
      <c r="H128" s="2">
        <v>1.6422869056684362</v>
      </c>
    </row>
    <row r="129" spans="1:8" x14ac:dyDescent="0.25">
      <c r="A129" s="3" t="s">
        <v>13</v>
      </c>
      <c r="B129" s="2">
        <v>3.3806054664303088E-5</v>
      </c>
      <c r="C129" s="2">
        <v>8.5485613872085142E-2</v>
      </c>
      <c r="D129" s="2">
        <v>2.3634026703040035E-2</v>
      </c>
      <c r="E129" s="2">
        <v>8.4915738113576742E-6</v>
      </c>
      <c r="F129" s="2"/>
      <c r="G129" s="2"/>
      <c r="H129" s="2">
        <v>0.10916193820360083</v>
      </c>
    </row>
    <row r="130" spans="1:8" x14ac:dyDescent="0.25">
      <c r="A130" s="3" t="s">
        <v>14</v>
      </c>
      <c r="B130" s="2">
        <v>3.3806054664303088E-5</v>
      </c>
      <c r="C130" s="2">
        <v>1.4674533989508118E-2</v>
      </c>
      <c r="D130" s="2">
        <v>3.629159454221661E-3</v>
      </c>
      <c r="E130" s="2">
        <v>8.4915738113576742E-6</v>
      </c>
      <c r="F130" s="2"/>
      <c r="G130" s="2"/>
      <c r="H130" s="2">
        <v>1.8345991072205442E-2</v>
      </c>
    </row>
    <row r="131" spans="1:8" x14ac:dyDescent="0.25">
      <c r="A131" s="3" t="s">
        <v>15</v>
      </c>
      <c r="B131" s="2">
        <v>3.3806054664303088E-5</v>
      </c>
      <c r="C131" s="2">
        <v>2.5190431238108916E-3</v>
      </c>
      <c r="D131" s="2">
        <v>5.5728118232481775E-4</v>
      </c>
      <c r="E131" s="2">
        <v>8.4915738113576742E-6</v>
      </c>
      <c r="F131" s="2"/>
      <c r="G131" s="2"/>
      <c r="H131" s="2">
        <v>3.1186219346113699E-3</v>
      </c>
    </row>
    <row r="132" spans="1:8" x14ac:dyDescent="0.25">
      <c r="A132" s="3" t="s">
        <v>16</v>
      </c>
      <c r="B132" s="2">
        <v>3.3806054664303088E-5</v>
      </c>
      <c r="C132" s="2">
        <v>4.3242110885128248E-4</v>
      </c>
      <c r="D132" s="2">
        <v>8.557417222659688E-5</v>
      </c>
      <c r="E132" s="2">
        <v>8.4915738113576742E-6</v>
      </c>
      <c r="F132" s="2"/>
      <c r="G132" s="2"/>
      <c r="H132" s="2">
        <v>5.6029290955354012E-4</v>
      </c>
    </row>
    <row r="133" spans="1:8" x14ac:dyDescent="0.25">
      <c r="A133" s="3" t="s">
        <v>17</v>
      </c>
      <c r="B133" s="2">
        <v>3.3806054664303088E-5</v>
      </c>
      <c r="C133" s="2">
        <v>7.4229779400239508E-5</v>
      </c>
      <c r="D133" s="2">
        <v>1.3140474117066106E-5</v>
      </c>
      <c r="E133" s="2">
        <v>8.4915738113576742E-6</v>
      </c>
      <c r="F133" s="2"/>
      <c r="G133" s="2"/>
      <c r="H133" s="2">
        <v>1.2966788199296638E-4</v>
      </c>
    </row>
    <row r="134" spans="1:8" x14ac:dyDescent="0.25">
      <c r="A134" s="3" t="s">
        <v>224</v>
      </c>
      <c r="B134" s="2">
        <v>1</v>
      </c>
      <c r="C134" s="2">
        <v>1</v>
      </c>
      <c r="D134" s="2">
        <v>1</v>
      </c>
      <c r="E134" s="2">
        <v>1</v>
      </c>
      <c r="F134" s="2">
        <v>1</v>
      </c>
      <c r="G134" s="2">
        <v>1</v>
      </c>
      <c r="H134" s="2">
        <v>6</v>
      </c>
    </row>
    <row r="135" spans="1:8" x14ac:dyDescent="0.25">
      <c r="A135" s="1" t="s">
        <v>226</v>
      </c>
      <c r="B135" s="2">
        <v>2.1632286002691181</v>
      </c>
      <c r="C135" s="2">
        <v>3.489421381660665</v>
      </c>
      <c r="D135" s="2">
        <v>2.2435748365662747</v>
      </c>
      <c r="E135" s="2">
        <v>3.0614104676226028</v>
      </c>
      <c r="F135" s="2">
        <v>2.9063122637102365</v>
      </c>
      <c r="G135" s="2">
        <v>2.0299630552158332</v>
      </c>
      <c r="H135" s="2">
        <v>15.893910605044731</v>
      </c>
    </row>
    <row r="136" spans="1:8" x14ac:dyDescent="0.25">
      <c r="A136" s="3" t="s">
        <v>10</v>
      </c>
      <c r="B136" s="2">
        <v>0.583148865404854</v>
      </c>
      <c r="C136" s="2">
        <v>0.97188243107385131</v>
      </c>
      <c r="D136" s="2">
        <v>0.65064800666238976</v>
      </c>
      <c r="E136" s="2">
        <v>0.85699110277114787</v>
      </c>
      <c r="F136" s="2">
        <v>0.96808408708788918</v>
      </c>
      <c r="G136" s="2">
        <v>0.81786922209695545</v>
      </c>
      <c r="H136" s="2">
        <v>4.8486237150970872</v>
      </c>
    </row>
    <row r="137" spans="1:8" x14ac:dyDescent="0.25">
      <c r="A137" s="3" t="s">
        <v>11</v>
      </c>
      <c r="B137" s="2">
        <v>0.40836386340868419</v>
      </c>
      <c r="C137" s="2">
        <v>0.87789171084345363</v>
      </c>
      <c r="D137" s="2">
        <v>0.38717522002542676</v>
      </c>
      <c r="E137" s="2">
        <v>0.72877169623747784</v>
      </c>
      <c r="F137" s="2">
        <v>0.63961591538683704</v>
      </c>
      <c r="G137" s="2">
        <v>0.1390088677839714</v>
      </c>
      <c r="H137" s="2">
        <v>3.1808272736858507</v>
      </c>
    </row>
    <row r="138" spans="1:8" x14ac:dyDescent="0.25">
      <c r="A138" s="3" t="s">
        <v>12</v>
      </c>
      <c r="B138" s="2">
        <v>0.17139920690451757</v>
      </c>
      <c r="C138" s="2">
        <v>0.50634640302591438</v>
      </c>
      <c r="D138" s="2">
        <v>0.15991548118948964</v>
      </c>
      <c r="E138" s="2">
        <v>0.47561466701342037</v>
      </c>
      <c r="F138" s="2">
        <v>0.19907484082367344</v>
      </c>
      <c r="G138" s="2">
        <v>7.3084965334906493E-2</v>
      </c>
      <c r="H138" s="2">
        <v>1.5854355642919216</v>
      </c>
    </row>
    <row r="139" spans="1:8" x14ac:dyDescent="0.25">
      <c r="A139" s="3" t="s">
        <v>13</v>
      </c>
      <c r="B139" s="2">
        <v>6.3332910212539979E-5</v>
      </c>
      <c r="C139" s="2">
        <v>0.10555418013364863</v>
      </c>
      <c r="D139" s="2">
        <v>3.5640257998849782E-2</v>
      </c>
      <c r="E139" s="2">
        <v>6.6003201114302537E-6</v>
      </c>
      <c r="F139" s="2">
        <v>1.9907484082367338E-2</v>
      </c>
      <c r="G139" s="2"/>
      <c r="H139" s="2">
        <v>0.16117185544518972</v>
      </c>
    </row>
    <row r="140" spans="1:8" x14ac:dyDescent="0.25">
      <c r="A140" s="3" t="s">
        <v>14</v>
      </c>
      <c r="B140" s="2">
        <v>6.3332910212539979E-5</v>
      </c>
      <c r="C140" s="2">
        <v>2.2004076413112233E-2</v>
      </c>
      <c r="D140" s="2">
        <v>7.9431208334322344E-3</v>
      </c>
      <c r="E140" s="2">
        <v>6.6003201114302537E-6</v>
      </c>
      <c r="F140" s="2">
        <v>1.9907484082367338E-2</v>
      </c>
      <c r="G140" s="2"/>
      <c r="H140" s="2">
        <v>4.9924614559235775E-2</v>
      </c>
    </row>
    <row r="141" spans="1:8" x14ac:dyDescent="0.25">
      <c r="A141" s="3" t="s">
        <v>15</v>
      </c>
      <c r="B141" s="2">
        <v>6.3332910212539979E-5</v>
      </c>
      <c r="C141" s="2">
        <v>4.5870223062794181E-3</v>
      </c>
      <c r="D141" s="2">
        <v>1.7702781101231479E-3</v>
      </c>
      <c r="E141" s="2">
        <v>6.6003201114302537E-6</v>
      </c>
      <c r="F141" s="2">
        <v>1.9907484082367338E-2</v>
      </c>
      <c r="G141" s="2"/>
      <c r="H141" s="2">
        <v>2.6334717729093876E-2</v>
      </c>
    </row>
    <row r="142" spans="1:8" x14ac:dyDescent="0.25">
      <c r="A142" s="3" t="s">
        <v>16</v>
      </c>
      <c r="B142" s="2">
        <v>6.3332910212539979E-5</v>
      </c>
      <c r="C142" s="2">
        <v>9.5622162199758369E-4</v>
      </c>
      <c r="D142" s="2">
        <v>3.9454071679116432E-4</v>
      </c>
      <c r="E142" s="2">
        <v>6.6003201114302537E-6</v>
      </c>
      <c r="F142" s="2">
        <v>1.9907484082367338E-2</v>
      </c>
      <c r="G142" s="2"/>
      <c r="H142" s="2">
        <v>2.1328179651480057E-2</v>
      </c>
    </row>
    <row r="143" spans="1:8" x14ac:dyDescent="0.25">
      <c r="A143" s="3" t="s">
        <v>17</v>
      </c>
      <c r="B143" s="2">
        <v>6.3332910212539979E-5</v>
      </c>
      <c r="C143" s="2">
        <v>1.9933624240805941E-4</v>
      </c>
      <c r="D143" s="2">
        <v>8.7931029772071915E-5</v>
      </c>
      <c r="E143" s="2">
        <v>6.6003201114302537E-6</v>
      </c>
      <c r="F143" s="2">
        <v>1.9907484082367338E-2</v>
      </c>
      <c r="G143" s="2"/>
      <c r="H143" s="2">
        <v>2.0264684584871441E-2</v>
      </c>
    </row>
    <row r="144" spans="1:8" x14ac:dyDescent="0.25">
      <c r="A144" s="3" t="s">
        <v>224</v>
      </c>
      <c r="B144" s="2">
        <v>1</v>
      </c>
      <c r="C144" s="2">
        <v>1</v>
      </c>
      <c r="D144" s="2">
        <v>1</v>
      </c>
      <c r="E144" s="2">
        <v>1</v>
      </c>
      <c r="F144" s="2">
        <v>1</v>
      </c>
      <c r="G144" s="2">
        <v>1</v>
      </c>
      <c r="H144" s="2">
        <v>6</v>
      </c>
    </row>
    <row r="145" spans="1:8" x14ac:dyDescent="0.25">
      <c r="A145" s="1" t="s">
        <v>221</v>
      </c>
      <c r="B145" s="2">
        <v>1.742208655054768</v>
      </c>
      <c r="C145" s="2">
        <v>4.1488240637515688</v>
      </c>
      <c r="D145" s="2">
        <v>2.3944096232027401</v>
      </c>
      <c r="E145" s="2">
        <v>2.1434885091337659</v>
      </c>
      <c r="F145" s="2">
        <v>2.8977674688315447</v>
      </c>
      <c r="G145" s="2">
        <v>4.1666666666666625</v>
      </c>
      <c r="H145" s="2">
        <v>17.493364986641051</v>
      </c>
    </row>
    <row r="146" spans="1:8" x14ac:dyDescent="0.25">
      <c r="A146" s="3" t="s">
        <v>10</v>
      </c>
      <c r="B146" s="2">
        <v>0.53244029448734065</v>
      </c>
      <c r="C146" s="2">
        <v>0.95628782784129129</v>
      </c>
      <c r="D146" s="2">
        <v>0.47475261981893857</v>
      </c>
      <c r="E146" s="2">
        <v>0.69646434885091346</v>
      </c>
      <c r="F146" s="2">
        <v>1.0003479269353435</v>
      </c>
      <c r="G146" s="2">
        <v>1</v>
      </c>
      <c r="H146" s="2">
        <v>4.6602930179338271</v>
      </c>
    </row>
    <row r="147" spans="1:8" x14ac:dyDescent="0.25">
      <c r="A147" s="3" t="s">
        <v>11</v>
      </c>
      <c r="B147" s="2">
        <v>0.19974142574968573</v>
      </c>
      <c r="C147" s="2">
        <v>0.95628782784129129</v>
      </c>
      <c r="D147" s="2">
        <v>0.23022486637734893</v>
      </c>
      <c r="E147" s="2">
        <v>0.41417206835592224</v>
      </c>
      <c r="F147" s="2">
        <v>0.89463612641345303</v>
      </c>
      <c r="G147" s="2">
        <v>1</v>
      </c>
      <c r="H147" s="2">
        <v>3.6950623147377013</v>
      </c>
    </row>
    <row r="148" spans="1:8" x14ac:dyDescent="0.25">
      <c r="A148" s="3" t="s">
        <v>12</v>
      </c>
      <c r="B148" s="2">
        <v>9.9191955467767788E-3</v>
      </c>
      <c r="C148" s="2">
        <v>0.58349024882313383</v>
      </c>
      <c r="D148" s="2">
        <v>0.1673560033414152</v>
      </c>
      <c r="E148" s="2">
        <v>3.2852091926929852E-2</v>
      </c>
      <c r="F148" s="2">
        <v>4.639025804581345E-4</v>
      </c>
      <c r="G148" s="2">
        <v>1.1666666666666623</v>
      </c>
      <c r="H148" s="2">
        <v>1.960748108885376</v>
      </c>
    </row>
    <row r="149" spans="1:8" x14ac:dyDescent="0.25">
      <c r="A149" s="3" t="s">
        <v>13</v>
      </c>
      <c r="B149" s="2">
        <v>2.1547854192963082E-5</v>
      </c>
      <c r="C149" s="2">
        <v>0.31489576328177532</v>
      </c>
      <c r="D149" s="2">
        <v>0.14169773775323774</v>
      </c>
      <c r="E149" s="2"/>
      <c r="F149" s="2">
        <v>4.639025804581345E-4</v>
      </c>
      <c r="G149" s="2"/>
      <c r="H149" s="2">
        <v>0.45707895146966415</v>
      </c>
    </row>
    <row r="150" spans="1:8" x14ac:dyDescent="0.25">
      <c r="A150" s="3" t="s">
        <v>14</v>
      </c>
      <c r="B150" s="2">
        <v>2.1547854192963082E-5</v>
      </c>
      <c r="C150" s="2">
        <v>0.16994172898829166</v>
      </c>
      <c r="D150" s="2">
        <v>0.11997328140912061</v>
      </c>
      <c r="E150" s="2"/>
      <c r="F150" s="2">
        <v>4.639025804581345E-4</v>
      </c>
      <c r="G150" s="2"/>
      <c r="H150" s="2">
        <v>0.29040046083206339</v>
      </c>
    </row>
    <row r="151" spans="1:8" x14ac:dyDescent="0.25">
      <c r="A151" s="3" t="s">
        <v>15</v>
      </c>
      <c r="B151" s="2">
        <v>2.1547854192963082E-5</v>
      </c>
      <c r="C151" s="2">
        <v>9.1713495763000696E-2</v>
      </c>
      <c r="D151" s="2">
        <v>0.10157952046586685</v>
      </c>
      <c r="E151" s="2"/>
      <c r="F151" s="2">
        <v>4.639025804581345E-4</v>
      </c>
      <c r="G151" s="2"/>
      <c r="H151" s="2">
        <v>0.19377846666351867</v>
      </c>
    </row>
    <row r="152" spans="1:8" x14ac:dyDescent="0.25">
      <c r="A152" s="3" t="s">
        <v>16</v>
      </c>
      <c r="B152" s="2">
        <v>2.1547854192963082E-5</v>
      </c>
      <c r="C152" s="2">
        <v>4.9495585075808299E-2</v>
      </c>
      <c r="D152" s="2">
        <v>8.6005807767220388E-2</v>
      </c>
      <c r="E152" s="2"/>
      <c r="F152" s="2">
        <v>4.639025804581345E-4</v>
      </c>
      <c r="G152" s="2"/>
      <c r="H152" s="2">
        <v>0.13598684327767979</v>
      </c>
    </row>
    <row r="153" spans="1:8" x14ac:dyDescent="0.25">
      <c r="A153" s="3" t="s">
        <v>17</v>
      </c>
      <c r="B153" s="2">
        <v>2.1547854192963082E-5</v>
      </c>
      <c r="C153" s="2">
        <v>2.6711586136976006E-2</v>
      </c>
      <c r="D153" s="2">
        <v>7.2819786269591957E-2</v>
      </c>
      <c r="E153" s="2"/>
      <c r="F153" s="2">
        <v>4.639025804581345E-4</v>
      </c>
      <c r="G153" s="2"/>
      <c r="H153" s="2">
        <v>0.10001682284121906</v>
      </c>
    </row>
    <row r="154" spans="1:8" x14ac:dyDescent="0.25">
      <c r="A154" s="3" t="s">
        <v>224</v>
      </c>
      <c r="B154" s="2">
        <v>1</v>
      </c>
      <c r="C154" s="2">
        <v>1</v>
      </c>
      <c r="D154" s="2">
        <v>1</v>
      </c>
      <c r="E154" s="2">
        <v>1</v>
      </c>
      <c r="F154" s="2">
        <v>1</v>
      </c>
      <c r="G154" s="2">
        <v>1</v>
      </c>
      <c r="H154" s="2">
        <v>6</v>
      </c>
    </row>
    <row r="155" spans="1:8" x14ac:dyDescent="0.25">
      <c r="A155" s="1" t="s">
        <v>227</v>
      </c>
      <c r="B155" s="2">
        <v>2.2223424215276957</v>
      </c>
      <c r="C155" s="2">
        <v>3.443787140614301</v>
      </c>
      <c r="D155" s="2">
        <v>2.2590275799227517</v>
      </c>
      <c r="E155" s="2">
        <v>3.1943721245408172</v>
      </c>
      <c r="F155" s="2">
        <v>2.7883918071344569</v>
      </c>
      <c r="G155" s="2">
        <v>1.8878241262683215</v>
      </c>
      <c r="H155" s="2">
        <v>15.795745200008344</v>
      </c>
    </row>
    <row r="156" spans="1:8" x14ac:dyDescent="0.25">
      <c r="A156" s="3" t="s">
        <v>10</v>
      </c>
      <c r="B156" s="2">
        <v>0.58878315106235546</v>
      </c>
      <c r="C156" s="2">
        <v>0.97361516476635801</v>
      </c>
      <c r="D156" s="2">
        <v>0.67019193853388437</v>
      </c>
      <c r="E156" s="2">
        <v>0.87482740876228504</v>
      </c>
      <c r="F156" s="2">
        <v>0.96449921599372757</v>
      </c>
      <c r="G156" s="2">
        <v>0.79763246899661711</v>
      </c>
      <c r="H156" s="2">
        <v>4.8695493481152274</v>
      </c>
    </row>
    <row r="157" spans="1:8" x14ac:dyDescent="0.25">
      <c r="A157" s="3" t="s">
        <v>11</v>
      </c>
      <c r="B157" s="2">
        <v>0.43357955409813936</v>
      </c>
      <c r="C157" s="2">
        <v>0.86899483937426147</v>
      </c>
      <c r="D157" s="2">
        <v>0.407005553793582</v>
      </c>
      <c r="E157" s="2">
        <v>0.76879482489525641</v>
      </c>
      <c r="F157" s="2">
        <v>0.61221089768718162</v>
      </c>
      <c r="G157" s="2">
        <v>6.2006764374296648E-2</v>
      </c>
      <c r="H157" s="2">
        <v>3.1525924342227172</v>
      </c>
    </row>
    <row r="158" spans="1:8" x14ac:dyDescent="0.25">
      <c r="A158" s="3" t="s">
        <v>12</v>
      </c>
      <c r="B158" s="2">
        <v>0.1998106860938795</v>
      </c>
      <c r="C158" s="2">
        <v>0.49799129460002628</v>
      </c>
      <c r="D158" s="2">
        <v>0.15391090560935528</v>
      </c>
      <c r="E158" s="2">
        <v>0.55070743301421987</v>
      </c>
      <c r="F158" s="2">
        <v>0.21168169345354748</v>
      </c>
      <c r="G158" s="2">
        <v>2.8184892897407762E-2</v>
      </c>
      <c r="H158" s="2">
        <v>1.6422869056684362</v>
      </c>
    </row>
    <row r="159" spans="1:8" x14ac:dyDescent="0.25">
      <c r="A159" s="3" t="s">
        <v>13</v>
      </c>
      <c r="B159" s="2">
        <v>3.3806054664303088E-5</v>
      </c>
      <c r="C159" s="2">
        <v>8.5485613872085142E-2</v>
      </c>
      <c r="D159" s="2">
        <v>2.3634026703040035E-2</v>
      </c>
      <c r="E159" s="2">
        <v>8.4915738113576742E-6</v>
      </c>
      <c r="F159" s="2"/>
      <c r="G159" s="2"/>
      <c r="H159" s="2">
        <v>0.10916193820360083</v>
      </c>
    </row>
    <row r="160" spans="1:8" x14ac:dyDescent="0.25">
      <c r="A160" s="3" t="s">
        <v>14</v>
      </c>
      <c r="B160" s="2">
        <v>3.3806054664303088E-5</v>
      </c>
      <c r="C160" s="2">
        <v>1.4674533989508118E-2</v>
      </c>
      <c r="D160" s="2">
        <v>3.629159454221661E-3</v>
      </c>
      <c r="E160" s="2">
        <v>8.4915738113576742E-6</v>
      </c>
      <c r="F160" s="2"/>
      <c r="G160" s="2"/>
      <c r="H160" s="2">
        <v>1.8345991072205442E-2</v>
      </c>
    </row>
    <row r="161" spans="1:8" x14ac:dyDescent="0.25">
      <c r="A161" s="3" t="s">
        <v>15</v>
      </c>
      <c r="B161" s="2">
        <v>3.3806054664303088E-5</v>
      </c>
      <c r="C161" s="2">
        <v>2.5190431238108916E-3</v>
      </c>
      <c r="D161" s="2">
        <v>5.5728118232481775E-4</v>
      </c>
      <c r="E161" s="2">
        <v>8.4915738113576742E-6</v>
      </c>
      <c r="F161" s="2"/>
      <c r="G161" s="2"/>
      <c r="H161" s="2">
        <v>3.1186219346113699E-3</v>
      </c>
    </row>
    <row r="162" spans="1:8" x14ac:dyDescent="0.25">
      <c r="A162" s="3" t="s">
        <v>16</v>
      </c>
      <c r="B162" s="2">
        <v>3.3806054664303088E-5</v>
      </c>
      <c r="C162" s="2">
        <v>4.3242110885128248E-4</v>
      </c>
      <c r="D162" s="2">
        <v>8.557417222659688E-5</v>
      </c>
      <c r="E162" s="2">
        <v>8.4915738113576742E-6</v>
      </c>
      <c r="F162" s="2"/>
      <c r="G162" s="2"/>
      <c r="H162" s="2">
        <v>5.6029290955354012E-4</v>
      </c>
    </row>
    <row r="163" spans="1:8" x14ac:dyDescent="0.25">
      <c r="A163" s="3" t="s">
        <v>17</v>
      </c>
      <c r="B163" s="2">
        <v>3.3806054664303088E-5</v>
      </c>
      <c r="C163" s="2">
        <v>7.4229779400239508E-5</v>
      </c>
      <c r="D163" s="2">
        <v>1.3140474117066106E-5</v>
      </c>
      <c r="E163" s="2">
        <v>8.4915738113576742E-6</v>
      </c>
      <c r="F163" s="2"/>
      <c r="G163" s="2"/>
      <c r="H163" s="2">
        <v>1.2966788199296638E-4</v>
      </c>
    </row>
    <row r="164" spans="1:8" x14ac:dyDescent="0.25">
      <c r="A164" s="3" t="s">
        <v>224</v>
      </c>
      <c r="B164" s="2">
        <v>1</v>
      </c>
      <c r="C164" s="2">
        <v>1</v>
      </c>
      <c r="D164" s="2">
        <v>1</v>
      </c>
      <c r="E164" s="2">
        <v>1</v>
      </c>
      <c r="F164" s="2">
        <v>1</v>
      </c>
      <c r="G164" s="2">
        <v>1</v>
      </c>
      <c r="H164" s="2">
        <v>6</v>
      </c>
    </row>
    <row r="165" spans="1:8" x14ac:dyDescent="0.25">
      <c r="A165" s="1" t="s">
        <v>220</v>
      </c>
      <c r="B165" s="2">
        <v>4.553518158247261</v>
      </c>
      <c r="C165" s="2">
        <v>4.553518158247261</v>
      </c>
      <c r="D165" s="2">
        <v>4.553518158247261</v>
      </c>
      <c r="E165" s="2">
        <v>4.553518158247261</v>
      </c>
      <c r="F165" s="2">
        <v>4.553518158247261</v>
      </c>
      <c r="G165" s="2">
        <v>4.553518158247261</v>
      </c>
      <c r="H165" s="2">
        <v>27.321108949483559</v>
      </c>
    </row>
    <row r="166" spans="1:8" x14ac:dyDescent="0.25">
      <c r="A166" s="3" t="s">
        <v>10</v>
      </c>
      <c r="B166" s="2">
        <v>0.81537269759999997</v>
      </c>
      <c r="C166" s="2">
        <v>0.81537269759999997</v>
      </c>
      <c r="D166" s="2">
        <v>0.81537269759999997</v>
      </c>
      <c r="E166" s="2">
        <v>0.81537269759999997</v>
      </c>
      <c r="F166" s="2">
        <v>0.81537269759999997</v>
      </c>
      <c r="G166" s="2">
        <v>0.81537269759999997</v>
      </c>
      <c r="H166" s="2">
        <v>4.8922361855999998</v>
      </c>
    </row>
    <row r="167" spans="1:8" x14ac:dyDescent="0.25">
      <c r="A167" s="3" t="s">
        <v>11</v>
      </c>
      <c r="B167" s="2">
        <v>0.664832635991501</v>
      </c>
      <c r="C167" s="2">
        <v>0.664832635991501</v>
      </c>
      <c r="D167" s="2">
        <v>0.664832635991501</v>
      </c>
      <c r="E167" s="2">
        <v>0.664832635991501</v>
      </c>
      <c r="F167" s="2">
        <v>0.664832635991501</v>
      </c>
      <c r="G167" s="2">
        <v>0.664832635991501</v>
      </c>
      <c r="H167" s="2">
        <v>3.9889958159490058</v>
      </c>
    </row>
    <row r="168" spans="1:8" x14ac:dyDescent="0.25">
      <c r="A168" s="3" t="s">
        <v>12</v>
      </c>
      <c r="B168" s="2">
        <v>0.54208637986090902</v>
      </c>
      <c r="C168" s="2">
        <v>0.54208637986090902</v>
      </c>
      <c r="D168" s="2">
        <v>0.54208637986090902</v>
      </c>
      <c r="E168" s="2">
        <v>0.54208637986090902</v>
      </c>
      <c r="F168" s="2">
        <v>0.54208637986090902</v>
      </c>
      <c r="G168" s="2">
        <v>0.54208637986090902</v>
      </c>
      <c r="H168" s="2">
        <v>3.2525182791654546</v>
      </c>
    </row>
    <row r="169" spans="1:8" x14ac:dyDescent="0.25">
      <c r="A169" s="3" t="s">
        <v>13</v>
      </c>
      <c r="B169" s="2">
        <v>0.44200243387940769</v>
      </c>
      <c r="C169" s="2">
        <v>0.44200243387940769</v>
      </c>
      <c r="D169" s="2">
        <v>0.44200243387940769</v>
      </c>
      <c r="E169" s="2">
        <v>0.44200243387940769</v>
      </c>
      <c r="F169" s="2">
        <v>0.44200243387940769</v>
      </c>
      <c r="G169" s="2">
        <v>0.44200243387940769</v>
      </c>
      <c r="H169" s="2">
        <v>2.652014603276446</v>
      </c>
    </row>
    <row r="170" spans="1:8" x14ac:dyDescent="0.25">
      <c r="A170" s="3" t="s">
        <v>14</v>
      </c>
      <c r="B170" s="2">
        <v>0.36039671685801827</v>
      </c>
      <c r="C170" s="2">
        <v>0.36039671685801827</v>
      </c>
      <c r="D170" s="2">
        <v>0.36039671685801827</v>
      </c>
      <c r="E170" s="2">
        <v>0.36039671685801827</v>
      </c>
      <c r="F170" s="2">
        <v>0.36039671685801827</v>
      </c>
      <c r="G170" s="2">
        <v>0.36039671685801827</v>
      </c>
      <c r="H170" s="2">
        <v>2.1623803011481098</v>
      </c>
    </row>
    <row r="171" spans="1:8" x14ac:dyDescent="0.25">
      <c r="A171" s="3" t="s">
        <v>15</v>
      </c>
      <c r="B171" s="2">
        <v>0.29385764323070573</v>
      </c>
      <c r="C171" s="2">
        <v>0.29385764323070573</v>
      </c>
      <c r="D171" s="2">
        <v>0.29385764323070573</v>
      </c>
      <c r="E171" s="2">
        <v>0.29385764323070573</v>
      </c>
      <c r="F171" s="2">
        <v>0.29385764323070573</v>
      </c>
      <c r="G171" s="2">
        <v>0.29385764323070573</v>
      </c>
      <c r="H171" s="2">
        <v>1.7631458593842342</v>
      </c>
    </row>
    <row r="172" spans="1:8" x14ac:dyDescent="0.25">
      <c r="A172" s="3" t="s">
        <v>16</v>
      </c>
      <c r="B172" s="2">
        <v>0.2396034992713989</v>
      </c>
      <c r="C172" s="2">
        <v>0.2396034992713989</v>
      </c>
      <c r="D172" s="2">
        <v>0.2396034992713989</v>
      </c>
      <c r="E172" s="2">
        <v>0.2396034992713989</v>
      </c>
      <c r="F172" s="2">
        <v>0.2396034992713989</v>
      </c>
      <c r="G172" s="2">
        <v>0.2396034992713989</v>
      </c>
      <c r="H172" s="2">
        <v>1.4376209956283934</v>
      </c>
    </row>
    <row r="173" spans="1:8" x14ac:dyDescent="0.25">
      <c r="A173" s="3" t="s">
        <v>17</v>
      </c>
      <c r="B173" s="2">
        <v>0.19536615155532014</v>
      </c>
      <c r="C173" s="2">
        <v>0.19536615155532014</v>
      </c>
      <c r="D173" s="2">
        <v>0.19536615155532014</v>
      </c>
      <c r="E173" s="2">
        <v>0.19536615155532014</v>
      </c>
      <c r="F173" s="2">
        <v>0.19536615155532014</v>
      </c>
      <c r="G173" s="2">
        <v>0.19536615155532014</v>
      </c>
      <c r="H173" s="2">
        <v>1.1721969093319209</v>
      </c>
    </row>
    <row r="174" spans="1:8" x14ac:dyDescent="0.25">
      <c r="A174" s="3" t="s">
        <v>224</v>
      </c>
      <c r="B174" s="2">
        <v>1</v>
      </c>
      <c r="C174" s="2">
        <v>1</v>
      </c>
      <c r="D174" s="2">
        <v>1</v>
      </c>
      <c r="E174" s="2">
        <v>1</v>
      </c>
      <c r="F174" s="2">
        <v>1</v>
      </c>
      <c r="G174" s="2">
        <v>1</v>
      </c>
      <c r="H174" s="2">
        <v>6</v>
      </c>
    </row>
    <row r="175" spans="1:8" x14ac:dyDescent="0.25">
      <c r="A175" s="1" t="s">
        <v>228</v>
      </c>
      <c r="B175" s="2">
        <v>4.553518158247261</v>
      </c>
      <c r="C175" s="2">
        <v>4.553518158247261</v>
      </c>
      <c r="D175" s="2">
        <v>4.553518158247261</v>
      </c>
      <c r="E175" s="2">
        <v>4.553518158247261</v>
      </c>
      <c r="F175" s="2">
        <v>4.553518158247261</v>
      </c>
      <c r="G175" s="2">
        <v>4.553518158247261</v>
      </c>
      <c r="H175" s="2">
        <v>27.321108949483559</v>
      </c>
    </row>
    <row r="176" spans="1:8" x14ac:dyDescent="0.25">
      <c r="A176" s="3" t="s">
        <v>10</v>
      </c>
      <c r="B176" s="2">
        <v>0.81537269759999997</v>
      </c>
      <c r="C176" s="2">
        <v>0.81537269759999997</v>
      </c>
      <c r="D176" s="2">
        <v>0.81537269759999997</v>
      </c>
      <c r="E176" s="2">
        <v>0.81537269759999997</v>
      </c>
      <c r="F176" s="2">
        <v>0.81537269759999997</v>
      </c>
      <c r="G176" s="2">
        <v>0.81537269759999997</v>
      </c>
      <c r="H176" s="2">
        <v>4.8922361855999998</v>
      </c>
    </row>
    <row r="177" spans="1:8" x14ac:dyDescent="0.25">
      <c r="A177" s="3" t="s">
        <v>11</v>
      </c>
      <c r="B177" s="2">
        <v>0.664832635991501</v>
      </c>
      <c r="C177" s="2">
        <v>0.664832635991501</v>
      </c>
      <c r="D177" s="2">
        <v>0.664832635991501</v>
      </c>
      <c r="E177" s="2">
        <v>0.664832635991501</v>
      </c>
      <c r="F177" s="2">
        <v>0.664832635991501</v>
      </c>
      <c r="G177" s="2">
        <v>0.664832635991501</v>
      </c>
      <c r="H177" s="2">
        <v>3.9889958159490058</v>
      </c>
    </row>
    <row r="178" spans="1:8" x14ac:dyDescent="0.25">
      <c r="A178" s="3" t="s">
        <v>12</v>
      </c>
      <c r="B178" s="2">
        <v>0.54208637986090902</v>
      </c>
      <c r="C178" s="2">
        <v>0.54208637986090902</v>
      </c>
      <c r="D178" s="2">
        <v>0.54208637986090902</v>
      </c>
      <c r="E178" s="2">
        <v>0.54208637986090902</v>
      </c>
      <c r="F178" s="2">
        <v>0.54208637986090902</v>
      </c>
      <c r="G178" s="2">
        <v>0.54208637986090902</v>
      </c>
      <c r="H178" s="2">
        <v>3.2525182791654546</v>
      </c>
    </row>
    <row r="179" spans="1:8" x14ac:dyDescent="0.25">
      <c r="A179" s="3" t="s">
        <v>13</v>
      </c>
      <c r="B179" s="2">
        <v>0.44200243387940769</v>
      </c>
      <c r="C179" s="2">
        <v>0.44200243387940769</v>
      </c>
      <c r="D179" s="2">
        <v>0.44200243387940769</v>
      </c>
      <c r="E179" s="2">
        <v>0.44200243387940769</v>
      </c>
      <c r="F179" s="2">
        <v>0.44200243387940769</v>
      </c>
      <c r="G179" s="2">
        <v>0.44200243387940769</v>
      </c>
      <c r="H179" s="2">
        <v>2.652014603276446</v>
      </c>
    </row>
    <row r="180" spans="1:8" x14ac:dyDescent="0.25">
      <c r="A180" s="3" t="s">
        <v>14</v>
      </c>
      <c r="B180" s="2">
        <v>0.36039671685801827</v>
      </c>
      <c r="C180" s="2">
        <v>0.36039671685801827</v>
      </c>
      <c r="D180" s="2">
        <v>0.36039671685801827</v>
      </c>
      <c r="E180" s="2">
        <v>0.36039671685801827</v>
      </c>
      <c r="F180" s="2">
        <v>0.36039671685801827</v>
      </c>
      <c r="G180" s="2">
        <v>0.36039671685801827</v>
      </c>
      <c r="H180" s="2">
        <v>2.1623803011481098</v>
      </c>
    </row>
    <row r="181" spans="1:8" x14ac:dyDescent="0.25">
      <c r="A181" s="3" t="s">
        <v>15</v>
      </c>
      <c r="B181" s="2">
        <v>0.29385764323070573</v>
      </c>
      <c r="C181" s="2">
        <v>0.29385764323070573</v>
      </c>
      <c r="D181" s="2">
        <v>0.29385764323070573</v>
      </c>
      <c r="E181" s="2">
        <v>0.29385764323070573</v>
      </c>
      <c r="F181" s="2">
        <v>0.29385764323070573</v>
      </c>
      <c r="G181" s="2">
        <v>0.29385764323070573</v>
      </c>
      <c r="H181" s="2">
        <v>1.7631458593842342</v>
      </c>
    </row>
    <row r="182" spans="1:8" x14ac:dyDescent="0.25">
      <c r="A182" s="3" t="s">
        <v>16</v>
      </c>
      <c r="B182" s="2">
        <v>0.2396034992713989</v>
      </c>
      <c r="C182" s="2">
        <v>0.2396034992713989</v>
      </c>
      <c r="D182" s="2">
        <v>0.2396034992713989</v>
      </c>
      <c r="E182" s="2">
        <v>0.2396034992713989</v>
      </c>
      <c r="F182" s="2">
        <v>0.2396034992713989</v>
      </c>
      <c r="G182" s="2">
        <v>0.2396034992713989</v>
      </c>
      <c r="H182" s="2">
        <v>1.4376209956283934</v>
      </c>
    </row>
    <row r="183" spans="1:8" x14ac:dyDescent="0.25">
      <c r="A183" s="3" t="s">
        <v>17</v>
      </c>
      <c r="B183" s="2">
        <v>0.19536615155532014</v>
      </c>
      <c r="C183" s="2">
        <v>0.19536615155532014</v>
      </c>
      <c r="D183" s="2">
        <v>0.19536615155532014</v>
      </c>
      <c r="E183" s="2">
        <v>0.19536615155532014</v>
      </c>
      <c r="F183" s="2">
        <v>0.19536615155532014</v>
      </c>
      <c r="G183" s="2">
        <v>0.19536615155532014</v>
      </c>
      <c r="H183" s="2">
        <v>1.1721969093319209</v>
      </c>
    </row>
    <row r="184" spans="1:8" x14ac:dyDescent="0.25">
      <c r="A184" s="3" t="s">
        <v>224</v>
      </c>
      <c r="B184" s="2">
        <v>1</v>
      </c>
      <c r="C184" s="2">
        <v>1</v>
      </c>
      <c r="D184" s="2">
        <v>1</v>
      </c>
      <c r="E184" s="2">
        <v>1</v>
      </c>
      <c r="F184" s="2">
        <v>1</v>
      </c>
      <c r="G184" s="2">
        <v>1</v>
      </c>
      <c r="H184" s="2">
        <v>6</v>
      </c>
    </row>
    <row r="185" spans="1:8" x14ac:dyDescent="0.25">
      <c r="A185" s="1" t="s">
        <v>2</v>
      </c>
      <c r="B185" s="2">
        <v>70.786503566492428</v>
      </c>
      <c r="C185" s="2">
        <v>74.967067279728667</v>
      </c>
      <c r="D185" s="2">
        <v>70.057341943946213</v>
      </c>
      <c r="E185" s="2">
        <v>71.624436661802676</v>
      </c>
      <c r="F185" s="2">
        <v>72.428321671110041</v>
      </c>
      <c r="G185" s="2">
        <v>68.566836128686887</v>
      </c>
      <c r="H185" s="2">
        <v>428.43050725176653</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3:C23"/>
  <sheetViews>
    <sheetView workbookViewId="0">
      <selection activeCell="A10" sqref="A10"/>
    </sheetView>
  </sheetViews>
  <sheetFormatPr baseColWidth="10" defaultRowHeight="15" x14ac:dyDescent="0.25"/>
  <cols>
    <col min="1" max="1" width="22.42578125" bestFit="1" customWidth="1"/>
    <col min="2" max="2" width="17.7109375" customWidth="1"/>
    <col min="3" max="3" width="8.140625" bestFit="1" customWidth="1"/>
    <col min="4" max="4" width="8.140625" customWidth="1"/>
    <col min="5" max="5" width="8.140625" bestFit="1" customWidth="1"/>
    <col min="6" max="6" width="8.140625" customWidth="1"/>
    <col min="7" max="8" width="8.140625" bestFit="1" customWidth="1"/>
    <col min="9" max="9" width="12" bestFit="1" customWidth="1"/>
    <col min="10" max="10" width="15.5703125" bestFit="1" customWidth="1"/>
    <col min="11" max="11" width="12.85546875" bestFit="1" customWidth="1"/>
    <col min="12" max="12" width="8.140625" customWidth="1"/>
    <col min="13" max="13" width="12.42578125" customWidth="1"/>
    <col min="14" max="14" width="8.140625" bestFit="1" customWidth="1"/>
    <col min="15" max="15" width="12.42578125" customWidth="1"/>
    <col min="16" max="16" width="15.5703125" customWidth="1"/>
    <col min="17" max="17" width="12.85546875" bestFit="1" customWidth="1"/>
    <col min="18" max="18" width="8.140625" customWidth="1"/>
    <col min="19" max="19" width="12.42578125" bestFit="1" customWidth="1"/>
    <col min="20" max="20" width="8.140625" customWidth="1"/>
    <col min="21" max="21" width="12.42578125" bestFit="1" customWidth="1"/>
    <col min="22" max="22" width="8.140625" customWidth="1"/>
    <col min="23" max="23" width="12.28515625" bestFit="1" customWidth="1"/>
    <col min="24" max="24" width="8.140625" customWidth="1"/>
    <col min="25" max="25" width="12.5703125" bestFit="1" customWidth="1"/>
    <col min="26" max="26" width="8.140625" customWidth="1"/>
    <col min="27" max="27" width="12.5703125" bestFit="1" customWidth="1"/>
    <col min="28" max="28" width="8.140625" customWidth="1"/>
    <col min="29" max="29" width="13.5703125" bestFit="1" customWidth="1"/>
    <col min="30" max="30" width="8.140625" customWidth="1"/>
    <col min="31" max="31" width="12.42578125" bestFit="1" customWidth="1"/>
    <col min="32" max="32" width="9.140625" customWidth="1"/>
    <col min="33" max="33" width="12.5703125" bestFit="1" customWidth="1"/>
    <col min="34" max="34" width="8.140625" customWidth="1"/>
    <col min="35" max="35" width="13" bestFit="1" customWidth="1"/>
    <col min="36" max="36" width="8.140625" customWidth="1"/>
    <col min="37" max="37" width="12.7109375" bestFit="1" customWidth="1"/>
    <col min="38" max="38" width="15.5703125" bestFit="1" customWidth="1"/>
    <col min="39" max="39" width="12" bestFit="1" customWidth="1"/>
    <col min="40" max="40" width="12.85546875" bestFit="1" customWidth="1"/>
    <col min="41" max="44" width="12" bestFit="1" customWidth="1"/>
    <col min="45" max="45" width="12.42578125" bestFit="1" customWidth="1"/>
    <col min="46" max="48" width="12" bestFit="1" customWidth="1"/>
    <col min="49" max="49" width="12.42578125" bestFit="1" customWidth="1"/>
    <col min="50" max="53" width="12" bestFit="1" customWidth="1"/>
    <col min="54" max="54" width="12.28515625" bestFit="1" customWidth="1"/>
    <col min="55" max="58" width="12" bestFit="1" customWidth="1"/>
    <col min="59" max="59" width="12.5703125" bestFit="1" customWidth="1"/>
    <col min="60" max="60" width="12" bestFit="1" customWidth="1"/>
    <col min="61" max="61" width="11" customWidth="1"/>
    <col min="62" max="63" width="12" bestFit="1" customWidth="1"/>
    <col min="64" max="64" width="12.5703125" bestFit="1" customWidth="1"/>
    <col min="65" max="68" width="12" bestFit="1" customWidth="1"/>
    <col min="69" max="69" width="13.5703125" bestFit="1" customWidth="1"/>
    <col min="70" max="73" width="12" bestFit="1" customWidth="1"/>
    <col min="74" max="74" width="12.42578125" bestFit="1" customWidth="1"/>
    <col min="75" max="78" width="12" bestFit="1" customWidth="1"/>
    <col min="79" max="79" width="12.5703125" bestFit="1" customWidth="1"/>
    <col min="80" max="82" width="12" bestFit="1" customWidth="1"/>
    <col min="83" max="83" width="13" bestFit="1" customWidth="1"/>
    <col min="84" max="87" width="12" bestFit="1" customWidth="1"/>
    <col min="88" max="88" width="12.7109375" bestFit="1" customWidth="1"/>
    <col min="89" max="89" width="15.5703125" bestFit="1" customWidth="1"/>
  </cols>
  <sheetData>
    <row r="3" spans="1:3" x14ac:dyDescent="0.25">
      <c r="A3" s="4" t="s">
        <v>56</v>
      </c>
      <c r="B3" s="4" t="s">
        <v>0</v>
      </c>
    </row>
    <row r="4" spans="1:3" x14ac:dyDescent="0.25">
      <c r="A4" s="4" t="s">
        <v>3</v>
      </c>
      <c r="B4" t="s">
        <v>13</v>
      </c>
      <c r="C4" t="s">
        <v>2</v>
      </c>
    </row>
    <row r="5" spans="1:3" x14ac:dyDescent="0.25">
      <c r="A5" s="1" t="s">
        <v>84</v>
      </c>
      <c r="B5" s="2">
        <v>7745.0369934786177</v>
      </c>
      <c r="C5" s="2">
        <v>7745.0369934786177</v>
      </c>
    </row>
    <row r="6" spans="1:3" x14ac:dyDescent="0.25">
      <c r="A6" s="1" t="s">
        <v>82</v>
      </c>
      <c r="B6" s="2">
        <v>5940.9253379395377</v>
      </c>
      <c r="C6" s="2">
        <v>5940.9253379395377</v>
      </c>
    </row>
    <row r="7" spans="1:3" x14ac:dyDescent="0.25">
      <c r="A7" s="1" t="s">
        <v>85</v>
      </c>
      <c r="B7" s="2">
        <v>4516.3589809681789</v>
      </c>
      <c r="C7" s="2">
        <v>4516.3589809681789</v>
      </c>
    </row>
    <row r="8" spans="1:3" x14ac:dyDescent="0.25">
      <c r="A8" s="1" t="s">
        <v>88</v>
      </c>
      <c r="B8" s="2">
        <v>4052.3995733291777</v>
      </c>
      <c r="C8" s="2">
        <v>4052.3995733291777</v>
      </c>
    </row>
    <row r="9" spans="1:3" x14ac:dyDescent="0.25">
      <c r="A9" s="1" t="s">
        <v>228</v>
      </c>
      <c r="B9" s="2">
        <v>3809.2166605316947</v>
      </c>
      <c r="C9" s="2">
        <v>3809.2166605316947</v>
      </c>
    </row>
    <row r="10" spans="1:3" x14ac:dyDescent="0.25">
      <c r="A10" s="1" t="s">
        <v>80</v>
      </c>
      <c r="B10" s="2">
        <v>2298.5308039108022</v>
      </c>
      <c r="C10" s="2">
        <v>2298.5308039108022</v>
      </c>
    </row>
    <row r="11" spans="1:3" x14ac:dyDescent="0.25">
      <c r="A11" s="1" t="s">
        <v>27</v>
      </c>
      <c r="B11" s="2">
        <v>1282.5258951671394</v>
      </c>
      <c r="C11" s="2">
        <v>1282.5258951671394</v>
      </c>
    </row>
    <row r="12" spans="1:3" x14ac:dyDescent="0.25">
      <c r="A12" s="1" t="s">
        <v>87</v>
      </c>
      <c r="B12" s="2">
        <v>1034.8705430979458</v>
      </c>
      <c r="C12" s="2">
        <v>1034.8705430979458</v>
      </c>
    </row>
    <row r="13" spans="1:3" x14ac:dyDescent="0.25">
      <c r="A13" s="1" t="s">
        <v>31</v>
      </c>
      <c r="B13" s="2">
        <v>930.96280852079326</v>
      </c>
      <c r="C13" s="2">
        <v>930.96280852079326</v>
      </c>
    </row>
    <row r="14" spans="1:3" x14ac:dyDescent="0.25">
      <c r="A14" s="1" t="s">
        <v>79</v>
      </c>
      <c r="B14" s="2">
        <v>916.37046782437778</v>
      </c>
      <c r="C14" s="2">
        <v>916.37046782437778</v>
      </c>
    </row>
    <row r="15" spans="1:3" x14ac:dyDescent="0.25">
      <c r="A15" s="1" t="s">
        <v>225</v>
      </c>
      <c r="B15" s="2">
        <v>898.36705947934524</v>
      </c>
      <c r="C15" s="2">
        <v>898.36705947934524</v>
      </c>
    </row>
    <row r="16" spans="1:3" x14ac:dyDescent="0.25">
      <c r="A16" s="1" t="s">
        <v>227</v>
      </c>
      <c r="B16" s="2">
        <v>805.40478621986972</v>
      </c>
      <c r="C16" s="2">
        <v>805.40478621986972</v>
      </c>
    </row>
    <row r="17" spans="1:3" x14ac:dyDescent="0.25">
      <c r="A17" s="1" t="s">
        <v>30</v>
      </c>
      <c r="B17" s="2">
        <v>640.44410421550265</v>
      </c>
      <c r="C17" s="2">
        <v>640.44410421550265</v>
      </c>
    </row>
    <row r="18" spans="1:3" x14ac:dyDescent="0.25">
      <c r="A18" s="1" t="s">
        <v>221</v>
      </c>
      <c r="B18" s="2">
        <v>631.98891340412069</v>
      </c>
      <c r="C18" s="2">
        <v>631.98891340412069</v>
      </c>
    </row>
    <row r="19" spans="1:3" x14ac:dyDescent="0.25">
      <c r="A19" s="1" t="s">
        <v>220</v>
      </c>
      <c r="B19" s="2">
        <v>562.9036338231283</v>
      </c>
      <c r="C19" s="2">
        <v>562.9036338231283</v>
      </c>
    </row>
    <row r="20" spans="1:3" x14ac:dyDescent="0.25">
      <c r="A20" s="1" t="s">
        <v>29</v>
      </c>
      <c r="B20" s="2">
        <v>535.24654899024267</v>
      </c>
      <c r="C20" s="2">
        <v>535.24654899024267</v>
      </c>
    </row>
    <row r="21" spans="1:3" x14ac:dyDescent="0.25">
      <c r="A21" s="1" t="s">
        <v>226</v>
      </c>
      <c r="B21" s="2">
        <v>288.42733001129699</v>
      </c>
      <c r="C21" s="2">
        <v>288.42733001129699</v>
      </c>
    </row>
    <row r="22" spans="1:3" x14ac:dyDescent="0.25">
      <c r="A22" s="1" t="s">
        <v>86</v>
      </c>
      <c r="B22" s="2">
        <v>245.30014761343534</v>
      </c>
      <c r="C22" s="2">
        <v>245.30014761343534</v>
      </c>
    </row>
    <row r="23" spans="1:3" x14ac:dyDescent="0.25">
      <c r="A23" s="1" t="s">
        <v>2</v>
      </c>
      <c r="B23" s="2">
        <v>37135.280588525209</v>
      </c>
      <c r="C23" s="2">
        <v>37135.280588525209</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7"/>
  <dimension ref="A3:T10"/>
  <sheetViews>
    <sheetView workbookViewId="0">
      <selection activeCell="A7" sqref="A7"/>
    </sheetView>
  </sheetViews>
  <sheetFormatPr baseColWidth="10" defaultRowHeight="15" x14ac:dyDescent="0.25"/>
  <cols>
    <col min="1" max="1" width="22.42578125" bestFit="1" customWidth="1"/>
    <col min="2" max="2" width="23.7109375" customWidth="1"/>
    <col min="3" max="7" width="12" customWidth="1"/>
    <col min="8" max="8" width="5" customWidth="1"/>
    <col min="9" max="9" width="5.5703125" customWidth="1"/>
    <col min="10" max="10" width="12" customWidth="1"/>
    <col min="11" max="11" width="5.42578125" customWidth="1"/>
    <col min="12" max="12" width="6" customWidth="1"/>
    <col min="13" max="13" width="12" customWidth="1"/>
    <col min="14" max="16" width="12" bestFit="1" customWidth="1"/>
    <col min="17" max="17" width="6" customWidth="1"/>
    <col min="18" max="20" width="15.5703125" customWidth="1"/>
    <col min="21" max="21" width="15.5703125" bestFit="1" customWidth="1"/>
    <col min="22" max="22" width="12" bestFit="1" customWidth="1"/>
    <col min="23" max="23" width="14.140625" bestFit="1" customWidth="1"/>
    <col min="24" max="27" width="12" bestFit="1" customWidth="1"/>
    <col min="28" max="28" width="12.5703125" bestFit="1" customWidth="1"/>
    <col min="29" max="33" width="12" bestFit="1" customWidth="1"/>
    <col min="34" max="34" width="13.140625" bestFit="1" customWidth="1"/>
    <col min="35" max="37" width="12" bestFit="1" customWidth="1"/>
    <col min="38" max="38" width="13.85546875" bestFit="1" customWidth="1"/>
    <col min="39" max="41" width="12" bestFit="1" customWidth="1"/>
    <col min="42" max="42" width="14.42578125" bestFit="1" customWidth="1"/>
    <col min="43" max="43" width="12" bestFit="1" customWidth="1"/>
    <col min="44" max="44" width="11" customWidth="1"/>
    <col min="45" max="45" width="12" customWidth="1"/>
    <col min="46" max="50" width="12" bestFit="1" customWidth="1"/>
    <col min="51" max="51" width="13.85546875" bestFit="1" customWidth="1"/>
    <col min="52" max="52" width="6.85546875" customWidth="1"/>
    <col min="53" max="61" width="5" customWidth="1"/>
    <col min="62" max="62" width="13" bestFit="1" customWidth="1"/>
    <col min="63" max="63" width="7.42578125" customWidth="1"/>
    <col min="64" max="72" width="5" customWidth="1"/>
    <col min="73" max="73" width="13.5703125" bestFit="1" customWidth="1"/>
    <col min="74" max="74" width="12" bestFit="1" customWidth="1"/>
    <col min="75" max="75" width="10" customWidth="1"/>
    <col min="76" max="76" width="12" bestFit="1" customWidth="1"/>
    <col min="77" max="77" width="13" bestFit="1" customWidth="1"/>
    <col min="78" max="78" width="7.28515625" customWidth="1"/>
    <col min="79" max="87" width="5" customWidth="1"/>
    <col min="88" max="88" width="13.42578125" bestFit="1" customWidth="1"/>
    <col min="89" max="89" width="7.85546875" customWidth="1"/>
    <col min="90" max="98" width="5" customWidth="1"/>
    <col min="99" max="99" width="14" bestFit="1" customWidth="1"/>
    <col min="100" max="100" width="12" customWidth="1"/>
    <col min="101" max="108" width="12" bestFit="1" customWidth="1"/>
    <col min="109" max="109" width="11" customWidth="1"/>
    <col min="110" max="110" width="16.5703125" bestFit="1" customWidth="1"/>
    <col min="111" max="111" width="12" customWidth="1"/>
    <col min="112" max="114" width="12" bestFit="1" customWidth="1"/>
    <col min="115" max="115" width="10" customWidth="1"/>
    <col min="116" max="120" width="12" bestFit="1" customWidth="1"/>
    <col min="121" max="121" width="13.28515625" bestFit="1" customWidth="1"/>
    <col min="122" max="122" width="12" customWidth="1"/>
    <col min="123" max="125" width="12" bestFit="1" customWidth="1"/>
    <col min="126" max="126" width="10" customWidth="1"/>
    <col min="127" max="131" width="12" bestFit="1" customWidth="1"/>
    <col min="132" max="132" width="16.140625" bestFit="1" customWidth="1"/>
    <col min="133" max="133" width="12" customWidth="1"/>
    <col min="134" max="137" width="12" bestFit="1" customWidth="1"/>
    <col min="138" max="138" width="10" customWidth="1"/>
    <col min="139" max="139" width="12" bestFit="1" customWidth="1"/>
    <col min="140" max="140" width="11" customWidth="1"/>
    <col min="141" max="142" width="12" bestFit="1" customWidth="1"/>
    <col min="143" max="143" width="16.5703125" bestFit="1" customWidth="1"/>
    <col min="144" max="144" width="12" customWidth="1"/>
    <col min="145" max="153" width="12" bestFit="1" customWidth="1"/>
    <col min="154" max="154" width="16.5703125" bestFit="1" customWidth="1"/>
    <col min="155" max="155" width="7.85546875" customWidth="1"/>
    <col min="156" max="164" width="5" customWidth="1"/>
    <col min="165" max="165" width="14" bestFit="1" customWidth="1"/>
    <col min="166" max="166" width="15.5703125" customWidth="1"/>
    <col min="167" max="176" width="12" bestFit="1" customWidth="1"/>
    <col min="177" max="177" width="16.5703125" bestFit="1" customWidth="1"/>
    <col min="178" max="187" width="12" bestFit="1" customWidth="1"/>
    <col min="188" max="188" width="16.5703125" bestFit="1" customWidth="1"/>
    <col min="189" max="198" width="12" bestFit="1" customWidth="1"/>
    <col min="199" max="199" width="14" bestFit="1" customWidth="1"/>
    <col min="200" max="200" width="15.5703125" bestFit="1" customWidth="1"/>
  </cols>
  <sheetData>
    <row r="3" spans="1:20" x14ac:dyDescent="0.25">
      <c r="A3" s="4" t="s">
        <v>106</v>
      </c>
      <c r="B3" s="4" t="s">
        <v>0</v>
      </c>
    </row>
    <row r="4" spans="1:20" x14ac:dyDescent="0.25">
      <c r="A4" s="4" t="s">
        <v>3</v>
      </c>
      <c r="B4" t="s">
        <v>79</v>
      </c>
      <c r="C4" t="s">
        <v>84</v>
      </c>
      <c r="D4" t="s">
        <v>27</v>
      </c>
      <c r="E4" t="s">
        <v>29</v>
      </c>
      <c r="F4" t="s">
        <v>30</v>
      </c>
      <c r="G4" t="s">
        <v>31</v>
      </c>
      <c r="H4" t="s">
        <v>80</v>
      </c>
      <c r="I4" t="s">
        <v>82</v>
      </c>
      <c r="J4" t="s">
        <v>85</v>
      </c>
      <c r="K4" t="s">
        <v>86</v>
      </c>
      <c r="L4" t="s">
        <v>87</v>
      </c>
      <c r="M4" t="s">
        <v>88</v>
      </c>
      <c r="N4" t="s">
        <v>225</v>
      </c>
      <c r="O4" t="s">
        <v>226</v>
      </c>
      <c r="P4" t="s">
        <v>221</v>
      </c>
      <c r="Q4" t="s">
        <v>227</v>
      </c>
      <c r="R4" t="s">
        <v>220</v>
      </c>
      <c r="S4" t="s">
        <v>228</v>
      </c>
      <c r="T4" t="s">
        <v>2</v>
      </c>
    </row>
    <row r="5" spans="1:20" x14ac:dyDescent="0.25">
      <c r="A5" s="1" t="s">
        <v>10</v>
      </c>
      <c r="B5" s="2">
        <v>1.0749091552967163</v>
      </c>
      <c r="C5" s="2">
        <v>1.0354045806592533</v>
      </c>
      <c r="D5" s="2">
        <v>1.0218084142261266</v>
      </c>
      <c r="E5" s="2">
        <v>1.0071003787868509</v>
      </c>
      <c r="F5" s="2">
        <v>1.0228692219066968</v>
      </c>
      <c r="G5" s="2">
        <v>1.053154819723501</v>
      </c>
      <c r="H5" s="2">
        <v>0.98892590473918784</v>
      </c>
      <c r="I5" s="2">
        <v>1.0123776267585336</v>
      </c>
      <c r="J5" s="2">
        <v>1.0163999434266495</v>
      </c>
      <c r="K5" s="2">
        <v>1.0152322905989186</v>
      </c>
      <c r="L5" s="2">
        <v>1.0914542090243917</v>
      </c>
      <c r="M5" s="2">
        <v>1.0093939775476075</v>
      </c>
      <c r="N5" s="2">
        <v>1.0013836824096229</v>
      </c>
      <c r="O5" s="2">
        <v>1.0218624318296265</v>
      </c>
      <c r="P5" s="2">
        <v>1.0033220101761677</v>
      </c>
      <c r="Q5" s="2">
        <v>1.047057552521844</v>
      </c>
      <c r="R5" s="2">
        <v>0.99538022518877678</v>
      </c>
      <c r="S5" s="2">
        <v>1.0107979586380043</v>
      </c>
      <c r="T5" s="2">
        <v>18.428834383458476</v>
      </c>
    </row>
    <row r="6" spans="1:20" x14ac:dyDescent="0.25">
      <c r="A6" s="1" t="s">
        <v>11</v>
      </c>
      <c r="B6" s="2">
        <v>1.1218477278669368</v>
      </c>
      <c r="C6" s="2">
        <v>0.93372159686574019</v>
      </c>
      <c r="D6" s="2">
        <v>0.9794701680558251</v>
      </c>
      <c r="E6" s="2">
        <v>0.98611673200065963</v>
      </c>
      <c r="F6" s="2">
        <v>0.99085794178716491</v>
      </c>
      <c r="G6" s="2">
        <v>1.0458370152277374</v>
      </c>
      <c r="H6" s="2">
        <v>0.87618161258761196</v>
      </c>
      <c r="I6" s="2">
        <v>0.97662357086616813</v>
      </c>
      <c r="J6" s="2">
        <v>0.99004437088975006</v>
      </c>
      <c r="K6" s="2">
        <v>0.98416115942113036</v>
      </c>
      <c r="L6" s="2">
        <v>1.1029253208220486</v>
      </c>
      <c r="M6" s="2">
        <v>0.98475110415634137</v>
      </c>
      <c r="N6" s="2">
        <v>0.99349040889580986</v>
      </c>
      <c r="O6" s="2">
        <v>0.99949209995653343</v>
      </c>
      <c r="P6" s="2">
        <v>0.98885377313477751</v>
      </c>
      <c r="Q6" s="2">
        <v>1.0323095616329085</v>
      </c>
      <c r="R6" s="2">
        <v>0.94837185538578395</v>
      </c>
      <c r="S6" s="2">
        <v>0.93601731448924719</v>
      </c>
      <c r="T6" s="2">
        <v>17.871073334042176</v>
      </c>
    </row>
    <row r="7" spans="1:20" x14ac:dyDescent="0.25">
      <c r="A7" s="1" t="s">
        <v>12</v>
      </c>
      <c r="B7" s="2">
        <v>1.14923778887535</v>
      </c>
      <c r="C7" s="2">
        <v>0.85075057524919617</v>
      </c>
      <c r="D7" s="2">
        <v>0.94547558951697153</v>
      </c>
      <c r="E7" s="2">
        <v>0.97306282537211664</v>
      </c>
      <c r="F7" s="2">
        <v>0.97206588488025369</v>
      </c>
      <c r="G7" s="2">
        <v>1.0192777942084483</v>
      </c>
      <c r="H7" s="2">
        <v>0.79879967738000202</v>
      </c>
      <c r="I7" s="2">
        <v>0.95007915456043501</v>
      </c>
      <c r="J7" s="2">
        <v>0.98641359009772522</v>
      </c>
      <c r="K7" s="2">
        <v>0.96006098891632907</v>
      </c>
      <c r="L7" s="2">
        <v>1.1252879867339738</v>
      </c>
      <c r="M7" s="2">
        <v>0.96064201576794306</v>
      </c>
      <c r="N7" s="2">
        <v>0.98986925144856563</v>
      </c>
      <c r="O7" s="2">
        <v>0.96619511700989735</v>
      </c>
      <c r="P7" s="2">
        <v>0.97468983351476968</v>
      </c>
      <c r="Q7" s="2">
        <v>1.0063032033268782</v>
      </c>
      <c r="R7" s="2">
        <v>0.91032536005509146</v>
      </c>
      <c r="S7" s="2">
        <v>0.86941996021512147</v>
      </c>
      <c r="T7" s="2">
        <v>17.407956597129068</v>
      </c>
    </row>
    <row r="8" spans="1:20" x14ac:dyDescent="0.25">
      <c r="A8" s="1" t="s">
        <v>13</v>
      </c>
      <c r="B8" s="2">
        <v>1.1713568166698167</v>
      </c>
      <c r="C8" s="2">
        <v>0.78928562761230203</v>
      </c>
      <c r="D8" s="2">
        <v>0.9221975682166127</v>
      </c>
      <c r="E8" s="2">
        <v>0.94779555198519316</v>
      </c>
      <c r="F8" s="2">
        <v>0.96640787030985253</v>
      </c>
      <c r="G8" s="2">
        <v>0.99050677151227473</v>
      </c>
      <c r="H8" s="2">
        <v>0.7431347414789985</v>
      </c>
      <c r="I8" s="2">
        <v>0.93189134044449995</v>
      </c>
      <c r="J8" s="2">
        <v>0.97028436348428959</v>
      </c>
      <c r="K8" s="2">
        <v>0.94238418876197427</v>
      </c>
      <c r="L8" s="2">
        <v>1.1100421284156732</v>
      </c>
      <c r="M8" s="2">
        <v>0.9435345999838235</v>
      </c>
      <c r="N8" s="2">
        <v>0.98880972107760423</v>
      </c>
      <c r="O8" s="2">
        <v>0.9460047945536364</v>
      </c>
      <c r="P8" s="2">
        <v>0.98300616495790416</v>
      </c>
      <c r="Q8" s="2">
        <v>0.98743963813497027</v>
      </c>
      <c r="R8" s="2">
        <v>0.88089887639528119</v>
      </c>
      <c r="S8" s="2">
        <v>0.81390218260892988</v>
      </c>
      <c r="T8" s="2">
        <v>17.028882946603638</v>
      </c>
    </row>
    <row r="9" spans="1:20" x14ac:dyDescent="0.25">
      <c r="A9" s="1" t="s">
        <v>224</v>
      </c>
      <c r="B9" s="2">
        <v>0.99999919852300945</v>
      </c>
      <c r="C9" s="2">
        <v>1.0000005205451441</v>
      </c>
      <c r="D9" s="2">
        <v>0.99999918921509023</v>
      </c>
      <c r="E9" s="2">
        <v>0.99999804634436473</v>
      </c>
      <c r="F9" s="2">
        <v>0.99997373026364555</v>
      </c>
      <c r="G9" s="2">
        <v>1.0000017437174074</v>
      </c>
      <c r="H9" s="2">
        <v>1.0000000765064259</v>
      </c>
      <c r="I9" s="2">
        <v>0.99999952418810611</v>
      </c>
      <c r="J9" s="2">
        <v>0.99999962472337733</v>
      </c>
      <c r="K9" s="2">
        <v>1.0000041560129334</v>
      </c>
      <c r="L9" s="2">
        <v>0.99998125581540132</v>
      </c>
      <c r="M9" s="2">
        <v>0.99999856272142562</v>
      </c>
      <c r="N9" s="2">
        <v>1.0000030693905519</v>
      </c>
      <c r="O9" s="2">
        <v>1.0013817349358654</v>
      </c>
      <c r="P9" s="2">
        <v>1.0000015423551545</v>
      </c>
      <c r="Q9" s="2">
        <v>1.0000006658629907</v>
      </c>
      <c r="R9" s="2">
        <v>1.0000028910019383</v>
      </c>
      <c r="S9" s="2">
        <v>0.99999368105690345</v>
      </c>
      <c r="T9" s="2">
        <v>18.001339213179733</v>
      </c>
    </row>
    <row r="10" spans="1:20" x14ac:dyDescent="0.25">
      <c r="A10" s="1" t="s">
        <v>2</v>
      </c>
      <c r="B10" s="2">
        <v>5.5173506872318292</v>
      </c>
      <c r="C10" s="2">
        <v>4.6091629009316355</v>
      </c>
      <c r="D10" s="2">
        <v>4.8689509292306257</v>
      </c>
      <c r="E10" s="2">
        <v>4.9140735344891855</v>
      </c>
      <c r="F10" s="2">
        <v>4.9521746491476133</v>
      </c>
      <c r="G10" s="2">
        <v>5.1087781443893689</v>
      </c>
      <c r="H10" s="2">
        <v>4.4070420126922265</v>
      </c>
      <c r="I10" s="2">
        <v>4.8709712168177433</v>
      </c>
      <c r="J10" s="2">
        <v>4.9631418926217918</v>
      </c>
      <c r="K10" s="2">
        <v>4.9018427837112855</v>
      </c>
      <c r="L10" s="2">
        <v>5.4296909008114884</v>
      </c>
      <c r="M10" s="2">
        <v>4.8983202601771412</v>
      </c>
      <c r="N10" s="2">
        <v>4.9735561332221545</v>
      </c>
      <c r="O10" s="2">
        <v>4.9349361782855592</v>
      </c>
      <c r="P10" s="2">
        <v>4.9498733241387738</v>
      </c>
      <c r="Q10" s="2">
        <v>5.0731106214795911</v>
      </c>
      <c r="R10" s="2">
        <v>4.7349792080268713</v>
      </c>
      <c r="S10" s="2">
        <v>4.6301310970082064</v>
      </c>
      <c r="T10" s="2">
        <v>88.73808647441308</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8"/>
  <dimension ref="A3:R113"/>
  <sheetViews>
    <sheetView workbookViewId="0">
      <selection activeCell="E6" sqref="E6"/>
    </sheetView>
  </sheetViews>
  <sheetFormatPr baseColWidth="10" defaultRowHeight="15" x14ac:dyDescent="0.25"/>
  <cols>
    <col min="1" max="1" width="22.42578125" bestFit="1" customWidth="1"/>
    <col min="2" max="2" width="23.7109375" customWidth="1"/>
    <col min="3" max="7" width="12" customWidth="1"/>
    <col min="8" max="8" width="5" customWidth="1"/>
    <col min="9" max="9" width="5.5703125" customWidth="1"/>
    <col min="10" max="10" width="12" customWidth="1"/>
    <col min="11" max="11" width="5.42578125" customWidth="1"/>
    <col min="12" max="12" width="6" customWidth="1"/>
    <col min="13" max="13" width="12" customWidth="1"/>
    <col min="14" max="16" width="12" bestFit="1" customWidth="1"/>
    <col min="17" max="17" width="6" customWidth="1"/>
    <col min="18" max="20" width="15.5703125" customWidth="1"/>
    <col min="21" max="21" width="15.5703125" bestFit="1" customWidth="1"/>
    <col min="22" max="22" width="12" bestFit="1" customWidth="1"/>
    <col min="23" max="23" width="14.140625" bestFit="1" customWidth="1"/>
    <col min="24" max="27" width="12" bestFit="1" customWidth="1"/>
    <col min="28" max="28" width="12.5703125" bestFit="1" customWidth="1"/>
    <col min="29" max="33" width="12" bestFit="1" customWidth="1"/>
    <col min="34" max="34" width="13.140625" bestFit="1" customWidth="1"/>
    <col min="35" max="37" width="12" bestFit="1" customWidth="1"/>
    <col min="38" max="38" width="13.85546875" bestFit="1" customWidth="1"/>
    <col min="39" max="41" width="12" bestFit="1" customWidth="1"/>
    <col min="42" max="42" width="14.42578125" bestFit="1" customWidth="1"/>
    <col min="43" max="43" width="12" bestFit="1" customWidth="1"/>
    <col min="44" max="44" width="11" customWidth="1"/>
    <col min="45" max="45" width="12" customWidth="1"/>
    <col min="46" max="50" width="12" bestFit="1" customWidth="1"/>
    <col min="51" max="51" width="13.85546875" bestFit="1" customWidth="1"/>
    <col min="52" max="52" width="6.85546875" customWidth="1"/>
    <col min="53" max="61" width="5" customWidth="1"/>
    <col min="62" max="62" width="13" bestFit="1" customWidth="1"/>
    <col min="63" max="63" width="7.42578125" customWidth="1"/>
    <col min="64" max="72" width="5" customWidth="1"/>
    <col min="73" max="73" width="13.5703125" bestFit="1" customWidth="1"/>
    <col min="74" max="74" width="12" bestFit="1" customWidth="1"/>
    <col min="75" max="75" width="10" customWidth="1"/>
    <col min="76" max="76" width="12" bestFit="1" customWidth="1"/>
    <col min="77" max="77" width="13" bestFit="1" customWidth="1"/>
    <col min="78" max="78" width="7.28515625" customWidth="1"/>
    <col min="79" max="87" width="5" customWidth="1"/>
    <col min="88" max="88" width="13.42578125" bestFit="1" customWidth="1"/>
    <col min="89" max="89" width="7.85546875" customWidth="1"/>
    <col min="90" max="98" width="5" customWidth="1"/>
    <col min="99" max="99" width="14" bestFit="1" customWidth="1"/>
    <col min="100" max="100" width="12" customWidth="1"/>
    <col min="101" max="108" width="12" bestFit="1" customWidth="1"/>
    <col min="109" max="109" width="11" customWidth="1"/>
    <col min="110" max="110" width="16.5703125" bestFit="1" customWidth="1"/>
    <col min="111" max="111" width="12" customWidth="1"/>
    <col min="112" max="114" width="12" bestFit="1" customWidth="1"/>
    <col min="115" max="115" width="10" customWidth="1"/>
    <col min="116" max="120" width="12" bestFit="1" customWidth="1"/>
    <col min="121" max="121" width="13.28515625" bestFit="1" customWidth="1"/>
    <col min="122" max="122" width="12" customWidth="1"/>
    <col min="123" max="125" width="12" bestFit="1" customWidth="1"/>
    <col min="126" max="126" width="10" customWidth="1"/>
    <col min="127" max="131" width="12" bestFit="1" customWidth="1"/>
    <col min="132" max="132" width="16.140625" bestFit="1" customWidth="1"/>
    <col min="133" max="133" width="12" customWidth="1"/>
    <col min="134" max="137" width="12" bestFit="1" customWidth="1"/>
    <col min="138" max="138" width="10" customWidth="1"/>
    <col min="139" max="139" width="12" bestFit="1" customWidth="1"/>
    <col min="140" max="140" width="11" customWidth="1"/>
    <col min="141" max="142" width="12" bestFit="1" customWidth="1"/>
    <col min="143" max="143" width="16.5703125" bestFit="1" customWidth="1"/>
    <col min="144" max="144" width="12" customWidth="1"/>
    <col min="145" max="153" width="12" bestFit="1" customWidth="1"/>
    <col min="154" max="154" width="16.5703125" bestFit="1" customWidth="1"/>
    <col min="155" max="155" width="7.85546875" customWidth="1"/>
    <col min="156" max="164" width="5" customWidth="1"/>
    <col min="165" max="165" width="14" bestFit="1" customWidth="1"/>
    <col min="166" max="166" width="15.5703125" customWidth="1"/>
    <col min="167" max="176" width="12" bestFit="1" customWidth="1"/>
    <col min="177" max="177" width="16.5703125" bestFit="1" customWidth="1"/>
    <col min="178" max="187" width="12" bestFit="1" customWidth="1"/>
    <col min="188" max="188" width="16.5703125" bestFit="1" customWidth="1"/>
    <col min="189" max="198" width="12" bestFit="1" customWidth="1"/>
    <col min="199" max="199" width="14" bestFit="1" customWidth="1"/>
    <col min="200" max="200" width="15.5703125" bestFit="1" customWidth="1"/>
  </cols>
  <sheetData>
    <row r="3" spans="1:18" x14ac:dyDescent="0.25">
      <c r="A3" s="4" t="s">
        <v>107</v>
      </c>
      <c r="B3" s="4" t="s">
        <v>0</v>
      </c>
    </row>
    <row r="4" spans="1:18" x14ac:dyDescent="0.25">
      <c r="A4" s="4" t="s">
        <v>3</v>
      </c>
      <c r="B4" t="s">
        <v>45</v>
      </c>
      <c r="C4" t="s">
        <v>5</v>
      </c>
      <c r="D4" t="s">
        <v>7</v>
      </c>
      <c r="E4" t="s">
        <v>4</v>
      </c>
      <c r="F4" t="s">
        <v>6</v>
      </c>
      <c r="G4" t="s">
        <v>8</v>
      </c>
      <c r="H4" t="s">
        <v>39</v>
      </c>
      <c r="I4" t="s">
        <v>37</v>
      </c>
      <c r="J4" t="s">
        <v>9</v>
      </c>
      <c r="K4" t="s">
        <v>43</v>
      </c>
      <c r="L4" t="s">
        <v>38</v>
      </c>
      <c r="M4" t="s">
        <v>44</v>
      </c>
      <c r="N4" t="s">
        <v>35</v>
      </c>
      <c r="O4" t="s">
        <v>36</v>
      </c>
      <c r="P4" t="s">
        <v>34</v>
      </c>
      <c r="Q4" t="s">
        <v>42</v>
      </c>
      <c r="R4" t="s">
        <v>2</v>
      </c>
    </row>
    <row r="5" spans="1:18" x14ac:dyDescent="0.25">
      <c r="A5" s="1" t="s">
        <v>79</v>
      </c>
      <c r="B5" s="2">
        <v>4.1660768125716681</v>
      </c>
      <c r="C5" s="2">
        <v>4.3336732327504457</v>
      </c>
      <c r="D5" s="2">
        <v>4.7640663929838194</v>
      </c>
      <c r="E5" s="2">
        <v>5.1359755761120969</v>
      </c>
      <c r="F5" s="2">
        <v>5.1810223230138739</v>
      </c>
      <c r="G5" s="2">
        <v>5.4550346083204184</v>
      </c>
      <c r="H5" s="2">
        <v>5</v>
      </c>
      <c r="I5" s="2">
        <v>5</v>
      </c>
      <c r="J5" s="2">
        <v>4.7424006306161814</v>
      </c>
      <c r="K5" s="2">
        <v>6.5533864267582951</v>
      </c>
      <c r="L5" s="2">
        <v>6.3133241021625981</v>
      </c>
      <c r="M5" s="2">
        <v>5.5918118877415459</v>
      </c>
      <c r="N5" s="2">
        <v>5.526367297057508</v>
      </c>
      <c r="O5" s="2">
        <v>5.5499437873367317</v>
      </c>
      <c r="P5" s="2">
        <v>5</v>
      </c>
      <c r="Q5" s="2">
        <v>5</v>
      </c>
      <c r="R5" s="2">
        <v>83.31308307742519</v>
      </c>
    </row>
    <row r="6" spans="1:18" x14ac:dyDescent="0.25">
      <c r="A6" s="3" t="s">
        <v>10</v>
      </c>
      <c r="B6" s="2">
        <v>1.1033224573924192</v>
      </c>
      <c r="C6" s="2">
        <v>1.110476842113933</v>
      </c>
      <c r="D6" s="2">
        <v>1.0951201086199696</v>
      </c>
      <c r="E6" s="2">
        <v>1.1083414457936673</v>
      </c>
      <c r="F6" s="2">
        <v>1.104580710324049</v>
      </c>
      <c r="G6" s="2">
        <v>1.0804001749042722</v>
      </c>
      <c r="H6" s="2">
        <v>1</v>
      </c>
      <c r="I6" s="2">
        <v>1</v>
      </c>
      <c r="J6" s="2">
        <v>1.2264686214572795</v>
      </c>
      <c r="K6" s="2">
        <v>1.27242337811896</v>
      </c>
      <c r="L6" s="2">
        <v>1.2301770154735279</v>
      </c>
      <c r="M6" s="2">
        <v>1.0848737228027563</v>
      </c>
      <c r="N6" s="2">
        <v>1.0761157800759167</v>
      </c>
      <c r="O6" s="2">
        <v>1.0792708715784423</v>
      </c>
      <c r="P6" s="2">
        <v>1</v>
      </c>
      <c r="Q6" s="2">
        <v>1</v>
      </c>
      <c r="R6" s="2">
        <v>17.571571128655194</v>
      </c>
    </row>
    <row r="7" spans="1:18" x14ac:dyDescent="0.25">
      <c r="A7" s="3" t="s">
        <v>11</v>
      </c>
      <c r="B7" s="2">
        <v>1.1561883861335274</v>
      </c>
      <c r="C7" s="2">
        <v>1.1692616126259607</v>
      </c>
      <c r="D7" s="2">
        <v>1.1528003612857041</v>
      </c>
      <c r="E7" s="2">
        <v>1.1755373415024331</v>
      </c>
      <c r="F7" s="2">
        <v>1.169665130032034</v>
      </c>
      <c r="G7" s="2">
        <v>1.1307081151510139</v>
      </c>
      <c r="H7" s="2">
        <v>1</v>
      </c>
      <c r="I7" s="2">
        <v>1</v>
      </c>
      <c r="J7" s="2">
        <v>1.3797333669038896</v>
      </c>
      <c r="K7" s="2">
        <v>1.3859385657002516</v>
      </c>
      <c r="L7" s="2">
        <v>1.3746195655901636</v>
      </c>
      <c r="M7" s="2">
        <v>1.1391639933936981</v>
      </c>
      <c r="N7" s="2">
        <v>1.1239445777433463</v>
      </c>
      <c r="O7" s="2">
        <v>1.1294274478471098</v>
      </c>
      <c r="P7" s="2">
        <v>1</v>
      </c>
      <c r="Q7" s="2">
        <v>1</v>
      </c>
      <c r="R7" s="2">
        <v>18.486988463909135</v>
      </c>
    </row>
    <row r="8" spans="1:18" x14ac:dyDescent="0.25">
      <c r="A8" s="3" t="s">
        <v>12</v>
      </c>
      <c r="B8" s="2">
        <v>0.62534488391755283</v>
      </c>
      <c r="C8" s="2">
        <v>0.59968777577080512</v>
      </c>
      <c r="D8" s="2">
        <v>0.75296007103421692</v>
      </c>
      <c r="E8" s="2">
        <v>0.91578733422538283</v>
      </c>
      <c r="F8" s="2">
        <v>0.94325847348008374</v>
      </c>
      <c r="G8" s="2">
        <v>1.1110957457278172</v>
      </c>
      <c r="H8" s="2">
        <v>1</v>
      </c>
      <c r="I8" s="2">
        <v>1</v>
      </c>
      <c r="J8" s="2">
        <v>0.55767413735423543</v>
      </c>
      <c r="K8" s="2">
        <v>1.6125216545727346</v>
      </c>
      <c r="L8" s="2">
        <v>1.4712150554106602</v>
      </c>
      <c r="M8" s="2">
        <v>1.1708637236660124</v>
      </c>
      <c r="N8" s="2">
        <v>1.1518565011565398</v>
      </c>
      <c r="O8" s="2">
        <v>1.1587039474387089</v>
      </c>
      <c r="P8" s="2">
        <v>1</v>
      </c>
      <c r="Q8" s="2">
        <v>1</v>
      </c>
      <c r="R8" s="2">
        <v>16.070969303754751</v>
      </c>
    </row>
    <row r="9" spans="1:18" x14ac:dyDescent="0.25">
      <c r="A9" s="3" t="s">
        <v>13</v>
      </c>
      <c r="B9" s="2">
        <v>0.28122188654016433</v>
      </c>
      <c r="C9" s="2">
        <v>0.45423919827850334</v>
      </c>
      <c r="D9" s="2">
        <v>0.76318665334049407</v>
      </c>
      <c r="E9" s="2">
        <v>0.9363102557814782</v>
      </c>
      <c r="F9" s="2">
        <v>0.96351881065327594</v>
      </c>
      <c r="G9" s="2">
        <v>1.1328313740141758</v>
      </c>
      <c r="H9" s="2">
        <v>1</v>
      </c>
      <c r="I9" s="2">
        <v>1</v>
      </c>
      <c r="J9" s="2">
        <v>0.57852530637758426</v>
      </c>
      <c r="K9" s="2">
        <v>1.2822855974766127</v>
      </c>
      <c r="L9" s="2">
        <v>1.2372021000807611</v>
      </c>
      <c r="M9" s="2">
        <v>1.1969112497093173</v>
      </c>
      <c r="N9" s="2">
        <v>1.174451235032439</v>
      </c>
      <c r="O9" s="2">
        <v>1.1825425674033188</v>
      </c>
      <c r="P9" s="2">
        <v>1</v>
      </c>
      <c r="Q9" s="2">
        <v>1</v>
      </c>
      <c r="R9" s="2">
        <v>15.183226234688126</v>
      </c>
    </row>
    <row r="10" spans="1:18" x14ac:dyDescent="0.25">
      <c r="A10" s="3" t="s">
        <v>224</v>
      </c>
      <c r="B10" s="2">
        <v>0.99999919858800479</v>
      </c>
      <c r="C10" s="2">
        <v>1.000007803961243</v>
      </c>
      <c r="D10" s="2">
        <v>0.99999919870343501</v>
      </c>
      <c r="E10" s="2">
        <v>0.99999919880913568</v>
      </c>
      <c r="F10" s="2">
        <v>0.99999919852443131</v>
      </c>
      <c r="G10" s="2">
        <v>0.9999991985231399</v>
      </c>
      <c r="H10" s="2">
        <v>1</v>
      </c>
      <c r="I10" s="2">
        <v>1</v>
      </c>
      <c r="J10" s="2">
        <v>0.9999991985231923</v>
      </c>
      <c r="K10" s="2">
        <v>1.0002172308897357</v>
      </c>
      <c r="L10" s="2">
        <v>1.0001103656074855</v>
      </c>
      <c r="M10" s="2">
        <v>0.99999919816976268</v>
      </c>
      <c r="N10" s="2">
        <v>0.99999920304926648</v>
      </c>
      <c r="O10" s="2">
        <v>0.99999895306915254</v>
      </c>
      <c r="P10" s="2">
        <v>1</v>
      </c>
      <c r="Q10" s="2">
        <v>1</v>
      </c>
      <c r="R10" s="2">
        <v>16.000327946417983</v>
      </c>
    </row>
    <row r="11" spans="1:18" x14ac:dyDescent="0.25">
      <c r="A11" s="1" t="s">
        <v>84</v>
      </c>
      <c r="B11" s="2">
        <v>5</v>
      </c>
      <c r="C11" s="2">
        <v>3.1474181796146712</v>
      </c>
      <c r="D11" s="2">
        <v>3.1616331592672822</v>
      </c>
      <c r="E11" s="2">
        <v>12.340743847938226</v>
      </c>
      <c r="F11" s="2">
        <v>8.4454935651299845</v>
      </c>
      <c r="G11" s="2">
        <v>5.3738737558710472</v>
      </c>
      <c r="H11" s="2">
        <v>367.55654233169224</v>
      </c>
      <c r="I11" s="2">
        <v>5</v>
      </c>
      <c r="J11" s="2">
        <v>48.113066952787811</v>
      </c>
      <c r="K11" s="2">
        <v>3.3393724555398929</v>
      </c>
      <c r="L11" s="2">
        <v>3.7224585595306703</v>
      </c>
      <c r="M11" s="2">
        <v>5.0675430708941809</v>
      </c>
      <c r="N11" s="2">
        <v>4.7086438227516938</v>
      </c>
      <c r="O11" s="2">
        <v>4.8574430103866764</v>
      </c>
      <c r="P11" s="2">
        <v>5</v>
      </c>
      <c r="Q11" s="2">
        <v>5.2967880184076792</v>
      </c>
      <c r="R11" s="2">
        <v>490.13102072981206</v>
      </c>
    </row>
    <row r="12" spans="1:18" x14ac:dyDescent="0.25">
      <c r="A12" s="3" t="s">
        <v>10</v>
      </c>
      <c r="B12" s="2">
        <v>1</v>
      </c>
      <c r="C12" s="2">
        <v>1.1035137695069748</v>
      </c>
      <c r="D12" s="2">
        <v>1.0755449969340514</v>
      </c>
      <c r="E12" s="2">
        <v>2.2886026718155299</v>
      </c>
      <c r="F12" s="2">
        <v>1.9555298878567111</v>
      </c>
      <c r="G12" s="2">
        <v>1.2380078585999794</v>
      </c>
      <c r="H12" s="2">
        <v>49.79854021412833</v>
      </c>
      <c r="I12" s="2">
        <v>1</v>
      </c>
      <c r="J12" s="2">
        <v>9.6109652960925658</v>
      </c>
      <c r="K12" s="2">
        <v>1.2624121067506053</v>
      </c>
      <c r="L12" s="2">
        <v>1.1921785130403848</v>
      </c>
      <c r="M12" s="2">
        <v>1.1142164189648895</v>
      </c>
      <c r="N12" s="2">
        <v>1.0449479905156294</v>
      </c>
      <c r="O12" s="2">
        <v>1.0699022931753388</v>
      </c>
      <c r="P12" s="2">
        <v>1</v>
      </c>
      <c r="Q12" s="2">
        <v>1.0989267195033534</v>
      </c>
      <c r="R12" s="2">
        <v>76.853288736884323</v>
      </c>
    </row>
    <row r="13" spans="1:18" x14ac:dyDescent="0.25">
      <c r="A13" s="3" t="s">
        <v>11</v>
      </c>
      <c r="B13" s="2">
        <v>1</v>
      </c>
      <c r="C13" s="2">
        <v>1.0439038895624639</v>
      </c>
      <c r="D13" s="2">
        <v>0.99970947163824686</v>
      </c>
      <c r="E13" s="2">
        <v>3.3162222195810052</v>
      </c>
      <c r="F13" s="2">
        <v>2.7191953639439945</v>
      </c>
      <c r="G13" s="2">
        <v>1.3270626273512958</v>
      </c>
      <c r="H13" s="2">
        <v>93.632727237814706</v>
      </c>
      <c r="I13" s="2">
        <v>1</v>
      </c>
      <c r="J13" s="2">
        <v>16.872576277544734</v>
      </c>
      <c r="K13" s="2">
        <v>1.0769589030635611</v>
      </c>
      <c r="L13" s="2">
        <v>1.1635287066122217</v>
      </c>
      <c r="M13" s="2">
        <v>1.0763610808184991</v>
      </c>
      <c r="N13" s="2">
        <v>0.98179094834694736</v>
      </c>
      <c r="O13" s="2">
        <v>0.99615810267841332</v>
      </c>
      <c r="P13" s="2">
        <v>1</v>
      </c>
      <c r="Q13" s="2">
        <v>1.1876298574550845</v>
      </c>
      <c r="R13" s="2">
        <v>129.39382468641116</v>
      </c>
    </row>
    <row r="14" spans="1:18" x14ac:dyDescent="0.25">
      <c r="A14" s="3" t="s">
        <v>12</v>
      </c>
      <c r="B14" s="2">
        <v>1</v>
      </c>
      <c r="C14" s="2"/>
      <c r="D14" s="2">
        <v>8.6378170149810987E-2</v>
      </c>
      <c r="E14" s="2">
        <v>2.4806802649460016</v>
      </c>
      <c r="F14" s="2">
        <v>1.172341246177079</v>
      </c>
      <c r="G14" s="2">
        <v>0.88084331646976533</v>
      </c>
      <c r="H14" s="2">
        <v>93.819923940307362</v>
      </c>
      <c r="I14" s="2">
        <v>1</v>
      </c>
      <c r="J14" s="2">
        <v>8.5904146229514105</v>
      </c>
      <c r="K14" s="2"/>
      <c r="L14" s="2">
        <v>0.20911246282773893</v>
      </c>
      <c r="M14" s="2">
        <v>0.8996334093266658</v>
      </c>
      <c r="N14" s="2">
        <v>0.86984804427940876</v>
      </c>
      <c r="O14" s="2">
        <v>0.91978450241950149</v>
      </c>
      <c r="P14" s="2">
        <v>1</v>
      </c>
      <c r="Q14" s="2">
        <v>0.97786574798084114</v>
      </c>
      <c r="R14" s="2">
        <v>113.90682572783558</v>
      </c>
    </row>
    <row r="15" spans="1:18" x14ac:dyDescent="0.25">
      <c r="A15" s="3" t="s">
        <v>13</v>
      </c>
      <c r="B15" s="2">
        <v>1</v>
      </c>
      <c r="C15" s="2"/>
      <c r="D15" s="2"/>
      <c r="E15" s="2">
        <v>3.255238171035681</v>
      </c>
      <c r="F15" s="2">
        <v>1.5984265466007814</v>
      </c>
      <c r="G15" s="2">
        <v>0.92795943290477345</v>
      </c>
      <c r="H15" s="2">
        <v>129.30535041892955</v>
      </c>
      <c r="I15" s="2">
        <v>1</v>
      </c>
      <c r="J15" s="2">
        <v>12.039110235654077</v>
      </c>
      <c r="K15" s="2"/>
      <c r="L15" s="2">
        <v>0.15763835650470717</v>
      </c>
      <c r="M15" s="2">
        <v>0.97733163593176009</v>
      </c>
      <c r="N15" s="2">
        <v>0.81205631679260515</v>
      </c>
      <c r="O15" s="2">
        <v>0.87159758867826509</v>
      </c>
      <c r="P15" s="2">
        <v>1</v>
      </c>
      <c r="Q15" s="2">
        <v>1.0323651684710413</v>
      </c>
      <c r="R15" s="2">
        <v>153.97707387150325</v>
      </c>
    </row>
    <row r="16" spans="1:18" x14ac:dyDescent="0.25">
      <c r="A16" s="3" t="s">
        <v>224</v>
      </c>
      <c r="B16" s="2">
        <v>1</v>
      </c>
      <c r="C16" s="2">
        <v>1.0000005205452323</v>
      </c>
      <c r="D16" s="2">
        <v>1.000000520545173</v>
      </c>
      <c r="E16" s="2">
        <v>1.0000005205600087</v>
      </c>
      <c r="F16" s="2">
        <v>1.0000005205514182</v>
      </c>
      <c r="G16" s="2">
        <v>1.0000005205452327</v>
      </c>
      <c r="H16" s="2">
        <v>1.0000005205122928</v>
      </c>
      <c r="I16" s="2">
        <v>1</v>
      </c>
      <c r="J16" s="2">
        <v>1.0000005205450215</v>
      </c>
      <c r="K16" s="2">
        <v>1.0000014457257267</v>
      </c>
      <c r="L16" s="2">
        <v>1.0000005205456175</v>
      </c>
      <c r="M16" s="2">
        <v>1.0000005258523659</v>
      </c>
      <c r="N16" s="2">
        <v>1.0000005228171027</v>
      </c>
      <c r="O16" s="2">
        <v>1.0000005234351572</v>
      </c>
      <c r="P16" s="2">
        <v>1</v>
      </c>
      <c r="Q16" s="2">
        <v>1.0000005249973585</v>
      </c>
      <c r="R16" s="2">
        <v>16.000007707177708</v>
      </c>
    </row>
    <row r="17" spans="1:18" x14ac:dyDescent="0.25">
      <c r="A17" s="1" t="s">
        <v>27</v>
      </c>
      <c r="B17" s="2">
        <v>1.6162494762284176</v>
      </c>
      <c r="C17" s="2">
        <v>4.0979354910506149</v>
      </c>
      <c r="D17" s="2">
        <v>2.9815041945070155</v>
      </c>
      <c r="E17" s="2">
        <v>14.106697979080371</v>
      </c>
      <c r="F17" s="2">
        <v>5.3554096554513793</v>
      </c>
      <c r="G17" s="2">
        <v>4.9941940379290397</v>
      </c>
      <c r="H17" s="2">
        <v>5</v>
      </c>
      <c r="I17" s="2">
        <v>5</v>
      </c>
      <c r="J17" s="2">
        <v>8.4123920751116952</v>
      </c>
      <c r="K17" s="2">
        <v>13.743073971241181</v>
      </c>
      <c r="L17" s="2">
        <v>11.439306511458396</v>
      </c>
      <c r="M17" s="2">
        <v>12.922542822993897</v>
      </c>
      <c r="N17" s="2">
        <v>5.7446041401198693</v>
      </c>
      <c r="O17" s="2">
        <v>7.85681180107062</v>
      </c>
      <c r="P17" s="2">
        <v>5.0445831284139366</v>
      </c>
      <c r="Q17" s="2">
        <v>7.0884243999549987</v>
      </c>
      <c r="R17" s="2">
        <v>115.40372968461141</v>
      </c>
    </row>
    <row r="18" spans="1:18" x14ac:dyDescent="0.25">
      <c r="A18" s="3" t="s">
        <v>10</v>
      </c>
      <c r="B18" s="2">
        <v>0.59393847615964868</v>
      </c>
      <c r="C18" s="2">
        <v>0.65316695250082535</v>
      </c>
      <c r="D18" s="2">
        <v>1.0563623828686373</v>
      </c>
      <c r="E18" s="2">
        <v>2.2354832534217928</v>
      </c>
      <c r="F18" s="2">
        <v>1.9277168167408258</v>
      </c>
      <c r="G18" s="2">
        <v>1.2209025079242877</v>
      </c>
      <c r="H18" s="2">
        <v>1</v>
      </c>
      <c r="I18" s="2">
        <v>1</v>
      </c>
      <c r="J18" s="2">
        <v>1.6253999689374277</v>
      </c>
      <c r="K18" s="2">
        <v>1.879539166668154</v>
      </c>
      <c r="L18" s="2">
        <v>1.6225586532660217</v>
      </c>
      <c r="M18" s="2">
        <v>1.5511049321663692</v>
      </c>
      <c r="N18" s="2">
        <v>1.0265384000988655</v>
      </c>
      <c r="O18" s="2">
        <v>1.0471085308025589</v>
      </c>
      <c r="P18" s="2">
        <v>1.0218084142261263</v>
      </c>
      <c r="Q18" s="2">
        <v>1.0577891226188703</v>
      </c>
      <c r="R18" s="2">
        <v>20.519417578400411</v>
      </c>
    </row>
    <row r="19" spans="1:18" x14ac:dyDescent="0.25">
      <c r="A19" s="3" t="s">
        <v>11</v>
      </c>
      <c r="B19" s="2"/>
      <c r="C19" s="2">
        <v>0.2948930312154297</v>
      </c>
      <c r="D19" s="2">
        <v>0.92514262241802969</v>
      </c>
      <c r="E19" s="2">
        <v>5.3932473747746306</v>
      </c>
      <c r="F19" s="2">
        <v>2.1831578074781333</v>
      </c>
      <c r="G19" s="2">
        <v>1.31879358161283</v>
      </c>
      <c r="H19" s="2">
        <v>1</v>
      </c>
      <c r="I19" s="2">
        <v>1</v>
      </c>
      <c r="J19" s="2">
        <v>2.3154753974062281</v>
      </c>
      <c r="K19" s="2">
        <v>5.4269502124234936</v>
      </c>
      <c r="L19" s="2">
        <v>4.4061221693369976</v>
      </c>
      <c r="M19" s="2">
        <v>3.9081035743734578</v>
      </c>
      <c r="N19" s="2">
        <v>1.4272026567520129</v>
      </c>
      <c r="O19" s="2">
        <v>2.3972261049504064</v>
      </c>
      <c r="P19" s="2">
        <v>1.1551023672365772</v>
      </c>
      <c r="Q19" s="2">
        <v>1.9647046224843003</v>
      </c>
      <c r="R19" s="2">
        <v>35.116121522462521</v>
      </c>
    </row>
    <row r="20" spans="1:18" x14ac:dyDescent="0.25">
      <c r="A20" s="3" t="s">
        <v>12</v>
      </c>
      <c r="B20" s="2"/>
      <c r="C20" s="2"/>
      <c r="D20" s="2"/>
      <c r="E20" s="2">
        <v>3.5712220435640782</v>
      </c>
      <c r="F20" s="2">
        <v>0.11190942225492563</v>
      </c>
      <c r="G20" s="2">
        <v>0.72378531431580051</v>
      </c>
      <c r="H20" s="2">
        <v>1</v>
      </c>
      <c r="I20" s="2">
        <v>1</v>
      </c>
      <c r="J20" s="2">
        <v>1.6983985796516017</v>
      </c>
      <c r="K20" s="2">
        <v>4.3761166157289066</v>
      </c>
      <c r="L20" s="2">
        <v>3.4070530399432633</v>
      </c>
      <c r="M20" s="2">
        <v>3.203470116518655</v>
      </c>
      <c r="N20" s="2">
        <v>1.1976356920711635</v>
      </c>
      <c r="O20" s="2">
        <v>1.8253293289581451</v>
      </c>
      <c r="P20" s="2">
        <v>0.94547558951697208</v>
      </c>
      <c r="Q20" s="2">
        <v>1.5722113380627321</v>
      </c>
      <c r="R20" s="2">
        <v>24.632607080586244</v>
      </c>
    </row>
    <row r="21" spans="1:18" x14ac:dyDescent="0.25">
      <c r="A21" s="3" t="s">
        <v>13</v>
      </c>
      <c r="B21" s="2"/>
      <c r="C21" s="2">
        <v>2.1498763180703975</v>
      </c>
      <c r="D21" s="2"/>
      <c r="E21" s="2">
        <v>1.906746118103352</v>
      </c>
      <c r="F21" s="2">
        <v>0.13262641975573</v>
      </c>
      <c r="G21" s="2">
        <v>0.73071344485680056</v>
      </c>
      <c r="H21" s="2">
        <v>1</v>
      </c>
      <c r="I21" s="2">
        <v>1</v>
      </c>
      <c r="J21" s="2">
        <v>1.7731189398939025</v>
      </c>
      <c r="K21" s="2">
        <v>1.0527739482048957</v>
      </c>
      <c r="L21" s="2">
        <v>0.99968812225947612</v>
      </c>
      <c r="M21" s="2">
        <v>3.2598649988464272</v>
      </c>
      <c r="N21" s="2">
        <v>1.0932282000990885</v>
      </c>
      <c r="O21" s="2">
        <v>1.5871486457338739</v>
      </c>
      <c r="P21" s="2">
        <v>0.92219756821661247</v>
      </c>
      <c r="Q21" s="2">
        <v>1.4937198240938725</v>
      </c>
      <c r="R21" s="2">
        <v>19.101702548134433</v>
      </c>
    </row>
    <row r="22" spans="1:18" x14ac:dyDescent="0.25">
      <c r="A22" s="3" t="s">
        <v>224</v>
      </c>
      <c r="B22" s="2">
        <v>1.022311000068769</v>
      </c>
      <c r="C22" s="2">
        <v>0.99999918926396236</v>
      </c>
      <c r="D22" s="2">
        <v>0.99999918922034847</v>
      </c>
      <c r="E22" s="2">
        <v>0.99999918921651443</v>
      </c>
      <c r="F22" s="2">
        <v>0.99999918922176401</v>
      </c>
      <c r="G22" s="2">
        <v>0.99999918921932118</v>
      </c>
      <c r="H22" s="2">
        <v>1</v>
      </c>
      <c r="I22" s="2">
        <v>1</v>
      </c>
      <c r="J22" s="2">
        <v>0.99999918922253506</v>
      </c>
      <c r="K22" s="2">
        <v>1.0076940282157292</v>
      </c>
      <c r="L22" s="2">
        <v>1.0038845266526375</v>
      </c>
      <c r="M22" s="2">
        <v>0.99999920108898588</v>
      </c>
      <c r="N22" s="2">
        <v>0.99999919109873858</v>
      </c>
      <c r="O22" s="2">
        <v>0.99999919062563536</v>
      </c>
      <c r="P22" s="2">
        <v>0.99999918921764841</v>
      </c>
      <c r="Q22" s="2">
        <v>0.99999949269522281</v>
      </c>
      <c r="R22" s="2">
        <v>16.033880955027815</v>
      </c>
    </row>
    <row r="23" spans="1:18" x14ac:dyDescent="0.25">
      <c r="A23" s="1" t="s">
        <v>29</v>
      </c>
      <c r="B23" s="2">
        <v>1.4662722209638264</v>
      </c>
      <c r="C23" s="2">
        <v>1.8887865585042563</v>
      </c>
      <c r="D23" s="2">
        <v>3.437090409594544</v>
      </c>
      <c r="E23" s="2">
        <v>3.049723974018602</v>
      </c>
      <c r="F23" s="2">
        <v>2.9178612713661671</v>
      </c>
      <c r="G23" s="2">
        <v>3.9246995064632455</v>
      </c>
      <c r="H23" s="2">
        <v>0.99999805374550954</v>
      </c>
      <c r="I23" s="2">
        <v>0.99999804637218181</v>
      </c>
      <c r="J23" s="2">
        <v>1.4702270883787849</v>
      </c>
      <c r="K23" s="2">
        <v>6.2876222470531458</v>
      </c>
      <c r="L23" s="2">
        <v>6.301792425676334</v>
      </c>
      <c r="M23" s="2">
        <v>5.7723305097152684</v>
      </c>
      <c r="N23" s="2">
        <v>4.9899193697088897</v>
      </c>
      <c r="O23" s="2">
        <v>4.9283906134146527</v>
      </c>
      <c r="P23" s="2">
        <v>4.9140735344916893</v>
      </c>
      <c r="Q23" s="2">
        <v>5</v>
      </c>
      <c r="R23" s="2">
        <v>58.348785829467097</v>
      </c>
    </row>
    <row r="24" spans="1:18" x14ac:dyDescent="0.25">
      <c r="A24" s="3" t="s">
        <v>10</v>
      </c>
      <c r="B24" s="2">
        <v>0.41665727983191558</v>
      </c>
      <c r="C24" s="2">
        <v>0.56299486623597383</v>
      </c>
      <c r="D24" s="2">
        <v>0.96563965527798112</v>
      </c>
      <c r="E24" s="2">
        <v>0.96109006104267403</v>
      </c>
      <c r="F24" s="2">
        <v>0.96613374983306832</v>
      </c>
      <c r="G24" s="2">
        <v>0.99828653073636253</v>
      </c>
      <c r="H24" s="2"/>
      <c r="I24" s="2"/>
      <c r="J24" s="2">
        <v>0.24406568181452035</v>
      </c>
      <c r="K24" s="2">
        <v>1.2722728614612415</v>
      </c>
      <c r="L24" s="2">
        <v>1.2766866287652994</v>
      </c>
      <c r="M24" s="2">
        <v>1.0120570669125195</v>
      </c>
      <c r="N24" s="2">
        <v>1.007047371305791</v>
      </c>
      <c r="O24" s="2">
        <v>1.0069087613755796</v>
      </c>
      <c r="P24" s="2">
        <v>1.0071003787868547</v>
      </c>
      <c r="Q24" s="2">
        <v>1</v>
      </c>
      <c r="R24" s="2">
        <v>12.696940893379782</v>
      </c>
    </row>
    <row r="25" spans="1:18" x14ac:dyDescent="0.25">
      <c r="A25" s="3" t="s">
        <v>11</v>
      </c>
      <c r="B25" s="2">
        <v>4.9616894747106018E-2</v>
      </c>
      <c r="C25" s="2">
        <v>0.32579364588278031</v>
      </c>
      <c r="D25" s="2">
        <v>1.033426976990218</v>
      </c>
      <c r="E25" s="2">
        <v>0.95516493736431163</v>
      </c>
      <c r="F25" s="2">
        <v>0.95172947518107842</v>
      </c>
      <c r="G25" s="2">
        <v>0.97950590524760517</v>
      </c>
      <c r="H25" s="2"/>
      <c r="I25" s="2"/>
      <c r="J25" s="2">
        <v>0.2261633602098245</v>
      </c>
      <c r="K25" s="2">
        <v>1.5832711778219426</v>
      </c>
      <c r="L25" s="2">
        <v>1.5744214884291934</v>
      </c>
      <c r="M25" s="2">
        <v>1.2335719319567253</v>
      </c>
      <c r="N25" s="2">
        <v>0.9864905666354481</v>
      </c>
      <c r="O25" s="2">
        <v>0.98746807241105961</v>
      </c>
      <c r="P25" s="2">
        <v>0.98611673200065542</v>
      </c>
      <c r="Q25" s="2">
        <v>1</v>
      </c>
      <c r="R25" s="2">
        <v>12.872741164877947</v>
      </c>
    </row>
    <row r="26" spans="1:18" x14ac:dyDescent="0.25">
      <c r="A26" s="3" t="s">
        <v>12</v>
      </c>
      <c r="B26" s="2"/>
      <c r="C26" s="2"/>
      <c r="D26" s="2">
        <v>0.43802573097611364</v>
      </c>
      <c r="E26" s="2">
        <v>0.13347092921129627</v>
      </c>
      <c r="F26" s="2"/>
      <c r="G26" s="2">
        <v>0.55824864653031681</v>
      </c>
      <c r="H26" s="2"/>
      <c r="I26" s="2"/>
      <c r="J26" s="2"/>
      <c r="K26" s="2">
        <v>1.3967192969290683</v>
      </c>
      <c r="L26" s="2">
        <v>1.4508145522911096</v>
      </c>
      <c r="M26" s="2">
        <v>1.1606059780752152</v>
      </c>
      <c r="N26" s="2">
        <v>0.97422564933410305</v>
      </c>
      <c r="O26" s="2">
        <v>0.97726622096002558</v>
      </c>
      <c r="P26" s="2">
        <v>0.97306282537212063</v>
      </c>
      <c r="Q26" s="2">
        <v>1</v>
      </c>
      <c r="R26" s="2">
        <v>9.06243982967937</v>
      </c>
    </row>
    <row r="27" spans="1:18" x14ac:dyDescent="0.25">
      <c r="A27" s="3" t="s">
        <v>13</v>
      </c>
      <c r="B27" s="2"/>
      <c r="C27" s="2"/>
      <c r="D27" s="2"/>
      <c r="E27" s="2"/>
      <c r="F27" s="2"/>
      <c r="G27" s="2">
        <v>0.38866037760369665</v>
      </c>
      <c r="H27" s="2"/>
      <c r="I27" s="2"/>
      <c r="J27" s="2"/>
      <c r="K27" s="2">
        <v>1.0353608622508417</v>
      </c>
      <c r="L27" s="2">
        <v>0.99987170961861926</v>
      </c>
      <c r="M27" s="2">
        <v>1.3660974845348732</v>
      </c>
      <c r="N27" s="2">
        <v>1.022157733764806</v>
      </c>
      <c r="O27" s="2">
        <v>0.95674950875266918</v>
      </c>
      <c r="P27" s="2">
        <v>0.94779555198515064</v>
      </c>
      <c r="Q27" s="2">
        <v>1</v>
      </c>
      <c r="R27" s="2">
        <v>7.7166932285106569</v>
      </c>
    </row>
    <row r="28" spans="1:18" x14ac:dyDescent="0.25">
      <c r="A28" s="3" t="s">
        <v>224</v>
      </c>
      <c r="B28" s="2">
        <v>0.99999804638480472</v>
      </c>
      <c r="C28" s="2">
        <v>0.99999804638550194</v>
      </c>
      <c r="D28" s="2">
        <v>0.99999804635023126</v>
      </c>
      <c r="E28" s="2">
        <v>0.99999804640032031</v>
      </c>
      <c r="F28" s="2">
        <v>0.99999804635202061</v>
      </c>
      <c r="G28" s="2">
        <v>0.99999804634526479</v>
      </c>
      <c r="H28" s="2">
        <v>0.99999805374550954</v>
      </c>
      <c r="I28" s="2">
        <v>0.99999804637218181</v>
      </c>
      <c r="J28" s="2">
        <v>0.99999804635444012</v>
      </c>
      <c r="K28" s="2">
        <v>0.99999804859005159</v>
      </c>
      <c r="L28" s="2">
        <v>0.99999804657211211</v>
      </c>
      <c r="M28" s="2">
        <v>0.99999804823593474</v>
      </c>
      <c r="N28" s="2">
        <v>0.99999804866874198</v>
      </c>
      <c r="O28" s="2">
        <v>0.99999804991531838</v>
      </c>
      <c r="P28" s="2">
        <v>0.99999804634690792</v>
      </c>
      <c r="Q28" s="2">
        <v>1</v>
      </c>
      <c r="R28" s="2">
        <v>15.999970713019339</v>
      </c>
    </row>
    <row r="29" spans="1:18" x14ac:dyDescent="0.25">
      <c r="A29" s="1" t="s">
        <v>30</v>
      </c>
      <c r="B29" s="2">
        <v>3.3136178115465977</v>
      </c>
      <c r="C29" s="2">
        <v>5</v>
      </c>
      <c r="D29" s="2">
        <v>3.9432797305032294</v>
      </c>
      <c r="E29" s="2">
        <v>5</v>
      </c>
      <c r="F29" s="2">
        <v>4.1023424695371054</v>
      </c>
      <c r="G29" s="2">
        <v>4.4401966922390441</v>
      </c>
      <c r="H29" s="2">
        <v>5</v>
      </c>
      <c r="I29" s="2">
        <v>8.9556947576645634</v>
      </c>
      <c r="J29" s="2">
        <v>4.9904459564109276</v>
      </c>
      <c r="K29" s="2">
        <v>6.3404264392889713</v>
      </c>
      <c r="L29" s="2">
        <v>5.9768989393406917</v>
      </c>
      <c r="M29" s="2">
        <v>5.4176844100197963</v>
      </c>
      <c r="N29" s="2">
        <v>5.2940764780233165</v>
      </c>
      <c r="O29" s="2">
        <v>5.1017000771443799</v>
      </c>
      <c r="P29" s="2">
        <v>4.9521746491505638</v>
      </c>
      <c r="Q29" s="2">
        <v>5</v>
      </c>
      <c r="R29" s="2">
        <v>82.828538410869186</v>
      </c>
    </row>
    <row r="30" spans="1:18" x14ac:dyDescent="0.25">
      <c r="A30" s="3" t="s">
        <v>10</v>
      </c>
      <c r="B30" s="2">
        <v>1.0208502531224486</v>
      </c>
      <c r="C30" s="2">
        <v>1</v>
      </c>
      <c r="D30" s="2">
        <v>1.0371345922638964</v>
      </c>
      <c r="E30" s="2">
        <v>1</v>
      </c>
      <c r="F30" s="2">
        <v>1.4795650203316177</v>
      </c>
      <c r="G30" s="2">
        <v>1.1212563297023226</v>
      </c>
      <c r="H30" s="2">
        <v>1</v>
      </c>
      <c r="I30" s="2">
        <v>1.6828586525045779</v>
      </c>
      <c r="J30" s="2">
        <v>1.2193242744036665</v>
      </c>
      <c r="K30" s="2">
        <v>1.2721580421062386</v>
      </c>
      <c r="L30" s="2">
        <v>1.1775929504851201</v>
      </c>
      <c r="M30" s="2">
        <v>1.0871471157909371</v>
      </c>
      <c r="N30" s="2">
        <v>1.0306526990543863</v>
      </c>
      <c r="O30" s="2">
        <v>1.0510051021515778</v>
      </c>
      <c r="P30" s="2">
        <v>1.0228692219066975</v>
      </c>
      <c r="Q30" s="2">
        <v>1</v>
      </c>
      <c r="R30" s="2">
        <v>18.202414253823491</v>
      </c>
    </row>
    <row r="31" spans="1:18" x14ac:dyDescent="0.25">
      <c r="A31" s="3" t="s">
        <v>11</v>
      </c>
      <c r="B31" s="2">
        <v>1.0574500887714906</v>
      </c>
      <c r="C31" s="2">
        <v>1</v>
      </c>
      <c r="D31" s="2">
        <v>1.0369829698798947</v>
      </c>
      <c r="E31" s="2">
        <v>1</v>
      </c>
      <c r="F31" s="2">
        <v>1.6228037189370883</v>
      </c>
      <c r="G31" s="2">
        <v>1.1269995895723657</v>
      </c>
      <c r="H31" s="2">
        <v>1</v>
      </c>
      <c r="I31" s="2">
        <v>2.0410676270928367</v>
      </c>
      <c r="J31" s="2">
        <v>1.2529918463539227</v>
      </c>
      <c r="K31" s="2">
        <v>1.6325659007040958</v>
      </c>
      <c r="L31" s="2">
        <v>1.4999291415184004</v>
      </c>
      <c r="M31" s="2">
        <v>1.084872804342992</v>
      </c>
      <c r="N31" s="2">
        <v>1.115567911650903</v>
      </c>
      <c r="O31" s="2">
        <v>1.0250392082530648</v>
      </c>
      <c r="P31" s="2">
        <v>0.99085794178715347</v>
      </c>
      <c r="Q31" s="2">
        <v>1</v>
      </c>
      <c r="R31" s="2">
        <v>19.487128748864208</v>
      </c>
    </row>
    <row r="32" spans="1:18" x14ac:dyDescent="0.25">
      <c r="A32" s="3" t="s">
        <v>12</v>
      </c>
      <c r="B32" s="2">
        <v>0.23534373938058201</v>
      </c>
      <c r="C32" s="2">
        <v>1</v>
      </c>
      <c r="D32" s="2">
        <v>0.55411607362818893</v>
      </c>
      <c r="E32" s="2">
        <v>1</v>
      </c>
      <c r="F32" s="2"/>
      <c r="G32" s="2">
        <v>0.628757463337829</v>
      </c>
      <c r="H32" s="2">
        <v>1</v>
      </c>
      <c r="I32" s="2">
        <v>1.6996025902066458</v>
      </c>
      <c r="J32" s="2">
        <v>0.77567721078684959</v>
      </c>
      <c r="K32" s="2">
        <v>1.4105858648902099</v>
      </c>
      <c r="L32" s="2">
        <v>1.2979525494865292</v>
      </c>
      <c r="M32" s="2">
        <v>1.0594231553677627</v>
      </c>
      <c r="N32" s="2">
        <v>1.0466399877780428</v>
      </c>
      <c r="O32" s="2">
        <v>1.0103041259921111</v>
      </c>
      <c r="P32" s="2">
        <v>0.97206588488025458</v>
      </c>
      <c r="Q32" s="2">
        <v>1</v>
      </c>
      <c r="R32" s="2">
        <v>14.690468645735006</v>
      </c>
    </row>
    <row r="33" spans="1:18" x14ac:dyDescent="0.25">
      <c r="A33" s="3" t="s">
        <v>13</v>
      </c>
      <c r="B33" s="2"/>
      <c r="C33" s="2">
        <v>1</v>
      </c>
      <c r="D33" s="2">
        <v>0.31507236445015652</v>
      </c>
      <c r="E33" s="2">
        <v>1</v>
      </c>
      <c r="F33" s="2"/>
      <c r="G33" s="2">
        <v>0.56320957935618732</v>
      </c>
      <c r="H33" s="2">
        <v>1</v>
      </c>
      <c r="I33" s="2">
        <v>2.5321921575908797</v>
      </c>
      <c r="J33" s="2">
        <v>0.74247889459016037</v>
      </c>
      <c r="K33" s="2">
        <v>1.0251429008012374</v>
      </c>
      <c r="L33" s="2">
        <v>1.0014505672266556</v>
      </c>
      <c r="M33" s="2">
        <v>1.1862676019554128</v>
      </c>
      <c r="N33" s="2">
        <v>1.1012421492973561</v>
      </c>
      <c r="O33" s="2">
        <v>1.0153779077127023</v>
      </c>
      <c r="P33" s="2">
        <v>0.96640787030988629</v>
      </c>
      <c r="Q33" s="2">
        <v>1</v>
      </c>
      <c r="R33" s="2">
        <v>14.448841993290634</v>
      </c>
    </row>
    <row r="34" spans="1:18" x14ac:dyDescent="0.25">
      <c r="A34" s="3" t="s">
        <v>224</v>
      </c>
      <c r="B34" s="2">
        <v>0.99997373027207637</v>
      </c>
      <c r="C34" s="2">
        <v>1</v>
      </c>
      <c r="D34" s="2">
        <v>0.99997373028109282</v>
      </c>
      <c r="E34" s="2">
        <v>1</v>
      </c>
      <c r="F34" s="2">
        <v>0.9999737302683992</v>
      </c>
      <c r="G34" s="2">
        <v>0.99997373027033931</v>
      </c>
      <c r="H34" s="2">
        <v>1</v>
      </c>
      <c r="I34" s="2">
        <v>0.99997373026962266</v>
      </c>
      <c r="J34" s="2">
        <v>0.99997373027632819</v>
      </c>
      <c r="K34" s="2">
        <v>0.99997373078719021</v>
      </c>
      <c r="L34" s="2">
        <v>0.9999737306239862</v>
      </c>
      <c r="M34" s="2">
        <v>0.9999737325626924</v>
      </c>
      <c r="N34" s="2">
        <v>0.99997373024262803</v>
      </c>
      <c r="O34" s="2">
        <v>0.99997373303492343</v>
      </c>
      <c r="P34" s="2">
        <v>0.9999737302665721</v>
      </c>
      <c r="Q34" s="2">
        <v>1</v>
      </c>
      <c r="R34" s="2">
        <v>15.99968476915585</v>
      </c>
    </row>
    <row r="35" spans="1:18" x14ac:dyDescent="0.25">
      <c r="A35" s="1" t="s">
        <v>31</v>
      </c>
      <c r="B35" s="2">
        <v>5</v>
      </c>
      <c r="C35" s="2">
        <v>5</v>
      </c>
      <c r="D35" s="2">
        <v>5.290057994388488</v>
      </c>
      <c r="E35" s="2">
        <v>5</v>
      </c>
      <c r="F35" s="2">
        <v>6.1627077328127378</v>
      </c>
      <c r="G35" s="2">
        <v>4.979093924372334</v>
      </c>
      <c r="H35" s="2">
        <v>5</v>
      </c>
      <c r="I35" s="2">
        <v>84.397394623928903</v>
      </c>
      <c r="J35" s="2">
        <v>5.2666449441514285</v>
      </c>
      <c r="K35" s="2">
        <v>5</v>
      </c>
      <c r="L35" s="2">
        <v>5.6875112129890875</v>
      </c>
      <c r="M35" s="2">
        <v>7.8853885835592354</v>
      </c>
      <c r="N35" s="2">
        <v>5.4002073779269768</v>
      </c>
      <c r="O35" s="2">
        <v>5.8214821401206081</v>
      </c>
      <c r="P35" s="2">
        <v>5.1087781443894418</v>
      </c>
      <c r="Q35" s="2">
        <v>5</v>
      </c>
      <c r="R35" s="2">
        <v>165.99926667863923</v>
      </c>
    </row>
    <row r="36" spans="1:18" x14ac:dyDescent="0.25">
      <c r="A36" s="3" t="s">
        <v>10</v>
      </c>
      <c r="B36" s="2">
        <v>1</v>
      </c>
      <c r="C36" s="2">
        <v>1</v>
      </c>
      <c r="D36" s="2">
        <v>0.9248777623082145</v>
      </c>
      <c r="E36" s="2">
        <v>1</v>
      </c>
      <c r="F36" s="2">
        <v>1.0086893397932211</v>
      </c>
      <c r="G36" s="2">
        <v>1.2445711665647674</v>
      </c>
      <c r="H36" s="2">
        <v>1</v>
      </c>
      <c r="I36" s="2">
        <v>4.652910465334644</v>
      </c>
      <c r="J36" s="2">
        <v>2.0198839822190315</v>
      </c>
      <c r="K36" s="2">
        <v>1</v>
      </c>
      <c r="L36" s="2">
        <v>1.0753551043692591</v>
      </c>
      <c r="M36" s="2">
        <v>1.1319876230740329</v>
      </c>
      <c r="N36" s="2">
        <v>1.0627007719248918</v>
      </c>
      <c r="O36" s="2">
        <v>1.0876617094409635</v>
      </c>
      <c r="P36" s="2">
        <v>1.0531548197235121</v>
      </c>
      <c r="Q36" s="2">
        <v>1</v>
      </c>
      <c r="R36" s="2">
        <v>21.261792744752537</v>
      </c>
    </row>
    <row r="37" spans="1:18" x14ac:dyDescent="0.25">
      <c r="A37" s="3" t="s">
        <v>11</v>
      </c>
      <c r="B37" s="2">
        <v>1</v>
      </c>
      <c r="C37" s="2">
        <v>1</v>
      </c>
      <c r="D37" s="2">
        <v>0.86964510949687401</v>
      </c>
      <c r="E37" s="2">
        <v>1</v>
      </c>
      <c r="F37" s="2">
        <v>7.738419445968571E-2</v>
      </c>
      <c r="G37" s="2">
        <v>1.306214039853649</v>
      </c>
      <c r="H37" s="2">
        <v>1</v>
      </c>
      <c r="I37" s="2">
        <v>5.5478747320362922</v>
      </c>
      <c r="J37" s="2">
        <v>2.2467592182119422</v>
      </c>
      <c r="K37" s="2">
        <v>1</v>
      </c>
      <c r="L37" s="2">
        <v>1.0858012035891942</v>
      </c>
      <c r="M37" s="2">
        <v>1.1392632136622514</v>
      </c>
      <c r="N37" s="2">
        <v>1.0571500970486678</v>
      </c>
      <c r="O37" s="2">
        <v>1.1644257965150728</v>
      </c>
      <c r="P37" s="2">
        <v>1.0458370152276433</v>
      </c>
      <c r="Q37" s="2">
        <v>1</v>
      </c>
      <c r="R37" s="2">
        <v>21.540354620101269</v>
      </c>
    </row>
    <row r="38" spans="1:18" x14ac:dyDescent="0.25">
      <c r="A38" s="3" t="s">
        <v>12</v>
      </c>
      <c r="B38" s="2">
        <v>1</v>
      </c>
      <c r="C38" s="2">
        <v>1</v>
      </c>
      <c r="D38" s="2">
        <v>1.164865027689223</v>
      </c>
      <c r="E38" s="2">
        <v>1</v>
      </c>
      <c r="F38" s="2"/>
      <c r="G38" s="2">
        <v>0.82948234929092979</v>
      </c>
      <c r="H38" s="2">
        <v>1</v>
      </c>
      <c r="I38" s="2">
        <v>21.114321630940299</v>
      </c>
      <c r="J38" s="2"/>
      <c r="K38" s="2">
        <v>1</v>
      </c>
      <c r="L38" s="2">
        <v>1.4396423188195235</v>
      </c>
      <c r="M38" s="2">
        <v>1.3652120693298353</v>
      </c>
      <c r="N38" s="2">
        <v>1.0338646301384153</v>
      </c>
      <c r="O38" s="2">
        <v>1.1223716184143948</v>
      </c>
      <c r="P38" s="2">
        <v>1.0192777942084781</v>
      </c>
      <c r="Q38" s="2">
        <v>1</v>
      </c>
      <c r="R38" s="2">
        <v>35.089037438831099</v>
      </c>
    </row>
    <row r="39" spans="1:18" x14ac:dyDescent="0.25">
      <c r="A39" s="3" t="s">
        <v>13</v>
      </c>
      <c r="B39" s="2">
        <v>1</v>
      </c>
      <c r="C39" s="2">
        <v>1</v>
      </c>
      <c r="D39" s="2">
        <v>1.3306683511668671</v>
      </c>
      <c r="E39" s="2">
        <v>1</v>
      </c>
      <c r="F39" s="2">
        <v>4.0766324548332298</v>
      </c>
      <c r="G39" s="2">
        <v>0.5988246249447301</v>
      </c>
      <c r="H39" s="2">
        <v>1</v>
      </c>
      <c r="I39" s="2">
        <v>52.082286051884928</v>
      </c>
      <c r="J39" s="2"/>
      <c r="K39" s="2">
        <v>1</v>
      </c>
      <c r="L39" s="2">
        <v>1.0866822722629828</v>
      </c>
      <c r="M39" s="2">
        <v>3.2489239354800068</v>
      </c>
      <c r="N39" s="2">
        <v>1.2464901298427031</v>
      </c>
      <c r="O39" s="2">
        <v>1.447021271015823</v>
      </c>
      <c r="P39" s="2">
        <v>0.99050677151227384</v>
      </c>
      <c r="Q39" s="2">
        <v>1</v>
      </c>
      <c r="R39" s="2">
        <v>72.108035862943538</v>
      </c>
    </row>
    <row r="40" spans="1:18" x14ac:dyDescent="0.25">
      <c r="A40" s="3" t="s">
        <v>224</v>
      </c>
      <c r="B40" s="2">
        <v>1</v>
      </c>
      <c r="C40" s="2">
        <v>1</v>
      </c>
      <c r="D40" s="2">
        <v>1.0000017437273094</v>
      </c>
      <c r="E40" s="2">
        <v>1</v>
      </c>
      <c r="F40" s="2">
        <v>1.0000017437266011</v>
      </c>
      <c r="G40" s="2">
        <v>1.0000017437182576</v>
      </c>
      <c r="H40" s="2">
        <v>1</v>
      </c>
      <c r="I40" s="2">
        <v>1.0000017437327318</v>
      </c>
      <c r="J40" s="2">
        <v>1.0000017437204556</v>
      </c>
      <c r="K40" s="2">
        <v>1</v>
      </c>
      <c r="L40" s="2">
        <v>1.0000303139481279</v>
      </c>
      <c r="M40" s="2">
        <v>1.0000017420131093</v>
      </c>
      <c r="N40" s="2">
        <v>1.000001748972299</v>
      </c>
      <c r="O40" s="2">
        <v>1.000001744734353</v>
      </c>
      <c r="P40" s="2">
        <v>1.000001743717535</v>
      </c>
      <c r="Q40" s="2">
        <v>1</v>
      </c>
      <c r="R40" s="2">
        <v>16.000046012010781</v>
      </c>
    </row>
    <row r="41" spans="1:18" x14ac:dyDescent="0.25">
      <c r="A41" s="1" t="s">
        <v>80</v>
      </c>
      <c r="B41" s="2">
        <v>3.2908729117482531</v>
      </c>
      <c r="C41" s="2">
        <v>3.0390080676226763</v>
      </c>
      <c r="D41" s="2">
        <v>3.588216940613469</v>
      </c>
      <c r="E41" s="2">
        <v>8.4320811979914581</v>
      </c>
      <c r="F41" s="2">
        <v>5.0792154685445468</v>
      </c>
      <c r="G41" s="2">
        <v>4.4653211708435041</v>
      </c>
      <c r="H41" s="2">
        <v>5</v>
      </c>
      <c r="I41" s="2">
        <v>5</v>
      </c>
      <c r="J41" s="2">
        <v>11.005411557517279</v>
      </c>
      <c r="K41" s="2">
        <v>4.6492003308459209</v>
      </c>
      <c r="L41" s="2">
        <v>5.3700967671297564</v>
      </c>
      <c r="M41" s="2">
        <v>4.7217562350450333</v>
      </c>
      <c r="N41" s="2">
        <v>4.4451511045106695</v>
      </c>
      <c r="O41" s="2">
        <v>4.5447994950686699</v>
      </c>
      <c r="P41" s="2">
        <v>5</v>
      </c>
      <c r="Q41" s="2">
        <v>5</v>
      </c>
      <c r="R41" s="2">
        <v>82.63113124748125</v>
      </c>
    </row>
    <row r="42" spans="1:18" x14ac:dyDescent="0.25">
      <c r="A42" s="3" t="s">
        <v>10</v>
      </c>
      <c r="B42" s="2">
        <v>1.0067193048897545</v>
      </c>
      <c r="C42" s="2">
        <v>1.0244044924209703</v>
      </c>
      <c r="D42" s="2">
        <v>1.0098353436273939</v>
      </c>
      <c r="E42" s="2">
        <v>1.7138406552271828</v>
      </c>
      <c r="F42" s="2">
        <v>1.5211740803128666</v>
      </c>
      <c r="G42" s="2">
        <v>1.1061221447472402</v>
      </c>
      <c r="H42" s="2">
        <v>1</v>
      </c>
      <c r="I42" s="2">
        <v>1</v>
      </c>
      <c r="J42" s="2">
        <v>2.9470916684590058</v>
      </c>
      <c r="K42" s="2">
        <v>1.2611166015930257</v>
      </c>
      <c r="L42" s="2">
        <v>1.2443187036283527</v>
      </c>
      <c r="M42" s="2">
        <v>1.0338150836932976</v>
      </c>
      <c r="N42" s="2">
        <v>0.99436158632513472</v>
      </c>
      <c r="O42" s="2">
        <v>1.0085749067924805</v>
      </c>
      <c r="P42" s="2">
        <v>1</v>
      </c>
      <c r="Q42" s="2">
        <v>1</v>
      </c>
      <c r="R42" s="2">
        <v>19.871374571716707</v>
      </c>
    </row>
    <row r="43" spans="1:18" x14ac:dyDescent="0.25">
      <c r="A43" s="3" t="s">
        <v>11</v>
      </c>
      <c r="B43" s="2">
        <v>0.90675468832275452</v>
      </c>
      <c r="C43" s="2">
        <v>0.93342032794491547</v>
      </c>
      <c r="D43" s="2">
        <v>0.91112442835343221</v>
      </c>
      <c r="E43" s="2">
        <v>2.2152223088731264</v>
      </c>
      <c r="F43" s="2">
        <v>1.889030373991615</v>
      </c>
      <c r="G43" s="2">
        <v>1.0982704060815471</v>
      </c>
      <c r="H43" s="2">
        <v>1</v>
      </c>
      <c r="I43" s="2">
        <v>1</v>
      </c>
      <c r="J43" s="2">
        <v>4.497402052676712</v>
      </c>
      <c r="K43" s="2">
        <v>1.2966673835252891</v>
      </c>
      <c r="L43" s="2">
        <v>1.3829761076377587</v>
      </c>
      <c r="M43" s="2">
        <v>0.95484691113398201</v>
      </c>
      <c r="N43" s="2">
        <v>0.88570727936625104</v>
      </c>
      <c r="O43" s="2">
        <v>0.91061518027078414</v>
      </c>
      <c r="P43" s="2">
        <v>1</v>
      </c>
      <c r="Q43" s="2">
        <v>1</v>
      </c>
      <c r="R43" s="2">
        <v>21.882037448178167</v>
      </c>
    </row>
    <row r="44" spans="1:18" x14ac:dyDescent="0.25">
      <c r="A44" s="3" t="s">
        <v>12</v>
      </c>
      <c r="B44" s="2">
        <v>0.22963899200573318</v>
      </c>
      <c r="C44" s="2">
        <v>8.1183170750011524E-2</v>
      </c>
      <c r="D44" s="2">
        <v>0.37223607843551654</v>
      </c>
      <c r="E44" s="2">
        <v>1.5703176666463223</v>
      </c>
      <c r="F44" s="2">
        <v>0.36033924189552258</v>
      </c>
      <c r="G44" s="2">
        <v>0.63890417926623677</v>
      </c>
      <c r="H44" s="2">
        <v>1</v>
      </c>
      <c r="I44" s="2">
        <v>1</v>
      </c>
      <c r="J44" s="2">
        <v>0.95787833327490657</v>
      </c>
      <c r="K44" s="2">
        <v>0.55156416750446136</v>
      </c>
      <c r="L44" s="2">
        <v>0.93594041806012407</v>
      </c>
      <c r="M44" s="2">
        <v>0.88678656137047185</v>
      </c>
      <c r="N44" s="2">
        <v>0.8094541043426674</v>
      </c>
      <c r="O44" s="2">
        <v>0.83731351208990445</v>
      </c>
      <c r="P44" s="2">
        <v>1</v>
      </c>
      <c r="Q44" s="2">
        <v>1</v>
      </c>
      <c r="R44" s="2">
        <v>12.231556425641879</v>
      </c>
    </row>
    <row r="45" spans="1:18" x14ac:dyDescent="0.25">
      <c r="A45" s="3" t="s">
        <v>13</v>
      </c>
      <c r="B45" s="2">
        <v>0.14775985002365774</v>
      </c>
      <c r="C45" s="2"/>
      <c r="D45" s="2">
        <v>0.29502101369044598</v>
      </c>
      <c r="E45" s="2">
        <v>1.9327004907484178</v>
      </c>
      <c r="F45" s="2">
        <v>0.30867169583857906</v>
      </c>
      <c r="G45" s="2">
        <v>0.62202436424202179</v>
      </c>
      <c r="H45" s="2">
        <v>1</v>
      </c>
      <c r="I45" s="2">
        <v>1</v>
      </c>
      <c r="J45" s="2">
        <v>1.6030394266001149</v>
      </c>
      <c r="K45" s="2">
        <v>0.53981432174184807</v>
      </c>
      <c r="L45" s="2">
        <v>0.80684055614481598</v>
      </c>
      <c r="M45" s="2">
        <v>0.84630759589546267</v>
      </c>
      <c r="N45" s="2">
        <v>0.75562805329623983</v>
      </c>
      <c r="O45" s="2">
        <v>0.78829581657148085</v>
      </c>
      <c r="P45" s="2">
        <v>1</v>
      </c>
      <c r="Q45" s="2">
        <v>1</v>
      </c>
      <c r="R45" s="2">
        <v>12.646103184793084</v>
      </c>
    </row>
    <row r="46" spans="1:18" x14ac:dyDescent="0.25">
      <c r="A46" s="3" t="s">
        <v>224</v>
      </c>
      <c r="B46" s="2">
        <v>1.0000000765063535</v>
      </c>
      <c r="C46" s="2">
        <v>1.0000000765067789</v>
      </c>
      <c r="D46" s="2">
        <v>1.0000000765066808</v>
      </c>
      <c r="E46" s="2">
        <v>1.0000000764964083</v>
      </c>
      <c r="F46" s="2">
        <v>1.000000076505964</v>
      </c>
      <c r="G46" s="2">
        <v>1.0000000765064581</v>
      </c>
      <c r="H46" s="2">
        <v>1</v>
      </c>
      <c r="I46" s="2">
        <v>1</v>
      </c>
      <c r="J46" s="2">
        <v>1.0000000765065393</v>
      </c>
      <c r="K46" s="2">
        <v>1.0000378564812968</v>
      </c>
      <c r="L46" s="2">
        <v>1.0000209816587053</v>
      </c>
      <c r="M46" s="2">
        <v>1.0000000829518196</v>
      </c>
      <c r="N46" s="2">
        <v>1.0000000811803758</v>
      </c>
      <c r="O46" s="2">
        <v>1.0000000793440202</v>
      </c>
      <c r="P46" s="2">
        <v>1</v>
      </c>
      <c r="Q46" s="2">
        <v>1</v>
      </c>
      <c r="R46" s="2">
        <v>16.000059617151404</v>
      </c>
    </row>
    <row r="47" spans="1:18" x14ac:dyDescent="0.25">
      <c r="A47" s="1" t="s">
        <v>82</v>
      </c>
      <c r="B47" s="2">
        <v>3.0824512259080166</v>
      </c>
      <c r="C47" s="2">
        <v>4.0408862382101969</v>
      </c>
      <c r="D47" s="2">
        <v>3.956467161345516</v>
      </c>
      <c r="E47" s="2">
        <v>4.1844952111856379</v>
      </c>
      <c r="F47" s="2">
        <v>3.6782793831928924</v>
      </c>
      <c r="G47" s="2">
        <v>4.3440373005801574</v>
      </c>
      <c r="H47" s="2">
        <v>4.7956367874753552</v>
      </c>
      <c r="I47" s="2">
        <v>7.2221994426028324</v>
      </c>
      <c r="J47" s="2">
        <v>4.0044821222819049</v>
      </c>
      <c r="K47" s="2">
        <v>4.637440732044749</v>
      </c>
      <c r="L47" s="2">
        <v>5.285064771846713</v>
      </c>
      <c r="M47" s="2">
        <v>5.0061881628296447</v>
      </c>
      <c r="N47" s="2">
        <v>4.8961110216110004</v>
      </c>
      <c r="O47" s="2">
        <v>4.9618471295722308</v>
      </c>
      <c r="P47" s="2">
        <v>4.8709712168176393</v>
      </c>
      <c r="Q47" s="2">
        <v>5.1570777924781162</v>
      </c>
      <c r="R47" s="2">
        <v>74.1236356999826</v>
      </c>
    </row>
    <row r="48" spans="1:18" x14ac:dyDescent="0.25">
      <c r="A48" s="3" t="s">
        <v>10</v>
      </c>
      <c r="B48" s="2">
        <v>1.0545349715719128</v>
      </c>
      <c r="C48" s="2">
        <v>1.0343662142274264</v>
      </c>
      <c r="D48" s="2">
        <v>1.0366533997598451</v>
      </c>
      <c r="E48" s="2">
        <v>1.0655285683576523</v>
      </c>
      <c r="F48" s="2">
        <v>1.1051824869293441</v>
      </c>
      <c r="G48" s="2">
        <v>1.0534835647896026</v>
      </c>
      <c r="H48" s="2">
        <v>1.032353393040597</v>
      </c>
      <c r="I48" s="2">
        <v>1.1595558454171482</v>
      </c>
      <c r="J48" s="2">
        <v>1.1093205083851003</v>
      </c>
      <c r="K48" s="2">
        <v>1.1797502293070552</v>
      </c>
      <c r="L48" s="2">
        <v>1.1986163478955034</v>
      </c>
      <c r="M48" s="2">
        <v>1.0267008937765687</v>
      </c>
      <c r="N48" s="2">
        <v>1.0150406368770086</v>
      </c>
      <c r="O48" s="2">
        <v>1.0220039357941497</v>
      </c>
      <c r="P48" s="2">
        <v>1.0123776267585343</v>
      </c>
      <c r="Q48" s="2">
        <v>1.030102955548319</v>
      </c>
      <c r="R48" s="2">
        <v>17.135571578435769</v>
      </c>
    </row>
    <row r="49" spans="1:18" x14ac:dyDescent="0.25">
      <c r="A49" s="3" t="s">
        <v>11</v>
      </c>
      <c r="B49" s="2">
        <v>1.0279167301441485</v>
      </c>
      <c r="C49" s="2">
        <v>1.0100848453612041</v>
      </c>
      <c r="D49" s="2">
        <v>1.0151408661406234</v>
      </c>
      <c r="E49" s="2">
        <v>1.0832855357878988</v>
      </c>
      <c r="F49" s="2">
        <v>1.1605022620459757</v>
      </c>
      <c r="G49" s="2">
        <v>1.0571764574241542</v>
      </c>
      <c r="H49" s="2">
        <v>1.0172078504735353</v>
      </c>
      <c r="I49" s="2">
        <v>1.7047673659046387</v>
      </c>
      <c r="J49" s="2">
        <v>1.1707683524102879</v>
      </c>
      <c r="K49" s="2">
        <v>1.2490530082559972</v>
      </c>
      <c r="L49" s="2">
        <v>1.3330023872331191</v>
      </c>
      <c r="M49" s="2">
        <v>1.0058006851283647</v>
      </c>
      <c r="N49" s="2">
        <v>0.98204823821078158</v>
      </c>
      <c r="O49" s="2">
        <v>0.99623277632679352</v>
      </c>
      <c r="P49" s="2">
        <v>0.97662357086616758</v>
      </c>
      <c r="Q49" s="2">
        <v>1.1178715979014986</v>
      </c>
      <c r="R49" s="2">
        <v>17.907482529615191</v>
      </c>
    </row>
    <row r="50" spans="1:18" x14ac:dyDescent="0.25">
      <c r="A50" s="3" t="s">
        <v>12</v>
      </c>
      <c r="B50" s="2"/>
      <c r="C50" s="2">
        <v>0.51734214302246928</v>
      </c>
      <c r="D50" s="2">
        <v>0.47254196072936999</v>
      </c>
      <c r="E50" s="2">
        <v>0.51116590368874493</v>
      </c>
      <c r="F50" s="2">
        <v>0.1867018292600654</v>
      </c>
      <c r="G50" s="2">
        <v>0.61337339180514117</v>
      </c>
      <c r="H50" s="2">
        <v>0.90463467294014077</v>
      </c>
      <c r="I50" s="2">
        <v>0.97579294178847376</v>
      </c>
      <c r="J50" s="2">
        <v>0.33110423498512725</v>
      </c>
      <c r="K50" s="2">
        <v>0.67479091144767489</v>
      </c>
      <c r="L50" s="2">
        <v>0.88882756176250921</v>
      </c>
      <c r="M50" s="2">
        <v>0.98890922578731477</v>
      </c>
      <c r="N50" s="2">
        <v>0.95729851921891429</v>
      </c>
      <c r="O50" s="2">
        <v>0.9761758689927198</v>
      </c>
      <c r="P50" s="2">
        <v>0.95007915456043557</v>
      </c>
      <c r="Q50" s="2">
        <v>0.99813215808037736</v>
      </c>
      <c r="R50" s="2">
        <v>10.946870478069478</v>
      </c>
    </row>
    <row r="51" spans="1:18" x14ac:dyDescent="0.25">
      <c r="A51" s="3" t="s">
        <v>13</v>
      </c>
      <c r="B51" s="2"/>
      <c r="C51" s="2">
        <v>0.47909351141064205</v>
      </c>
      <c r="D51" s="2">
        <v>0.43213141052645065</v>
      </c>
      <c r="E51" s="2">
        <v>0.52451567916327024</v>
      </c>
      <c r="F51" s="2">
        <v>0.22589328076937382</v>
      </c>
      <c r="G51" s="2">
        <v>0.62000436237309076</v>
      </c>
      <c r="H51" s="2">
        <v>0.84144134683315341</v>
      </c>
      <c r="I51" s="2">
        <v>2.3820837653049143</v>
      </c>
      <c r="J51" s="2">
        <v>0.39328950231326915</v>
      </c>
      <c r="K51" s="2">
        <v>0.53367592186049784</v>
      </c>
      <c r="L51" s="2">
        <v>0.86452403531474131</v>
      </c>
      <c r="M51" s="2">
        <v>0.98477782780659029</v>
      </c>
      <c r="N51" s="2">
        <v>0.94172410223826297</v>
      </c>
      <c r="O51" s="2">
        <v>0.96743501741902116</v>
      </c>
      <c r="P51" s="2">
        <v>0.93189134044449917</v>
      </c>
      <c r="Q51" s="2">
        <v>1.0109715562114343</v>
      </c>
      <c r="R51" s="2">
        <v>12.133452659989212</v>
      </c>
    </row>
    <row r="52" spans="1:18" x14ac:dyDescent="0.25">
      <c r="A52" s="3" t="s">
        <v>224</v>
      </c>
      <c r="B52" s="2">
        <v>0.99999952419195526</v>
      </c>
      <c r="C52" s="2">
        <v>0.99999952418845539</v>
      </c>
      <c r="D52" s="2">
        <v>0.999999524189227</v>
      </c>
      <c r="E52" s="2">
        <v>0.99999952418807148</v>
      </c>
      <c r="F52" s="2">
        <v>0.99999952418813376</v>
      </c>
      <c r="G52" s="2">
        <v>0.99999952418816884</v>
      </c>
      <c r="H52" s="2">
        <v>0.99999952418792903</v>
      </c>
      <c r="I52" s="2">
        <v>0.99999952418765747</v>
      </c>
      <c r="J52" s="2">
        <v>0.99999952418812044</v>
      </c>
      <c r="K52" s="2">
        <v>1.0001706611735239</v>
      </c>
      <c r="L52" s="2">
        <v>1.0000944396408387</v>
      </c>
      <c r="M52" s="2">
        <v>0.9999995303308058</v>
      </c>
      <c r="N52" s="2">
        <v>0.99999952506603362</v>
      </c>
      <c r="O52" s="2">
        <v>0.99999953103954597</v>
      </c>
      <c r="P52" s="2">
        <v>0.99999952418800242</v>
      </c>
      <c r="Q52" s="2">
        <v>0.99999952473648734</v>
      </c>
      <c r="R52" s="2">
        <v>16.000258453872956</v>
      </c>
    </row>
    <row r="53" spans="1:18" x14ac:dyDescent="0.25">
      <c r="A53" s="1" t="s">
        <v>85</v>
      </c>
      <c r="B53" s="2">
        <v>3.1236636745117861</v>
      </c>
      <c r="C53" s="2">
        <v>3.4022976022026334</v>
      </c>
      <c r="D53" s="2">
        <v>3.7196465417630193</v>
      </c>
      <c r="E53" s="2">
        <v>3.6178986975745508</v>
      </c>
      <c r="F53" s="2">
        <v>3.9047789339766035</v>
      </c>
      <c r="G53" s="2">
        <v>4.2609676448561764</v>
      </c>
      <c r="H53" s="2">
        <v>5.3389286480521134</v>
      </c>
      <c r="I53" s="2">
        <v>9.9489974971438109</v>
      </c>
      <c r="J53" s="2">
        <v>4.2825234173039863</v>
      </c>
      <c r="K53" s="2">
        <v>5.7073788841611108</v>
      </c>
      <c r="L53" s="2">
        <v>6.6784951994055657</v>
      </c>
      <c r="M53" s="2">
        <v>6.3124492298464876</v>
      </c>
      <c r="N53" s="2">
        <v>5.7777451123837515</v>
      </c>
      <c r="O53" s="2">
        <v>6.4287291535305524</v>
      </c>
      <c r="P53" s="2">
        <v>4.9631418926213176</v>
      </c>
      <c r="Q53" s="2">
        <v>6.0250972745926523</v>
      </c>
      <c r="R53" s="2">
        <v>83.492739403926123</v>
      </c>
    </row>
    <row r="54" spans="1:18" x14ac:dyDescent="0.25">
      <c r="A54" s="3" t="s">
        <v>10</v>
      </c>
      <c r="B54" s="2">
        <v>1.0612304978013922</v>
      </c>
      <c r="C54" s="2">
        <v>1.0568191447831627</v>
      </c>
      <c r="D54" s="2">
        <v>1.0486937584627996</v>
      </c>
      <c r="E54" s="2">
        <v>1.2373630392811952</v>
      </c>
      <c r="F54" s="2">
        <v>1.3427404891500507</v>
      </c>
      <c r="G54" s="2">
        <v>1.0774312422435788</v>
      </c>
      <c r="H54" s="2">
        <v>1.3145590538938683</v>
      </c>
      <c r="I54" s="2">
        <v>1.8300211195804847</v>
      </c>
      <c r="J54" s="2">
        <v>1.1972046476534282</v>
      </c>
      <c r="K54" s="2">
        <v>1.4878875339512379</v>
      </c>
      <c r="L54" s="2">
        <v>1.4887604189127144</v>
      </c>
      <c r="M54" s="2">
        <v>1.2384520495919897</v>
      </c>
      <c r="N54" s="2">
        <v>1.1207928726594458</v>
      </c>
      <c r="O54" s="2">
        <v>1.2028583318100332</v>
      </c>
      <c r="P54" s="2">
        <v>1.0163999434266549</v>
      </c>
      <c r="Q54" s="2">
        <v>1.1758855249799611</v>
      </c>
      <c r="R54" s="2">
        <v>19.897099668181998</v>
      </c>
    </row>
    <row r="55" spans="1:18" x14ac:dyDescent="0.25">
      <c r="A55" s="3" t="s">
        <v>11</v>
      </c>
      <c r="B55" s="2">
        <v>1.062433551983945</v>
      </c>
      <c r="C55" s="2">
        <v>1.0559862949704135</v>
      </c>
      <c r="D55" s="2">
        <v>1.0448881372121328</v>
      </c>
      <c r="E55" s="2">
        <v>1.3805360335699213</v>
      </c>
      <c r="F55" s="2">
        <v>1.5620388201027682</v>
      </c>
      <c r="G55" s="2">
        <v>1.096889962409435</v>
      </c>
      <c r="H55" s="2">
        <v>2.0310827060981804</v>
      </c>
      <c r="I55" s="2">
        <v>3.1749425725470846</v>
      </c>
      <c r="J55" s="2">
        <v>1.3077796753578841</v>
      </c>
      <c r="K55" s="2">
        <v>1.9760516073618328</v>
      </c>
      <c r="L55" s="2">
        <v>2.0433883678615423</v>
      </c>
      <c r="M55" s="2">
        <v>1.5486027218305609</v>
      </c>
      <c r="N55" s="2">
        <v>1.2804874814339782</v>
      </c>
      <c r="O55" s="2">
        <v>1.4700236297789513</v>
      </c>
      <c r="P55" s="2">
        <v>0.99004437088973229</v>
      </c>
      <c r="Q55" s="2">
        <v>1.3980759841887198</v>
      </c>
      <c r="R55" s="2">
        <v>24.423251917597081</v>
      </c>
    </row>
    <row r="56" spans="1:18" x14ac:dyDescent="0.25">
      <c r="A56" s="3" t="s">
        <v>12</v>
      </c>
      <c r="B56" s="2"/>
      <c r="C56" s="2">
        <v>0.17398835890193948</v>
      </c>
      <c r="D56" s="2">
        <v>0.3383158215224577</v>
      </c>
      <c r="E56" s="2"/>
      <c r="F56" s="2"/>
      <c r="G56" s="2">
        <v>0.56008308403205376</v>
      </c>
      <c r="H56" s="2"/>
      <c r="I56" s="2">
        <v>1.2127427109050084</v>
      </c>
      <c r="J56" s="2">
        <v>0.38728994109009385</v>
      </c>
      <c r="K56" s="2">
        <v>0.51422726317293455</v>
      </c>
      <c r="L56" s="2">
        <v>1.0674827736907808</v>
      </c>
      <c r="M56" s="2">
        <v>1.1580794232400098</v>
      </c>
      <c r="N56" s="2">
        <v>1.1249285996574043</v>
      </c>
      <c r="O56" s="2">
        <v>1.2723421710873306</v>
      </c>
      <c r="P56" s="2">
        <v>0.98641359009772833</v>
      </c>
      <c r="Q56" s="2">
        <v>1.1484548473596963</v>
      </c>
      <c r="R56" s="2">
        <v>9.9443485847574387</v>
      </c>
    </row>
    <row r="57" spans="1:18" x14ac:dyDescent="0.25">
      <c r="A57" s="3" t="s">
        <v>13</v>
      </c>
      <c r="B57" s="2"/>
      <c r="C57" s="2">
        <v>0.11550417882254685</v>
      </c>
      <c r="D57" s="2">
        <v>0.28774919984029235</v>
      </c>
      <c r="E57" s="2"/>
      <c r="F57" s="2"/>
      <c r="G57" s="2">
        <v>0.52656373144766933</v>
      </c>
      <c r="H57" s="2">
        <v>0.99328726333780337</v>
      </c>
      <c r="I57" s="2">
        <v>2.731291469388343</v>
      </c>
      <c r="J57" s="2">
        <v>0.39024952847911121</v>
      </c>
      <c r="K57" s="2">
        <v>0.72911847321700185</v>
      </c>
      <c r="L57" s="2">
        <v>1.078853433356787</v>
      </c>
      <c r="M57" s="2">
        <v>1.3673672340150957</v>
      </c>
      <c r="N57" s="2">
        <v>1.2515618177891334</v>
      </c>
      <c r="O57" s="2">
        <v>1.4835424840664637</v>
      </c>
      <c r="P57" s="2">
        <v>0.97028436348427927</v>
      </c>
      <c r="Q57" s="2">
        <v>1.3027159304456641</v>
      </c>
      <c r="R57" s="2">
        <v>13.22808910769019</v>
      </c>
    </row>
    <row r="58" spans="1:18" x14ac:dyDescent="0.25">
      <c r="A58" s="3" t="s">
        <v>224</v>
      </c>
      <c r="B58" s="2">
        <v>0.99999962472644854</v>
      </c>
      <c r="C58" s="2">
        <v>0.99999962472457082</v>
      </c>
      <c r="D58" s="2">
        <v>0.99999962472533688</v>
      </c>
      <c r="E58" s="2">
        <v>0.99999962472343429</v>
      </c>
      <c r="F58" s="2">
        <v>0.99999962472378456</v>
      </c>
      <c r="G58" s="2">
        <v>0.99999962472343928</v>
      </c>
      <c r="H58" s="2">
        <v>0.99999962472226112</v>
      </c>
      <c r="I58" s="2">
        <v>0.99999962472288983</v>
      </c>
      <c r="J58" s="2">
        <v>0.99999962472346915</v>
      </c>
      <c r="K58" s="2">
        <v>1.0000940064581045</v>
      </c>
      <c r="L58" s="2">
        <v>1.0000102055837414</v>
      </c>
      <c r="M58" s="2">
        <v>0.99994780116883131</v>
      </c>
      <c r="N58" s="2">
        <v>0.99997434084379044</v>
      </c>
      <c r="O58" s="2">
        <v>0.99996253678777292</v>
      </c>
      <c r="P58" s="2">
        <v>0.99999962472292314</v>
      </c>
      <c r="Q58" s="2">
        <v>0.99996498761861063</v>
      </c>
      <c r="R58" s="2">
        <v>15.99995012569941</v>
      </c>
    </row>
    <row r="59" spans="1:18" x14ac:dyDescent="0.25">
      <c r="A59" s="1" t="s">
        <v>86</v>
      </c>
      <c r="B59" s="2">
        <v>5</v>
      </c>
      <c r="C59" s="2">
        <v>3.2403602940067691</v>
      </c>
      <c r="D59" s="2">
        <v>3.1388418674838743</v>
      </c>
      <c r="E59" s="2">
        <v>5</v>
      </c>
      <c r="F59" s="2">
        <v>5</v>
      </c>
      <c r="G59" s="2">
        <v>5</v>
      </c>
      <c r="H59" s="2">
        <v>5</v>
      </c>
      <c r="I59" s="2">
        <v>1131.7568451311381</v>
      </c>
      <c r="J59" s="2">
        <v>182.31003095037576</v>
      </c>
      <c r="K59" s="2">
        <v>3.3492909974689562</v>
      </c>
      <c r="L59" s="2">
        <v>3.8373611971136983</v>
      </c>
      <c r="M59" s="2">
        <v>5.332174289567603</v>
      </c>
      <c r="N59" s="2">
        <v>4.9655961324163336</v>
      </c>
      <c r="O59" s="2">
        <v>5.1318237272727023</v>
      </c>
      <c r="P59" s="2">
        <v>4.9018427837148213</v>
      </c>
      <c r="Q59" s="2">
        <v>5</v>
      </c>
      <c r="R59" s="2">
        <v>1377.9641673705585</v>
      </c>
    </row>
    <row r="60" spans="1:18" x14ac:dyDescent="0.25">
      <c r="A60" s="3" t="s">
        <v>10</v>
      </c>
      <c r="B60" s="2">
        <v>1</v>
      </c>
      <c r="C60" s="2">
        <v>1.1129302253816495</v>
      </c>
      <c r="D60" s="2">
        <v>1.0707481058139072</v>
      </c>
      <c r="E60" s="2">
        <v>1</v>
      </c>
      <c r="F60" s="2">
        <v>1</v>
      </c>
      <c r="G60" s="2">
        <v>1</v>
      </c>
      <c r="H60" s="2">
        <v>1</v>
      </c>
      <c r="I60" s="2">
        <v>153.05956903091143</v>
      </c>
      <c r="J60" s="2">
        <v>48.306081159325146</v>
      </c>
      <c r="K60" s="2">
        <v>1.1345690500328451</v>
      </c>
      <c r="L60" s="2">
        <v>1.116814762295935</v>
      </c>
      <c r="M60" s="2">
        <v>1.0926505818698315</v>
      </c>
      <c r="N60" s="2">
        <v>1.0246341799960386</v>
      </c>
      <c r="O60" s="2">
        <v>1.0491200159502034</v>
      </c>
      <c r="P60" s="2">
        <v>1.0152322905995048</v>
      </c>
      <c r="Q60" s="2">
        <v>1</v>
      </c>
      <c r="R60" s="2">
        <v>215.98234940217648</v>
      </c>
    </row>
    <row r="61" spans="1:18" x14ac:dyDescent="0.25">
      <c r="A61" s="3" t="s">
        <v>11</v>
      </c>
      <c r="B61" s="2">
        <v>1</v>
      </c>
      <c r="C61" s="2">
        <v>1.1274259126041701</v>
      </c>
      <c r="D61" s="2">
        <v>1.0680896056497591</v>
      </c>
      <c r="E61" s="2">
        <v>1</v>
      </c>
      <c r="F61" s="2">
        <v>1</v>
      </c>
      <c r="G61" s="2">
        <v>1</v>
      </c>
      <c r="H61" s="2">
        <v>1</v>
      </c>
      <c r="I61" s="2">
        <v>348.13405826221253</v>
      </c>
      <c r="J61" s="2">
        <v>85.505815744600781</v>
      </c>
      <c r="K61" s="2">
        <v>1.2144569152635079</v>
      </c>
      <c r="L61" s="2">
        <v>1.2471223924515851</v>
      </c>
      <c r="M61" s="2">
        <v>1.1220113623605004</v>
      </c>
      <c r="N61" s="2">
        <v>1.0008802372709917</v>
      </c>
      <c r="O61" s="2">
        <v>1.0445012893086634</v>
      </c>
      <c r="P61" s="2">
        <v>0.98416115942017479</v>
      </c>
      <c r="Q61" s="2">
        <v>1</v>
      </c>
      <c r="R61" s="2">
        <v>448.44852288114271</v>
      </c>
    </row>
    <row r="62" spans="1:18" x14ac:dyDescent="0.25">
      <c r="A62" s="3" t="s">
        <v>12</v>
      </c>
      <c r="B62" s="2">
        <v>1</v>
      </c>
      <c r="C62" s="2"/>
      <c r="D62" s="2"/>
      <c r="E62" s="2">
        <v>1</v>
      </c>
      <c r="F62" s="2">
        <v>1</v>
      </c>
      <c r="G62" s="2">
        <v>1</v>
      </c>
      <c r="H62" s="2">
        <v>1</v>
      </c>
      <c r="I62" s="2">
        <v>206.72574003742531</v>
      </c>
      <c r="J62" s="2">
        <v>27.025689596378733</v>
      </c>
      <c r="K62" s="2"/>
      <c r="L62" s="2">
        <v>0.19846393310753488</v>
      </c>
      <c r="M62" s="2">
        <v>1.0070592548944663</v>
      </c>
      <c r="N62" s="2">
        <v>0.97729016471677654</v>
      </c>
      <c r="O62" s="2">
        <v>1.022248338740305</v>
      </c>
      <c r="P62" s="2">
        <v>0.96006098891921188</v>
      </c>
      <c r="Q62" s="2">
        <v>1</v>
      </c>
      <c r="R62" s="2">
        <v>243.91655231418235</v>
      </c>
    </row>
    <row r="63" spans="1:18" x14ac:dyDescent="0.25">
      <c r="A63" s="3" t="s">
        <v>13</v>
      </c>
      <c r="B63" s="2">
        <v>1</v>
      </c>
      <c r="C63" s="2"/>
      <c r="D63" s="2"/>
      <c r="E63" s="2">
        <v>1</v>
      </c>
      <c r="F63" s="2">
        <v>1</v>
      </c>
      <c r="G63" s="2">
        <v>1</v>
      </c>
      <c r="H63" s="2">
        <v>1</v>
      </c>
      <c r="I63" s="2">
        <v>422.83747410528042</v>
      </c>
      <c r="J63" s="2">
        <v>20.47244031668853</v>
      </c>
      <c r="K63" s="2"/>
      <c r="L63" s="2">
        <v>0.27472700939894901</v>
      </c>
      <c r="M63" s="2">
        <v>1.1104489810101512</v>
      </c>
      <c r="N63" s="2">
        <v>0.96276074718044657</v>
      </c>
      <c r="O63" s="2">
        <v>1.0159499223061734</v>
      </c>
      <c r="P63" s="2">
        <v>0.9423841887621689</v>
      </c>
      <c r="Q63" s="2">
        <v>1</v>
      </c>
      <c r="R63" s="2">
        <v>453.61618527062677</v>
      </c>
    </row>
    <row r="64" spans="1:18" x14ac:dyDescent="0.25">
      <c r="A64" s="3" t="s">
        <v>224</v>
      </c>
      <c r="B64" s="2">
        <v>1</v>
      </c>
      <c r="C64" s="2">
        <v>1.0000041560209494</v>
      </c>
      <c r="D64" s="2">
        <v>1.0000041560202078</v>
      </c>
      <c r="E64" s="2">
        <v>1</v>
      </c>
      <c r="F64" s="2">
        <v>1</v>
      </c>
      <c r="G64" s="2">
        <v>1</v>
      </c>
      <c r="H64" s="2">
        <v>1</v>
      </c>
      <c r="I64" s="2">
        <v>1.0000036953083271</v>
      </c>
      <c r="J64" s="2">
        <v>1.0000041333825767</v>
      </c>
      <c r="K64" s="2">
        <v>1.000265032172603</v>
      </c>
      <c r="L64" s="2">
        <v>1.0002330998596942</v>
      </c>
      <c r="M64" s="2">
        <v>1.0000041094326535</v>
      </c>
      <c r="N64" s="2">
        <v>1.0000308032520802</v>
      </c>
      <c r="O64" s="2">
        <v>1.0000041609673576</v>
      </c>
      <c r="P64" s="2">
        <v>1.0000041560137609</v>
      </c>
      <c r="Q64" s="2">
        <v>1</v>
      </c>
      <c r="R64" s="2">
        <v>16.000557502430212</v>
      </c>
    </row>
    <row r="65" spans="1:18" x14ac:dyDescent="0.25">
      <c r="A65" s="1" t="s">
        <v>87</v>
      </c>
      <c r="B65" s="2">
        <v>3.7966126208365112</v>
      </c>
      <c r="C65" s="2">
        <v>3.9973551305602988</v>
      </c>
      <c r="D65" s="2">
        <v>3.7289189537606049</v>
      </c>
      <c r="E65" s="2">
        <v>32.366035569189485</v>
      </c>
      <c r="F65" s="2">
        <v>32.068371666601536</v>
      </c>
      <c r="G65" s="2">
        <v>9.5389738209213846</v>
      </c>
      <c r="H65" s="2">
        <v>5</v>
      </c>
      <c r="I65" s="2">
        <v>5</v>
      </c>
      <c r="J65" s="2">
        <v>73.773464866803323</v>
      </c>
      <c r="K65" s="2">
        <v>5.4085782178766451</v>
      </c>
      <c r="L65" s="2">
        <v>4.6723531729235788</v>
      </c>
      <c r="M65" s="2">
        <v>5.8834625569759069</v>
      </c>
      <c r="N65" s="2">
        <v>5.448886502197416</v>
      </c>
      <c r="O65" s="2">
        <v>5</v>
      </c>
      <c r="P65" s="2">
        <v>5.3816523153037128</v>
      </c>
      <c r="Q65" s="2">
        <v>5</v>
      </c>
      <c r="R65" s="2">
        <v>206.06466539395041</v>
      </c>
    </row>
    <row r="66" spans="1:18" x14ac:dyDescent="0.25">
      <c r="A66" s="3" t="s">
        <v>10</v>
      </c>
      <c r="B66" s="2">
        <v>1.4375232105723037</v>
      </c>
      <c r="C66" s="2">
        <v>1.4888700879167918</v>
      </c>
      <c r="D66" s="2">
        <v>1.3273218744913922</v>
      </c>
      <c r="E66" s="2">
        <v>11.889251636145104</v>
      </c>
      <c r="F66" s="2">
        <v>11.819840457575115</v>
      </c>
      <c r="G66" s="2">
        <v>3.4550623754414511</v>
      </c>
      <c r="H66" s="2">
        <v>1</v>
      </c>
      <c r="I66" s="2">
        <v>1</v>
      </c>
      <c r="J66" s="2">
        <v>18.640482560649236</v>
      </c>
      <c r="K66" s="2">
        <v>1.890785554069998</v>
      </c>
      <c r="L66" s="2">
        <v>1.5658419272965718</v>
      </c>
      <c r="M66" s="2">
        <v>1.5834508435288497</v>
      </c>
      <c r="N66" s="2">
        <v>1.1306845048536149</v>
      </c>
      <c r="O66" s="2">
        <v>1</v>
      </c>
      <c r="P66" s="2">
        <v>1.0914542090245887</v>
      </c>
      <c r="Q66" s="2">
        <v>1</v>
      </c>
      <c r="R66" s="2">
        <v>61.320569241565025</v>
      </c>
    </row>
    <row r="67" spans="1:18" x14ac:dyDescent="0.25">
      <c r="A67" s="3" t="s">
        <v>11</v>
      </c>
      <c r="B67" s="2">
        <v>1.3591081541568808</v>
      </c>
      <c r="C67" s="2">
        <v>1.5085037865787956</v>
      </c>
      <c r="D67" s="2">
        <v>1.4016158223364401</v>
      </c>
      <c r="E67" s="2">
        <v>19.47680267723484</v>
      </c>
      <c r="F67" s="2">
        <v>19.248549953211395</v>
      </c>
      <c r="G67" s="2">
        <v>5.0839301896628548</v>
      </c>
      <c r="H67" s="2">
        <v>1</v>
      </c>
      <c r="I67" s="2">
        <v>1</v>
      </c>
      <c r="J67" s="2">
        <v>31.908775023144738</v>
      </c>
      <c r="K67" s="2">
        <v>2.5151314408767993</v>
      </c>
      <c r="L67" s="2">
        <v>2.1048495508863101</v>
      </c>
      <c r="M67" s="2">
        <v>1.9513058980802573</v>
      </c>
      <c r="N67" s="2">
        <v>1.2334559081977614</v>
      </c>
      <c r="O67" s="2">
        <v>1</v>
      </c>
      <c r="P67" s="2">
        <v>1.10292532082232</v>
      </c>
      <c r="Q67" s="2">
        <v>1</v>
      </c>
      <c r="R67" s="2">
        <v>92.894953725189396</v>
      </c>
    </row>
    <row r="68" spans="1:18" x14ac:dyDescent="0.25">
      <c r="A68" s="3" t="s">
        <v>12</v>
      </c>
      <c r="B68" s="2"/>
      <c r="C68" s="2"/>
      <c r="D68" s="2"/>
      <c r="E68" s="2"/>
      <c r="F68" s="2"/>
      <c r="G68" s="2"/>
      <c r="H68" s="2">
        <v>1</v>
      </c>
      <c r="I68" s="2">
        <v>1</v>
      </c>
      <c r="J68" s="2">
        <v>9.9495333521652238</v>
      </c>
      <c r="K68" s="2"/>
      <c r="L68" s="2"/>
      <c r="M68" s="2">
        <v>0.28328041664589065</v>
      </c>
      <c r="N68" s="2">
        <v>0.97216551366164239</v>
      </c>
      <c r="O68" s="2">
        <v>1</v>
      </c>
      <c r="P68" s="2">
        <v>1.0772494012430107</v>
      </c>
      <c r="Q68" s="2">
        <v>1</v>
      </c>
      <c r="R68" s="2">
        <v>16.282228683715765</v>
      </c>
    </row>
    <row r="69" spans="1:18" x14ac:dyDescent="0.25">
      <c r="A69" s="3" t="s">
        <v>13</v>
      </c>
      <c r="B69" s="2"/>
      <c r="C69" s="2"/>
      <c r="D69" s="2"/>
      <c r="E69" s="2"/>
      <c r="F69" s="2"/>
      <c r="G69" s="2"/>
      <c r="H69" s="2">
        <v>1</v>
      </c>
      <c r="I69" s="2">
        <v>1</v>
      </c>
      <c r="J69" s="2">
        <v>12.274692675028328</v>
      </c>
      <c r="K69" s="2"/>
      <c r="L69" s="2"/>
      <c r="M69" s="2">
        <v>1.06544718685602</v>
      </c>
      <c r="N69" s="2">
        <v>1.1123075528164184</v>
      </c>
      <c r="O69" s="2">
        <v>1</v>
      </c>
      <c r="P69" s="2">
        <v>1.1100421284129407</v>
      </c>
      <c r="Q69" s="2">
        <v>1</v>
      </c>
      <c r="R69" s="2">
        <v>19.562489543113706</v>
      </c>
    </row>
    <row r="70" spans="1:18" x14ac:dyDescent="0.25">
      <c r="A70" s="3" t="s">
        <v>224</v>
      </c>
      <c r="B70" s="2">
        <v>0.99998125610732702</v>
      </c>
      <c r="C70" s="2">
        <v>0.99998125606471111</v>
      </c>
      <c r="D70" s="2">
        <v>0.99998125693277273</v>
      </c>
      <c r="E70" s="2">
        <v>0.99998125580954034</v>
      </c>
      <c r="F70" s="2">
        <v>0.99998125581502828</v>
      </c>
      <c r="G70" s="2">
        <v>0.99998125581707975</v>
      </c>
      <c r="H70" s="2">
        <v>1</v>
      </c>
      <c r="I70" s="2">
        <v>1</v>
      </c>
      <c r="J70" s="2">
        <v>0.99998125581579567</v>
      </c>
      <c r="K70" s="2">
        <v>1.0026612229298477</v>
      </c>
      <c r="L70" s="2">
        <v>1.0016616947406967</v>
      </c>
      <c r="M70" s="2">
        <v>0.99997821186488844</v>
      </c>
      <c r="N70" s="2">
        <v>1.0002730226679799</v>
      </c>
      <c r="O70" s="2">
        <v>1</v>
      </c>
      <c r="P70" s="2">
        <v>0.99998125580085295</v>
      </c>
      <c r="Q70" s="2">
        <v>1</v>
      </c>
      <c r="R70" s="2">
        <v>16.004424200366522</v>
      </c>
    </row>
    <row r="71" spans="1:18" x14ac:dyDescent="0.25">
      <c r="A71" s="1" t="s">
        <v>88</v>
      </c>
      <c r="B71" s="2">
        <v>3.5555240887180548</v>
      </c>
      <c r="C71" s="2">
        <v>4.0239803441356887</v>
      </c>
      <c r="D71" s="2">
        <v>4.3907341737171981</v>
      </c>
      <c r="E71" s="2">
        <v>4.5652752926909432</v>
      </c>
      <c r="F71" s="2">
        <v>4.3536806550560057</v>
      </c>
      <c r="G71" s="2">
        <v>4.788916736546744</v>
      </c>
      <c r="H71" s="2">
        <v>5</v>
      </c>
      <c r="I71" s="2">
        <v>5</v>
      </c>
      <c r="J71" s="2">
        <v>6.4359599098841294</v>
      </c>
      <c r="K71" s="2">
        <v>4.5978698757148972</v>
      </c>
      <c r="L71" s="2">
        <v>4.7514671671897579</v>
      </c>
      <c r="M71" s="2">
        <v>5.0393633998297291</v>
      </c>
      <c r="N71" s="2">
        <v>4.9153993384654395</v>
      </c>
      <c r="O71" s="2">
        <v>4.960058021830033</v>
      </c>
      <c r="P71" s="2">
        <v>4.8983202601771278</v>
      </c>
      <c r="Q71" s="2">
        <v>5.1048600718920198</v>
      </c>
      <c r="R71" s="2">
        <v>76.381409335847763</v>
      </c>
    </row>
    <row r="72" spans="1:18" x14ac:dyDescent="0.25">
      <c r="A72" s="3" t="s">
        <v>10</v>
      </c>
      <c r="B72" s="2">
        <v>1.0265074541977333</v>
      </c>
      <c r="C72" s="2">
        <v>1.0336883459891113</v>
      </c>
      <c r="D72" s="2">
        <v>1.0234858816094705</v>
      </c>
      <c r="E72" s="2">
        <v>1.0783400946768897</v>
      </c>
      <c r="F72" s="2">
        <v>1.1153853089343939</v>
      </c>
      <c r="G72" s="2">
        <v>1.0294721933138773</v>
      </c>
      <c r="H72" s="2">
        <v>1</v>
      </c>
      <c r="I72" s="2">
        <v>1</v>
      </c>
      <c r="J72" s="2">
        <v>1.5597061068339024</v>
      </c>
      <c r="K72" s="2">
        <v>1.0410802442366005</v>
      </c>
      <c r="L72" s="2">
        <v>1.0407682643453291</v>
      </c>
      <c r="M72" s="2">
        <v>1.0249056038826929</v>
      </c>
      <c r="N72" s="2">
        <v>1.0112723001348269</v>
      </c>
      <c r="O72" s="2">
        <v>1.0161837672612233</v>
      </c>
      <c r="P72" s="2">
        <v>1.0093939775476073</v>
      </c>
      <c r="Q72" s="2">
        <v>1.02189630932998</v>
      </c>
      <c r="R72" s="2">
        <v>17.032085852293637</v>
      </c>
    </row>
    <row r="73" spans="1:18" x14ac:dyDescent="0.25">
      <c r="A73" s="3" t="s">
        <v>11</v>
      </c>
      <c r="B73" s="2">
        <v>1.007181685970681</v>
      </c>
      <c r="C73" s="2">
        <v>1.0194896589596345</v>
      </c>
      <c r="D73" s="2">
        <v>1.0068580882842284</v>
      </c>
      <c r="E73" s="2">
        <v>1.1256402960116816</v>
      </c>
      <c r="F73" s="2">
        <v>1.1970997667548409</v>
      </c>
      <c r="G73" s="2">
        <v>1.0241685843284873</v>
      </c>
      <c r="H73" s="2">
        <v>1</v>
      </c>
      <c r="I73" s="2">
        <v>1</v>
      </c>
      <c r="J73" s="2">
        <v>2.1138184492909722</v>
      </c>
      <c r="K73" s="2">
        <v>1.0596685685561522</v>
      </c>
      <c r="L73" s="2">
        <v>1.067996620030071</v>
      </c>
      <c r="M73" s="2">
        <v>1.015528016692522</v>
      </c>
      <c r="N73" s="2">
        <v>0.98847791609140123</v>
      </c>
      <c r="O73" s="2">
        <v>0.9982228524213379</v>
      </c>
      <c r="P73" s="2">
        <v>0.98475110415634159</v>
      </c>
      <c r="Q73" s="2">
        <v>1.0709998446618219</v>
      </c>
      <c r="R73" s="2">
        <v>17.679901452210174</v>
      </c>
    </row>
    <row r="74" spans="1:18" x14ac:dyDescent="0.25">
      <c r="A74" s="3" t="s">
        <v>12</v>
      </c>
      <c r="B74" s="2">
        <v>0.27551539143700404</v>
      </c>
      <c r="C74" s="2">
        <v>0.4986160779775885</v>
      </c>
      <c r="D74" s="2">
        <v>0.69160421600356026</v>
      </c>
      <c r="E74" s="2">
        <v>0.67017866161634521</v>
      </c>
      <c r="F74" s="2">
        <v>0.49465517655824254</v>
      </c>
      <c r="G74" s="2">
        <v>0.86930276461039724</v>
      </c>
      <c r="H74" s="2">
        <v>1</v>
      </c>
      <c r="I74" s="2">
        <v>1</v>
      </c>
      <c r="J74" s="2">
        <v>1.3163068121149455</v>
      </c>
      <c r="K74" s="2">
        <v>0.75758431787743963</v>
      </c>
      <c r="L74" s="2">
        <v>0.82873051518115293</v>
      </c>
      <c r="M74" s="2">
        <v>1.0015844104074987</v>
      </c>
      <c r="N74" s="2">
        <v>0.96559977656991536</v>
      </c>
      <c r="O74" s="2">
        <v>0.978563423750474</v>
      </c>
      <c r="P74" s="2">
        <v>0.96064201576794317</v>
      </c>
      <c r="Q74" s="2">
        <v>0.9936414805037207</v>
      </c>
      <c r="R74" s="2">
        <v>13.302525040376228</v>
      </c>
    </row>
    <row r="75" spans="1:18" x14ac:dyDescent="0.25">
      <c r="A75" s="3" t="s">
        <v>13</v>
      </c>
      <c r="B75" s="2">
        <v>0.24632099438959432</v>
      </c>
      <c r="C75" s="2">
        <v>0.47218769848776249</v>
      </c>
      <c r="D75" s="2">
        <v>0.66878742509837519</v>
      </c>
      <c r="E75" s="2">
        <v>0.69111767766501864</v>
      </c>
      <c r="F75" s="2">
        <v>0.5465418400872647</v>
      </c>
      <c r="G75" s="2">
        <v>0.86597463157254917</v>
      </c>
      <c r="H75" s="2">
        <v>1</v>
      </c>
      <c r="I75" s="2">
        <v>1</v>
      </c>
      <c r="J75" s="2">
        <v>0.44612997892286416</v>
      </c>
      <c r="K75" s="2">
        <v>0.73947865527613243</v>
      </c>
      <c r="L75" s="2">
        <v>0.81394472339610158</v>
      </c>
      <c r="M75" s="2">
        <v>0.99734680616629834</v>
      </c>
      <c r="N75" s="2">
        <v>0.95005077952508588</v>
      </c>
      <c r="O75" s="2">
        <v>0.967089413280107</v>
      </c>
      <c r="P75" s="2">
        <v>0.94353459998382039</v>
      </c>
      <c r="Q75" s="2">
        <v>1.0183238728126431</v>
      </c>
      <c r="R75" s="2">
        <v>12.366829096663615</v>
      </c>
    </row>
    <row r="76" spans="1:18" x14ac:dyDescent="0.25">
      <c r="A76" s="3" t="s">
        <v>224</v>
      </c>
      <c r="B76" s="2">
        <v>0.99999856272304177</v>
      </c>
      <c r="C76" s="2">
        <v>0.99999856272159182</v>
      </c>
      <c r="D76" s="2">
        <v>0.9999985627215634</v>
      </c>
      <c r="E76" s="2">
        <v>0.99999856272100829</v>
      </c>
      <c r="F76" s="2">
        <v>0.99999856272126353</v>
      </c>
      <c r="G76" s="2">
        <v>0.99999856272143317</v>
      </c>
      <c r="H76" s="2">
        <v>1</v>
      </c>
      <c r="I76" s="2">
        <v>1</v>
      </c>
      <c r="J76" s="2">
        <v>0.99999856272144561</v>
      </c>
      <c r="K76" s="2">
        <v>1.0000580897685722</v>
      </c>
      <c r="L76" s="2">
        <v>1.0000270442371029</v>
      </c>
      <c r="M76" s="2">
        <v>0.99999856268071696</v>
      </c>
      <c r="N76" s="2">
        <v>0.99999856614421034</v>
      </c>
      <c r="O76" s="2">
        <v>0.99999856511689045</v>
      </c>
      <c r="P76" s="2">
        <v>0.9999985627214153</v>
      </c>
      <c r="Q76" s="2">
        <v>0.99999856458385405</v>
      </c>
      <c r="R76" s="2">
        <v>16.000067894304109</v>
      </c>
    </row>
    <row r="77" spans="1:18" x14ac:dyDescent="0.25">
      <c r="A77" s="1" t="s">
        <v>225</v>
      </c>
      <c r="B77" s="2">
        <v>2.9431116938478876</v>
      </c>
      <c r="C77" s="2">
        <v>3.3158566288574742</v>
      </c>
      <c r="D77" s="2">
        <v>3.3174663482967732</v>
      </c>
      <c r="E77" s="2">
        <v>3.1163579243258628</v>
      </c>
      <c r="F77" s="2">
        <v>2.9898632357206298</v>
      </c>
      <c r="G77" s="2">
        <v>4.3370951593298717</v>
      </c>
      <c r="H77" s="2">
        <v>5</v>
      </c>
      <c r="I77" s="2">
        <v>5</v>
      </c>
      <c r="J77" s="2">
        <v>2.9625730231079541</v>
      </c>
      <c r="K77" s="2">
        <v>6.9997233507357324</v>
      </c>
      <c r="L77" s="2">
        <v>6.9308445262648979</v>
      </c>
      <c r="M77" s="2">
        <v>6.4586703378004477</v>
      </c>
      <c r="N77" s="2">
        <v>4.9822334521166365</v>
      </c>
      <c r="O77" s="2">
        <v>5.0049230412871148</v>
      </c>
      <c r="P77" s="2">
        <v>4.9735561332218277</v>
      </c>
      <c r="Q77" s="2">
        <v>5.3255977071913394</v>
      </c>
      <c r="R77" s="2">
        <v>73.657872562104444</v>
      </c>
    </row>
    <row r="78" spans="1:18" x14ac:dyDescent="0.25">
      <c r="A78" s="3" t="s">
        <v>10</v>
      </c>
      <c r="B78" s="2">
        <v>0.46141619411966733</v>
      </c>
      <c r="C78" s="2">
        <v>0.64253696517227554</v>
      </c>
      <c r="D78" s="2">
        <v>1.0228479915002076</v>
      </c>
      <c r="E78" s="2">
        <v>0.99431525117106034</v>
      </c>
      <c r="F78" s="2">
        <v>0.99287979900099033</v>
      </c>
      <c r="G78" s="2">
        <v>0.99955166562219322</v>
      </c>
      <c r="H78" s="2">
        <v>1</v>
      </c>
      <c r="I78" s="2">
        <v>1</v>
      </c>
      <c r="J78" s="2">
        <v>0.95194951406892037</v>
      </c>
      <c r="K78" s="2">
        <v>1.4317343339931814</v>
      </c>
      <c r="L78" s="2">
        <v>1.4055131898217823</v>
      </c>
      <c r="M78" s="2">
        <v>1.046397841752134</v>
      </c>
      <c r="N78" s="2">
        <v>1.0016542944841729</v>
      </c>
      <c r="O78" s="2">
        <v>1.0023618875411551</v>
      </c>
      <c r="P78" s="2">
        <v>1.0013836824096225</v>
      </c>
      <c r="Q78" s="2">
        <v>1.0031848912571417</v>
      </c>
      <c r="R78" s="2">
        <v>15.957727501914505</v>
      </c>
    </row>
    <row r="79" spans="1:18" x14ac:dyDescent="0.25">
      <c r="A79" s="3" t="s">
        <v>11</v>
      </c>
      <c r="B79" s="2">
        <v>0.22598959939032437</v>
      </c>
      <c r="C79" s="2">
        <v>0.78696847128091685</v>
      </c>
      <c r="D79" s="2">
        <v>1.038957748427193</v>
      </c>
      <c r="E79" s="2">
        <v>0.99560435633288602</v>
      </c>
      <c r="F79" s="2">
        <v>0.99698036732805506</v>
      </c>
      <c r="G79" s="2">
        <v>0.99442649802006633</v>
      </c>
      <c r="H79" s="2">
        <v>1</v>
      </c>
      <c r="I79" s="2">
        <v>1</v>
      </c>
      <c r="J79" s="2">
        <v>1.0106204396482257</v>
      </c>
      <c r="K79" s="2">
        <v>1.8183743038207627</v>
      </c>
      <c r="L79" s="2">
        <v>1.7734575941210187</v>
      </c>
      <c r="M79" s="2">
        <v>1.3267147168088835</v>
      </c>
      <c r="N79" s="2">
        <v>0.99469992367661786</v>
      </c>
      <c r="O79" s="2">
        <v>0.99786257861799665</v>
      </c>
      <c r="P79" s="2">
        <v>0.99349040889580675</v>
      </c>
      <c r="Q79" s="2">
        <v>1.113105064094805</v>
      </c>
      <c r="R79" s="2">
        <v>17.067252070463557</v>
      </c>
    </row>
    <row r="80" spans="1:18" x14ac:dyDescent="0.25">
      <c r="A80" s="3" t="s">
        <v>12</v>
      </c>
      <c r="B80" s="2"/>
      <c r="C80" s="2">
        <v>0.10777496918343757</v>
      </c>
      <c r="D80" s="2">
        <v>0.25565753897787152</v>
      </c>
      <c r="E80" s="2">
        <v>0.12643524743113782</v>
      </c>
      <c r="F80" s="2"/>
      <c r="G80" s="2">
        <v>0.70142397952276547</v>
      </c>
      <c r="H80" s="2">
        <v>1</v>
      </c>
      <c r="I80" s="2">
        <v>1</v>
      </c>
      <c r="J80" s="2"/>
      <c r="K80" s="2">
        <v>1.6735979396418936</v>
      </c>
      <c r="L80" s="2">
        <v>1.7110592529496922</v>
      </c>
      <c r="M80" s="2">
        <v>1.4160748557224367</v>
      </c>
      <c r="N80" s="2">
        <v>0.99240598131820745</v>
      </c>
      <c r="O80" s="2">
        <v>0.99903906647517826</v>
      </c>
      <c r="P80" s="2">
        <v>0.98986925144856563</v>
      </c>
      <c r="Q80" s="2">
        <v>1.0699048777849844</v>
      </c>
      <c r="R80" s="2">
        <v>12.043242960456173</v>
      </c>
    </row>
    <row r="81" spans="1:18" x14ac:dyDescent="0.25">
      <c r="A81" s="3" t="s">
        <v>13</v>
      </c>
      <c r="B81" s="2">
        <v>1.2557028299986497</v>
      </c>
      <c r="C81" s="2">
        <v>0.77857315382221326</v>
      </c>
      <c r="D81" s="2"/>
      <c r="E81" s="2"/>
      <c r="F81" s="2"/>
      <c r="G81" s="2">
        <v>0.64168994677405233</v>
      </c>
      <c r="H81" s="2">
        <v>1</v>
      </c>
      <c r="I81" s="2">
        <v>1</v>
      </c>
      <c r="J81" s="2"/>
      <c r="K81" s="2">
        <v>1.075947599547824</v>
      </c>
      <c r="L81" s="2">
        <v>1.0407982246267051</v>
      </c>
      <c r="M81" s="2">
        <v>1.6694798492868856</v>
      </c>
      <c r="N81" s="2">
        <v>0.99347018018826516</v>
      </c>
      <c r="O81" s="2">
        <v>1.005656437217282</v>
      </c>
      <c r="P81" s="2">
        <v>0.98880972107760279</v>
      </c>
      <c r="Q81" s="2">
        <v>1.1393998040024484</v>
      </c>
      <c r="R81" s="2">
        <v>12.589527746541927</v>
      </c>
    </row>
    <row r="82" spans="1:18" x14ac:dyDescent="0.25">
      <c r="A82" s="3" t="s">
        <v>224</v>
      </c>
      <c r="B82" s="2">
        <v>1.000003070339246</v>
      </c>
      <c r="C82" s="2">
        <v>1.0000030693986308</v>
      </c>
      <c r="D82" s="2">
        <v>1.0000030693915012</v>
      </c>
      <c r="E82" s="2">
        <v>1.0000030693907791</v>
      </c>
      <c r="F82" s="2">
        <v>1.0000030693915845</v>
      </c>
      <c r="G82" s="2">
        <v>1.000003069390794</v>
      </c>
      <c r="H82" s="2">
        <v>1</v>
      </c>
      <c r="I82" s="2">
        <v>1</v>
      </c>
      <c r="J82" s="2">
        <v>1.0000030693908082</v>
      </c>
      <c r="K82" s="2">
        <v>1.0000691737320715</v>
      </c>
      <c r="L82" s="2">
        <v>1.0000162647456994</v>
      </c>
      <c r="M82" s="2">
        <v>1.0000030742301071</v>
      </c>
      <c r="N82" s="2">
        <v>1.0000030724493734</v>
      </c>
      <c r="O82" s="2">
        <v>1.000003071435503</v>
      </c>
      <c r="P82" s="2">
        <v>1.0000030693902298</v>
      </c>
      <c r="Q82" s="2">
        <v>1.0000030700519593</v>
      </c>
      <c r="R82" s="2">
        <v>16.000122282728288</v>
      </c>
    </row>
    <row r="83" spans="1:18" x14ac:dyDescent="0.25">
      <c r="A83" s="1" t="s">
        <v>226</v>
      </c>
      <c r="B83" s="2">
        <v>2.9954890193224224</v>
      </c>
      <c r="C83" s="2">
        <v>3.405737437075822</v>
      </c>
      <c r="D83" s="2">
        <v>3.9482604208844942</v>
      </c>
      <c r="E83" s="2">
        <v>5.0336956693164998</v>
      </c>
      <c r="F83" s="2">
        <v>5.1165656651424074</v>
      </c>
      <c r="G83" s="2">
        <v>4.9849904636877707</v>
      </c>
      <c r="H83" s="2">
        <v>13.371625589040587</v>
      </c>
      <c r="I83" s="2">
        <v>5</v>
      </c>
      <c r="J83" s="2">
        <v>5.7462059120918738</v>
      </c>
      <c r="K83" s="2">
        <v>6.4373864605513269</v>
      </c>
      <c r="L83" s="2">
        <v>6.1366452385002228</v>
      </c>
      <c r="M83" s="2">
        <v>5.1618123261736164</v>
      </c>
      <c r="N83" s="2">
        <v>4.9766036659468824</v>
      </c>
      <c r="O83" s="2">
        <v>5</v>
      </c>
      <c r="P83" s="2">
        <v>4.9349361790221984</v>
      </c>
      <c r="Q83" s="2">
        <v>5</v>
      </c>
      <c r="R83" s="2">
        <v>87.24995404675613</v>
      </c>
    </row>
    <row r="84" spans="1:18" x14ac:dyDescent="0.25">
      <c r="A84" s="3" t="s">
        <v>10</v>
      </c>
      <c r="B84" s="2">
        <v>1.044002343834602</v>
      </c>
      <c r="C84" s="2">
        <v>1.0485459632887082</v>
      </c>
      <c r="D84" s="2">
        <v>1.0378090865294036</v>
      </c>
      <c r="E84" s="2">
        <v>1.2812529833969326</v>
      </c>
      <c r="F84" s="2">
        <v>1.391198608411341</v>
      </c>
      <c r="G84" s="2">
        <v>1.0983353546084795</v>
      </c>
      <c r="H84" s="2">
        <v>3.6236170356881621</v>
      </c>
      <c r="I84" s="2">
        <v>1</v>
      </c>
      <c r="J84" s="2">
        <v>1.4568710527145394</v>
      </c>
      <c r="K84" s="2">
        <v>1.4117301552204571</v>
      </c>
      <c r="L84" s="2">
        <v>1.3097012253352411</v>
      </c>
      <c r="M84" s="2">
        <v>1.0479375301102343</v>
      </c>
      <c r="N84" s="2">
        <v>1.0266513184839667</v>
      </c>
      <c r="O84" s="2">
        <v>1</v>
      </c>
      <c r="P84" s="2">
        <v>1.021862431829629</v>
      </c>
      <c r="Q84" s="2">
        <v>1</v>
      </c>
      <c r="R84" s="2">
        <v>20.799515089451695</v>
      </c>
    </row>
    <row r="85" spans="1:18" x14ac:dyDescent="0.25">
      <c r="A85" s="3" t="s">
        <v>11</v>
      </c>
      <c r="B85" s="2">
        <v>0.95010494104426058</v>
      </c>
      <c r="C85" s="2">
        <v>0.96937751477162948</v>
      </c>
      <c r="D85" s="2">
        <v>0.87012674552340896</v>
      </c>
      <c r="E85" s="2">
        <v>0.97079766391645594</v>
      </c>
      <c r="F85" s="2">
        <v>0.93930733749878903</v>
      </c>
      <c r="G85" s="2">
        <v>0.99641995171544029</v>
      </c>
      <c r="H85" s="2">
        <v>3.4222582688215573</v>
      </c>
      <c r="I85" s="2">
        <v>1</v>
      </c>
      <c r="J85" s="2">
        <v>1.2468852943932347</v>
      </c>
      <c r="K85" s="2">
        <v>1.5710882470105711</v>
      </c>
      <c r="L85" s="2">
        <v>1.4552860780858514</v>
      </c>
      <c r="M85" s="2">
        <v>1.0486244779366791</v>
      </c>
      <c r="N85" s="2">
        <v>1.0085156254635521</v>
      </c>
      <c r="O85" s="2">
        <v>1</v>
      </c>
      <c r="P85" s="2">
        <v>0.99949209995652666</v>
      </c>
      <c r="Q85" s="2">
        <v>1</v>
      </c>
      <c r="R85" s="2">
        <v>19.448284246137959</v>
      </c>
    </row>
    <row r="86" spans="1:18" x14ac:dyDescent="0.25">
      <c r="A86" s="3" t="s">
        <v>12</v>
      </c>
      <c r="B86" s="2"/>
      <c r="C86" s="2">
        <v>0.30655813806770366</v>
      </c>
      <c r="D86" s="2">
        <v>0.58944003550966184</v>
      </c>
      <c r="E86" s="2">
        <v>0.83576371551050721</v>
      </c>
      <c r="F86" s="2">
        <v>0.82086966605195588</v>
      </c>
      <c r="G86" s="2">
        <v>0.9319440943662457</v>
      </c>
      <c r="H86" s="2">
        <v>2.9237362341244628</v>
      </c>
      <c r="I86" s="2">
        <v>1</v>
      </c>
      <c r="J86" s="2">
        <v>0.8848004651357283</v>
      </c>
      <c r="K86" s="2">
        <v>1.4148157899437261</v>
      </c>
      <c r="L86" s="2">
        <v>1.3603819328350302</v>
      </c>
      <c r="M86" s="2">
        <v>1.0315645949945507</v>
      </c>
      <c r="N86" s="2">
        <v>0.97820070486714672</v>
      </c>
      <c r="O86" s="2">
        <v>1</v>
      </c>
      <c r="P86" s="2">
        <v>0.9661951170099019</v>
      </c>
      <c r="Q86" s="2">
        <v>1</v>
      </c>
      <c r="R86" s="2">
        <v>16.044270488416622</v>
      </c>
    </row>
    <row r="87" spans="1:18" x14ac:dyDescent="0.25">
      <c r="A87" s="3" t="s">
        <v>13</v>
      </c>
      <c r="B87" s="2"/>
      <c r="C87" s="2">
        <v>7.987408656672472E-2</v>
      </c>
      <c r="D87" s="2">
        <v>0.44950281850640711</v>
      </c>
      <c r="E87" s="2">
        <v>0.94449957107343463</v>
      </c>
      <c r="F87" s="2">
        <v>0.96380832298600039</v>
      </c>
      <c r="G87" s="2">
        <v>0.95690932928227868</v>
      </c>
      <c r="H87" s="2">
        <v>2.4006323074056333</v>
      </c>
      <c r="I87" s="2">
        <v>1</v>
      </c>
      <c r="J87" s="2">
        <v>1.1562673675827126</v>
      </c>
      <c r="K87" s="2">
        <v>1.0043362255126618</v>
      </c>
      <c r="L87" s="2">
        <v>0.97995035855400792</v>
      </c>
      <c r="M87" s="2">
        <v>1.0323039940964789</v>
      </c>
      <c r="N87" s="2">
        <v>0.9618542793624969</v>
      </c>
      <c r="O87" s="2">
        <v>1</v>
      </c>
      <c r="P87" s="2">
        <v>0.94600479455362796</v>
      </c>
      <c r="Q87" s="2">
        <v>1</v>
      </c>
      <c r="R87" s="2">
        <v>14.875943455482465</v>
      </c>
    </row>
    <row r="88" spans="1:18" x14ac:dyDescent="0.25">
      <c r="A88" s="3" t="s">
        <v>224</v>
      </c>
      <c r="B88" s="2">
        <v>1.0013817344435598</v>
      </c>
      <c r="C88" s="2">
        <v>1.0013817343810556</v>
      </c>
      <c r="D88" s="2">
        <v>1.0013817348156131</v>
      </c>
      <c r="E88" s="2">
        <v>1.0013817354191696</v>
      </c>
      <c r="F88" s="2">
        <v>1.0013817301943206</v>
      </c>
      <c r="G88" s="2">
        <v>1.0013817337153263</v>
      </c>
      <c r="H88" s="2">
        <v>1.0013817430007703</v>
      </c>
      <c r="I88" s="2">
        <v>1</v>
      </c>
      <c r="J88" s="2">
        <v>1.0013817322656595</v>
      </c>
      <c r="K88" s="2">
        <v>1.0354160428639116</v>
      </c>
      <c r="L88" s="2">
        <v>1.0313256436900928</v>
      </c>
      <c r="M88" s="2">
        <v>1.0013817290356741</v>
      </c>
      <c r="N88" s="2">
        <v>1.0013817377697207</v>
      </c>
      <c r="O88" s="2">
        <v>1</v>
      </c>
      <c r="P88" s="2">
        <v>1.0013817356725134</v>
      </c>
      <c r="Q88" s="2">
        <v>1</v>
      </c>
      <c r="R88" s="2">
        <v>16.08194076726739</v>
      </c>
    </row>
    <row r="89" spans="1:18" x14ac:dyDescent="0.25">
      <c r="A89" s="1" t="s">
        <v>221</v>
      </c>
      <c r="B89" s="2">
        <v>4.1232325860701682</v>
      </c>
      <c r="C89" s="2">
        <v>3.4166659266430339</v>
      </c>
      <c r="D89" s="2">
        <v>3.918063890076195</v>
      </c>
      <c r="E89" s="2">
        <v>3.4127987591431399</v>
      </c>
      <c r="F89" s="2">
        <v>3.1519615697128449</v>
      </c>
      <c r="G89" s="2">
        <v>4.5420994529786789</v>
      </c>
      <c r="H89" s="2">
        <v>5</v>
      </c>
      <c r="I89" s="2">
        <v>3.3556976885953054</v>
      </c>
      <c r="J89" s="2">
        <v>3.0730948480830413</v>
      </c>
      <c r="K89" s="2">
        <v>5.7225464964675075</v>
      </c>
      <c r="L89" s="2">
        <v>5.78528122527905</v>
      </c>
      <c r="M89" s="2">
        <v>5.5541808784429714</v>
      </c>
      <c r="N89" s="2">
        <v>4.958557746813824</v>
      </c>
      <c r="O89" s="2">
        <v>4.9812658917968609</v>
      </c>
      <c r="P89" s="2">
        <v>4.9498733241388218</v>
      </c>
      <c r="Q89" s="2">
        <v>5.1597531978631164</v>
      </c>
      <c r="R89" s="2">
        <v>71.105073482104558</v>
      </c>
    </row>
    <row r="90" spans="1:18" x14ac:dyDescent="0.25">
      <c r="A90" s="3" t="s">
        <v>10</v>
      </c>
      <c r="B90" s="2">
        <v>1.0158072108158056</v>
      </c>
      <c r="C90" s="2">
        <v>1.0199538217448842</v>
      </c>
      <c r="D90" s="2">
        <v>1.0137826128233518</v>
      </c>
      <c r="E90" s="2">
        <v>1.0099489545507736</v>
      </c>
      <c r="F90" s="2">
        <v>1.0112947671641441</v>
      </c>
      <c r="G90" s="2">
        <v>1.0050396006185078</v>
      </c>
      <c r="H90" s="2">
        <v>1</v>
      </c>
      <c r="I90" s="2">
        <v>1.081012394711262</v>
      </c>
      <c r="J90" s="2">
        <v>1.0205865513882542</v>
      </c>
      <c r="K90" s="2">
        <v>1.209488428879578</v>
      </c>
      <c r="L90" s="2">
        <v>1.2027616028153054</v>
      </c>
      <c r="M90" s="2">
        <v>1.0073029328328011</v>
      </c>
      <c r="N90" s="2">
        <v>1.0038040688627459</v>
      </c>
      <c r="O90" s="2">
        <v>1.0050645521305197</v>
      </c>
      <c r="P90" s="2">
        <v>1.003322010176168</v>
      </c>
      <c r="Q90" s="2">
        <v>1.0065306223974173</v>
      </c>
      <c r="R90" s="2">
        <v>16.615700131911517</v>
      </c>
    </row>
    <row r="91" spans="1:18" x14ac:dyDescent="0.25">
      <c r="A91" s="3" t="s">
        <v>11</v>
      </c>
      <c r="B91" s="2">
        <v>1.0613084941926361</v>
      </c>
      <c r="C91" s="2">
        <v>1.0214193807277341</v>
      </c>
      <c r="D91" s="2">
        <v>1.0102244007468302</v>
      </c>
      <c r="E91" s="2">
        <v>1.0140155418853767</v>
      </c>
      <c r="F91" s="2">
        <v>1.0193786487182217</v>
      </c>
      <c r="G91" s="2">
        <v>0.9954918583368787</v>
      </c>
      <c r="H91" s="2">
        <v>1</v>
      </c>
      <c r="I91" s="2">
        <v>1.2746837515285396</v>
      </c>
      <c r="J91" s="2">
        <v>1.0525067543387807</v>
      </c>
      <c r="K91" s="2">
        <v>1.3232001541954688</v>
      </c>
      <c r="L91" s="2">
        <v>1.335716338778083</v>
      </c>
      <c r="M91" s="2">
        <v>1.0460393675806221</v>
      </c>
      <c r="N91" s="2">
        <v>0.9902379219599422</v>
      </c>
      <c r="O91" s="2">
        <v>0.99385721005026317</v>
      </c>
      <c r="P91" s="2">
        <v>0.98885377313477685</v>
      </c>
      <c r="Q91" s="2">
        <v>1.0490566971177016</v>
      </c>
      <c r="R91" s="2">
        <v>17.175990293291857</v>
      </c>
    </row>
    <row r="92" spans="1:18" x14ac:dyDescent="0.25">
      <c r="A92" s="3" t="s">
        <v>12</v>
      </c>
      <c r="B92" s="2">
        <v>1.0461153386714095</v>
      </c>
      <c r="C92" s="2">
        <v>0.37529118181062476</v>
      </c>
      <c r="D92" s="2">
        <v>0.57343978507080884</v>
      </c>
      <c r="E92" s="2">
        <v>0.27234801142732118</v>
      </c>
      <c r="F92" s="2">
        <v>0.12128661147104945</v>
      </c>
      <c r="G92" s="2">
        <v>0.7885172302023532</v>
      </c>
      <c r="H92" s="2">
        <v>1</v>
      </c>
      <c r="I92" s="2"/>
      <c r="J92" s="2"/>
      <c r="K92" s="2">
        <v>1.1570483009540189</v>
      </c>
      <c r="L92" s="2">
        <v>1.2340983110768304</v>
      </c>
      <c r="M92" s="2">
        <v>1.1603610141666254</v>
      </c>
      <c r="N92" s="2">
        <v>0.97721741601324175</v>
      </c>
      <c r="O92" s="2">
        <v>0.98382657902022153</v>
      </c>
      <c r="P92" s="2">
        <v>0.97468983351476934</v>
      </c>
      <c r="Q92" s="2">
        <v>0.99977089779468165</v>
      </c>
      <c r="R92" s="2">
        <v>11.664010511193954</v>
      </c>
    </row>
    <row r="93" spans="1:18" x14ac:dyDescent="0.25">
      <c r="A93" s="3" t="s">
        <v>13</v>
      </c>
      <c r="B93" s="2"/>
      <c r="C93" s="2"/>
      <c r="D93" s="2">
        <v>0.32061554907901491</v>
      </c>
      <c r="E93" s="2">
        <v>0.11648470892422862</v>
      </c>
      <c r="F93" s="2"/>
      <c r="G93" s="2">
        <v>0.75304922146547792</v>
      </c>
      <c r="H93" s="2">
        <v>1</v>
      </c>
      <c r="I93" s="2"/>
      <c r="J93" s="2"/>
      <c r="K93" s="2">
        <v>1.0327817178378351</v>
      </c>
      <c r="L93" s="2">
        <v>1.0127034301858966</v>
      </c>
      <c r="M93" s="2">
        <v>1.3404760199326589</v>
      </c>
      <c r="N93" s="2">
        <v>0.98729679297279149</v>
      </c>
      <c r="O93" s="2">
        <v>0.99851600447819799</v>
      </c>
      <c r="P93" s="2">
        <v>0.98300616495790349</v>
      </c>
      <c r="Q93" s="2">
        <v>1.1043934387832954</v>
      </c>
      <c r="R93" s="2">
        <v>9.6493230486173012</v>
      </c>
    </row>
    <row r="94" spans="1:18" x14ac:dyDescent="0.25">
      <c r="A94" s="3" t="s">
        <v>224</v>
      </c>
      <c r="B94" s="2">
        <v>1.0000015423903166</v>
      </c>
      <c r="C94" s="2">
        <v>1.000001542359791</v>
      </c>
      <c r="D94" s="2">
        <v>1.0000015423561894</v>
      </c>
      <c r="E94" s="2">
        <v>1.0000015423554398</v>
      </c>
      <c r="F94" s="2">
        <v>1.0000015423594293</v>
      </c>
      <c r="G94" s="2">
        <v>1.0000015423554607</v>
      </c>
      <c r="H94" s="2">
        <v>1</v>
      </c>
      <c r="I94" s="2">
        <v>1.000001542355504</v>
      </c>
      <c r="J94" s="2">
        <v>1.0000015423560067</v>
      </c>
      <c r="K94" s="2">
        <v>1.0000278946006063</v>
      </c>
      <c r="L94" s="2">
        <v>1.0000015424229343</v>
      </c>
      <c r="M94" s="2">
        <v>1.0000015439302639</v>
      </c>
      <c r="N94" s="2">
        <v>1.0000015470051027</v>
      </c>
      <c r="O94" s="2">
        <v>1.0000015461176586</v>
      </c>
      <c r="P94" s="2">
        <v>1.0000015423552042</v>
      </c>
      <c r="Q94" s="2">
        <v>1.0000015417700201</v>
      </c>
      <c r="R94" s="2">
        <v>16.000049497089925</v>
      </c>
    </row>
    <row r="95" spans="1:18" x14ac:dyDescent="0.25">
      <c r="A95" s="1" t="s">
        <v>227</v>
      </c>
      <c r="B95" s="2">
        <v>5</v>
      </c>
      <c r="C95" s="2">
        <v>5</v>
      </c>
      <c r="D95" s="2">
        <v>3.8213477333412076</v>
      </c>
      <c r="E95" s="2">
        <v>5</v>
      </c>
      <c r="F95" s="2">
        <v>3.6996055508037591</v>
      </c>
      <c r="G95" s="2">
        <v>4.3897959145653793</v>
      </c>
      <c r="H95" s="2">
        <v>5</v>
      </c>
      <c r="I95" s="2">
        <v>5</v>
      </c>
      <c r="J95" s="2">
        <v>3.8329333037486668</v>
      </c>
      <c r="K95" s="2">
        <v>8.9423572855043609</v>
      </c>
      <c r="L95" s="2">
        <v>8.3779222414297152</v>
      </c>
      <c r="M95" s="2">
        <v>7.138244328848641</v>
      </c>
      <c r="N95" s="2">
        <v>5.0957229110974955</v>
      </c>
      <c r="O95" s="2">
        <v>5.1548499948014772</v>
      </c>
      <c r="P95" s="2">
        <v>5.0731106214807795</v>
      </c>
      <c r="Q95" s="2">
        <v>5</v>
      </c>
      <c r="R95" s="2">
        <v>85.525889885621481</v>
      </c>
    </row>
    <row r="96" spans="1:18" x14ac:dyDescent="0.25">
      <c r="A96" s="3" t="s">
        <v>10</v>
      </c>
      <c r="B96" s="2">
        <v>1</v>
      </c>
      <c r="C96" s="2">
        <v>1</v>
      </c>
      <c r="D96" s="2">
        <v>1.0742649819696057</v>
      </c>
      <c r="E96" s="2">
        <v>1</v>
      </c>
      <c r="F96" s="2">
        <v>1.2405353466484574</v>
      </c>
      <c r="G96" s="2">
        <v>1.0864759757785341</v>
      </c>
      <c r="H96" s="2">
        <v>1</v>
      </c>
      <c r="I96" s="2">
        <v>1</v>
      </c>
      <c r="J96" s="2">
        <v>1.1630344825757604</v>
      </c>
      <c r="K96" s="2">
        <v>1.6619038680252292</v>
      </c>
      <c r="L96" s="2">
        <v>1.6405128261852311</v>
      </c>
      <c r="M96" s="2">
        <v>1.1003086242500117</v>
      </c>
      <c r="N96" s="2">
        <v>1.049090840928145</v>
      </c>
      <c r="O96" s="2">
        <v>1.0544075255809402</v>
      </c>
      <c r="P96" s="2">
        <v>1.0470575525220269</v>
      </c>
      <c r="Q96" s="2">
        <v>1</v>
      </c>
      <c r="R96" s="2">
        <v>18.117592024463942</v>
      </c>
    </row>
    <row r="97" spans="1:18" x14ac:dyDescent="0.25">
      <c r="A97" s="3" t="s">
        <v>11</v>
      </c>
      <c r="B97" s="2">
        <v>1</v>
      </c>
      <c r="C97" s="2">
        <v>1</v>
      </c>
      <c r="D97" s="2">
        <v>1.0872044098786118</v>
      </c>
      <c r="E97" s="2">
        <v>1</v>
      </c>
      <c r="F97" s="2">
        <v>1.4590695382978702</v>
      </c>
      <c r="G97" s="2">
        <v>1.1184830635149321</v>
      </c>
      <c r="H97" s="2">
        <v>1</v>
      </c>
      <c r="I97" s="2">
        <v>1</v>
      </c>
      <c r="J97" s="2">
        <v>1.2759435147379428</v>
      </c>
      <c r="K97" s="2">
        <v>2.3105395512752041</v>
      </c>
      <c r="L97" s="2">
        <v>2.1786313355848197</v>
      </c>
      <c r="M97" s="2">
        <v>1.4704154402979028</v>
      </c>
      <c r="N97" s="2">
        <v>1.0367281218627367</v>
      </c>
      <c r="O97" s="2">
        <v>1.0482818639891249</v>
      </c>
      <c r="P97" s="2">
        <v>1.0323095616327602</v>
      </c>
      <c r="Q97" s="2">
        <v>1</v>
      </c>
      <c r="R97" s="2">
        <v>20.017606401071905</v>
      </c>
    </row>
    <row r="98" spans="1:18" x14ac:dyDescent="0.25">
      <c r="A98" s="3" t="s">
        <v>12</v>
      </c>
      <c r="B98" s="2">
        <v>1</v>
      </c>
      <c r="C98" s="2">
        <v>1</v>
      </c>
      <c r="D98" s="2">
        <v>0.65987767563193278</v>
      </c>
      <c r="E98" s="2">
        <v>1</v>
      </c>
      <c r="F98" s="2"/>
      <c r="G98" s="2">
        <v>0.62001410224668707</v>
      </c>
      <c r="H98" s="2">
        <v>1</v>
      </c>
      <c r="I98" s="2">
        <v>1</v>
      </c>
      <c r="J98" s="2">
        <v>0.15690147163030027</v>
      </c>
      <c r="K98" s="2">
        <v>2.8492081549842627</v>
      </c>
      <c r="L98" s="2">
        <v>2.4919479738907091</v>
      </c>
      <c r="M98" s="2">
        <v>1.7892467983362945</v>
      </c>
      <c r="N98" s="2">
        <v>1.0130342991360717</v>
      </c>
      <c r="O98" s="2">
        <v>1.0306349079745021</v>
      </c>
      <c r="P98" s="2">
        <v>1.0063032033268757</v>
      </c>
      <c r="Q98" s="2">
        <v>1</v>
      </c>
      <c r="R98" s="2">
        <v>17.617168587157639</v>
      </c>
    </row>
    <row r="99" spans="1:18" x14ac:dyDescent="0.25">
      <c r="A99" s="3" t="s">
        <v>13</v>
      </c>
      <c r="B99" s="2">
        <v>1</v>
      </c>
      <c r="C99" s="2">
        <v>1</v>
      </c>
      <c r="D99" s="2"/>
      <c r="E99" s="2">
        <v>1</v>
      </c>
      <c r="F99" s="2"/>
      <c r="G99" s="2">
        <v>0.5648221071625148</v>
      </c>
      <c r="H99" s="2">
        <v>1</v>
      </c>
      <c r="I99" s="2">
        <v>1</v>
      </c>
      <c r="J99" s="2">
        <v>0.23705316894169598</v>
      </c>
      <c r="K99" s="2">
        <v>1.1205114440808954</v>
      </c>
      <c r="L99" s="2">
        <v>1.0667365055003883</v>
      </c>
      <c r="M99" s="2">
        <v>1.7782727990473297</v>
      </c>
      <c r="N99" s="2">
        <v>0.99686898206345798</v>
      </c>
      <c r="O99" s="2">
        <v>1.0215250279364303</v>
      </c>
      <c r="P99" s="2">
        <v>0.98743963813506264</v>
      </c>
      <c r="Q99" s="2">
        <v>1</v>
      </c>
      <c r="R99" s="2">
        <v>13.773229672867775</v>
      </c>
    </row>
    <row r="100" spans="1:18" x14ac:dyDescent="0.25">
      <c r="A100" s="3" t="s">
        <v>224</v>
      </c>
      <c r="B100" s="2">
        <v>1</v>
      </c>
      <c r="C100" s="2">
        <v>1</v>
      </c>
      <c r="D100" s="2">
        <v>1.0000006658610576</v>
      </c>
      <c r="E100" s="2">
        <v>1</v>
      </c>
      <c r="F100" s="2">
        <v>1.0000006658574316</v>
      </c>
      <c r="G100" s="2">
        <v>1.0000006658627116</v>
      </c>
      <c r="H100" s="2">
        <v>1</v>
      </c>
      <c r="I100" s="2">
        <v>1</v>
      </c>
      <c r="J100" s="2">
        <v>1.0000006658629672</v>
      </c>
      <c r="K100" s="2">
        <v>1.0001942671387698</v>
      </c>
      <c r="L100" s="2">
        <v>1.0000936002685663</v>
      </c>
      <c r="M100" s="2">
        <v>1.0000006669171024</v>
      </c>
      <c r="N100" s="2">
        <v>1.000000667107084</v>
      </c>
      <c r="O100" s="2">
        <v>1.0000006693204795</v>
      </c>
      <c r="P100" s="2">
        <v>1.0000006658640539</v>
      </c>
      <c r="Q100" s="2">
        <v>1</v>
      </c>
      <c r="R100" s="2">
        <v>16.000293200060227</v>
      </c>
    </row>
    <row r="101" spans="1:18" x14ac:dyDescent="0.25">
      <c r="A101" s="1" t="s">
        <v>220</v>
      </c>
      <c r="B101" s="2">
        <v>5</v>
      </c>
      <c r="C101" s="2">
        <v>1.3630754648998669</v>
      </c>
      <c r="D101" s="2">
        <v>2.4919511883592742</v>
      </c>
      <c r="E101" s="2">
        <v>3.8253838192075689</v>
      </c>
      <c r="F101" s="2">
        <v>4.1542452251728612</v>
      </c>
      <c r="G101" s="2">
        <v>4.4085108764273748</v>
      </c>
      <c r="H101" s="2">
        <v>4.7061102660459708</v>
      </c>
      <c r="I101" s="2">
        <v>5</v>
      </c>
      <c r="J101" s="2">
        <v>4.9462206175305523</v>
      </c>
      <c r="K101" s="2">
        <v>5.4873676088739387</v>
      </c>
      <c r="L101" s="2">
        <v>5.5008681654043059</v>
      </c>
      <c r="M101" s="2">
        <v>5.4744359813941657</v>
      </c>
      <c r="N101" s="2">
        <v>4.7479916879712993</v>
      </c>
      <c r="O101" s="2">
        <v>5</v>
      </c>
      <c r="P101" s="2">
        <v>4.7349792080276227</v>
      </c>
      <c r="Q101" s="2">
        <v>5</v>
      </c>
      <c r="R101" s="2">
        <v>71.841140109314793</v>
      </c>
    </row>
    <row r="102" spans="1:18" x14ac:dyDescent="0.25">
      <c r="A102" s="3" t="s">
        <v>10</v>
      </c>
      <c r="B102" s="2">
        <v>1</v>
      </c>
      <c r="C102" s="2">
        <v>0.36307257386637631</v>
      </c>
      <c r="D102" s="2">
        <v>0.75933791009707408</v>
      </c>
      <c r="E102" s="2">
        <v>1.0569023215887532</v>
      </c>
      <c r="F102" s="2">
        <v>1.0825064649541891</v>
      </c>
      <c r="G102" s="2">
        <v>1.0135573510898173</v>
      </c>
      <c r="H102" s="2">
        <v>0.64897474009539835</v>
      </c>
      <c r="I102" s="2">
        <v>1</v>
      </c>
      <c r="J102" s="2">
        <v>1.0958372728935368</v>
      </c>
      <c r="K102" s="2">
        <v>1.1796520193122475</v>
      </c>
      <c r="L102" s="2">
        <v>1.1665675036637426</v>
      </c>
      <c r="M102" s="2">
        <v>1.0131288551616171</v>
      </c>
      <c r="N102" s="2">
        <v>0.99657325911710459</v>
      </c>
      <c r="O102" s="2">
        <v>1</v>
      </c>
      <c r="P102" s="2">
        <v>0.99538022518882641</v>
      </c>
      <c r="Q102" s="2">
        <v>1</v>
      </c>
      <c r="R102" s="2">
        <v>15.371490497028681</v>
      </c>
    </row>
    <row r="103" spans="1:18" x14ac:dyDescent="0.25">
      <c r="A103" s="3" t="s">
        <v>11</v>
      </c>
      <c r="B103" s="2">
        <v>1</v>
      </c>
      <c r="C103" s="2"/>
      <c r="D103" s="2">
        <v>0.67142242600397006</v>
      </c>
      <c r="E103" s="2">
        <v>1.0888220726154498</v>
      </c>
      <c r="F103" s="2">
        <v>1.1467627140849292</v>
      </c>
      <c r="G103" s="2">
        <v>0.98978140380350732</v>
      </c>
      <c r="H103" s="2">
        <v>0.89833636610931067</v>
      </c>
      <c r="I103" s="2">
        <v>1</v>
      </c>
      <c r="J103" s="2">
        <v>1.1653557861427781</v>
      </c>
      <c r="K103" s="2">
        <v>1.3144105722065957</v>
      </c>
      <c r="L103" s="2">
        <v>1.2956499695526138</v>
      </c>
      <c r="M103" s="2">
        <v>1.1387560720651357</v>
      </c>
      <c r="N103" s="2">
        <v>0.95090500824572599</v>
      </c>
      <c r="O103" s="2">
        <v>1</v>
      </c>
      <c r="P103" s="2">
        <v>0.94837185538582225</v>
      </c>
      <c r="Q103" s="2">
        <v>1</v>
      </c>
      <c r="R103" s="2">
        <v>15.608574246215838</v>
      </c>
    </row>
    <row r="104" spans="1:18" x14ac:dyDescent="0.25">
      <c r="A104" s="3" t="s">
        <v>12</v>
      </c>
      <c r="B104" s="2">
        <v>1</v>
      </c>
      <c r="C104" s="2"/>
      <c r="D104" s="2">
        <v>6.118796125268082E-2</v>
      </c>
      <c r="E104" s="2">
        <v>0.44952933857259553</v>
      </c>
      <c r="F104" s="2">
        <v>0.81080902083434658</v>
      </c>
      <c r="G104" s="2">
        <v>0.73536537051657147</v>
      </c>
      <c r="H104" s="2">
        <v>0.34784891941855017</v>
      </c>
      <c r="I104" s="2">
        <v>1</v>
      </c>
      <c r="J104" s="2">
        <v>1.3772101007752411</v>
      </c>
      <c r="K104" s="2">
        <v>1.0420211409031173</v>
      </c>
      <c r="L104" s="2">
        <v>1.1170921379706806</v>
      </c>
      <c r="M104" s="2">
        <v>1.0545510269617244</v>
      </c>
      <c r="N104" s="2">
        <v>0.91406969764104529</v>
      </c>
      <c r="O104" s="2">
        <v>1</v>
      </c>
      <c r="P104" s="2">
        <v>0.91032536005514586</v>
      </c>
      <c r="Q104" s="2">
        <v>1</v>
      </c>
      <c r="R104" s="2">
        <v>12.820010074901699</v>
      </c>
    </row>
    <row r="105" spans="1:18" x14ac:dyDescent="0.25">
      <c r="A105" s="3" t="s">
        <v>13</v>
      </c>
      <c r="B105" s="2">
        <v>1</v>
      </c>
      <c r="C105" s="2"/>
      <c r="D105" s="2"/>
      <c r="E105" s="2">
        <v>0.2301271954284064</v>
      </c>
      <c r="F105" s="2">
        <v>0.11416413429446558</v>
      </c>
      <c r="G105" s="2">
        <v>0.66980386001434011</v>
      </c>
      <c r="H105" s="2">
        <v>1.8109473406824392</v>
      </c>
      <c r="I105" s="2">
        <v>1</v>
      </c>
      <c r="J105" s="2">
        <v>0.30781456671417934</v>
      </c>
      <c r="K105" s="2">
        <v>0.95126189072946321</v>
      </c>
      <c r="L105" s="2">
        <v>0.92155566310566173</v>
      </c>
      <c r="M105" s="2">
        <v>1.2679971353324684</v>
      </c>
      <c r="N105" s="2">
        <v>0.88644083096315063</v>
      </c>
      <c r="O105" s="2">
        <v>1</v>
      </c>
      <c r="P105" s="2">
        <v>0.88089887639527864</v>
      </c>
      <c r="Q105" s="2">
        <v>1</v>
      </c>
      <c r="R105" s="2">
        <v>12.041011493659854</v>
      </c>
    </row>
    <row r="106" spans="1:18" x14ac:dyDescent="0.25">
      <c r="A106" s="3" t="s">
        <v>224</v>
      </c>
      <c r="B106" s="2">
        <v>1</v>
      </c>
      <c r="C106" s="2">
        <v>1.0000028910334906</v>
      </c>
      <c r="D106" s="2">
        <v>1.000002891005549</v>
      </c>
      <c r="E106" s="2">
        <v>1.0000028910023639</v>
      </c>
      <c r="F106" s="2">
        <v>1.0000028910049312</v>
      </c>
      <c r="G106" s="2">
        <v>1.0000028910031387</v>
      </c>
      <c r="H106" s="2">
        <v>1.0000028997402721</v>
      </c>
      <c r="I106" s="2">
        <v>1</v>
      </c>
      <c r="J106" s="2">
        <v>1.0000028910048169</v>
      </c>
      <c r="K106" s="2">
        <v>1.0000219857225157</v>
      </c>
      <c r="L106" s="2">
        <v>1.0000028911116066</v>
      </c>
      <c r="M106" s="2">
        <v>1.0000028918732202</v>
      </c>
      <c r="N106" s="2">
        <v>1.0000028920042732</v>
      </c>
      <c r="O106" s="2">
        <v>1</v>
      </c>
      <c r="P106" s="2">
        <v>1.0000028910025498</v>
      </c>
      <c r="Q106" s="2">
        <v>1</v>
      </c>
      <c r="R106" s="2">
        <v>16.000053797508727</v>
      </c>
    </row>
    <row r="107" spans="1:18" x14ac:dyDescent="0.25">
      <c r="A107" s="1" t="s">
        <v>228</v>
      </c>
      <c r="B107" s="2">
        <v>3.079757001929345</v>
      </c>
      <c r="C107" s="2">
        <v>5</v>
      </c>
      <c r="D107" s="2">
        <v>3.0568338681328306</v>
      </c>
      <c r="E107" s="2">
        <v>4.1713410098408747</v>
      </c>
      <c r="F107" s="2">
        <v>4.1690587273158304</v>
      </c>
      <c r="G107" s="2">
        <v>4.1368632117017592</v>
      </c>
      <c r="H107" s="2">
        <v>6.4555648533432484</v>
      </c>
      <c r="I107" s="2">
        <v>6.3480768566967072</v>
      </c>
      <c r="J107" s="2">
        <v>4.4820310734776125</v>
      </c>
      <c r="K107" s="2">
        <v>6.0832149681004708</v>
      </c>
      <c r="L107" s="2">
        <v>6.8858395017742389</v>
      </c>
      <c r="M107" s="2">
        <v>5.2030902613467989</v>
      </c>
      <c r="N107" s="2">
        <v>4.736656817827245</v>
      </c>
      <c r="O107" s="2">
        <v>4.7651080537542319</v>
      </c>
      <c r="P107" s="2">
        <v>4.6301310969800253</v>
      </c>
      <c r="Q107" s="2">
        <v>5</v>
      </c>
      <c r="R107" s="2">
        <v>78.203567302221217</v>
      </c>
    </row>
    <row r="108" spans="1:18" x14ac:dyDescent="0.25">
      <c r="A108" s="3" t="s">
        <v>10</v>
      </c>
      <c r="B108" s="2">
        <v>1.0685690135254209</v>
      </c>
      <c r="C108" s="2">
        <v>1</v>
      </c>
      <c r="D108" s="2">
        <v>1.0539453601385742</v>
      </c>
      <c r="E108" s="2">
        <v>1.4899916672499416</v>
      </c>
      <c r="F108" s="2">
        <v>1.4887515703380527</v>
      </c>
      <c r="G108" s="2">
        <v>1.1089635352962388</v>
      </c>
      <c r="H108" s="2">
        <v>2.2357017988732211</v>
      </c>
      <c r="I108" s="2">
        <v>2.0993670992653155</v>
      </c>
      <c r="J108" s="2">
        <v>1.2527022201805444</v>
      </c>
      <c r="K108" s="2">
        <v>1.8357549243981082</v>
      </c>
      <c r="L108" s="2">
        <v>1.6871005536130512</v>
      </c>
      <c r="M108" s="2">
        <v>1.1115408554382622</v>
      </c>
      <c r="N108" s="2">
        <v>1.0295282808998207</v>
      </c>
      <c r="O108" s="2">
        <v>1.0345308373927675</v>
      </c>
      <c r="P108" s="2">
        <v>1.0107979586381055</v>
      </c>
      <c r="Q108" s="2">
        <v>1</v>
      </c>
      <c r="R108" s="2">
        <v>21.507245675247422</v>
      </c>
    </row>
    <row r="109" spans="1:18" x14ac:dyDescent="0.25">
      <c r="A109" s="3" t="s">
        <v>11</v>
      </c>
      <c r="B109" s="2">
        <v>1.0111943073351841</v>
      </c>
      <c r="C109" s="2">
        <v>1</v>
      </c>
      <c r="D109" s="2">
        <v>1.0028948269054347</v>
      </c>
      <c r="E109" s="2">
        <v>1.6813556615336187</v>
      </c>
      <c r="F109" s="2">
        <v>1.6803134759198786</v>
      </c>
      <c r="G109" s="2">
        <v>1.089132015748824</v>
      </c>
      <c r="H109" s="2">
        <v>3.2198693734136175</v>
      </c>
      <c r="I109" s="2">
        <v>3.2487160763749823</v>
      </c>
      <c r="J109" s="2">
        <v>1.3156189176837414</v>
      </c>
      <c r="K109" s="2">
        <v>2.4249339743686558</v>
      </c>
      <c r="L109" s="2">
        <v>2.2766093484320669</v>
      </c>
      <c r="M109" s="2">
        <v>1.1001983237675153</v>
      </c>
      <c r="N109" s="2">
        <v>0.96654217877821924</v>
      </c>
      <c r="O109" s="2">
        <v>0.97469485641397735</v>
      </c>
      <c r="P109" s="2">
        <v>0.9360173144873859</v>
      </c>
      <c r="Q109" s="2">
        <v>1</v>
      </c>
      <c r="R109" s="2">
        <v>24.9280906511631</v>
      </c>
    </row>
    <row r="110" spans="1:18" x14ac:dyDescent="0.25">
      <c r="A110" s="3" t="s">
        <v>12</v>
      </c>
      <c r="B110" s="2"/>
      <c r="C110" s="2">
        <v>1</v>
      </c>
      <c r="D110" s="2"/>
      <c r="E110" s="2"/>
      <c r="F110" s="2"/>
      <c r="G110" s="2">
        <v>0.50674881480326839</v>
      </c>
      <c r="H110" s="2"/>
      <c r="I110" s="2"/>
      <c r="J110" s="2">
        <v>0.48521093960049139</v>
      </c>
      <c r="K110" s="2">
        <v>0.37858495087653055</v>
      </c>
      <c r="L110" s="2">
        <v>0.97252434547029321</v>
      </c>
      <c r="M110" s="2">
        <v>1.0152659385485565</v>
      </c>
      <c r="N110" s="2">
        <v>0.89653593769043582</v>
      </c>
      <c r="O110" s="2">
        <v>0.90377815958286956</v>
      </c>
      <c r="P110" s="2">
        <v>0.86941996021513668</v>
      </c>
      <c r="Q110" s="2">
        <v>1</v>
      </c>
      <c r="R110" s="2">
        <v>8.0280690467875822</v>
      </c>
    </row>
    <row r="111" spans="1:18" x14ac:dyDescent="0.25">
      <c r="A111" s="3" t="s">
        <v>13</v>
      </c>
      <c r="B111" s="2"/>
      <c r="C111" s="2">
        <v>1</v>
      </c>
      <c r="D111" s="2"/>
      <c r="E111" s="2"/>
      <c r="F111" s="2"/>
      <c r="G111" s="2">
        <v>0.43202516479622771</v>
      </c>
      <c r="H111" s="2"/>
      <c r="I111" s="2"/>
      <c r="J111" s="2">
        <v>0.42850531495596261</v>
      </c>
      <c r="K111" s="2">
        <v>0.44361760106955267</v>
      </c>
      <c r="L111" s="2">
        <v>0.94942065651724605</v>
      </c>
      <c r="M111" s="2">
        <v>0.97609145878070558</v>
      </c>
      <c r="N111" s="2">
        <v>0.84405673964131278</v>
      </c>
      <c r="O111" s="2">
        <v>0.85211051340159616</v>
      </c>
      <c r="P111" s="2">
        <v>0.81390218260605574</v>
      </c>
      <c r="Q111" s="2">
        <v>1</v>
      </c>
      <c r="R111" s="2">
        <v>7.7397296317686592</v>
      </c>
    </row>
    <row r="112" spans="1:18" x14ac:dyDescent="0.25">
      <c r="A112" s="3" t="s">
        <v>224</v>
      </c>
      <c r="B112" s="2">
        <v>0.99999368106873987</v>
      </c>
      <c r="C112" s="2">
        <v>1</v>
      </c>
      <c r="D112" s="2">
        <v>0.99999368108882192</v>
      </c>
      <c r="E112" s="2">
        <v>0.99999368105731423</v>
      </c>
      <c r="F112" s="2">
        <v>0.99999368105789843</v>
      </c>
      <c r="G112" s="2">
        <v>0.99999368105720021</v>
      </c>
      <c r="H112" s="2">
        <v>0.99999368105640996</v>
      </c>
      <c r="I112" s="2">
        <v>0.99999368105640973</v>
      </c>
      <c r="J112" s="2">
        <v>0.99999368105687281</v>
      </c>
      <c r="K112" s="2">
        <v>1.0003235173876237</v>
      </c>
      <c r="L112" s="2">
        <v>1.0001845977415811</v>
      </c>
      <c r="M112" s="2">
        <v>0.99999368481175888</v>
      </c>
      <c r="N112" s="2">
        <v>0.99999368081745654</v>
      </c>
      <c r="O112" s="2">
        <v>0.99999368696302116</v>
      </c>
      <c r="P112" s="2">
        <v>0.99999368103334152</v>
      </c>
      <c r="Q112" s="2">
        <v>1</v>
      </c>
      <c r="R112" s="2">
        <v>16.000432297254449</v>
      </c>
    </row>
    <row r="113" spans="1:18" x14ac:dyDescent="0.25">
      <c r="A113" s="1" t="s">
        <v>2</v>
      </c>
      <c r="B113" s="2">
        <v>65.55293114420293</v>
      </c>
      <c r="C113" s="2">
        <v>66.713036596134458</v>
      </c>
      <c r="D113" s="2">
        <v>66.654380969018831</v>
      </c>
      <c r="E113" s="2">
        <v>127.35850452761531</v>
      </c>
      <c r="F113" s="2">
        <v>109.53046309855115</v>
      </c>
      <c r="G113" s="2">
        <v>88.364664277633935</v>
      </c>
      <c r="H113" s="2">
        <v>458.22440652939503</v>
      </c>
      <c r="I113" s="2">
        <v>1302.9849040441422</v>
      </c>
      <c r="J113" s="2">
        <v>379.85010924966298</v>
      </c>
      <c r="K113" s="2">
        <v>109.28623674822707</v>
      </c>
      <c r="L113" s="2">
        <v>109.65353092541926</v>
      </c>
      <c r="M113" s="2">
        <v>109.94312927302495</v>
      </c>
      <c r="N113" s="2">
        <v>91.610473978946246</v>
      </c>
      <c r="O113" s="2">
        <v>95.049175938387549</v>
      </c>
      <c r="P113" s="2">
        <v>89.33212448795156</v>
      </c>
      <c r="Q113" s="2">
        <v>94.157598462379923</v>
      </c>
      <c r="R113" s="2">
        <v>3364.2656702506938</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9"/>
  <dimension ref="A3:C10"/>
  <sheetViews>
    <sheetView workbookViewId="0">
      <selection activeCell="B6" sqref="B6"/>
    </sheetView>
  </sheetViews>
  <sheetFormatPr baseColWidth="10" defaultRowHeight="15" x14ac:dyDescent="0.25"/>
  <cols>
    <col min="1" max="1" width="22.42578125" bestFit="1" customWidth="1"/>
    <col min="2" max="2" width="23.7109375" customWidth="1"/>
    <col min="3" max="7" width="12" customWidth="1"/>
    <col min="8" max="8" width="5" customWidth="1"/>
    <col min="9" max="9" width="5.5703125" customWidth="1"/>
    <col min="10" max="10" width="12" customWidth="1"/>
    <col min="11" max="11" width="5.42578125" customWidth="1"/>
    <col min="12" max="12" width="6" customWidth="1"/>
    <col min="13" max="13" width="12" customWidth="1"/>
    <col min="14" max="16" width="12" bestFit="1" customWidth="1"/>
    <col min="17" max="17" width="6" customWidth="1"/>
    <col min="18" max="20" width="15.5703125" customWidth="1"/>
    <col min="21" max="21" width="15.5703125" bestFit="1" customWidth="1"/>
    <col min="22" max="22" width="12" bestFit="1" customWidth="1"/>
    <col min="23" max="23" width="14.140625" bestFit="1" customWidth="1"/>
    <col min="24" max="27" width="12" bestFit="1" customWidth="1"/>
    <col min="28" max="28" width="12.5703125" bestFit="1" customWidth="1"/>
    <col min="29" max="33" width="12" bestFit="1" customWidth="1"/>
    <col min="34" max="34" width="13.140625" bestFit="1" customWidth="1"/>
    <col min="35" max="37" width="12" bestFit="1" customWidth="1"/>
    <col min="38" max="38" width="13.85546875" bestFit="1" customWidth="1"/>
    <col min="39" max="41" width="12" bestFit="1" customWidth="1"/>
    <col min="42" max="42" width="14.42578125" bestFit="1" customWidth="1"/>
    <col min="43" max="43" width="12" bestFit="1" customWidth="1"/>
    <col min="44" max="44" width="11" customWidth="1"/>
    <col min="45" max="45" width="12" customWidth="1"/>
    <col min="46" max="50" width="12" bestFit="1" customWidth="1"/>
    <col min="51" max="51" width="13.85546875" bestFit="1" customWidth="1"/>
    <col min="52" max="52" width="6.85546875" customWidth="1"/>
    <col min="53" max="61" width="5" customWidth="1"/>
    <col min="62" max="62" width="13" bestFit="1" customWidth="1"/>
    <col min="63" max="63" width="7.42578125" customWidth="1"/>
    <col min="64" max="72" width="5" customWidth="1"/>
    <col min="73" max="73" width="13.5703125" bestFit="1" customWidth="1"/>
    <col min="74" max="74" width="12" bestFit="1" customWidth="1"/>
    <col min="75" max="75" width="10" customWidth="1"/>
    <col min="76" max="76" width="12" bestFit="1" customWidth="1"/>
    <col min="77" max="77" width="13" bestFit="1" customWidth="1"/>
    <col min="78" max="78" width="7.28515625" customWidth="1"/>
    <col min="79" max="87" width="5" customWidth="1"/>
    <col min="88" max="88" width="13.42578125" bestFit="1" customWidth="1"/>
    <col min="89" max="89" width="7.85546875" customWidth="1"/>
    <col min="90" max="98" width="5" customWidth="1"/>
    <col min="99" max="99" width="14" bestFit="1" customWidth="1"/>
    <col min="100" max="100" width="12" customWidth="1"/>
    <col min="101" max="108" width="12" bestFit="1" customWidth="1"/>
    <col min="109" max="109" width="11" customWidth="1"/>
    <col min="110" max="110" width="16.5703125" bestFit="1" customWidth="1"/>
    <col min="111" max="111" width="12" customWidth="1"/>
    <col min="112" max="114" width="12" bestFit="1" customWidth="1"/>
    <col min="115" max="115" width="10" customWidth="1"/>
    <col min="116" max="120" width="12" bestFit="1" customWidth="1"/>
    <col min="121" max="121" width="13.28515625" bestFit="1" customWidth="1"/>
    <col min="122" max="122" width="12" customWidth="1"/>
    <col min="123" max="125" width="12" bestFit="1" customWidth="1"/>
    <col min="126" max="126" width="10" customWidth="1"/>
    <col min="127" max="131" width="12" bestFit="1" customWidth="1"/>
    <col min="132" max="132" width="16.140625" bestFit="1" customWidth="1"/>
    <col min="133" max="133" width="12" customWidth="1"/>
    <col min="134" max="137" width="12" bestFit="1" customWidth="1"/>
    <col min="138" max="138" width="10" customWidth="1"/>
    <col min="139" max="139" width="12" bestFit="1" customWidth="1"/>
    <col min="140" max="140" width="11" customWidth="1"/>
    <col min="141" max="142" width="12" bestFit="1" customWidth="1"/>
    <col min="143" max="143" width="16.5703125" bestFit="1" customWidth="1"/>
    <col min="144" max="144" width="12" customWidth="1"/>
    <col min="145" max="153" width="12" bestFit="1" customWidth="1"/>
    <col min="154" max="154" width="16.5703125" bestFit="1" customWidth="1"/>
    <col min="155" max="155" width="7.85546875" customWidth="1"/>
    <col min="156" max="164" width="5" customWidth="1"/>
    <col min="165" max="165" width="14" bestFit="1" customWidth="1"/>
    <col min="166" max="166" width="15.5703125" customWidth="1"/>
    <col min="167" max="176" width="12" bestFit="1" customWidth="1"/>
    <col min="177" max="177" width="16.5703125" bestFit="1" customWidth="1"/>
    <col min="178" max="187" width="12" bestFit="1" customWidth="1"/>
    <col min="188" max="188" width="16.5703125" bestFit="1" customWidth="1"/>
    <col min="189" max="198" width="12" bestFit="1" customWidth="1"/>
    <col min="199" max="199" width="14" bestFit="1" customWidth="1"/>
    <col min="200" max="200" width="15.5703125" bestFit="1" customWidth="1"/>
  </cols>
  <sheetData>
    <row r="3" spans="1:3" x14ac:dyDescent="0.25">
      <c r="A3" s="4" t="s">
        <v>108</v>
      </c>
      <c r="B3" s="4" t="s">
        <v>0</v>
      </c>
    </row>
    <row r="4" spans="1:3" x14ac:dyDescent="0.25">
      <c r="A4" s="4" t="s">
        <v>3</v>
      </c>
      <c r="B4" t="s">
        <v>27</v>
      </c>
      <c r="C4" t="s">
        <v>2</v>
      </c>
    </row>
    <row r="5" spans="1:3" x14ac:dyDescent="0.25">
      <c r="A5" s="1" t="s">
        <v>10</v>
      </c>
      <c r="B5" s="2">
        <v>1.0189917893716169</v>
      </c>
      <c r="C5" s="2">
        <v>1.0189917893716169</v>
      </c>
    </row>
    <row r="6" spans="1:3" x14ac:dyDescent="0.25">
      <c r="A6" s="1" t="s">
        <v>11</v>
      </c>
      <c r="B6" s="2">
        <v>1.0317155327669734</v>
      </c>
      <c r="C6" s="2">
        <v>1.0317155327669734</v>
      </c>
    </row>
    <row r="7" spans="1:3" x14ac:dyDescent="0.25">
      <c r="A7" s="1" t="s">
        <v>12</v>
      </c>
      <c r="B7" s="2">
        <v>1.0456945344915307</v>
      </c>
      <c r="C7" s="2">
        <v>1.0456945344915307</v>
      </c>
    </row>
    <row r="8" spans="1:3" x14ac:dyDescent="0.25">
      <c r="A8" s="1" t="s">
        <v>13</v>
      </c>
      <c r="B8" s="2">
        <v>1.0468140516419784</v>
      </c>
      <c r="C8" s="2">
        <v>1.0468140516419784</v>
      </c>
    </row>
    <row r="9" spans="1:3" x14ac:dyDescent="0.25">
      <c r="A9" s="1" t="s">
        <v>224</v>
      </c>
      <c r="B9" s="2">
        <v>0.99997969860780145</v>
      </c>
      <c r="C9" s="2">
        <v>0.99997969860780145</v>
      </c>
    </row>
    <row r="10" spans="1:3" x14ac:dyDescent="0.25">
      <c r="A10" s="1" t="s">
        <v>2</v>
      </c>
      <c r="B10" s="2">
        <v>5.1431956068799014</v>
      </c>
      <c r="C10" s="2">
        <v>5.1431956068799014</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0"/>
  <dimension ref="A3:C10"/>
  <sheetViews>
    <sheetView workbookViewId="0">
      <selection activeCell="C6" sqref="C6"/>
    </sheetView>
  </sheetViews>
  <sheetFormatPr baseColWidth="10" defaultRowHeight="15" x14ac:dyDescent="0.25"/>
  <cols>
    <col min="1" max="1" width="22.42578125" bestFit="1" customWidth="1"/>
    <col min="2" max="2" width="23.7109375" customWidth="1"/>
    <col min="3" max="7" width="12" customWidth="1"/>
    <col min="8" max="8" width="5" customWidth="1"/>
    <col min="9" max="9" width="5.5703125" customWidth="1"/>
    <col min="10" max="10" width="12" customWidth="1"/>
    <col min="11" max="11" width="5.42578125" customWidth="1"/>
    <col min="12" max="12" width="6" customWidth="1"/>
    <col min="13" max="13" width="12" customWidth="1"/>
    <col min="14" max="16" width="12" bestFit="1" customWidth="1"/>
    <col min="17" max="17" width="6" customWidth="1"/>
    <col min="18" max="20" width="15.5703125" customWidth="1"/>
    <col min="21" max="21" width="15.5703125" bestFit="1" customWidth="1"/>
    <col min="22" max="22" width="12" bestFit="1" customWidth="1"/>
    <col min="23" max="23" width="14.140625" bestFit="1" customWidth="1"/>
    <col min="24" max="27" width="12" bestFit="1" customWidth="1"/>
    <col min="28" max="28" width="12.5703125" bestFit="1" customWidth="1"/>
    <col min="29" max="33" width="12" bestFit="1" customWidth="1"/>
    <col min="34" max="34" width="13.140625" bestFit="1" customWidth="1"/>
    <col min="35" max="37" width="12" bestFit="1" customWidth="1"/>
    <col min="38" max="38" width="13.85546875" bestFit="1" customWidth="1"/>
    <col min="39" max="41" width="12" bestFit="1" customWidth="1"/>
    <col min="42" max="42" width="14.42578125" bestFit="1" customWidth="1"/>
    <col min="43" max="43" width="12" bestFit="1" customWidth="1"/>
    <col min="44" max="44" width="11" customWidth="1"/>
    <col min="45" max="45" width="12" customWidth="1"/>
    <col min="46" max="50" width="12" bestFit="1" customWidth="1"/>
    <col min="51" max="51" width="13.85546875" bestFit="1" customWidth="1"/>
    <col min="52" max="52" width="6.85546875" customWidth="1"/>
    <col min="53" max="61" width="5" customWidth="1"/>
    <col min="62" max="62" width="13" bestFit="1" customWidth="1"/>
    <col min="63" max="63" width="7.42578125" customWidth="1"/>
    <col min="64" max="72" width="5" customWidth="1"/>
    <col min="73" max="73" width="13.5703125" bestFit="1" customWidth="1"/>
    <col min="74" max="74" width="12" bestFit="1" customWidth="1"/>
    <col min="75" max="75" width="10" customWidth="1"/>
    <col min="76" max="76" width="12" bestFit="1" customWidth="1"/>
    <col min="77" max="77" width="13" bestFit="1" customWidth="1"/>
    <col min="78" max="78" width="7.28515625" customWidth="1"/>
    <col min="79" max="87" width="5" customWidth="1"/>
    <col min="88" max="88" width="13.42578125" bestFit="1" customWidth="1"/>
    <col min="89" max="89" width="7.85546875" customWidth="1"/>
    <col min="90" max="98" width="5" customWidth="1"/>
    <col min="99" max="99" width="14" bestFit="1" customWidth="1"/>
    <col min="100" max="100" width="12" customWidth="1"/>
    <col min="101" max="108" width="12" bestFit="1" customWidth="1"/>
    <col min="109" max="109" width="11" customWidth="1"/>
    <col min="110" max="110" width="16.5703125" bestFit="1" customWidth="1"/>
    <col min="111" max="111" width="12" customWidth="1"/>
    <col min="112" max="114" width="12" bestFit="1" customWidth="1"/>
    <col min="115" max="115" width="10" customWidth="1"/>
    <col min="116" max="120" width="12" bestFit="1" customWidth="1"/>
    <col min="121" max="121" width="13.28515625" bestFit="1" customWidth="1"/>
    <col min="122" max="122" width="12" customWidth="1"/>
    <col min="123" max="125" width="12" bestFit="1" customWidth="1"/>
    <col min="126" max="126" width="10" customWidth="1"/>
    <col min="127" max="131" width="12" bestFit="1" customWidth="1"/>
    <col min="132" max="132" width="16.140625" bestFit="1" customWidth="1"/>
    <col min="133" max="133" width="12" customWidth="1"/>
    <col min="134" max="137" width="12" bestFit="1" customWidth="1"/>
    <col min="138" max="138" width="10" customWidth="1"/>
    <col min="139" max="139" width="12" bestFit="1" customWidth="1"/>
    <col min="140" max="140" width="11" customWidth="1"/>
    <col min="141" max="142" width="12" bestFit="1" customWidth="1"/>
    <col min="143" max="143" width="16.5703125" bestFit="1" customWidth="1"/>
    <col min="144" max="144" width="12" customWidth="1"/>
    <col min="145" max="153" width="12" bestFit="1" customWidth="1"/>
    <col min="154" max="154" width="16.5703125" bestFit="1" customWidth="1"/>
    <col min="155" max="155" width="7.85546875" customWidth="1"/>
    <col min="156" max="164" width="5" customWidth="1"/>
    <col min="165" max="165" width="14" bestFit="1" customWidth="1"/>
    <col min="166" max="166" width="15.5703125" customWidth="1"/>
    <col min="167" max="176" width="12" bestFit="1" customWidth="1"/>
    <col min="177" max="177" width="16.5703125" bestFit="1" customWidth="1"/>
    <col min="178" max="187" width="12" bestFit="1" customWidth="1"/>
    <col min="188" max="188" width="16.5703125" bestFit="1" customWidth="1"/>
    <col min="189" max="198" width="12" bestFit="1" customWidth="1"/>
    <col min="199" max="199" width="14" bestFit="1" customWidth="1"/>
    <col min="200" max="200" width="15.5703125" bestFit="1" customWidth="1"/>
  </cols>
  <sheetData>
    <row r="3" spans="1:3" x14ac:dyDescent="0.25">
      <c r="A3" s="4" t="s">
        <v>109</v>
      </c>
      <c r="B3" s="4" t="s">
        <v>0</v>
      </c>
    </row>
    <row r="4" spans="1:3" x14ac:dyDescent="0.25">
      <c r="A4" s="4" t="s">
        <v>3</v>
      </c>
      <c r="B4" t="s">
        <v>27</v>
      </c>
      <c r="C4" t="s">
        <v>2</v>
      </c>
    </row>
    <row r="5" spans="1:3" x14ac:dyDescent="0.25">
      <c r="A5" s="1" t="s">
        <v>10</v>
      </c>
      <c r="B5" s="2">
        <v>1.0060998290004366</v>
      </c>
      <c r="C5" s="2">
        <v>1.0060998290004366</v>
      </c>
    </row>
    <row r="6" spans="1:3" x14ac:dyDescent="0.25">
      <c r="A6" s="1" t="s">
        <v>11</v>
      </c>
      <c r="B6" s="2">
        <v>1.0008102987649703</v>
      </c>
      <c r="C6" s="2">
        <v>1.0008102987649703</v>
      </c>
    </row>
    <row r="7" spans="1:3" x14ac:dyDescent="0.25">
      <c r="A7" s="1" t="s">
        <v>12</v>
      </c>
      <c r="B7" s="2">
        <v>1.0192571528375494</v>
      </c>
      <c r="C7" s="2">
        <v>1.0192571528375494</v>
      </c>
    </row>
    <row r="8" spans="1:3" x14ac:dyDescent="0.25">
      <c r="A8" s="1" t="s">
        <v>13</v>
      </c>
      <c r="B8" s="2">
        <v>1.0796938519776862</v>
      </c>
      <c r="C8" s="2">
        <v>1.0796938519776862</v>
      </c>
    </row>
    <row r="9" spans="1:3" x14ac:dyDescent="0.25">
      <c r="A9" s="1" t="s">
        <v>224</v>
      </c>
      <c r="B9" s="2">
        <v>1.0000082102032442</v>
      </c>
      <c r="C9" s="2">
        <v>1.0000082102032442</v>
      </c>
    </row>
    <row r="10" spans="1:3" x14ac:dyDescent="0.25">
      <c r="A10" s="1" t="s">
        <v>2</v>
      </c>
      <c r="B10" s="2">
        <v>5.1058693427838868</v>
      </c>
      <c r="C10" s="2">
        <v>5.1058693427838868</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3:L9"/>
  <sheetViews>
    <sheetView workbookViewId="0">
      <selection activeCell="G6" sqref="G6"/>
    </sheetView>
  </sheetViews>
  <sheetFormatPr baseColWidth="10" defaultRowHeight="15" x14ac:dyDescent="0.25"/>
  <cols>
    <col min="1" max="1" width="22.85546875" bestFit="1" customWidth="1"/>
    <col min="2" max="2" width="23.7109375" bestFit="1" customWidth="1"/>
    <col min="3" max="11" width="12" bestFit="1" customWidth="1"/>
    <col min="12" max="12" width="15.5703125" bestFit="1" customWidth="1"/>
  </cols>
  <sheetData>
    <row r="3" spans="1:12" x14ac:dyDescent="0.25">
      <c r="A3" s="4" t="s">
        <v>57</v>
      </c>
      <c r="B3" s="4" t="s">
        <v>0</v>
      </c>
    </row>
    <row r="4" spans="1:12" x14ac:dyDescent="0.25">
      <c r="A4" s="4" t="s">
        <v>3</v>
      </c>
      <c r="B4" t="s">
        <v>27</v>
      </c>
      <c r="C4" t="s">
        <v>29</v>
      </c>
      <c r="D4" t="s">
        <v>30</v>
      </c>
      <c r="E4" t="s">
        <v>31</v>
      </c>
      <c r="F4" t="s">
        <v>68</v>
      </c>
      <c r="G4" t="s">
        <v>225</v>
      </c>
      <c r="H4" t="s">
        <v>226</v>
      </c>
      <c r="I4" t="s">
        <v>221</v>
      </c>
      <c r="J4" t="s">
        <v>227</v>
      </c>
      <c r="K4" t="s">
        <v>220</v>
      </c>
      <c r="L4" t="s">
        <v>2</v>
      </c>
    </row>
    <row r="5" spans="1:12" x14ac:dyDescent="0.25">
      <c r="A5" s="1" t="s">
        <v>10</v>
      </c>
      <c r="B5" s="2">
        <v>3.3367289927658722E-2</v>
      </c>
      <c r="C5" s="2">
        <v>3.267239258525526E-3</v>
      </c>
      <c r="D5" s="2">
        <v>7.2319459096394801E-3</v>
      </c>
      <c r="E5" s="2">
        <v>7.7108392644223661E-4</v>
      </c>
      <c r="F5" s="2">
        <v>0.13531135214277545</v>
      </c>
      <c r="G5" s="2">
        <v>1.2191476959957172E-2</v>
      </c>
      <c r="H5" s="2">
        <v>3.9958462969970528E-2</v>
      </c>
      <c r="I5" s="2">
        <v>2.6058109787859558E-2</v>
      </c>
      <c r="J5" s="2">
        <v>1.0310833030783815E-2</v>
      </c>
      <c r="K5" s="2">
        <v>2.1549103719384127E-3</v>
      </c>
      <c r="L5" s="2">
        <v>0.27062270428555096</v>
      </c>
    </row>
    <row r="6" spans="1:12" x14ac:dyDescent="0.25">
      <c r="A6" s="1" t="s">
        <v>11</v>
      </c>
      <c r="B6" s="2">
        <v>0.10694531103434585</v>
      </c>
      <c r="C6" s="2">
        <v>6.7664632944175636E-3</v>
      </c>
      <c r="D6" s="2">
        <v>2.3401427874494663E-2</v>
      </c>
      <c r="E6" s="2">
        <v>1.5242399161624195E-3</v>
      </c>
      <c r="F6" s="2">
        <v>0.30977507364401291</v>
      </c>
      <c r="G6" s="2">
        <v>2.9413490559957092E-2</v>
      </c>
      <c r="H6" s="2">
        <v>6.385317608373034E-2</v>
      </c>
      <c r="I6" s="2">
        <v>4.1154365575352292E-2</v>
      </c>
      <c r="J6" s="2">
        <v>3.0246038783954127E-2</v>
      </c>
      <c r="K6" s="2">
        <v>6.4705605215986325E-3</v>
      </c>
      <c r="L6" s="2">
        <v>0.61955014728802593</v>
      </c>
    </row>
    <row r="7" spans="1:12" x14ac:dyDescent="0.25">
      <c r="A7" s="1" t="s">
        <v>12</v>
      </c>
      <c r="B7" s="2">
        <v>0.12911571721559412</v>
      </c>
      <c r="C7" s="2">
        <v>1.1836923233833528E-2</v>
      </c>
      <c r="D7" s="2">
        <v>3.2732466105712274E-2</v>
      </c>
      <c r="E7" s="2">
        <v>4.2792281632384752E-3</v>
      </c>
      <c r="F7" s="2">
        <v>0.43457383012628137</v>
      </c>
      <c r="G7" s="2">
        <v>5.2033639863625906E-2</v>
      </c>
      <c r="H7" s="2">
        <v>9.2669085013812658E-2</v>
      </c>
      <c r="I7" s="2">
        <v>4.5199036477641175E-2</v>
      </c>
      <c r="J7" s="2">
        <v>5.7622325789927514E-2</v>
      </c>
      <c r="K7" s="2">
        <v>9.0854082628957101E-3</v>
      </c>
      <c r="L7" s="2">
        <v>0.86914766025256274</v>
      </c>
    </row>
    <row r="8" spans="1:12" x14ac:dyDescent="0.25">
      <c r="A8" s="1" t="s">
        <v>13</v>
      </c>
      <c r="B8" s="2">
        <v>0.12155829382378508</v>
      </c>
      <c r="C8" s="2">
        <v>1.0855672048858726E-2</v>
      </c>
      <c r="D8" s="2">
        <v>4.9657758889282429E-2</v>
      </c>
      <c r="E8" s="2">
        <v>7.5134445995001901E-3</v>
      </c>
      <c r="F8" s="2">
        <v>0.42675090807146926</v>
      </c>
      <c r="G8" s="2">
        <v>5.9065369295418411E-2</v>
      </c>
      <c r="H8" s="2">
        <v>7.6657744032199826E-2</v>
      </c>
      <c r="I8" s="2">
        <v>3.4598425948270117E-2</v>
      </c>
      <c r="J8" s="2">
        <v>5.9177167986988542E-2</v>
      </c>
      <c r="K8" s="2">
        <v>7.66703144716596E-3</v>
      </c>
      <c r="L8" s="2">
        <v>0.85350181614293852</v>
      </c>
    </row>
    <row r="9" spans="1:12" x14ac:dyDescent="0.25">
      <c r="A9" s="1" t="s">
        <v>2</v>
      </c>
      <c r="B9" s="2">
        <v>0.39098661200138379</v>
      </c>
      <c r="C9" s="2">
        <v>3.272629783563534E-2</v>
      </c>
      <c r="D9" s="2">
        <v>0.11302359877912885</v>
      </c>
      <c r="E9" s="2">
        <v>1.4087996605343323E-2</v>
      </c>
      <c r="F9" s="2">
        <v>1.306411163984539</v>
      </c>
      <c r="G9" s="2">
        <v>0.15270397667895858</v>
      </c>
      <c r="H9" s="2">
        <v>0.27313846809971332</v>
      </c>
      <c r="I9" s="2">
        <v>0.14700993778912314</v>
      </c>
      <c r="J9" s="2">
        <v>0.157356365591654</v>
      </c>
      <c r="K9" s="2">
        <v>2.5377910603598716E-2</v>
      </c>
      <c r="L9" s="2">
        <v>2.6128223279690781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3:L10"/>
  <sheetViews>
    <sheetView workbookViewId="0">
      <selection activeCell="G6" sqref="G6"/>
    </sheetView>
  </sheetViews>
  <sheetFormatPr baseColWidth="10" defaultRowHeight="15" x14ac:dyDescent="0.25"/>
  <cols>
    <col min="1" max="1" width="22.7109375" customWidth="1"/>
    <col min="2" max="2" width="23.7109375" bestFit="1" customWidth="1"/>
    <col min="3" max="11" width="12" bestFit="1" customWidth="1"/>
    <col min="12" max="12" width="15.5703125" bestFit="1" customWidth="1"/>
  </cols>
  <sheetData>
    <row r="3" spans="1:12" x14ac:dyDescent="0.25">
      <c r="A3" s="4" t="s">
        <v>58</v>
      </c>
      <c r="B3" s="4" t="s">
        <v>0</v>
      </c>
    </row>
    <row r="4" spans="1:12" x14ac:dyDescent="0.25">
      <c r="A4" s="4" t="s">
        <v>3</v>
      </c>
      <c r="B4" t="s">
        <v>27</v>
      </c>
      <c r="C4" t="s">
        <v>29</v>
      </c>
      <c r="D4" t="s">
        <v>30</v>
      </c>
      <c r="E4" t="s">
        <v>31</v>
      </c>
      <c r="F4" t="s">
        <v>68</v>
      </c>
      <c r="G4" t="s">
        <v>225</v>
      </c>
      <c r="H4" t="s">
        <v>226</v>
      </c>
      <c r="I4" t="s">
        <v>221</v>
      </c>
      <c r="J4" t="s">
        <v>227</v>
      </c>
      <c r="K4" t="s">
        <v>220</v>
      </c>
      <c r="L4" t="s">
        <v>2</v>
      </c>
    </row>
    <row r="5" spans="1:12" x14ac:dyDescent="0.25">
      <c r="A5" s="1" t="s">
        <v>10</v>
      </c>
      <c r="B5" s="2">
        <v>0.22646144007553226</v>
      </c>
      <c r="C5" s="2">
        <v>5.1507229141384503E-2</v>
      </c>
      <c r="D5" s="2">
        <v>0.16151880280538833</v>
      </c>
      <c r="E5" s="2">
        <v>2.5596391658869698E-2</v>
      </c>
      <c r="F5" s="2">
        <v>0.84829903849747479</v>
      </c>
      <c r="G5" s="2">
        <v>8.8650097321382751E-2</v>
      </c>
      <c r="H5" s="2">
        <v>9.4723549744730892E-2</v>
      </c>
      <c r="I5" s="2">
        <v>4.6289738991147474E-2</v>
      </c>
      <c r="J5" s="2">
        <v>0.10858096291456015</v>
      </c>
      <c r="K5" s="2">
        <v>4.4970825844478771E-2</v>
      </c>
      <c r="L5" s="2">
        <v>1.6965980769949498</v>
      </c>
    </row>
    <row r="6" spans="1:12" x14ac:dyDescent="0.25">
      <c r="A6" s="1" t="s">
        <v>11</v>
      </c>
      <c r="B6" s="2">
        <v>0.169988103698089</v>
      </c>
      <c r="C6" s="2">
        <v>4.090875284336018E-2</v>
      </c>
      <c r="D6" s="2">
        <v>0.1291295350507306</v>
      </c>
      <c r="E6" s="2">
        <v>1.8979703865677287E-2</v>
      </c>
      <c r="F6" s="2">
        <v>0.61943148222987721</v>
      </c>
      <c r="G6" s="2">
        <v>6.694432097555901E-2</v>
      </c>
      <c r="H6" s="2">
        <v>5.8941764776276523E-2</v>
      </c>
      <c r="I6" s="2">
        <v>2.3236776859341449E-2</v>
      </c>
      <c r="J6" s="2">
        <v>7.5874836180132049E-2</v>
      </c>
      <c r="K6" s="2">
        <v>3.5427687980711074E-2</v>
      </c>
      <c r="L6" s="2">
        <v>1.2388629644597544</v>
      </c>
    </row>
    <row r="7" spans="1:12" x14ac:dyDescent="0.25">
      <c r="A7" s="1" t="s">
        <v>12</v>
      </c>
      <c r="B7" s="2">
        <v>0.10300779478172715</v>
      </c>
      <c r="C7" s="2">
        <v>2.0743550044933841E-2</v>
      </c>
      <c r="D7" s="2">
        <v>9.1189715539034016E-2</v>
      </c>
      <c r="E7" s="2">
        <v>9.8879444808202925E-3</v>
      </c>
      <c r="F7" s="2">
        <v>0.34204244528204653</v>
      </c>
      <c r="G7" s="2">
        <v>3.295393018579626E-2</v>
      </c>
      <c r="H7" s="2">
        <v>1.5696439994729045E-2</v>
      </c>
      <c r="I7" s="2">
        <v>6.8839339484906264E-3</v>
      </c>
      <c r="J7" s="2">
        <v>3.6209652413087601E-2</v>
      </c>
      <c r="K7" s="2">
        <v>2.5469483893427659E-2</v>
      </c>
      <c r="L7" s="2">
        <v>0.68408489056409305</v>
      </c>
    </row>
    <row r="8" spans="1:12" x14ac:dyDescent="0.25">
      <c r="A8" s="1" t="s">
        <v>13</v>
      </c>
      <c r="B8" s="2">
        <v>4.215196061292778E-2</v>
      </c>
      <c r="C8" s="2">
        <v>7.070342253510881E-3</v>
      </c>
      <c r="D8" s="2">
        <v>2.1063888150468484E-2</v>
      </c>
      <c r="E8" s="2">
        <v>3.4969704126682898E-4</v>
      </c>
      <c r="F8" s="2">
        <v>9.4096249046894939E-2</v>
      </c>
      <c r="G8" s="2">
        <v>5.7722543887909377E-4</v>
      </c>
      <c r="H8" s="2">
        <v>3.3332411016336657E-3</v>
      </c>
      <c r="I8" s="2">
        <v>2.72205262435158E-3</v>
      </c>
      <c r="J8" s="2">
        <v>9.2795636984943934E-4</v>
      </c>
      <c r="K8" s="2">
        <v>1.5899885454007175E-2</v>
      </c>
      <c r="L8" s="2">
        <v>0.18819249809378982</v>
      </c>
    </row>
    <row r="9" spans="1:12" x14ac:dyDescent="0.25">
      <c r="A9" s="1" t="s">
        <v>224</v>
      </c>
      <c r="B9" s="2">
        <v>0.28149503237716439</v>
      </c>
      <c r="C9" s="2">
        <v>6.6100754845956344E-2</v>
      </c>
      <c r="D9" s="2">
        <v>0.206329496906976</v>
      </c>
      <c r="E9" s="2">
        <v>3.6230372730300227E-2</v>
      </c>
      <c r="F9" s="2">
        <v>1.1517459995351436</v>
      </c>
      <c r="G9" s="2">
        <v>0.1159917059122281</v>
      </c>
      <c r="H9" s="2">
        <v>0.15360834975627508</v>
      </c>
      <c r="I9" s="2">
        <v>8.4836636096074336E-2</v>
      </c>
      <c r="J9" s="2">
        <v>0.15030280829891818</v>
      </c>
      <c r="K9" s="2">
        <v>5.6850842611250868E-2</v>
      </c>
      <c r="L9" s="2">
        <v>2.3034919990702871</v>
      </c>
    </row>
    <row r="10" spans="1:12" x14ac:dyDescent="0.25">
      <c r="A10" s="1" t="s">
        <v>2</v>
      </c>
      <c r="B10" s="2">
        <v>0.82310433154544071</v>
      </c>
      <c r="C10" s="2">
        <v>0.18633062912914575</v>
      </c>
      <c r="D10" s="2">
        <v>0.60923143845259742</v>
      </c>
      <c r="E10" s="2">
        <v>9.1044109776934334E-2</v>
      </c>
      <c r="F10" s="2">
        <v>3.0556152145914366</v>
      </c>
      <c r="G10" s="2">
        <v>0.30511727983384518</v>
      </c>
      <c r="H10" s="2">
        <v>0.32630334537364519</v>
      </c>
      <c r="I10" s="2">
        <v>0.16396913851940548</v>
      </c>
      <c r="J10" s="2">
        <v>0.37189621617654745</v>
      </c>
      <c r="K10" s="2">
        <v>0.17861872578387553</v>
      </c>
      <c r="L10" s="2">
        <v>6.1112304291828741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3:G10"/>
  <sheetViews>
    <sheetView workbookViewId="0">
      <selection activeCell="G5" sqref="G5"/>
    </sheetView>
  </sheetViews>
  <sheetFormatPr baseColWidth="10" defaultRowHeight="15" x14ac:dyDescent="0.25"/>
  <cols>
    <col min="1" max="1" width="22.42578125" bestFit="1" customWidth="1"/>
    <col min="2" max="2" width="23.7109375" bestFit="1" customWidth="1"/>
    <col min="3" max="6" width="12" bestFit="1" customWidth="1"/>
    <col min="7" max="7" width="15.5703125" bestFit="1" customWidth="1"/>
    <col min="8" max="8" width="8.140625" bestFit="1" customWidth="1"/>
    <col min="9" max="10" width="15.5703125" bestFit="1" customWidth="1"/>
    <col min="11" max="11" width="15.5703125" customWidth="1"/>
    <col min="12" max="12" width="15.5703125" bestFit="1" customWidth="1"/>
  </cols>
  <sheetData>
    <row r="3" spans="1:7" x14ac:dyDescent="0.25">
      <c r="A3" s="4" t="s">
        <v>59</v>
      </c>
      <c r="B3" s="4" t="s">
        <v>0</v>
      </c>
    </row>
    <row r="4" spans="1:7" x14ac:dyDescent="0.25">
      <c r="A4" s="4" t="s">
        <v>3</v>
      </c>
      <c r="B4" t="s">
        <v>27</v>
      </c>
      <c r="C4" t="s">
        <v>29</v>
      </c>
      <c r="D4" t="s">
        <v>30</v>
      </c>
      <c r="E4" t="s">
        <v>31</v>
      </c>
      <c r="F4" t="s">
        <v>68</v>
      </c>
      <c r="G4" t="s">
        <v>2</v>
      </c>
    </row>
    <row r="5" spans="1:7" x14ac:dyDescent="0.25">
      <c r="A5" s="1" t="s">
        <v>10</v>
      </c>
      <c r="B5" s="2">
        <v>0.25001341691418066</v>
      </c>
      <c r="C5" s="2">
        <v>0.13300634004417794</v>
      </c>
      <c r="D5" s="2">
        <v>0.28593574403648098</v>
      </c>
      <c r="E5" s="2">
        <v>0.22823260610459289</v>
      </c>
      <c r="F5" s="2">
        <v>1.6871860389343072</v>
      </c>
      <c r="G5" s="2">
        <v>2.5843741460337397</v>
      </c>
    </row>
    <row r="6" spans="1:7" x14ac:dyDescent="0.25">
      <c r="A6" s="1" t="s">
        <v>11</v>
      </c>
      <c r="B6" s="2">
        <v>0.22402596381932027</v>
      </c>
      <c r="C6" s="2">
        <v>0.13319469369986026</v>
      </c>
      <c r="D6" s="2">
        <v>0.28564366943966651</v>
      </c>
      <c r="E6" s="2">
        <v>0.22582229572307316</v>
      </c>
      <c r="F6" s="2">
        <v>1.6596450409825383</v>
      </c>
      <c r="G6" s="2">
        <v>2.5283316636644582</v>
      </c>
    </row>
    <row r="7" spans="1:7" x14ac:dyDescent="0.25">
      <c r="A7" s="1" t="s">
        <v>12</v>
      </c>
      <c r="B7" s="2">
        <v>0.23666400513746833</v>
      </c>
      <c r="C7" s="2">
        <v>0.13757087933009884</v>
      </c>
      <c r="D7" s="2">
        <v>0.28886443259081357</v>
      </c>
      <c r="E7" s="2">
        <v>0.21839294905211809</v>
      </c>
      <c r="F7" s="2">
        <v>1.6685981166962121</v>
      </c>
      <c r="G7" s="2">
        <v>2.5500903828067107</v>
      </c>
    </row>
    <row r="8" spans="1:7" x14ac:dyDescent="0.25">
      <c r="A8" s="1" t="s">
        <v>13</v>
      </c>
      <c r="B8" s="2">
        <v>0.2359799940274637</v>
      </c>
      <c r="C8" s="2">
        <v>0.12911603653362136</v>
      </c>
      <c r="D8" s="2">
        <v>0.28213599811772494</v>
      </c>
      <c r="E8" s="2">
        <v>0.1929178146250855</v>
      </c>
      <c r="F8" s="2">
        <v>1.5860155040174353</v>
      </c>
      <c r="G8" s="2">
        <v>2.4261653473213309</v>
      </c>
    </row>
    <row r="9" spans="1:7" x14ac:dyDescent="0.25">
      <c r="A9" s="1" t="s">
        <v>224</v>
      </c>
      <c r="B9" s="2">
        <v>0.27372925428075795</v>
      </c>
      <c r="C9" s="2">
        <v>0.14213587284423895</v>
      </c>
      <c r="D9" s="2">
        <v>0.2932681743487231</v>
      </c>
      <c r="E9" s="2">
        <v>0.24343613155998989</v>
      </c>
      <c r="F9" s="2">
        <v>1.793603706790375</v>
      </c>
      <c r="G9" s="2">
        <v>2.746173139824085</v>
      </c>
    </row>
    <row r="10" spans="1:7" x14ac:dyDescent="0.25">
      <c r="A10" s="1" t="s">
        <v>2</v>
      </c>
      <c r="B10" s="2">
        <v>1.220412634179191</v>
      </c>
      <c r="C10" s="2">
        <v>0.67502382245199732</v>
      </c>
      <c r="D10" s="2">
        <v>1.435848018533409</v>
      </c>
      <c r="E10" s="2">
        <v>1.1088017970648596</v>
      </c>
      <c r="F10" s="2">
        <v>8.3950484074208678</v>
      </c>
      <c r="G10" s="2">
        <v>12.835134679650325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3:G10"/>
  <sheetViews>
    <sheetView workbookViewId="0">
      <selection activeCell="K31" sqref="K31"/>
    </sheetView>
  </sheetViews>
  <sheetFormatPr baseColWidth="10" defaultRowHeight="15" x14ac:dyDescent="0.25"/>
  <cols>
    <col min="1" max="1" width="22.42578125" bestFit="1" customWidth="1"/>
    <col min="2" max="2" width="23.7109375" bestFit="1" customWidth="1"/>
    <col min="3" max="6" width="12" bestFit="1" customWidth="1"/>
    <col min="7" max="7" width="15.5703125" bestFit="1" customWidth="1"/>
    <col min="8" max="8" width="8.140625" bestFit="1" customWidth="1"/>
    <col min="9" max="11" width="15.5703125" bestFit="1" customWidth="1"/>
    <col min="12" max="12" width="12" bestFit="1" customWidth="1"/>
    <col min="13" max="13" width="15.5703125" bestFit="1" customWidth="1"/>
  </cols>
  <sheetData>
    <row r="3" spans="1:7" x14ac:dyDescent="0.25">
      <c r="A3" s="4" t="s">
        <v>60</v>
      </c>
      <c r="B3" s="4" t="s">
        <v>0</v>
      </c>
    </row>
    <row r="4" spans="1:7" x14ac:dyDescent="0.25">
      <c r="A4" s="4" t="s">
        <v>3</v>
      </c>
      <c r="B4" t="s">
        <v>27</v>
      </c>
      <c r="C4" t="s">
        <v>29</v>
      </c>
      <c r="D4" t="s">
        <v>30</v>
      </c>
      <c r="E4" t="s">
        <v>31</v>
      </c>
      <c r="F4" t="s">
        <v>68</v>
      </c>
      <c r="G4" t="s">
        <v>2</v>
      </c>
    </row>
    <row r="5" spans="1:7" x14ac:dyDescent="0.25">
      <c r="A5" s="1" t="s">
        <v>10</v>
      </c>
      <c r="B5" s="2">
        <v>0.50984214691737173</v>
      </c>
      <c r="C5" s="2">
        <v>0.18778080844408798</v>
      </c>
      <c r="D5" s="2">
        <v>0.45468649275150874</v>
      </c>
      <c r="E5" s="2">
        <v>0.25460008168990483</v>
      </c>
      <c r="F5" s="2">
        <v>2.6707964295745579</v>
      </c>
      <c r="G5" s="2">
        <v>4.0777059593774307</v>
      </c>
    </row>
    <row r="6" spans="1:7" x14ac:dyDescent="0.25">
      <c r="A6" s="1" t="s">
        <v>11</v>
      </c>
      <c r="B6" s="2">
        <v>0.50095937855175499</v>
      </c>
      <c r="C6" s="2">
        <v>0.18086990983763801</v>
      </c>
      <c r="D6" s="2">
        <v>0.43817463236489179</v>
      </c>
      <c r="E6" s="2">
        <v>0.24632623950491286</v>
      </c>
      <c r="F6" s="2">
        <v>2.5888515968564283</v>
      </c>
      <c r="G6" s="2">
        <v>3.9551817571156258</v>
      </c>
    </row>
    <row r="7" spans="1:7" x14ac:dyDescent="0.25">
      <c r="A7" s="1" t="s">
        <v>12</v>
      </c>
      <c r="B7" s="2">
        <v>0.46878751713478961</v>
      </c>
      <c r="C7" s="2">
        <v>0.17015135260886621</v>
      </c>
      <c r="D7" s="2">
        <v>0.41278661423555985</v>
      </c>
      <c r="E7" s="2">
        <v>0.23256012169617685</v>
      </c>
      <c r="F7" s="2">
        <v>2.4452143921045399</v>
      </c>
      <c r="G7" s="2">
        <v>3.7294999977799321</v>
      </c>
    </row>
    <row r="8" spans="1:7" x14ac:dyDescent="0.25">
      <c r="A8" s="1" t="s">
        <v>13</v>
      </c>
      <c r="B8" s="2">
        <v>0.39969024846417656</v>
      </c>
      <c r="C8" s="2">
        <v>0.14704205083599098</v>
      </c>
      <c r="D8" s="2">
        <v>0.35285764515747586</v>
      </c>
      <c r="E8" s="2">
        <v>0.20078095626585252</v>
      </c>
      <c r="F8" s="2">
        <v>2.1068626611357999</v>
      </c>
      <c r="G8" s="2">
        <v>3.2072335618592955</v>
      </c>
    </row>
    <row r="9" spans="1:7" x14ac:dyDescent="0.25">
      <c r="A9" s="1" t="s">
        <v>224</v>
      </c>
      <c r="B9" s="2">
        <v>0.55810512085630704</v>
      </c>
      <c r="C9" s="2">
        <v>0.20923477986517752</v>
      </c>
      <c r="D9" s="2">
        <v>0.50260542983473533</v>
      </c>
      <c r="E9" s="2">
        <v>0.28021690212241435</v>
      </c>
      <c r="F9" s="2">
        <v>2.9623313637412738</v>
      </c>
      <c r="G9" s="2">
        <v>4.5124935964199082</v>
      </c>
    </row>
    <row r="10" spans="1:7" x14ac:dyDescent="0.25">
      <c r="A10" s="1" t="s">
        <v>2</v>
      </c>
      <c r="B10" s="2">
        <v>2.4373844119243997</v>
      </c>
      <c r="C10" s="2">
        <v>0.89507890159176084</v>
      </c>
      <c r="D10" s="2">
        <v>2.1611108143441715</v>
      </c>
      <c r="E10" s="2">
        <v>1.2144843012792614</v>
      </c>
      <c r="F10" s="2">
        <v>12.774056443412601</v>
      </c>
      <c r="G10" s="2">
        <v>19.482114872552195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1"/>
  <dimension ref="A3:C6"/>
  <sheetViews>
    <sheetView workbookViewId="0">
      <selection activeCell="S1" sqref="S1"/>
    </sheetView>
  </sheetViews>
  <sheetFormatPr baseColWidth="10" defaultRowHeight="15" x14ac:dyDescent="0.25"/>
  <cols>
    <col min="1" max="1" width="22.42578125" bestFit="1" customWidth="1"/>
    <col min="2" max="2" width="23.7109375" bestFit="1" customWidth="1"/>
    <col min="3" max="18" width="8.140625" customWidth="1"/>
    <col min="19" max="19" width="15.5703125" bestFit="1" customWidth="1"/>
    <col min="20" max="20" width="12" bestFit="1" customWidth="1"/>
    <col min="21" max="21" width="15.5703125" bestFit="1" customWidth="1"/>
  </cols>
  <sheetData>
    <row r="3" spans="1:3" x14ac:dyDescent="0.25">
      <c r="A3" s="4" t="s">
        <v>144</v>
      </c>
      <c r="B3" s="4" t="s">
        <v>0</v>
      </c>
    </row>
    <row r="4" spans="1:3" x14ac:dyDescent="0.25">
      <c r="A4" s="4" t="s">
        <v>3</v>
      </c>
      <c r="B4" t="s">
        <v>127</v>
      </c>
      <c r="C4" t="s">
        <v>2</v>
      </c>
    </row>
    <row r="5" spans="1:3" x14ac:dyDescent="0.25">
      <c r="A5" s="1" t="s">
        <v>127</v>
      </c>
      <c r="B5" s="5" t="e">
        <v>#N/A</v>
      </c>
      <c r="C5" s="5" t="e">
        <v>#N/A</v>
      </c>
    </row>
    <row r="6" spans="1:3" x14ac:dyDescent="0.25">
      <c r="A6" s="1" t="s">
        <v>2</v>
      </c>
      <c r="B6" s="5"/>
      <c r="C6" s="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2"/>
  <dimension ref="A3:D7"/>
  <sheetViews>
    <sheetView workbookViewId="0">
      <selection activeCell="D6" sqref="D6"/>
    </sheetView>
  </sheetViews>
  <sheetFormatPr baseColWidth="10" defaultRowHeight="15" x14ac:dyDescent="0.25"/>
  <cols>
    <col min="1" max="1" width="22.42578125" bestFit="1" customWidth="1"/>
    <col min="2" max="2" width="23.7109375" bestFit="1" customWidth="1"/>
    <col min="3" max="10" width="12" bestFit="1" customWidth="1"/>
    <col min="11" max="11" width="15.5703125" bestFit="1" customWidth="1"/>
    <col min="12" max="12" width="12" bestFit="1" customWidth="1"/>
    <col min="13" max="13" width="15.5703125" bestFit="1" customWidth="1"/>
  </cols>
  <sheetData>
    <row r="3" spans="1:4" x14ac:dyDescent="0.25">
      <c r="A3" s="4" t="s">
        <v>128</v>
      </c>
      <c r="B3" s="4" t="s">
        <v>0</v>
      </c>
    </row>
    <row r="4" spans="1:4" x14ac:dyDescent="0.25">
      <c r="B4" t="s">
        <v>127</v>
      </c>
      <c r="C4" t="s">
        <v>179</v>
      </c>
      <c r="D4" t="s">
        <v>2</v>
      </c>
    </row>
    <row r="5" spans="1:4" x14ac:dyDescent="0.25">
      <c r="A5" s="4" t="s">
        <v>3</v>
      </c>
      <c r="B5" t="s">
        <v>127</v>
      </c>
    </row>
    <row r="6" spans="1:4" x14ac:dyDescent="0.25">
      <c r="A6" s="1" t="s">
        <v>127</v>
      </c>
      <c r="B6" s="2"/>
      <c r="C6" s="2"/>
      <c r="D6" s="2"/>
    </row>
    <row r="7" spans="1:4" x14ac:dyDescent="0.25">
      <c r="A7" s="1" t="s">
        <v>2</v>
      </c>
      <c r="B7" s="2"/>
      <c r="C7" s="2"/>
      <c r="D7" s="2"/>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3"/>
  <dimension ref="A3:M76"/>
  <sheetViews>
    <sheetView workbookViewId="0">
      <selection activeCell="G5" sqref="G5"/>
    </sheetView>
  </sheetViews>
  <sheetFormatPr baseColWidth="10" defaultRowHeight="15" x14ac:dyDescent="0.25"/>
  <cols>
    <col min="1" max="1" width="22.42578125" customWidth="1"/>
    <col min="2" max="2" width="23.7109375" bestFit="1" customWidth="1"/>
    <col min="3" max="6" width="12" customWidth="1"/>
    <col min="7" max="7" width="15.5703125" bestFit="1" customWidth="1"/>
    <col min="8" max="8" width="8.140625" bestFit="1" customWidth="1"/>
    <col min="9" max="10" width="15.5703125" customWidth="1"/>
    <col min="11" max="11" width="15.5703125" bestFit="1" customWidth="1"/>
  </cols>
  <sheetData>
    <row r="3" spans="1:7" x14ac:dyDescent="0.25">
      <c r="A3" s="4" t="s">
        <v>142</v>
      </c>
      <c r="B3" s="4" t="s">
        <v>0</v>
      </c>
    </row>
    <row r="4" spans="1:7" x14ac:dyDescent="0.25">
      <c r="A4" s="4" t="s">
        <v>3</v>
      </c>
      <c r="B4" t="s">
        <v>27</v>
      </c>
      <c r="C4" t="s">
        <v>68</v>
      </c>
      <c r="D4" t="s">
        <v>29</v>
      </c>
      <c r="E4" t="s">
        <v>30</v>
      </c>
      <c r="F4" t="s">
        <v>31</v>
      </c>
      <c r="G4" t="s">
        <v>2</v>
      </c>
    </row>
    <row r="5" spans="1:7" x14ac:dyDescent="0.25">
      <c r="A5" s="1" t="s">
        <v>10</v>
      </c>
      <c r="B5" s="2">
        <v>0.25982873000319096</v>
      </c>
      <c r="C5" s="2">
        <v>0.98361039064025024</v>
      </c>
      <c r="D5" s="2">
        <v>5.4774468399910028E-2</v>
      </c>
      <c r="E5" s="2">
        <v>0.16875074871502782</v>
      </c>
      <c r="F5" s="2">
        <v>2.6367475585311936E-2</v>
      </c>
      <c r="G5" s="2">
        <v>1.4933318133436908</v>
      </c>
    </row>
    <row r="6" spans="1:7" x14ac:dyDescent="0.25">
      <c r="A6" s="1" t="s">
        <v>11</v>
      </c>
      <c r="B6" s="2">
        <v>0.27693341473243482</v>
      </c>
      <c r="C6" s="2">
        <v>0.92920655587389001</v>
      </c>
      <c r="D6" s="2">
        <v>4.767521613777774E-2</v>
      </c>
      <c r="E6" s="2">
        <v>0.15253096292522528</v>
      </c>
      <c r="F6" s="2">
        <v>2.0503943781839708E-2</v>
      </c>
      <c r="G6" s="2">
        <v>1.4268500934511679</v>
      </c>
    </row>
    <row r="7" spans="1:7" x14ac:dyDescent="0.25">
      <c r="A7" s="1" t="s">
        <v>12</v>
      </c>
      <c r="B7" s="2">
        <v>0.23212351199732129</v>
      </c>
      <c r="C7" s="2">
        <v>0.77661627540832778</v>
      </c>
      <c r="D7" s="2">
        <v>3.2580473278767369E-2</v>
      </c>
      <c r="E7" s="2">
        <v>0.12392218164474629</v>
      </c>
      <c r="F7" s="2">
        <v>1.4167172644058767E-2</v>
      </c>
      <c r="G7" s="2">
        <v>1.1794096149732214</v>
      </c>
    </row>
    <row r="8" spans="1:7" x14ac:dyDescent="0.25">
      <c r="A8" s="1" t="s">
        <v>13</v>
      </c>
      <c r="B8" s="2">
        <v>0.16371025443671286</v>
      </c>
      <c r="C8" s="2">
        <v>0.52084715711836416</v>
      </c>
      <c r="D8" s="2">
        <v>1.7926014302369606E-2</v>
      </c>
      <c r="E8" s="2">
        <v>7.0721647039750909E-2</v>
      </c>
      <c r="F8" s="2">
        <v>7.8631416407670199E-3</v>
      </c>
      <c r="G8" s="2">
        <v>0.7810682145379646</v>
      </c>
    </row>
    <row r="9" spans="1:7" x14ac:dyDescent="0.25">
      <c r="A9" s="1" t="s">
        <v>224</v>
      </c>
      <c r="B9" s="2">
        <v>0.28437586657554903</v>
      </c>
      <c r="C9" s="2">
        <v>1.1687276569508986</v>
      </c>
      <c r="D9" s="2">
        <v>6.7098907020938542E-2</v>
      </c>
      <c r="E9" s="2">
        <v>0.20933725548601212</v>
      </c>
      <c r="F9" s="2">
        <v>3.6780770562424479E-2</v>
      </c>
      <c r="G9" s="2">
        <v>1.7663204565958226</v>
      </c>
    </row>
    <row r="10" spans="1:7" x14ac:dyDescent="0.25">
      <c r="A10" s="1" t="s">
        <v>2</v>
      </c>
      <c r="B10" s="2">
        <v>1.2169717777452089</v>
      </c>
      <c r="C10" s="2">
        <v>4.3790080359917312</v>
      </c>
      <c r="D10" s="2">
        <v>0.22005507913976327</v>
      </c>
      <c r="E10" s="2">
        <v>0.72526279581076236</v>
      </c>
      <c r="F10" s="2">
        <v>0.10568250421440192</v>
      </c>
      <c r="G10" s="2">
        <v>6.646980192901867</v>
      </c>
    </row>
    <row r="24" spans="13:13" x14ac:dyDescent="0.25">
      <c r="M24" t="e">
        <f>GETPIVOTDATA("co2ets_ele",$A$3,"region","AUT","year","2007")-GETPIVOTDATA("co2ele_yr",CO2ele_yr.p!$A$3,"sector","total","gen","total","region","AUT","year","2007")</f>
        <v>#REF!</v>
      </c>
    </row>
    <row r="25" spans="13:13" x14ac:dyDescent="0.25">
      <c r="M25" t="e">
        <f>GETPIVOTDATA("co2ets_ele",$A$3,"region","AUT","year","2007")-GETPIVOTDATA("co2ele_yr",CO2ele_yr.p!$A$3,"sector","total","gen","total","region","AUT","year","2007")</f>
        <v>#REF!</v>
      </c>
    </row>
    <row r="26" spans="13:13" x14ac:dyDescent="0.25">
      <c r="M26" t="e">
        <f>GETPIVOTDATA("co2ets_ele",$A$3,"region","AUT","year","2007")-GETPIVOTDATA("co2ele_yr",CO2ele_yr.p!$A$3,"sector","total","gen","total","region","AUT","year","2007")</f>
        <v>#REF!</v>
      </c>
    </row>
    <row r="27" spans="13:13" x14ac:dyDescent="0.25">
      <c r="M27" t="e">
        <f>GETPIVOTDATA("co2ets_ele",$A$3,"region","AUT","year","2007")-GETPIVOTDATA("co2ele_yr",CO2ele_yr.p!$A$3,"sector","total","gen","total","region","AUT","year","2007")</f>
        <v>#REF!</v>
      </c>
    </row>
    <row r="68" spans="2:10" x14ac:dyDescent="0.25">
      <c r="B68" s="7"/>
      <c r="C68" s="7"/>
      <c r="D68" s="7"/>
      <c r="E68" s="7"/>
      <c r="F68" s="7"/>
      <c r="G68" s="7"/>
      <c r="H68" s="7"/>
      <c r="I68" s="7"/>
      <c r="J68" s="7"/>
    </row>
    <row r="69" spans="2:10" x14ac:dyDescent="0.25">
      <c r="B69" s="7"/>
      <c r="C69" s="7"/>
      <c r="D69" s="7"/>
      <c r="E69" s="7"/>
      <c r="F69" s="7"/>
      <c r="G69" s="7"/>
      <c r="H69" s="7"/>
      <c r="I69" s="7"/>
      <c r="J69" s="7"/>
    </row>
    <row r="70" spans="2:10" x14ac:dyDescent="0.25">
      <c r="B70" s="7"/>
      <c r="C70" s="7"/>
      <c r="D70" s="7"/>
      <c r="E70" s="7"/>
      <c r="F70" s="7"/>
      <c r="G70" s="7"/>
      <c r="H70" s="7"/>
      <c r="I70" s="7"/>
      <c r="J70" s="7"/>
    </row>
    <row r="71" spans="2:10" x14ac:dyDescent="0.25">
      <c r="B71" s="7"/>
      <c r="C71" s="7"/>
      <c r="D71" s="7"/>
      <c r="E71" s="7"/>
      <c r="F71" s="7"/>
      <c r="G71" s="7"/>
      <c r="H71" s="7"/>
      <c r="I71" s="7"/>
      <c r="J71" s="7"/>
    </row>
    <row r="72" spans="2:10" x14ac:dyDescent="0.25">
      <c r="B72" s="7"/>
      <c r="C72" s="7"/>
      <c r="D72" s="7"/>
      <c r="E72" s="7"/>
      <c r="F72" s="7"/>
      <c r="G72" s="7"/>
      <c r="H72" s="7"/>
      <c r="I72" s="7"/>
      <c r="J72" s="7"/>
    </row>
    <row r="73" spans="2:10" x14ac:dyDescent="0.25">
      <c r="B73" s="7"/>
      <c r="C73" s="7"/>
      <c r="D73" s="7"/>
      <c r="E73" s="7"/>
      <c r="F73" s="7"/>
      <c r="G73" s="7"/>
      <c r="H73" s="7"/>
      <c r="I73" s="7"/>
      <c r="J73" s="7"/>
    </row>
    <row r="74" spans="2:10" x14ac:dyDescent="0.25">
      <c r="B74" s="7"/>
      <c r="C74" s="7"/>
      <c r="D74" s="7"/>
      <c r="E74" s="7"/>
      <c r="F74" s="7"/>
      <c r="G74" s="7"/>
      <c r="H74" s="7"/>
      <c r="I74" s="7"/>
      <c r="J74" s="7"/>
    </row>
    <row r="75" spans="2:10" x14ac:dyDescent="0.25">
      <c r="B75" s="7"/>
      <c r="C75" s="7"/>
      <c r="D75" s="7"/>
      <c r="E75" s="7"/>
      <c r="F75" s="7"/>
      <c r="G75" s="7"/>
      <c r="H75" s="7"/>
      <c r="I75" s="7"/>
      <c r="J75" s="7"/>
    </row>
    <row r="76" spans="2:10" x14ac:dyDescent="0.25">
      <c r="B76" s="7"/>
      <c r="C76" s="7"/>
      <c r="D76" s="7"/>
      <c r="E76" s="7"/>
      <c r="F76" s="7"/>
      <c r="G76" s="7"/>
      <c r="H76" s="7"/>
      <c r="I76" s="7"/>
      <c r="J76" s="7"/>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4"/>
  <dimension ref="A3:K12"/>
  <sheetViews>
    <sheetView workbookViewId="0">
      <selection activeCell="I8" sqref="I8"/>
    </sheetView>
  </sheetViews>
  <sheetFormatPr baseColWidth="10" defaultRowHeight="15" x14ac:dyDescent="0.25"/>
  <cols>
    <col min="1" max="1" width="22.42578125" bestFit="1" customWidth="1"/>
    <col min="2" max="2" width="23.7109375" bestFit="1" customWidth="1"/>
    <col min="3" max="4" width="12" customWidth="1"/>
    <col min="5" max="21" width="12" bestFit="1" customWidth="1"/>
    <col min="22" max="22" width="15.5703125" bestFit="1" customWidth="1"/>
  </cols>
  <sheetData>
    <row r="3" spans="1:11" x14ac:dyDescent="0.25">
      <c r="A3" s="4" t="s">
        <v>131</v>
      </c>
      <c r="B3" s="4" t="s">
        <v>0</v>
      </c>
    </row>
    <row r="4" spans="1:11" x14ac:dyDescent="0.25">
      <c r="B4" t="s">
        <v>27</v>
      </c>
      <c r="J4" t="s">
        <v>48</v>
      </c>
      <c r="K4" t="s">
        <v>2</v>
      </c>
    </row>
    <row r="5" spans="1:11" x14ac:dyDescent="0.25">
      <c r="A5" s="4" t="s">
        <v>3</v>
      </c>
      <c r="B5" t="s">
        <v>45</v>
      </c>
      <c r="C5" t="s">
        <v>5</v>
      </c>
      <c r="D5" t="s">
        <v>7</v>
      </c>
      <c r="E5" t="s">
        <v>4</v>
      </c>
      <c r="F5" t="s">
        <v>6</v>
      </c>
      <c r="G5" t="s">
        <v>8</v>
      </c>
      <c r="H5" t="s">
        <v>9</v>
      </c>
      <c r="I5" t="s">
        <v>93</v>
      </c>
    </row>
    <row r="6" spans="1:11" x14ac:dyDescent="0.25">
      <c r="A6" s="1" t="s">
        <v>93</v>
      </c>
      <c r="B6" s="2"/>
      <c r="C6" s="2"/>
      <c r="D6" s="2"/>
      <c r="E6" s="2"/>
      <c r="F6" s="2"/>
      <c r="G6" s="2"/>
      <c r="H6" s="2"/>
      <c r="I6" s="2"/>
      <c r="J6" s="2"/>
      <c r="K6" s="2"/>
    </row>
    <row r="7" spans="1:11" x14ac:dyDescent="0.25">
      <c r="A7" s="3" t="s">
        <v>10</v>
      </c>
      <c r="B7" s="2">
        <v>0.11683580919906764</v>
      </c>
      <c r="C7" s="2">
        <v>2.826159849371758E-2</v>
      </c>
      <c r="D7" s="2">
        <v>6.976611200370296E-2</v>
      </c>
      <c r="E7" s="2">
        <v>2.5846862369705789E-2</v>
      </c>
      <c r="F7" s="2">
        <v>6.8389985010932977E-3</v>
      </c>
      <c r="G7" s="2">
        <v>7.2110716767653307E-3</v>
      </c>
      <c r="H7" s="2">
        <v>4.4169060920917734E-3</v>
      </c>
      <c r="I7" s="2">
        <v>0.25982872993002021</v>
      </c>
      <c r="J7" s="2">
        <v>0.51900608826616468</v>
      </c>
      <c r="K7" s="2">
        <v>0.51900608826616468</v>
      </c>
    </row>
    <row r="8" spans="1:11" x14ac:dyDescent="0.25">
      <c r="A8" s="3" t="s">
        <v>11</v>
      </c>
      <c r="B8" s="2">
        <v>0.10003889783641343</v>
      </c>
      <c r="C8" s="2">
        <v>2.769699626948938E-2</v>
      </c>
      <c r="D8" s="2">
        <v>9.2033346472274777E-2</v>
      </c>
      <c r="E8" s="2">
        <v>2.9195539563245627E-2</v>
      </c>
      <c r="F8" s="2">
        <v>1.4348612244156634E-2</v>
      </c>
      <c r="G8" s="2">
        <v>8.6732227059580797E-3</v>
      </c>
      <c r="H8" s="2">
        <v>4.3083803601696065E-3</v>
      </c>
      <c r="I8" s="2">
        <v>0.27693341443208763</v>
      </c>
      <c r="J8" s="2">
        <v>0.55322840988379518</v>
      </c>
      <c r="K8" s="2">
        <v>0.55322840988379518</v>
      </c>
    </row>
    <row r="9" spans="1:11" x14ac:dyDescent="0.25">
      <c r="A9" s="3" t="s">
        <v>12</v>
      </c>
      <c r="B9" s="2">
        <v>7.4238120350125059E-2</v>
      </c>
      <c r="C9" s="2">
        <v>2.3821640419737278E-2</v>
      </c>
      <c r="D9" s="2">
        <v>8.626240897953362E-2</v>
      </c>
      <c r="E9" s="2">
        <v>2.3334816990192523E-2</v>
      </c>
      <c r="F9" s="2">
        <v>1.3012651982086379E-2</v>
      </c>
      <c r="G9" s="2">
        <v>6.6577680484770372E-3</v>
      </c>
      <c r="H9" s="2">
        <v>4.1703881148077498E-3</v>
      </c>
      <c r="I9" s="2">
        <v>0.23212351937112452</v>
      </c>
      <c r="J9" s="2">
        <v>0.46362131425608416</v>
      </c>
      <c r="K9" s="2">
        <v>0.46362131425608416</v>
      </c>
    </row>
    <row r="10" spans="1:11" x14ac:dyDescent="0.25">
      <c r="A10" s="3" t="s">
        <v>13</v>
      </c>
      <c r="B10" s="2">
        <v>3.7542483931432988E-2</v>
      </c>
      <c r="C10" s="2">
        <v>3.9417183828976505E-3</v>
      </c>
      <c r="D10" s="2">
        <v>6.4596810976032232E-2</v>
      </c>
      <c r="E10" s="2">
        <v>3.1369820740425276E-2</v>
      </c>
      <c r="F10" s="2">
        <v>1.0222476761836583E-2</v>
      </c>
      <c r="G10" s="2">
        <v>6.0909548076661813E-3</v>
      </c>
      <c r="H10" s="2">
        <v>4.0056295824394674E-3</v>
      </c>
      <c r="I10" s="2">
        <v>0.16371026816887613</v>
      </c>
      <c r="J10" s="2">
        <v>0.32148016335160651</v>
      </c>
      <c r="K10" s="2">
        <v>0.32148016335160651</v>
      </c>
    </row>
    <row r="11" spans="1:11" x14ac:dyDescent="0.25">
      <c r="A11" s="3" t="s">
        <v>224</v>
      </c>
      <c r="B11" s="2">
        <v>0.12698928327645248</v>
      </c>
      <c r="C11" s="2">
        <v>2.9478276216045419E-2</v>
      </c>
      <c r="D11" s="2">
        <v>7.9453851804111117E-2</v>
      </c>
      <c r="E11" s="2">
        <v>2.7827169065963633E-2</v>
      </c>
      <c r="F11" s="2">
        <v>7.2426442475539586E-3</v>
      </c>
      <c r="G11" s="2">
        <v>7.6540202072348388E-3</v>
      </c>
      <c r="H11" s="2">
        <v>5.0660838265736211E-3</v>
      </c>
      <c r="I11" s="2">
        <v>0.2843758662010053</v>
      </c>
      <c r="J11" s="2">
        <v>0.56808719484494041</v>
      </c>
      <c r="K11" s="2">
        <v>0.56808719484494041</v>
      </c>
    </row>
    <row r="12" spans="1:11" x14ac:dyDescent="0.25">
      <c r="A12" s="1" t="s">
        <v>2</v>
      </c>
      <c r="B12" s="2">
        <v>0.4556445945934916</v>
      </c>
      <c r="C12" s="2">
        <v>0.1132002297818873</v>
      </c>
      <c r="D12" s="2">
        <v>0.39211253023565473</v>
      </c>
      <c r="E12" s="2">
        <v>0.13757420872953285</v>
      </c>
      <c r="F12" s="2">
        <v>5.1665383736726848E-2</v>
      </c>
      <c r="G12" s="2">
        <v>3.6287037446101462E-2</v>
      </c>
      <c r="H12" s="2">
        <v>2.196738797608222E-2</v>
      </c>
      <c r="I12" s="2">
        <v>1.2169717981031138</v>
      </c>
      <c r="J12" s="2">
        <v>2.425423170602591</v>
      </c>
      <c r="K12" s="2">
        <v>2.425423170602591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5"/>
  <dimension ref="A3:R11"/>
  <sheetViews>
    <sheetView workbookViewId="0">
      <selection activeCell="H4" sqref="H4"/>
    </sheetView>
  </sheetViews>
  <sheetFormatPr baseColWidth="10" defaultRowHeight="15" x14ac:dyDescent="0.25"/>
  <cols>
    <col min="1" max="1" width="22.42578125" bestFit="1" customWidth="1"/>
    <col min="2" max="2" width="23.7109375" bestFit="1" customWidth="1"/>
    <col min="3" max="4" width="12" customWidth="1"/>
    <col min="5" max="21" width="12" bestFit="1" customWidth="1"/>
    <col min="22" max="22" width="15.5703125" bestFit="1" customWidth="1"/>
  </cols>
  <sheetData>
    <row r="3" spans="1:18" x14ac:dyDescent="0.25">
      <c r="A3" s="4" t="s">
        <v>132</v>
      </c>
      <c r="B3" s="4" t="s">
        <v>0</v>
      </c>
    </row>
    <row r="4" spans="1:18" x14ac:dyDescent="0.25">
      <c r="B4" t="s">
        <v>27</v>
      </c>
      <c r="Q4" t="s">
        <v>48</v>
      </c>
      <c r="R4" t="s">
        <v>2</v>
      </c>
    </row>
    <row r="5" spans="1:18" x14ac:dyDescent="0.25">
      <c r="A5" s="4" t="s">
        <v>3</v>
      </c>
      <c r="B5" t="s">
        <v>229</v>
      </c>
      <c r="C5" t="s">
        <v>240</v>
      </c>
      <c r="D5" t="s">
        <v>20</v>
      </c>
      <c r="E5" t="s">
        <v>230</v>
      </c>
      <c r="F5" t="s">
        <v>23</v>
      </c>
      <c r="G5" t="s">
        <v>21</v>
      </c>
      <c r="H5" t="s">
        <v>248</v>
      </c>
      <c r="I5" t="s">
        <v>252</v>
      </c>
      <c r="J5" t="s">
        <v>242</v>
      </c>
      <c r="K5" t="s">
        <v>250</v>
      </c>
      <c r="L5" t="s">
        <v>244</v>
      </c>
      <c r="M5" t="s">
        <v>93</v>
      </c>
      <c r="N5" t="s">
        <v>22</v>
      </c>
      <c r="O5" t="s">
        <v>246</v>
      </c>
      <c r="P5" t="s">
        <v>25</v>
      </c>
    </row>
    <row r="6" spans="1:18" x14ac:dyDescent="0.25">
      <c r="A6" s="1" t="s">
        <v>93</v>
      </c>
      <c r="B6" s="2"/>
      <c r="C6" s="2"/>
      <c r="D6" s="2"/>
      <c r="E6" s="2"/>
      <c r="F6" s="2"/>
      <c r="G6" s="2"/>
      <c r="H6" s="2"/>
      <c r="I6" s="2"/>
      <c r="J6" s="2"/>
      <c r="K6" s="2"/>
      <c r="L6" s="2"/>
      <c r="M6" s="2"/>
      <c r="N6" s="2"/>
      <c r="O6" s="2"/>
      <c r="P6" s="2"/>
      <c r="Q6" s="2"/>
      <c r="R6" s="2"/>
    </row>
    <row r="7" spans="1:18" x14ac:dyDescent="0.25">
      <c r="A7" s="3" t="s">
        <v>10</v>
      </c>
      <c r="B7" s="2">
        <v>3.0701281272330362E-6</v>
      </c>
      <c r="C7" s="2">
        <v>1.8450219793334426E-4</v>
      </c>
      <c r="D7" s="2">
        <v>1.9140829081955388E-3</v>
      </c>
      <c r="E7" s="2">
        <v>0.13209892015102179</v>
      </c>
      <c r="F7" s="2">
        <v>5.5536681820125685E-3</v>
      </c>
      <c r="G7" s="2">
        <v>2.1847794002891304E-3</v>
      </c>
      <c r="H7" s="2">
        <v>3.7308706774455743E-3</v>
      </c>
      <c r="I7" s="2">
        <v>3.6946593682528471E-2</v>
      </c>
      <c r="J7" s="2">
        <v>1.7512825032727403E-2</v>
      </c>
      <c r="K7" s="2">
        <v>3.4786787840727562E-3</v>
      </c>
      <c r="L7" s="2">
        <v>7.122251195234683E-3</v>
      </c>
      <c r="M7" s="2">
        <v>0.25001341702537655</v>
      </c>
      <c r="N7" s="2">
        <v>1.1414492331149276E-2</v>
      </c>
      <c r="O7" s="2">
        <v>1.1018168032934584E-2</v>
      </c>
      <c r="P7" s="2">
        <v>1.6850514321704115E-2</v>
      </c>
      <c r="Q7" s="2">
        <v>0.5000268340507531</v>
      </c>
      <c r="R7" s="2">
        <v>0.5000268340507531</v>
      </c>
    </row>
    <row r="8" spans="1:18" x14ac:dyDescent="0.25">
      <c r="A8" s="3" t="s">
        <v>11</v>
      </c>
      <c r="B8" s="2">
        <v>2.0583174457989849E-6</v>
      </c>
      <c r="C8" s="2">
        <v>1.7063945305910227E-4</v>
      </c>
      <c r="D8" s="2">
        <v>1.8192572763626829E-3</v>
      </c>
      <c r="E8" s="2">
        <v>0.12156914226284775</v>
      </c>
      <c r="F8" s="2">
        <v>5.02961701760914E-3</v>
      </c>
      <c r="G8" s="2">
        <v>1.8426037393971938E-3</v>
      </c>
      <c r="H8" s="2">
        <v>3.3964719578847835E-3</v>
      </c>
      <c r="I8" s="2">
        <v>3.3859889661713626E-2</v>
      </c>
      <c r="J8" s="2">
        <v>1.4060573853033692E-2</v>
      </c>
      <c r="K8" s="2">
        <v>3.0290689084878893E-3</v>
      </c>
      <c r="L8" s="2">
        <v>6.3474948188808385E-3</v>
      </c>
      <c r="M8" s="2">
        <v>0.22402596370067843</v>
      </c>
      <c r="N8" s="2">
        <v>9.2953635396098681E-3</v>
      </c>
      <c r="O8" s="2">
        <v>8.9033460430132331E-3</v>
      </c>
      <c r="P8" s="2">
        <v>1.4700436851332864E-2</v>
      </c>
      <c r="Q8" s="2">
        <v>0.44805192740135691</v>
      </c>
      <c r="R8" s="2">
        <v>0.44805192740135691</v>
      </c>
    </row>
    <row r="9" spans="1:18" x14ac:dyDescent="0.25">
      <c r="A9" s="3" t="s">
        <v>12</v>
      </c>
      <c r="B9" s="2">
        <v>2.19507669348183E-6</v>
      </c>
      <c r="C9" s="2">
        <v>1.7869925795408075E-4</v>
      </c>
      <c r="D9" s="2">
        <v>1.9122193543500163E-3</v>
      </c>
      <c r="E9" s="2">
        <v>0.13167063396225376</v>
      </c>
      <c r="F9" s="2">
        <v>5.2289099794468634E-3</v>
      </c>
      <c r="G9" s="2">
        <v>1.8299775334141941E-3</v>
      </c>
      <c r="H9" s="2">
        <v>3.5049446557114173E-3</v>
      </c>
      <c r="I9" s="2">
        <v>3.4964099676006562E-2</v>
      </c>
      <c r="J9" s="2">
        <v>1.4147386695941056E-2</v>
      </c>
      <c r="K9" s="2">
        <v>3.0751008751423552E-3</v>
      </c>
      <c r="L9" s="2">
        <v>6.6018502927895116E-3</v>
      </c>
      <c r="M9" s="2">
        <v>0.23666400525540784</v>
      </c>
      <c r="N9" s="2">
        <v>9.6848155539782047E-3</v>
      </c>
      <c r="O9" s="2">
        <v>8.9572234511108035E-3</v>
      </c>
      <c r="P9" s="2">
        <v>1.4905948890615498E-2</v>
      </c>
      <c r="Q9" s="2">
        <v>0.47332801051081563</v>
      </c>
      <c r="R9" s="2">
        <v>0.47332801051081563</v>
      </c>
    </row>
    <row r="10" spans="1:18" x14ac:dyDescent="0.25">
      <c r="A10" s="3" t="s">
        <v>13</v>
      </c>
      <c r="B10" s="2">
        <v>1.9772559601603417E-6</v>
      </c>
      <c r="C10" s="2">
        <v>1.7678371789370872E-4</v>
      </c>
      <c r="D10" s="2">
        <v>1.8530563857777314E-3</v>
      </c>
      <c r="E10" s="2">
        <v>0.13624085718584267</v>
      </c>
      <c r="F10" s="2">
        <v>4.9916177808659278E-3</v>
      </c>
      <c r="G10" s="2">
        <v>1.6756451990625264E-3</v>
      </c>
      <c r="H10" s="2">
        <v>3.3165268060125928E-3</v>
      </c>
      <c r="I10" s="2">
        <v>3.3700353127924756E-2</v>
      </c>
      <c r="J10" s="2">
        <v>1.3020194549892948E-2</v>
      </c>
      <c r="K10" s="2">
        <v>2.8409877559305565E-3</v>
      </c>
      <c r="L10" s="2">
        <v>6.285467094407287E-3</v>
      </c>
      <c r="M10" s="2">
        <v>0.23597999417499757</v>
      </c>
      <c r="N10" s="2">
        <v>9.1442284693553783E-3</v>
      </c>
      <c r="O10" s="2">
        <v>8.2886562636149633E-3</v>
      </c>
      <c r="P10" s="2">
        <v>1.4443642582456307E-2</v>
      </c>
      <c r="Q10" s="2">
        <v>0.47195998834999503</v>
      </c>
      <c r="R10" s="2">
        <v>0.47195998834999503</v>
      </c>
    </row>
    <row r="11" spans="1:18" x14ac:dyDescent="0.25">
      <c r="A11" s="1" t="s">
        <v>2</v>
      </c>
      <c r="B11" s="2">
        <v>9.3007782266741929E-6</v>
      </c>
      <c r="C11" s="2">
        <v>7.1062462684023595E-4</v>
      </c>
      <c r="D11" s="2">
        <v>7.4986159246859694E-3</v>
      </c>
      <c r="E11" s="2">
        <v>0.52157955356196595</v>
      </c>
      <c r="F11" s="2">
        <v>2.0803812959934501E-2</v>
      </c>
      <c r="G11" s="2">
        <v>7.5330058721630438E-3</v>
      </c>
      <c r="H11" s="2">
        <v>1.3948814097054368E-2</v>
      </c>
      <c r="I11" s="2">
        <v>0.13947093614817341</v>
      </c>
      <c r="J11" s="2">
        <v>5.8740980131595094E-2</v>
      </c>
      <c r="K11" s="2">
        <v>1.2423836323633558E-2</v>
      </c>
      <c r="L11" s="2">
        <v>2.635706340131232E-2</v>
      </c>
      <c r="M11" s="2">
        <v>0.94668338015646047</v>
      </c>
      <c r="N11" s="2">
        <v>3.9538899894092726E-2</v>
      </c>
      <c r="O11" s="2">
        <v>3.7167393790673582E-2</v>
      </c>
      <c r="P11" s="2">
        <v>6.0900542646108786E-2</v>
      </c>
      <c r="Q11" s="2">
        <v>1.8933667603129207</v>
      </c>
      <c r="R11" s="2">
        <v>1.8933667603129207</v>
      </c>
    </row>
  </sheetData>
  <sortState columnSort="1" ref="A3:R10">
    <sortCondition descending="1" ref="B9"/>
  </sortState>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6"/>
  <dimension ref="A3:V11"/>
  <sheetViews>
    <sheetView workbookViewId="0">
      <selection activeCell="I7" sqref="I7"/>
    </sheetView>
  </sheetViews>
  <sheetFormatPr baseColWidth="10" defaultRowHeight="15" x14ac:dyDescent="0.25"/>
  <cols>
    <col min="1" max="1" width="22.42578125" bestFit="1" customWidth="1"/>
    <col min="2" max="2" width="23.7109375" bestFit="1" customWidth="1"/>
    <col min="3" max="4" width="12" customWidth="1"/>
    <col min="5" max="21" width="12" bestFit="1" customWidth="1"/>
    <col min="22" max="22" width="15.5703125" bestFit="1" customWidth="1"/>
  </cols>
  <sheetData>
    <row r="3" spans="1:22" x14ac:dyDescent="0.25">
      <c r="A3" s="4" t="s">
        <v>133</v>
      </c>
      <c r="B3" s="4" t="s">
        <v>0</v>
      </c>
    </row>
    <row r="4" spans="1:22" x14ac:dyDescent="0.25">
      <c r="A4" s="4" t="s">
        <v>3</v>
      </c>
      <c r="B4" t="s">
        <v>79</v>
      </c>
      <c r="C4" t="s">
        <v>84</v>
      </c>
      <c r="D4" t="s">
        <v>68</v>
      </c>
      <c r="E4" t="s">
        <v>29</v>
      </c>
      <c r="F4" t="s">
        <v>30</v>
      </c>
      <c r="G4" t="s">
        <v>31</v>
      </c>
      <c r="H4" t="s">
        <v>80</v>
      </c>
      <c r="I4" t="s">
        <v>82</v>
      </c>
      <c r="J4" t="s">
        <v>85</v>
      </c>
      <c r="K4" t="s">
        <v>86</v>
      </c>
      <c r="L4" t="s">
        <v>87</v>
      </c>
      <c r="M4" t="s">
        <v>88</v>
      </c>
      <c r="N4" t="s">
        <v>178</v>
      </c>
      <c r="O4" t="s">
        <v>27</v>
      </c>
      <c r="P4" t="s">
        <v>225</v>
      </c>
      <c r="Q4" t="s">
        <v>226</v>
      </c>
      <c r="R4" t="s">
        <v>221</v>
      </c>
      <c r="S4" t="s">
        <v>227</v>
      </c>
      <c r="T4" t="s">
        <v>220</v>
      </c>
      <c r="U4" t="s">
        <v>228</v>
      </c>
      <c r="V4" t="s">
        <v>2</v>
      </c>
    </row>
    <row r="5" spans="1:22" x14ac:dyDescent="0.25">
      <c r="A5" s="1" t="s">
        <v>93</v>
      </c>
      <c r="B5" s="2">
        <v>0.39692822855014576</v>
      </c>
      <c r="C5" s="2">
        <v>2.334977526894948</v>
      </c>
      <c r="D5" s="2">
        <v>3.0750786769987482</v>
      </c>
      <c r="E5" s="2">
        <v>0.16448327725910966</v>
      </c>
      <c r="F5" s="2">
        <v>0.49061300664339252</v>
      </c>
      <c r="G5" s="2">
        <v>0.32811181061534322</v>
      </c>
      <c r="H5" s="2">
        <v>0.85703000639182669</v>
      </c>
      <c r="I5" s="2">
        <v>2.2048346251627513</v>
      </c>
      <c r="J5" s="2">
        <v>2.9999618536049297</v>
      </c>
      <c r="K5" s="2">
        <v>0.1434719588132542</v>
      </c>
      <c r="L5" s="2">
        <v>0.91610140943426766</v>
      </c>
      <c r="M5" s="2">
        <v>4.5084785262289468</v>
      </c>
      <c r="N5" s="2">
        <v>19.900718843285794</v>
      </c>
      <c r="O5" s="2">
        <v>0.58123961111314093</v>
      </c>
      <c r="P5" s="2">
        <v>0.34813180256867898</v>
      </c>
      <c r="Q5" s="2">
        <v>0.20263417450332064</v>
      </c>
      <c r="R5" s="2">
        <v>0.2167859835807657</v>
      </c>
      <c r="S5" s="2">
        <v>0.4988203766842646</v>
      </c>
      <c r="T5" s="2">
        <v>0.24425863403073184</v>
      </c>
      <c r="U5" s="2">
        <v>2.4638560312059727</v>
      </c>
      <c r="V5" s="2">
        <v>42.876516363570332</v>
      </c>
    </row>
    <row r="6" spans="1:22" x14ac:dyDescent="0.25">
      <c r="A6" s="3" t="s">
        <v>10</v>
      </c>
      <c r="B6" s="2">
        <v>7.3546788123514353E-2</v>
      </c>
      <c r="C6" s="2">
        <v>0.43005487396760367</v>
      </c>
      <c r="D6" s="2">
        <v>0.62259215998750983</v>
      </c>
      <c r="E6" s="2">
        <v>3.237223045393655E-2</v>
      </c>
      <c r="F6" s="2">
        <v>9.6302964340435088E-2</v>
      </c>
      <c r="G6" s="2">
        <v>6.5914327410363155E-2</v>
      </c>
      <c r="H6" s="2">
        <v>0.14390619231056495</v>
      </c>
      <c r="I6" s="2">
        <v>0.42232765718783621</v>
      </c>
      <c r="J6" s="2">
        <v>0.53149675272290486</v>
      </c>
      <c r="K6" s="2">
        <v>2.6810193301077194E-2</v>
      </c>
      <c r="L6" s="2">
        <v>0.17977469879924249</v>
      </c>
      <c r="M6" s="2">
        <v>0.9129128842511457</v>
      </c>
      <c r="N6" s="2">
        <v>3.7671140274540935</v>
      </c>
      <c r="O6" s="2">
        <v>0.11764818012231995</v>
      </c>
      <c r="P6" s="2">
        <v>7.1918022206779619E-2</v>
      </c>
      <c r="Q6" s="2">
        <v>4.1295211144206229E-2</v>
      </c>
      <c r="R6" s="2">
        <v>4.3552983061923373E-2</v>
      </c>
      <c r="S6" s="2">
        <v>0.1038033017919084</v>
      </c>
      <c r="T6" s="2">
        <v>4.9784939455637514E-2</v>
      </c>
      <c r="U6" s="2">
        <v>0.42369182680269429</v>
      </c>
      <c r="V6" s="2">
        <v>8.1568202148956956</v>
      </c>
    </row>
    <row r="7" spans="1:22" x14ac:dyDescent="0.25">
      <c r="A7" s="3" t="s">
        <v>11</v>
      </c>
      <c r="B7" s="2">
        <v>7.5984577305988912E-2</v>
      </c>
      <c r="C7" s="2">
        <v>0.46573236770566784</v>
      </c>
      <c r="D7" s="2">
        <v>0.60517548889462069</v>
      </c>
      <c r="E7" s="2">
        <v>3.2641114060928809E-2</v>
      </c>
      <c r="F7" s="2">
        <v>9.619147748070285E-2</v>
      </c>
      <c r="G7" s="2">
        <v>6.4518252504523907E-2</v>
      </c>
      <c r="H7" s="2">
        <v>0.16404974195457306</v>
      </c>
      <c r="I7" s="2">
        <v>0.43468559818449842</v>
      </c>
      <c r="J7" s="2">
        <v>0.58459178918477095</v>
      </c>
      <c r="K7" s="2">
        <v>2.7462292332850517E-2</v>
      </c>
      <c r="L7" s="2">
        <v>0.18456646201879023</v>
      </c>
      <c r="M7" s="2">
        <v>0.88877690538081622</v>
      </c>
      <c r="N7" s="2">
        <v>3.9155023247866754</v>
      </c>
      <c r="O7" s="2">
        <v>0.10759957048470213</v>
      </c>
      <c r="P7" s="2">
        <v>6.9558232166969713E-2</v>
      </c>
      <c r="Q7" s="2">
        <v>4.0575206731590832E-2</v>
      </c>
      <c r="R7" s="2">
        <v>4.2945799460445001E-2</v>
      </c>
      <c r="S7" s="2">
        <v>0.10199117805126004</v>
      </c>
      <c r="T7" s="2">
        <v>4.9154657953497334E-2</v>
      </c>
      <c r="U7" s="2">
        <v>0.48447710182409859</v>
      </c>
      <c r="V7" s="2">
        <v>8.4361801384679715</v>
      </c>
    </row>
    <row r="8" spans="1:22" x14ac:dyDescent="0.25">
      <c r="A8" s="3" t="s">
        <v>12</v>
      </c>
      <c r="B8" s="2">
        <v>8.2692204072744302E-2</v>
      </c>
      <c r="C8" s="2">
        <v>0.50257872539226389</v>
      </c>
      <c r="D8" s="2">
        <v>0.59890311039173172</v>
      </c>
      <c r="E8" s="2">
        <v>3.3338670367966984E-2</v>
      </c>
      <c r="F8" s="2">
        <v>9.6499371532096034E-2</v>
      </c>
      <c r="G8" s="2">
        <v>6.3695087332297604E-2</v>
      </c>
      <c r="H8" s="2">
        <v>0.19218676693600156</v>
      </c>
      <c r="I8" s="2">
        <v>0.45251905979150808</v>
      </c>
      <c r="J8" s="2">
        <v>0.64298123324966394</v>
      </c>
      <c r="K8" s="2">
        <v>2.9593641746661341E-2</v>
      </c>
      <c r="L8" s="2">
        <v>0.17851185782770265</v>
      </c>
      <c r="M8" s="2">
        <v>0.87728819963396287</v>
      </c>
      <c r="N8" s="2">
        <v>4.0937121496260396</v>
      </c>
      <c r="O8" s="2">
        <v>0.11120910762020227</v>
      </c>
      <c r="P8" s="2">
        <v>6.718757338545861E-2</v>
      </c>
      <c r="Q8" s="2">
        <v>3.9354254797015972E-2</v>
      </c>
      <c r="R8" s="2">
        <v>4.3394036980432892E-2</v>
      </c>
      <c r="S8" s="2">
        <v>9.6087602939080738E-2</v>
      </c>
      <c r="T8" s="2">
        <v>4.8137405437180508E-2</v>
      </c>
      <c r="U8" s="2">
        <v>0.5364573505837994</v>
      </c>
      <c r="V8" s="2">
        <v>8.7863274096438104</v>
      </c>
    </row>
    <row r="9" spans="1:22" x14ac:dyDescent="0.25">
      <c r="A9" s="3" t="s">
        <v>13</v>
      </c>
      <c r="B9" s="2">
        <v>8.9703811961099209E-2</v>
      </c>
      <c r="C9" s="2">
        <v>0.53476389045978168</v>
      </c>
      <c r="D9" s="2">
        <v>0.57573427371183261</v>
      </c>
      <c r="E9" s="2">
        <v>3.2281422193325332E-2</v>
      </c>
      <c r="F9" s="2">
        <v>9.5945347740523448E-2</v>
      </c>
      <c r="G9" s="2">
        <v>6.0290869688180433E-2</v>
      </c>
      <c r="H9" s="2">
        <v>0.22250790459541578</v>
      </c>
      <c r="I9" s="2">
        <v>0.47428847833176596</v>
      </c>
      <c r="J9" s="2">
        <v>0.7283470518928068</v>
      </c>
      <c r="K9" s="2">
        <v>3.1890644955205938E-2</v>
      </c>
      <c r="L9" s="2">
        <v>0.1903060016818437</v>
      </c>
      <c r="M9" s="2">
        <v>0.87230558722749707</v>
      </c>
      <c r="N9" s="2">
        <v>4.3404137193301899</v>
      </c>
      <c r="O9" s="2">
        <v>0.11142575459603929</v>
      </c>
      <c r="P9" s="2">
        <v>6.3585529102154953E-2</v>
      </c>
      <c r="Q9" s="2">
        <v>3.7336879608709309E-2</v>
      </c>
      <c r="R9" s="2">
        <v>4.0801165693702061E-2</v>
      </c>
      <c r="S9" s="2">
        <v>8.8882345388433773E-2</v>
      </c>
      <c r="T9" s="2">
        <v>4.518495970076411E-2</v>
      </c>
      <c r="U9" s="2">
        <v>0.62056607451294044</v>
      </c>
      <c r="V9" s="2">
        <v>9.2565617123722124</v>
      </c>
    </row>
    <row r="10" spans="1:22" x14ac:dyDescent="0.25">
      <c r="A10" s="3" t="s">
        <v>224</v>
      </c>
      <c r="B10" s="2">
        <v>7.5000847086798994E-2</v>
      </c>
      <c r="C10" s="2">
        <v>0.4018476693696309</v>
      </c>
      <c r="D10" s="2">
        <v>0.67267364401305341</v>
      </c>
      <c r="E10" s="2">
        <v>3.3849840182951965E-2</v>
      </c>
      <c r="F10" s="2">
        <v>0.10567384554963509</v>
      </c>
      <c r="G10" s="2">
        <v>7.3693273679978133E-2</v>
      </c>
      <c r="H10" s="2">
        <v>0.13437940059527134</v>
      </c>
      <c r="I10" s="2">
        <v>0.42101383166714273</v>
      </c>
      <c r="J10" s="2">
        <v>0.51254502655478318</v>
      </c>
      <c r="K10" s="2">
        <v>2.77151864774592E-2</v>
      </c>
      <c r="L10" s="2">
        <v>0.18294238910668859</v>
      </c>
      <c r="M10" s="2">
        <v>0.95719494973552521</v>
      </c>
      <c r="N10" s="2">
        <v>3.7839766220887938</v>
      </c>
      <c r="O10" s="2">
        <v>0.13335699828987738</v>
      </c>
      <c r="P10" s="2">
        <v>7.5882445707316129E-2</v>
      </c>
      <c r="Q10" s="2">
        <v>4.4072622221798287E-2</v>
      </c>
      <c r="R10" s="2">
        <v>4.6091998384262367E-2</v>
      </c>
      <c r="S10" s="2">
        <v>0.10805594851358162</v>
      </c>
      <c r="T10" s="2">
        <v>5.1996671483652369E-2</v>
      </c>
      <c r="U10" s="2">
        <v>0.39866367748243992</v>
      </c>
      <c r="V10" s="2">
        <v>8.2406268881906399</v>
      </c>
    </row>
    <row r="11" spans="1:22" x14ac:dyDescent="0.25">
      <c r="A11" s="1" t="s">
        <v>2</v>
      </c>
      <c r="B11" s="2">
        <v>0.39692822855014576</v>
      </c>
      <c r="C11" s="2">
        <v>2.334977526894948</v>
      </c>
      <c r="D11" s="2">
        <v>3.0750786769987482</v>
      </c>
      <c r="E11" s="2">
        <v>0.16448327725910966</v>
      </c>
      <c r="F11" s="2">
        <v>0.49061300664339252</v>
      </c>
      <c r="G11" s="2">
        <v>0.32811181061534322</v>
      </c>
      <c r="H11" s="2">
        <v>0.85703000639182669</v>
      </c>
      <c r="I11" s="2">
        <v>2.2048346251627513</v>
      </c>
      <c r="J11" s="2">
        <v>2.9999618536049297</v>
      </c>
      <c r="K11" s="2">
        <v>0.1434719588132542</v>
      </c>
      <c r="L11" s="2">
        <v>0.91610140943426766</v>
      </c>
      <c r="M11" s="2">
        <v>4.5084785262289468</v>
      </c>
      <c r="N11" s="2">
        <v>19.900718843285794</v>
      </c>
      <c r="O11" s="2">
        <v>0.58123961111314093</v>
      </c>
      <c r="P11" s="2">
        <v>0.34813180256867898</v>
      </c>
      <c r="Q11" s="2">
        <v>0.20263417450332064</v>
      </c>
      <c r="R11" s="2">
        <v>0.2167859835807657</v>
      </c>
      <c r="S11" s="2">
        <v>0.4988203766842646</v>
      </c>
      <c r="T11" s="2">
        <v>0.24425863403073184</v>
      </c>
      <c r="U11" s="2">
        <v>2.4638560312059727</v>
      </c>
      <c r="V11" s="2">
        <v>42.876516363570332</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3:B9"/>
  <sheetViews>
    <sheetView workbookViewId="0">
      <selection activeCell="B7" sqref="B7"/>
    </sheetView>
  </sheetViews>
  <sheetFormatPr baseColWidth="10" defaultRowHeight="15" x14ac:dyDescent="0.25"/>
  <cols>
    <col min="1" max="1" width="22.42578125" bestFit="1" customWidth="1"/>
    <col min="2" max="2" width="20" customWidth="1"/>
    <col min="3" max="3" width="7.85546875" customWidth="1"/>
    <col min="4" max="6" width="8.140625" bestFit="1" customWidth="1"/>
    <col min="7" max="8" width="7.85546875" customWidth="1"/>
    <col min="9" max="9" width="15.5703125" customWidth="1"/>
    <col min="10" max="16" width="12" customWidth="1"/>
    <col min="17" max="17" width="12" bestFit="1" customWidth="1"/>
    <col min="18" max="18" width="12" customWidth="1"/>
    <col min="19" max="20" width="12" bestFit="1" customWidth="1"/>
    <col min="21" max="22" width="12" customWidth="1"/>
    <col min="23" max="24" width="12" bestFit="1" customWidth="1"/>
    <col min="25" max="25" width="12.42578125" customWidth="1"/>
    <col min="26" max="26" width="15.5703125" customWidth="1"/>
    <col min="27" max="27" width="15" customWidth="1"/>
    <col min="28" max="28" width="12" bestFit="1" customWidth="1"/>
    <col min="29" max="29" width="13.5703125" bestFit="1" customWidth="1"/>
    <col min="30" max="30" width="12" bestFit="1" customWidth="1"/>
    <col min="31" max="31" width="13.85546875" bestFit="1" customWidth="1"/>
    <col min="32" max="33" width="12" bestFit="1" customWidth="1"/>
    <col min="34" max="34" width="13.7109375" bestFit="1" customWidth="1"/>
    <col min="35" max="35" width="12" bestFit="1" customWidth="1"/>
    <col min="36" max="36" width="15.5703125" bestFit="1" customWidth="1"/>
  </cols>
  <sheetData>
    <row r="3" spans="1:2" x14ac:dyDescent="0.25">
      <c r="A3" s="4" t="s">
        <v>3</v>
      </c>
      <c r="B3" t="s">
        <v>191</v>
      </c>
    </row>
    <row r="4" spans="1:2" x14ac:dyDescent="0.25">
      <c r="A4" s="1" t="s">
        <v>10</v>
      </c>
      <c r="B4" s="2">
        <v>0.18161314438923559</v>
      </c>
    </row>
    <row r="5" spans="1:2" x14ac:dyDescent="0.25">
      <c r="A5" s="1" t="s">
        <v>11</v>
      </c>
      <c r="B5" s="2">
        <v>0.16361116692308983</v>
      </c>
    </row>
    <row r="6" spans="1:2" x14ac:dyDescent="0.25">
      <c r="A6" s="1" t="s">
        <v>12</v>
      </c>
      <c r="B6" s="2">
        <v>0.15091055069761664</v>
      </c>
    </row>
    <row r="7" spans="1:2" x14ac:dyDescent="0.25">
      <c r="A7" s="1" t="s">
        <v>13</v>
      </c>
      <c r="B7" s="2">
        <v>0.14029237509494485</v>
      </c>
    </row>
    <row r="8" spans="1:2" x14ac:dyDescent="0.25">
      <c r="A8" s="1" t="s">
        <v>224</v>
      </c>
      <c r="B8" s="2">
        <v>0.19560486901609722</v>
      </c>
    </row>
    <row r="9" spans="1:2" x14ac:dyDescent="0.25">
      <c r="A9" s="1" t="s">
        <v>2</v>
      </c>
      <c r="B9" s="2">
        <v>0.83203210612098411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3:C10"/>
  <sheetViews>
    <sheetView workbookViewId="0">
      <selection activeCell="C7" sqref="C7"/>
    </sheetView>
  </sheetViews>
  <sheetFormatPr baseColWidth="10" defaultRowHeight="15" x14ac:dyDescent="0.25"/>
  <cols>
    <col min="1" max="1" width="22.42578125" bestFit="1" customWidth="1"/>
    <col min="2" max="2" width="23.7109375" bestFit="1" customWidth="1"/>
    <col min="3" max="3" width="15.5703125" bestFit="1" customWidth="1"/>
    <col min="4" max="5" width="7.85546875" bestFit="1" customWidth="1"/>
    <col min="6" max="7" width="15.5703125" bestFit="1" customWidth="1"/>
  </cols>
  <sheetData>
    <row r="3" spans="1:3" x14ac:dyDescent="0.25">
      <c r="A3" s="4" t="s">
        <v>191</v>
      </c>
      <c r="B3" s="4" t="s">
        <v>0</v>
      </c>
    </row>
    <row r="4" spans="1:3" x14ac:dyDescent="0.25">
      <c r="A4" s="4" t="s">
        <v>3</v>
      </c>
      <c r="B4" t="s">
        <v>93</v>
      </c>
      <c r="C4" t="s">
        <v>2</v>
      </c>
    </row>
    <row r="5" spans="1:3" x14ac:dyDescent="0.25">
      <c r="A5" s="1" t="s">
        <v>10</v>
      </c>
      <c r="B5" s="2">
        <v>0.54483943316770678</v>
      </c>
      <c r="C5" s="2">
        <v>0.54483943316770678</v>
      </c>
    </row>
    <row r="6" spans="1:3" x14ac:dyDescent="0.25">
      <c r="A6" s="1" t="s">
        <v>11</v>
      </c>
      <c r="B6" s="2">
        <v>0.49083350076926957</v>
      </c>
      <c r="C6" s="2">
        <v>0.49083350076926957</v>
      </c>
    </row>
    <row r="7" spans="1:3" x14ac:dyDescent="0.25">
      <c r="A7" s="1" t="s">
        <v>12</v>
      </c>
      <c r="B7" s="2">
        <v>0.45273165209284993</v>
      </c>
      <c r="C7" s="2">
        <v>0.45273165209284993</v>
      </c>
    </row>
    <row r="8" spans="1:3" x14ac:dyDescent="0.25">
      <c r="A8" s="1" t="s">
        <v>13</v>
      </c>
      <c r="B8" s="2">
        <v>0.42087712528483445</v>
      </c>
      <c r="C8" s="2">
        <v>0.42087712528483445</v>
      </c>
    </row>
    <row r="9" spans="1:3" x14ac:dyDescent="0.25">
      <c r="A9" s="1" t="s">
        <v>224</v>
      </c>
      <c r="B9" s="2">
        <v>0.58681460704829169</v>
      </c>
      <c r="C9" s="2">
        <v>0.58681460704829169</v>
      </c>
    </row>
    <row r="10" spans="1:3" x14ac:dyDescent="0.25">
      <c r="A10" s="1" t="s">
        <v>2</v>
      </c>
      <c r="B10" s="2">
        <v>2.4960963183629525</v>
      </c>
      <c r="C10" s="2">
        <v>2.4960963183629525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7"/>
  <dimension ref="A3:N53"/>
  <sheetViews>
    <sheetView workbookViewId="0">
      <selection activeCell="C5" sqref="C5"/>
    </sheetView>
  </sheetViews>
  <sheetFormatPr baseColWidth="10" defaultRowHeight="15" x14ac:dyDescent="0.25"/>
  <cols>
    <col min="1" max="1" width="22.42578125" bestFit="1" customWidth="1"/>
    <col min="2" max="2" width="23.7109375" bestFit="1" customWidth="1"/>
    <col min="3" max="3" width="12" customWidth="1"/>
    <col min="4" max="4" width="12" bestFit="1" customWidth="1"/>
    <col min="5" max="5" width="12" customWidth="1"/>
    <col min="6" max="8" width="12" bestFit="1" customWidth="1"/>
    <col min="9" max="9" width="12" customWidth="1"/>
    <col min="10" max="19" width="12" bestFit="1" customWidth="1"/>
    <col min="20" max="20" width="15.5703125" bestFit="1" customWidth="1"/>
  </cols>
  <sheetData>
    <row r="3" spans="1:13" x14ac:dyDescent="0.25">
      <c r="A3" s="4" t="s">
        <v>156</v>
      </c>
      <c r="B3" s="4" t="s">
        <v>0</v>
      </c>
    </row>
    <row r="4" spans="1:13" x14ac:dyDescent="0.25">
      <c r="A4" s="4" t="s">
        <v>3</v>
      </c>
      <c r="B4" t="s">
        <v>27</v>
      </c>
      <c r="C4" t="s">
        <v>29</v>
      </c>
      <c r="D4" t="s">
        <v>31</v>
      </c>
      <c r="E4" t="s">
        <v>30</v>
      </c>
      <c r="F4" t="s">
        <v>178</v>
      </c>
      <c r="G4" t="s">
        <v>68</v>
      </c>
      <c r="H4" t="s">
        <v>225</v>
      </c>
      <c r="I4" t="s">
        <v>226</v>
      </c>
      <c r="J4" t="s">
        <v>221</v>
      </c>
      <c r="K4" t="s">
        <v>227</v>
      </c>
      <c r="L4" t="s">
        <v>220</v>
      </c>
      <c r="M4" t="s">
        <v>2</v>
      </c>
    </row>
    <row r="5" spans="1:13" x14ac:dyDescent="0.25">
      <c r="A5" s="1" t="s">
        <v>10</v>
      </c>
      <c r="B5" s="2">
        <v>0.627490326999671</v>
      </c>
      <c r="C5" s="2">
        <v>0.22015303899978139</v>
      </c>
      <c r="D5" s="2">
        <v>0.32051440899959338</v>
      </c>
      <c r="E5" s="2">
        <v>0.55098945699994339</v>
      </c>
      <c r="F5" s="2">
        <v>3.2933885899981794</v>
      </c>
      <c r="G5" s="2">
        <v>3.2933885899981794</v>
      </c>
      <c r="H5" s="2">
        <v>0.34963960399970773</v>
      </c>
      <c r="I5" s="2">
        <v>0.26185280299982405</v>
      </c>
      <c r="J5" s="2">
        <v>0.2918579999997799</v>
      </c>
      <c r="K5" s="2">
        <v>0.41190580599983051</v>
      </c>
      <c r="L5" s="2">
        <v>0.25898514500004766</v>
      </c>
      <c r="M5" s="2">
        <v>9.8801657699945391</v>
      </c>
    </row>
    <row r="6" spans="1:13" x14ac:dyDescent="0.25">
      <c r="A6" s="1" t="s">
        <v>11</v>
      </c>
      <c r="B6" s="2">
        <v>0.60855894899972474</v>
      </c>
      <c r="C6" s="2">
        <v>0.21351102400007799</v>
      </c>
      <c r="D6" s="2">
        <v>0.31084449200046282</v>
      </c>
      <c r="E6" s="2">
        <v>0.53436610999995471</v>
      </c>
      <c r="F6" s="2">
        <v>3.1940270860006343</v>
      </c>
      <c r="G6" s="2">
        <v>3.1940270860006343</v>
      </c>
      <c r="H6" s="2">
        <v>0.33909097999992216</v>
      </c>
      <c r="I6" s="2">
        <v>0.25395270599975178</v>
      </c>
      <c r="J6" s="2">
        <v>0.28305264700002442</v>
      </c>
      <c r="K6" s="2">
        <v>0.39947861200056894</v>
      </c>
      <c r="L6" s="2">
        <v>0.25117156600014645</v>
      </c>
      <c r="M6" s="2">
        <v>9.5820812580019012</v>
      </c>
    </row>
    <row r="7" spans="1:13" x14ac:dyDescent="0.25">
      <c r="A7" s="1" t="s">
        <v>12</v>
      </c>
      <c r="B7" s="2">
        <v>0.57999662481222991</v>
      </c>
      <c r="C7" s="2">
        <v>0.20349002299976729</v>
      </c>
      <c r="D7" s="2">
        <v>0.29625520899961072</v>
      </c>
      <c r="E7" s="2">
        <v>0.50928598599972774</v>
      </c>
      <c r="F7" s="2">
        <v>3.0441175028097476</v>
      </c>
      <c r="G7" s="2">
        <v>3.0441175028097476</v>
      </c>
      <c r="H7" s="2">
        <v>0.32317596599990484</v>
      </c>
      <c r="I7" s="2">
        <v>0.24203360200018009</v>
      </c>
      <c r="J7" s="2">
        <v>0.26976775599985053</v>
      </c>
      <c r="K7" s="2">
        <v>0.38072934399927805</v>
      </c>
      <c r="L7" s="2">
        <v>0.23938299199919838</v>
      </c>
      <c r="M7" s="2">
        <v>9.1323525084292427</v>
      </c>
    </row>
    <row r="8" spans="1:13" x14ac:dyDescent="0.25">
      <c r="A8" s="1" t="s">
        <v>13</v>
      </c>
      <c r="B8" s="2">
        <v>0.51111600314960182</v>
      </c>
      <c r="C8" s="2">
        <v>0.17932347300162016</v>
      </c>
      <c r="D8" s="2">
        <v>0.26107182606595525</v>
      </c>
      <c r="E8" s="2">
        <v>0.44880299299791648</v>
      </c>
      <c r="F8" s="2">
        <v>2.682596935217326</v>
      </c>
      <c r="G8" s="2">
        <v>2.682596935217326</v>
      </c>
      <c r="H8" s="2">
        <v>0.28479545922783822</v>
      </c>
      <c r="I8" s="2">
        <v>0.21328958052344338</v>
      </c>
      <c r="J8" s="2">
        <v>0.23773003554498409</v>
      </c>
      <c r="K8" s="2">
        <v>0.33551378570531376</v>
      </c>
      <c r="L8" s="2">
        <v>0.21095377900065285</v>
      </c>
      <c r="M8" s="2">
        <v>8.047790805651978</v>
      </c>
    </row>
    <row r="9" spans="1:13" x14ac:dyDescent="0.25">
      <c r="A9" s="1" t="s">
        <v>224</v>
      </c>
      <c r="B9" s="2">
        <v>0.69146211910746624</v>
      </c>
      <c r="C9" s="2">
        <v>0.2430846201283996</v>
      </c>
      <c r="D9" s="2">
        <v>0.35391017603651176</v>
      </c>
      <c r="E9" s="2">
        <v>0.60827927545696259</v>
      </c>
      <c r="F9" s="2">
        <v>3.6350050079623459</v>
      </c>
      <c r="G9" s="2">
        <v>3.6350050079623459</v>
      </c>
      <c r="H9" s="2">
        <v>0.38607148797409252</v>
      </c>
      <c r="I9" s="2">
        <v>0.28913725455917583</v>
      </c>
      <c r="J9" s="2">
        <v>0.32226827179904399</v>
      </c>
      <c r="K9" s="2">
        <v>0.45482540626495593</v>
      </c>
      <c r="L9" s="2">
        <v>0.28596639663573775</v>
      </c>
      <c r="M9" s="2">
        <v>10.905015023887039</v>
      </c>
    </row>
    <row r="10" spans="1:13" x14ac:dyDescent="0.25">
      <c r="A10" s="1" t="s">
        <v>2</v>
      </c>
      <c r="B10" s="2">
        <v>3.0186240230686936</v>
      </c>
      <c r="C10" s="2">
        <v>1.0595621791296463</v>
      </c>
      <c r="D10" s="2">
        <v>1.5425961121021339</v>
      </c>
      <c r="E10" s="2">
        <v>2.6517238214545049</v>
      </c>
      <c r="F10" s="2">
        <v>15.849135121988233</v>
      </c>
      <c r="G10" s="2">
        <v>15.849135121988233</v>
      </c>
      <c r="H10" s="2">
        <v>1.6827734972014654</v>
      </c>
      <c r="I10" s="2">
        <v>1.2602659460823751</v>
      </c>
      <c r="J10" s="2">
        <v>1.4046767103436828</v>
      </c>
      <c r="K10" s="2">
        <v>1.9824529539699474</v>
      </c>
      <c r="L10" s="2">
        <v>1.246459878635783</v>
      </c>
      <c r="M10" s="2">
        <v>47.5474053659647</v>
      </c>
    </row>
    <row r="32" spans="10:10" x14ac:dyDescent="0.25">
      <c r="J32">
        <v>1.0249999999999999</v>
      </c>
    </row>
    <row r="33" spans="2:14" x14ac:dyDescent="0.25">
      <c r="J33">
        <v>1.079</v>
      </c>
    </row>
    <row r="34" spans="2:14" x14ac:dyDescent="0.25">
      <c r="J34">
        <v>0.88100000000000001</v>
      </c>
    </row>
    <row r="35" spans="2:14" x14ac:dyDescent="0.25">
      <c r="J35">
        <v>0.79600000000000004</v>
      </c>
    </row>
    <row r="36" spans="2:14" x14ac:dyDescent="0.25">
      <c r="J36">
        <v>0.80900000000000005</v>
      </c>
    </row>
    <row r="42" spans="2:14" x14ac:dyDescent="0.25">
      <c r="B42" s="12"/>
      <c r="C42" s="12"/>
      <c r="D42" s="12"/>
      <c r="E42" s="12"/>
      <c r="F42" s="12"/>
      <c r="J42" s="12"/>
    </row>
    <row r="43" spans="2:14" x14ac:dyDescent="0.25">
      <c r="B43" s="17" t="s">
        <v>145</v>
      </c>
      <c r="C43" s="17" t="s">
        <v>146</v>
      </c>
      <c r="D43" s="22" t="s">
        <v>150</v>
      </c>
      <c r="E43" s="17" t="s">
        <v>147</v>
      </c>
      <c r="F43" s="17" t="s">
        <v>148</v>
      </c>
      <c r="G43" s="24" t="s">
        <v>149</v>
      </c>
      <c r="H43" s="17" t="s">
        <v>147</v>
      </c>
      <c r="I43" s="18" t="s">
        <v>148</v>
      </c>
      <c r="J43" s="12"/>
    </row>
    <row r="44" spans="2:14" x14ac:dyDescent="0.25">
      <c r="B44" s="12">
        <v>2007</v>
      </c>
      <c r="C44" s="12">
        <v>1</v>
      </c>
      <c r="D44" s="23">
        <v>100</v>
      </c>
      <c r="E44" s="12" t="s">
        <v>152</v>
      </c>
      <c r="F44" s="12" t="s">
        <v>152</v>
      </c>
      <c r="G44" s="25">
        <v>100</v>
      </c>
      <c r="H44" s="12" t="s">
        <v>152</v>
      </c>
      <c r="I44" s="15" t="s">
        <v>152</v>
      </c>
      <c r="J44" s="12"/>
    </row>
    <row r="45" spans="2:14" x14ac:dyDescent="0.25">
      <c r="B45" s="12">
        <v>2010</v>
      </c>
      <c r="C45" s="12">
        <v>2</v>
      </c>
      <c r="D45" s="23">
        <f>D44-10</f>
        <v>90</v>
      </c>
      <c r="E45" s="12">
        <f>D45-D44</f>
        <v>-10</v>
      </c>
      <c r="F45" s="16">
        <f>E45/D44</f>
        <v>-0.1</v>
      </c>
      <c r="G45" s="26">
        <f t="shared" ref="G45:G53" si="0">G44*$L$46</f>
        <v>77.426368268112711</v>
      </c>
      <c r="H45" s="13">
        <f>G45-G44</f>
        <v>-22.573631731887289</v>
      </c>
      <c r="I45" s="14">
        <f>H45/G44</f>
        <v>-0.22573631731887289</v>
      </c>
      <c r="J45" s="12"/>
      <c r="K45" s="20"/>
      <c r="L45" s="17" t="s">
        <v>155</v>
      </c>
      <c r="M45" s="21"/>
      <c r="N45" s="21" t="s">
        <v>151</v>
      </c>
    </row>
    <row r="46" spans="2:14" x14ac:dyDescent="0.25">
      <c r="B46" s="12">
        <v>2015</v>
      </c>
      <c r="C46" s="12">
        <v>3</v>
      </c>
      <c r="D46" s="23">
        <f t="shared" ref="D46:D53" si="1">D45-10</f>
        <v>80</v>
      </c>
      <c r="E46" s="12">
        <f t="shared" ref="E46:E53" si="2">D46-D45</f>
        <v>-10</v>
      </c>
      <c r="F46" s="16">
        <f t="shared" ref="F46:F53" si="3">E46/D45</f>
        <v>-0.1111111111111111</v>
      </c>
      <c r="G46" s="26">
        <f t="shared" si="0"/>
        <v>59.948425031894111</v>
      </c>
      <c r="H46" s="13">
        <f t="shared" ref="H46:H53" si="4">G46-G45</f>
        <v>-17.4779432362186</v>
      </c>
      <c r="I46" s="14">
        <f t="shared" ref="I46:I53" si="5">H46/G45</f>
        <v>-0.22573631731887286</v>
      </c>
      <c r="J46" s="12"/>
      <c r="K46" t="s">
        <v>126</v>
      </c>
      <c r="L46" s="19">
        <f>(L49/G44)^(1/L50)</f>
        <v>0.77426368268112711</v>
      </c>
      <c r="N46" s="14">
        <f>1-1*L46</f>
        <v>0.22573631731887289</v>
      </c>
    </row>
    <row r="47" spans="2:14" x14ac:dyDescent="0.25">
      <c r="B47" s="12">
        <v>2020</v>
      </c>
      <c r="C47" s="12">
        <v>4</v>
      </c>
      <c r="D47" s="23">
        <f t="shared" si="1"/>
        <v>70</v>
      </c>
      <c r="E47" s="12">
        <f t="shared" si="2"/>
        <v>-10</v>
      </c>
      <c r="F47" s="16">
        <f t="shared" si="3"/>
        <v>-0.125</v>
      </c>
      <c r="G47" s="26">
        <f t="shared" si="0"/>
        <v>46.4158883361278</v>
      </c>
      <c r="H47" s="13">
        <f t="shared" si="4"/>
        <v>-13.532536695766311</v>
      </c>
      <c r="I47" s="14">
        <f t="shared" si="5"/>
        <v>-0.22573631731887286</v>
      </c>
      <c r="J47" s="12"/>
    </row>
    <row r="48" spans="2:14" x14ac:dyDescent="0.25">
      <c r="B48" s="12">
        <v>2025</v>
      </c>
      <c r="C48" s="12">
        <v>5</v>
      </c>
      <c r="D48" s="23">
        <f t="shared" si="1"/>
        <v>60</v>
      </c>
      <c r="E48" s="12">
        <f t="shared" si="2"/>
        <v>-10</v>
      </c>
      <c r="F48" s="16">
        <f t="shared" si="3"/>
        <v>-0.14285714285714285</v>
      </c>
      <c r="G48" s="26">
        <f t="shared" si="0"/>
        <v>35.938136638046281</v>
      </c>
      <c r="H48" s="13">
        <f t="shared" si="4"/>
        <v>-10.477751698081519</v>
      </c>
      <c r="I48" s="14">
        <f t="shared" si="5"/>
        <v>-0.22573631731887295</v>
      </c>
      <c r="J48" s="12"/>
      <c r="K48" t="s">
        <v>153</v>
      </c>
      <c r="L48" s="12">
        <v>100</v>
      </c>
    </row>
    <row r="49" spans="2:12" x14ac:dyDescent="0.25">
      <c r="B49" s="12">
        <v>2030</v>
      </c>
      <c r="C49" s="12">
        <v>6</v>
      </c>
      <c r="D49" s="23">
        <f t="shared" si="1"/>
        <v>50</v>
      </c>
      <c r="E49" s="12">
        <f t="shared" si="2"/>
        <v>-10</v>
      </c>
      <c r="F49" s="16">
        <f t="shared" si="3"/>
        <v>-0.16666666666666666</v>
      </c>
      <c r="G49" s="26">
        <f t="shared" si="0"/>
        <v>27.825594022071254</v>
      </c>
      <c r="H49" s="13">
        <f t="shared" si="4"/>
        <v>-8.1125426159750269</v>
      </c>
      <c r="I49" s="14">
        <f t="shared" si="5"/>
        <v>-0.22573631731887289</v>
      </c>
      <c r="J49" s="12"/>
      <c r="K49" t="s">
        <v>143</v>
      </c>
      <c r="L49" s="12">
        <v>10</v>
      </c>
    </row>
    <row r="50" spans="2:12" x14ac:dyDescent="0.25">
      <c r="B50" s="12">
        <v>2035</v>
      </c>
      <c r="C50" s="12">
        <v>7</v>
      </c>
      <c r="D50" s="23">
        <f t="shared" si="1"/>
        <v>40</v>
      </c>
      <c r="E50" s="12">
        <f t="shared" si="2"/>
        <v>-10</v>
      </c>
      <c r="F50" s="16">
        <f t="shared" si="3"/>
        <v>-0.2</v>
      </c>
      <c r="G50" s="26">
        <f t="shared" si="0"/>
        <v>21.544346900318846</v>
      </c>
      <c r="H50" s="13">
        <f t="shared" si="4"/>
        <v>-6.2812471217524077</v>
      </c>
      <c r="I50" s="14">
        <f t="shared" si="5"/>
        <v>-0.22573631731887284</v>
      </c>
      <c r="J50" s="12"/>
      <c r="K50" t="s">
        <v>154</v>
      </c>
      <c r="L50" s="12">
        <v>9</v>
      </c>
    </row>
    <row r="51" spans="2:12" x14ac:dyDescent="0.25">
      <c r="B51" s="12">
        <v>2040</v>
      </c>
      <c r="C51" s="12">
        <v>8</v>
      </c>
      <c r="D51" s="23">
        <f t="shared" si="1"/>
        <v>30</v>
      </c>
      <c r="E51" s="12">
        <f t="shared" si="2"/>
        <v>-10</v>
      </c>
      <c r="F51" s="16">
        <f t="shared" si="3"/>
        <v>-0.25</v>
      </c>
      <c r="G51" s="26">
        <f t="shared" si="0"/>
        <v>16.681005372000595</v>
      </c>
      <c r="H51" s="13">
        <f t="shared" si="4"/>
        <v>-4.8633415283182515</v>
      </c>
      <c r="I51" s="14">
        <f t="shared" si="5"/>
        <v>-0.22573631731887292</v>
      </c>
      <c r="J51" s="12"/>
    </row>
    <row r="52" spans="2:12" x14ac:dyDescent="0.25">
      <c r="B52" s="12">
        <v>2045</v>
      </c>
      <c r="C52" s="12">
        <v>9</v>
      </c>
      <c r="D52" s="23">
        <f t="shared" si="1"/>
        <v>20</v>
      </c>
      <c r="E52" s="12">
        <f t="shared" si="2"/>
        <v>-10</v>
      </c>
      <c r="F52" s="16">
        <f t="shared" si="3"/>
        <v>-0.33333333333333331</v>
      </c>
      <c r="G52" s="26">
        <f t="shared" si="0"/>
        <v>12.915496650148844</v>
      </c>
      <c r="H52" s="13">
        <f t="shared" si="4"/>
        <v>-3.7655087218517505</v>
      </c>
      <c r="I52" s="14">
        <f t="shared" si="5"/>
        <v>-0.22573631731887295</v>
      </c>
      <c r="J52" s="12"/>
    </row>
    <row r="53" spans="2:12" x14ac:dyDescent="0.25">
      <c r="B53" s="12">
        <v>2050</v>
      </c>
      <c r="C53" s="12">
        <v>10</v>
      </c>
      <c r="D53" s="23">
        <f t="shared" si="1"/>
        <v>10</v>
      </c>
      <c r="E53" s="12">
        <f t="shared" si="2"/>
        <v>-10</v>
      </c>
      <c r="F53" s="16">
        <f t="shared" si="3"/>
        <v>-0.5</v>
      </c>
      <c r="G53" s="26">
        <f t="shared" si="0"/>
        <v>10.000000000000005</v>
      </c>
      <c r="H53" s="13">
        <f t="shared" si="4"/>
        <v>-2.9154966501488389</v>
      </c>
      <c r="I53" s="14">
        <f t="shared" si="5"/>
        <v>-0.22573631731887286</v>
      </c>
      <c r="J53" s="12"/>
    </row>
  </sheetData>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8"/>
  <dimension ref="A3:C11"/>
  <sheetViews>
    <sheetView workbookViewId="0">
      <selection activeCell="C5" sqref="C5"/>
    </sheetView>
  </sheetViews>
  <sheetFormatPr baseColWidth="10" defaultRowHeight="15" x14ac:dyDescent="0.25"/>
  <cols>
    <col min="1" max="1" width="22.42578125" bestFit="1" customWidth="1"/>
    <col min="2" max="2" width="23.7109375" bestFit="1" customWidth="1"/>
    <col min="3" max="4" width="12" customWidth="1"/>
    <col min="5" max="21" width="12" bestFit="1" customWidth="1"/>
    <col min="22" max="22" width="15.5703125" bestFit="1" customWidth="1"/>
  </cols>
  <sheetData>
    <row r="3" spans="1:3" x14ac:dyDescent="0.25">
      <c r="A3" s="4" t="s">
        <v>134</v>
      </c>
      <c r="B3" s="4" t="s">
        <v>0</v>
      </c>
    </row>
    <row r="4" spans="1:3" x14ac:dyDescent="0.25">
      <c r="A4" s="4" t="s">
        <v>3</v>
      </c>
      <c r="B4" t="s">
        <v>68</v>
      </c>
      <c r="C4" t="s">
        <v>2</v>
      </c>
    </row>
    <row r="5" spans="1:3" x14ac:dyDescent="0.25">
      <c r="A5" s="1" t="s">
        <v>93</v>
      </c>
      <c r="B5" s="2">
        <v>15.849135188606351</v>
      </c>
      <c r="C5" s="2">
        <v>15.849135188606351</v>
      </c>
    </row>
    <row r="6" spans="1:3" x14ac:dyDescent="0.25">
      <c r="A6" s="3" t="s">
        <v>10</v>
      </c>
      <c r="B6" s="2">
        <v>3.2933885899400819</v>
      </c>
      <c r="C6" s="2">
        <v>3.2933885899400819</v>
      </c>
    </row>
    <row r="7" spans="1:3" x14ac:dyDescent="0.25">
      <c r="A7" s="3" t="s">
        <v>11</v>
      </c>
      <c r="B7" s="2">
        <v>3.1940270858878193</v>
      </c>
      <c r="C7" s="2">
        <v>3.1940270858878193</v>
      </c>
    </row>
    <row r="8" spans="1:3" x14ac:dyDescent="0.25">
      <c r="A8" s="3" t="s">
        <v>12</v>
      </c>
      <c r="B8" s="2">
        <v>3.0441175103402114</v>
      </c>
      <c r="C8" s="2">
        <v>3.0441175103402114</v>
      </c>
    </row>
    <row r="9" spans="1:3" x14ac:dyDescent="0.25">
      <c r="A9" s="3" t="s">
        <v>13</v>
      </c>
      <c r="B9" s="2">
        <v>2.6825969947509192</v>
      </c>
      <c r="C9" s="2">
        <v>2.6825969947509192</v>
      </c>
    </row>
    <row r="10" spans="1:3" x14ac:dyDescent="0.25">
      <c r="A10" s="3" t="s">
        <v>224</v>
      </c>
      <c r="B10" s="2">
        <v>3.6350050076873179</v>
      </c>
      <c r="C10" s="2">
        <v>3.6350050076873179</v>
      </c>
    </row>
    <row r="11" spans="1:3" x14ac:dyDescent="0.25">
      <c r="A11" s="1" t="s">
        <v>2</v>
      </c>
      <c r="B11" s="2">
        <v>15.849135188606351</v>
      </c>
      <c r="C11" s="2">
        <v>15.849135188606351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3:K11"/>
  <sheetViews>
    <sheetView workbookViewId="0">
      <selection activeCell="B9" sqref="B9"/>
    </sheetView>
  </sheetViews>
  <sheetFormatPr baseColWidth="10" defaultRowHeight="15" x14ac:dyDescent="0.25"/>
  <cols>
    <col min="1" max="1" width="22.42578125" bestFit="1" customWidth="1"/>
    <col min="2" max="5" width="16.140625" customWidth="1"/>
    <col min="6" max="6" width="8.140625" bestFit="1" customWidth="1"/>
    <col min="7" max="8" width="15.5703125" bestFit="1" customWidth="1"/>
    <col min="9" max="10" width="8.140625" customWidth="1"/>
    <col min="11" max="12" width="15.5703125" bestFit="1" customWidth="1"/>
    <col min="13" max="21" width="8.140625" customWidth="1"/>
    <col min="22" max="23" width="15.5703125" bestFit="1" customWidth="1"/>
  </cols>
  <sheetData>
    <row r="3" spans="1:11" x14ac:dyDescent="0.25">
      <c r="A3" s="4" t="s">
        <v>213</v>
      </c>
      <c r="B3" s="4" t="s">
        <v>0</v>
      </c>
    </row>
    <row r="4" spans="1:11" x14ac:dyDescent="0.25">
      <c r="A4" s="4" t="s">
        <v>3</v>
      </c>
      <c r="B4" t="s">
        <v>25</v>
      </c>
      <c r="C4" t="s">
        <v>229</v>
      </c>
      <c r="D4" t="s">
        <v>219</v>
      </c>
      <c r="E4" t="s">
        <v>217</v>
      </c>
      <c r="F4" t="s">
        <v>214</v>
      </c>
      <c r="G4" t="s">
        <v>215</v>
      </c>
      <c r="H4" t="s">
        <v>218</v>
      </c>
      <c r="I4" t="s">
        <v>230</v>
      </c>
      <c r="J4" t="s">
        <v>216</v>
      </c>
      <c r="K4" t="s">
        <v>2</v>
      </c>
    </row>
    <row r="5" spans="1:11" x14ac:dyDescent="0.25">
      <c r="A5" s="1" t="s">
        <v>27</v>
      </c>
      <c r="B5" s="2">
        <v>8.1254260007818269E-2</v>
      </c>
      <c r="C5" s="2">
        <v>1.3316173982565926E-5</v>
      </c>
      <c r="D5" s="2">
        <v>0.58123961111314093</v>
      </c>
      <c r="E5" s="2">
        <v>1.2169717981031138</v>
      </c>
      <c r="F5" s="2">
        <v>1.515820978192433</v>
      </c>
      <c r="G5" s="2">
        <v>1.5028030659856222</v>
      </c>
      <c r="H5" s="2">
        <v>3.018624044178055</v>
      </c>
      <c r="I5" s="2">
        <v>0.66100944225183633</v>
      </c>
      <c r="J5" s="2">
        <v>0.29884918008931904</v>
      </c>
      <c r="K5" s="2">
        <v>8.8765856960953204</v>
      </c>
    </row>
    <row r="6" spans="1:11" x14ac:dyDescent="0.25">
      <c r="A6" s="3" t="s">
        <v>10</v>
      </c>
      <c r="B6" s="2">
        <v>1.6850514321704115E-2</v>
      </c>
      <c r="C6" s="2">
        <v>3.0701281272330362E-6</v>
      </c>
      <c r="D6" s="2">
        <v>0.11764818012231995</v>
      </c>
      <c r="E6" s="2">
        <v>0.25982872993002021</v>
      </c>
      <c r="F6" s="2">
        <v>0.3243631772308373</v>
      </c>
      <c r="G6" s="2">
        <v>0.30312714984687933</v>
      </c>
      <c r="H6" s="2">
        <v>0.62749032707771657</v>
      </c>
      <c r="I6" s="2">
        <v>0.13209892015102179</v>
      </c>
      <c r="J6" s="2">
        <v>6.4534447300817074E-2</v>
      </c>
      <c r="K6" s="2">
        <v>1.8459445161094437</v>
      </c>
    </row>
    <row r="7" spans="1:11" x14ac:dyDescent="0.25">
      <c r="A7" s="3" t="s">
        <v>11</v>
      </c>
      <c r="B7" s="2">
        <v>1.4700436851332864E-2</v>
      </c>
      <c r="C7" s="2">
        <v>2.0583174457989849E-6</v>
      </c>
      <c r="D7" s="2">
        <v>0.10759957048470213</v>
      </c>
      <c r="E7" s="2">
        <v>0.27693341443208763</v>
      </c>
      <c r="F7" s="2">
        <v>0.3307653554760836</v>
      </c>
      <c r="G7" s="2">
        <v>0.27779359314138458</v>
      </c>
      <c r="H7" s="2">
        <v>0.60855894861746829</v>
      </c>
      <c r="I7" s="2">
        <v>0.12156914226284775</v>
      </c>
      <c r="J7" s="2">
        <v>5.3831941043995989E-2</v>
      </c>
      <c r="K7" s="2">
        <v>1.7917544606273488</v>
      </c>
    </row>
    <row r="8" spans="1:11" x14ac:dyDescent="0.25">
      <c r="A8" s="3" t="s">
        <v>12</v>
      </c>
      <c r="B8" s="2">
        <v>1.4905948890615498E-2</v>
      </c>
      <c r="C8" s="2">
        <v>2.19507669348183E-6</v>
      </c>
      <c r="D8" s="2">
        <v>0.11120910762020227</v>
      </c>
      <c r="E8" s="2">
        <v>0.23212351937112452</v>
      </c>
      <c r="F8" s="2">
        <v>0.28687778147563114</v>
      </c>
      <c r="G8" s="2">
        <v>0.29311885077110345</v>
      </c>
      <c r="H8" s="2">
        <v>0.57999663224673459</v>
      </c>
      <c r="I8" s="2">
        <v>0.13167063396225376</v>
      </c>
      <c r="J8" s="2">
        <v>5.475426210450661E-2</v>
      </c>
      <c r="K8" s="2">
        <v>1.7046589315188652</v>
      </c>
    </row>
    <row r="9" spans="1:11" x14ac:dyDescent="0.25">
      <c r="A9" s="3" t="s">
        <v>13</v>
      </c>
      <c r="B9" s="2">
        <v>1.4443642582456307E-2</v>
      </c>
      <c r="C9" s="2">
        <v>1.9772559601603417E-6</v>
      </c>
      <c r="D9" s="2">
        <v>0.11142575459603929</v>
      </c>
      <c r="E9" s="2">
        <v>0.16371026816887613</v>
      </c>
      <c r="F9" s="2">
        <v>0.21527425301412417</v>
      </c>
      <c r="G9" s="2">
        <v>0.29584176392578876</v>
      </c>
      <c r="H9" s="2">
        <v>0.51111601693991293</v>
      </c>
      <c r="I9" s="2">
        <v>0.13624085718584267</v>
      </c>
      <c r="J9" s="2">
        <v>5.1563984845248052E-2</v>
      </c>
      <c r="K9" s="2">
        <v>1.4996185185142485</v>
      </c>
    </row>
    <row r="10" spans="1:11" x14ac:dyDescent="0.25">
      <c r="A10" s="3" t="s">
        <v>224</v>
      </c>
      <c r="B10" s="2">
        <v>2.0353717361709489E-2</v>
      </c>
      <c r="C10" s="2">
        <v>4.0153957558917331E-6</v>
      </c>
      <c r="D10" s="2">
        <v>0.13335699828987738</v>
      </c>
      <c r="E10" s="2">
        <v>0.2843758662010053</v>
      </c>
      <c r="F10" s="2">
        <v>0.35854041099575662</v>
      </c>
      <c r="G10" s="2">
        <v>0.33292170830046608</v>
      </c>
      <c r="H10" s="2">
        <v>0.6914621192962227</v>
      </c>
      <c r="I10" s="2">
        <v>0.13942988868987036</v>
      </c>
      <c r="J10" s="2">
        <v>7.4164544794751347E-2</v>
      </c>
      <c r="K10" s="2">
        <v>2.034609269325415</v>
      </c>
    </row>
    <row r="11" spans="1:11" x14ac:dyDescent="0.25">
      <c r="A11" s="1" t="s">
        <v>2</v>
      </c>
      <c r="B11" s="2">
        <v>8.1254260007818269E-2</v>
      </c>
      <c r="C11" s="2">
        <v>1.3316173982565926E-5</v>
      </c>
      <c r="D11" s="2">
        <v>0.58123961111314093</v>
      </c>
      <c r="E11" s="2">
        <v>1.2169717981031138</v>
      </c>
      <c r="F11" s="2">
        <v>1.515820978192433</v>
      </c>
      <c r="G11" s="2">
        <v>1.5028030659856222</v>
      </c>
      <c r="H11" s="2">
        <v>3.018624044178055</v>
      </c>
      <c r="I11" s="2">
        <v>0.66100944225183633</v>
      </c>
      <c r="J11" s="2">
        <v>0.29884918008931904</v>
      </c>
      <c r="K11" s="2">
        <v>8.8765856960953204</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3:Q73"/>
  <sheetViews>
    <sheetView workbookViewId="0">
      <selection activeCell="J19" sqref="J19"/>
    </sheetView>
  </sheetViews>
  <sheetFormatPr baseColWidth="10" defaultRowHeight="15" x14ac:dyDescent="0.25"/>
  <cols>
    <col min="1" max="1" width="22.42578125" bestFit="1" customWidth="1"/>
    <col min="2" max="2" width="23.7109375" bestFit="1" customWidth="1"/>
    <col min="3" max="4" width="12" customWidth="1"/>
    <col min="5" max="9" width="12" bestFit="1" customWidth="1"/>
    <col min="10" max="10" width="10.28515625" customWidth="1"/>
    <col min="11" max="11" width="16.42578125" customWidth="1"/>
    <col min="12" max="14" width="12" bestFit="1" customWidth="1"/>
    <col min="15" max="15" width="12.7109375" bestFit="1" customWidth="1"/>
    <col min="16" max="21" width="12" bestFit="1" customWidth="1"/>
    <col min="22" max="22" width="15.5703125" bestFit="1" customWidth="1"/>
  </cols>
  <sheetData>
    <row r="3" spans="1:8" x14ac:dyDescent="0.25">
      <c r="A3" s="4" t="s">
        <v>134</v>
      </c>
      <c r="B3" s="4" t="s">
        <v>0</v>
      </c>
    </row>
    <row r="4" spans="1:8" x14ac:dyDescent="0.25">
      <c r="A4" s="4" t="s">
        <v>3</v>
      </c>
      <c r="B4" t="s">
        <v>27</v>
      </c>
      <c r="C4" t="s">
        <v>31</v>
      </c>
      <c r="D4" t="s">
        <v>29</v>
      </c>
      <c r="E4" t="s">
        <v>30</v>
      </c>
      <c r="F4" t="s">
        <v>68</v>
      </c>
      <c r="G4" t="s">
        <v>178</v>
      </c>
      <c r="H4" t="s">
        <v>2</v>
      </c>
    </row>
    <row r="5" spans="1:8" x14ac:dyDescent="0.25">
      <c r="A5" s="1" t="s">
        <v>93</v>
      </c>
      <c r="B5" s="2">
        <v>3.018624044178055</v>
      </c>
      <c r="C5" s="2">
        <v>1.5425961176024408</v>
      </c>
      <c r="D5" s="2">
        <v>1.0595621785924592</v>
      </c>
      <c r="E5" s="2">
        <v>2.6517238212201359</v>
      </c>
      <c r="F5" s="2">
        <v>15.849135188606351</v>
      </c>
      <c r="G5" s="2">
        <v>153.12368172629698</v>
      </c>
      <c r="H5" s="2">
        <v>177.24532307649639</v>
      </c>
    </row>
    <row r="6" spans="1:8" x14ac:dyDescent="0.25">
      <c r="A6" s="3" t="s">
        <v>10</v>
      </c>
      <c r="B6" s="2">
        <v>0.62749032707771668</v>
      </c>
      <c r="C6" s="2">
        <v>0.3205144092015102</v>
      </c>
      <c r="D6" s="2">
        <v>0.22015303882820331</v>
      </c>
      <c r="E6" s="2">
        <v>0.55098945681763367</v>
      </c>
      <c r="F6" s="2">
        <v>3.2933885899400819</v>
      </c>
      <c r="G6" s="2">
        <v>28.59707906869879</v>
      </c>
      <c r="H6" s="2">
        <v>33.609614890563932</v>
      </c>
    </row>
    <row r="7" spans="1:8" x14ac:dyDescent="0.25">
      <c r="A7" s="3" t="s">
        <v>11</v>
      </c>
      <c r="B7" s="2">
        <v>0.60855894861746829</v>
      </c>
      <c r="C7" s="2">
        <v>0.31084449207139164</v>
      </c>
      <c r="D7" s="2">
        <v>0.21351102381786488</v>
      </c>
      <c r="E7" s="2">
        <v>0.53436611018018498</v>
      </c>
      <c r="F7" s="2">
        <v>3.1940270858878193</v>
      </c>
      <c r="G7" s="2">
        <v>30.612205346784666</v>
      </c>
      <c r="H7" s="2">
        <v>35.473513007359394</v>
      </c>
    </row>
    <row r="8" spans="1:8" x14ac:dyDescent="0.25">
      <c r="A8" s="3" t="s">
        <v>12</v>
      </c>
      <c r="B8" s="2">
        <v>0.57999663224673459</v>
      </c>
      <c r="C8" s="2">
        <v>0.29625520940552708</v>
      </c>
      <c r="D8" s="2">
        <v>0.20349002298515478</v>
      </c>
      <c r="E8" s="2">
        <v>0.50928598605303455</v>
      </c>
      <c r="F8" s="2">
        <v>3.0441175103402114</v>
      </c>
      <c r="G8" s="2">
        <v>32.235791759359486</v>
      </c>
      <c r="H8" s="2">
        <v>36.86893712039015</v>
      </c>
    </row>
    <row r="9" spans="1:8" x14ac:dyDescent="0.25">
      <c r="A9" s="3" t="s">
        <v>13</v>
      </c>
      <c r="B9" s="2">
        <v>0.51111601693991293</v>
      </c>
      <c r="C9" s="2">
        <v>0.26107183114945293</v>
      </c>
      <c r="D9" s="2">
        <v>0.1793234730025515</v>
      </c>
      <c r="E9" s="2">
        <v>0.44880299283421005</v>
      </c>
      <c r="F9" s="2">
        <v>2.6825969947509192</v>
      </c>
      <c r="G9" s="2">
        <v>33.958091891973474</v>
      </c>
      <c r="H9" s="2">
        <v>38.041003200650522</v>
      </c>
    </row>
    <row r="10" spans="1:8" x14ac:dyDescent="0.25">
      <c r="A10" s="3" t="s">
        <v>224</v>
      </c>
      <c r="B10" s="2">
        <v>0.6914621192962227</v>
      </c>
      <c r="C10" s="2">
        <v>0.35391017577455897</v>
      </c>
      <c r="D10" s="2">
        <v>0.24308461995868461</v>
      </c>
      <c r="E10" s="2">
        <v>0.60827927533507231</v>
      </c>
      <c r="F10" s="2">
        <v>3.6350050076873179</v>
      </c>
      <c r="G10" s="2">
        <v>27.720513659480549</v>
      </c>
      <c r="H10" s="2">
        <v>33.252254857532407</v>
      </c>
    </row>
    <row r="11" spans="1:8" x14ac:dyDescent="0.25">
      <c r="A11" s="1" t="s">
        <v>2</v>
      </c>
      <c r="B11" s="2">
        <v>3.018624044178055</v>
      </c>
      <c r="C11" s="2">
        <v>1.5425961176024408</v>
      </c>
      <c r="D11" s="2">
        <v>1.0595621785924592</v>
      </c>
      <c r="E11" s="2">
        <v>2.6517238212201359</v>
      </c>
      <c r="F11" s="2">
        <v>15.849135188606351</v>
      </c>
      <c r="G11" s="2">
        <v>153.12368172629698</v>
      </c>
      <c r="H11" s="2">
        <v>177.24532307649639</v>
      </c>
    </row>
    <row r="22" spans="12:17" x14ac:dyDescent="0.25">
      <c r="O22">
        <v>1990</v>
      </c>
      <c r="P22" s="10">
        <f>'[1]GHG total excluding LULUCF'!$B$68</f>
        <v>5626.25974076698</v>
      </c>
      <c r="Q22" s="8">
        <f>P23/P22</f>
        <v>0.90978149288347876</v>
      </c>
    </row>
    <row r="23" spans="12:17" x14ac:dyDescent="0.25">
      <c r="O23">
        <v>2007</v>
      </c>
      <c r="P23" s="10">
        <f>'[1]GHG total excluding LULUCF'!$T$68</f>
        <v>5118.6669863051975</v>
      </c>
      <c r="Q23" s="8">
        <f>P23/P22-1</f>
        <v>-9.021850711652124E-2</v>
      </c>
    </row>
    <row r="24" spans="12:17" x14ac:dyDescent="0.25">
      <c r="O24" s="50" t="s">
        <v>208</v>
      </c>
    </row>
    <row r="25" spans="12:17" x14ac:dyDescent="0.25">
      <c r="L25">
        <v>2007</v>
      </c>
      <c r="M25" s="5">
        <v>1</v>
      </c>
      <c r="N25" s="51">
        <f t="shared" ref="N25:N30" si="0">H6-M25</f>
        <v>32.609614890563932</v>
      </c>
    </row>
    <row r="26" spans="12:17" x14ac:dyDescent="0.25">
      <c r="L26">
        <v>2010</v>
      </c>
      <c r="M26" s="5">
        <v>0.90921753489573831</v>
      </c>
      <c r="N26" s="51">
        <f t="shared" si="0"/>
        <v>34.564295472463655</v>
      </c>
    </row>
    <row r="27" spans="12:17" x14ac:dyDescent="0.25">
      <c r="L27">
        <v>2015</v>
      </c>
      <c r="M27" s="5">
        <v>0.87875615275983032</v>
      </c>
      <c r="N27" s="51">
        <f t="shared" si="0"/>
        <v>35.990180967630323</v>
      </c>
    </row>
    <row r="28" spans="12:17" x14ac:dyDescent="0.25">
      <c r="L28">
        <v>2020</v>
      </c>
      <c r="M28" s="5">
        <v>0.83754582029841917</v>
      </c>
      <c r="N28" s="51">
        <f t="shared" si="0"/>
        <v>37.203457380352106</v>
      </c>
    </row>
    <row r="29" spans="12:17" x14ac:dyDescent="0.25">
      <c r="L29">
        <v>2025</v>
      </c>
      <c r="M29" s="5">
        <v>0.73787941634034226</v>
      </c>
      <c r="N29" s="51">
        <f t="shared" si="0"/>
        <v>32.514375441192065</v>
      </c>
    </row>
    <row r="30" spans="12:17" x14ac:dyDescent="0.25">
      <c r="L30">
        <v>2030</v>
      </c>
      <c r="M30" s="5">
        <v>0.63186758625437101</v>
      </c>
      <c r="N30" s="51">
        <f t="shared" si="0"/>
        <v>176.61345549024202</v>
      </c>
      <c r="O30" s="5"/>
    </row>
    <row r="35" spans="2:12" x14ac:dyDescent="0.25">
      <c r="J35" s="45"/>
      <c r="K35" s="44"/>
    </row>
    <row r="36" spans="2:12" x14ac:dyDescent="0.25">
      <c r="K36" s="46"/>
    </row>
    <row r="37" spans="2:12" x14ac:dyDescent="0.25">
      <c r="J37" s="43"/>
      <c r="K37" s="43"/>
      <c r="L37" s="43"/>
    </row>
    <row r="38" spans="2:12" x14ac:dyDescent="0.25">
      <c r="J38" s="44"/>
      <c r="K38" s="44"/>
      <c r="L38" s="44"/>
    </row>
    <row r="39" spans="2:12" x14ac:dyDescent="0.25">
      <c r="J39" s="44"/>
      <c r="K39" s="44"/>
      <c r="L39" s="44"/>
    </row>
    <row r="40" spans="2:12" x14ac:dyDescent="0.25">
      <c r="J40" s="44"/>
      <c r="K40" s="44"/>
      <c r="L40" s="44"/>
    </row>
    <row r="41" spans="2:12" x14ac:dyDescent="0.25">
      <c r="J41" s="44"/>
      <c r="K41" s="44"/>
      <c r="L41" s="44"/>
    </row>
    <row r="42" spans="2:12" x14ac:dyDescent="0.25">
      <c r="J42" s="44"/>
      <c r="K42" s="44"/>
      <c r="L42" s="44"/>
    </row>
    <row r="43" spans="2:12" x14ac:dyDescent="0.25">
      <c r="C43">
        <v>2020</v>
      </c>
      <c r="D43">
        <v>2025</v>
      </c>
      <c r="E43">
        <v>2030</v>
      </c>
      <c r="J43" s="44"/>
      <c r="K43" s="44"/>
      <c r="L43" s="44"/>
    </row>
    <row r="44" spans="2:12" x14ac:dyDescent="0.25">
      <c r="B44" t="s">
        <v>209</v>
      </c>
      <c r="C44">
        <v>23.536999999999999</v>
      </c>
      <c r="D44">
        <v>21.306000000000001</v>
      </c>
      <c r="E44">
        <v>18.338999999999999</v>
      </c>
      <c r="J44" s="44"/>
      <c r="K44" s="44"/>
      <c r="L44" s="44"/>
    </row>
    <row r="45" spans="2:12" x14ac:dyDescent="0.25">
      <c r="B45" t="s">
        <v>210</v>
      </c>
      <c r="C45">
        <v>23.417999999999999</v>
      </c>
      <c r="D45">
        <v>21.010999999999999</v>
      </c>
      <c r="E45">
        <v>17.867999999999999</v>
      </c>
      <c r="J45" s="44"/>
      <c r="K45" s="44"/>
      <c r="L45" s="44"/>
    </row>
    <row r="46" spans="2:12" x14ac:dyDescent="0.25">
      <c r="B46" t="s">
        <v>211</v>
      </c>
      <c r="C46">
        <v>23.398</v>
      </c>
      <c r="D46">
        <v>21.055</v>
      </c>
      <c r="E46">
        <v>17.977</v>
      </c>
      <c r="J46" s="44"/>
      <c r="K46" s="44"/>
      <c r="L46" s="44"/>
    </row>
    <row r="47" spans="2:12" x14ac:dyDescent="0.25">
      <c r="B47" t="s">
        <v>212</v>
      </c>
      <c r="C47">
        <v>23.526</v>
      </c>
      <c r="D47">
        <v>21.332999999999998</v>
      </c>
      <c r="E47">
        <v>18.475000000000001</v>
      </c>
      <c r="J47" s="44"/>
      <c r="K47" s="44"/>
      <c r="L47" s="44"/>
    </row>
    <row r="48" spans="2:12" x14ac:dyDescent="0.25">
      <c r="J48" s="44"/>
      <c r="K48" s="44"/>
      <c r="L48" s="44"/>
    </row>
    <row r="49" spans="2:12" x14ac:dyDescent="0.25">
      <c r="C49">
        <v>2020</v>
      </c>
      <c r="D49">
        <v>2025</v>
      </c>
      <c r="E49">
        <v>2030</v>
      </c>
      <c r="J49" s="44"/>
      <c r="K49" s="44"/>
      <c r="L49" s="44"/>
    </row>
    <row r="50" spans="2:12" x14ac:dyDescent="0.25">
      <c r="B50" t="s">
        <v>209</v>
      </c>
      <c r="C50" s="7">
        <f t="shared" ref="C50:E53" si="1">C44/C$44</f>
        <v>1</v>
      </c>
      <c r="D50" s="7">
        <f t="shared" si="1"/>
        <v>1</v>
      </c>
      <c r="E50" s="7">
        <f t="shared" si="1"/>
        <v>1</v>
      </c>
      <c r="J50" s="44"/>
      <c r="K50" s="44"/>
      <c r="L50" s="44"/>
    </row>
    <row r="51" spans="2:12" x14ac:dyDescent="0.25">
      <c r="B51" t="s">
        <v>210</v>
      </c>
      <c r="C51" s="7">
        <f t="shared" si="1"/>
        <v>0.99494413051790798</v>
      </c>
      <c r="D51" s="7">
        <f t="shared" si="1"/>
        <v>0.98615413498545001</v>
      </c>
      <c r="E51" s="7">
        <f t="shared" si="1"/>
        <v>0.97431702928185837</v>
      </c>
      <c r="J51" s="44"/>
      <c r="K51" s="44"/>
      <c r="L51" s="44"/>
    </row>
    <row r="52" spans="2:12" x14ac:dyDescent="0.25">
      <c r="B52" t="s">
        <v>211</v>
      </c>
      <c r="C52" s="7">
        <f t="shared" si="1"/>
        <v>0.99409440455453124</v>
      </c>
      <c r="D52" s="7">
        <f t="shared" si="1"/>
        <v>0.98821928095372191</v>
      </c>
      <c r="E52" s="7">
        <f t="shared" si="1"/>
        <v>0.9802606467091991</v>
      </c>
      <c r="J52" s="44"/>
      <c r="K52" s="44"/>
      <c r="L52" s="44"/>
    </row>
    <row r="53" spans="2:12" x14ac:dyDescent="0.25">
      <c r="B53" t="s">
        <v>212</v>
      </c>
      <c r="C53" s="7">
        <f t="shared" si="1"/>
        <v>0.99953265072014275</v>
      </c>
      <c r="D53" s="7">
        <f t="shared" si="1"/>
        <v>1.0012672486623486</v>
      </c>
      <c r="E53" s="7">
        <f t="shared" si="1"/>
        <v>1.0074158896341132</v>
      </c>
      <c r="J53" s="44"/>
      <c r="K53" s="44"/>
      <c r="L53" s="44"/>
    </row>
    <row r="54" spans="2:12" x14ac:dyDescent="0.25">
      <c r="J54" s="44"/>
      <c r="K54" s="44"/>
      <c r="L54" s="44"/>
    </row>
    <row r="55" spans="2:12" x14ac:dyDescent="0.25">
      <c r="J55" s="44"/>
      <c r="K55" s="44"/>
      <c r="L55" s="44"/>
    </row>
    <row r="57" spans="2:12" x14ac:dyDescent="0.25">
      <c r="C57">
        <v>2020</v>
      </c>
      <c r="D57">
        <v>2025</v>
      </c>
      <c r="E57">
        <v>2030</v>
      </c>
    </row>
    <row r="58" spans="2:12" x14ac:dyDescent="0.25">
      <c r="B58" t="s">
        <v>209</v>
      </c>
      <c r="C58">
        <v>4248</v>
      </c>
      <c r="D58">
        <v>4693</v>
      </c>
      <c r="E58">
        <v>5252</v>
      </c>
    </row>
    <row r="59" spans="2:12" x14ac:dyDescent="0.25">
      <c r="B59" t="s">
        <v>210</v>
      </c>
      <c r="C59">
        <v>4273</v>
      </c>
      <c r="D59">
        <v>4748</v>
      </c>
      <c r="E59">
        <v>5559</v>
      </c>
    </row>
    <row r="60" spans="2:12" x14ac:dyDescent="0.25">
      <c r="B60" t="s">
        <v>211</v>
      </c>
      <c r="C60">
        <v>4273</v>
      </c>
      <c r="D60">
        <v>4749</v>
      </c>
      <c r="E60">
        <v>5562</v>
      </c>
    </row>
    <row r="61" spans="2:12" x14ac:dyDescent="0.25">
      <c r="B61" t="s">
        <v>212</v>
      </c>
      <c r="C61">
        <v>4250</v>
      </c>
      <c r="D61">
        <v>4687</v>
      </c>
      <c r="E61">
        <v>5412</v>
      </c>
    </row>
    <row r="63" spans="2:12" x14ac:dyDescent="0.25">
      <c r="C63">
        <v>2020</v>
      </c>
      <c r="D63">
        <v>2025</v>
      </c>
      <c r="E63">
        <v>2030</v>
      </c>
    </row>
    <row r="64" spans="2:12" x14ac:dyDescent="0.25">
      <c r="B64" t="s">
        <v>209</v>
      </c>
      <c r="C64" s="7">
        <f t="shared" ref="C64:E67" si="2">C58/C$58</f>
        <v>1</v>
      </c>
      <c r="D64" s="7">
        <f t="shared" si="2"/>
        <v>1</v>
      </c>
      <c r="E64" s="7">
        <f t="shared" si="2"/>
        <v>1</v>
      </c>
    </row>
    <row r="65" spans="2:5" x14ac:dyDescent="0.25">
      <c r="B65" t="s">
        <v>210</v>
      </c>
      <c r="C65" s="7">
        <f t="shared" si="2"/>
        <v>1.0058851224105461</v>
      </c>
      <c r="D65" s="7">
        <f t="shared" si="2"/>
        <v>1.0117195823567016</v>
      </c>
      <c r="E65" s="7">
        <f t="shared" si="2"/>
        <v>1.0584539223153084</v>
      </c>
    </row>
    <row r="66" spans="2:5" x14ac:dyDescent="0.25">
      <c r="B66" t="s">
        <v>211</v>
      </c>
      <c r="C66" s="7">
        <f t="shared" si="2"/>
        <v>1.0058851224105461</v>
      </c>
      <c r="D66" s="7">
        <f t="shared" si="2"/>
        <v>1.0119326656722778</v>
      </c>
      <c r="E66" s="7">
        <f t="shared" si="2"/>
        <v>1.0590251332825591</v>
      </c>
    </row>
    <row r="67" spans="2:5" x14ac:dyDescent="0.25">
      <c r="B67" t="s">
        <v>212</v>
      </c>
      <c r="C67" s="7">
        <f t="shared" si="2"/>
        <v>1.0004708097928436</v>
      </c>
      <c r="D67" s="7">
        <f t="shared" si="2"/>
        <v>0.9987215001065417</v>
      </c>
      <c r="E67" s="7">
        <f t="shared" si="2"/>
        <v>1.0304645849200305</v>
      </c>
    </row>
    <row r="69" spans="2:5" x14ac:dyDescent="0.25">
      <c r="C69">
        <v>2020</v>
      </c>
      <c r="D69">
        <v>2025</v>
      </c>
      <c r="E69">
        <v>2030</v>
      </c>
    </row>
    <row r="70" spans="2:5" x14ac:dyDescent="0.25">
      <c r="B70" t="s">
        <v>209</v>
      </c>
      <c r="C70" s="7">
        <f t="shared" ref="C70:E73" si="3">1/C64</f>
        <v>1</v>
      </c>
      <c r="D70" s="7">
        <f t="shared" si="3"/>
        <v>1</v>
      </c>
      <c r="E70" s="7">
        <f t="shared" si="3"/>
        <v>1</v>
      </c>
    </row>
    <row r="71" spans="2:5" x14ac:dyDescent="0.25">
      <c r="B71" t="s">
        <v>210</v>
      </c>
      <c r="C71" s="7">
        <f t="shared" si="3"/>
        <v>0.99414930961853509</v>
      </c>
      <c r="D71" s="7">
        <f t="shared" si="3"/>
        <v>0.98841617523167635</v>
      </c>
      <c r="E71" s="7">
        <f t="shared" si="3"/>
        <v>0.9447742399712179</v>
      </c>
    </row>
    <row r="72" spans="2:5" x14ac:dyDescent="0.25">
      <c r="B72" t="s">
        <v>211</v>
      </c>
      <c r="C72" s="7">
        <f t="shared" si="3"/>
        <v>0.99414930961853509</v>
      </c>
      <c r="D72" s="7">
        <f t="shared" si="3"/>
        <v>0.98820804379869454</v>
      </c>
      <c r="E72" s="7">
        <f t="shared" si="3"/>
        <v>0.94426465300251705</v>
      </c>
    </row>
    <row r="73" spans="2:5" x14ac:dyDescent="0.25">
      <c r="B73" t="s">
        <v>212</v>
      </c>
      <c r="C73" s="7">
        <f t="shared" si="3"/>
        <v>0.99952941176470589</v>
      </c>
      <c r="D73" s="7">
        <f t="shared" si="3"/>
        <v>1.0012801365478985</v>
      </c>
      <c r="E73" s="7">
        <f t="shared" si="3"/>
        <v>0.97043606799704363</v>
      </c>
    </row>
  </sheetData>
  <conditionalFormatting sqref="N25:N30">
    <cfRule type="cellIs" dxfId="6" priority="1" operator="greaterThan">
      <formula>0</formula>
    </cfRule>
    <cfRule type="cellIs" dxfId="5" priority="2" operator="lessThan">
      <formula>0</formula>
    </cfRule>
    <cfRule type="cellIs" dxfId="4" priority="3" operator="equal">
      <formula>0</formula>
    </cfRule>
  </conditionalFormatting>
  <pageMargins left="0.7" right="0.7" top="0.78740157499999996" bottom="0.78740157499999996" header="0.3" footer="0.3"/>
  <pageSetup paperSize="9" orientation="portrait" r:id="rId2"/>
  <drawing r:id="rId3"/>
  <legacyDrawing r:id="rId4"/>
  <controls>
    <mc:AlternateContent xmlns:mc="http://schemas.openxmlformats.org/markup-compatibility/2006">
      <mc:Choice Requires="x14">
        <control shapeId="65538" r:id="rId5" name="Control 2">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38" r:id="rId5" name="Control 2"/>
      </mc:Fallback>
    </mc:AlternateContent>
    <mc:AlternateContent xmlns:mc="http://schemas.openxmlformats.org/markup-compatibility/2006">
      <mc:Choice Requires="x14">
        <control shapeId="65540" r:id="rId7" name="Control 4">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40" r:id="rId7" name="Control 4"/>
      </mc:Fallback>
    </mc:AlternateContent>
    <mc:AlternateContent xmlns:mc="http://schemas.openxmlformats.org/markup-compatibility/2006">
      <mc:Choice Requires="x14">
        <control shapeId="65543" r:id="rId8" name="Control 7">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43" r:id="rId8" name="Control 7"/>
      </mc:Fallback>
    </mc:AlternateContent>
    <mc:AlternateContent xmlns:mc="http://schemas.openxmlformats.org/markup-compatibility/2006">
      <mc:Choice Requires="x14">
        <control shapeId="65545" r:id="rId9" name="Control 9">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45" r:id="rId9" name="Control 9"/>
      </mc:Fallback>
    </mc:AlternateContent>
    <mc:AlternateContent xmlns:mc="http://schemas.openxmlformats.org/markup-compatibility/2006">
      <mc:Choice Requires="x14">
        <control shapeId="65547" r:id="rId10" name="Control 11">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47" r:id="rId10" name="Control 11"/>
      </mc:Fallback>
    </mc:AlternateContent>
    <mc:AlternateContent xmlns:mc="http://schemas.openxmlformats.org/markup-compatibility/2006">
      <mc:Choice Requires="x14">
        <control shapeId="65549" r:id="rId11" name="Control 13">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49" r:id="rId11" name="Control 13"/>
      </mc:Fallback>
    </mc:AlternateContent>
    <mc:AlternateContent xmlns:mc="http://schemas.openxmlformats.org/markup-compatibility/2006">
      <mc:Choice Requires="x14">
        <control shapeId="65551" r:id="rId12" name="Control 15">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51" r:id="rId12" name="Control 15"/>
      </mc:Fallback>
    </mc:AlternateContent>
    <mc:AlternateContent xmlns:mc="http://schemas.openxmlformats.org/markup-compatibility/2006">
      <mc:Choice Requires="x14">
        <control shapeId="65553" r:id="rId13" name="Control 17">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53" r:id="rId13" name="Control 17"/>
      </mc:Fallback>
    </mc:AlternateContent>
    <mc:AlternateContent xmlns:mc="http://schemas.openxmlformats.org/markup-compatibility/2006">
      <mc:Choice Requires="x14">
        <control shapeId="65555" r:id="rId14" name="Control 19">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55" r:id="rId14" name="Control 19"/>
      </mc:Fallback>
    </mc:AlternateContent>
    <mc:AlternateContent xmlns:mc="http://schemas.openxmlformats.org/markup-compatibility/2006">
      <mc:Choice Requires="x14">
        <control shapeId="65557" r:id="rId15" name="Control 21">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57" r:id="rId15" name="Control 21"/>
      </mc:Fallback>
    </mc:AlternateContent>
    <mc:AlternateContent xmlns:mc="http://schemas.openxmlformats.org/markup-compatibility/2006">
      <mc:Choice Requires="x14">
        <control shapeId="65559" r:id="rId16" name="Control 23">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59" r:id="rId16" name="Control 23"/>
      </mc:Fallback>
    </mc:AlternateContent>
    <mc:AlternateContent xmlns:mc="http://schemas.openxmlformats.org/markup-compatibility/2006">
      <mc:Choice Requires="x14">
        <control shapeId="65561" r:id="rId17" name="Control 25">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61" r:id="rId17" name="Control 25"/>
      </mc:Fallback>
    </mc:AlternateContent>
    <mc:AlternateContent xmlns:mc="http://schemas.openxmlformats.org/markup-compatibility/2006">
      <mc:Choice Requires="x14">
        <control shapeId="65563" r:id="rId18" name="Control 27">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63" r:id="rId18" name="Control 27"/>
      </mc:Fallback>
    </mc:AlternateContent>
    <mc:AlternateContent xmlns:mc="http://schemas.openxmlformats.org/markup-compatibility/2006">
      <mc:Choice Requires="x14">
        <control shapeId="65565" r:id="rId19" name="Control 29">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65" r:id="rId19" name="Control 29"/>
      </mc:Fallback>
    </mc:AlternateContent>
    <mc:AlternateContent xmlns:mc="http://schemas.openxmlformats.org/markup-compatibility/2006">
      <mc:Choice Requires="x14">
        <control shapeId="65567" r:id="rId20" name="Control 31">
          <controlPr defaultSize="0" r:id="rId6">
            <anchor moveWithCells="1">
              <from>
                <xdr:col>6</xdr:col>
                <xdr:colOff>0</xdr:colOff>
                <xdr:row>38</xdr:row>
                <xdr:rowOff>0</xdr:rowOff>
              </from>
              <to>
                <xdr:col>7</xdr:col>
                <xdr:colOff>114300</xdr:colOff>
                <xdr:row>39</xdr:row>
                <xdr:rowOff>38100</xdr:rowOff>
              </to>
            </anchor>
          </controlPr>
        </control>
      </mc:Choice>
      <mc:Fallback>
        <control shapeId="65567" r:id="rId20" name="Control 31"/>
      </mc:Fallback>
    </mc:AlternateContent>
  </controls>
  <extLst>
    <ext xmlns:x14="http://schemas.microsoft.com/office/spreadsheetml/2009/9/main" uri="{A8765BA9-456A-4dab-B4F3-ACF838C121DE}">
      <x14:slicerList>
        <x14:slicer r:id="rId21"/>
      </x14:slicerList>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9"/>
  <dimension ref="A3:N62"/>
  <sheetViews>
    <sheetView workbookViewId="0">
      <selection activeCell="G7" sqref="G7"/>
    </sheetView>
  </sheetViews>
  <sheetFormatPr baseColWidth="10" defaultRowHeight="15" x14ac:dyDescent="0.25"/>
  <cols>
    <col min="1" max="1" width="22.42578125" bestFit="1" customWidth="1"/>
    <col min="2" max="2" width="23.7109375" bestFit="1" customWidth="1"/>
    <col min="3" max="3" width="12" customWidth="1"/>
    <col min="4" max="4" width="12" bestFit="1" customWidth="1"/>
    <col min="5" max="5" width="12" customWidth="1"/>
    <col min="6" max="8" width="12" bestFit="1" customWidth="1"/>
    <col min="9" max="9" width="12" customWidth="1"/>
    <col min="10" max="19" width="12" bestFit="1" customWidth="1"/>
    <col min="20" max="20" width="15.5703125" bestFit="1" customWidth="1"/>
  </cols>
  <sheetData>
    <row r="3" spans="1:7" x14ac:dyDescent="0.25">
      <c r="A3" s="4" t="s">
        <v>122</v>
      </c>
      <c r="B3" s="4" t="s">
        <v>0</v>
      </c>
    </row>
    <row r="4" spans="1:7" x14ac:dyDescent="0.25">
      <c r="A4" s="4" t="s">
        <v>3</v>
      </c>
      <c r="B4" t="s">
        <v>27</v>
      </c>
      <c r="C4" t="s">
        <v>68</v>
      </c>
      <c r="D4" t="s">
        <v>29</v>
      </c>
      <c r="E4" t="s">
        <v>30</v>
      </c>
      <c r="F4" t="s">
        <v>31</v>
      </c>
      <c r="G4" t="s">
        <v>2</v>
      </c>
    </row>
    <row r="5" spans="1:7" x14ac:dyDescent="0.25">
      <c r="A5" s="1" t="s">
        <v>10</v>
      </c>
      <c r="B5" s="2">
        <v>0.62749032650546066</v>
      </c>
      <c r="C5" s="2">
        <v>3.2933885902244158</v>
      </c>
      <c r="D5" s="2">
        <v>0.22015303891544807</v>
      </c>
      <c r="E5" s="2">
        <v>0.55098945722697501</v>
      </c>
      <c r="F5" s="2">
        <v>0.32051440925436336</v>
      </c>
      <c r="G5" s="2">
        <v>5.0125358221266625</v>
      </c>
    </row>
    <row r="6" spans="1:7" x14ac:dyDescent="0.25">
      <c r="A6" s="1" t="s">
        <v>11</v>
      </c>
      <c r="B6" s="2">
        <v>0.60855894886313389</v>
      </c>
      <c r="C6" s="2">
        <v>3.194027085367932</v>
      </c>
      <c r="D6" s="2">
        <v>0.21351102366395408</v>
      </c>
      <c r="E6" s="2">
        <v>0.53436611013922708</v>
      </c>
      <c r="F6" s="2">
        <v>0.31084449234075362</v>
      </c>
      <c r="G6" s="2">
        <v>4.8613076603750001</v>
      </c>
    </row>
    <row r="7" spans="1:7" x14ac:dyDescent="0.25">
      <c r="A7" s="1" t="s">
        <v>12</v>
      </c>
      <c r="B7" s="2">
        <v>0.57999663211352215</v>
      </c>
      <c r="C7" s="2">
        <v>3.0441175104786877</v>
      </c>
      <c r="D7" s="2">
        <v>0.20349002323529183</v>
      </c>
      <c r="E7" s="2">
        <v>0.50928598581180207</v>
      </c>
      <c r="F7" s="2">
        <v>0.29625520913869907</v>
      </c>
      <c r="G7" s="2">
        <v>4.633145360778002</v>
      </c>
    </row>
    <row r="8" spans="1:7" x14ac:dyDescent="0.25">
      <c r="A8" s="1" t="s">
        <v>13</v>
      </c>
      <c r="B8" s="2">
        <v>0.51111601704355758</v>
      </c>
      <c r="C8" s="2">
        <v>2.6825969862940218</v>
      </c>
      <c r="D8" s="2">
        <v>0.17932347262969309</v>
      </c>
      <c r="E8" s="2">
        <v>0.44880299331338352</v>
      </c>
      <c r="F8" s="2">
        <v>0.26107183066149359</v>
      </c>
      <c r="G8" s="2">
        <v>4.0829112999421495</v>
      </c>
    </row>
    <row r="9" spans="1:7" x14ac:dyDescent="0.25">
      <c r="A9" s="1" t="s">
        <v>2</v>
      </c>
      <c r="B9" s="2">
        <v>2.3271619245256741</v>
      </c>
      <c r="C9" s="2">
        <v>12.214130172365056</v>
      </c>
      <c r="D9" s="2">
        <v>0.81647755844438707</v>
      </c>
      <c r="E9" s="2">
        <v>2.0434445464913877</v>
      </c>
      <c r="F9" s="2">
        <v>1.1886859413953097</v>
      </c>
      <c r="G9" s="2">
        <v>18.589900143221815</v>
      </c>
    </row>
    <row r="32" spans="3:10" x14ac:dyDescent="0.25">
      <c r="C32" s="31" t="s">
        <v>145</v>
      </c>
      <c r="D32" s="33" t="s">
        <v>174</v>
      </c>
      <c r="E32" s="36" t="s">
        <v>171</v>
      </c>
      <c r="F32" s="31" t="s">
        <v>145</v>
      </c>
      <c r="G32" s="33" t="s">
        <v>174</v>
      </c>
      <c r="H32" s="29" t="s">
        <v>172</v>
      </c>
      <c r="J32">
        <v>1.0249999999999999</v>
      </c>
    </row>
    <row r="33" spans="2:14" x14ac:dyDescent="0.25">
      <c r="C33" s="32">
        <v>2007</v>
      </c>
      <c r="D33" s="34">
        <v>1</v>
      </c>
      <c r="E33" s="37">
        <v>0.01</v>
      </c>
      <c r="F33" s="32">
        <v>2007</v>
      </c>
      <c r="G33" s="34"/>
      <c r="H33" s="30">
        <v>3.9E-2</v>
      </c>
      <c r="J33">
        <v>1.079</v>
      </c>
    </row>
    <row r="34" spans="2:14" x14ac:dyDescent="0.25">
      <c r="C34" s="32">
        <v>2050</v>
      </c>
      <c r="D34" s="35">
        <f>(1-E33)^43</f>
        <v>0.64910262836840193</v>
      </c>
      <c r="E34" s="34"/>
      <c r="F34" s="32">
        <v>2050</v>
      </c>
      <c r="G34" s="35">
        <f>(1-H33)^11</f>
        <v>0.6455906981951377</v>
      </c>
      <c r="J34">
        <v>0.88100000000000001</v>
      </c>
    </row>
    <row r="35" spans="2:14" x14ac:dyDescent="0.25">
      <c r="C35" s="38" t="s">
        <v>173</v>
      </c>
      <c r="D35" s="35">
        <f>1-D34</f>
        <v>0.35089737163159807</v>
      </c>
      <c r="E35" s="34"/>
      <c r="F35" s="38" t="s">
        <v>173</v>
      </c>
      <c r="G35" s="35">
        <f>1-G34</f>
        <v>0.3544093018048623</v>
      </c>
      <c r="J35">
        <v>0.79600000000000004</v>
      </c>
    </row>
    <row r="36" spans="2:14" x14ac:dyDescent="0.25">
      <c r="J36">
        <v>0.80900000000000005</v>
      </c>
    </row>
    <row r="38" spans="2:14" x14ac:dyDescent="0.25">
      <c r="G38" s="27">
        <f>(1-H38)^9</f>
        <v>9.5151694449171417E-2</v>
      </c>
      <c r="H38" s="30">
        <v>0.23</v>
      </c>
    </row>
    <row r="42" spans="2:14" x14ac:dyDescent="0.25">
      <c r="B42" s="12"/>
      <c r="C42" s="12"/>
      <c r="D42" s="12"/>
      <c r="E42" s="12"/>
      <c r="F42" s="12"/>
      <c r="J42" s="12"/>
    </row>
    <row r="43" spans="2:14" x14ac:dyDescent="0.25">
      <c r="B43" s="17" t="s">
        <v>145</v>
      </c>
      <c r="C43" s="17" t="s">
        <v>146</v>
      </c>
      <c r="D43" s="22" t="s">
        <v>150</v>
      </c>
      <c r="E43" s="17" t="s">
        <v>147</v>
      </c>
      <c r="F43" s="17" t="s">
        <v>148</v>
      </c>
      <c r="G43" s="24" t="s">
        <v>149</v>
      </c>
      <c r="H43" s="17" t="s">
        <v>147</v>
      </c>
      <c r="I43" s="18" t="s">
        <v>148</v>
      </c>
      <c r="J43" s="12"/>
    </row>
    <row r="44" spans="2:14" x14ac:dyDescent="0.25">
      <c r="B44" s="12">
        <v>2007</v>
      </c>
      <c r="C44" s="12">
        <v>1</v>
      </c>
      <c r="D44" s="23">
        <v>100</v>
      </c>
      <c r="E44" s="12" t="s">
        <v>152</v>
      </c>
      <c r="F44" s="12" t="s">
        <v>152</v>
      </c>
      <c r="G44" s="25">
        <v>100</v>
      </c>
      <c r="H44" s="12" t="s">
        <v>152</v>
      </c>
      <c r="I44" s="15" t="s">
        <v>152</v>
      </c>
      <c r="J44" s="12"/>
    </row>
    <row r="45" spans="2:14" x14ac:dyDescent="0.25">
      <c r="B45" s="12">
        <v>2010</v>
      </c>
      <c r="C45" s="12">
        <v>2</v>
      </c>
      <c r="D45" s="23">
        <f>D44-10</f>
        <v>90</v>
      </c>
      <c r="E45" s="12">
        <f>D45-D44</f>
        <v>-10</v>
      </c>
      <c r="F45" s="16">
        <f>E45/D44</f>
        <v>-0.1</v>
      </c>
      <c r="G45" s="26">
        <f t="shared" ref="G45:G53" si="0">G44*$L$46</f>
        <v>77.426368268112711</v>
      </c>
      <c r="H45" s="13">
        <f>G45-G44</f>
        <v>-22.573631731887289</v>
      </c>
      <c r="I45" s="14">
        <f>H45/G44</f>
        <v>-0.22573631731887289</v>
      </c>
      <c r="J45" s="12"/>
      <c r="K45" s="20"/>
      <c r="L45" s="17" t="s">
        <v>155</v>
      </c>
      <c r="M45" s="21"/>
      <c r="N45" s="21" t="s">
        <v>151</v>
      </c>
    </row>
    <row r="46" spans="2:14" x14ac:dyDescent="0.25">
      <c r="B46" s="12">
        <v>2015</v>
      </c>
      <c r="C46" s="12">
        <v>3</v>
      </c>
      <c r="D46" s="23">
        <f t="shared" ref="D46:D52" si="1">D45-10</f>
        <v>80</v>
      </c>
      <c r="E46" s="12">
        <f t="shared" ref="E46:E53" si="2">D46-D45</f>
        <v>-10</v>
      </c>
      <c r="F46" s="16">
        <f t="shared" ref="F46:F53" si="3">E46/D45</f>
        <v>-0.1111111111111111</v>
      </c>
      <c r="G46" s="26">
        <f t="shared" si="0"/>
        <v>59.948425031894111</v>
      </c>
      <c r="H46" s="13">
        <f t="shared" ref="H46:H53" si="4">G46-G45</f>
        <v>-17.4779432362186</v>
      </c>
      <c r="I46" s="14">
        <f t="shared" ref="I46:I53" si="5">H46/G45</f>
        <v>-0.22573631731887286</v>
      </c>
      <c r="J46" s="12"/>
      <c r="K46" t="s">
        <v>126</v>
      </c>
      <c r="L46" s="19">
        <f>(L49/G44)^(1/L50)</f>
        <v>0.77426368268112711</v>
      </c>
      <c r="N46" s="14">
        <f>1-1*L46</f>
        <v>0.22573631731887289</v>
      </c>
    </row>
    <row r="47" spans="2:14" x14ac:dyDescent="0.25">
      <c r="B47" s="12">
        <v>2020</v>
      </c>
      <c r="C47" s="12">
        <v>4</v>
      </c>
      <c r="D47" s="23">
        <f t="shared" si="1"/>
        <v>70</v>
      </c>
      <c r="E47" s="12">
        <f t="shared" si="2"/>
        <v>-10</v>
      </c>
      <c r="F47" s="16">
        <f t="shared" si="3"/>
        <v>-0.125</v>
      </c>
      <c r="G47" s="26">
        <f t="shared" si="0"/>
        <v>46.4158883361278</v>
      </c>
      <c r="H47" s="13">
        <f t="shared" si="4"/>
        <v>-13.532536695766311</v>
      </c>
      <c r="I47" s="14">
        <f t="shared" si="5"/>
        <v>-0.22573631731887286</v>
      </c>
      <c r="J47" s="12"/>
    </row>
    <row r="48" spans="2:14" x14ac:dyDescent="0.25">
      <c r="B48" s="12">
        <v>2025</v>
      </c>
      <c r="C48" s="12">
        <v>5</v>
      </c>
      <c r="D48" s="23">
        <f t="shared" si="1"/>
        <v>60</v>
      </c>
      <c r="E48" s="12">
        <f t="shared" si="2"/>
        <v>-10</v>
      </c>
      <c r="F48" s="16">
        <f t="shared" si="3"/>
        <v>-0.14285714285714285</v>
      </c>
      <c r="G48" s="26">
        <f t="shared" si="0"/>
        <v>35.938136638046281</v>
      </c>
      <c r="H48" s="13">
        <f t="shared" si="4"/>
        <v>-10.477751698081519</v>
      </c>
      <c r="I48" s="14">
        <f t="shared" si="5"/>
        <v>-0.22573631731887295</v>
      </c>
      <c r="J48" s="12"/>
      <c r="K48" t="s">
        <v>153</v>
      </c>
      <c r="L48" s="12">
        <v>100</v>
      </c>
    </row>
    <row r="49" spans="2:13" x14ac:dyDescent="0.25">
      <c r="B49" s="12">
        <v>2030</v>
      </c>
      <c r="C49" s="12">
        <v>6</v>
      </c>
      <c r="D49" s="23">
        <f t="shared" si="1"/>
        <v>50</v>
      </c>
      <c r="E49" s="12">
        <f t="shared" si="2"/>
        <v>-10</v>
      </c>
      <c r="F49" s="16">
        <f t="shared" si="3"/>
        <v>-0.16666666666666666</v>
      </c>
      <c r="G49" s="26">
        <f t="shared" si="0"/>
        <v>27.825594022071254</v>
      </c>
      <c r="H49" s="13">
        <f t="shared" si="4"/>
        <v>-8.1125426159750269</v>
      </c>
      <c r="I49" s="14">
        <f t="shared" si="5"/>
        <v>-0.22573631731887289</v>
      </c>
      <c r="J49" s="12"/>
      <c r="K49" t="s">
        <v>143</v>
      </c>
      <c r="L49" s="12">
        <v>10</v>
      </c>
    </row>
    <row r="50" spans="2:13" x14ac:dyDescent="0.25">
      <c r="B50" s="12">
        <v>2035</v>
      </c>
      <c r="C50" s="12">
        <v>7</v>
      </c>
      <c r="D50" s="23">
        <f t="shared" si="1"/>
        <v>40</v>
      </c>
      <c r="E50" s="12">
        <f t="shared" si="2"/>
        <v>-10</v>
      </c>
      <c r="F50" s="16">
        <f t="shared" si="3"/>
        <v>-0.2</v>
      </c>
      <c r="G50" s="26">
        <f t="shared" si="0"/>
        <v>21.544346900318846</v>
      </c>
      <c r="H50" s="13">
        <f t="shared" si="4"/>
        <v>-6.2812471217524077</v>
      </c>
      <c r="I50" s="14">
        <f t="shared" si="5"/>
        <v>-0.22573631731887284</v>
      </c>
      <c r="J50" s="12"/>
      <c r="K50" t="s">
        <v>154</v>
      </c>
      <c r="L50" s="12">
        <v>9</v>
      </c>
    </row>
    <row r="51" spans="2:13" x14ac:dyDescent="0.25">
      <c r="B51" s="12">
        <v>2040</v>
      </c>
      <c r="C51" s="12">
        <v>8</v>
      </c>
      <c r="D51" s="23">
        <f t="shared" si="1"/>
        <v>30</v>
      </c>
      <c r="E51" s="12">
        <f t="shared" si="2"/>
        <v>-10</v>
      </c>
      <c r="F51" s="16">
        <f t="shared" si="3"/>
        <v>-0.25</v>
      </c>
      <c r="G51" s="26">
        <f t="shared" si="0"/>
        <v>16.681005372000595</v>
      </c>
      <c r="H51" s="13">
        <f t="shared" si="4"/>
        <v>-4.8633415283182515</v>
      </c>
      <c r="I51" s="14">
        <f t="shared" si="5"/>
        <v>-0.22573631731887292</v>
      </c>
      <c r="J51" s="12"/>
    </row>
    <row r="52" spans="2:13" x14ac:dyDescent="0.25">
      <c r="B52" s="12">
        <v>2045</v>
      </c>
      <c r="C52" s="12">
        <v>9</v>
      </c>
      <c r="D52" s="23">
        <f t="shared" si="1"/>
        <v>20</v>
      </c>
      <c r="E52" s="12">
        <f t="shared" si="2"/>
        <v>-10</v>
      </c>
      <c r="F52" s="16">
        <f t="shared" si="3"/>
        <v>-0.33333333333333331</v>
      </c>
      <c r="G52" s="26">
        <f t="shared" si="0"/>
        <v>12.915496650148844</v>
      </c>
      <c r="H52" s="13">
        <f t="shared" si="4"/>
        <v>-3.7655087218517505</v>
      </c>
      <c r="I52" s="14">
        <f t="shared" si="5"/>
        <v>-0.22573631731887295</v>
      </c>
      <c r="J52" s="12"/>
    </row>
    <row r="53" spans="2:13" x14ac:dyDescent="0.25">
      <c r="B53" s="12">
        <v>2050</v>
      </c>
      <c r="C53" s="12">
        <v>10</v>
      </c>
      <c r="D53" s="23">
        <f>D52-10</f>
        <v>10</v>
      </c>
      <c r="E53" s="12">
        <f t="shared" si="2"/>
        <v>-10</v>
      </c>
      <c r="F53" s="16">
        <f t="shared" si="3"/>
        <v>-0.5</v>
      </c>
      <c r="G53" s="26">
        <f t="shared" si="0"/>
        <v>10.000000000000005</v>
      </c>
      <c r="H53" s="13">
        <f t="shared" si="4"/>
        <v>-2.9154966501488389</v>
      </c>
      <c r="I53" s="14">
        <f t="shared" si="5"/>
        <v>-0.22573631731887286</v>
      </c>
      <c r="J53" s="12"/>
    </row>
    <row r="57" spans="2:13" x14ac:dyDescent="0.25">
      <c r="L57" s="42">
        <v>4</v>
      </c>
      <c r="M57" s="40">
        <f>K58</f>
        <v>62</v>
      </c>
    </row>
    <row r="58" spans="2:13" x14ac:dyDescent="0.25">
      <c r="K58" s="41">
        <v>62</v>
      </c>
      <c r="L58" s="9">
        <f>(K59/K58)^(1/L57)-1</f>
        <v>-0.32331287149109633</v>
      </c>
      <c r="M58" s="39">
        <f>M57*(1+$L$58)</f>
        <v>41.95460196755203</v>
      </c>
    </row>
    <row r="59" spans="2:13" x14ac:dyDescent="0.25">
      <c r="K59" s="42">
        <v>13</v>
      </c>
      <c r="M59" s="39">
        <f>M58*(1+$L$58)</f>
        <v>28.390139133156783</v>
      </c>
    </row>
    <row r="60" spans="2:13" x14ac:dyDescent="0.25">
      <c r="M60" s="39">
        <f>M59*(1+$L$58)</f>
        <v>19.21124172798412</v>
      </c>
    </row>
    <row r="61" spans="2:13" x14ac:dyDescent="0.25">
      <c r="K61">
        <f>K58*(1+L58)^4</f>
        <v>13</v>
      </c>
      <c r="M61" s="39">
        <f>M60*(1+$L$58)</f>
        <v>13.000000000000004</v>
      </c>
    </row>
    <row r="62" spans="2:13" x14ac:dyDescent="0.25">
      <c r="M62" s="39">
        <f>M61*(1+$L$58)</f>
        <v>8.7969326706157496</v>
      </c>
    </row>
  </sheetData>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0"/>
  <dimension ref="A1:AB39"/>
  <sheetViews>
    <sheetView workbookViewId="0">
      <selection activeCell="E43" sqref="E43"/>
    </sheetView>
  </sheetViews>
  <sheetFormatPr baseColWidth="10" defaultRowHeight="15" x14ac:dyDescent="0.25"/>
  <sheetData>
    <row r="1" spans="1:28" x14ac:dyDescent="0.25">
      <c r="A1" t="s">
        <v>175</v>
      </c>
    </row>
    <row r="2" spans="1:28" x14ac:dyDescent="0.25">
      <c r="B2" s="5" t="str">
        <f>CO2_yr.p!B4</f>
        <v>DEU</v>
      </c>
      <c r="C2" s="5" t="str">
        <f>CO2_yr.p!C4</f>
        <v>FRA</v>
      </c>
      <c r="D2" s="5" t="str">
        <f>CO2_yr.p!D4</f>
        <v>EUN</v>
      </c>
      <c r="E2" s="5" t="str">
        <f>CO2_yr.p!E4</f>
        <v>EUS</v>
      </c>
      <c r="F2" s="5" t="str">
        <f>CO2_yr.p!F4</f>
        <v>EU28</v>
      </c>
      <c r="G2" s="5" t="str">
        <f>CO2_yr.p!G4</f>
        <v>World</v>
      </c>
      <c r="H2" s="5" t="str">
        <f>CO2_yr.p!H4</f>
        <v>Gesamtergebnis</v>
      </c>
      <c r="I2" s="5">
        <f>CO2_yr.p!I4</f>
        <v>0</v>
      </c>
      <c r="J2" s="5">
        <f>CO2_yr.p!J4</f>
        <v>0</v>
      </c>
      <c r="K2" s="5">
        <f>CO2_yr.p!K4</f>
        <v>0</v>
      </c>
      <c r="L2" s="5">
        <f>CO2_yr.p!L4</f>
        <v>0</v>
      </c>
      <c r="M2" s="5">
        <f>CO2_yr.p!M4</f>
        <v>0</v>
      </c>
      <c r="N2" s="5">
        <f>CO2_yr.p!N4</f>
        <v>0</v>
      </c>
      <c r="O2" s="5">
        <f>CO2_yr.p!O4</f>
        <v>0</v>
      </c>
      <c r="P2" s="5">
        <f>CO2_yr.p!P4</f>
        <v>0</v>
      </c>
      <c r="Q2" s="5">
        <f>CO2_yr.p!Q4</f>
        <v>0</v>
      </c>
      <c r="R2" s="5">
        <f>CO2_yr.p!R4</f>
        <v>0</v>
      </c>
      <c r="S2" s="5">
        <f>CO2_yr.p!S4</f>
        <v>0</v>
      </c>
      <c r="T2" s="5">
        <f>CO2_yr.p!T4</f>
        <v>0</v>
      </c>
      <c r="U2" s="5">
        <f>CO2_yr.p!U4</f>
        <v>0</v>
      </c>
      <c r="V2" s="5">
        <f>CO2_yr.p!V4</f>
        <v>0</v>
      </c>
      <c r="W2" s="5">
        <f>CO2_yr.p!W4</f>
        <v>0</v>
      </c>
    </row>
    <row r="3" spans="1:28" x14ac:dyDescent="0.25">
      <c r="B3" s="5">
        <f>CO2_yr.p!B5</f>
        <v>3.018624044178055</v>
      </c>
      <c r="C3" s="5">
        <f>CO2_yr.p!C5</f>
        <v>1.5425961176024408</v>
      </c>
      <c r="D3" s="5">
        <f>CO2_yr.p!D5</f>
        <v>1.0595621785924592</v>
      </c>
      <c r="E3" s="5">
        <f>CO2_yr.p!E5</f>
        <v>2.6517238212201359</v>
      </c>
      <c r="F3" s="5">
        <f>CO2_yr.p!F5</f>
        <v>15.849135188606351</v>
      </c>
      <c r="G3" s="5">
        <f>CO2_yr.p!G5</f>
        <v>153.12368172629698</v>
      </c>
      <c r="H3" s="5">
        <f>CO2_yr.p!H5</f>
        <v>177.24532307649639</v>
      </c>
      <c r="I3" s="5">
        <f>CO2_yr.p!I5</f>
        <v>0</v>
      </c>
      <c r="J3" s="5">
        <f>CO2_yr.p!J5</f>
        <v>0</v>
      </c>
      <c r="K3" s="5">
        <f>CO2_yr.p!K5</f>
        <v>0</v>
      </c>
      <c r="L3" s="5">
        <f>CO2_yr.p!L5</f>
        <v>0</v>
      </c>
      <c r="M3" s="5">
        <f>CO2_yr.p!M5</f>
        <v>0</v>
      </c>
      <c r="N3" s="5">
        <f>CO2_yr.p!N5</f>
        <v>0</v>
      </c>
      <c r="O3" s="5">
        <f>CO2_yr.p!O5</f>
        <v>0</v>
      </c>
      <c r="P3" s="5">
        <f>CO2_yr.p!P5</f>
        <v>0</v>
      </c>
      <c r="Q3" s="5">
        <f>CO2_yr.p!Q5</f>
        <v>0</v>
      </c>
      <c r="R3" s="5">
        <f>CO2_yr.p!R5</f>
        <v>0</v>
      </c>
      <c r="S3" s="5">
        <f>CO2_yr.p!S5</f>
        <v>0</v>
      </c>
      <c r="T3" s="5">
        <f>CO2_yr.p!T5</f>
        <v>0</v>
      </c>
      <c r="U3" s="5">
        <f>CO2_yr.p!U5</f>
        <v>0</v>
      </c>
      <c r="V3" s="5">
        <f>CO2_yr.p!V5</f>
        <v>0</v>
      </c>
      <c r="W3" s="5">
        <f>CO2_yr.p!W5</f>
        <v>0</v>
      </c>
    </row>
    <row r="4" spans="1:28" x14ac:dyDescent="0.25">
      <c r="A4" s="5" t="str">
        <f>CO2_yr.p!A6</f>
        <v>2015</v>
      </c>
      <c r="B4" s="5">
        <f>CO2_yr.p!B6</f>
        <v>0.62749032707771668</v>
      </c>
      <c r="C4" s="5">
        <f>CO2_yr.p!C6</f>
        <v>0.3205144092015102</v>
      </c>
      <c r="D4" s="5">
        <f>CO2_yr.p!D6</f>
        <v>0.22015303882820331</v>
      </c>
      <c r="E4" s="5">
        <f>CO2_yr.p!E6</f>
        <v>0.55098945681763367</v>
      </c>
      <c r="F4" s="5">
        <f>CO2_yr.p!F6</f>
        <v>3.2933885899400819</v>
      </c>
      <c r="G4" s="5">
        <f>CO2_yr.p!G6</f>
        <v>28.59707906869879</v>
      </c>
      <c r="H4" s="5">
        <f>CO2_yr.p!H6</f>
        <v>33.609614890563932</v>
      </c>
      <c r="I4" s="5">
        <f>CO2_yr.p!I6</f>
        <v>0</v>
      </c>
      <c r="J4" s="5">
        <f>CO2_yr.p!J6</f>
        <v>0</v>
      </c>
      <c r="K4" s="5">
        <f>CO2_yr.p!K6</f>
        <v>0</v>
      </c>
      <c r="L4" s="5">
        <f>CO2_yr.p!L6</f>
        <v>0</v>
      </c>
      <c r="M4" s="5">
        <f>CO2_yr.p!M6</f>
        <v>0</v>
      </c>
      <c r="N4" s="5">
        <f>CO2_yr.p!N6</f>
        <v>0</v>
      </c>
      <c r="O4" s="5">
        <f>CO2_yr.p!O6</f>
        <v>0</v>
      </c>
      <c r="P4" s="5">
        <f>CO2_yr.p!P6</f>
        <v>0</v>
      </c>
      <c r="Q4" s="5">
        <f>CO2_yr.p!Q6</f>
        <v>0</v>
      </c>
      <c r="R4" s="5">
        <f>CO2_yr.p!R6</f>
        <v>0</v>
      </c>
      <c r="S4" s="5">
        <f>CO2_yr.p!S6</f>
        <v>0</v>
      </c>
      <c r="T4" s="5">
        <f>CO2_yr.p!T6</f>
        <v>0</v>
      </c>
      <c r="U4" s="5">
        <f>CO2_yr.p!U6</f>
        <v>0</v>
      </c>
      <c r="V4" s="5">
        <f>CO2_yr.p!V6</f>
        <v>0</v>
      </c>
      <c r="W4" s="5">
        <f>CO2_yr.p!W6</f>
        <v>0</v>
      </c>
      <c r="X4" s="5"/>
      <c r="Y4" s="5"/>
      <c r="Z4" s="5"/>
      <c r="AA4" s="5"/>
      <c r="AB4" s="5"/>
    </row>
    <row r="5" spans="1:28" x14ac:dyDescent="0.25">
      <c r="A5" s="5" t="str">
        <f>CO2_yr.p!A7</f>
        <v>2020</v>
      </c>
      <c r="B5" s="5">
        <f>CO2_yr.p!B7</f>
        <v>0.60855894861746829</v>
      </c>
      <c r="C5" s="5">
        <f>CO2_yr.p!C7</f>
        <v>0.31084449207139164</v>
      </c>
      <c r="D5" s="5">
        <f>CO2_yr.p!D7</f>
        <v>0.21351102381786488</v>
      </c>
      <c r="E5" s="5">
        <f>CO2_yr.p!E7</f>
        <v>0.53436611018018498</v>
      </c>
      <c r="F5" s="5">
        <f>CO2_yr.p!F7</f>
        <v>3.1940270858878193</v>
      </c>
      <c r="G5" s="5">
        <f>CO2_yr.p!G7</f>
        <v>30.612205346784666</v>
      </c>
      <c r="H5" s="5">
        <f>CO2_yr.p!H7</f>
        <v>35.473513007359394</v>
      </c>
      <c r="I5" s="5">
        <f>CO2_yr.p!I7</f>
        <v>0</v>
      </c>
      <c r="J5" s="5">
        <f>CO2_yr.p!J7</f>
        <v>0</v>
      </c>
      <c r="K5" s="5">
        <f>CO2_yr.p!K7</f>
        <v>0</v>
      </c>
      <c r="L5" s="5">
        <f>CO2_yr.p!L7</f>
        <v>0</v>
      </c>
      <c r="M5" s="5">
        <f>CO2_yr.p!M7</f>
        <v>0</v>
      </c>
      <c r="N5" s="5">
        <f>CO2_yr.p!N7</f>
        <v>0</v>
      </c>
      <c r="O5" s="5">
        <f>CO2_yr.p!O7</f>
        <v>0</v>
      </c>
      <c r="P5" s="5">
        <f>CO2_yr.p!P7</f>
        <v>0</v>
      </c>
      <c r="Q5" s="5">
        <f>CO2_yr.p!Q7</f>
        <v>0</v>
      </c>
      <c r="R5" s="5">
        <f>CO2_yr.p!R7</f>
        <v>0</v>
      </c>
      <c r="S5" s="5">
        <f>CO2_yr.p!S7</f>
        <v>0</v>
      </c>
      <c r="T5" s="5">
        <f>CO2_yr.p!T7</f>
        <v>0</v>
      </c>
      <c r="U5" s="5">
        <f>CO2_yr.p!U7</f>
        <v>0</v>
      </c>
      <c r="V5" s="5">
        <f>CO2_yr.p!V7</f>
        <v>0</v>
      </c>
      <c r="W5" s="5">
        <f>CO2_yr.p!W7</f>
        <v>0</v>
      </c>
      <c r="X5" s="5"/>
      <c r="Y5" s="5"/>
      <c r="Z5" s="5"/>
      <c r="AA5" s="5"/>
      <c r="AB5" s="5"/>
    </row>
    <row r="6" spans="1:28" x14ac:dyDescent="0.25">
      <c r="A6" s="5" t="str">
        <f>CO2_yr.p!A8</f>
        <v>2025</v>
      </c>
      <c r="B6" s="5">
        <f>CO2_yr.p!B8</f>
        <v>0.57999663224673459</v>
      </c>
      <c r="C6" s="5">
        <f>CO2_yr.p!C8</f>
        <v>0.29625520940552708</v>
      </c>
      <c r="D6" s="5">
        <f>CO2_yr.p!D8</f>
        <v>0.20349002298515478</v>
      </c>
      <c r="E6" s="5">
        <f>CO2_yr.p!E8</f>
        <v>0.50928598605303455</v>
      </c>
      <c r="F6" s="5">
        <f>CO2_yr.p!F8</f>
        <v>3.0441175103402114</v>
      </c>
      <c r="G6" s="5">
        <f>CO2_yr.p!G8</f>
        <v>32.235791759359486</v>
      </c>
      <c r="H6" s="5">
        <f>CO2_yr.p!H8</f>
        <v>36.86893712039015</v>
      </c>
      <c r="I6" s="5">
        <f>CO2_yr.p!I8</f>
        <v>0</v>
      </c>
      <c r="J6" s="5">
        <f>CO2_yr.p!J8</f>
        <v>0</v>
      </c>
      <c r="K6" s="5">
        <f>CO2_yr.p!K8</f>
        <v>0</v>
      </c>
      <c r="L6" s="5">
        <f>CO2_yr.p!L8</f>
        <v>0</v>
      </c>
      <c r="M6" s="5">
        <f>CO2_yr.p!M8</f>
        <v>0</v>
      </c>
      <c r="N6" s="5">
        <f>CO2_yr.p!N8</f>
        <v>0</v>
      </c>
      <c r="O6" s="5">
        <f>CO2_yr.p!O8</f>
        <v>0</v>
      </c>
      <c r="P6" s="5">
        <f>CO2_yr.p!P8</f>
        <v>0</v>
      </c>
      <c r="Q6" s="5">
        <f>CO2_yr.p!Q8</f>
        <v>0</v>
      </c>
      <c r="R6" s="5">
        <f>CO2_yr.p!R8</f>
        <v>0</v>
      </c>
      <c r="S6" s="5">
        <f>CO2_yr.p!S8</f>
        <v>0</v>
      </c>
      <c r="T6" s="5">
        <f>CO2_yr.p!T8</f>
        <v>0</v>
      </c>
      <c r="U6" s="5">
        <f>CO2_yr.p!U8</f>
        <v>0</v>
      </c>
      <c r="V6" s="5">
        <f>CO2_yr.p!V8</f>
        <v>0</v>
      </c>
      <c r="W6" s="5">
        <f>CO2_yr.p!W8</f>
        <v>0</v>
      </c>
      <c r="X6" s="5"/>
      <c r="Y6" s="5"/>
      <c r="Z6" s="5"/>
      <c r="AA6" s="5"/>
      <c r="AB6" s="5"/>
    </row>
    <row r="7" spans="1:28" x14ac:dyDescent="0.25">
      <c r="A7" s="5" t="str">
        <f>CO2_yr.p!A9</f>
        <v>2030</v>
      </c>
      <c r="B7" s="5">
        <f>CO2_yr.p!B9</f>
        <v>0.51111601693991293</v>
      </c>
      <c r="C7" s="5">
        <f>CO2_yr.p!C9</f>
        <v>0.26107183114945293</v>
      </c>
      <c r="D7" s="5">
        <f>CO2_yr.p!D9</f>
        <v>0.1793234730025515</v>
      </c>
      <c r="E7" s="5">
        <f>CO2_yr.p!E9</f>
        <v>0.44880299283421005</v>
      </c>
      <c r="F7" s="5">
        <f>CO2_yr.p!F9</f>
        <v>2.6825969947509192</v>
      </c>
      <c r="G7" s="5">
        <f>CO2_yr.p!G9</f>
        <v>33.958091891973474</v>
      </c>
      <c r="H7" s="5">
        <f>CO2_yr.p!H9</f>
        <v>38.041003200650522</v>
      </c>
      <c r="I7" s="5">
        <f>CO2_yr.p!I9</f>
        <v>0</v>
      </c>
      <c r="J7" s="5">
        <f>CO2_yr.p!J9</f>
        <v>0</v>
      </c>
      <c r="K7" s="5">
        <f>CO2_yr.p!K9</f>
        <v>0</v>
      </c>
      <c r="L7" s="5">
        <f>CO2_yr.p!L9</f>
        <v>0</v>
      </c>
      <c r="M7" s="5">
        <f>CO2_yr.p!M9</f>
        <v>0</v>
      </c>
      <c r="N7" s="5">
        <f>CO2_yr.p!N9</f>
        <v>0</v>
      </c>
      <c r="O7" s="5">
        <f>CO2_yr.p!O9</f>
        <v>0</v>
      </c>
      <c r="P7" s="5">
        <f>CO2_yr.p!P9</f>
        <v>0</v>
      </c>
      <c r="Q7" s="5">
        <f>CO2_yr.p!Q9</f>
        <v>0</v>
      </c>
      <c r="R7" s="5">
        <f>CO2_yr.p!R9</f>
        <v>0</v>
      </c>
      <c r="S7" s="5">
        <f>CO2_yr.p!S9</f>
        <v>0</v>
      </c>
      <c r="T7" s="5">
        <f>CO2_yr.p!T9</f>
        <v>0</v>
      </c>
      <c r="U7" s="5">
        <f>CO2_yr.p!U9</f>
        <v>0</v>
      </c>
      <c r="V7" s="5">
        <f>CO2_yr.p!V9</f>
        <v>0</v>
      </c>
      <c r="W7" s="5">
        <f>CO2_yr.p!W9</f>
        <v>0</v>
      </c>
      <c r="X7" s="5"/>
      <c r="Y7" s="5"/>
      <c r="Z7" s="5"/>
      <c r="AA7" s="5"/>
      <c r="AB7" s="5"/>
    </row>
    <row r="8" spans="1:28" x14ac:dyDescent="0.25">
      <c r="A8" s="5" t="str">
        <f>CO2_yr.p!A10</f>
        <v>2011</v>
      </c>
      <c r="B8" s="5">
        <f>CO2_yr.p!B10</f>
        <v>0.6914621192962227</v>
      </c>
      <c r="C8" s="5">
        <f>CO2_yr.p!C10</f>
        <v>0.35391017577455897</v>
      </c>
      <c r="D8" s="5">
        <f>CO2_yr.p!D10</f>
        <v>0.24308461995868461</v>
      </c>
      <c r="E8" s="5">
        <f>CO2_yr.p!E10</f>
        <v>0.60827927533507231</v>
      </c>
      <c r="F8" s="5">
        <f>CO2_yr.p!F10</f>
        <v>3.6350050076873179</v>
      </c>
      <c r="G8" s="5">
        <f>CO2_yr.p!G10</f>
        <v>27.720513659480549</v>
      </c>
      <c r="H8" s="5">
        <f>CO2_yr.p!H10</f>
        <v>33.252254857532407</v>
      </c>
      <c r="I8" s="5">
        <f>CO2_yr.p!I10</f>
        <v>0</v>
      </c>
      <c r="J8" s="5">
        <f>CO2_yr.p!J10</f>
        <v>0</v>
      </c>
      <c r="K8" s="5">
        <f>CO2_yr.p!K10</f>
        <v>0</v>
      </c>
      <c r="L8" s="5">
        <f>CO2_yr.p!L10</f>
        <v>0</v>
      </c>
      <c r="M8" s="5">
        <f>CO2_yr.p!M10</f>
        <v>0</v>
      </c>
      <c r="N8" s="5">
        <f>CO2_yr.p!N10</f>
        <v>0</v>
      </c>
      <c r="O8" s="5">
        <f>CO2_yr.p!O10</f>
        <v>0</v>
      </c>
      <c r="P8" s="5">
        <f>CO2_yr.p!P10</f>
        <v>0</v>
      </c>
      <c r="Q8" s="5">
        <f>CO2_yr.p!Q10</f>
        <v>0</v>
      </c>
      <c r="R8" s="5">
        <f>CO2_yr.p!R10</f>
        <v>0</v>
      </c>
      <c r="S8" s="5">
        <f>CO2_yr.p!S10</f>
        <v>0</v>
      </c>
      <c r="T8" s="5">
        <f>CO2_yr.p!T10</f>
        <v>0</v>
      </c>
      <c r="U8" s="5">
        <f>CO2_yr.p!U10</f>
        <v>0</v>
      </c>
      <c r="V8" s="5">
        <f>CO2_yr.p!V10</f>
        <v>0</v>
      </c>
      <c r="W8" s="5">
        <f>CO2_yr.p!W10</f>
        <v>0</v>
      </c>
      <c r="X8" s="5"/>
      <c r="Y8" s="5"/>
      <c r="Z8" s="5"/>
      <c r="AA8" s="5"/>
      <c r="AB8" s="5"/>
    </row>
    <row r="9" spans="1:28" x14ac:dyDescent="0.25">
      <c r="A9" s="5" t="str">
        <f>CO2_yr.p!A11</f>
        <v>Gesamtergebnis</v>
      </c>
      <c r="B9" s="5">
        <f>CO2_yr.p!B11</f>
        <v>3.018624044178055</v>
      </c>
      <c r="C9" s="5">
        <f>CO2_yr.p!C11</f>
        <v>1.5425961176024408</v>
      </c>
      <c r="D9" s="5">
        <f>CO2_yr.p!D11</f>
        <v>1.0595621785924592</v>
      </c>
      <c r="E9" s="5">
        <f>CO2_yr.p!E11</f>
        <v>2.6517238212201359</v>
      </c>
      <c r="F9" s="5">
        <f>CO2_yr.p!F11</f>
        <v>15.849135188606351</v>
      </c>
      <c r="G9" s="5">
        <f>CO2_yr.p!G11</f>
        <v>153.12368172629698</v>
      </c>
      <c r="H9" s="5">
        <f>CO2_yr.p!H11</f>
        <v>177.24532307649639</v>
      </c>
      <c r="I9" s="5">
        <f>CO2_yr.p!I11</f>
        <v>0</v>
      </c>
      <c r="J9" s="5">
        <f>CO2_yr.p!J11</f>
        <v>0</v>
      </c>
      <c r="K9" s="5">
        <f>CO2_yr.p!K11</f>
        <v>0</v>
      </c>
      <c r="L9" s="5">
        <f>CO2_yr.p!L11</f>
        <v>0</v>
      </c>
      <c r="M9" s="5">
        <f>CO2_yr.p!M11</f>
        <v>0</v>
      </c>
      <c r="N9" s="5">
        <f>CO2_yr.p!N11</f>
        <v>0</v>
      </c>
      <c r="O9" s="5">
        <f>CO2_yr.p!O11</f>
        <v>0</v>
      </c>
      <c r="P9" s="5">
        <f>CO2_yr.p!P11</f>
        <v>0</v>
      </c>
      <c r="Q9" s="5">
        <f>CO2_yr.p!Q11</f>
        <v>0</v>
      </c>
      <c r="R9" s="5">
        <f>CO2_yr.p!R11</f>
        <v>0</v>
      </c>
      <c r="S9" s="5">
        <f>CO2_yr.p!S11</f>
        <v>0</v>
      </c>
      <c r="T9" s="5">
        <f>CO2_yr.p!T11</f>
        <v>0</v>
      </c>
      <c r="U9" s="5">
        <f>CO2_yr.p!U11</f>
        <v>0</v>
      </c>
      <c r="V9" s="5">
        <f>CO2_yr.p!V11</f>
        <v>0</v>
      </c>
      <c r="W9" s="5">
        <f>CO2_yr.p!W11</f>
        <v>0</v>
      </c>
      <c r="X9" s="5"/>
      <c r="Y9" s="5"/>
      <c r="Z9" s="5"/>
      <c r="AA9" s="5"/>
      <c r="AB9" s="5"/>
    </row>
    <row r="10" spans="1:28" x14ac:dyDescent="0.25">
      <c r="A10" s="5">
        <f>CO2_yr.p!A12</f>
        <v>0</v>
      </c>
      <c r="B10" s="5">
        <f>CO2_yr.p!B12</f>
        <v>0</v>
      </c>
      <c r="C10" s="5">
        <f>CO2_yr.p!C12</f>
        <v>0</v>
      </c>
      <c r="D10" s="5">
        <f>CO2_yr.p!D12</f>
        <v>0</v>
      </c>
      <c r="E10" s="5">
        <f>CO2_yr.p!E12</f>
        <v>0</v>
      </c>
      <c r="F10" s="5">
        <f>CO2_yr.p!F12</f>
        <v>0</v>
      </c>
      <c r="G10" s="5">
        <f>CO2_yr.p!G12</f>
        <v>0</v>
      </c>
      <c r="H10" s="5">
        <f>CO2_yr.p!H12</f>
        <v>0</v>
      </c>
      <c r="I10" s="5">
        <f>CO2_yr.p!I12</f>
        <v>0</v>
      </c>
      <c r="J10" s="5">
        <f>CO2_yr.p!J12</f>
        <v>0</v>
      </c>
      <c r="K10" s="5">
        <f>CO2_yr.p!K12</f>
        <v>0</v>
      </c>
      <c r="L10" s="5">
        <f>CO2_yr.p!L12</f>
        <v>0</v>
      </c>
      <c r="M10" s="5">
        <f>CO2_yr.p!M12</f>
        <v>0</v>
      </c>
      <c r="N10" s="5">
        <f>CO2_yr.p!N12</f>
        <v>0</v>
      </c>
      <c r="O10" s="5">
        <f>CO2_yr.p!O12</f>
        <v>0</v>
      </c>
      <c r="P10" s="5">
        <f>CO2_yr.p!P12</f>
        <v>0</v>
      </c>
      <c r="Q10" s="5">
        <f>CO2_yr.p!Q12</f>
        <v>0</v>
      </c>
      <c r="R10" s="5">
        <f>CO2_yr.p!R12</f>
        <v>0</v>
      </c>
      <c r="S10" s="5">
        <f>CO2_yr.p!S12</f>
        <v>0</v>
      </c>
      <c r="T10" s="5">
        <f>CO2_yr.p!T12</f>
        <v>0</v>
      </c>
      <c r="U10" s="5">
        <f>CO2_yr.p!U12</f>
        <v>0</v>
      </c>
      <c r="V10" s="5">
        <f>CO2_yr.p!V12</f>
        <v>0</v>
      </c>
      <c r="W10" s="5">
        <f>CO2_yr.p!W12</f>
        <v>0</v>
      </c>
      <c r="X10" s="5"/>
      <c r="Y10" s="5"/>
      <c r="Z10" s="5"/>
      <c r="AA10" s="5"/>
      <c r="AB10" s="5"/>
    </row>
    <row r="11" spans="1:28" x14ac:dyDescent="0.25">
      <c r="A11" s="5">
        <f>CO2_yr.p!A13</f>
        <v>0</v>
      </c>
      <c r="B11" s="5">
        <f>CO2_yr.p!B13</f>
        <v>0</v>
      </c>
      <c r="C11" s="5">
        <f>CO2_yr.p!C13</f>
        <v>0</v>
      </c>
      <c r="D11" s="5">
        <f>CO2_yr.p!D13</f>
        <v>0</v>
      </c>
      <c r="E11" s="5">
        <f>CO2_yr.p!E13</f>
        <v>0</v>
      </c>
      <c r="F11" s="5">
        <f>CO2_yr.p!F13</f>
        <v>0</v>
      </c>
      <c r="G11" s="5">
        <f>CO2_yr.p!G13</f>
        <v>0</v>
      </c>
      <c r="H11" s="5">
        <f>CO2_yr.p!H13</f>
        <v>0</v>
      </c>
      <c r="I11" s="5">
        <f>CO2_yr.p!I13</f>
        <v>0</v>
      </c>
      <c r="J11" s="5">
        <f>CO2_yr.p!J13</f>
        <v>0</v>
      </c>
      <c r="K11" s="5">
        <f>CO2_yr.p!K13</f>
        <v>0</v>
      </c>
      <c r="L11" s="5">
        <f>CO2_yr.p!L13</f>
        <v>0</v>
      </c>
      <c r="M11" s="5">
        <f>CO2_yr.p!M13</f>
        <v>0</v>
      </c>
      <c r="N11" s="5">
        <f>CO2_yr.p!N13</f>
        <v>0</v>
      </c>
      <c r="O11" s="5">
        <f>CO2_yr.p!O13</f>
        <v>0</v>
      </c>
      <c r="P11" s="5">
        <f>CO2_yr.p!P13</f>
        <v>0</v>
      </c>
      <c r="Q11" s="5">
        <f>CO2_yr.p!Q13</f>
        <v>0</v>
      </c>
      <c r="R11" s="5">
        <f>CO2_yr.p!R13</f>
        <v>0</v>
      </c>
      <c r="S11" s="5">
        <f>CO2_yr.p!S13</f>
        <v>0</v>
      </c>
      <c r="T11" s="5">
        <f>CO2_yr.p!T13</f>
        <v>0</v>
      </c>
      <c r="U11" s="5">
        <f>CO2_yr.p!U13</f>
        <v>0</v>
      </c>
      <c r="V11" s="5">
        <f>CO2_yr.p!V13</f>
        <v>0</v>
      </c>
      <c r="W11" s="5">
        <f>CO2_yr.p!W13</f>
        <v>0</v>
      </c>
      <c r="X11" s="5"/>
      <c r="Y11" s="5"/>
      <c r="Z11" s="5"/>
      <c r="AA11" s="5"/>
      <c r="AB11" s="5"/>
    </row>
    <row r="12" spans="1:28" x14ac:dyDescent="0.25">
      <c r="A12" s="5">
        <f>CO2_yr.p!A14</f>
        <v>0</v>
      </c>
      <c r="B12" s="5">
        <f>CO2_yr.p!B14</f>
        <v>0</v>
      </c>
      <c r="C12" s="5">
        <f>CO2_yr.p!C14</f>
        <v>0</v>
      </c>
      <c r="D12" s="5">
        <f>CO2_yr.p!D14</f>
        <v>0</v>
      </c>
      <c r="E12" s="5">
        <f>CO2_yr.p!E14</f>
        <v>0</v>
      </c>
      <c r="F12" s="5">
        <f>CO2_yr.p!F14</f>
        <v>0</v>
      </c>
      <c r="G12" s="5">
        <f>CO2_yr.p!G14</f>
        <v>0</v>
      </c>
      <c r="H12" s="5">
        <f>CO2_yr.p!H14</f>
        <v>0</v>
      </c>
      <c r="I12" s="5">
        <f>CO2_yr.p!I14</f>
        <v>0</v>
      </c>
      <c r="J12" s="5">
        <f>CO2_yr.p!J14</f>
        <v>0</v>
      </c>
      <c r="K12" s="5">
        <f>CO2_yr.p!K14</f>
        <v>0</v>
      </c>
      <c r="L12" s="5">
        <f>CO2_yr.p!L14</f>
        <v>0</v>
      </c>
      <c r="M12" s="5">
        <f>CO2_yr.p!M14</f>
        <v>0</v>
      </c>
      <c r="N12" s="5">
        <f>CO2_yr.p!N14</f>
        <v>0</v>
      </c>
      <c r="O12" s="5">
        <f>CO2_yr.p!O14</f>
        <v>0</v>
      </c>
      <c r="P12" s="5">
        <f>CO2_yr.p!P14</f>
        <v>0</v>
      </c>
      <c r="Q12" s="5">
        <f>CO2_yr.p!Q14</f>
        <v>0</v>
      </c>
      <c r="R12" s="5">
        <f>CO2_yr.p!R14</f>
        <v>0</v>
      </c>
      <c r="S12" s="5">
        <f>CO2_yr.p!S14</f>
        <v>0</v>
      </c>
      <c r="T12" s="5">
        <f>CO2_yr.p!T14</f>
        <v>0</v>
      </c>
      <c r="U12" s="5">
        <f>CO2_yr.p!U14</f>
        <v>0</v>
      </c>
      <c r="V12" s="5">
        <f>CO2_yr.p!V14</f>
        <v>0</v>
      </c>
      <c r="W12" s="5">
        <f>CO2_yr.p!W14</f>
        <v>0</v>
      </c>
      <c r="X12" s="5"/>
      <c r="Y12" s="5"/>
      <c r="Z12" s="5"/>
      <c r="AA12" s="5"/>
      <c r="AB12" s="5"/>
    </row>
    <row r="13" spans="1:28" x14ac:dyDescent="0.25">
      <c r="A13" s="5">
        <f>CO2_yr.p!A15</f>
        <v>0</v>
      </c>
      <c r="B13" s="5">
        <f>CO2_yr.p!B15</f>
        <v>0</v>
      </c>
      <c r="C13" s="5">
        <f>CO2_yr.p!C15</f>
        <v>0</v>
      </c>
      <c r="D13" s="5">
        <f>CO2_yr.p!D15</f>
        <v>0</v>
      </c>
      <c r="E13" s="5">
        <f>CO2_yr.p!E15</f>
        <v>0</v>
      </c>
      <c r="F13" s="5">
        <f>CO2_yr.p!F15</f>
        <v>0</v>
      </c>
      <c r="G13" s="5">
        <f>CO2_yr.p!G15</f>
        <v>0</v>
      </c>
      <c r="H13" s="5">
        <f>CO2_yr.p!H15</f>
        <v>0</v>
      </c>
      <c r="I13" s="5">
        <f>CO2_yr.p!I15</f>
        <v>0</v>
      </c>
      <c r="J13" s="5">
        <f>CO2_yr.p!J15</f>
        <v>0</v>
      </c>
      <c r="K13" s="5">
        <f>CO2_yr.p!K15</f>
        <v>0</v>
      </c>
      <c r="L13" s="5">
        <f>CO2_yr.p!L15</f>
        <v>0</v>
      </c>
      <c r="M13" s="5">
        <f>CO2_yr.p!M15</f>
        <v>0</v>
      </c>
      <c r="N13" s="5">
        <f>CO2_yr.p!N15</f>
        <v>0</v>
      </c>
      <c r="O13" s="5">
        <f>CO2_yr.p!O15</f>
        <v>0</v>
      </c>
      <c r="P13" s="5">
        <f>CO2_yr.p!P15</f>
        <v>0</v>
      </c>
      <c r="Q13" s="5">
        <f>CO2_yr.p!Q15</f>
        <v>0</v>
      </c>
      <c r="R13" s="5">
        <f>CO2_yr.p!R15</f>
        <v>0</v>
      </c>
      <c r="S13" s="5">
        <f>CO2_yr.p!S15</f>
        <v>0</v>
      </c>
      <c r="T13" s="5">
        <f>CO2_yr.p!T15</f>
        <v>0</v>
      </c>
      <c r="U13" s="5">
        <f>CO2_yr.p!U15</f>
        <v>0</v>
      </c>
      <c r="V13" s="5">
        <f>CO2_yr.p!V15</f>
        <v>0</v>
      </c>
      <c r="W13" s="5">
        <f>CO2_yr.p!W15</f>
        <v>0</v>
      </c>
      <c r="X13" s="5"/>
      <c r="Y13" s="5"/>
      <c r="Z13" s="5"/>
      <c r="AA13" s="5"/>
      <c r="AB13" s="5"/>
    </row>
    <row r="14" spans="1:28" x14ac:dyDescent="0.25">
      <c r="B14" s="5"/>
    </row>
    <row r="15" spans="1:28" x14ac:dyDescent="0.25">
      <c r="A15" t="s">
        <v>176</v>
      </c>
      <c r="B15" s="5"/>
    </row>
    <row r="16" spans="1:28" x14ac:dyDescent="0.25">
      <c r="B16" s="5" t="str">
        <f>carblim_yr.p!B4</f>
        <v>DEU</v>
      </c>
      <c r="C16" s="5" t="str">
        <f>carblim_yr.p!C4</f>
        <v>EU28</v>
      </c>
      <c r="D16" s="5" t="str">
        <f>carblim_yr.p!D4</f>
        <v>EUN</v>
      </c>
      <c r="E16" s="5" t="str">
        <f>carblim_yr.p!E4</f>
        <v>EUS</v>
      </c>
      <c r="F16" s="5" t="str">
        <f>carblim_yr.p!F4</f>
        <v>FRA</v>
      </c>
      <c r="G16" s="5" t="str">
        <f>carblim_yr.p!G4</f>
        <v>Gesamtergebnis</v>
      </c>
      <c r="H16" s="5">
        <f>carblim_yr.p!H4</f>
        <v>0</v>
      </c>
      <c r="I16" s="5">
        <f>carblim_yr.p!I4</f>
        <v>0</v>
      </c>
      <c r="J16" s="5">
        <f>carblim_yr.p!J4</f>
        <v>0</v>
      </c>
      <c r="K16" s="5">
        <f>carblim_yr.p!K4</f>
        <v>0</v>
      </c>
      <c r="L16" s="5">
        <f>carblim_yr.p!L4</f>
        <v>0</v>
      </c>
      <c r="M16" s="5">
        <f>carblim_yr.p!M4</f>
        <v>0</v>
      </c>
      <c r="N16" s="5">
        <f>carblim_yr.p!N4</f>
        <v>0</v>
      </c>
      <c r="O16" s="5">
        <f>carblim_yr.p!O4</f>
        <v>0</v>
      </c>
      <c r="P16" s="5">
        <f>carblim_yr.p!P4</f>
        <v>0</v>
      </c>
      <c r="Q16" s="5">
        <f>carblim_yr.p!Q4</f>
        <v>0</v>
      </c>
      <c r="R16" s="5">
        <f>carblim_yr.p!R4</f>
        <v>0</v>
      </c>
      <c r="S16" s="5">
        <f>carblim_yr.p!S4</f>
        <v>0</v>
      </c>
      <c r="T16" s="5">
        <f>carblim_yr.p!T4</f>
        <v>0</v>
      </c>
      <c r="U16" s="5">
        <f>carblim_yr.p!U4</f>
        <v>0</v>
      </c>
      <c r="V16" s="5">
        <f>carblim_yr.p!V4</f>
        <v>0</v>
      </c>
      <c r="W16" s="5"/>
    </row>
    <row r="17" spans="1:23" x14ac:dyDescent="0.25">
      <c r="A17" s="5" t="str">
        <f>carblim_yr.p!A5</f>
        <v>2015</v>
      </c>
      <c r="B17" s="5">
        <f>carblim_yr.p!B5</f>
        <v>0.62749032650546066</v>
      </c>
      <c r="C17" s="5">
        <f>carblim_yr.p!C5</f>
        <v>3.2933885902244158</v>
      </c>
      <c r="D17" s="5">
        <f>carblim_yr.p!D5</f>
        <v>0.22015303891544807</v>
      </c>
      <c r="E17" s="5">
        <f>carblim_yr.p!E5</f>
        <v>0.55098945722697501</v>
      </c>
      <c r="F17" s="5">
        <f>carblim_yr.p!F5</f>
        <v>0.32051440925436336</v>
      </c>
      <c r="G17" s="5">
        <f>carblim_yr.p!G5</f>
        <v>5.0125358221266625</v>
      </c>
      <c r="H17" s="5">
        <f>carblim_yr.p!H5</f>
        <v>0</v>
      </c>
      <c r="I17" s="5">
        <f>carblim_yr.p!I5</f>
        <v>0</v>
      </c>
      <c r="J17" s="5">
        <f>carblim_yr.p!J5</f>
        <v>0</v>
      </c>
      <c r="K17" s="5">
        <f>carblim_yr.p!K5</f>
        <v>0</v>
      </c>
      <c r="L17" s="5">
        <f>carblim_yr.p!L5</f>
        <v>0</v>
      </c>
      <c r="M17" s="5">
        <f>carblim_yr.p!M5</f>
        <v>0</v>
      </c>
      <c r="N17" s="5">
        <f>carblim_yr.p!N5</f>
        <v>0</v>
      </c>
      <c r="O17" s="5">
        <f>carblim_yr.p!O5</f>
        <v>0</v>
      </c>
      <c r="P17" s="5">
        <f>carblim_yr.p!P5</f>
        <v>0</v>
      </c>
      <c r="Q17" s="5">
        <f>carblim_yr.p!Q5</f>
        <v>0</v>
      </c>
      <c r="R17" s="5">
        <f>carblim_yr.p!R5</f>
        <v>0</v>
      </c>
      <c r="S17" s="5">
        <f>carblim_yr.p!S5</f>
        <v>0</v>
      </c>
      <c r="T17" s="5">
        <f>carblim_yr.p!T5</f>
        <v>0</v>
      </c>
      <c r="U17" s="5">
        <f>carblim_yr.p!U5</f>
        <v>0</v>
      </c>
      <c r="V17" s="5">
        <f>carblim_yr.p!V5</f>
        <v>0</v>
      </c>
    </row>
    <row r="18" spans="1:23" x14ac:dyDescent="0.25">
      <c r="A18" s="5" t="str">
        <f>carblim_yr.p!A6</f>
        <v>2020</v>
      </c>
      <c r="B18" s="5">
        <f>carblim_yr.p!B6</f>
        <v>0.60855894886313389</v>
      </c>
      <c r="C18" s="5">
        <f>carblim_yr.p!C6</f>
        <v>3.194027085367932</v>
      </c>
      <c r="D18" s="5">
        <f>carblim_yr.p!D6</f>
        <v>0.21351102366395408</v>
      </c>
      <c r="E18" s="5">
        <f>carblim_yr.p!E6</f>
        <v>0.53436611013922708</v>
      </c>
      <c r="F18" s="5">
        <f>carblim_yr.p!F6</f>
        <v>0.31084449234075362</v>
      </c>
      <c r="G18" s="5">
        <f>carblim_yr.p!G6</f>
        <v>4.8613076603750001</v>
      </c>
      <c r="H18" s="5">
        <f>carblim_yr.p!H6</f>
        <v>0</v>
      </c>
      <c r="I18" s="5">
        <f>carblim_yr.p!I6</f>
        <v>0</v>
      </c>
      <c r="J18" s="5">
        <f>carblim_yr.p!J6</f>
        <v>0</v>
      </c>
      <c r="K18" s="5">
        <f>carblim_yr.p!K6</f>
        <v>0</v>
      </c>
      <c r="L18" s="5">
        <f>carblim_yr.p!L6</f>
        <v>0</v>
      </c>
      <c r="M18" s="5">
        <f>carblim_yr.p!M6</f>
        <v>0</v>
      </c>
      <c r="N18" s="5">
        <f>carblim_yr.p!N6</f>
        <v>0</v>
      </c>
      <c r="O18" s="5">
        <f>carblim_yr.p!O6</f>
        <v>0</v>
      </c>
      <c r="P18" s="5">
        <f>carblim_yr.p!P6</f>
        <v>0</v>
      </c>
      <c r="Q18" s="5">
        <f>carblim_yr.p!Q6</f>
        <v>0</v>
      </c>
      <c r="R18" s="5">
        <f>carblim_yr.p!R6</f>
        <v>0</v>
      </c>
      <c r="S18" s="5">
        <f>carblim_yr.p!S6</f>
        <v>0</v>
      </c>
      <c r="T18" s="5">
        <f>carblim_yr.p!T6</f>
        <v>0</v>
      </c>
      <c r="U18" s="5">
        <f>carblim_yr.p!U6</f>
        <v>0</v>
      </c>
      <c r="V18" s="5">
        <f>carblim_yr.p!V6</f>
        <v>0</v>
      </c>
    </row>
    <row r="19" spans="1:23" x14ac:dyDescent="0.25">
      <c r="A19" s="5" t="str">
        <f>carblim_yr.p!A7</f>
        <v>2025</v>
      </c>
      <c r="B19" s="5">
        <f>carblim_yr.p!B7</f>
        <v>0.57999663211352215</v>
      </c>
      <c r="C19" s="5">
        <f>carblim_yr.p!C7</f>
        <v>3.0441175104786877</v>
      </c>
      <c r="D19" s="5">
        <f>carblim_yr.p!D7</f>
        <v>0.20349002323529183</v>
      </c>
      <c r="E19" s="5">
        <f>carblim_yr.p!E7</f>
        <v>0.50928598581180207</v>
      </c>
      <c r="F19" s="5">
        <f>carblim_yr.p!F7</f>
        <v>0.29625520913869907</v>
      </c>
      <c r="G19" s="5">
        <f>carblim_yr.p!G7</f>
        <v>4.633145360778002</v>
      </c>
      <c r="H19" s="5">
        <f>carblim_yr.p!H7</f>
        <v>0</v>
      </c>
      <c r="I19" s="5">
        <f>carblim_yr.p!I7</f>
        <v>0</v>
      </c>
      <c r="J19" s="5">
        <f>carblim_yr.p!J7</f>
        <v>0</v>
      </c>
      <c r="K19" s="5">
        <f>carblim_yr.p!K7</f>
        <v>0</v>
      </c>
      <c r="L19" s="5">
        <f>carblim_yr.p!L7</f>
        <v>0</v>
      </c>
      <c r="M19" s="5">
        <f>carblim_yr.p!M7</f>
        <v>0</v>
      </c>
      <c r="N19" s="5">
        <f>carblim_yr.p!N7</f>
        <v>0</v>
      </c>
      <c r="O19" s="5">
        <f>carblim_yr.p!O7</f>
        <v>0</v>
      </c>
      <c r="P19" s="5">
        <f>carblim_yr.p!P7</f>
        <v>0</v>
      </c>
      <c r="Q19" s="5">
        <f>carblim_yr.p!Q7</f>
        <v>0</v>
      </c>
      <c r="R19" s="5">
        <f>carblim_yr.p!R7</f>
        <v>0</v>
      </c>
      <c r="S19" s="5">
        <f>carblim_yr.p!S7</f>
        <v>0</v>
      </c>
      <c r="T19" s="5">
        <f>carblim_yr.p!T7</f>
        <v>0</v>
      </c>
      <c r="U19" s="5">
        <f>carblim_yr.p!U7</f>
        <v>0</v>
      </c>
      <c r="V19" s="5">
        <f>carblim_yr.p!V7</f>
        <v>0</v>
      </c>
    </row>
    <row r="20" spans="1:23" x14ac:dyDescent="0.25">
      <c r="A20" s="5" t="str">
        <f>carblim_yr.p!A8</f>
        <v>2030</v>
      </c>
      <c r="B20" s="5">
        <f>carblim_yr.p!B8</f>
        <v>0.51111601704355758</v>
      </c>
      <c r="C20" s="5">
        <f>carblim_yr.p!C8</f>
        <v>2.6825969862940218</v>
      </c>
      <c r="D20" s="5">
        <f>carblim_yr.p!D8</f>
        <v>0.17932347262969309</v>
      </c>
      <c r="E20" s="5">
        <f>carblim_yr.p!E8</f>
        <v>0.44880299331338352</v>
      </c>
      <c r="F20" s="5">
        <f>carblim_yr.p!F8</f>
        <v>0.26107183066149359</v>
      </c>
      <c r="G20" s="5">
        <f>carblim_yr.p!G8</f>
        <v>4.0829112999421495</v>
      </c>
      <c r="H20" s="5">
        <f>carblim_yr.p!H8</f>
        <v>0</v>
      </c>
      <c r="I20" s="5">
        <f>carblim_yr.p!I8</f>
        <v>0</v>
      </c>
      <c r="J20" s="5">
        <f>carblim_yr.p!J8</f>
        <v>0</v>
      </c>
      <c r="K20" s="5">
        <f>carblim_yr.p!K8</f>
        <v>0</v>
      </c>
      <c r="L20" s="5">
        <f>carblim_yr.p!L8</f>
        <v>0</v>
      </c>
      <c r="M20" s="5">
        <f>carblim_yr.p!M8</f>
        <v>0</v>
      </c>
      <c r="N20" s="5">
        <f>carblim_yr.p!N8</f>
        <v>0</v>
      </c>
      <c r="O20" s="5">
        <f>carblim_yr.p!O8</f>
        <v>0</v>
      </c>
      <c r="P20" s="5">
        <f>carblim_yr.p!P8</f>
        <v>0</v>
      </c>
      <c r="Q20" s="5">
        <f>carblim_yr.p!Q8</f>
        <v>0</v>
      </c>
      <c r="R20" s="5">
        <f>carblim_yr.p!R8</f>
        <v>0</v>
      </c>
      <c r="S20" s="5">
        <f>carblim_yr.p!S8</f>
        <v>0</v>
      </c>
      <c r="T20" s="5">
        <f>carblim_yr.p!T8</f>
        <v>0</v>
      </c>
      <c r="U20" s="5">
        <f>carblim_yr.p!U8</f>
        <v>0</v>
      </c>
      <c r="V20" s="5">
        <f>carblim_yr.p!V8</f>
        <v>0</v>
      </c>
    </row>
    <row r="21" spans="1:23" x14ac:dyDescent="0.25">
      <c r="A21" s="5" t="str">
        <f>carblim_yr.p!A9</f>
        <v>Gesamtergebnis</v>
      </c>
      <c r="B21" s="5">
        <f>carblim_yr.p!B9</f>
        <v>2.3271619245256741</v>
      </c>
      <c r="C21" s="5">
        <f>carblim_yr.p!C9</f>
        <v>12.214130172365056</v>
      </c>
      <c r="D21" s="5">
        <f>carblim_yr.p!D9</f>
        <v>0.81647755844438707</v>
      </c>
      <c r="E21" s="5">
        <f>carblim_yr.p!E9</f>
        <v>2.0434445464913877</v>
      </c>
      <c r="F21" s="5">
        <f>carblim_yr.p!F9</f>
        <v>1.1886859413953097</v>
      </c>
      <c r="G21" s="5">
        <f>carblim_yr.p!G9</f>
        <v>18.589900143221815</v>
      </c>
      <c r="H21" s="5">
        <f>carblim_yr.p!H9</f>
        <v>0</v>
      </c>
      <c r="I21" s="5">
        <f>carblim_yr.p!I9</f>
        <v>0</v>
      </c>
      <c r="J21" s="5">
        <f>carblim_yr.p!J9</f>
        <v>0</v>
      </c>
      <c r="K21" s="5">
        <f>carblim_yr.p!K9</f>
        <v>0</v>
      </c>
      <c r="L21" s="5">
        <f>carblim_yr.p!L9</f>
        <v>0</v>
      </c>
      <c r="M21" s="5">
        <f>carblim_yr.p!M9</f>
        <v>0</v>
      </c>
      <c r="N21" s="5">
        <f>carblim_yr.p!N9</f>
        <v>0</v>
      </c>
      <c r="O21" s="5">
        <f>carblim_yr.p!O9</f>
        <v>0</v>
      </c>
      <c r="P21" s="5">
        <f>carblim_yr.p!P9</f>
        <v>0</v>
      </c>
      <c r="Q21" s="5">
        <f>carblim_yr.p!Q9</f>
        <v>0</v>
      </c>
      <c r="R21" s="5">
        <f>carblim_yr.p!R9</f>
        <v>0</v>
      </c>
      <c r="S21" s="5">
        <f>carblim_yr.p!S9</f>
        <v>0</v>
      </c>
      <c r="T21" s="5">
        <f>carblim_yr.p!T9</f>
        <v>0</v>
      </c>
      <c r="U21" s="5">
        <f>carblim_yr.p!U9</f>
        <v>0</v>
      </c>
      <c r="V21" s="5">
        <f>carblim_yr.p!V9</f>
        <v>0</v>
      </c>
    </row>
    <row r="22" spans="1:23" x14ac:dyDescent="0.25">
      <c r="A22" s="5">
        <f>carblim_yr.p!A10</f>
        <v>0</v>
      </c>
      <c r="B22" s="5">
        <f>carblim_yr.p!B10</f>
        <v>0</v>
      </c>
      <c r="C22" s="5">
        <f>carblim_yr.p!C10</f>
        <v>0</v>
      </c>
      <c r="D22" s="5">
        <f>carblim_yr.p!D10</f>
        <v>0</v>
      </c>
      <c r="E22" s="5">
        <f>carblim_yr.p!E10</f>
        <v>0</v>
      </c>
      <c r="F22" s="5">
        <f>carblim_yr.p!F10</f>
        <v>0</v>
      </c>
      <c r="G22" s="5">
        <f>carblim_yr.p!G10</f>
        <v>0</v>
      </c>
      <c r="H22" s="5">
        <f>carblim_yr.p!H10</f>
        <v>0</v>
      </c>
      <c r="I22" s="5">
        <f>carblim_yr.p!I10</f>
        <v>0</v>
      </c>
      <c r="J22" s="5">
        <f>carblim_yr.p!J10</f>
        <v>0</v>
      </c>
      <c r="K22" s="5">
        <f>carblim_yr.p!K10</f>
        <v>0</v>
      </c>
      <c r="L22" s="5">
        <f>carblim_yr.p!L10</f>
        <v>0</v>
      </c>
      <c r="M22" s="5">
        <f>carblim_yr.p!M10</f>
        <v>0</v>
      </c>
      <c r="N22" s="5">
        <f>carblim_yr.p!N10</f>
        <v>0</v>
      </c>
      <c r="O22" s="5">
        <f>carblim_yr.p!O10</f>
        <v>0</v>
      </c>
      <c r="P22" s="5">
        <f>carblim_yr.p!P10</f>
        <v>0</v>
      </c>
      <c r="Q22" s="5">
        <f>carblim_yr.p!Q10</f>
        <v>0</v>
      </c>
      <c r="R22" s="5">
        <f>carblim_yr.p!R10</f>
        <v>0</v>
      </c>
      <c r="S22" s="5">
        <f>carblim_yr.p!S10</f>
        <v>0</v>
      </c>
      <c r="T22" s="5">
        <f>carblim_yr.p!T10</f>
        <v>0</v>
      </c>
      <c r="U22" s="5">
        <f>carblim_yr.p!U10</f>
        <v>0</v>
      </c>
      <c r="V22" s="5">
        <f>carblim_yr.p!V10</f>
        <v>0</v>
      </c>
    </row>
    <row r="23" spans="1:23" x14ac:dyDescent="0.25">
      <c r="A23" s="5">
        <f>carblim_yr.p!A11</f>
        <v>0</v>
      </c>
      <c r="B23" s="5">
        <f>carblim_yr.p!B11</f>
        <v>0</v>
      </c>
      <c r="C23" s="5">
        <f>carblim_yr.p!C11</f>
        <v>0</v>
      </c>
      <c r="D23" s="5">
        <f>carblim_yr.p!D11</f>
        <v>0</v>
      </c>
      <c r="E23" s="5">
        <f>carblim_yr.p!E11</f>
        <v>0</v>
      </c>
      <c r="F23" s="5">
        <f>carblim_yr.p!F11</f>
        <v>0</v>
      </c>
      <c r="G23" s="5">
        <f>carblim_yr.p!G11</f>
        <v>0</v>
      </c>
      <c r="H23" s="5">
        <f>carblim_yr.p!H11</f>
        <v>0</v>
      </c>
      <c r="I23" s="5">
        <f>carblim_yr.p!I11</f>
        <v>0</v>
      </c>
      <c r="J23" s="5">
        <f>carblim_yr.p!J11</f>
        <v>0</v>
      </c>
      <c r="K23" s="5">
        <f>carblim_yr.p!K11</f>
        <v>0</v>
      </c>
      <c r="L23" s="5">
        <f>carblim_yr.p!L11</f>
        <v>0</v>
      </c>
      <c r="M23" s="5">
        <f>carblim_yr.p!M11</f>
        <v>0</v>
      </c>
      <c r="N23" s="5">
        <f>carblim_yr.p!N11</f>
        <v>0</v>
      </c>
      <c r="O23" s="5">
        <f>carblim_yr.p!O11</f>
        <v>0</v>
      </c>
      <c r="P23" s="5">
        <f>carblim_yr.p!P11</f>
        <v>0</v>
      </c>
      <c r="Q23" s="5">
        <f>carblim_yr.p!Q11</f>
        <v>0</v>
      </c>
      <c r="R23" s="5">
        <f>carblim_yr.p!R11</f>
        <v>0</v>
      </c>
      <c r="S23" s="5">
        <f>carblim_yr.p!S11</f>
        <v>0</v>
      </c>
      <c r="T23" s="5">
        <f>carblim_yr.p!T11</f>
        <v>0</v>
      </c>
      <c r="U23" s="5">
        <f>carblim_yr.p!U11</f>
        <v>0</v>
      </c>
      <c r="V23" s="5">
        <f>carblim_yr.p!V11</f>
        <v>0</v>
      </c>
    </row>
    <row r="24" spans="1:23" x14ac:dyDescent="0.25">
      <c r="A24" s="5">
        <f>carblim_yr.p!A12</f>
        <v>0</v>
      </c>
      <c r="B24" s="5">
        <f>carblim_yr.p!B12</f>
        <v>0</v>
      </c>
      <c r="C24" s="5">
        <f>carblim_yr.p!C12</f>
        <v>0</v>
      </c>
      <c r="D24" s="5">
        <f>carblim_yr.p!D12</f>
        <v>0</v>
      </c>
      <c r="E24" s="5">
        <f>carblim_yr.p!E12</f>
        <v>0</v>
      </c>
      <c r="F24" s="5">
        <f>carblim_yr.p!F12</f>
        <v>0</v>
      </c>
      <c r="G24" s="5">
        <f>carblim_yr.p!G12</f>
        <v>0</v>
      </c>
      <c r="H24" s="5">
        <f>carblim_yr.p!H12</f>
        <v>0</v>
      </c>
      <c r="I24" s="5">
        <f>carblim_yr.p!I12</f>
        <v>0</v>
      </c>
      <c r="J24" s="5">
        <f>carblim_yr.p!J12</f>
        <v>0</v>
      </c>
      <c r="K24" s="5">
        <f>carblim_yr.p!K12</f>
        <v>0</v>
      </c>
      <c r="L24" s="5">
        <f>carblim_yr.p!L12</f>
        <v>0</v>
      </c>
      <c r="M24" s="5">
        <f>carblim_yr.p!M12</f>
        <v>0</v>
      </c>
      <c r="N24" s="5">
        <f>carblim_yr.p!N12</f>
        <v>0</v>
      </c>
      <c r="O24" s="5">
        <f>carblim_yr.p!O12</f>
        <v>0</v>
      </c>
      <c r="P24" s="5">
        <f>carblim_yr.p!P12</f>
        <v>0</v>
      </c>
      <c r="Q24" s="5">
        <f>carblim_yr.p!Q12</f>
        <v>0</v>
      </c>
      <c r="R24" s="5">
        <f>carblim_yr.p!R12</f>
        <v>0</v>
      </c>
      <c r="S24" s="5">
        <f>carblim_yr.p!S12</f>
        <v>0</v>
      </c>
      <c r="T24" s="5">
        <f>carblim_yr.p!T12</f>
        <v>0</v>
      </c>
      <c r="U24" s="5">
        <f>carblim_yr.p!U12</f>
        <v>0</v>
      </c>
      <c r="V24" s="5">
        <f>carblim_yr.p!V12</f>
        <v>0</v>
      </c>
    </row>
    <row r="25" spans="1:23" x14ac:dyDescent="0.25">
      <c r="A25" s="5">
        <f>carblim_yr.p!A13</f>
        <v>0</v>
      </c>
      <c r="B25" s="5">
        <f>carblim_yr.p!B13</f>
        <v>0</v>
      </c>
      <c r="C25" s="5">
        <f>carblim_yr.p!C13</f>
        <v>0</v>
      </c>
      <c r="D25" s="5">
        <f>carblim_yr.p!D13</f>
        <v>0</v>
      </c>
      <c r="E25" s="5">
        <f>carblim_yr.p!E13</f>
        <v>0</v>
      </c>
      <c r="F25" s="5">
        <f>carblim_yr.p!F13</f>
        <v>0</v>
      </c>
      <c r="G25" s="5">
        <f>carblim_yr.p!G13</f>
        <v>0</v>
      </c>
      <c r="H25" s="5">
        <f>carblim_yr.p!H13</f>
        <v>0</v>
      </c>
      <c r="I25" s="5">
        <f>carblim_yr.p!I13</f>
        <v>0</v>
      </c>
      <c r="J25" s="5">
        <f>carblim_yr.p!J13</f>
        <v>0</v>
      </c>
      <c r="K25" s="5">
        <f>carblim_yr.p!K13</f>
        <v>0</v>
      </c>
      <c r="L25" s="5">
        <f>carblim_yr.p!L13</f>
        <v>0</v>
      </c>
      <c r="M25" s="5">
        <f>carblim_yr.p!M13</f>
        <v>0</v>
      </c>
      <c r="N25" s="5">
        <f>carblim_yr.p!N13</f>
        <v>0</v>
      </c>
      <c r="O25" s="5">
        <f>carblim_yr.p!O13</f>
        <v>0</v>
      </c>
      <c r="P25" s="5">
        <f>carblim_yr.p!P13</f>
        <v>0</v>
      </c>
      <c r="Q25" s="5">
        <f>carblim_yr.p!Q13</f>
        <v>0</v>
      </c>
      <c r="R25" s="5">
        <f>carblim_yr.p!R13</f>
        <v>0</v>
      </c>
      <c r="S25" s="5">
        <f>carblim_yr.p!S13</f>
        <v>0</v>
      </c>
      <c r="T25" s="5">
        <f>carblim_yr.p!T13</f>
        <v>0</v>
      </c>
      <c r="U25" s="5">
        <f>carblim_yr.p!U13</f>
        <v>0</v>
      </c>
      <c r="V25" s="5">
        <f>carblim_yr.p!V13</f>
        <v>0</v>
      </c>
    </row>
    <row r="26" spans="1:23" x14ac:dyDescent="0.25">
      <c r="A26" s="5">
        <f>carblim_yr.p!A14</f>
        <v>0</v>
      </c>
      <c r="B26" s="5">
        <f>carblim_yr.p!B14</f>
        <v>0</v>
      </c>
      <c r="C26" s="5">
        <f>carblim_yr.p!C14</f>
        <v>0</v>
      </c>
      <c r="D26" s="5">
        <f>carblim_yr.p!D14</f>
        <v>0</v>
      </c>
      <c r="E26" s="5">
        <f>carblim_yr.p!E14</f>
        <v>0</v>
      </c>
      <c r="F26" s="5">
        <f>carblim_yr.p!F14</f>
        <v>0</v>
      </c>
      <c r="G26" s="5">
        <f>carblim_yr.p!G14</f>
        <v>0</v>
      </c>
      <c r="H26" s="5">
        <f>carblim_yr.p!H14</f>
        <v>0</v>
      </c>
      <c r="I26" s="5">
        <f>carblim_yr.p!I14</f>
        <v>0</v>
      </c>
      <c r="J26" s="5">
        <f>carblim_yr.p!J14</f>
        <v>0</v>
      </c>
      <c r="K26" s="5">
        <f>carblim_yr.p!K14</f>
        <v>0</v>
      </c>
      <c r="L26" s="5">
        <f>carblim_yr.p!L14</f>
        <v>0</v>
      </c>
      <c r="M26" s="5">
        <f>carblim_yr.p!M14</f>
        <v>0</v>
      </c>
      <c r="N26" s="5">
        <f>carblim_yr.p!N14</f>
        <v>0</v>
      </c>
      <c r="O26" s="5">
        <f>carblim_yr.p!O14</f>
        <v>0</v>
      </c>
      <c r="P26" s="5">
        <f>carblim_yr.p!P14</f>
        <v>0</v>
      </c>
      <c r="Q26" s="5">
        <f>carblim_yr.p!Q14</f>
        <v>0</v>
      </c>
      <c r="R26" s="5">
        <f>carblim_yr.p!R14</f>
        <v>0</v>
      </c>
      <c r="S26" s="5">
        <f>carblim_yr.p!S14</f>
        <v>0</v>
      </c>
      <c r="T26" s="5">
        <f>carblim_yr.p!T14</f>
        <v>0</v>
      </c>
      <c r="U26" s="5">
        <f>carblim_yr.p!U14</f>
        <v>0</v>
      </c>
      <c r="V26" s="5">
        <f>carblim_yr.p!V14</f>
        <v>0</v>
      </c>
    </row>
    <row r="28" spans="1:23" x14ac:dyDescent="0.25">
      <c r="A28" t="s">
        <v>177</v>
      </c>
    </row>
    <row r="29" spans="1:23" x14ac:dyDescent="0.25">
      <c r="B29" s="45" t="str">
        <f t="shared" ref="B29:W29" si="0">B2</f>
        <v>DEU</v>
      </c>
      <c r="C29" s="45" t="str">
        <f t="shared" si="0"/>
        <v>FRA</v>
      </c>
      <c r="D29" s="45" t="str">
        <f t="shared" si="0"/>
        <v>EUN</v>
      </c>
      <c r="E29" s="45" t="str">
        <f t="shared" si="0"/>
        <v>EUS</v>
      </c>
      <c r="F29" s="45" t="str">
        <f t="shared" si="0"/>
        <v>EU28</v>
      </c>
      <c r="G29" s="45" t="str">
        <f t="shared" si="0"/>
        <v>World</v>
      </c>
      <c r="H29" s="45" t="str">
        <f t="shared" si="0"/>
        <v>Gesamtergebnis</v>
      </c>
      <c r="I29" s="45">
        <f t="shared" si="0"/>
        <v>0</v>
      </c>
      <c r="J29" s="45">
        <f t="shared" si="0"/>
        <v>0</v>
      </c>
      <c r="K29" s="45">
        <f t="shared" si="0"/>
        <v>0</v>
      </c>
      <c r="L29" s="45">
        <f t="shared" si="0"/>
        <v>0</v>
      </c>
      <c r="M29" s="45">
        <f t="shared" si="0"/>
        <v>0</v>
      </c>
      <c r="N29" s="45">
        <f t="shared" si="0"/>
        <v>0</v>
      </c>
      <c r="O29" s="45">
        <f t="shared" si="0"/>
        <v>0</v>
      </c>
      <c r="P29" s="45">
        <f t="shared" si="0"/>
        <v>0</v>
      </c>
      <c r="Q29" s="45">
        <f t="shared" si="0"/>
        <v>0</v>
      </c>
      <c r="R29" s="45">
        <f t="shared" si="0"/>
        <v>0</v>
      </c>
      <c r="S29" s="45">
        <f t="shared" si="0"/>
        <v>0</v>
      </c>
      <c r="T29" s="45">
        <f t="shared" si="0"/>
        <v>0</v>
      </c>
      <c r="U29" s="45">
        <f t="shared" si="0"/>
        <v>0</v>
      </c>
      <c r="W29">
        <f t="shared" si="0"/>
        <v>0</v>
      </c>
    </row>
    <row r="30" spans="1:23" x14ac:dyDescent="0.25">
      <c r="A30" s="45" t="str">
        <f t="shared" ref="A30:A39" si="1">A4</f>
        <v>2015</v>
      </c>
      <c r="B30" s="5">
        <f t="shared" ref="B30:B39" si="2">B4/B17</f>
        <v>1.0000000009119758</v>
      </c>
      <c r="C30" s="5">
        <f t="shared" ref="C30:W39" si="3">C4/C17</f>
        <v>9.7320556144779122E-2</v>
      </c>
      <c r="D30" s="5">
        <f t="shared" si="3"/>
        <v>0.99999999960370856</v>
      </c>
      <c r="E30" s="5">
        <f t="shared" si="3"/>
        <v>0.9999999992570795</v>
      </c>
      <c r="F30" s="5">
        <f t="shared" si="3"/>
        <v>10.275321467143202</v>
      </c>
      <c r="G30" s="5">
        <f t="shared" si="3"/>
        <v>5.70511215949095</v>
      </c>
      <c r="H30" s="5" t="e">
        <f t="shared" si="3"/>
        <v>#DIV/0!</v>
      </c>
      <c r="I30" s="5" t="e">
        <f t="shared" si="3"/>
        <v>#DIV/0!</v>
      </c>
      <c r="J30" s="5" t="e">
        <f t="shared" si="3"/>
        <v>#DIV/0!</v>
      </c>
      <c r="K30" s="5" t="e">
        <f t="shared" si="3"/>
        <v>#DIV/0!</v>
      </c>
      <c r="L30" s="5" t="e">
        <f t="shared" si="3"/>
        <v>#DIV/0!</v>
      </c>
      <c r="M30" s="5" t="e">
        <f t="shared" si="3"/>
        <v>#DIV/0!</v>
      </c>
      <c r="N30" s="5" t="e">
        <f t="shared" si="3"/>
        <v>#DIV/0!</v>
      </c>
      <c r="O30" s="5" t="e">
        <f t="shared" si="3"/>
        <v>#DIV/0!</v>
      </c>
      <c r="P30" s="5" t="e">
        <f t="shared" si="3"/>
        <v>#DIV/0!</v>
      </c>
      <c r="Q30" s="5" t="e">
        <f t="shared" si="3"/>
        <v>#DIV/0!</v>
      </c>
      <c r="R30" s="5" t="e">
        <f t="shared" si="3"/>
        <v>#DIV/0!</v>
      </c>
      <c r="S30" s="5" t="e">
        <f t="shared" si="3"/>
        <v>#DIV/0!</v>
      </c>
      <c r="T30" s="5" t="e">
        <f t="shared" si="3"/>
        <v>#DIV/0!</v>
      </c>
      <c r="U30" s="5" t="e">
        <f t="shared" si="3"/>
        <v>#DIV/0!</v>
      </c>
      <c r="V30" s="5"/>
      <c r="W30" s="5" t="e">
        <f t="shared" si="3"/>
        <v>#DIV/0!</v>
      </c>
    </row>
    <row r="31" spans="1:23" x14ac:dyDescent="0.25">
      <c r="A31" s="45" t="str">
        <f t="shared" si="1"/>
        <v>2020</v>
      </c>
      <c r="B31" s="5">
        <f t="shared" si="2"/>
        <v>0.9999999995963158</v>
      </c>
      <c r="C31" s="5">
        <f t="shared" ref="C31:Q31" si="4">C5/C18</f>
        <v>9.7320556076494355E-2</v>
      </c>
      <c r="D31" s="5">
        <f t="shared" si="4"/>
        <v>1.0000000007208565</v>
      </c>
      <c r="E31" s="5">
        <f t="shared" si="4"/>
        <v>1.0000000000766476</v>
      </c>
      <c r="F31" s="5">
        <f t="shared" si="4"/>
        <v>10.275321469702819</v>
      </c>
      <c r="G31" s="5">
        <f t="shared" si="4"/>
        <v>6.2971133459229049</v>
      </c>
      <c r="H31" s="5" t="e">
        <f t="shared" si="4"/>
        <v>#DIV/0!</v>
      </c>
      <c r="I31" s="5" t="e">
        <f t="shared" si="4"/>
        <v>#DIV/0!</v>
      </c>
      <c r="J31" s="5" t="e">
        <f t="shared" si="4"/>
        <v>#DIV/0!</v>
      </c>
      <c r="K31" s="5" t="e">
        <f t="shared" si="4"/>
        <v>#DIV/0!</v>
      </c>
      <c r="L31" s="5" t="e">
        <f t="shared" si="4"/>
        <v>#DIV/0!</v>
      </c>
      <c r="M31" s="5" t="e">
        <f t="shared" si="4"/>
        <v>#DIV/0!</v>
      </c>
      <c r="N31" s="5" t="e">
        <f t="shared" si="4"/>
        <v>#DIV/0!</v>
      </c>
      <c r="O31" s="5" t="e">
        <f t="shared" si="4"/>
        <v>#DIV/0!</v>
      </c>
      <c r="P31" s="5" t="e">
        <f t="shared" si="4"/>
        <v>#DIV/0!</v>
      </c>
      <c r="Q31" s="5" t="e">
        <f t="shared" si="4"/>
        <v>#DIV/0!</v>
      </c>
      <c r="R31" s="5" t="e">
        <f t="shared" si="3"/>
        <v>#DIV/0!</v>
      </c>
      <c r="S31" s="5" t="e">
        <f t="shared" si="3"/>
        <v>#DIV/0!</v>
      </c>
      <c r="T31" s="5" t="e">
        <f t="shared" si="3"/>
        <v>#DIV/0!</v>
      </c>
      <c r="U31" s="5" t="e">
        <f t="shared" si="3"/>
        <v>#DIV/0!</v>
      </c>
      <c r="V31" s="5"/>
      <c r="W31" s="5" t="e">
        <f t="shared" si="3"/>
        <v>#DIV/0!</v>
      </c>
    </row>
    <row r="32" spans="1:23" x14ac:dyDescent="0.25">
      <c r="A32" s="45" t="str">
        <f t="shared" si="1"/>
        <v>2025</v>
      </c>
      <c r="B32" s="5">
        <f t="shared" si="2"/>
        <v>1.0000000002296781</v>
      </c>
      <c r="C32" s="5">
        <f t="shared" si="3"/>
        <v>9.7320556248481002E-2</v>
      </c>
      <c r="D32" s="5">
        <f t="shared" si="3"/>
        <v>0.99999999877076506</v>
      </c>
      <c r="E32" s="5">
        <f t="shared" si="3"/>
        <v>1.000000000473668</v>
      </c>
      <c r="F32" s="5">
        <f t="shared" si="3"/>
        <v>10.2753214675629</v>
      </c>
      <c r="G32" s="5">
        <f t="shared" si="3"/>
        <v>6.9576473970042727</v>
      </c>
      <c r="H32" s="5" t="e">
        <f t="shared" si="3"/>
        <v>#DIV/0!</v>
      </c>
      <c r="I32" s="5" t="e">
        <f t="shared" si="3"/>
        <v>#DIV/0!</v>
      </c>
      <c r="J32" s="5" t="e">
        <f t="shared" si="3"/>
        <v>#DIV/0!</v>
      </c>
      <c r="K32" s="5" t="e">
        <f t="shared" si="3"/>
        <v>#DIV/0!</v>
      </c>
      <c r="L32" s="5" t="e">
        <f t="shared" si="3"/>
        <v>#DIV/0!</v>
      </c>
      <c r="M32" s="5" t="e">
        <f t="shared" si="3"/>
        <v>#DIV/0!</v>
      </c>
      <c r="N32" s="5" t="e">
        <f t="shared" si="3"/>
        <v>#DIV/0!</v>
      </c>
      <c r="O32" s="5" t="e">
        <f t="shared" si="3"/>
        <v>#DIV/0!</v>
      </c>
      <c r="P32" s="5" t="e">
        <f t="shared" si="3"/>
        <v>#DIV/0!</v>
      </c>
      <c r="Q32" s="5" t="e">
        <f t="shared" si="3"/>
        <v>#DIV/0!</v>
      </c>
      <c r="R32" s="5" t="e">
        <f t="shared" si="3"/>
        <v>#DIV/0!</v>
      </c>
      <c r="S32" s="5" t="e">
        <f t="shared" si="3"/>
        <v>#DIV/0!</v>
      </c>
      <c r="T32" s="5" t="e">
        <f t="shared" si="3"/>
        <v>#DIV/0!</v>
      </c>
      <c r="U32" s="5" t="e">
        <f t="shared" si="3"/>
        <v>#DIV/0!</v>
      </c>
      <c r="V32" s="5"/>
      <c r="W32" s="5" t="e">
        <f t="shared" si="3"/>
        <v>#DIV/0!</v>
      </c>
    </row>
    <row r="33" spans="1:23" x14ac:dyDescent="0.25">
      <c r="A33" s="45" t="str">
        <f t="shared" si="1"/>
        <v>2030</v>
      </c>
      <c r="B33" s="5">
        <f t="shared" si="2"/>
        <v>0.99999999979721899</v>
      </c>
      <c r="C33" s="5">
        <f t="shared" si="3"/>
        <v>9.7320556342725489E-2</v>
      </c>
      <c r="D33" s="5">
        <f t="shared" si="3"/>
        <v>1.0000000020792505</v>
      </c>
      <c r="E33" s="5">
        <f t="shared" si="3"/>
        <v>0.99999999893233005</v>
      </c>
      <c r="F33" s="5">
        <f t="shared" si="3"/>
        <v>10.275321500423312</v>
      </c>
      <c r="G33" s="5">
        <f t="shared" si="3"/>
        <v>8.3171270197455982</v>
      </c>
      <c r="H33" s="5" t="e">
        <f t="shared" si="3"/>
        <v>#DIV/0!</v>
      </c>
      <c r="I33" s="5" t="e">
        <f t="shared" si="3"/>
        <v>#DIV/0!</v>
      </c>
      <c r="J33" s="5" t="e">
        <f t="shared" si="3"/>
        <v>#DIV/0!</v>
      </c>
      <c r="K33" s="5" t="e">
        <f t="shared" si="3"/>
        <v>#DIV/0!</v>
      </c>
      <c r="L33" s="5" t="e">
        <f t="shared" si="3"/>
        <v>#DIV/0!</v>
      </c>
      <c r="M33" s="5" t="e">
        <f t="shared" si="3"/>
        <v>#DIV/0!</v>
      </c>
      <c r="N33" s="5" t="e">
        <f t="shared" si="3"/>
        <v>#DIV/0!</v>
      </c>
      <c r="O33" s="5" t="e">
        <f t="shared" si="3"/>
        <v>#DIV/0!</v>
      </c>
      <c r="P33" s="5" t="e">
        <f t="shared" si="3"/>
        <v>#DIV/0!</v>
      </c>
      <c r="Q33" s="5" t="e">
        <f t="shared" si="3"/>
        <v>#DIV/0!</v>
      </c>
      <c r="R33" s="5" t="e">
        <f t="shared" si="3"/>
        <v>#DIV/0!</v>
      </c>
      <c r="S33" s="5" t="e">
        <f t="shared" si="3"/>
        <v>#DIV/0!</v>
      </c>
      <c r="T33" s="5" t="e">
        <f t="shared" si="3"/>
        <v>#DIV/0!</v>
      </c>
      <c r="U33" s="5" t="e">
        <f t="shared" si="3"/>
        <v>#DIV/0!</v>
      </c>
      <c r="V33" s="5"/>
      <c r="W33" s="5" t="e">
        <f t="shared" si="3"/>
        <v>#DIV/0!</v>
      </c>
    </row>
    <row r="34" spans="1:23" x14ac:dyDescent="0.25">
      <c r="A34" s="45" t="str">
        <f t="shared" si="1"/>
        <v>2011</v>
      </c>
      <c r="B34" s="5">
        <f t="shared" si="2"/>
        <v>0.29712677575590607</v>
      </c>
      <c r="C34" s="5">
        <f t="shared" si="3"/>
        <v>2.8975471096197622E-2</v>
      </c>
      <c r="D34" s="5">
        <f t="shared" si="3"/>
        <v>0.29772357787987125</v>
      </c>
      <c r="E34" s="5">
        <f t="shared" si="3"/>
        <v>0.29767349272065796</v>
      </c>
      <c r="F34" s="5">
        <f t="shared" si="3"/>
        <v>3.0580028593763435</v>
      </c>
      <c r="G34" s="5">
        <f t="shared" si="3"/>
        <v>1.4911599011244774</v>
      </c>
      <c r="H34" s="5" t="e">
        <f t="shared" si="3"/>
        <v>#DIV/0!</v>
      </c>
      <c r="I34" s="5" t="e">
        <f t="shared" si="3"/>
        <v>#DIV/0!</v>
      </c>
      <c r="J34" s="5" t="e">
        <f t="shared" si="3"/>
        <v>#DIV/0!</v>
      </c>
      <c r="K34" s="5" t="e">
        <f t="shared" si="3"/>
        <v>#DIV/0!</v>
      </c>
      <c r="L34" s="5" t="e">
        <f t="shared" si="3"/>
        <v>#DIV/0!</v>
      </c>
      <c r="M34" s="5" t="e">
        <f t="shared" si="3"/>
        <v>#DIV/0!</v>
      </c>
      <c r="N34" s="5" t="e">
        <f t="shared" si="3"/>
        <v>#DIV/0!</v>
      </c>
      <c r="O34" s="5" t="e">
        <f t="shared" si="3"/>
        <v>#DIV/0!</v>
      </c>
      <c r="P34" s="5" t="e">
        <f t="shared" si="3"/>
        <v>#DIV/0!</v>
      </c>
      <c r="Q34" s="5" t="e">
        <f t="shared" si="3"/>
        <v>#DIV/0!</v>
      </c>
      <c r="R34" s="5" t="e">
        <f t="shared" si="3"/>
        <v>#DIV/0!</v>
      </c>
      <c r="S34" s="5" t="e">
        <f t="shared" si="3"/>
        <v>#DIV/0!</v>
      </c>
      <c r="T34" s="5" t="e">
        <f t="shared" si="3"/>
        <v>#DIV/0!</v>
      </c>
      <c r="U34" s="5" t="e">
        <f t="shared" si="3"/>
        <v>#DIV/0!</v>
      </c>
      <c r="V34" s="5"/>
      <c r="W34" s="5" t="e">
        <f t="shared" si="3"/>
        <v>#DIV/0!</v>
      </c>
    </row>
    <row r="35" spans="1:23" x14ac:dyDescent="0.25">
      <c r="A35" s="45" t="str">
        <f t="shared" si="1"/>
        <v>Gesamtergebnis</v>
      </c>
      <c r="B35" s="5" t="e">
        <f t="shared" si="2"/>
        <v>#DIV/0!</v>
      </c>
      <c r="C35" s="5" t="e">
        <f t="shared" si="3"/>
        <v>#DIV/0!</v>
      </c>
      <c r="D35" s="5" t="e">
        <f t="shared" si="3"/>
        <v>#DIV/0!</v>
      </c>
      <c r="E35" s="5" t="e">
        <f t="shared" si="3"/>
        <v>#DIV/0!</v>
      </c>
      <c r="F35" s="5" t="e">
        <f t="shared" si="3"/>
        <v>#DIV/0!</v>
      </c>
      <c r="G35" s="5" t="e">
        <f t="shared" si="3"/>
        <v>#DIV/0!</v>
      </c>
      <c r="H35" s="5" t="e">
        <f t="shared" si="3"/>
        <v>#DIV/0!</v>
      </c>
      <c r="I35" s="5" t="e">
        <f t="shared" si="3"/>
        <v>#DIV/0!</v>
      </c>
      <c r="J35" s="5" t="e">
        <f t="shared" si="3"/>
        <v>#DIV/0!</v>
      </c>
      <c r="K35" s="5" t="e">
        <f t="shared" si="3"/>
        <v>#DIV/0!</v>
      </c>
      <c r="L35" s="5" t="e">
        <f t="shared" si="3"/>
        <v>#DIV/0!</v>
      </c>
      <c r="M35" s="5" t="e">
        <f t="shared" si="3"/>
        <v>#DIV/0!</v>
      </c>
      <c r="N35" s="5" t="e">
        <f t="shared" si="3"/>
        <v>#DIV/0!</v>
      </c>
      <c r="O35" s="5" t="e">
        <f t="shared" si="3"/>
        <v>#DIV/0!</v>
      </c>
      <c r="P35" s="5" t="e">
        <f t="shared" si="3"/>
        <v>#DIV/0!</v>
      </c>
      <c r="Q35" s="5" t="e">
        <f t="shared" si="3"/>
        <v>#DIV/0!</v>
      </c>
      <c r="R35" s="5" t="e">
        <f t="shared" si="3"/>
        <v>#DIV/0!</v>
      </c>
      <c r="S35" s="5" t="e">
        <f t="shared" si="3"/>
        <v>#DIV/0!</v>
      </c>
      <c r="T35" s="5" t="e">
        <f t="shared" si="3"/>
        <v>#DIV/0!</v>
      </c>
      <c r="U35" s="5" t="e">
        <f t="shared" si="3"/>
        <v>#DIV/0!</v>
      </c>
      <c r="V35" s="5"/>
      <c r="W35" s="5" t="e">
        <f t="shared" si="3"/>
        <v>#DIV/0!</v>
      </c>
    </row>
    <row r="36" spans="1:23" x14ac:dyDescent="0.25">
      <c r="A36" s="45">
        <f t="shared" si="1"/>
        <v>0</v>
      </c>
      <c r="B36" s="5" t="e">
        <f t="shared" si="2"/>
        <v>#DIV/0!</v>
      </c>
      <c r="C36" s="5" t="e">
        <f t="shared" si="3"/>
        <v>#DIV/0!</v>
      </c>
      <c r="D36" s="5" t="e">
        <f t="shared" si="3"/>
        <v>#DIV/0!</v>
      </c>
      <c r="E36" s="5" t="e">
        <f t="shared" si="3"/>
        <v>#DIV/0!</v>
      </c>
      <c r="F36" s="5" t="e">
        <f t="shared" si="3"/>
        <v>#DIV/0!</v>
      </c>
      <c r="G36" s="5" t="e">
        <f t="shared" si="3"/>
        <v>#DIV/0!</v>
      </c>
      <c r="H36" s="5" t="e">
        <f t="shared" si="3"/>
        <v>#DIV/0!</v>
      </c>
      <c r="I36" s="5" t="e">
        <f t="shared" si="3"/>
        <v>#DIV/0!</v>
      </c>
      <c r="J36" s="5" t="e">
        <f t="shared" si="3"/>
        <v>#DIV/0!</v>
      </c>
      <c r="K36" s="5" t="e">
        <f t="shared" si="3"/>
        <v>#DIV/0!</v>
      </c>
      <c r="L36" s="5" t="e">
        <f t="shared" si="3"/>
        <v>#DIV/0!</v>
      </c>
      <c r="M36" s="5" t="e">
        <f t="shared" si="3"/>
        <v>#DIV/0!</v>
      </c>
      <c r="N36" s="5" t="e">
        <f t="shared" si="3"/>
        <v>#DIV/0!</v>
      </c>
      <c r="O36" s="5" t="e">
        <f t="shared" si="3"/>
        <v>#DIV/0!</v>
      </c>
      <c r="P36" s="5" t="e">
        <f t="shared" si="3"/>
        <v>#DIV/0!</v>
      </c>
      <c r="Q36" s="5" t="e">
        <f t="shared" si="3"/>
        <v>#DIV/0!</v>
      </c>
      <c r="R36" s="5" t="e">
        <f t="shared" si="3"/>
        <v>#DIV/0!</v>
      </c>
      <c r="S36" s="5" t="e">
        <f t="shared" si="3"/>
        <v>#DIV/0!</v>
      </c>
      <c r="T36" s="5" t="e">
        <f t="shared" si="3"/>
        <v>#DIV/0!</v>
      </c>
      <c r="U36" s="5" t="e">
        <f t="shared" si="3"/>
        <v>#DIV/0!</v>
      </c>
      <c r="V36" s="5"/>
      <c r="W36" s="5" t="e">
        <f t="shared" si="3"/>
        <v>#DIV/0!</v>
      </c>
    </row>
    <row r="37" spans="1:23" x14ac:dyDescent="0.25">
      <c r="A37" s="45">
        <f t="shared" si="1"/>
        <v>0</v>
      </c>
      <c r="B37" s="5" t="e">
        <f t="shared" si="2"/>
        <v>#DIV/0!</v>
      </c>
      <c r="C37" s="5" t="e">
        <f t="shared" si="3"/>
        <v>#DIV/0!</v>
      </c>
      <c r="D37" s="5" t="e">
        <f t="shared" si="3"/>
        <v>#DIV/0!</v>
      </c>
      <c r="E37" s="5" t="e">
        <f t="shared" si="3"/>
        <v>#DIV/0!</v>
      </c>
      <c r="F37" s="5" t="e">
        <f t="shared" si="3"/>
        <v>#DIV/0!</v>
      </c>
      <c r="G37" s="5" t="e">
        <f t="shared" si="3"/>
        <v>#DIV/0!</v>
      </c>
      <c r="H37" s="5" t="e">
        <f t="shared" si="3"/>
        <v>#DIV/0!</v>
      </c>
      <c r="I37" s="5" t="e">
        <f t="shared" si="3"/>
        <v>#DIV/0!</v>
      </c>
      <c r="J37" s="5" t="e">
        <f t="shared" si="3"/>
        <v>#DIV/0!</v>
      </c>
      <c r="K37" s="5" t="e">
        <f t="shared" si="3"/>
        <v>#DIV/0!</v>
      </c>
      <c r="L37" s="5" t="e">
        <f t="shared" si="3"/>
        <v>#DIV/0!</v>
      </c>
      <c r="M37" s="5" t="e">
        <f t="shared" si="3"/>
        <v>#DIV/0!</v>
      </c>
      <c r="N37" s="5" t="e">
        <f t="shared" si="3"/>
        <v>#DIV/0!</v>
      </c>
      <c r="O37" s="5" t="e">
        <f t="shared" si="3"/>
        <v>#DIV/0!</v>
      </c>
      <c r="P37" s="5" t="e">
        <f t="shared" si="3"/>
        <v>#DIV/0!</v>
      </c>
      <c r="Q37" s="5" t="e">
        <f t="shared" si="3"/>
        <v>#DIV/0!</v>
      </c>
      <c r="R37" s="5" t="e">
        <f t="shared" si="3"/>
        <v>#DIV/0!</v>
      </c>
      <c r="S37" s="5" t="e">
        <f t="shared" si="3"/>
        <v>#DIV/0!</v>
      </c>
      <c r="T37" s="5" t="e">
        <f t="shared" si="3"/>
        <v>#DIV/0!</v>
      </c>
      <c r="U37" s="5" t="e">
        <f t="shared" si="3"/>
        <v>#DIV/0!</v>
      </c>
      <c r="V37" s="5"/>
      <c r="W37" s="5" t="e">
        <f t="shared" si="3"/>
        <v>#DIV/0!</v>
      </c>
    </row>
    <row r="38" spans="1:23" x14ac:dyDescent="0.25">
      <c r="A38" s="45">
        <f t="shared" si="1"/>
        <v>0</v>
      </c>
      <c r="B38" s="5" t="e">
        <f t="shared" si="2"/>
        <v>#DIV/0!</v>
      </c>
      <c r="C38" s="5" t="e">
        <f t="shared" si="3"/>
        <v>#DIV/0!</v>
      </c>
      <c r="D38" s="5" t="e">
        <f t="shared" si="3"/>
        <v>#DIV/0!</v>
      </c>
      <c r="E38" s="5" t="e">
        <f t="shared" si="3"/>
        <v>#DIV/0!</v>
      </c>
      <c r="F38" s="5" t="e">
        <f t="shared" si="3"/>
        <v>#DIV/0!</v>
      </c>
      <c r="G38" s="5" t="e">
        <f t="shared" si="3"/>
        <v>#DIV/0!</v>
      </c>
      <c r="H38" s="5" t="e">
        <f t="shared" si="3"/>
        <v>#DIV/0!</v>
      </c>
      <c r="I38" s="5" t="e">
        <f t="shared" si="3"/>
        <v>#DIV/0!</v>
      </c>
      <c r="J38" s="5" t="e">
        <f t="shared" si="3"/>
        <v>#DIV/0!</v>
      </c>
      <c r="K38" s="5" t="e">
        <f t="shared" si="3"/>
        <v>#DIV/0!</v>
      </c>
      <c r="L38" s="5" t="e">
        <f t="shared" si="3"/>
        <v>#DIV/0!</v>
      </c>
      <c r="M38" s="5" t="e">
        <f t="shared" si="3"/>
        <v>#DIV/0!</v>
      </c>
      <c r="N38" s="5" t="e">
        <f t="shared" si="3"/>
        <v>#DIV/0!</v>
      </c>
      <c r="O38" s="5" t="e">
        <f t="shared" si="3"/>
        <v>#DIV/0!</v>
      </c>
      <c r="P38" s="5" t="e">
        <f t="shared" si="3"/>
        <v>#DIV/0!</v>
      </c>
      <c r="Q38" s="5" t="e">
        <f t="shared" si="3"/>
        <v>#DIV/0!</v>
      </c>
      <c r="R38" s="5" t="e">
        <f t="shared" si="3"/>
        <v>#DIV/0!</v>
      </c>
      <c r="S38" s="5" t="e">
        <f t="shared" si="3"/>
        <v>#DIV/0!</v>
      </c>
      <c r="T38" s="5" t="e">
        <f t="shared" si="3"/>
        <v>#DIV/0!</v>
      </c>
      <c r="U38" s="5" t="e">
        <f t="shared" si="3"/>
        <v>#DIV/0!</v>
      </c>
      <c r="V38" s="5"/>
      <c r="W38" s="5" t="e">
        <f t="shared" si="3"/>
        <v>#DIV/0!</v>
      </c>
    </row>
    <row r="39" spans="1:23" x14ac:dyDescent="0.25">
      <c r="A39" s="45">
        <f t="shared" si="1"/>
        <v>0</v>
      </c>
      <c r="B39" s="5" t="e">
        <f t="shared" si="2"/>
        <v>#DIV/0!</v>
      </c>
      <c r="C39" s="5" t="e">
        <f t="shared" si="3"/>
        <v>#DIV/0!</v>
      </c>
      <c r="D39" s="5" t="e">
        <f t="shared" si="3"/>
        <v>#DIV/0!</v>
      </c>
      <c r="E39" s="5" t="e">
        <f t="shared" si="3"/>
        <v>#DIV/0!</v>
      </c>
      <c r="F39" s="5" t="e">
        <f t="shared" si="3"/>
        <v>#DIV/0!</v>
      </c>
      <c r="G39" s="5" t="e">
        <f t="shared" si="3"/>
        <v>#DIV/0!</v>
      </c>
      <c r="H39" s="5" t="e">
        <f t="shared" si="3"/>
        <v>#DIV/0!</v>
      </c>
      <c r="I39" s="5" t="e">
        <f t="shared" si="3"/>
        <v>#DIV/0!</v>
      </c>
      <c r="J39" s="5" t="e">
        <f t="shared" si="3"/>
        <v>#DIV/0!</v>
      </c>
      <c r="K39" s="5" t="e">
        <f t="shared" si="3"/>
        <v>#DIV/0!</v>
      </c>
      <c r="L39" s="5" t="e">
        <f t="shared" si="3"/>
        <v>#DIV/0!</v>
      </c>
      <c r="M39" s="5" t="e">
        <f t="shared" si="3"/>
        <v>#DIV/0!</v>
      </c>
      <c r="N39" s="5" t="e">
        <f t="shared" si="3"/>
        <v>#DIV/0!</v>
      </c>
      <c r="O39" s="5" t="e">
        <f t="shared" si="3"/>
        <v>#DIV/0!</v>
      </c>
      <c r="P39" s="5" t="e">
        <f t="shared" si="3"/>
        <v>#DIV/0!</v>
      </c>
      <c r="Q39" s="5" t="e">
        <f t="shared" si="3"/>
        <v>#DIV/0!</v>
      </c>
      <c r="R39" s="5" t="e">
        <f t="shared" si="3"/>
        <v>#DIV/0!</v>
      </c>
      <c r="S39" s="5" t="e">
        <f t="shared" si="3"/>
        <v>#DIV/0!</v>
      </c>
      <c r="T39" s="5" t="e">
        <f t="shared" si="3"/>
        <v>#DIV/0!</v>
      </c>
      <c r="U39" s="5" t="e">
        <f t="shared" si="3"/>
        <v>#DIV/0!</v>
      </c>
      <c r="V39" s="5"/>
      <c r="W39" s="5" t="e">
        <f t="shared" si="3"/>
        <v>#DIV/0!</v>
      </c>
    </row>
  </sheetData>
  <conditionalFormatting sqref="B30:U39">
    <cfRule type="cellIs" dxfId="3" priority="1" operator="greaterThan">
      <formula>1</formula>
    </cfRule>
    <cfRule type="cellIs" dxfId="2" priority="2" operator="equal">
      <formula>1</formula>
    </cfRule>
    <cfRule type="cellIs" dxfId="1" priority="3" operator="lessThan">
      <formula>1</formula>
    </cfRule>
    <cfRule type="cellIs" dxfId="0" priority="4" operator="greaterThan">
      <formula>1.000001</formula>
    </cfRule>
  </conditionalFormatting>
  <pageMargins left="0.7" right="0.7" top="0.78740157499999996" bottom="0.78740157499999996"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
  <sheetViews>
    <sheetView workbookViewId="0">
      <selection activeCell="N33" sqref="N33"/>
    </sheetView>
  </sheetViews>
  <sheetFormatPr baseColWidth="10" defaultRowHeight="15" x14ac:dyDescent="0.25"/>
  <sheetData/>
  <pageMargins left="0.7" right="0.7" top="0.78740157499999996" bottom="0.78740157499999996"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3"/>
  <dimension ref="A3:U15"/>
  <sheetViews>
    <sheetView workbookViewId="0">
      <selection activeCell="H8" sqref="H8"/>
    </sheetView>
  </sheetViews>
  <sheetFormatPr baseColWidth="10" defaultRowHeight="15" x14ac:dyDescent="0.25"/>
  <cols>
    <col min="1" max="1" width="29" bestFit="1" customWidth="1"/>
    <col min="2" max="2" width="23.7109375" customWidth="1"/>
    <col min="3" max="3" width="12" bestFit="1" customWidth="1"/>
    <col min="4" max="4" width="5.42578125" customWidth="1"/>
    <col min="5" max="5" width="12" bestFit="1" customWidth="1"/>
    <col min="6" max="6" width="6" customWidth="1"/>
    <col min="7" max="7" width="12" bestFit="1" customWidth="1"/>
    <col min="8" max="8" width="8.42578125" customWidth="1"/>
    <col min="9" max="10" width="12" bestFit="1" customWidth="1"/>
    <col min="11" max="11" width="6" customWidth="1"/>
    <col min="12" max="17" width="12" bestFit="1" customWidth="1"/>
    <col min="18" max="18" width="8.42578125" bestFit="1" customWidth="1"/>
    <col min="19" max="19" width="12" bestFit="1" customWidth="1"/>
    <col min="20" max="20" width="12.7109375" bestFit="1" customWidth="1"/>
    <col min="21" max="21" width="15.5703125" customWidth="1"/>
    <col min="22" max="22" width="12" customWidth="1"/>
    <col min="23" max="23" width="5.42578125" customWidth="1"/>
    <col min="24" max="29" width="12" customWidth="1"/>
    <col min="30" max="30" width="6" customWidth="1"/>
    <col min="31" max="36" width="12" customWidth="1"/>
    <col min="37" max="38" width="12" bestFit="1" customWidth="1"/>
    <col min="39" max="39" width="12.7109375" customWidth="1"/>
    <col min="40" max="41" width="12" customWidth="1"/>
    <col min="42" max="42" width="5.42578125" customWidth="1"/>
    <col min="43" max="43" width="12" customWidth="1"/>
    <col min="44" max="44" width="6" customWidth="1"/>
    <col min="45" max="48" width="12" customWidth="1"/>
    <col min="49" max="49" width="6" customWidth="1"/>
    <col min="50" max="52" width="12" customWidth="1"/>
    <col min="53" max="53" width="8.42578125" customWidth="1"/>
    <col min="54" max="54" width="8" customWidth="1"/>
    <col min="55" max="57" width="12" customWidth="1"/>
    <col min="58" max="58" width="13.42578125" customWidth="1"/>
    <col min="59" max="60" width="12" bestFit="1" customWidth="1"/>
    <col min="61" max="61" width="5.42578125" customWidth="1"/>
    <col min="62" max="64" width="12" bestFit="1" customWidth="1"/>
    <col min="65" max="67" width="12" customWidth="1"/>
    <col min="68" max="68" width="6" customWidth="1"/>
    <col min="69" max="69" width="12" bestFit="1" customWidth="1"/>
    <col min="70" max="71" width="12" customWidth="1"/>
    <col min="72" max="72" width="12" bestFit="1" customWidth="1"/>
    <col min="73" max="76" width="12" customWidth="1"/>
    <col min="77" max="77" width="12.28515625" customWidth="1"/>
    <col min="78" max="79" width="12" customWidth="1"/>
    <col min="80" max="80" width="5.42578125" customWidth="1"/>
    <col min="81" max="86" width="12" customWidth="1"/>
    <col min="87" max="87" width="6" customWidth="1"/>
    <col min="88" max="88" width="12" bestFit="1" customWidth="1"/>
    <col min="89" max="90" width="12" customWidth="1"/>
    <col min="91" max="95" width="12" bestFit="1" customWidth="1"/>
    <col min="96" max="98" width="12" customWidth="1"/>
    <col min="99" max="99" width="5.42578125" customWidth="1"/>
    <col min="100" max="100" width="12" customWidth="1"/>
    <col min="101" max="101" width="6" customWidth="1"/>
    <col min="102" max="105" width="12" customWidth="1"/>
    <col min="106" max="106" width="6" customWidth="1"/>
    <col min="107" max="109" width="12" customWidth="1"/>
    <col min="110" max="110" width="8.42578125" customWidth="1"/>
    <col min="111" max="111" width="8" customWidth="1"/>
    <col min="112" max="114" width="12" customWidth="1"/>
    <col min="115" max="115" width="12.7109375" customWidth="1"/>
    <col min="116" max="117" width="12" customWidth="1"/>
    <col min="118" max="118" width="5.42578125" customWidth="1"/>
    <col min="119" max="120" width="12" customWidth="1"/>
    <col min="121" max="121" width="12" bestFit="1" customWidth="1"/>
    <col min="122" max="124" width="12" customWidth="1"/>
    <col min="125" max="125" width="6" customWidth="1"/>
    <col min="126" max="129" width="12" bestFit="1" customWidth="1"/>
    <col min="130" max="131" width="12" customWidth="1"/>
    <col min="132" max="132" width="12" bestFit="1" customWidth="1"/>
    <col min="133" max="133" width="12" customWidth="1"/>
    <col min="134" max="134" width="12.42578125" customWidth="1"/>
    <col min="135" max="135" width="12" customWidth="1"/>
    <col min="136" max="136" width="12" bestFit="1" customWidth="1"/>
    <col min="137" max="137" width="5.42578125" customWidth="1"/>
    <col min="138" max="140" width="12" bestFit="1" customWidth="1"/>
    <col min="141" max="142" width="12" customWidth="1"/>
    <col min="143" max="143" width="12" bestFit="1" customWidth="1"/>
    <col min="144" max="144" width="6" customWidth="1"/>
    <col min="145" max="147" width="12" customWidth="1"/>
    <col min="148" max="152" width="12" bestFit="1" customWidth="1"/>
    <col min="153" max="153" width="12.85546875" customWidth="1"/>
    <col min="154" max="154" width="12" bestFit="1" customWidth="1"/>
    <col min="155" max="155" width="12" customWidth="1"/>
    <col min="156" max="156" width="5.42578125" customWidth="1"/>
    <col min="157" max="157" width="12" customWidth="1"/>
    <col min="158" max="162" width="12" bestFit="1" customWidth="1"/>
    <col min="163" max="163" width="6" customWidth="1"/>
    <col min="164" max="165" width="12" bestFit="1" customWidth="1"/>
    <col min="166" max="168" width="12" customWidth="1"/>
    <col min="169" max="171" width="12" bestFit="1" customWidth="1"/>
    <col min="172" max="172" width="12.42578125" customWidth="1"/>
    <col min="173" max="174" width="12" customWidth="1"/>
    <col min="175" max="175" width="5.42578125" customWidth="1"/>
    <col min="176" max="181" width="12" customWidth="1"/>
    <col min="182" max="182" width="6" customWidth="1"/>
    <col min="183" max="190" width="12" customWidth="1"/>
    <col min="191" max="191" width="12.42578125" customWidth="1"/>
    <col min="192" max="193" width="12" bestFit="1" customWidth="1"/>
    <col min="194" max="194" width="5.42578125" customWidth="1"/>
    <col min="195" max="198" width="12" bestFit="1" customWidth="1"/>
    <col min="199" max="200" width="12" customWidth="1"/>
    <col min="201" max="201" width="6" customWidth="1"/>
    <col min="202" max="202" width="12" customWidth="1"/>
    <col min="203" max="209" width="12" bestFit="1" customWidth="1"/>
    <col min="210" max="210" width="12.28515625" customWidth="1"/>
    <col min="211" max="212" width="12" customWidth="1"/>
    <col min="213" max="213" width="5.42578125" customWidth="1"/>
    <col min="214" max="216" width="12" bestFit="1" customWidth="1"/>
    <col min="217" max="218" width="12" customWidth="1"/>
    <col min="219" max="219" width="12" bestFit="1" customWidth="1"/>
    <col min="220" max="220" width="6" customWidth="1"/>
    <col min="221" max="221" width="12" bestFit="1" customWidth="1"/>
    <col min="222" max="224" width="12" customWidth="1"/>
    <col min="225" max="228" width="12" bestFit="1" customWidth="1"/>
    <col min="229" max="229" width="12.5703125" customWidth="1"/>
    <col min="230" max="231" width="12" bestFit="1" customWidth="1"/>
    <col min="232" max="232" width="5.42578125" customWidth="1"/>
    <col min="233" max="235" width="12" customWidth="1"/>
    <col min="236" max="238" width="12" bestFit="1" customWidth="1"/>
    <col min="239" max="239" width="6" customWidth="1"/>
    <col min="240" max="244" width="12" bestFit="1" customWidth="1"/>
    <col min="245" max="245" width="12" customWidth="1"/>
    <col min="246" max="247" width="12" bestFit="1" customWidth="1"/>
    <col min="248" max="248" width="12.5703125" customWidth="1"/>
    <col min="249" max="250" width="12" customWidth="1"/>
    <col min="251" max="251" width="5.42578125" customWidth="1"/>
    <col min="252" max="256" width="12" customWidth="1"/>
    <col min="257" max="257" width="12" bestFit="1" customWidth="1"/>
    <col min="258" max="258" width="6" customWidth="1"/>
    <col min="259" max="259" width="12" bestFit="1" customWidth="1"/>
    <col min="260" max="262" width="12" customWidth="1"/>
    <col min="263" max="266" width="12" bestFit="1" customWidth="1"/>
    <col min="267" max="267" width="13.5703125" customWidth="1"/>
    <col min="268" max="268" width="12" customWidth="1"/>
    <col min="269" max="269" width="12" bestFit="1" customWidth="1"/>
    <col min="270" max="270" width="5.42578125" customWidth="1"/>
    <col min="271" max="272" width="12" bestFit="1" customWidth="1"/>
    <col min="273" max="275" width="12" customWidth="1"/>
    <col min="276" max="276" width="12" bestFit="1" customWidth="1"/>
    <col min="277" max="277" width="6" customWidth="1"/>
    <col min="278" max="283" width="12" bestFit="1" customWidth="1"/>
    <col min="284" max="285" width="12" customWidth="1"/>
    <col min="286" max="286" width="12.42578125" customWidth="1"/>
    <col min="287" max="288" width="12" bestFit="1" customWidth="1"/>
    <col min="289" max="289" width="5.42578125" customWidth="1"/>
    <col min="290" max="294" width="12" bestFit="1" customWidth="1"/>
    <col min="295" max="295" width="12" customWidth="1"/>
    <col min="296" max="296" width="6" customWidth="1"/>
    <col min="297" max="297" width="12" customWidth="1"/>
    <col min="298" max="304" width="12" bestFit="1" customWidth="1"/>
    <col min="305" max="305" width="12.5703125" customWidth="1"/>
    <col min="306" max="307" width="12" customWidth="1"/>
    <col min="308" max="308" width="5.42578125" customWidth="1"/>
    <col min="309" max="314" width="12" bestFit="1" customWidth="1"/>
    <col min="315" max="315" width="6" customWidth="1"/>
    <col min="316" max="316" width="12" bestFit="1" customWidth="1"/>
    <col min="317" max="319" width="12" customWidth="1"/>
    <col min="320" max="323" width="12" bestFit="1" customWidth="1"/>
    <col min="324" max="324" width="13" customWidth="1"/>
    <col min="325" max="326" width="12" bestFit="1" customWidth="1"/>
    <col min="327" max="327" width="5.42578125" customWidth="1"/>
    <col min="328" max="330" width="12" customWidth="1"/>
    <col min="331" max="333" width="12" bestFit="1" customWidth="1"/>
    <col min="334" max="334" width="6" customWidth="1"/>
    <col min="335" max="338" width="12" bestFit="1" customWidth="1"/>
    <col min="339" max="341" width="12" customWidth="1"/>
    <col min="342" max="342" width="12" bestFit="1" customWidth="1"/>
    <col min="343" max="343" width="12.7109375" customWidth="1"/>
    <col min="344" max="344" width="15.5703125" customWidth="1"/>
    <col min="345" max="349" width="12" bestFit="1" customWidth="1"/>
    <col min="350" max="350" width="13" bestFit="1" customWidth="1"/>
    <col min="351" max="351" width="6.5703125" customWidth="1"/>
    <col min="352" max="352" width="11" customWidth="1"/>
    <col min="353" max="360" width="12" bestFit="1" customWidth="1"/>
    <col min="361" max="361" width="12.7109375" bestFit="1" customWidth="1"/>
    <col min="362" max="362" width="13.28515625" bestFit="1" customWidth="1"/>
    <col min="363" max="363" width="7.28515625" customWidth="1"/>
    <col min="364" max="372" width="5" customWidth="1"/>
    <col min="373" max="373" width="12.5703125" bestFit="1" customWidth="1"/>
    <col min="374" max="374" width="6.5703125" customWidth="1"/>
    <col min="375" max="383" width="5" customWidth="1"/>
    <col min="384" max="384" width="12.7109375" bestFit="1" customWidth="1"/>
    <col min="385" max="385" width="7.28515625" customWidth="1"/>
    <col min="386" max="394" width="5" customWidth="1"/>
    <col min="395" max="395" width="13.42578125" bestFit="1" customWidth="1"/>
    <col min="396" max="396" width="6.140625" customWidth="1"/>
    <col min="397" max="405" width="5" customWidth="1"/>
    <col min="406" max="406" width="12.28515625" bestFit="1" customWidth="1"/>
    <col min="407" max="407" width="5.85546875" customWidth="1"/>
    <col min="408" max="416" width="5" customWidth="1"/>
    <col min="417" max="417" width="12" bestFit="1" customWidth="1"/>
    <col min="418" max="418" width="6.5703125" customWidth="1"/>
    <col min="419" max="427" width="5" customWidth="1"/>
    <col min="428" max="428" width="12.7109375" bestFit="1" customWidth="1"/>
    <col min="429" max="429" width="6.28515625" customWidth="1"/>
    <col min="430" max="438" width="5" customWidth="1"/>
    <col min="439" max="439" width="12.42578125" bestFit="1" customWidth="1"/>
    <col min="440" max="440" width="6.7109375" customWidth="1"/>
    <col min="441" max="449" width="5" customWidth="1"/>
    <col min="450" max="450" width="12.85546875" bestFit="1" customWidth="1"/>
    <col min="451" max="451" width="6.28515625" customWidth="1"/>
    <col min="452" max="460" width="5" customWidth="1"/>
    <col min="461" max="461" width="12.42578125" bestFit="1" customWidth="1"/>
    <col min="462" max="462" width="6.28515625" customWidth="1"/>
    <col min="463" max="471" width="5" customWidth="1"/>
    <col min="472" max="472" width="12.42578125" bestFit="1" customWidth="1"/>
    <col min="473" max="473" width="6.140625" customWidth="1"/>
    <col min="474" max="482" width="5" customWidth="1"/>
    <col min="483" max="483" width="12.28515625" bestFit="1" customWidth="1"/>
    <col min="484" max="484" width="6.42578125" customWidth="1"/>
    <col min="485" max="493" width="5" customWidth="1"/>
    <col min="494" max="494" width="12.5703125" bestFit="1" customWidth="1"/>
    <col min="495" max="495" width="6.42578125" customWidth="1"/>
    <col min="496" max="504" width="5" customWidth="1"/>
    <col min="505" max="505" width="12.5703125" bestFit="1" customWidth="1"/>
    <col min="506" max="506" width="7.42578125" customWidth="1"/>
    <col min="507" max="515" width="5" customWidth="1"/>
    <col min="516" max="516" width="13.5703125" bestFit="1" customWidth="1"/>
    <col min="517" max="517" width="6.28515625" customWidth="1"/>
    <col min="518" max="526" width="5" customWidth="1"/>
    <col min="527" max="527" width="12.42578125" bestFit="1" customWidth="1"/>
    <col min="528" max="528" width="6.42578125" customWidth="1"/>
    <col min="529" max="537" width="5" customWidth="1"/>
    <col min="538" max="538" width="12.5703125" bestFit="1" customWidth="1"/>
    <col min="539" max="539" width="6.85546875" customWidth="1"/>
    <col min="540" max="548" width="5" customWidth="1"/>
    <col min="549" max="549" width="13" bestFit="1" customWidth="1"/>
    <col min="550" max="550" width="6.5703125" customWidth="1"/>
    <col min="551" max="559" width="5" customWidth="1"/>
    <col min="560" max="560" width="12.7109375" bestFit="1" customWidth="1"/>
    <col min="561" max="561" width="13.42578125" bestFit="1" customWidth="1"/>
    <col min="562" max="562" width="7.7109375" customWidth="1"/>
    <col min="563" max="563" width="11" customWidth="1"/>
    <col min="564" max="571" width="12" bestFit="1" customWidth="1"/>
    <col min="572" max="572" width="12.5703125" bestFit="1" customWidth="1"/>
    <col min="573" max="573" width="6.5703125" customWidth="1"/>
    <col min="574" max="579" width="12" bestFit="1" customWidth="1"/>
    <col min="580" max="580" width="11" customWidth="1"/>
    <col min="581" max="582" width="12" bestFit="1" customWidth="1"/>
    <col min="583" max="583" width="12.7109375" bestFit="1" customWidth="1"/>
    <col min="584" max="584" width="7.28515625" customWidth="1"/>
    <col min="585" max="586" width="12" bestFit="1" customWidth="1"/>
    <col min="587" max="587" width="11" customWidth="1"/>
    <col min="588" max="593" width="12" bestFit="1" customWidth="1"/>
    <col min="594" max="594" width="13.42578125" bestFit="1" customWidth="1"/>
    <col min="595" max="595" width="6.140625" customWidth="1"/>
    <col min="596" max="596" width="11" customWidth="1"/>
    <col min="597" max="604" width="12" bestFit="1" customWidth="1"/>
    <col min="605" max="605" width="12.28515625" bestFit="1" customWidth="1"/>
    <col min="606" max="606" width="5.85546875" customWidth="1"/>
    <col min="607" max="607" width="11" customWidth="1"/>
    <col min="608" max="616" width="12" bestFit="1" customWidth="1"/>
    <col min="617" max="617" width="6.5703125" customWidth="1"/>
    <col min="618" max="619" width="12" bestFit="1" customWidth="1"/>
    <col min="620" max="620" width="11" customWidth="1"/>
    <col min="621" max="626" width="12" bestFit="1" customWidth="1"/>
    <col min="627" max="627" width="12.7109375" bestFit="1" customWidth="1"/>
    <col min="628" max="628" width="6.28515625" customWidth="1"/>
    <col min="629" max="632" width="12" bestFit="1" customWidth="1"/>
    <col min="633" max="633" width="12.42578125" bestFit="1" customWidth="1"/>
    <col min="634" max="634" width="6.7109375" customWidth="1"/>
    <col min="635" max="639" width="12" bestFit="1" customWidth="1"/>
    <col min="640" max="640" width="11" customWidth="1"/>
    <col min="641" max="643" width="12" bestFit="1" customWidth="1"/>
    <col min="644" max="644" width="12.85546875" bestFit="1" customWidth="1"/>
    <col min="645" max="645" width="6.28515625" customWidth="1"/>
    <col min="646" max="651" width="12" bestFit="1" customWidth="1"/>
    <col min="652" max="652" width="11" customWidth="1"/>
    <col min="653" max="654" width="12" bestFit="1" customWidth="1"/>
    <col min="655" max="655" width="12.42578125" bestFit="1" customWidth="1"/>
    <col min="656" max="656" width="6.28515625" customWidth="1"/>
    <col min="657" max="662" width="12" bestFit="1" customWidth="1"/>
    <col min="663" max="663" width="11" customWidth="1"/>
    <col min="664" max="665" width="12" bestFit="1" customWidth="1"/>
    <col min="666" max="666" width="12.42578125" bestFit="1" customWidth="1"/>
    <col min="667" max="667" width="6.140625" customWidth="1"/>
    <col min="668" max="668" width="11" customWidth="1"/>
    <col min="669" max="676" width="12" bestFit="1" customWidth="1"/>
    <col min="677" max="677" width="12.28515625" bestFit="1" customWidth="1"/>
    <col min="678" max="678" width="6.42578125" customWidth="1"/>
    <col min="679" max="679" width="11" customWidth="1"/>
    <col min="680" max="687" width="12" bestFit="1" customWidth="1"/>
    <col min="688" max="688" width="12.5703125" bestFit="1" customWidth="1"/>
    <col min="689" max="689" width="6.42578125" customWidth="1"/>
    <col min="690" max="690" width="11" customWidth="1"/>
    <col min="691" max="698" width="12" bestFit="1" customWidth="1"/>
    <col min="699" max="699" width="12.5703125" bestFit="1" customWidth="1"/>
    <col min="700" max="700" width="7.42578125" customWidth="1"/>
    <col min="701" max="701" width="11" customWidth="1"/>
    <col min="702" max="709" width="12" bestFit="1" customWidth="1"/>
    <col min="710" max="710" width="13.5703125" bestFit="1" customWidth="1"/>
    <col min="711" max="711" width="6.28515625" customWidth="1"/>
    <col min="712" max="712" width="11" customWidth="1"/>
    <col min="713" max="720" width="12" bestFit="1" customWidth="1"/>
    <col min="721" max="721" width="12.42578125" bestFit="1" customWidth="1"/>
    <col min="722" max="722" width="6.42578125" customWidth="1"/>
    <col min="723" max="723" width="11" customWidth="1"/>
    <col min="724" max="731" width="12" bestFit="1" customWidth="1"/>
    <col min="732" max="732" width="12.5703125" bestFit="1" customWidth="1"/>
    <col min="733" max="733" width="6.85546875" customWidth="1"/>
    <col min="734" max="734" width="11" customWidth="1"/>
    <col min="735" max="742" width="12" bestFit="1" customWidth="1"/>
    <col min="743" max="743" width="13" bestFit="1" customWidth="1"/>
    <col min="744" max="744" width="6.5703125" customWidth="1"/>
    <col min="745" max="745" width="11" customWidth="1"/>
    <col min="746" max="753" width="12" bestFit="1" customWidth="1"/>
    <col min="754" max="754" width="12.7109375" bestFit="1" customWidth="1"/>
    <col min="755" max="755" width="13.85546875" bestFit="1" customWidth="1"/>
    <col min="756" max="756" width="7.85546875" customWidth="1"/>
    <col min="757" max="757" width="11" customWidth="1"/>
    <col min="758" max="765" width="12" bestFit="1" customWidth="1"/>
    <col min="766" max="766" width="12.5703125" bestFit="1" customWidth="1"/>
    <col min="767" max="767" width="6.5703125" customWidth="1"/>
    <col min="768" max="770" width="12" bestFit="1" customWidth="1"/>
    <col min="771" max="771" width="12.7109375" bestFit="1" customWidth="1"/>
    <col min="772" max="772" width="7.28515625" customWidth="1"/>
    <col min="773" max="774" width="5" customWidth="1"/>
    <col min="775" max="775" width="13.42578125" bestFit="1" customWidth="1"/>
    <col min="776" max="776" width="6.140625" customWidth="1"/>
    <col min="777" max="777" width="11" customWidth="1"/>
    <col min="778" max="785" width="12" bestFit="1" customWidth="1"/>
    <col min="786" max="786" width="12.28515625" bestFit="1" customWidth="1"/>
    <col min="787" max="787" width="5.85546875" customWidth="1"/>
    <col min="788" max="788" width="11" customWidth="1"/>
    <col min="789" max="797" width="12" bestFit="1" customWidth="1"/>
    <col min="798" max="798" width="6.5703125" customWidth="1"/>
    <col min="799" max="800" width="5" customWidth="1"/>
    <col min="801" max="801" width="12.7109375" bestFit="1" customWidth="1"/>
    <col min="802" max="802" width="6.28515625" customWidth="1"/>
    <col min="803" max="804" width="5" customWidth="1"/>
    <col min="805" max="805" width="12" bestFit="1" customWidth="1"/>
    <col min="806" max="806" width="5" customWidth="1"/>
    <col min="807" max="807" width="12.42578125" bestFit="1" customWidth="1"/>
    <col min="808" max="808" width="6.7109375" customWidth="1"/>
    <col min="809" max="811" width="12" bestFit="1" customWidth="1"/>
    <col min="812" max="812" width="5" customWidth="1"/>
    <col min="813" max="813" width="12.85546875" bestFit="1" customWidth="1"/>
    <col min="814" max="814" width="6.28515625" customWidth="1"/>
    <col min="815" max="817" width="12" bestFit="1" customWidth="1"/>
    <col min="818" max="818" width="12.42578125" bestFit="1" customWidth="1"/>
    <col min="819" max="819" width="6.28515625" customWidth="1"/>
    <col min="820" max="822" width="12" bestFit="1" customWidth="1"/>
    <col min="823" max="823" width="12.42578125" bestFit="1" customWidth="1"/>
    <col min="824" max="824" width="6.140625" customWidth="1"/>
    <col min="825" max="825" width="11" customWidth="1"/>
    <col min="826" max="833" width="12" bestFit="1" customWidth="1"/>
    <col min="834" max="834" width="12.28515625" bestFit="1" customWidth="1"/>
    <col min="835" max="835" width="6.42578125" customWidth="1"/>
    <col min="836" max="836" width="11" customWidth="1"/>
    <col min="837" max="844" width="12" bestFit="1" customWidth="1"/>
    <col min="845" max="845" width="12.5703125" bestFit="1" customWidth="1"/>
    <col min="846" max="846" width="6.42578125" customWidth="1"/>
    <col min="847" max="847" width="11" customWidth="1"/>
    <col min="848" max="855" width="12" bestFit="1" customWidth="1"/>
    <col min="856" max="856" width="12.5703125" bestFit="1" customWidth="1"/>
    <col min="857" max="857" width="7.42578125" customWidth="1"/>
    <col min="858" max="858" width="11" customWidth="1"/>
    <col min="859" max="866" width="12" bestFit="1" customWidth="1"/>
    <col min="867" max="867" width="13.5703125" bestFit="1" customWidth="1"/>
    <col min="868" max="868" width="6.28515625" customWidth="1"/>
    <col min="869" max="869" width="11" customWidth="1"/>
    <col min="870" max="877" width="12" bestFit="1" customWidth="1"/>
    <col min="878" max="878" width="12.42578125" bestFit="1" customWidth="1"/>
    <col min="879" max="879" width="6.42578125" customWidth="1"/>
    <col min="880" max="880" width="11" customWidth="1"/>
    <col min="881" max="888" width="12" bestFit="1" customWidth="1"/>
    <col min="889" max="889" width="12.5703125" bestFit="1" customWidth="1"/>
    <col min="890" max="890" width="6.85546875" customWidth="1"/>
    <col min="891" max="891" width="11" customWidth="1"/>
    <col min="892" max="899" width="12" bestFit="1" customWidth="1"/>
    <col min="900" max="900" width="13" bestFit="1" customWidth="1"/>
    <col min="901" max="901" width="6.5703125" customWidth="1"/>
    <col min="902" max="902" width="11" customWidth="1"/>
    <col min="903" max="910" width="12" bestFit="1" customWidth="1"/>
    <col min="911" max="911" width="12.7109375" bestFit="1" customWidth="1"/>
    <col min="912" max="912" width="14" bestFit="1" customWidth="1"/>
    <col min="913" max="913" width="6.42578125" customWidth="1"/>
    <col min="914" max="914" width="11" customWidth="1"/>
    <col min="915" max="922" width="12" bestFit="1" customWidth="1"/>
    <col min="923" max="923" width="12.5703125" bestFit="1" customWidth="1"/>
    <col min="924" max="924" width="6.5703125" customWidth="1"/>
    <col min="925" max="932" width="12" bestFit="1" customWidth="1"/>
    <col min="933" max="933" width="11" customWidth="1"/>
    <col min="934" max="934" width="12.7109375" bestFit="1" customWidth="1"/>
    <col min="935" max="935" width="7.28515625" customWidth="1"/>
    <col min="936" max="944" width="12" bestFit="1" customWidth="1"/>
    <col min="945" max="945" width="13.42578125" bestFit="1" customWidth="1"/>
    <col min="946" max="946" width="6.140625" customWidth="1"/>
    <col min="947" max="947" width="11" customWidth="1"/>
    <col min="948" max="955" width="12" bestFit="1" customWidth="1"/>
    <col min="956" max="956" width="12.28515625" bestFit="1" customWidth="1"/>
    <col min="957" max="957" width="5.85546875" customWidth="1"/>
    <col min="958" max="958" width="11" customWidth="1"/>
    <col min="959" max="967" width="12" bestFit="1" customWidth="1"/>
    <col min="968" max="968" width="6.5703125" customWidth="1"/>
    <col min="969" max="977" width="12" bestFit="1" customWidth="1"/>
    <col min="978" max="978" width="12.7109375" bestFit="1" customWidth="1"/>
    <col min="979" max="979" width="6.28515625" customWidth="1"/>
    <col min="980" max="980" width="11" customWidth="1"/>
    <col min="981" max="982" width="12" bestFit="1" customWidth="1"/>
    <col min="983" max="983" width="11" customWidth="1"/>
    <col min="984" max="988" width="12" bestFit="1" customWidth="1"/>
    <col min="989" max="989" width="12.42578125" bestFit="1" customWidth="1"/>
    <col min="990" max="990" width="6.7109375" customWidth="1"/>
    <col min="991" max="995" width="12" bestFit="1" customWidth="1"/>
    <col min="996" max="996" width="11" customWidth="1"/>
    <col min="997" max="999" width="12" bestFit="1" customWidth="1"/>
    <col min="1000" max="1000" width="12.85546875" bestFit="1" customWidth="1"/>
    <col min="1001" max="1001" width="6.28515625" customWidth="1"/>
    <col min="1002" max="1009" width="12" bestFit="1" customWidth="1"/>
    <col min="1010" max="1010" width="11" customWidth="1"/>
    <col min="1011" max="1011" width="12.42578125" bestFit="1" customWidth="1"/>
    <col min="1012" max="1012" width="6.28515625" customWidth="1"/>
    <col min="1013" max="1020" width="12" bestFit="1" customWidth="1"/>
    <col min="1021" max="1021" width="11" customWidth="1"/>
    <col min="1022" max="1022" width="12.42578125" bestFit="1" customWidth="1"/>
    <col min="1023" max="1023" width="6.140625" customWidth="1"/>
    <col min="1024" max="1024" width="11" customWidth="1"/>
    <col min="1025" max="1032" width="12" bestFit="1" customWidth="1"/>
    <col min="1033" max="1033" width="12.28515625" bestFit="1" customWidth="1"/>
    <col min="1034" max="1034" width="6.42578125" customWidth="1"/>
    <col min="1035" max="1035" width="11" customWidth="1"/>
    <col min="1036" max="1043" width="12" bestFit="1" customWidth="1"/>
    <col min="1044" max="1044" width="12.5703125" bestFit="1" customWidth="1"/>
    <col min="1045" max="1045" width="6.42578125" customWidth="1"/>
    <col min="1046" max="1046" width="11" customWidth="1"/>
    <col min="1047" max="1054" width="12" bestFit="1" customWidth="1"/>
    <col min="1055" max="1055" width="12.5703125" bestFit="1" customWidth="1"/>
    <col min="1056" max="1056" width="7.42578125" customWidth="1"/>
    <col min="1057" max="1057" width="11" customWidth="1"/>
    <col min="1058" max="1065" width="12" bestFit="1" customWidth="1"/>
    <col min="1066" max="1066" width="13.5703125" bestFit="1" customWidth="1"/>
    <col min="1067" max="1067" width="6.28515625" customWidth="1"/>
    <col min="1068" max="1068" width="11" customWidth="1"/>
    <col min="1069" max="1076" width="12" bestFit="1" customWidth="1"/>
    <col min="1077" max="1077" width="12.42578125" bestFit="1" customWidth="1"/>
    <col min="1078" max="1078" width="6.42578125" customWidth="1"/>
    <col min="1079" max="1079" width="11" customWidth="1"/>
    <col min="1080" max="1087" width="12" bestFit="1" customWidth="1"/>
    <col min="1088" max="1088" width="12.5703125" bestFit="1" customWidth="1"/>
    <col min="1089" max="1089" width="6.85546875" customWidth="1"/>
    <col min="1090" max="1090" width="11" customWidth="1"/>
    <col min="1091" max="1098" width="12" bestFit="1" customWidth="1"/>
    <col min="1099" max="1099" width="13" bestFit="1" customWidth="1"/>
    <col min="1100" max="1100" width="6.5703125" customWidth="1"/>
    <col min="1101" max="1101" width="11" customWidth="1"/>
    <col min="1102" max="1109" width="12" bestFit="1" customWidth="1"/>
    <col min="1110" max="1110" width="12.7109375" bestFit="1" customWidth="1"/>
    <col min="1111" max="1111" width="12.5703125" bestFit="1" customWidth="1"/>
    <col min="1112" max="1112" width="10.28515625" customWidth="1"/>
    <col min="1113" max="1113" width="11" customWidth="1"/>
    <col min="1114" max="1121" width="12" bestFit="1" customWidth="1"/>
    <col min="1122" max="1122" width="12.5703125" bestFit="1" customWidth="1"/>
    <col min="1123" max="1123" width="6.5703125" customWidth="1"/>
    <col min="1124" max="1132" width="12" bestFit="1" customWidth="1"/>
    <col min="1133" max="1133" width="12.7109375" bestFit="1" customWidth="1"/>
    <col min="1134" max="1134" width="7.28515625" customWidth="1"/>
    <col min="1135" max="1143" width="12" bestFit="1" customWidth="1"/>
    <col min="1144" max="1144" width="13.42578125" bestFit="1" customWidth="1"/>
    <col min="1145" max="1145" width="6.140625" customWidth="1"/>
    <col min="1146" max="1146" width="11" customWidth="1"/>
    <col min="1147" max="1154" width="12" bestFit="1" customWidth="1"/>
    <col min="1155" max="1155" width="12.28515625" bestFit="1" customWidth="1"/>
    <col min="1156" max="1156" width="5.85546875" customWidth="1"/>
    <col min="1157" max="1157" width="11" customWidth="1"/>
    <col min="1158" max="1166" width="12" bestFit="1" customWidth="1"/>
    <col min="1167" max="1167" width="6.5703125" customWidth="1"/>
    <col min="1168" max="1176" width="12" bestFit="1" customWidth="1"/>
    <col min="1177" max="1177" width="12.7109375" bestFit="1" customWidth="1"/>
    <col min="1178" max="1178" width="6.28515625" customWidth="1"/>
    <col min="1179" max="1183" width="12" bestFit="1" customWidth="1"/>
    <col min="1184" max="1184" width="11" customWidth="1"/>
    <col min="1185" max="1187" width="12" bestFit="1" customWidth="1"/>
    <col min="1188" max="1188" width="12.42578125" bestFit="1" customWidth="1"/>
    <col min="1189" max="1189" width="6.7109375" customWidth="1"/>
    <col min="1190" max="1190" width="12" bestFit="1" customWidth="1"/>
    <col min="1191" max="1191" width="11" customWidth="1"/>
    <col min="1192" max="1198" width="12" bestFit="1" customWidth="1"/>
    <col min="1199" max="1199" width="12.85546875" bestFit="1" customWidth="1"/>
    <col min="1200" max="1200" width="6.28515625" customWidth="1"/>
    <col min="1201" max="1209" width="12" bestFit="1" customWidth="1"/>
    <col min="1210" max="1210" width="12.42578125" bestFit="1" customWidth="1"/>
    <col min="1211" max="1211" width="6.28515625" customWidth="1"/>
    <col min="1212" max="1220" width="12" bestFit="1" customWidth="1"/>
    <col min="1221" max="1221" width="12.42578125" bestFit="1" customWidth="1"/>
    <col min="1222" max="1222" width="6.140625" customWidth="1"/>
    <col min="1223" max="1223" width="11" customWidth="1"/>
    <col min="1224" max="1231" width="12" bestFit="1" customWidth="1"/>
    <col min="1232" max="1232" width="12.28515625" bestFit="1" customWidth="1"/>
    <col min="1233" max="1233" width="6.42578125" customWidth="1"/>
    <col min="1234" max="1234" width="11" customWidth="1"/>
    <col min="1235" max="1242" width="12" bestFit="1" customWidth="1"/>
    <col min="1243" max="1243" width="12.5703125" bestFit="1" customWidth="1"/>
    <col min="1244" max="1244" width="6.42578125" customWidth="1"/>
    <col min="1245" max="1245" width="11" customWidth="1"/>
    <col min="1246" max="1253" width="12" bestFit="1" customWidth="1"/>
    <col min="1254" max="1254" width="12.5703125" bestFit="1" customWidth="1"/>
    <col min="1255" max="1255" width="7.42578125" customWidth="1"/>
    <col min="1256" max="1256" width="11" customWidth="1"/>
    <col min="1257" max="1264" width="12" bestFit="1" customWidth="1"/>
    <col min="1265" max="1265" width="13.5703125" bestFit="1" customWidth="1"/>
    <col min="1266" max="1266" width="6.28515625" customWidth="1"/>
    <col min="1267" max="1267" width="11" customWidth="1"/>
    <col min="1268" max="1275" width="12" bestFit="1" customWidth="1"/>
    <col min="1276" max="1276" width="12.42578125" bestFit="1" customWidth="1"/>
    <col min="1277" max="1277" width="6.42578125" customWidth="1"/>
    <col min="1278" max="1278" width="11" customWidth="1"/>
    <col min="1279" max="1286" width="12" bestFit="1" customWidth="1"/>
    <col min="1287" max="1287" width="12.5703125" bestFit="1" customWidth="1"/>
    <col min="1288" max="1288" width="6.85546875" customWidth="1"/>
    <col min="1289" max="1289" width="11" customWidth="1"/>
    <col min="1290" max="1297" width="12" bestFit="1" customWidth="1"/>
    <col min="1298" max="1298" width="13" bestFit="1" customWidth="1"/>
    <col min="1299" max="1299" width="6.5703125" customWidth="1"/>
    <col min="1300" max="1300" width="11" customWidth="1"/>
    <col min="1301" max="1308" width="12" bestFit="1" customWidth="1"/>
    <col min="1309" max="1309" width="12.7109375" bestFit="1" customWidth="1"/>
    <col min="1310" max="1310" width="16.5703125" bestFit="1" customWidth="1"/>
    <col min="1311" max="1311" width="8" customWidth="1"/>
    <col min="1312" max="1312" width="11" customWidth="1"/>
    <col min="1313" max="1320" width="12" bestFit="1" customWidth="1"/>
    <col min="1321" max="1321" width="12.5703125" bestFit="1" customWidth="1"/>
    <col min="1322" max="1322" width="6.5703125" customWidth="1"/>
    <col min="1323" max="1331" width="12" bestFit="1" customWidth="1"/>
    <col min="1332" max="1332" width="12.7109375" bestFit="1" customWidth="1"/>
    <col min="1333" max="1333" width="7.28515625" customWidth="1"/>
    <col min="1334" max="1334" width="11" customWidth="1"/>
    <col min="1335" max="1336" width="12" bestFit="1" customWidth="1"/>
    <col min="1337" max="1337" width="13.42578125" bestFit="1" customWidth="1"/>
    <col min="1338" max="1338" width="6.140625" customWidth="1"/>
    <col min="1339" max="1339" width="11" customWidth="1"/>
    <col min="1340" max="1347" width="12" bestFit="1" customWidth="1"/>
    <col min="1348" max="1348" width="12.28515625" bestFit="1" customWidth="1"/>
    <col min="1349" max="1349" width="5.85546875" customWidth="1"/>
    <col min="1350" max="1350" width="11" customWidth="1"/>
    <col min="1351" max="1359" width="12" bestFit="1" customWidth="1"/>
    <col min="1360" max="1360" width="6.5703125" customWidth="1"/>
    <col min="1361" max="1361" width="11" customWidth="1"/>
    <col min="1362" max="1363" width="12" bestFit="1" customWidth="1"/>
    <col min="1364" max="1364" width="12.7109375" bestFit="1" customWidth="1"/>
    <col min="1365" max="1365" width="6.28515625" customWidth="1"/>
    <col min="1366" max="1373" width="12" bestFit="1" customWidth="1"/>
    <col min="1374" max="1374" width="11" customWidth="1"/>
    <col min="1375" max="1375" width="12.42578125" bestFit="1" customWidth="1"/>
    <col min="1376" max="1376" width="6.7109375" customWidth="1"/>
    <col min="1377" max="1379" width="12" bestFit="1" customWidth="1"/>
    <col min="1380" max="1380" width="11" customWidth="1"/>
    <col min="1381" max="1385" width="12" bestFit="1" customWidth="1"/>
    <col min="1386" max="1386" width="12.85546875" bestFit="1" customWidth="1"/>
    <col min="1387" max="1387" width="6.28515625" customWidth="1"/>
    <col min="1388" max="1396" width="12" bestFit="1" customWidth="1"/>
    <col min="1397" max="1397" width="12.42578125" bestFit="1" customWidth="1"/>
    <col min="1398" max="1398" width="6.28515625" customWidth="1"/>
    <col min="1399" max="1407" width="12" bestFit="1" customWidth="1"/>
    <col min="1408" max="1408" width="12.42578125" bestFit="1" customWidth="1"/>
    <col min="1409" max="1409" width="6.140625" customWidth="1"/>
    <col min="1410" max="1410" width="11" customWidth="1"/>
    <col min="1411" max="1418" width="12" bestFit="1" customWidth="1"/>
    <col min="1419" max="1419" width="12.28515625" bestFit="1" customWidth="1"/>
    <col min="1420" max="1420" width="6.42578125" customWidth="1"/>
    <col min="1421" max="1421" width="11" customWidth="1"/>
    <col min="1422" max="1429" width="12" bestFit="1" customWidth="1"/>
    <col min="1430" max="1430" width="12.5703125" bestFit="1" customWidth="1"/>
    <col min="1431" max="1431" width="6.42578125" customWidth="1"/>
    <col min="1432" max="1432" width="11" customWidth="1"/>
    <col min="1433" max="1440" width="12" bestFit="1" customWidth="1"/>
    <col min="1441" max="1441" width="12.5703125" bestFit="1" customWidth="1"/>
    <col min="1442" max="1442" width="7.42578125" customWidth="1"/>
    <col min="1443" max="1443" width="11" customWidth="1"/>
    <col min="1444" max="1451" width="12" bestFit="1" customWidth="1"/>
    <col min="1452" max="1452" width="13.5703125" bestFit="1" customWidth="1"/>
    <col min="1453" max="1453" width="6.28515625" customWidth="1"/>
    <col min="1454" max="1454" width="11" customWidth="1"/>
    <col min="1455" max="1462" width="12" bestFit="1" customWidth="1"/>
    <col min="1463" max="1463" width="12.42578125" bestFit="1" customWidth="1"/>
    <col min="1464" max="1464" width="6.42578125" customWidth="1"/>
    <col min="1465" max="1465" width="11" customWidth="1"/>
    <col min="1466" max="1473" width="12" bestFit="1" customWidth="1"/>
    <col min="1474" max="1474" width="12.5703125" bestFit="1" customWidth="1"/>
    <col min="1475" max="1475" width="6.85546875" customWidth="1"/>
    <col min="1476" max="1476" width="11" customWidth="1"/>
    <col min="1477" max="1484" width="12" bestFit="1" customWidth="1"/>
    <col min="1485" max="1485" width="13" bestFit="1" customWidth="1"/>
    <col min="1486" max="1486" width="6.5703125" customWidth="1"/>
    <col min="1487" max="1487" width="11" customWidth="1"/>
    <col min="1488" max="1495" width="12" bestFit="1" customWidth="1"/>
    <col min="1496" max="1496" width="12.7109375" bestFit="1" customWidth="1"/>
    <col min="1497" max="1497" width="14.140625" bestFit="1" customWidth="1"/>
    <col min="1498" max="1498" width="6.85546875" customWidth="1"/>
    <col min="1499" max="1499" width="11" customWidth="1"/>
    <col min="1500" max="1507" width="12" bestFit="1" customWidth="1"/>
    <col min="1508" max="1508" width="12.5703125" bestFit="1" customWidth="1"/>
    <col min="1509" max="1509" width="6.5703125" customWidth="1"/>
    <col min="1510" max="1510" width="11" customWidth="1"/>
    <col min="1511" max="1512" width="12" bestFit="1" customWidth="1"/>
    <col min="1513" max="1513" width="11" customWidth="1"/>
    <col min="1514" max="1514" width="12.7109375" bestFit="1" customWidth="1"/>
    <col min="1515" max="1515" width="7.28515625" customWidth="1"/>
    <col min="1516" max="1518" width="12" bestFit="1" customWidth="1"/>
    <col min="1519" max="1519" width="13.42578125" bestFit="1" customWidth="1"/>
    <col min="1520" max="1520" width="6.140625" customWidth="1"/>
    <col min="1521" max="1521" width="11" customWidth="1"/>
    <col min="1522" max="1529" width="12" bestFit="1" customWidth="1"/>
    <col min="1530" max="1530" width="12.28515625" bestFit="1" customWidth="1"/>
    <col min="1531" max="1531" width="5.85546875" customWidth="1"/>
    <col min="1532" max="1532" width="11" customWidth="1"/>
    <col min="1533" max="1541" width="12" bestFit="1" customWidth="1"/>
    <col min="1542" max="1542" width="6.5703125" customWidth="1"/>
    <col min="1543" max="1545" width="12" bestFit="1" customWidth="1"/>
    <col min="1546" max="1546" width="12.7109375" bestFit="1" customWidth="1"/>
    <col min="1547" max="1547" width="6.28515625" customWidth="1"/>
    <col min="1548" max="1551" width="12" bestFit="1" customWidth="1"/>
    <col min="1552" max="1552" width="12.42578125" bestFit="1" customWidth="1"/>
    <col min="1553" max="1553" width="6.7109375" customWidth="1"/>
    <col min="1554" max="1557" width="12" bestFit="1" customWidth="1"/>
    <col min="1558" max="1558" width="12.85546875" bestFit="1" customWidth="1"/>
    <col min="1559" max="1559" width="6.28515625" customWidth="1"/>
    <col min="1560" max="1560" width="11" customWidth="1"/>
    <col min="1561" max="1562" width="12" bestFit="1" customWidth="1"/>
    <col min="1563" max="1563" width="11" customWidth="1"/>
    <col min="1564" max="1564" width="12.42578125" bestFit="1" customWidth="1"/>
    <col min="1565" max="1565" width="6.28515625" customWidth="1"/>
    <col min="1566" max="1566" width="11" customWidth="1"/>
    <col min="1567" max="1568" width="12" bestFit="1" customWidth="1"/>
    <col min="1569" max="1569" width="11" customWidth="1"/>
    <col min="1570" max="1570" width="12.42578125" bestFit="1" customWidth="1"/>
    <col min="1571" max="1571" width="6.140625" customWidth="1"/>
    <col min="1572" max="1572" width="11" customWidth="1"/>
    <col min="1573" max="1580" width="12" bestFit="1" customWidth="1"/>
    <col min="1581" max="1581" width="12.28515625" bestFit="1" customWidth="1"/>
    <col min="1582" max="1582" width="6.42578125" customWidth="1"/>
    <col min="1583" max="1583" width="11" customWidth="1"/>
    <col min="1584" max="1591" width="12" bestFit="1" customWidth="1"/>
    <col min="1592" max="1592" width="12.5703125" bestFit="1" customWidth="1"/>
    <col min="1593" max="1593" width="6.42578125" customWidth="1"/>
    <col min="1594" max="1594" width="11" customWidth="1"/>
    <col min="1595" max="1602" width="12" bestFit="1" customWidth="1"/>
    <col min="1603" max="1603" width="12.5703125" bestFit="1" customWidth="1"/>
    <col min="1604" max="1604" width="7.42578125" customWidth="1"/>
    <col min="1605" max="1605" width="11" customWidth="1"/>
    <col min="1606" max="1613" width="12" bestFit="1" customWidth="1"/>
    <col min="1614" max="1614" width="13.5703125" bestFit="1" customWidth="1"/>
    <col min="1615" max="1615" width="6.28515625" customWidth="1"/>
    <col min="1616" max="1616" width="11" customWidth="1"/>
    <col min="1617" max="1624" width="12" bestFit="1" customWidth="1"/>
    <col min="1625" max="1625" width="12.42578125" bestFit="1" customWidth="1"/>
    <col min="1626" max="1626" width="6.42578125" customWidth="1"/>
    <col min="1627" max="1627" width="11" customWidth="1"/>
    <col min="1628" max="1635" width="12" bestFit="1" customWidth="1"/>
    <col min="1636" max="1636" width="12.5703125" bestFit="1" customWidth="1"/>
    <col min="1637" max="1637" width="6.85546875" customWidth="1"/>
    <col min="1638" max="1638" width="11" customWidth="1"/>
    <col min="1639" max="1646" width="12" bestFit="1" customWidth="1"/>
    <col min="1647" max="1647" width="13" bestFit="1" customWidth="1"/>
    <col min="1648" max="1648" width="6.5703125" customWidth="1"/>
    <col min="1649" max="1649" width="11" customWidth="1"/>
    <col min="1650" max="1657" width="12" bestFit="1" customWidth="1"/>
    <col min="1658" max="1658" width="12.7109375" bestFit="1" customWidth="1"/>
    <col min="1659" max="1659" width="13" bestFit="1" customWidth="1"/>
    <col min="1660" max="1660" width="7.85546875" customWidth="1"/>
    <col min="1661" max="1669" width="5" customWidth="1"/>
    <col min="1670" max="1670" width="12.5703125" bestFit="1" customWidth="1"/>
    <col min="1671" max="1671" width="6.5703125" customWidth="1"/>
    <col min="1672" max="1680" width="5" customWidth="1"/>
    <col min="1681" max="1681" width="12.7109375" bestFit="1" customWidth="1"/>
    <col min="1682" max="1682" width="7.28515625" customWidth="1"/>
    <col min="1683" max="1691" width="5" customWidth="1"/>
    <col min="1692" max="1692" width="13.42578125" bestFit="1" customWidth="1"/>
    <col min="1693" max="1693" width="6.140625" customWidth="1"/>
    <col min="1694" max="1702" width="5" customWidth="1"/>
    <col min="1703" max="1703" width="12.28515625" bestFit="1" customWidth="1"/>
    <col min="1704" max="1704" width="5.85546875" customWidth="1"/>
    <col min="1705" max="1713" width="5" customWidth="1"/>
    <col min="1714" max="1714" width="12" bestFit="1" customWidth="1"/>
    <col min="1715" max="1715" width="6.5703125" customWidth="1"/>
    <col min="1716" max="1724" width="5" customWidth="1"/>
    <col min="1725" max="1725" width="12.7109375" bestFit="1" customWidth="1"/>
    <col min="1726" max="1726" width="6.28515625" customWidth="1"/>
    <col min="1727" max="1735" width="5" customWidth="1"/>
    <col min="1736" max="1736" width="12.42578125" bestFit="1" customWidth="1"/>
    <col min="1737" max="1737" width="6.7109375" customWidth="1"/>
    <col min="1738" max="1746" width="5" customWidth="1"/>
    <col min="1747" max="1747" width="12.85546875" bestFit="1" customWidth="1"/>
    <col min="1748" max="1748" width="6.28515625" customWidth="1"/>
    <col min="1749" max="1757" width="5" customWidth="1"/>
    <col min="1758" max="1758" width="12.42578125" bestFit="1" customWidth="1"/>
    <col min="1759" max="1759" width="6.28515625" customWidth="1"/>
    <col min="1760" max="1768" width="5" customWidth="1"/>
    <col min="1769" max="1769" width="12.42578125" bestFit="1" customWidth="1"/>
    <col min="1770" max="1770" width="6.140625" customWidth="1"/>
    <col min="1771" max="1779" width="5" customWidth="1"/>
    <col min="1780" max="1780" width="12.28515625" bestFit="1" customWidth="1"/>
    <col min="1781" max="1781" width="6.42578125" customWidth="1"/>
    <col min="1782" max="1790" width="5" customWidth="1"/>
    <col min="1791" max="1791" width="12.5703125" bestFit="1" customWidth="1"/>
    <col min="1792" max="1792" width="6.42578125" customWidth="1"/>
    <col min="1793" max="1801" width="5" customWidth="1"/>
    <col min="1802" max="1802" width="12.5703125" bestFit="1" customWidth="1"/>
    <col min="1803" max="1803" width="7.42578125" customWidth="1"/>
    <col min="1804" max="1812" width="5" customWidth="1"/>
    <col min="1813" max="1813" width="13.5703125" bestFit="1" customWidth="1"/>
    <col min="1814" max="1814" width="6.28515625" customWidth="1"/>
    <col min="1815" max="1823" width="5" customWidth="1"/>
    <col min="1824" max="1824" width="12.42578125" bestFit="1" customWidth="1"/>
    <col min="1825" max="1825" width="6.42578125" customWidth="1"/>
    <col min="1826" max="1834" width="5" customWidth="1"/>
    <col min="1835" max="1835" width="12.5703125" bestFit="1" customWidth="1"/>
    <col min="1836" max="1836" width="6.85546875" customWidth="1"/>
    <col min="1837" max="1845" width="5" customWidth="1"/>
    <col min="1846" max="1846" width="13" bestFit="1" customWidth="1"/>
    <col min="1847" max="1847" width="6.5703125" customWidth="1"/>
    <col min="1848" max="1856" width="5" customWidth="1"/>
    <col min="1857" max="1857" width="12.7109375" bestFit="1" customWidth="1"/>
    <col min="1858" max="1858" width="14" bestFit="1" customWidth="1"/>
    <col min="1859" max="1859" width="8.28515625" customWidth="1"/>
    <col min="1860" max="1860" width="11" customWidth="1"/>
    <col min="1861" max="1868" width="12" bestFit="1" customWidth="1"/>
    <col min="1869" max="1869" width="12.5703125" bestFit="1" customWidth="1"/>
    <col min="1870" max="1870" width="6.5703125" customWidth="1"/>
    <col min="1871" max="1876" width="12" bestFit="1" customWidth="1"/>
    <col min="1877" max="1877" width="11" customWidth="1"/>
    <col min="1878" max="1879" width="12" bestFit="1" customWidth="1"/>
    <col min="1880" max="1880" width="12.7109375" bestFit="1" customWidth="1"/>
    <col min="1881" max="1881" width="7.28515625" customWidth="1"/>
    <col min="1882" max="1883" width="12" bestFit="1" customWidth="1"/>
    <col min="1884" max="1884" width="11" customWidth="1"/>
    <col min="1885" max="1890" width="12" bestFit="1" customWidth="1"/>
    <col min="1891" max="1891" width="13.42578125" bestFit="1" customWidth="1"/>
    <col min="1892" max="1892" width="6.140625" customWidth="1"/>
    <col min="1893" max="1893" width="11" customWidth="1"/>
    <col min="1894" max="1901" width="12" bestFit="1" customWidth="1"/>
    <col min="1902" max="1902" width="12.28515625" bestFit="1" customWidth="1"/>
    <col min="1903" max="1903" width="5.85546875" customWidth="1"/>
    <col min="1904" max="1904" width="11" customWidth="1"/>
    <col min="1905" max="1913" width="12" bestFit="1" customWidth="1"/>
    <col min="1914" max="1914" width="6.5703125" customWidth="1"/>
    <col min="1915" max="1916" width="12" bestFit="1" customWidth="1"/>
    <col min="1917" max="1917" width="11" customWidth="1"/>
    <col min="1918" max="1923" width="12" bestFit="1" customWidth="1"/>
    <col min="1924" max="1924" width="12.7109375" bestFit="1" customWidth="1"/>
    <col min="1925" max="1925" width="6.28515625" customWidth="1"/>
    <col min="1926" max="1929" width="12" bestFit="1" customWidth="1"/>
    <col min="1930" max="1930" width="12.42578125" bestFit="1" customWidth="1"/>
    <col min="1931" max="1931" width="6.7109375" customWidth="1"/>
    <col min="1932" max="1936" width="12" bestFit="1" customWidth="1"/>
    <col min="1937" max="1937" width="11" customWidth="1"/>
    <col min="1938" max="1940" width="12" bestFit="1" customWidth="1"/>
    <col min="1941" max="1941" width="12.85546875" bestFit="1" customWidth="1"/>
    <col min="1942" max="1942" width="6.28515625" customWidth="1"/>
    <col min="1943" max="1948" width="12" bestFit="1" customWidth="1"/>
    <col min="1949" max="1949" width="11" customWidth="1"/>
    <col min="1950" max="1951" width="12" bestFit="1" customWidth="1"/>
    <col min="1952" max="1952" width="12.42578125" bestFit="1" customWidth="1"/>
    <col min="1953" max="1953" width="6.28515625" customWidth="1"/>
    <col min="1954" max="1959" width="12" bestFit="1" customWidth="1"/>
    <col min="1960" max="1960" width="11" customWidth="1"/>
    <col min="1961" max="1962" width="12" bestFit="1" customWidth="1"/>
    <col min="1963" max="1963" width="12.42578125" bestFit="1" customWidth="1"/>
    <col min="1964" max="1964" width="6.140625" customWidth="1"/>
    <col min="1965" max="1965" width="11" customWidth="1"/>
    <col min="1966" max="1973" width="12" bestFit="1" customWidth="1"/>
    <col min="1974" max="1974" width="12.28515625" bestFit="1" customWidth="1"/>
    <col min="1975" max="1975" width="6.42578125" customWidth="1"/>
    <col min="1976" max="1976" width="11" customWidth="1"/>
    <col min="1977" max="1984" width="12" bestFit="1" customWidth="1"/>
    <col min="1985" max="1985" width="12.5703125" bestFit="1" customWidth="1"/>
    <col min="1986" max="1986" width="6.42578125" customWidth="1"/>
    <col min="1987" max="1987" width="11" customWidth="1"/>
    <col min="1988" max="1995" width="12" bestFit="1" customWidth="1"/>
    <col min="1996" max="1996" width="12.5703125" bestFit="1" customWidth="1"/>
    <col min="1997" max="1997" width="7.42578125" customWidth="1"/>
    <col min="1998" max="1998" width="11" customWidth="1"/>
    <col min="1999" max="2006" width="12" bestFit="1" customWidth="1"/>
    <col min="2007" max="2007" width="13.5703125" bestFit="1" customWidth="1"/>
    <col min="2008" max="2008" width="6.28515625" customWidth="1"/>
    <col min="2009" max="2009" width="11" customWidth="1"/>
    <col min="2010" max="2017" width="12" bestFit="1" customWidth="1"/>
    <col min="2018" max="2018" width="12.42578125" bestFit="1" customWidth="1"/>
    <col min="2019" max="2019" width="6.42578125" customWidth="1"/>
    <col min="2020" max="2020" width="11" customWidth="1"/>
    <col min="2021" max="2028" width="12" bestFit="1" customWidth="1"/>
    <col min="2029" max="2029" width="12.5703125" bestFit="1" customWidth="1"/>
    <col min="2030" max="2030" width="6.85546875" customWidth="1"/>
    <col min="2031" max="2031" width="11" customWidth="1"/>
    <col min="2032" max="2039" width="12" bestFit="1" customWidth="1"/>
    <col min="2040" max="2040" width="13" bestFit="1" customWidth="1"/>
    <col min="2041" max="2041" width="6.5703125" customWidth="1"/>
    <col min="2042" max="2042" width="11" customWidth="1"/>
    <col min="2043" max="2050" width="12" bestFit="1" customWidth="1"/>
    <col min="2051" max="2051" width="12.7109375" bestFit="1" customWidth="1"/>
    <col min="2052" max="2052" width="14.42578125" bestFit="1" customWidth="1"/>
    <col min="2053" max="2053" width="7" customWidth="1"/>
    <col min="2054" max="2054" width="11" customWidth="1"/>
    <col min="2055" max="2062" width="12" bestFit="1" customWidth="1"/>
    <col min="2063" max="2063" width="12.5703125" bestFit="1" customWidth="1"/>
    <col min="2064" max="2064" width="6.5703125" customWidth="1"/>
    <col min="2065" max="2072" width="12" bestFit="1" customWidth="1"/>
    <col min="2073" max="2073" width="11" customWidth="1"/>
    <col min="2074" max="2074" width="12.7109375" bestFit="1" customWidth="1"/>
    <col min="2075" max="2075" width="7.28515625" customWidth="1"/>
    <col min="2076" max="2084" width="12" bestFit="1" customWidth="1"/>
    <col min="2085" max="2085" width="13.42578125" bestFit="1" customWidth="1"/>
    <col min="2086" max="2086" width="6.140625" customWidth="1"/>
    <col min="2087" max="2087" width="11" customWidth="1"/>
    <col min="2088" max="2095" width="12" bestFit="1" customWidth="1"/>
    <col min="2096" max="2096" width="12.28515625" bestFit="1" customWidth="1"/>
    <col min="2097" max="2097" width="5.85546875" customWidth="1"/>
    <col min="2098" max="2098" width="11" customWidth="1"/>
    <col min="2099" max="2107" width="12" bestFit="1" customWidth="1"/>
    <col min="2108" max="2108" width="6.5703125" customWidth="1"/>
    <col min="2109" max="2117" width="12" bestFit="1" customWidth="1"/>
    <col min="2118" max="2118" width="12.7109375" bestFit="1" customWidth="1"/>
    <col min="2119" max="2119" width="6.28515625" customWidth="1"/>
    <col min="2120" max="2120" width="11" customWidth="1"/>
    <col min="2121" max="2122" width="12" bestFit="1" customWidth="1"/>
    <col min="2123" max="2123" width="11" customWidth="1"/>
    <col min="2124" max="2128" width="12" bestFit="1" customWidth="1"/>
    <col min="2129" max="2129" width="12.42578125" bestFit="1" customWidth="1"/>
    <col min="2130" max="2130" width="6.7109375" customWidth="1"/>
    <col min="2131" max="2135" width="12" bestFit="1" customWidth="1"/>
    <col min="2136" max="2136" width="11" customWidth="1"/>
    <col min="2137" max="2139" width="12" bestFit="1" customWidth="1"/>
    <col min="2140" max="2140" width="12.85546875" bestFit="1" customWidth="1"/>
    <col min="2141" max="2141" width="6.28515625" customWidth="1"/>
    <col min="2142" max="2149" width="12" bestFit="1" customWidth="1"/>
    <col min="2150" max="2150" width="11" customWidth="1"/>
    <col min="2151" max="2151" width="12.42578125" bestFit="1" customWidth="1"/>
    <col min="2152" max="2152" width="6.28515625" customWidth="1"/>
    <col min="2153" max="2160" width="12" bestFit="1" customWidth="1"/>
    <col min="2161" max="2161" width="11" customWidth="1"/>
    <col min="2162" max="2162" width="12.42578125" bestFit="1" customWidth="1"/>
    <col min="2163" max="2163" width="6.140625" customWidth="1"/>
    <col min="2164" max="2164" width="11" customWidth="1"/>
    <col min="2165" max="2172" width="12" bestFit="1" customWidth="1"/>
    <col min="2173" max="2173" width="12.28515625" bestFit="1" customWidth="1"/>
    <col min="2174" max="2174" width="6.42578125" customWidth="1"/>
    <col min="2175" max="2175" width="11" customWidth="1"/>
    <col min="2176" max="2183" width="12" bestFit="1" customWidth="1"/>
    <col min="2184" max="2184" width="12.5703125" bestFit="1" customWidth="1"/>
    <col min="2185" max="2185" width="6.42578125" customWidth="1"/>
    <col min="2186" max="2186" width="11" customWidth="1"/>
    <col min="2187" max="2194" width="12" bestFit="1" customWidth="1"/>
    <col min="2195" max="2195" width="12.5703125" bestFit="1" customWidth="1"/>
    <col min="2196" max="2196" width="7.42578125" customWidth="1"/>
    <col min="2197" max="2197" width="11" customWidth="1"/>
    <col min="2198" max="2205" width="12" bestFit="1" customWidth="1"/>
    <col min="2206" max="2206" width="13.5703125" bestFit="1" customWidth="1"/>
    <col min="2207" max="2207" width="6.28515625" customWidth="1"/>
    <col min="2208" max="2208" width="11" customWidth="1"/>
    <col min="2209" max="2216" width="12" bestFit="1" customWidth="1"/>
    <col min="2217" max="2217" width="12.42578125" bestFit="1" customWidth="1"/>
    <col min="2218" max="2218" width="6.42578125" customWidth="1"/>
    <col min="2219" max="2219" width="11" customWidth="1"/>
    <col min="2220" max="2227" width="12" bestFit="1" customWidth="1"/>
    <col min="2228" max="2228" width="12.5703125" bestFit="1" customWidth="1"/>
    <col min="2229" max="2229" width="6.85546875" customWidth="1"/>
    <col min="2230" max="2230" width="11" customWidth="1"/>
    <col min="2231" max="2238" width="12" bestFit="1" customWidth="1"/>
    <col min="2239" max="2239" width="13" bestFit="1" customWidth="1"/>
    <col min="2240" max="2240" width="6.5703125" customWidth="1"/>
    <col min="2241" max="2241" width="11" customWidth="1"/>
    <col min="2242" max="2249" width="12" bestFit="1" customWidth="1"/>
    <col min="2250" max="2250" width="12.7109375" bestFit="1" customWidth="1"/>
    <col min="2251" max="2251" width="13.140625" bestFit="1" customWidth="1"/>
    <col min="2252" max="2252" width="7.42578125" customWidth="1"/>
    <col min="2253" max="2253" width="11" customWidth="1"/>
    <col min="2254" max="2261" width="12" bestFit="1" customWidth="1"/>
    <col min="2262" max="2262" width="12.5703125" bestFit="1" customWidth="1"/>
    <col min="2263" max="2263" width="6.5703125" customWidth="1"/>
    <col min="2264" max="2264" width="11" customWidth="1"/>
    <col min="2265" max="2266" width="12" bestFit="1" customWidth="1"/>
    <col min="2267" max="2267" width="11" customWidth="1"/>
    <col min="2268" max="2268" width="12.7109375" bestFit="1" customWidth="1"/>
    <col min="2269" max="2269" width="7.28515625" customWidth="1"/>
    <col min="2270" max="2272" width="12" bestFit="1" customWidth="1"/>
    <col min="2273" max="2273" width="13.42578125" bestFit="1" customWidth="1"/>
    <col min="2274" max="2274" width="6.140625" customWidth="1"/>
    <col min="2275" max="2275" width="11" customWidth="1"/>
    <col min="2276" max="2283" width="12" bestFit="1" customWidth="1"/>
    <col min="2284" max="2284" width="12.28515625" bestFit="1" customWidth="1"/>
    <col min="2285" max="2285" width="5.85546875" customWidth="1"/>
    <col min="2286" max="2286" width="11" customWidth="1"/>
    <col min="2287" max="2295" width="12" bestFit="1" customWidth="1"/>
    <col min="2296" max="2296" width="6.5703125" customWidth="1"/>
    <col min="2297" max="2299" width="12" bestFit="1" customWidth="1"/>
    <col min="2300" max="2300" width="12.7109375" bestFit="1" customWidth="1"/>
    <col min="2301" max="2301" width="6.28515625" customWidth="1"/>
    <col min="2302" max="2305" width="12" bestFit="1" customWidth="1"/>
    <col min="2306" max="2306" width="12.42578125" bestFit="1" customWidth="1"/>
    <col min="2307" max="2307" width="6.7109375" customWidth="1"/>
    <col min="2308" max="2311" width="12" bestFit="1" customWidth="1"/>
    <col min="2312" max="2312" width="12.85546875" bestFit="1" customWidth="1"/>
    <col min="2313" max="2313" width="6.28515625" customWidth="1"/>
    <col min="2314" max="2314" width="11" customWidth="1"/>
    <col min="2315" max="2316" width="12" bestFit="1" customWidth="1"/>
    <col min="2317" max="2317" width="11" customWidth="1"/>
    <col min="2318" max="2318" width="12.42578125" bestFit="1" customWidth="1"/>
    <col min="2319" max="2319" width="6.28515625" customWidth="1"/>
    <col min="2320" max="2320" width="11" customWidth="1"/>
    <col min="2321" max="2322" width="12" bestFit="1" customWidth="1"/>
    <col min="2323" max="2323" width="11" customWidth="1"/>
    <col min="2324" max="2324" width="12.42578125" bestFit="1" customWidth="1"/>
    <col min="2325" max="2325" width="6.140625" customWidth="1"/>
    <col min="2326" max="2326" width="11" customWidth="1"/>
    <col min="2327" max="2334" width="12" bestFit="1" customWidth="1"/>
    <col min="2335" max="2335" width="12.28515625" bestFit="1" customWidth="1"/>
    <col min="2336" max="2336" width="6.42578125" customWidth="1"/>
    <col min="2337" max="2337" width="11" customWidth="1"/>
    <col min="2338" max="2345" width="12" bestFit="1" customWidth="1"/>
    <col min="2346" max="2346" width="12.5703125" bestFit="1" customWidth="1"/>
    <col min="2347" max="2347" width="6.42578125" customWidth="1"/>
    <col min="2348" max="2348" width="11" customWidth="1"/>
    <col min="2349" max="2356" width="12" bestFit="1" customWidth="1"/>
    <col min="2357" max="2357" width="12.5703125" bestFit="1" customWidth="1"/>
    <col min="2358" max="2358" width="7.42578125" customWidth="1"/>
    <col min="2359" max="2359" width="11" customWidth="1"/>
    <col min="2360" max="2367" width="12" bestFit="1" customWidth="1"/>
    <col min="2368" max="2368" width="13.5703125" bestFit="1" customWidth="1"/>
    <col min="2369" max="2369" width="6.28515625" customWidth="1"/>
    <col min="2370" max="2370" width="11" customWidth="1"/>
    <col min="2371" max="2378" width="12" bestFit="1" customWidth="1"/>
    <col min="2379" max="2379" width="12.42578125" bestFit="1" customWidth="1"/>
    <col min="2380" max="2380" width="6.42578125" customWidth="1"/>
    <col min="2381" max="2381" width="11" customWidth="1"/>
    <col min="2382" max="2389" width="12" bestFit="1" customWidth="1"/>
    <col min="2390" max="2390" width="12.5703125" bestFit="1" customWidth="1"/>
    <col min="2391" max="2391" width="6.85546875" customWidth="1"/>
    <col min="2392" max="2392" width="11" customWidth="1"/>
    <col min="2393" max="2400" width="12" bestFit="1" customWidth="1"/>
    <col min="2401" max="2401" width="13" bestFit="1" customWidth="1"/>
    <col min="2402" max="2402" width="6.5703125" customWidth="1"/>
    <col min="2403" max="2403" width="11" customWidth="1"/>
    <col min="2404" max="2411" width="12" bestFit="1" customWidth="1"/>
    <col min="2412" max="2412" width="12.7109375" bestFit="1" customWidth="1"/>
    <col min="2413" max="2413" width="13.5703125" bestFit="1" customWidth="1"/>
    <col min="2414" max="2414" width="10.28515625" customWidth="1"/>
    <col min="2415" max="2415" width="11" customWidth="1"/>
    <col min="2416" max="2423" width="12" bestFit="1" customWidth="1"/>
    <col min="2424" max="2424" width="12.5703125" bestFit="1" customWidth="1"/>
    <col min="2425" max="2425" width="6.5703125" customWidth="1"/>
    <col min="2426" max="2426" width="5" customWidth="1"/>
    <col min="2427" max="2429" width="12" bestFit="1" customWidth="1"/>
    <col min="2430" max="2430" width="12.7109375" bestFit="1" customWidth="1"/>
    <col min="2431" max="2431" width="7.28515625" customWidth="1"/>
    <col min="2432" max="2433" width="5" customWidth="1"/>
    <col min="2434" max="2434" width="13.42578125" bestFit="1" customWidth="1"/>
    <col min="2435" max="2435" width="6.140625" customWidth="1"/>
    <col min="2436" max="2436" width="11" customWidth="1"/>
    <col min="2437" max="2444" width="12" bestFit="1" customWidth="1"/>
    <col min="2445" max="2445" width="12.28515625" bestFit="1" customWidth="1"/>
    <col min="2446" max="2446" width="5.85546875" customWidth="1"/>
    <col min="2447" max="2447" width="11" customWidth="1"/>
    <col min="2448" max="2456" width="12" bestFit="1" customWidth="1"/>
    <col min="2457" max="2457" width="6.5703125" customWidth="1"/>
    <col min="2458" max="2459" width="5" customWidth="1"/>
    <col min="2460" max="2460" width="12.7109375" bestFit="1" customWidth="1"/>
    <col min="2461" max="2461" width="6.28515625" customWidth="1"/>
    <col min="2462" max="2463" width="5" customWidth="1"/>
    <col min="2464" max="2464" width="12" bestFit="1" customWidth="1"/>
    <col min="2465" max="2465" width="5" customWidth="1"/>
    <col min="2466" max="2466" width="12.42578125" bestFit="1" customWidth="1"/>
    <col min="2467" max="2467" width="6.7109375" customWidth="1"/>
    <col min="2468" max="2468" width="5" customWidth="1"/>
    <col min="2469" max="2471" width="12" bestFit="1" customWidth="1"/>
    <col min="2472" max="2472" width="12.85546875" bestFit="1" customWidth="1"/>
    <col min="2473" max="2473" width="6.28515625" customWidth="1"/>
    <col min="2474" max="2474" width="5" customWidth="1"/>
    <col min="2475" max="2477" width="12" bestFit="1" customWidth="1"/>
    <col min="2478" max="2478" width="12.42578125" bestFit="1" customWidth="1"/>
    <col min="2479" max="2479" width="6.28515625" customWidth="1"/>
    <col min="2480" max="2480" width="5" customWidth="1"/>
    <col min="2481" max="2483" width="12" bestFit="1" customWidth="1"/>
    <col min="2484" max="2484" width="12.42578125" bestFit="1" customWidth="1"/>
    <col min="2485" max="2485" width="6.140625" customWidth="1"/>
    <col min="2486" max="2486" width="11" customWidth="1"/>
    <col min="2487" max="2494" width="12" bestFit="1" customWidth="1"/>
    <col min="2495" max="2495" width="12.28515625" bestFit="1" customWidth="1"/>
    <col min="2496" max="2496" width="6.42578125" customWidth="1"/>
    <col min="2497" max="2497" width="11" customWidth="1"/>
    <col min="2498" max="2505" width="12" bestFit="1" customWidth="1"/>
    <col min="2506" max="2506" width="12.5703125" bestFit="1" customWidth="1"/>
    <col min="2507" max="2507" width="6.42578125" customWidth="1"/>
    <col min="2508" max="2508" width="11" customWidth="1"/>
    <col min="2509" max="2516" width="12" bestFit="1" customWidth="1"/>
    <col min="2517" max="2517" width="12.5703125" bestFit="1" customWidth="1"/>
    <col min="2518" max="2518" width="7.42578125" customWidth="1"/>
    <col min="2519" max="2519" width="11" customWidth="1"/>
    <col min="2520" max="2527" width="12" bestFit="1" customWidth="1"/>
    <col min="2528" max="2528" width="13.5703125" bestFit="1" customWidth="1"/>
    <col min="2529" max="2529" width="6.28515625" customWidth="1"/>
    <col min="2530" max="2530" width="11" customWidth="1"/>
    <col min="2531" max="2538" width="12" bestFit="1" customWidth="1"/>
    <col min="2539" max="2539" width="12.42578125" bestFit="1" customWidth="1"/>
    <col min="2540" max="2540" width="6.42578125" customWidth="1"/>
    <col min="2541" max="2541" width="11" customWidth="1"/>
    <col min="2542" max="2549" width="12" bestFit="1" customWidth="1"/>
    <col min="2550" max="2550" width="12.5703125" bestFit="1" customWidth="1"/>
    <col min="2551" max="2551" width="6.85546875" customWidth="1"/>
    <col min="2552" max="2552" width="11" customWidth="1"/>
    <col min="2553" max="2560" width="12" bestFit="1" customWidth="1"/>
    <col min="2561" max="2561" width="13" bestFit="1" customWidth="1"/>
    <col min="2562" max="2562" width="6.5703125" customWidth="1"/>
    <col min="2563" max="2563" width="11" customWidth="1"/>
    <col min="2564" max="2571" width="12" bestFit="1" customWidth="1"/>
    <col min="2572" max="2572" width="12.7109375" bestFit="1" customWidth="1"/>
    <col min="2573" max="2573" width="16.5703125" bestFit="1" customWidth="1"/>
    <col min="2574" max="2574" width="9.85546875" customWidth="1"/>
    <col min="2575" max="2575" width="11" customWidth="1"/>
    <col min="2576" max="2583" width="12" bestFit="1" customWidth="1"/>
    <col min="2584" max="2584" width="12.5703125" bestFit="1" customWidth="1"/>
    <col min="2585" max="2585" width="6.5703125" customWidth="1"/>
    <col min="2586" max="2587" width="12" bestFit="1" customWidth="1"/>
    <col min="2588" max="2588" width="12.7109375" bestFit="1" customWidth="1"/>
    <col min="2589" max="2589" width="7.28515625" customWidth="1"/>
    <col min="2590" max="2590" width="13.42578125" bestFit="1" customWidth="1"/>
    <col min="2591" max="2591" width="6.140625" customWidth="1"/>
    <col min="2592" max="2592" width="11" customWidth="1"/>
    <col min="2593" max="2600" width="12" bestFit="1" customWidth="1"/>
    <col min="2601" max="2601" width="12.28515625" bestFit="1" customWidth="1"/>
    <col min="2602" max="2602" width="5.85546875" customWidth="1"/>
    <col min="2603" max="2603" width="11" customWidth="1"/>
    <col min="2604" max="2612" width="12" bestFit="1" customWidth="1"/>
    <col min="2613" max="2613" width="6.5703125" customWidth="1"/>
    <col min="2614" max="2614" width="12.7109375" bestFit="1" customWidth="1"/>
    <col min="2615" max="2615" width="6.28515625" customWidth="1"/>
    <col min="2616" max="2617" width="5" customWidth="1"/>
    <col min="2618" max="2618" width="12" bestFit="1" customWidth="1"/>
    <col min="2619" max="2619" width="5" customWidth="1"/>
    <col min="2620" max="2620" width="12.42578125" bestFit="1" customWidth="1"/>
    <col min="2621" max="2621" width="6.7109375" customWidth="1"/>
    <col min="2622" max="2624" width="12" bestFit="1" customWidth="1"/>
    <col min="2625" max="2625" width="5" customWidth="1"/>
    <col min="2626" max="2626" width="12.85546875" bestFit="1" customWidth="1"/>
    <col min="2627" max="2627" width="6.28515625" customWidth="1"/>
    <col min="2628" max="2629" width="12" bestFit="1" customWidth="1"/>
    <col min="2630" max="2630" width="12.42578125" bestFit="1" customWidth="1"/>
    <col min="2631" max="2631" width="6.28515625" customWidth="1"/>
    <col min="2632" max="2633" width="12" bestFit="1" customWidth="1"/>
    <col min="2634" max="2634" width="12.42578125" bestFit="1" customWidth="1"/>
    <col min="2635" max="2635" width="6.140625" customWidth="1"/>
    <col min="2636" max="2636" width="11" customWidth="1"/>
    <col min="2637" max="2644" width="12" bestFit="1" customWidth="1"/>
    <col min="2645" max="2645" width="12.28515625" bestFit="1" customWidth="1"/>
    <col min="2646" max="2646" width="6.42578125" customWidth="1"/>
    <col min="2647" max="2647" width="11" customWidth="1"/>
    <col min="2648" max="2655" width="12" bestFit="1" customWidth="1"/>
    <col min="2656" max="2656" width="12.5703125" bestFit="1" customWidth="1"/>
    <col min="2657" max="2657" width="6.42578125" customWidth="1"/>
    <col min="2658" max="2658" width="11" customWidth="1"/>
    <col min="2659" max="2666" width="12" bestFit="1" customWidth="1"/>
    <col min="2667" max="2667" width="12.5703125" bestFit="1" customWidth="1"/>
    <col min="2668" max="2668" width="7.42578125" customWidth="1"/>
    <col min="2669" max="2669" width="11" customWidth="1"/>
    <col min="2670" max="2677" width="12" bestFit="1" customWidth="1"/>
    <col min="2678" max="2678" width="13.5703125" bestFit="1" customWidth="1"/>
    <col min="2679" max="2679" width="6.28515625" customWidth="1"/>
    <col min="2680" max="2680" width="11" customWidth="1"/>
    <col min="2681" max="2688" width="12" bestFit="1" customWidth="1"/>
    <col min="2689" max="2689" width="12.42578125" bestFit="1" customWidth="1"/>
    <col min="2690" max="2690" width="6.42578125" customWidth="1"/>
    <col min="2691" max="2691" width="11" customWidth="1"/>
    <col min="2692" max="2699" width="12" bestFit="1" customWidth="1"/>
    <col min="2700" max="2700" width="12.5703125" bestFit="1" customWidth="1"/>
    <col min="2701" max="2701" width="6.85546875" customWidth="1"/>
    <col min="2702" max="2702" width="11" customWidth="1"/>
    <col min="2703" max="2710" width="12" bestFit="1" customWidth="1"/>
    <col min="2711" max="2711" width="13" bestFit="1" customWidth="1"/>
    <col min="2712" max="2712" width="6.5703125" customWidth="1"/>
    <col min="2713" max="2713" width="11" customWidth="1"/>
    <col min="2714" max="2721" width="12" bestFit="1" customWidth="1"/>
    <col min="2722" max="2722" width="12.7109375" bestFit="1" customWidth="1"/>
    <col min="2723" max="2723" width="16.140625" bestFit="1" customWidth="1"/>
    <col min="2724" max="2724" width="7.7109375" customWidth="1"/>
    <col min="2725" max="2725" width="11" customWidth="1"/>
    <col min="2726" max="2733" width="12" bestFit="1" customWidth="1"/>
    <col min="2734" max="2734" width="12.5703125" bestFit="1" customWidth="1"/>
    <col min="2735" max="2735" width="6.5703125" customWidth="1"/>
    <col min="2736" max="2741" width="12" bestFit="1" customWidth="1"/>
    <col min="2742" max="2742" width="11" customWidth="1"/>
    <col min="2743" max="2744" width="12" bestFit="1" customWidth="1"/>
    <col min="2745" max="2745" width="12.7109375" bestFit="1" customWidth="1"/>
    <col min="2746" max="2746" width="7.28515625" customWidth="1"/>
    <col min="2747" max="2748" width="12" bestFit="1" customWidth="1"/>
    <col min="2749" max="2749" width="11" customWidth="1"/>
    <col min="2750" max="2755" width="12" bestFit="1" customWidth="1"/>
    <col min="2756" max="2756" width="13.42578125" bestFit="1" customWidth="1"/>
    <col min="2757" max="2757" width="6.140625" customWidth="1"/>
    <col min="2758" max="2758" width="11" customWidth="1"/>
    <col min="2759" max="2766" width="12" bestFit="1" customWidth="1"/>
    <col min="2767" max="2767" width="12.28515625" bestFit="1" customWidth="1"/>
    <col min="2768" max="2768" width="5.85546875" customWidth="1"/>
    <col min="2769" max="2769" width="11" customWidth="1"/>
    <col min="2770" max="2778" width="12" bestFit="1" customWidth="1"/>
    <col min="2779" max="2779" width="6.5703125" customWidth="1"/>
    <col min="2780" max="2781" width="12" bestFit="1" customWidth="1"/>
    <col min="2782" max="2782" width="11" customWidth="1"/>
    <col min="2783" max="2788" width="12" bestFit="1" customWidth="1"/>
    <col min="2789" max="2789" width="12.7109375" bestFit="1" customWidth="1"/>
    <col min="2790" max="2790" width="6.28515625" customWidth="1"/>
    <col min="2791" max="2794" width="12" bestFit="1" customWidth="1"/>
    <col min="2795" max="2795" width="12.42578125" bestFit="1" customWidth="1"/>
    <col min="2796" max="2796" width="6.7109375" customWidth="1"/>
    <col min="2797" max="2801" width="12" bestFit="1" customWidth="1"/>
    <col min="2802" max="2802" width="11" customWidth="1"/>
    <col min="2803" max="2805" width="12" bestFit="1" customWidth="1"/>
    <col min="2806" max="2806" width="12.85546875" bestFit="1" customWidth="1"/>
    <col min="2807" max="2807" width="6.28515625" customWidth="1"/>
    <col min="2808" max="2813" width="12" bestFit="1" customWidth="1"/>
    <col min="2814" max="2814" width="11" customWidth="1"/>
    <col min="2815" max="2816" width="12" bestFit="1" customWidth="1"/>
    <col min="2817" max="2817" width="12.42578125" bestFit="1" customWidth="1"/>
    <col min="2818" max="2818" width="6.28515625" customWidth="1"/>
    <col min="2819" max="2824" width="12" bestFit="1" customWidth="1"/>
    <col min="2825" max="2825" width="11" customWidth="1"/>
    <col min="2826" max="2827" width="12" bestFit="1" customWidth="1"/>
    <col min="2828" max="2828" width="12.42578125" bestFit="1" customWidth="1"/>
    <col min="2829" max="2829" width="6.140625" customWidth="1"/>
    <col min="2830" max="2830" width="11" customWidth="1"/>
    <col min="2831" max="2838" width="12" bestFit="1" customWidth="1"/>
    <col min="2839" max="2839" width="12.28515625" bestFit="1" customWidth="1"/>
    <col min="2840" max="2840" width="6.42578125" customWidth="1"/>
    <col min="2841" max="2841" width="11" customWidth="1"/>
    <col min="2842" max="2849" width="12" bestFit="1" customWidth="1"/>
    <col min="2850" max="2850" width="12.5703125" bestFit="1" customWidth="1"/>
    <col min="2851" max="2851" width="6.42578125" customWidth="1"/>
    <col min="2852" max="2852" width="11" customWidth="1"/>
    <col min="2853" max="2860" width="12" bestFit="1" customWidth="1"/>
    <col min="2861" max="2861" width="12.5703125" bestFit="1" customWidth="1"/>
    <col min="2862" max="2862" width="7.42578125" customWidth="1"/>
    <col min="2863" max="2863" width="11" customWidth="1"/>
    <col min="2864" max="2871" width="12" bestFit="1" customWidth="1"/>
    <col min="2872" max="2872" width="13.5703125" bestFit="1" customWidth="1"/>
    <col min="2873" max="2873" width="6.28515625" customWidth="1"/>
    <col min="2874" max="2874" width="11" customWidth="1"/>
    <col min="2875" max="2882" width="12" bestFit="1" customWidth="1"/>
    <col min="2883" max="2883" width="12.42578125" bestFit="1" customWidth="1"/>
    <col min="2884" max="2884" width="6.42578125" customWidth="1"/>
    <col min="2885" max="2885" width="11" customWidth="1"/>
    <col min="2886" max="2893" width="12" bestFit="1" customWidth="1"/>
    <col min="2894" max="2894" width="12.5703125" bestFit="1" customWidth="1"/>
    <col min="2895" max="2895" width="6.85546875" customWidth="1"/>
    <col min="2896" max="2896" width="11" customWidth="1"/>
    <col min="2897" max="2904" width="12" bestFit="1" customWidth="1"/>
    <col min="2905" max="2905" width="13" bestFit="1" customWidth="1"/>
    <col min="2906" max="2906" width="6.5703125" customWidth="1"/>
    <col min="2907" max="2907" width="11" customWidth="1"/>
    <col min="2908" max="2915" width="12" bestFit="1" customWidth="1"/>
    <col min="2916" max="2916" width="12.7109375" bestFit="1" customWidth="1"/>
    <col min="2917" max="2917" width="13.85546875" bestFit="1" customWidth="1"/>
    <col min="2918" max="2918" width="10.28515625" customWidth="1"/>
    <col min="2919" max="2919" width="11" customWidth="1"/>
    <col min="2920" max="2927" width="12" bestFit="1" customWidth="1"/>
    <col min="2928" max="2928" width="12.5703125" bestFit="1" customWidth="1"/>
    <col min="2929" max="2929" width="6.5703125" customWidth="1"/>
    <col min="2930" max="2938" width="12" bestFit="1" customWidth="1"/>
    <col min="2939" max="2939" width="12.7109375" bestFit="1" customWidth="1"/>
    <col min="2940" max="2940" width="7.28515625" customWidth="1"/>
    <col min="2941" max="2949" width="12" bestFit="1" customWidth="1"/>
    <col min="2950" max="2950" width="13.42578125" bestFit="1" customWidth="1"/>
    <col min="2951" max="2951" width="6.140625" customWidth="1"/>
    <col min="2952" max="2952" width="11" customWidth="1"/>
    <col min="2953" max="2960" width="12" bestFit="1" customWidth="1"/>
    <col min="2961" max="2961" width="12.28515625" bestFit="1" customWidth="1"/>
    <col min="2962" max="2962" width="5.85546875" customWidth="1"/>
    <col min="2963" max="2963" width="11" customWidth="1"/>
    <col min="2964" max="2972" width="12" bestFit="1" customWidth="1"/>
    <col min="2973" max="2973" width="6.5703125" customWidth="1"/>
    <col min="2974" max="2982" width="12" bestFit="1" customWidth="1"/>
    <col min="2983" max="2983" width="12.7109375" bestFit="1" customWidth="1"/>
    <col min="2984" max="2984" width="6.28515625" customWidth="1"/>
    <col min="2985" max="2989" width="12" bestFit="1" customWidth="1"/>
    <col min="2990" max="2990" width="11" customWidth="1"/>
    <col min="2991" max="2993" width="12" bestFit="1" customWidth="1"/>
    <col min="2994" max="2994" width="12.42578125" bestFit="1" customWidth="1"/>
    <col min="2995" max="2995" width="6.7109375" customWidth="1"/>
    <col min="2996" max="2996" width="12" bestFit="1" customWidth="1"/>
    <col min="2997" max="2997" width="11" customWidth="1"/>
    <col min="2998" max="3004" width="12" bestFit="1" customWidth="1"/>
    <col min="3005" max="3005" width="12.85546875" bestFit="1" customWidth="1"/>
    <col min="3006" max="3006" width="6.28515625" customWidth="1"/>
    <col min="3007" max="3015" width="12" bestFit="1" customWidth="1"/>
    <col min="3016" max="3016" width="12.42578125" bestFit="1" customWidth="1"/>
    <col min="3017" max="3017" width="6.28515625" customWidth="1"/>
    <col min="3018" max="3026" width="12" bestFit="1" customWidth="1"/>
    <col min="3027" max="3027" width="12.42578125" bestFit="1" customWidth="1"/>
    <col min="3028" max="3028" width="6.140625" customWidth="1"/>
    <col min="3029" max="3029" width="11" customWidth="1"/>
    <col min="3030" max="3037" width="12" bestFit="1" customWidth="1"/>
    <col min="3038" max="3038" width="12.28515625" bestFit="1" customWidth="1"/>
    <col min="3039" max="3039" width="6.42578125" customWidth="1"/>
    <col min="3040" max="3040" width="11" customWidth="1"/>
    <col min="3041" max="3048" width="12" bestFit="1" customWidth="1"/>
    <col min="3049" max="3049" width="12.5703125" bestFit="1" customWidth="1"/>
    <col min="3050" max="3050" width="6.42578125" customWidth="1"/>
    <col min="3051" max="3051" width="11" customWidth="1"/>
    <col min="3052" max="3059" width="12" bestFit="1" customWidth="1"/>
    <col min="3060" max="3060" width="12.5703125" bestFit="1" customWidth="1"/>
    <col min="3061" max="3061" width="7.42578125" customWidth="1"/>
    <col min="3062" max="3062" width="11" customWidth="1"/>
    <col min="3063" max="3070" width="12" bestFit="1" customWidth="1"/>
    <col min="3071" max="3071" width="13.5703125" bestFit="1" customWidth="1"/>
    <col min="3072" max="3072" width="6.28515625" customWidth="1"/>
    <col min="3073" max="3073" width="11" customWidth="1"/>
    <col min="3074" max="3081" width="12" bestFit="1" customWidth="1"/>
    <col min="3082" max="3082" width="12.42578125" bestFit="1" customWidth="1"/>
    <col min="3083" max="3083" width="6.42578125" customWidth="1"/>
    <col min="3084" max="3084" width="11" customWidth="1"/>
    <col min="3085" max="3092" width="12" bestFit="1" customWidth="1"/>
    <col min="3093" max="3093" width="12.5703125" bestFit="1" customWidth="1"/>
    <col min="3094" max="3094" width="6.85546875" customWidth="1"/>
    <col min="3095" max="3095" width="11" customWidth="1"/>
    <col min="3096" max="3103" width="12" bestFit="1" customWidth="1"/>
    <col min="3104" max="3104" width="13" bestFit="1" customWidth="1"/>
    <col min="3105" max="3105" width="6.5703125" customWidth="1"/>
    <col min="3106" max="3106" width="11" customWidth="1"/>
    <col min="3107" max="3114" width="12" bestFit="1" customWidth="1"/>
    <col min="3115" max="3115" width="12.7109375" bestFit="1" customWidth="1"/>
    <col min="3116" max="3116" width="16.5703125" bestFit="1" customWidth="1"/>
    <col min="3117" max="3117" width="6.85546875" customWidth="1"/>
    <col min="3118" max="3118" width="11" customWidth="1"/>
    <col min="3119" max="3126" width="12" bestFit="1" customWidth="1"/>
    <col min="3127" max="3127" width="12.5703125" bestFit="1" customWidth="1"/>
    <col min="3128" max="3128" width="6.5703125" customWidth="1"/>
    <col min="3129" max="3129" width="11" customWidth="1"/>
    <col min="3130" max="3131" width="12" bestFit="1" customWidth="1"/>
    <col min="3132" max="3132" width="11" customWidth="1"/>
    <col min="3133" max="3133" width="12.7109375" bestFit="1" customWidth="1"/>
    <col min="3134" max="3134" width="7.28515625" customWidth="1"/>
    <col min="3135" max="3137" width="12" bestFit="1" customWidth="1"/>
    <col min="3138" max="3138" width="13.42578125" bestFit="1" customWidth="1"/>
    <col min="3139" max="3139" width="6.140625" customWidth="1"/>
    <col min="3140" max="3140" width="11" customWidth="1"/>
    <col min="3141" max="3148" width="12" bestFit="1" customWidth="1"/>
    <col min="3149" max="3149" width="12.28515625" bestFit="1" customWidth="1"/>
    <col min="3150" max="3150" width="5.85546875" customWidth="1"/>
    <col min="3151" max="3151" width="11" customWidth="1"/>
    <col min="3152" max="3160" width="12" bestFit="1" customWidth="1"/>
    <col min="3161" max="3161" width="6.5703125" customWidth="1"/>
    <col min="3162" max="3164" width="12" bestFit="1" customWidth="1"/>
    <col min="3165" max="3165" width="12.7109375" bestFit="1" customWidth="1"/>
    <col min="3166" max="3166" width="6.28515625" customWidth="1"/>
    <col min="3167" max="3170" width="12" bestFit="1" customWidth="1"/>
    <col min="3171" max="3171" width="12.42578125" bestFit="1" customWidth="1"/>
    <col min="3172" max="3172" width="6.7109375" customWidth="1"/>
    <col min="3173" max="3176" width="12" bestFit="1" customWidth="1"/>
    <col min="3177" max="3177" width="12.85546875" bestFit="1" customWidth="1"/>
    <col min="3178" max="3178" width="6.28515625" customWidth="1"/>
    <col min="3179" max="3179" width="11" customWidth="1"/>
    <col min="3180" max="3181" width="12" bestFit="1" customWidth="1"/>
    <col min="3182" max="3182" width="11" customWidth="1"/>
    <col min="3183" max="3183" width="12.42578125" bestFit="1" customWidth="1"/>
    <col min="3184" max="3184" width="6.28515625" customWidth="1"/>
    <col min="3185" max="3185" width="11" customWidth="1"/>
    <col min="3186" max="3187" width="12" bestFit="1" customWidth="1"/>
    <col min="3188" max="3188" width="11" customWidth="1"/>
    <col min="3189" max="3189" width="12.42578125" bestFit="1" customWidth="1"/>
    <col min="3190" max="3190" width="6.140625" customWidth="1"/>
    <col min="3191" max="3191" width="11" customWidth="1"/>
    <col min="3192" max="3199" width="12" bestFit="1" customWidth="1"/>
    <col min="3200" max="3200" width="12.28515625" bestFit="1" customWidth="1"/>
    <col min="3201" max="3201" width="6.42578125" customWidth="1"/>
    <col min="3202" max="3202" width="11" customWidth="1"/>
    <col min="3203" max="3210" width="12" bestFit="1" customWidth="1"/>
    <col min="3211" max="3211" width="12.5703125" bestFit="1" customWidth="1"/>
    <col min="3212" max="3212" width="6.42578125" customWidth="1"/>
    <col min="3213" max="3213" width="11" customWidth="1"/>
    <col min="3214" max="3221" width="12" bestFit="1" customWidth="1"/>
    <col min="3222" max="3222" width="12.5703125" bestFit="1" customWidth="1"/>
    <col min="3223" max="3223" width="7.42578125" customWidth="1"/>
    <col min="3224" max="3224" width="11" customWidth="1"/>
    <col min="3225" max="3232" width="12" bestFit="1" customWidth="1"/>
    <col min="3233" max="3233" width="13.5703125" bestFit="1" customWidth="1"/>
    <col min="3234" max="3234" width="6.28515625" customWidth="1"/>
    <col min="3235" max="3235" width="11" customWidth="1"/>
    <col min="3236" max="3243" width="12" bestFit="1" customWidth="1"/>
    <col min="3244" max="3244" width="12.42578125" bestFit="1" customWidth="1"/>
    <col min="3245" max="3245" width="6.42578125" customWidth="1"/>
    <col min="3246" max="3246" width="11" customWidth="1"/>
    <col min="3247" max="3254" width="12" bestFit="1" customWidth="1"/>
    <col min="3255" max="3255" width="12.5703125" bestFit="1" customWidth="1"/>
    <col min="3256" max="3256" width="6.85546875" customWidth="1"/>
    <col min="3257" max="3257" width="11" customWidth="1"/>
    <col min="3258" max="3265" width="12" bestFit="1" customWidth="1"/>
    <col min="3266" max="3266" width="13" bestFit="1" customWidth="1"/>
    <col min="3267" max="3267" width="6.5703125" customWidth="1"/>
    <col min="3268" max="3268" width="11" customWidth="1"/>
    <col min="3269" max="3276" width="12" bestFit="1" customWidth="1"/>
    <col min="3277" max="3277" width="12.7109375" bestFit="1" customWidth="1"/>
    <col min="3278" max="3278" width="13" bestFit="1" customWidth="1"/>
    <col min="3279" max="3279" width="15.5703125" bestFit="1" customWidth="1"/>
  </cols>
  <sheetData>
    <row r="3" spans="1:21" x14ac:dyDescent="0.25">
      <c r="A3" s="4" t="s">
        <v>46</v>
      </c>
      <c r="B3" s="4" t="s">
        <v>0</v>
      </c>
    </row>
    <row r="4" spans="1:21" x14ac:dyDescent="0.25">
      <c r="B4" t="s">
        <v>27</v>
      </c>
      <c r="T4" t="s">
        <v>48</v>
      </c>
      <c r="U4" t="s">
        <v>2</v>
      </c>
    </row>
    <row r="5" spans="1:21" x14ac:dyDescent="0.25">
      <c r="A5" s="4" t="s">
        <v>3</v>
      </c>
      <c r="B5" t="s">
        <v>45</v>
      </c>
      <c r="C5" t="s">
        <v>44</v>
      </c>
      <c r="D5" t="s">
        <v>43</v>
      </c>
      <c r="E5" t="s">
        <v>4</v>
      </c>
      <c r="F5" t="s">
        <v>42</v>
      </c>
      <c r="G5" t="s">
        <v>5</v>
      </c>
      <c r="H5" t="s">
        <v>41</v>
      </c>
      <c r="I5" t="s">
        <v>40</v>
      </c>
      <c r="J5" t="s">
        <v>39</v>
      </c>
      <c r="K5" t="s">
        <v>38</v>
      </c>
      <c r="L5" t="s">
        <v>6</v>
      </c>
      <c r="M5" t="s">
        <v>7</v>
      </c>
      <c r="N5" t="s">
        <v>37</v>
      </c>
      <c r="O5" t="s">
        <v>36</v>
      </c>
      <c r="P5" t="s">
        <v>35</v>
      </c>
      <c r="Q5" t="s">
        <v>8</v>
      </c>
      <c r="R5" t="s">
        <v>34</v>
      </c>
      <c r="S5" t="s">
        <v>9</v>
      </c>
    </row>
    <row r="6" spans="1:21" x14ac:dyDescent="0.25">
      <c r="A6" s="1" t="s">
        <v>10</v>
      </c>
      <c r="B6" s="2">
        <v>0.93882106393562614</v>
      </c>
      <c r="C6" s="2">
        <v>0.8</v>
      </c>
      <c r="D6" s="2">
        <v>1</v>
      </c>
      <c r="E6" s="2">
        <v>0.77030578615827439</v>
      </c>
      <c r="F6" s="2">
        <v>0.01</v>
      </c>
      <c r="G6" s="2">
        <v>1.0000000000000002</v>
      </c>
      <c r="H6" s="2">
        <v>1</v>
      </c>
      <c r="I6" s="2">
        <v>0.67582785943413981</v>
      </c>
      <c r="J6" s="2">
        <v>0.31797960233634959</v>
      </c>
      <c r="K6" s="2">
        <v>1</v>
      </c>
      <c r="L6" s="2">
        <v>0.61670718999652663</v>
      </c>
      <c r="M6" s="2">
        <v>0.67582785943413981</v>
      </c>
      <c r="N6" s="2">
        <v>0.29411764705759419</v>
      </c>
      <c r="O6" s="2">
        <v>0.99999999999999822</v>
      </c>
      <c r="P6" s="2">
        <v>0.43448747577544483</v>
      </c>
      <c r="Q6" s="2">
        <v>0.31797960233634959</v>
      </c>
      <c r="R6" s="2">
        <v>1</v>
      </c>
      <c r="S6" s="2">
        <v>1.0000000000000002</v>
      </c>
      <c r="T6" s="2">
        <v>12.852054086464443</v>
      </c>
      <c r="U6" s="2">
        <v>12.852054086464443</v>
      </c>
    </row>
    <row r="7" spans="1:21" x14ac:dyDescent="0.25">
      <c r="A7" s="1" t="s">
        <v>11</v>
      </c>
      <c r="B7" s="2">
        <v>0.93434192692913198</v>
      </c>
      <c r="C7" s="2">
        <v>0.60000000000000009</v>
      </c>
      <c r="D7" s="2">
        <v>1</v>
      </c>
      <c r="E7" s="2">
        <v>0.42389762629844413</v>
      </c>
      <c r="F7" s="2"/>
      <c r="G7" s="2">
        <v>1.0000227381250142</v>
      </c>
      <c r="H7" s="2">
        <v>1</v>
      </c>
      <c r="I7" s="2">
        <v>0.33548124855930728</v>
      </c>
      <c r="J7" s="2">
        <v>0.10692128438701086</v>
      </c>
      <c r="K7" s="2">
        <v>1</v>
      </c>
      <c r="L7" s="2">
        <v>0.24168548106981599</v>
      </c>
      <c r="M7" s="2">
        <v>0.33548124855930728</v>
      </c>
      <c r="N7" s="2"/>
      <c r="O7" s="2">
        <v>6.4516129032268929E-2</v>
      </c>
      <c r="P7" s="2">
        <v>0.38831832360896645</v>
      </c>
      <c r="Q7" s="2">
        <v>0.10692128438701086</v>
      </c>
      <c r="R7" s="2">
        <v>1</v>
      </c>
      <c r="S7" s="2">
        <v>1</v>
      </c>
      <c r="T7" s="2">
        <v>9.537587290956278</v>
      </c>
      <c r="U7" s="2">
        <v>9.537587290956278</v>
      </c>
    </row>
    <row r="8" spans="1:21" x14ac:dyDescent="0.25">
      <c r="A8" s="1" t="s">
        <v>12</v>
      </c>
      <c r="B8" s="2">
        <v>0.85840266900642737</v>
      </c>
      <c r="C8" s="2">
        <v>0.40000000000000008</v>
      </c>
      <c r="D8" s="2">
        <v>1</v>
      </c>
      <c r="E8" s="2"/>
      <c r="F8" s="2"/>
      <c r="G8" s="2">
        <v>1.0000341073167756</v>
      </c>
      <c r="H8" s="2">
        <v>1</v>
      </c>
      <c r="I8" s="2">
        <v>0.22670124915757972</v>
      </c>
      <c r="J8" s="2"/>
      <c r="K8" s="2">
        <v>1</v>
      </c>
      <c r="L8" s="2">
        <v>2.7152440083362237E-2</v>
      </c>
      <c r="M8" s="2">
        <v>0.22670124915757972</v>
      </c>
      <c r="N8" s="2"/>
      <c r="O8" s="2"/>
      <c r="P8" s="2">
        <v>3.6038883649591145E-2</v>
      </c>
      <c r="Q8" s="2"/>
      <c r="R8" s="2">
        <v>1</v>
      </c>
      <c r="S8" s="2">
        <v>1.000011369062507</v>
      </c>
      <c r="T8" s="2">
        <v>7.7750419674338218</v>
      </c>
      <c r="U8" s="2">
        <v>7.7750419674338218</v>
      </c>
    </row>
    <row r="9" spans="1:21" x14ac:dyDescent="0.25">
      <c r="A9" s="1" t="s">
        <v>13</v>
      </c>
      <c r="B9" s="2">
        <v>0.67730812733535184</v>
      </c>
      <c r="C9" s="2">
        <v>0.20000000000000007</v>
      </c>
      <c r="D9" s="2">
        <v>1</v>
      </c>
      <c r="E9" s="2"/>
      <c r="F9" s="2"/>
      <c r="G9" s="2"/>
      <c r="H9" s="2">
        <v>1</v>
      </c>
      <c r="I9" s="2">
        <v>7.7511468354029472E-2</v>
      </c>
      <c r="J9" s="2"/>
      <c r="K9" s="2">
        <v>1</v>
      </c>
      <c r="L9" s="2">
        <v>1.6281695033152436E-5</v>
      </c>
      <c r="M9" s="2">
        <v>7.7511468354029472E-2</v>
      </c>
      <c r="N9" s="2"/>
      <c r="O9" s="2"/>
      <c r="P9" s="2"/>
      <c r="Q9" s="2"/>
      <c r="R9" s="2">
        <v>1</v>
      </c>
      <c r="S9" s="2">
        <v>1.0000227381250142</v>
      </c>
      <c r="T9" s="2">
        <v>6.0323700838634577</v>
      </c>
      <c r="U9" s="2">
        <v>6.0323700838634577</v>
      </c>
    </row>
    <row r="10" spans="1:21" x14ac:dyDescent="0.25">
      <c r="A10" s="1" t="s">
        <v>14</v>
      </c>
      <c r="B10" s="2">
        <v>0.36588994218018045</v>
      </c>
      <c r="C10" s="2">
        <v>0.10000000000000006</v>
      </c>
      <c r="D10" s="2">
        <v>1</v>
      </c>
      <c r="E10" s="2"/>
      <c r="F10" s="2"/>
      <c r="G10" s="2"/>
      <c r="H10" s="2">
        <v>1</v>
      </c>
      <c r="I10" s="2">
        <v>2.6501961276011943E-2</v>
      </c>
      <c r="J10" s="2"/>
      <c r="K10" s="2">
        <v>1</v>
      </c>
      <c r="L10" s="2">
        <v>9.7631591245096913E-9</v>
      </c>
      <c r="M10" s="2">
        <v>2.6501961276011943E-2</v>
      </c>
      <c r="N10" s="2"/>
      <c r="O10" s="2"/>
      <c r="P10" s="2"/>
      <c r="Q10" s="2"/>
      <c r="R10" s="2">
        <v>1</v>
      </c>
      <c r="S10" s="2">
        <v>1.0000341073167756</v>
      </c>
      <c r="T10" s="2">
        <v>5.5189279818121388</v>
      </c>
      <c r="U10" s="2">
        <v>5.5189279818121388</v>
      </c>
    </row>
    <row r="11" spans="1:21" x14ac:dyDescent="0.25">
      <c r="A11" s="1" t="s">
        <v>15</v>
      </c>
      <c r="B11" s="2">
        <v>0.35291726690083242</v>
      </c>
      <c r="C11" s="2">
        <v>0.20509016792163898</v>
      </c>
      <c r="D11" s="2">
        <v>1</v>
      </c>
      <c r="E11" s="2"/>
      <c r="F11" s="2"/>
      <c r="G11" s="2"/>
      <c r="H11" s="2">
        <v>1</v>
      </c>
      <c r="I11" s="2">
        <v>9.0612907533537176E-3</v>
      </c>
      <c r="J11" s="2"/>
      <c r="K11" s="2">
        <v>1</v>
      </c>
      <c r="L11" s="2">
        <v>5.8543828450545104E-12</v>
      </c>
      <c r="M11" s="2">
        <v>9.0612907533537176E-3</v>
      </c>
      <c r="N11" s="2"/>
      <c r="O11" s="2"/>
      <c r="P11" s="2"/>
      <c r="Q11" s="2"/>
      <c r="R11" s="2">
        <v>1</v>
      </c>
      <c r="S11" s="2">
        <v>1.0000454766377924</v>
      </c>
      <c r="T11" s="2">
        <v>5.5761754929728262</v>
      </c>
      <c r="U11" s="2">
        <v>5.5761754929728262</v>
      </c>
    </row>
    <row r="12" spans="1:21" x14ac:dyDescent="0.25">
      <c r="A12" s="1" t="s">
        <v>16</v>
      </c>
      <c r="B12" s="2">
        <v>0.31015766630363256</v>
      </c>
      <c r="C12" s="2">
        <v>0.17031767854562446</v>
      </c>
      <c r="D12" s="2">
        <v>1</v>
      </c>
      <c r="E12" s="2"/>
      <c r="F12" s="2"/>
      <c r="G12" s="2"/>
      <c r="H12" s="2">
        <v>1</v>
      </c>
      <c r="I12" s="2">
        <v>3.0981476903421531E-3</v>
      </c>
      <c r="J12" s="2"/>
      <c r="K12" s="2">
        <v>1</v>
      </c>
      <c r="L12" s="2">
        <v>3.5105233930303049E-15</v>
      </c>
      <c r="M12" s="2">
        <v>3.0981476903421531E-3</v>
      </c>
      <c r="N12" s="2"/>
      <c r="O12" s="2"/>
      <c r="P12" s="2"/>
      <c r="Q12" s="2"/>
      <c r="R12" s="2">
        <v>1</v>
      </c>
      <c r="S12" s="2">
        <v>1.0000568460880663</v>
      </c>
      <c r="T12" s="2">
        <v>5.486728486318011</v>
      </c>
      <c r="U12" s="2">
        <v>5.486728486318011</v>
      </c>
    </row>
    <row r="13" spans="1:21" x14ac:dyDescent="0.25">
      <c r="A13" s="1" t="s">
        <v>17</v>
      </c>
      <c r="B13" s="2">
        <v>0.13398248502707366</v>
      </c>
      <c r="C13" s="2">
        <v>0.14144077173048153</v>
      </c>
      <c r="D13" s="2">
        <v>1</v>
      </c>
      <c r="E13" s="2"/>
      <c r="F13" s="2"/>
      <c r="G13" s="2"/>
      <c r="H13" s="2">
        <v>1</v>
      </c>
      <c r="I13" s="2">
        <v>1.0592882815971736E-3</v>
      </c>
      <c r="J13" s="2"/>
      <c r="K13" s="2">
        <v>1</v>
      </c>
      <c r="L13" s="2">
        <v>2.1050510052350798E-18</v>
      </c>
      <c r="M13" s="2">
        <v>1.0592882815971736E-3</v>
      </c>
      <c r="N13" s="2"/>
      <c r="O13" s="2"/>
      <c r="P13" s="2"/>
      <c r="Q13" s="2"/>
      <c r="R13" s="2">
        <v>1</v>
      </c>
      <c r="S13" s="2">
        <v>1.0000682156675988</v>
      </c>
      <c r="T13" s="2">
        <v>5.2776100489883477</v>
      </c>
      <c r="U13" s="2">
        <v>5.2776100489883477</v>
      </c>
    </row>
    <row r="14" spans="1:21" x14ac:dyDescent="0.25">
      <c r="A14" s="1" t="s">
        <v>224</v>
      </c>
      <c r="B14" s="2">
        <v>1</v>
      </c>
      <c r="C14" s="2">
        <v>1</v>
      </c>
      <c r="D14" s="2">
        <v>1</v>
      </c>
      <c r="E14" s="2">
        <v>1</v>
      </c>
      <c r="F14" s="2">
        <v>1</v>
      </c>
      <c r="G14" s="2">
        <v>1</v>
      </c>
      <c r="H14" s="2">
        <v>1</v>
      </c>
      <c r="I14" s="2">
        <v>1</v>
      </c>
      <c r="J14" s="2">
        <v>1</v>
      </c>
      <c r="K14" s="2">
        <v>1</v>
      </c>
      <c r="L14" s="2">
        <v>1</v>
      </c>
      <c r="M14" s="2">
        <v>1</v>
      </c>
      <c r="N14" s="2">
        <v>1</v>
      </c>
      <c r="O14" s="2">
        <v>1</v>
      </c>
      <c r="P14" s="2">
        <v>1</v>
      </c>
      <c r="Q14" s="2">
        <v>1</v>
      </c>
      <c r="R14" s="2">
        <v>1</v>
      </c>
      <c r="S14" s="2">
        <v>1</v>
      </c>
      <c r="T14" s="2">
        <v>18</v>
      </c>
      <c r="U14" s="2">
        <v>18</v>
      </c>
    </row>
    <row r="15" spans="1:21" x14ac:dyDescent="0.25">
      <c r="A15" s="1" t="s">
        <v>2</v>
      </c>
      <c r="B15" s="2">
        <v>5.5718211476182571</v>
      </c>
      <c r="C15" s="2">
        <v>3.6168486181977455</v>
      </c>
      <c r="D15" s="2">
        <v>9</v>
      </c>
      <c r="E15" s="2">
        <v>2.1942034124567185</v>
      </c>
      <c r="F15" s="2">
        <v>1.01</v>
      </c>
      <c r="G15" s="2">
        <v>4.0000568454417902</v>
      </c>
      <c r="H15" s="2">
        <v>9</v>
      </c>
      <c r="I15" s="2">
        <v>2.3552425135063615</v>
      </c>
      <c r="J15" s="2">
        <v>1.4249008867233606</v>
      </c>
      <c r="K15" s="2">
        <v>9</v>
      </c>
      <c r="L15" s="2">
        <v>1.8855614026137553</v>
      </c>
      <c r="M15" s="2">
        <v>2.3552425135063615</v>
      </c>
      <c r="N15" s="2">
        <v>1.2941176470575941</v>
      </c>
      <c r="O15" s="2">
        <v>2.0645161290322669</v>
      </c>
      <c r="P15" s="2">
        <v>1.8588446830340026</v>
      </c>
      <c r="Q15" s="2">
        <v>1.4249008867233606</v>
      </c>
      <c r="R15" s="2">
        <v>9</v>
      </c>
      <c r="S15" s="2">
        <v>9.0002387528977543</v>
      </c>
      <c r="T15" s="2">
        <v>76.056495438809335</v>
      </c>
      <c r="U15" s="2">
        <v>76.056495438809335</v>
      </c>
    </row>
  </sheetData>
  <pageMargins left="0.7" right="0.7" top="0.78740157499999996" bottom="0.78740157499999996" header="0.3" footer="0.3"/>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dimension ref="A3:CN16"/>
  <sheetViews>
    <sheetView workbookViewId="0">
      <selection activeCell="T11" sqref="T11"/>
    </sheetView>
  </sheetViews>
  <sheetFormatPr baseColWidth="10" defaultRowHeight="15" x14ac:dyDescent="0.25"/>
  <cols>
    <col min="1" max="1" width="22.42578125" bestFit="1" customWidth="1"/>
    <col min="2" max="2" width="23.7109375" bestFit="1" customWidth="1"/>
    <col min="3" max="3" width="5.7109375" bestFit="1" customWidth="1"/>
    <col min="4" max="4" width="6.5703125" bestFit="1" customWidth="1"/>
    <col min="5" max="6" width="12" customWidth="1"/>
    <col min="7" max="7" width="12" bestFit="1" customWidth="1"/>
    <col min="8" max="8" width="5.7109375" bestFit="1" customWidth="1"/>
    <col min="9" max="9" width="12" bestFit="1" customWidth="1"/>
    <col min="10" max="10" width="5.7109375" bestFit="1" customWidth="1"/>
    <col min="11" max="11" width="6.42578125" bestFit="1" customWidth="1"/>
    <col min="12" max="12" width="6.7109375" bestFit="1" customWidth="1"/>
    <col min="13" max="13" width="6.42578125" bestFit="1" customWidth="1"/>
    <col min="14" max="14" width="7.42578125" bestFit="1" customWidth="1"/>
    <col min="15" max="15" width="12" customWidth="1"/>
    <col min="16" max="16" width="6.28515625" bestFit="1" customWidth="1"/>
    <col min="17" max="19" width="5.7109375" bestFit="1" customWidth="1"/>
    <col min="20" max="20" width="15.5703125" customWidth="1"/>
    <col min="21" max="22" width="12" customWidth="1"/>
    <col min="23" max="23" width="15.5703125" customWidth="1"/>
    <col min="24" max="26" width="12" customWidth="1"/>
    <col min="27" max="27" width="12" bestFit="1" customWidth="1"/>
    <col min="28" max="35" width="12" customWidth="1"/>
    <col min="36" max="38" width="12" bestFit="1" customWidth="1"/>
    <col min="39" max="47" width="12" customWidth="1"/>
    <col min="48" max="48" width="12" bestFit="1" customWidth="1"/>
    <col min="49" max="55" width="12" customWidth="1"/>
    <col min="56" max="57" width="12" bestFit="1" customWidth="1"/>
    <col min="58" max="85" width="12" customWidth="1"/>
    <col min="86" max="88" width="12" bestFit="1" customWidth="1"/>
    <col min="89" max="89" width="12" customWidth="1"/>
    <col min="90" max="94" width="12" bestFit="1" customWidth="1"/>
    <col min="95" max="95" width="12" customWidth="1"/>
    <col min="96" max="96" width="12" bestFit="1" customWidth="1"/>
    <col min="97" max="101" width="12" customWidth="1"/>
    <col min="102" max="102" width="12" bestFit="1" customWidth="1"/>
    <col min="103" max="106" width="12" customWidth="1"/>
    <col min="107" max="107" width="15.5703125" customWidth="1"/>
    <col min="108" max="120" width="12" customWidth="1"/>
    <col min="121" max="121" width="12" bestFit="1" customWidth="1"/>
    <col min="122" max="127" width="12" customWidth="1"/>
    <col min="128" max="129" width="15.5703125" customWidth="1"/>
    <col min="130" max="130" width="3" customWidth="1"/>
    <col min="131" max="131" width="4.7109375" customWidth="1"/>
    <col min="132" max="132" width="4.42578125" customWidth="1"/>
    <col min="133" max="133" width="3.7109375" customWidth="1"/>
    <col min="134" max="134" width="3.85546875" customWidth="1"/>
    <col min="135" max="135" width="3.5703125" customWidth="1"/>
    <col min="136" max="136" width="3" customWidth="1"/>
    <col min="137" max="137" width="3.85546875" customWidth="1"/>
    <col min="138" max="138" width="3" customWidth="1"/>
    <col min="139" max="139" width="3.140625" customWidth="1"/>
    <col min="140" max="140" width="4.5703125" customWidth="1"/>
    <col min="141" max="141" width="4.85546875" customWidth="1"/>
    <col min="142" max="142" width="4.5703125" customWidth="1"/>
    <col min="143" max="143" width="5.5703125" customWidth="1"/>
    <col min="144" max="144" width="3.28515625" customWidth="1"/>
    <col min="145" max="145" width="4.42578125" customWidth="1"/>
    <col min="146" max="146" width="3.42578125" customWidth="1"/>
    <col min="147" max="147" width="3.7109375" customWidth="1"/>
    <col min="148" max="148" width="3.5703125" customWidth="1"/>
    <col min="149" max="158" width="12" customWidth="1"/>
    <col min="159" max="159" width="12" bestFit="1" customWidth="1"/>
    <col min="160" max="169" width="12" customWidth="1"/>
    <col min="170" max="170" width="5" customWidth="1"/>
    <col min="171" max="171" width="3.85546875" customWidth="1"/>
    <col min="172" max="172" width="3" customWidth="1"/>
    <col min="173" max="173" width="4.7109375" customWidth="1"/>
    <col min="174" max="174" width="4.42578125" customWidth="1"/>
    <col min="175" max="175" width="3.7109375" customWidth="1"/>
    <col min="176" max="176" width="3.85546875" customWidth="1"/>
    <col min="177" max="177" width="3.5703125" customWidth="1"/>
    <col min="178" max="178" width="3" customWidth="1"/>
    <col min="179" max="179" width="3.85546875" customWidth="1"/>
    <col min="180" max="180" width="3" customWidth="1"/>
    <col min="181" max="181" width="3.140625" customWidth="1"/>
    <col min="182" max="182" width="4.5703125" customWidth="1"/>
    <col min="183" max="183" width="4.85546875" customWidth="1"/>
    <col min="184" max="184" width="4.5703125" customWidth="1"/>
    <col min="185" max="185" width="5.5703125" customWidth="1"/>
    <col min="186" max="186" width="3.28515625" customWidth="1"/>
    <col min="187" max="187" width="4.42578125" customWidth="1"/>
    <col min="188" max="188" width="3.42578125" customWidth="1"/>
    <col min="189" max="189" width="3.7109375" customWidth="1"/>
    <col min="190" max="190" width="3.5703125" customWidth="1"/>
    <col min="191" max="191" width="6.42578125" customWidth="1"/>
    <col min="192" max="192" width="3.85546875" customWidth="1"/>
    <col min="193" max="193" width="3" customWidth="1"/>
    <col min="194" max="194" width="4.7109375" customWidth="1"/>
    <col min="195" max="195" width="4.42578125" customWidth="1"/>
    <col min="196" max="196" width="3.7109375" customWidth="1"/>
    <col min="197" max="197" width="3.85546875" customWidth="1"/>
    <col min="198" max="198" width="3.5703125" customWidth="1"/>
    <col min="199" max="199" width="3" customWidth="1"/>
    <col min="200" max="200" width="3.85546875" customWidth="1"/>
    <col min="201" max="201" width="3" customWidth="1"/>
    <col min="202" max="202" width="3.140625" customWidth="1"/>
    <col min="203" max="203" width="4.5703125" customWidth="1"/>
    <col min="204" max="204" width="4.85546875" customWidth="1"/>
    <col min="205" max="205" width="4.5703125" customWidth="1"/>
    <col min="206" max="206" width="5.5703125" customWidth="1"/>
    <col min="207" max="207" width="3.28515625" customWidth="1"/>
    <col min="208" max="208" width="4.42578125" customWidth="1"/>
    <col min="209" max="209" width="3.42578125" customWidth="1"/>
    <col min="210" max="210" width="3.7109375" customWidth="1"/>
    <col min="211" max="211" width="3.5703125" customWidth="1"/>
    <col min="212" max="212" width="6.7109375" customWidth="1"/>
    <col min="213" max="213" width="3.85546875" customWidth="1"/>
    <col min="214" max="214" width="3" customWidth="1"/>
    <col min="215" max="215" width="4.7109375" customWidth="1"/>
    <col min="216" max="216" width="4.42578125" customWidth="1"/>
    <col min="217" max="217" width="3.7109375" customWidth="1"/>
    <col min="218" max="218" width="3.85546875" customWidth="1"/>
    <col min="219" max="219" width="3.5703125" customWidth="1"/>
    <col min="220" max="220" width="3" customWidth="1"/>
    <col min="221" max="221" width="3.85546875" customWidth="1"/>
    <col min="222" max="222" width="3" customWidth="1"/>
    <col min="223" max="223" width="3.140625" customWidth="1"/>
    <col min="224" max="224" width="4.5703125" customWidth="1"/>
    <col min="225" max="225" width="4.85546875" customWidth="1"/>
    <col min="226" max="226" width="4.5703125" customWidth="1"/>
    <col min="227" max="227" width="5.5703125" customWidth="1"/>
    <col min="228" max="228" width="3.28515625" customWidth="1"/>
    <col min="229" max="229" width="4.42578125" customWidth="1"/>
    <col min="230" max="230" width="3.42578125" customWidth="1"/>
    <col min="231" max="231" width="3.7109375" customWidth="1"/>
    <col min="232" max="232" width="3.5703125" customWidth="1"/>
    <col min="233" max="233" width="6.42578125" customWidth="1"/>
    <col min="234" max="234" width="3.85546875" customWidth="1"/>
    <col min="235" max="235" width="3" customWidth="1"/>
    <col min="236" max="236" width="4.7109375" customWidth="1"/>
    <col min="237" max="237" width="4.42578125" customWidth="1"/>
    <col min="238" max="238" width="3.7109375" customWidth="1"/>
    <col min="239" max="239" width="3.85546875" customWidth="1"/>
    <col min="240" max="240" width="3.5703125" customWidth="1"/>
    <col min="241" max="241" width="3" customWidth="1"/>
    <col min="242" max="242" width="3.85546875" customWidth="1"/>
    <col min="243" max="243" width="3" customWidth="1"/>
    <col min="244" max="244" width="3.140625" customWidth="1"/>
    <col min="245" max="245" width="4.5703125" customWidth="1"/>
    <col min="246" max="246" width="4.85546875" customWidth="1"/>
    <col min="247" max="247" width="4.5703125" customWidth="1"/>
    <col min="248" max="248" width="5.5703125" customWidth="1"/>
    <col min="249" max="249" width="3.28515625" customWidth="1"/>
    <col min="250" max="250" width="4.42578125" customWidth="1"/>
    <col min="251" max="251" width="3.42578125" customWidth="1"/>
    <col min="252" max="252" width="3.7109375" customWidth="1"/>
    <col min="253" max="253" width="3.5703125" customWidth="1"/>
    <col min="254" max="254" width="7.42578125" customWidth="1"/>
    <col min="255" max="255" width="3.85546875" customWidth="1"/>
    <col min="256" max="256" width="3" customWidth="1"/>
    <col min="257" max="257" width="4.7109375" customWidth="1"/>
    <col min="258" max="258" width="4.42578125" customWidth="1"/>
    <col min="259" max="259" width="3.7109375" customWidth="1"/>
    <col min="260" max="260" width="3.85546875" customWidth="1"/>
    <col min="261" max="261" width="3.5703125" customWidth="1"/>
    <col min="262" max="262" width="3" customWidth="1"/>
    <col min="263" max="263" width="3.85546875" customWidth="1"/>
    <col min="264" max="264" width="3" customWidth="1"/>
    <col min="265" max="265" width="3.140625" customWidth="1"/>
    <col min="266" max="266" width="4.5703125" customWidth="1"/>
    <col min="267" max="267" width="4.85546875" customWidth="1"/>
    <col min="268" max="268" width="4.5703125" customWidth="1"/>
    <col min="269" max="269" width="5.5703125" customWidth="1"/>
    <col min="270" max="270" width="3.28515625" customWidth="1"/>
    <col min="271" max="271" width="4.42578125" customWidth="1"/>
    <col min="272" max="272" width="3.42578125" customWidth="1"/>
    <col min="273" max="273" width="3.7109375" customWidth="1"/>
    <col min="274" max="274" width="3.5703125" customWidth="1"/>
    <col min="275" max="291" width="12" customWidth="1"/>
    <col min="292" max="292" width="12" bestFit="1" customWidth="1"/>
    <col min="293" max="295" width="12" customWidth="1"/>
    <col min="296" max="296" width="6.28515625" customWidth="1"/>
    <col min="297" max="297" width="3.85546875" customWidth="1"/>
    <col min="298" max="298" width="3" customWidth="1"/>
    <col min="299" max="299" width="4.7109375" customWidth="1"/>
    <col min="300" max="300" width="4.42578125" customWidth="1"/>
    <col min="301" max="301" width="3.7109375" customWidth="1"/>
    <col min="302" max="302" width="3.85546875" customWidth="1"/>
    <col min="303" max="303" width="3.5703125" customWidth="1"/>
    <col min="304" max="304" width="3" customWidth="1"/>
    <col min="305" max="305" width="3.85546875" customWidth="1"/>
    <col min="306" max="306" width="3" customWidth="1"/>
    <col min="307" max="307" width="3.140625" customWidth="1"/>
    <col min="308" max="308" width="4.5703125" customWidth="1"/>
    <col min="309" max="309" width="4.85546875" customWidth="1"/>
    <col min="310" max="310" width="4.5703125" customWidth="1"/>
    <col min="311" max="311" width="5.5703125" customWidth="1"/>
    <col min="312" max="312" width="3.28515625" customWidth="1"/>
    <col min="313" max="313" width="4.42578125" customWidth="1"/>
    <col min="314" max="314" width="3.42578125" customWidth="1"/>
    <col min="315" max="315" width="3.7109375" customWidth="1"/>
    <col min="316" max="316" width="3.5703125" customWidth="1"/>
    <col min="317" max="317" width="5.28515625" customWidth="1"/>
    <col min="318" max="318" width="3.85546875" customWidth="1"/>
    <col min="319" max="319" width="3" customWidth="1"/>
    <col min="320" max="320" width="4.7109375" customWidth="1"/>
    <col min="321" max="321" width="4.42578125" customWidth="1"/>
    <col min="322" max="322" width="3.7109375" customWidth="1"/>
    <col min="323" max="323" width="3.85546875" customWidth="1"/>
    <col min="324" max="324" width="3.5703125" customWidth="1"/>
    <col min="325" max="325" width="3" customWidth="1"/>
    <col min="326" max="326" width="3.85546875" customWidth="1"/>
    <col min="327" max="327" width="3" customWidth="1"/>
    <col min="328" max="328" width="3.140625" customWidth="1"/>
    <col min="329" max="329" width="4.5703125" customWidth="1"/>
    <col min="330" max="330" width="4.85546875" customWidth="1"/>
    <col min="331" max="331" width="4.5703125" customWidth="1"/>
    <col min="332" max="332" width="5.5703125" customWidth="1"/>
    <col min="333" max="333" width="3.28515625" customWidth="1"/>
    <col min="334" max="334" width="4.42578125" customWidth="1"/>
    <col min="335" max="335" width="3.42578125" customWidth="1"/>
    <col min="336" max="336" width="3.7109375" customWidth="1"/>
    <col min="337" max="337" width="3.5703125" customWidth="1"/>
    <col min="338" max="338" width="5.5703125" customWidth="1"/>
    <col min="339" max="339" width="3.85546875" customWidth="1"/>
    <col min="340" max="340" width="3" customWidth="1"/>
    <col min="341" max="341" width="4.7109375" customWidth="1"/>
    <col min="342" max="342" width="4.42578125" customWidth="1"/>
    <col min="343" max="343" width="3.7109375" customWidth="1"/>
    <col min="344" max="344" width="3.85546875" customWidth="1"/>
    <col min="345" max="345" width="3.5703125" customWidth="1"/>
    <col min="346" max="346" width="3" customWidth="1"/>
    <col min="347" max="347" width="3.85546875" customWidth="1"/>
    <col min="348" max="348" width="3" customWidth="1"/>
    <col min="349" max="349" width="3.140625" customWidth="1"/>
    <col min="350" max="350" width="4.5703125" customWidth="1"/>
    <col min="351" max="351" width="4.85546875" customWidth="1"/>
    <col min="352" max="352" width="4.5703125" customWidth="1"/>
    <col min="353" max="353" width="5.5703125" customWidth="1"/>
    <col min="354" max="354" width="3.28515625" customWidth="1"/>
    <col min="355" max="355" width="4.42578125" customWidth="1"/>
    <col min="356" max="356" width="3.42578125" customWidth="1"/>
    <col min="357" max="357" width="3.7109375" customWidth="1"/>
    <col min="358" max="358" width="3.5703125" customWidth="1"/>
    <col min="359" max="359" width="5.42578125" customWidth="1"/>
    <col min="360" max="360" width="3.85546875" customWidth="1"/>
    <col min="361" max="361" width="3" customWidth="1"/>
    <col min="362" max="362" width="4.7109375" customWidth="1"/>
    <col min="363" max="363" width="4.42578125" customWidth="1"/>
    <col min="364" max="364" width="3.7109375" customWidth="1"/>
    <col min="365" max="365" width="3.85546875" customWidth="1"/>
    <col min="366" max="366" width="3.5703125" customWidth="1"/>
    <col min="367" max="367" width="3" customWidth="1"/>
    <col min="368" max="368" width="3.85546875" customWidth="1"/>
    <col min="369" max="369" width="3" customWidth="1"/>
    <col min="370" max="370" width="3.140625" customWidth="1"/>
    <col min="371" max="371" width="4.5703125" customWidth="1"/>
    <col min="372" max="372" width="4.85546875" customWidth="1"/>
    <col min="373" max="373" width="4.5703125" customWidth="1"/>
    <col min="374" max="374" width="5.5703125" customWidth="1"/>
    <col min="375" max="375" width="3.28515625" customWidth="1"/>
    <col min="376" max="376" width="4.42578125" customWidth="1"/>
    <col min="377" max="377" width="3.42578125" customWidth="1"/>
    <col min="378" max="378" width="3.7109375" customWidth="1"/>
    <col min="379" max="379" width="3.5703125" customWidth="1"/>
    <col min="380" max="380" width="13.42578125" customWidth="1"/>
    <col min="381" max="381" width="15.5703125" customWidth="1"/>
    <col min="382" max="382" width="12" customWidth="1"/>
    <col min="383" max="383" width="13.42578125" customWidth="1"/>
    <col min="384" max="384" width="15.5703125" customWidth="1"/>
    <col min="385" max="387" width="12" bestFit="1" customWidth="1"/>
    <col min="388" max="388" width="3.5703125" customWidth="1"/>
    <col min="389" max="389" width="12" bestFit="1" customWidth="1"/>
    <col min="390" max="390" width="3.140625" customWidth="1"/>
    <col min="391" max="391" width="4.5703125" customWidth="1"/>
    <col min="392" max="392" width="4.85546875" customWidth="1"/>
    <col min="393" max="393" width="4.5703125" customWidth="1"/>
    <col min="394" max="394" width="5.5703125" customWidth="1"/>
    <col min="395" max="395" width="12" bestFit="1" customWidth="1"/>
    <col min="396" max="396" width="4.42578125" customWidth="1"/>
    <col min="397" max="397" width="3.42578125" customWidth="1"/>
    <col min="398" max="398" width="3.7109375" customWidth="1"/>
    <col min="399" max="399" width="3.5703125" customWidth="1"/>
    <col min="400" max="400" width="12" bestFit="1" customWidth="1"/>
    <col min="401" max="401" width="13.42578125" customWidth="1"/>
    <col min="402" max="402" width="15.5703125" customWidth="1"/>
    <col min="403" max="403" width="3.85546875" customWidth="1"/>
    <col min="404" max="404" width="4.7109375" customWidth="1"/>
    <col min="405" max="407" width="12" bestFit="1" customWidth="1"/>
    <col min="408" max="408" width="3.5703125" customWidth="1"/>
    <col min="409" max="409" width="12" bestFit="1" customWidth="1"/>
    <col min="410" max="410" width="3.140625" customWidth="1"/>
    <col min="411" max="411" width="4.5703125" customWidth="1"/>
    <col min="412" max="412" width="4.85546875" customWidth="1"/>
    <col min="413" max="413" width="4.5703125" customWidth="1"/>
    <col min="414" max="414" width="5.5703125" customWidth="1"/>
    <col min="415" max="415" width="12" bestFit="1" customWidth="1"/>
    <col min="416" max="416" width="4.42578125" customWidth="1"/>
    <col min="417" max="417" width="3.42578125" customWidth="1"/>
    <col min="418" max="418" width="3.7109375" customWidth="1"/>
    <col min="419" max="419" width="3.5703125" customWidth="1"/>
    <col min="420" max="420" width="12" bestFit="1" customWidth="1"/>
    <col min="421" max="421" width="5.7109375" customWidth="1"/>
    <col min="422" max="422" width="3.85546875" customWidth="1"/>
    <col min="423" max="423" width="4.7109375" customWidth="1"/>
    <col min="424" max="426" width="12" bestFit="1" customWidth="1"/>
    <col min="427" max="427" width="3.5703125" customWidth="1"/>
    <col min="428" max="428" width="12" bestFit="1" customWidth="1"/>
    <col min="429" max="429" width="3.140625" customWidth="1"/>
    <col min="430" max="430" width="4.5703125" customWidth="1"/>
    <col min="431" max="431" width="4.85546875" customWidth="1"/>
    <col min="432" max="432" width="4.5703125" customWidth="1"/>
    <col min="433" max="433" width="5.5703125" customWidth="1"/>
    <col min="434" max="434" width="12" bestFit="1" customWidth="1"/>
    <col min="435" max="435" width="4.42578125" customWidth="1"/>
    <col min="436" max="436" width="3.42578125" customWidth="1"/>
    <col min="437" max="437" width="3.7109375" customWidth="1"/>
    <col min="438" max="438" width="3.5703125" customWidth="1"/>
    <col min="439" max="439" width="12" bestFit="1" customWidth="1"/>
    <col min="440" max="440" width="3.7109375" customWidth="1"/>
    <col min="441" max="441" width="3.85546875" customWidth="1"/>
    <col min="442" max="442" width="4.7109375" customWidth="1"/>
    <col min="443" max="445" width="12" bestFit="1" customWidth="1"/>
    <col min="446" max="446" width="3.5703125" customWidth="1"/>
    <col min="447" max="447" width="12" bestFit="1" customWidth="1"/>
    <col min="448" max="448" width="3.140625" customWidth="1"/>
    <col min="449" max="449" width="4.5703125" customWidth="1"/>
    <col min="450" max="450" width="4.85546875" customWidth="1"/>
    <col min="451" max="451" width="4.5703125" customWidth="1"/>
    <col min="452" max="452" width="5.5703125" customWidth="1"/>
    <col min="453" max="453" width="12" bestFit="1" customWidth="1"/>
    <col min="454" max="454" width="4.42578125" customWidth="1"/>
    <col min="455" max="455" width="3.42578125" customWidth="1"/>
    <col min="456" max="456" width="3.7109375" customWidth="1"/>
    <col min="457" max="457" width="3.5703125" customWidth="1"/>
    <col min="458" max="458" width="12" bestFit="1" customWidth="1"/>
    <col min="459" max="459" width="6.5703125" customWidth="1"/>
    <col min="460" max="460" width="3.85546875" customWidth="1"/>
    <col min="461" max="461" width="4.7109375" customWidth="1"/>
    <col min="462" max="464" width="12" bestFit="1" customWidth="1"/>
    <col min="465" max="465" width="3.5703125" customWidth="1"/>
    <col min="466" max="466" width="12" bestFit="1" customWidth="1"/>
    <col min="467" max="467" width="3.140625" customWidth="1"/>
    <col min="468" max="468" width="4.5703125" customWidth="1"/>
    <col min="469" max="469" width="4.85546875" customWidth="1"/>
    <col min="470" max="470" width="4.5703125" customWidth="1"/>
    <col min="471" max="471" width="5.5703125" customWidth="1"/>
    <col min="472" max="472" width="12" bestFit="1" customWidth="1"/>
    <col min="473" max="473" width="4.42578125" customWidth="1"/>
    <col min="474" max="474" width="3.42578125" customWidth="1"/>
    <col min="475" max="475" width="3.7109375" customWidth="1"/>
    <col min="476" max="476" width="3.5703125" customWidth="1"/>
    <col min="477" max="477" width="12.7109375" bestFit="1" customWidth="1"/>
    <col min="478" max="478" width="6.28515625" customWidth="1"/>
    <col min="479" max="479" width="3.85546875" customWidth="1"/>
    <col min="480" max="480" width="4.7109375" customWidth="1"/>
    <col min="481" max="483" width="12" bestFit="1" customWidth="1"/>
    <col min="484" max="484" width="3.5703125" customWidth="1"/>
    <col min="485" max="485" width="12" bestFit="1" customWidth="1"/>
    <col min="486" max="486" width="3.140625" customWidth="1"/>
    <col min="487" max="487" width="4.5703125" customWidth="1"/>
    <col min="488" max="488" width="4.85546875" customWidth="1"/>
    <col min="489" max="489" width="4.5703125" customWidth="1"/>
    <col min="490" max="490" width="5.5703125" customWidth="1"/>
    <col min="491" max="491" width="12" bestFit="1" customWidth="1"/>
    <col min="492" max="492" width="4.42578125" customWidth="1"/>
    <col min="493" max="493" width="3.42578125" customWidth="1"/>
    <col min="494" max="494" width="3.7109375" customWidth="1"/>
    <col min="495" max="495" width="3.5703125" customWidth="1"/>
    <col min="496" max="496" width="12.42578125" bestFit="1" customWidth="1"/>
    <col min="497" max="497" width="5.5703125" customWidth="1"/>
    <col min="498" max="498" width="3.85546875" customWidth="1"/>
    <col min="499" max="499" width="4.7109375" customWidth="1"/>
    <col min="500" max="502" width="12" bestFit="1" customWidth="1"/>
    <col min="503" max="503" width="3.5703125" customWidth="1"/>
    <col min="504" max="504" width="12" bestFit="1" customWidth="1"/>
    <col min="505" max="505" width="3.140625" customWidth="1"/>
    <col min="506" max="506" width="4.5703125" customWidth="1"/>
    <col min="507" max="507" width="4.85546875" customWidth="1"/>
    <col min="508" max="508" width="4.5703125" customWidth="1"/>
    <col min="509" max="509" width="5.5703125" customWidth="1"/>
    <col min="510" max="510" width="12" bestFit="1" customWidth="1"/>
    <col min="511" max="511" width="4.42578125" customWidth="1"/>
    <col min="512" max="512" width="3.42578125" customWidth="1"/>
    <col min="513" max="513" width="3.7109375" customWidth="1"/>
    <col min="514" max="514" width="3.5703125" customWidth="1"/>
    <col min="515" max="515" width="12" bestFit="1" customWidth="1"/>
    <col min="516" max="516" width="5.7109375" customWidth="1"/>
    <col min="517" max="517" width="3.85546875" customWidth="1"/>
    <col min="518" max="518" width="4.7109375" customWidth="1"/>
    <col min="519" max="521" width="12" bestFit="1" customWidth="1"/>
    <col min="522" max="522" width="3.5703125" customWidth="1"/>
    <col min="523" max="523" width="12" bestFit="1" customWidth="1"/>
    <col min="524" max="524" width="3.140625" customWidth="1"/>
    <col min="525" max="525" width="4.5703125" customWidth="1"/>
    <col min="526" max="526" width="4.85546875" customWidth="1"/>
    <col min="527" max="527" width="4.5703125" customWidth="1"/>
    <col min="528" max="528" width="5.5703125" customWidth="1"/>
    <col min="529" max="529" width="12" bestFit="1" customWidth="1"/>
    <col min="530" max="530" width="4.42578125" customWidth="1"/>
    <col min="531" max="531" width="3.42578125" customWidth="1"/>
    <col min="532" max="532" width="3.7109375" customWidth="1"/>
    <col min="533" max="533" width="3.5703125" customWidth="1"/>
    <col min="534" max="534" width="12" bestFit="1" customWidth="1"/>
    <col min="535" max="535" width="5.42578125" customWidth="1"/>
    <col min="536" max="536" width="3.85546875" customWidth="1"/>
    <col min="537" max="537" width="4.7109375" customWidth="1"/>
    <col min="538" max="540" width="12" bestFit="1" customWidth="1"/>
    <col min="541" max="541" width="3.5703125" customWidth="1"/>
    <col min="542" max="542" width="12" bestFit="1" customWidth="1"/>
    <col min="543" max="543" width="3.140625" customWidth="1"/>
    <col min="544" max="544" width="4.5703125" customWidth="1"/>
    <col min="545" max="545" width="4.85546875" customWidth="1"/>
    <col min="546" max="546" width="4.5703125" customWidth="1"/>
    <col min="547" max="547" width="5.5703125" customWidth="1"/>
    <col min="548" max="548" width="12" bestFit="1" customWidth="1"/>
    <col min="549" max="549" width="4.42578125" customWidth="1"/>
    <col min="550" max="550" width="3.42578125" customWidth="1"/>
    <col min="551" max="551" width="3.7109375" customWidth="1"/>
    <col min="552" max="552" width="3.5703125" customWidth="1"/>
    <col min="553" max="553" width="12" bestFit="1" customWidth="1"/>
    <col min="554" max="555" width="3.85546875" customWidth="1"/>
    <col min="556" max="556" width="4.7109375" customWidth="1"/>
    <col min="557" max="559" width="12" bestFit="1" customWidth="1"/>
    <col min="560" max="560" width="3.5703125" customWidth="1"/>
    <col min="561" max="561" width="12" bestFit="1" customWidth="1"/>
    <col min="562" max="562" width="3.140625" customWidth="1"/>
    <col min="563" max="563" width="4.5703125" customWidth="1"/>
    <col min="564" max="564" width="4.85546875" customWidth="1"/>
    <col min="565" max="565" width="4.5703125" customWidth="1"/>
    <col min="566" max="566" width="5.5703125" customWidth="1"/>
    <col min="567" max="567" width="12" bestFit="1" customWidth="1"/>
    <col min="568" max="568" width="4.42578125" customWidth="1"/>
    <col min="569" max="569" width="3.42578125" customWidth="1"/>
    <col min="570" max="570" width="3.7109375" customWidth="1"/>
    <col min="571" max="571" width="3.5703125" customWidth="1"/>
    <col min="572" max="572" width="12" bestFit="1" customWidth="1"/>
    <col min="573" max="573" width="5.7109375" customWidth="1"/>
    <col min="574" max="574" width="3.85546875" customWidth="1"/>
    <col min="575" max="575" width="4.7109375" customWidth="1"/>
    <col min="576" max="578" width="12" bestFit="1" customWidth="1"/>
    <col min="579" max="579" width="3.5703125" customWidth="1"/>
    <col min="580" max="580" width="12" bestFit="1" customWidth="1"/>
    <col min="581" max="581" width="3.140625" customWidth="1"/>
    <col min="582" max="582" width="4.5703125" customWidth="1"/>
    <col min="583" max="583" width="4.85546875" customWidth="1"/>
    <col min="584" max="584" width="4.5703125" customWidth="1"/>
    <col min="585" max="585" width="5.5703125" customWidth="1"/>
    <col min="586" max="586" width="12" bestFit="1" customWidth="1"/>
    <col min="587" max="587" width="4.42578125" customWidth="1"/>
    <col min="588" max="588" width="3.42578125" customWidth="1"/>
    <col min="589" max="589" width="3.7109375" customWidth="1"/>
    <col min="590" max="590" width="3.5703125" customWidth="1"/>
    <col min="591" max="591" width="12" bestFit="1" customWidth="1"/>
    <col min="592" max="592" width="3.7109375" customWidth="1"/>
    <col min="593" max="593" width="3.85546875" customWidth="1"/>
    <col min="594" max="594" width="4.7109375" customWidth="1"/>
    <col min="595" max="597" width="12" bestFit="1" customWidth="1"/>
    <col min="598" max="598" width="3.5703125" customWidth="1"/>
    <col min="599" max="599" width="12" bestFit="1" customWidth="1"/>
    <col min="600" max="600" width="3.140625" customWidth="1"/>
    <col min="601" max="601" width="4.5703125" customWidth="1"/>
    <col min="602" max="602" width="4.85546875" customWidth="1"/>
    <col min="603" max="603" width="4.5703125" customWidth="1"/>
    <col min="604" max="604" width="5.5703125" customWidth="1"/>
    <col min="605" max="605" width="12" bestFit="1" customWidth="1"/>
    <col min="606" max="606" width="4.42578125" customWidth="1"/>
    <col min="607" max="607" width="3.42578125" customWidth="1"/>
    <col min="608" max="608" width="3.7109375" customWidth="1"/>
    <col min="609" max="609" width="3.5703125" customWidth="1"/>
    <col min="610" max="610" width="12" bestFit="1" customWidth="1"/>
    <col min="611" max="611" width="5" customWidth="1"/>
    <col min="612" max="612" width="3.85546875" customWidth="1"/>
    <col min="613" max="613" width="4.7109375" customWidth="1"/>
    <col min="614" max="616" width="12" bestFit="1" customWidth="1"/>
    <col min="617" max="617" width="3.5703125" customWidth="1"/>
    <col min="618" max="618" width="12" bestFit="1" customWidth="1"/>
    <col min="619" max="619" width="3.140625" customWidth="1"/>
    <col min="620" max="620" width="4.5703125" customWidth="1"/>
    <col min="621" max="621" width="4.85546875" customWidth="1"/>
    <col min="622" max="622" width="4.5703125" customWidth="1"/>
    <col min="623" max="623" width="5.5703125" customWidth="1"/>
    <col min="624" max="624" width="12" bestFit="1" customWidth="1"/>
    <col min="625" max="625" width="4.42578125" customWidth="1"/>
    <col min="626" max="626" width="3.42578125" customWidth="1"/>
    <col min="627" max="627" width="3.7109375" customWidth="1"/>
    <col min="628" max="628" width="3.5703125" customWidth="1"/>
    <col min="629" max="629" width="12" bestFit="1" customWidth="1"/>
    <col min="630" max="630" width="6.42578125" customWidth="1"/>
    <col min="631" max="631" width="3.85546875" customWidth="1"/>
    <col min="632" max="632" width="4.7109375" customWidth="1"/>
    <col min="633" max="635" width="12" bestFit="1" customWidth="1"/>
    <col min="636" max="636" width="3.5703125" customWidth="1"/>
    <col min="637" max="637" width="12" bestFit="1" customWidth="1"/>
    <col min="638" max="638" width="3.140625" customWidth="1"/>
    <col min="639" max="639" width="4.5703125" customWidth="1"/>
    <col min="640" max="640" width="4.85546875" customWidth="1"/>
    <col min="641" max="641" width="4.5703125" customWidth="1"/>
    <col min="642" max="642" width="5.5703125" customWidth="1"/>
    <col min="643" max="643" width="12" bestFit="1" customWidth="1"/>
    <col min="644" max="644" width="4.42578125" customWidth="1"/>
    <col min="645" max="645" width="3.42578125" customWidth="1"/>
    <col min="646" max="646" width="3.7109375" customWidth="1"/>
    <col min="647" max="647" width="3.5703125" customWidth="1"/>
    <col min="648" max="648" width="12.5703125" bestFit="1" customWidth="1"/>
    <col min="649" max="649" width="6.7109375" customWidth="1"/>
    <col min="650" max="650" width="3.85546875" customWidth="1"/>
    <col min="651" max="651" width="4.7109375" customWidth="1"/>
    <col min="652" max="654" width="12" bestFit="1" customWidth="1"/>
    <col min="655" max="655" width="3.5703125" customWidth="1"/>
    <col min="656" max="656" width="12" bestFit="1" customWidth="1"/>
    <col min="657" max="657" width="3.140625" customWidth="1"/>
    <col min="658" max="658" width="4.5703125" customWidth="1"/>
    <col min="659" max="659" width="4.85546875" customWidth="1"/>
    <col min="660" max="660" width="4.5703125" customWidth="1"/>
    <col min="661" max="661" width="5.5703125" customWidth="1"/>
    <col min="662" max="662" width="12" bestFit="1" customWidth="1"/>
    <col min="663" max="663" width="4.42578125" customWidth="1"/>
    <col min="664" max="664" width="3.42578125" customWidth="1"/>
    <col min="665" max="665" width="3.7109375" customWidth="1"/>
    <col min="666" max="666" width="3.5703125" customWidth="1"/>
    <col min="667" max="667" width="12.85546875" bestFit="1" customWidth="1"/>
    <col min="668" max="668" width="6.42578125" customWidth="1"/>
    <col min="669" max="669" width="3.85546875" customWidth="1"/>
    <col min="670" max="670" width="4.7109375" customWidth="1"/>
    <col min="671" max="673" width="12" bestFit="1" customWidth="1"/>
    <col min="674" max="674" width="3.5703125" customWidth="1"/>
    <col min="675" max="675" width="12" bestFit="1" customWidth="1"/>
    <col min="676" max="676" width="3.140625" customWidth="1"/>
    <col min="677" max="677" width="4.5703125" customWidth="1"/>
    <col min="678" max="678" width="4.85546875" customWidth="1"/>
    <col min="679" max="679" width="4.5703125" customWidth="1"/>
    <col min="680" max="680" width="5.5703125" customWidth="1"/>
    <col min="681" max="681" width="12" bestFit="1" customWidth="1"/>
    <col min="682" max="682" width="4.42578125" customWidth="1"/>
    <col min="683" max="683" width="3.42578125" customWidth="1"/>
    <col min="684" max="684" width="3.7109375" customWidth="1"/>
    <col min="685" max="685" width="3.5703125" customWidth="1"/>
    <col min="686" max="686" width="12.5703125" bestFit="1" customWidth="1"/>
    <col min="687" max="687" width="7.42578125" customWidth="1"/>
    <col min="688" max="688" width="3.85546875" customWidth="1"/>
    <col min="689" max="689" width="4.7109375" customWidth="1"/>
    <col min="690" max="692" width="12" bestFit="1" customWidth="1"/>
    <col min="693" max="693" width="3.5703125" customWidth="1"/>
    <col min="694" max="694" width="12" bestFit="1" customWidth="1"/>
    <col min="695" max="695" width="3.140625" customWidth="1"/>
    <col min="696" max="696" width="4.5703125" customWidth="1"/>
    <col min="697" max="697" width="4.85546875" customWidth="1"/>
    <col min="698" max="698" width="4.5703125" customWidth="1"/>
    <col min="699" max="699" width="5.5703125" customWidth="1"/>
    <col min="700" max="700" width="12" bestFit="1" customWidth="1"/>
    <col min="701" max="701" width="4.42578125" customWidth="1"/>
    <col min="702" max="702" width="3.42578125" customWidth="1"/>
    <col min="703" max="703" width="3.7109375" customWidth="1"/>
    <col min="704" max="704" width="3.5703125" customWidth="1"/>
    <col min="705" max="705" width="13.5703125" bestFit="1" customWidth="1"/>
    <col min="706" max="706" width="5.140625" customWidth="1"/>
    <col min="707" max="707" width="3.85546875" customWidth="1"/>
    <col min="708" max="708" width="4.7109375" customWidth="1"/>
    <col min="709" max="711" width="12" bestFit="1" customWidth="1"/>
    <col min="712" max="712" width="3.5703125" customWidth="1"/>
    <col min="713" max="713" width="12" bestFit="1" customWidth="1"/>
    <col min="714" max="714" width="3.140625" customWidth="1"/>
    <col min="715" max="715" width="4.5703125" customWidth="1"/>
    <col min="716" max="716" width="4.85546875" customWidth="1"/>
    <col min="717" max="717" width="4.5703125" customWidth="1"/>
    <col min="718" max="718" width="5.5703125" customWidth="1"/>
    <col min="719" max="719" width="12" bestFit="1" customWidth="1"/>
    <col min="720" max="720" width="4.42578125" customWidth="1"/>
    <col min="721" max="721" width="3.42578125" customWidth="1"/>
    <col min="722" max="722" width="3.7109375" customWidth="1"/>
    <col min="723" max="723" width="3.5703125" customWidth="1"/>
    <col min="724" max="724" width="12" bestFit="1" customWidth="1"/>
    <col min="725" max="725" width="6.28515625" customWidth="1"/>
    <col min="726" max="726" width="3.85546875" customWidth="1"/>
    <col min="727" max="727" width="4.7109375" customWidth="1"/>
    <col min="728" max="730" width="12" bestFit="1" customWidth="1"/>
    <col min="731" max="731" width="3.5703125" customWidth="1"/>
    <col min="732" max="732" width="12" bestFit="1" customWidth="1"/>
    <col min="733" max="733" width="3.140625" customWidth="1"/>
    <col min="734" max="734" width="4.5703125" customWidth="1"/>
    <col min="735" max="735" width="4.85546875" customWidth="1"/>
    <col min="736" max="736" width="4.5703125" customWidth="1"/>
    <col min="737" max="737" width="5.5703125" customWidth="1"/>
    <col min="738" max="738" width="12" bestFit="1" customWidth="1"/>
    <col min="739" max="739" width="4.42578125" customWidth="1"/>
    <col min="740" max="740" width="3.42578125" customWidth="1"/>
    <col min="741" max="741" width="3.7109375" customWidth="1"/>
    <col min="742" max="742" width="3.5703125" customWidth="1"/>
    <col min="743" max="743" width="12.42578125" bestFit="1" customWidth="1"/>
    <col min="744" max="744" width="5.28515625" customWidth="1"/>
    <col min="745" max="745" width="3.85546875" customWidth="1"/>
    <col min="746" max="746" width="4.7109375" customWidth="1"/>
    <col min="747" max="749" width="12" bestFit="1" customWidth="1"/>
    <col min="750" max="750" width="3.5703125" customWidth="1"/>
    <col min="751" max="751" width="12" bestFit="1" customWidth="1"/>
    <col min="752" max="752" width="3.140625" customWidth="1"/>
    <col min="753" max="753" width="4.5703125" customWidth="1"/>
    <col min="754" max="754" width="4.85546875" customWidth="1"/>
    <col min="755" max="755" width="4.5703125" customWidth="1"/>
    <col min="756" max="756" width="5.5703125" customWidth="1"/>
    <col min="757" max="757" width="12" bestFit="1" customWidth="1"/>
    <col min="758" max="758" width="4.42578125" customWidth="1"/>
    <col min="759" max="759" width="3.42578125" customWidth="1"/>
    <col min="760" max="760" width="3.7109375" customWidth="1"/>
    <col min="761" max="761" width="3.5703125" customWidth="1"/>
    <col min="762" max="762" width="12" bestFit="1" customWidth="1"/>
    <col min="763" max="763" width="5.5703125" customWidth="1"/>
    <col min="764" max="764" width="3.85546875" customWidth="1"/>
    <col min="765" max="765" width="4.7109375" customWidth="1"/>
    <col min="766" max="768" width="12" bestFit="1" customWidth="1"/>
    <col min="769" max="769" width="3.5703125" customWidth="1"/>
    <col min="770" max="770" width="12" bestFit="1" customWidth="1"/>
    <col min="771" max="771" width="3.140625" customWidth="1"/>
    <col min="772" max="772" width="4.5703125" customWidth="1"/>
    <col min="773" max="773" width="4.85546875" customWidth="1"/>
    <col min="774" max="774" width="4.5703125" customWidth="1"/>
    <col min="775" max="775" width="5.5703125" customWidth="1"/>
    <col min="776" max="776" width="12" bestFit="1" customWidth="1"/>
    <col min="777" max="777" width="4.42578125" customWidth="1"/>
    <col min="778" max="778" width="3.42578125" customWidth="1"/>
    <col min="779" max="779" width="3.7109375" customWidth="1"/>
    <col min="780" max="780" width="3.5703125" customWidth="1"/>
    <col min="781" max="781" width="12" bestFit="1" customWidth="1"/>
    <col min="782" max="782" width="5.42578125" customWidth="1"/>
    <col min="783" max="783" width="3.85546875" customWidth="1"/>
    <col min="784" max="784" width="4.7109375" customWidth="1"/>
    <col min="785" max="787" width="12" bestFit="1" customWidth="1"/>
    <col min="788" max="788" width="3.5703125" customWidth="1"/>
    <col min="789" max="789" width="12" bestFit="1" customWidth="1"/>
    <col min="790" max="790" width="3.140625" customWidth="1"/>
    <col min="791" max="791" width="4.5703125" customWidth="1"/>
    <col min="792" max="792" width="4.85546875" customWidth="1"/>
    <col min="793" max="793" width="4.5703125" customWidth="1"/>
    <col min="794" max="794" width="5.5703125" customWidth="1"/>
    <col min="795" max="795" width="12" bestFit="1" customWidth="1"/>
    <col min="796" max="796" width="4.42578125" customWidth="1"/>
    <col min="797" max="797" width="3.42578125" customWidth="1"/>
    <col min="798" max="798" width="3.7109375" customWidth="1"/>
    <col min="799" max="799" width="3.5703125" customWidth="1"/>
    <col min="800" max="800" width="12" bestFit="1" customWidth="1"/>
    <col min="801" max="801" width="12.7109375" bestFit="1" customWidth="1"/>
    <col min="802" max="802" width="7.28515625" customWidth="1"/>
    <col min="803" max="803" width="3.85546875" customWidth="1"/>
    <col min="804" max="804" width="4.7109375" customWidth="1"/>
    <col min="805" max="807" width="12" bestFit="1" customWidth="1"/>
    <col min="808" max="808" width="3.5703125" customWidth="1"/>
    <col min="809" max="809" width="12" bestFit="1" customWidth="1"/>
    <col min="810" max="810" width="3.140625" customWidth="1"/>
    <col min="811" max="811" width="4.5703125" customWidth="1"/>
    <col min="812" max="812" width="4.85546875" customWidth="1"/>
    <col min="813" max="813" width="4.5703125" customWidth="1"/>
    <col min="814" max="814" width="5.5703125" customWidth="1"/>
    <col min="815" max="815" width="12" bestFit="1" customWidth="1"/>
    <col min="816" max="816" width="4.42578125" customWidth="1"/>
    <col min="817" max="817" width="3.42578125" customWidth="1"/>
    <col min="818" max="818" width="3.7109375" customWidth="1"/>
    <col min="819" max="819" width="3.5703125" customWidth="1"/>
    <col min="820" max="820" width="12" bestFit="1" customWidth="1"/>
    <col min="821" max="821" width="5.7109375" customWidth="1"/>
    <col min="822" max="822" width="3.85546875" customWidth="1"/>
    <col min="823" max="823" width="4.7109375" customWidth="1"/>
    <col min="824" max="826" width="12" bestFit="1" customWidth="1"/>
    <col min="827" max="827" width="3.5703125" customWidth="1"/>
    <col min="828" max="828" width="12" bestFit="1" customWidth="1"/>
    <col min="829" max="829" width="3.140625" customWidth="1"/>
    <col min="830" max="830" width="4.5703125" customWidth="1"/>
    <col min="831" max="831" width="4.85546875" customWidth="1"/>
    <col min="832" max="832" width="4.5703125" customWidth="1"/>
    <col min="833" max="833" width="5.5703125" customWidth="1"/>
    <col min="834" max="834" width="12" bestFit="1" customWidth="1"/>
    <col min="835" max="835" width="4.42578125" customWidth="1"/>
    <col min="836" max="836" width="3.42578125" customWidth="1"/>
    <col min="837" max="837" width="3.7109375" customWidth="1"/>
    <col min="838" max="838" width="3.5703125" customWidth="1"/>
    <col min="839" max="839" width="12" bestFit="1" customWidth="1"/>
    <col min="840" max="840" width="3.7109375" customWidth="1"/>
    <col min="841" max="841" width="3.85546875" customWidth="1"/>
    <col min="842" max="842" width="4.7109375" customWidth="1"/>
    <col min="843" max="845" width="12" bestFit="1" customWidth="1"/>
    <col min="846" max="846" width="3.5703125" customWidth="1"/>
    <col min="847" max="847" width="12" bestFit="1" customWidth="1"/>
    <col min="848" max="848" width="3.140625" customWidth="1"/>
    <col min="849" max="849" width="4.5703125" customWidth="1"/>
    <col min="850" max="850" width="4.85546875" customWidth="1"/>
    <col min="851" max="851" width="4.5703125" customWidth="1"/>
    <col min="852" max="852" width="5.5703125" customWidth="1"/>
    <col min="853" max="853" width="12" bestFit="1" customWidth="1"/>
    <col min="854" max="854" width="4.42578125" customWidth="1"/>
    <col min="855" max="855" width="3.42578125" customWidth="1"/>
    <col min="856" max="856" width="3.7109375" customWidth="1"/>
    <col min="857" max="857" width="3.5703125" customWidth="1"/>
    <col min="858" max="858" width="12" bestFit="1" customWidth="1"/>
    <col min="859" max="859" width="6.5703125" customWidth="1"/>
    <col min="860" max="860" width="3.85546875" customWidth="1"/>
    <col min="861" max="861" width="4.7109375" customWidth="1"/>
    <col min="862" max="864" width="12" bestFit="1" customWidth="1"/>
    <col min="865" max="865" width="3.5703125" customWidth="1"/>
    <col min="866" max="866" width="12" bestFit="1" customWidth="1"/>
    <col min="867" max="867" width="3.140625" customWidth="1"/>
    <col min="868" max="868" width="4.5703125" customWidth="1"/>
    <col min="869" max="869" width="4.85546875" customWidth="1"/>
    <col min="870" max="870" width="4.5703125" customWidth="1"/>
    <col min="871" max="871" width="5.5703125" customWidth="1"/>
    <col min="872" max="872" width="12" bestFit="1" customWidth="1"/>
    <col min="873" max="873" width="4.42578125" customWidth="1"/>
    <col min="874" max="874" width="3.42578125" customWidth="1"/>
    <col min="875" max="875" width="3.7109375" customWidth="1"/>
    <col min="876" max="876" width="3.5703125" customWidth="1"/>
    <col min="877" max="877" width="12.7109375" bestFit="1" customWidth="1"/>
    <col min="878" max="878" width="6.28515625" customWidth="1"/>
    <col min="879" max="879" width="3.85546875" customWidth="1"/>
    <col min="880" max="880" width="4.7109375" customWidth="1"/>
    <col min="881" max="883" width="12" bestFit="1" customWidth="1"/>
    <col min="884" max="884" width="3.5703125" customWidth="1"/>
    <col min="885" max="885" width="12" bestFit="1" customWidth="1"/>
    <col min="886" max="886" width="3.140625" customWidth="1"/>
    <col min="887" max="887" width="4.5703125" customWidth="1"/>
    <col min="888" max="888" width="4.85546875" customWidth="1"/>
    <col min="889" max="889" width="4.5703125" customWidth="1"/>
    <col min="890" max="890" width="5.5703125" customWidth="1"/>
    <col min="891" max="891" width="12" bestFit="1" customWidth="1"/>
    <col min="892" max="892" width="4.42578125" customWidth="1"/>
    <col min="893" max="893" width="3.42578125" customWidth="1"/>
    <col min="894" max="894" width="3.7109375" customWidth="1"/>
    <col min="895" max="895" width="3.5703125" customWidth="1"/>
    <col min="896" max="896" width="12.42578125" bestFit="1" customWidth="1"/>
    <col min="897" max="897" width="5.5703125" customWidth="1"/>
    <col min="898" max="898" width="3.85546875" customWidth="1"/>
    <col min="899" max="899" width="4.7109375" customWidth="1"/>
    <col min="900" max="902" width="12" bestFit="1" customWidth="1"/>
    <col min="903" max="903" width="3.5703125" customWidth="1"/>
    <col min="904" max="904" width="12" bestFit="1" customWidth="1"/>
    <col min="905" max="905" width="3.140625" customWidth="1"/>
    <col min="906" max="906" width="4.5703125" customWidth="1"/>
    <col min="907" max="907" width="4.85546875" customWidth="1"/>
    <col min="908" max="908" width="4.5703125" customWidth="1"/>
    <col min="909" max="909" width="5.5703125" customWidth="1"/>
    <col min="910" max="910" width="12" bestFit="1" customWidth="1"/>
    <col min="911" max="911" width="4.42578125" customWidth="1"/>
    <col min="912" max="912" width="3.42578125" customWidth="1"/>
    <col min="913" max="913" width="3.7109375" customWidth="1"/>
    <col min="914" max="914" width="3.5703125" customWidth="1"/>
    <col min="915" max="915" width="12" bestFit="1" customWidth="1"/>
    <col min="916" max="916" width="5.7109375" customWidth="1"/>
    <col min="917" max="917" width="3.85546875" customWidth="1"/>
    <col min="918" max="918" width="4.7109375" customWidth="1"/>
    <col min="919" max="921" width="12" bestFit="1" customWidth="1"/>
    <col min="922" max="922" width="3.5703125" customWidth="1"/>
    <col min="923" max="923" width="12" bestFit="1" customWidth="1"/>
    <col min="924" max="924" width="3.140625" customWidth="1"/>
    <col min="925" max="925" width="4.5703125" customWidth="1"/>
    <col min="926" max="926" width="4.85546875" customWidth="1"/>
    <col min="927" max="927" width="4.5703125" customWidth="1"/>
    <col min="928" max="928" width="5.5703125" customWidth="1"/>
    <col min="929" max="929" width="12" bestFit="1" customWidth="1"/>
    <col min="930" max="930" width="4.42578125" customWidth="1"/>
    <col min="931" max="931" width="3.42578125" customWidth="1"/>
    <col min="932" max="932" width="3.7109375" customWidth="1"/>
    <col min="933" max="933" width="3.5703125" customWidth="1"/>
    <col min="934" max="934" width="12" bestFit="1" customWidth="1"/>
    <col min="935" max="935" width="5.42578125" customWidth="1"/>
    <col min="936" max="936" width="3.85546875" customWidth="1"/>
    <col min="937" max="937" width="4.7109375" customWidth="1"/>
    <col min="938" max="940" width="12" bestFit="1" customWidth="1"/>
    <col min="941" max="941" width="3.5703125" customWidth="1"/>
    <col min="942" max="942" width="12" bestFit="1" customWidth="1"/>
    <col min="943" max="943" width="3.140625" customWidth="1"/>
    <col min="944" max="944" width="4.5703125" customWidth="1"/>
    <col min="945" max="945" width="4.85546875" customWidth="1"/>
    <col min="946" max="946" width="4.5703125" customWidth="1"/>
    <col min="947" max="947" width="5.5703125" customWidth="1"/>
    <col min="948" max="948" width="12" bestFit="1" customWidth="1"/>
    <col min="949" max="949" width="4.42578125" customWidth="1"/>
    <col min="950" max="950" width="3.42578125" customWidth="1"/>
    <col min="951" max="951" width="3.7109375" customWidth="1"/>
    <col min="952" max="952" width="3.5703125" customWidth="1"/>
    <col min="953" max="953" width="12" bestFit="1" customWidth="1"/>
    <col min="954" max="955" width="3.85546875" customWidth="1"/>
    <col min="956" max="956" width="4.7109375" customWidth="1"/>
    <col min="957" max="959" width="12" bestFit="1" customWidth="1"/>
    <col min="960" max="960" width="3.5703125" customWidth="1"/>
    <col min="961" max="961" width="12" bestFit="1" customWidth="1"/>
    <col min="962" max="962" width="3.140625" customWidth="1"/>
    <col min="963" max="963" width="4.5703125" customWidth="1"/>
    <col min="964" max="964" width="4.85546875" customWidth="1"/>
    <col min="965" max="965" width="4.5703125" customWidth="1"/>
    <col min="966" max="966" width="5.5703125" customWidth="1"/>
    <col min="967" max="967" width="12" bestFit="1" customWidth="1"/>
    <col min="968" max="968" width="4.42578125" customWidth="1"/>
    <col min="969" max="969" width="3.42578125" customWidth="1"/>
    <col min="970" max="970" width="3.7109375" customWidth="1"/>
    <col min="971" max="971" width="3.5703125" customWidth="1"/>
    <col min="972" max="972" width="12" bestFit="1" customWidth="1"/>
    <col min="973" max="973" width="5.7109375" customWidth="1"/>
    <col min="974" max="974" width="3.85546875" customWidth="1"/>
    <col min="975" max="975" width="4.7109375" customWidth="1"/>
    <col min="976" max="978" width="12" bestFit="1" customWidth="1"/>
    <col min="979" max="979" width="3.5703125" customWidth="1"/>
    <col min="980" max="980" width="12" bestFit="1" customWidth="1"/>
    <col min="981" max="981" width="3.140625" customWidth="1"/>
    <col min="982" max="982" width="4.5703125" customWidth="1"/>
    <col min="983" max="983" width="4.85546875" customWidth="1"/>
    <col min="984" max="984" width="4.5703125" customWidth="1"/>
    <col min="985" max="985" width="5.5703125" customWidth="1"/>
    <col min="986" max="986" width="12" bestFit="1" customWidth="1"/>
    <col min="987" max="987" width="4.42578125" customWidth="1"/>
    <col min="988" max="988" width="3.42578125" customWidth="1"/>
    <col min="989" max="989" width="3.7109375" customWidth="1"/>
    <col min="990" max="990" width="3.5703125" customWidth="1"/>
    <col min="991" max="991" width="12" bestFit="1" customWidth="1"/>
    <col min="992" max="992" width="3.7109375" customWidth="1"/>
    <col min="993" max="993" width="3.85546875" customWidth="1"/>
    <col min="994" max="994" width="4.7109375" customWidth="1"/>
    <col min="995" max="997" width="12" bestFit="1" customWidth="1"/>
    <col min="998" max="998" width="3.5703125" customWidth="1"/>
    <col min="999" max="999" width="12" bestFit="1" customWidth="1"/>
    <col min="1000" max="1000" width="3.140625" customWidth="1"/>
    <col min="1001" max="1001" width="4.5703125" customWidth="1"/>
    <col min="1002" max="1002" width="4.85546875" customWidth="1"/>
    <col min="1003" max="1003" width="4.5703125" customWidth="1"/>
    <col min="1004" max="1004" width="5.5703125" customWidth="1"/>
    <col min="1005" max="1005" width="12" bestFit="1" customWidth="1"/>
    <col min="1006" max="1006" width="4.42578125" customWidth="1"/>
    <col min="1007" max="1007" width="3.42578125" customWidth="1"/>
    <col min="1008" max="1008" width="3.7109375" customWidth="1"/>
    <col min="1009" max="1009" width="3.5703125" customWidth="1"/>
    <col min="1010" max="1010" width="12" bestFit="1" customWidth="1"/>
    <col min="1011" max="1011" width="5" customWidth="1"/>
    <col min="1012" max="1012" width="3.85546875" customWidth="1"/>
    <col min="1013" max="1013" width="4.7109375" customWidth="1"/>
    <col min="1014" max="1016" width="12" bestFit="1" customWidth="1"/>
    <col min="1017" max="1017" width="3.5703125" customWidth="1"/>
    <col min="1018" max="1018" width="12" bestFit="1" customWidth="1"/>
    <col min="1019" max="1019" width="3.140625" customWidth="1"/>
    <col min="1020" max="1020" width="4.5703125" customWidth="1"/>
    <col min="1021" max="1021" width="4.85546875" customWidth="1"/>
    <col min="1022" max="1022" width="4.5703125" customWidth="1"/>
    <col min="1023" max="1023" width="5.5703125" customWidth="1"/>
    <col min="1024" max="1024" width="12" bestFit="1" customWidth="1"/>
    <col min="1025" max="1025" width="4.42578125" customWidth="1"/>
    <col min="1026" max="1026" width="3.42578125" customWidth="1"/>
    <col min="1027" max="1027" width="3.7109375" customWidth="1"/>
    <col min="1028" max="1028" width="3.5703125" customWidth="1"/>
    <col min="1029" max="1029" width="12" bestFit="1" customWidth="1"/>
    <col min="1030" max="1030" width="6.42578125" customWidth="1"/>
    <col min="1031" max="1031" width="3.85546875" customWidth="1"/>
    <col min="1032" max="1032" width="4.7109375" customWidth="1"/>
    <col min="1033" max="1035" width="12" bestFit="1" customWidth="1"/>
    <col min="1036" max="1036" width="3.5703125" customWidth="1"/>
    <col min="1037" max="1037" width="12" bestFit="1" customWidth="1"/>
    <col min="1038" max="1038" width="3.140625" customWidth="1"/>
    <col min="1039" max="1039" width="4.5703125" customWidth="1"/>
    <col min="1040" max="1040" width="4.85546875" customWidth="1"/>
    <col min="1041" max="1041" width="4.5703125" customWidth="1"/>
    <col min="1042" max="1042" width="5.5703125" customWidth="1"/>
    <col min="1043" max="1043" width="12" bestFit="1" customWidth="1"/>
    <col min="1044" max="1044" width="4.42578125" customWidth="1"/>
    <col min="1045" max="1045" width="3.42578125" customWidth="1"/>
    <col min="1046" max="1046" width="3.7109375" customWidth="1"/>
    <col min="1047" max="1047" width="3.5703125" customWidth="1"/>
    <col min="1048" max="1048" width="12.5703125" bestFit="1" customWidth="1"/>
    <col min="1049" max="1049" width="6.7109375" customWidth="1"/>
    <col min="1050" max="1050" width="3.85546875" customWidth="1"/>
    <col min="1051" max="1051" width="4.7109375" customWidth="1"/>
    <col min="1052" max="1054" width="12" bestFit="1" customWidth="1"/>
    <col min="1055" max="1055" width="3.5703125" customWidth="1"/>
    <col min="1056" max="1056" width="12" bestFit="1" customWidth="1"/>
    <col min="1057" max="1057" width="3.140625" customWidth="1"/>
    <col min="1058" max="1058" width="4.5703125" customWidth="1"/>
    <col min="1059" max="1059" width="4.85546875" customWidth="1"/>
    <col min="1060" max="1060" width="4.5703125" customWidth="1"/>
    <col min="1061" max="1061" width="5.5703125" customWidth="1"/>
    <col min="1062" max="1062" width="12" bestFit="1" customWidth="1"/>
    <col min="1063" max="1063" width="4.42578125" customWidth="1"/>
    <col min="1064" max="1064" width="3.42578125" customWidth="1"/>
    <col min="1065" max="1065" width="3.7109375" customWidth="1"/>
    <col min="1066" max="1066" width="3.5703125" customWidth="1"/>
    <col min="1067" max="1067" width="12.85546875" bestFit="1" customWidth="1"/>
    <col min="1068" max="1068" width="6.42578125" customWidth="1"/>
    <col min="1069" max="1069" width="3.85546875" customWidth="1"/>
    <col min="1070" max="1070" width="4.7109375" customWidth="1"/>
    <col min="1071" max="1073" width="12" bestFit="1" customWidth="1"/>
    <col min="1074" max="1074" width="3.5703125" customWidth="1"/>
    <col min="1075" max="1075" width="12" bestFit="1" customWidth="1"/>
    <col min="1076" max="1076" width="3.140625" customWidth="1"/>
    <col min="1077" max="1077" width="4.5703125" customWidth="1"/>
    <col min="1078" max="1078" width="4.85546875" customWidth="1"/>
    <col min="1079" max="1079" width="4.5703125" customWidth="1"/>
    <col min="1080" max="1080" width="5.5703125" customWidth="1"/>
    <col min="1081" max="1081" width="12" bestFit="1" customWidth="1"/>
    <col min="1082" max="1082" width="4.42578125" customWidth="1"/>
    <col min="1083" max="1083" width="3.42578125" customWidth="1"/>
    <col min="1084" max="1084" width="3.7109375" customWidth="1"/>
    <col min="1085" max="1085" width="3.5703125" customWidth="1"/>
    <col min="1086" max="1086" width="12.5703125" bestFit="1" customWidth="1"/>
    <col min="1087" max="1087" width="7.42578125" customWidth="1"/>
    <col min="1088" max="1088" width="3.85546875" customWidth="1"/>
    <col min="1089" max="1089" width="4.7109375" customWidth="1"/>
    <col min="1090" max="1092" width="12" bestFit="1" customWidth="1"/>
    <col min="1093" max="1093" width="3.5703125" customWidth="1"/>
    <col min="1094" max="1094" width="12" bestFit="1" customWidth="1"/>
    <col min="1095" max="1095" width="3.140625" customWidth="1"/>
    <col min="1096" max="1096" width="4.5703125" customWidth="1"/>
    <col min="1097" max="1097" width="4.85546875" customWidth="1"/>
    <col min="1098" max="1098" width="4.5703125" customWidth="1"/>
    <col min="1099" max="1099" width="5.5703125" customWidth="1"/>
    <col min="1100" max="1100" width="12" bestFit="1" customWidth="1"/>
    <col min="1101" max="1101" width="4.42578125" customWidth="1"/>
    <col min="1102" max="1102" width="3.42578125" customWidth="1"/>
    <col min="1103" max="1103" width="3.7109375" customWidth="1"/>
    <col min="1104" max="1104" width="3.5703125" customWidth="1"/>
    <col min="1105" max="1105" width="13.5703125" bestFit="1" customWidth="1"/>
    <col min="1106" max="1106" width="5.140625" customWidth="1"/>
    <col min="1107" max="1107" width="3.85546875" customWidth="1"/>
    <col min="1108" max="1108" width="4.7109375" customWidth="1"/>
    <col min="1109" max="1111" width="12" bestFit="1" customWidth="1"/>
    <col min="1112" max="1112" width="3.5703125" customWidth="1"/>
    <col min="1113" max="1113" width="12" bestFit="1" customWidth="1"/>
    <col min="1114" max="1114" width="3.140625" customWidth="1"/>
    <col min="1115" max="1115" width="4.5703125" customWidth="1"/>
    <col min="1116" max="1116" width="4.85546875" customWidth="1"/>
    <col min="1117" max="1117" width="4.5703125" customWidth="1"/>
    <col min="1118" max="1118" width="5.5703125" customWidth="1"/>
    <col min="1119" max="1119" width="12" bestFit="1" customWidth="1"/>
    <col min="1120" max="1120" width="4.42578125" customWidth="1"/>
    <col min="1121" max="1121" width="3.42578125" customWidth="1"/>
    <col min="1122" max="1122" width="3.7109375" customWidth="1"/>
    <col min="1123" max="1123" width="3.5703125" customWidth="1"/>
    <col min="1124" max="1124" width="12" bestFit="1" customWidth="1"/>
    <col min="1125" max="1125" width="6.28515625" customWidth="1"/>
    <col min="1126" max="1126" width="3.85546875" customWidth="1"/>
    <col min="1127" max="1127" width="4.7109375" customWidth="1"/>
    <col min="1128" max="1130" width="12" bestFit="1" customWidth="1"/>
    <col min="1131" max="1131" width="3.5703125" customWidth="1"/>
    <col min="1132" max="1132" width="12" bestFit="1" customWidth="1"/>
    <col min="1133" max="1133" width="3.140625" customWidth="1"/>
    <col min="1134" max="1134" width="4.5703125" customWidth="1"/>
    <col min="1135" max="1135" width="4.85546875" customWidth="1"/>
    <col min="1136" max="1136" width="4.5703125" customWidth="1"/>
    <col min="1137" max="1137" width="5.5703125" customWidth="1"/>
    <col min="1138" max="1138" width="12" bestFit="1" customWidth="1"/>
    <col min="1139" max="1139" width="4.42578125" customWidth="1"/>
    <col min="1140" max="1140" width="3.42578125" customWidth="1"/>
    <col min="1141" max="1141" width="3.7109375" customWidth="1"/>
    <col min="1142" max="1142" width="3.5703125" customWidth="1"/>
    <col min="1143" max="1143" width="12.42578125" bestFit="1" customWidth="1"/>
    <col min="1144" max="1144" width="5.28515625" customWidth="1"/>
    <col min="1145" max="1145" width="3.85546875" customWidth="1"/>
    <col min="1146" max="1146" width="4.7109375" customWidth="1"/>
    <col min="1147" max="1149" width="12" bestFit="1" customWidth="1"/>
    <col min="1150" max="1150" width="3.5703125" customWidth="1"/>
    <col min="1151" max="1151" width="12" bestFit="1" customWidth="1"/>
    <col min="1152" max="1152" width="3.140625" customWidth="1"/>
    <col min="1153" max="1153" width="4.5703125" customWidth="1"/>
    <col min="1154" max="1154" width="4.85546875" customWidth="1"/>
    <col min="1155" max="1155" width="4.5703125" customWidth="1"/>
    <col min="1156" max="1156" width="5.5703125" customWidth="1"/>
    <col min="1157" max="1157" width="12" bestFit="1" customWidth="1"/>
    <col min="1158" max="1158" width="4.42578125" customWidth="1"/>
    <col min="1159" max="1159" width="3.42578125" customWidth="1"/>
    <col min="1160" max="1160" width="3.7109375" customWidth="1"/>
    <col min="1161" max="1161" width="3.5703125" customWidth="1"/>
    <col min="1162" max="1162" width="12" bestFit="1" customWidth="1"/>
    <col min="1163" max="1163" width="5.5703125" customWidth="1"/>
    <col min="1164" max="1164" width="3.85546875" customWidth="1"/>
    <col min="1165" max="1165" width="4.7109375" customWidth="1"/>
    <col min="1166" max="1168" width="12" bestFit="1" customWidth="1"/>
    <col min="1169" max="1169" width="3.5703125" customWidth="1"/>
    <col min="1170" max="1170" width="12" bestFit="1" customWidth="1"/>
    <col min="1171" max="1171" width="3.140625" customWidth="1"/>
    <col min="1172" max="1172" width="4.5703125" customWidth="1"/>
    <col min="1173" max="1173" width="4.85546875" customWidth="1"/>
    <col min="1174" max="1174" width="4.5703125" customWidth="1"/>
    <col min="1175" max="1175" width="5.5703125" customWidth="1"/>
    <col min="1176" max="1176" width="12" bestFit="1" customWidth="1"/>
    <col min="1177" max="1177" width="4.42578125" customWidth="1"/>
    <col min="1178" max="1178" width="3.42578125" customWidth="1"/>
    <col min="1179" max="1179" width="3.7109375" customWidth="1"/>
    <col min="1180" max="1180" width="3.5703125" customWidth="1"/>
    <col min="1181" max="1181" width="12" bestFit="1" customWidth="1"/>
    <col min="1182" max="1182" width="5.42578125" customWidth="1"/>
    <col min="1183" max="1183" width="3.85546875" customWidth="1"/>
    <col min="1184" max="1184" width="4.7109375" customWidth="1"/>
    <col min="1185" max="1187" width="12" bestFit="1" customWidth="1"/>
    <col min="1188" max="1188" width="3.5703125" customWidth="1"/>
    <col min="1189" max="1189" width="12" bestFit="1" customWidth="1"/>
    <col min="1190" max="1190" width="3.140625" customWidth="1"/>
    <col min="1191" max="1191" width="4.5703125" customWidth="1"/>
    <col min="1192" max="1192" width="4.85546875" customWidth="1"/>
    <col min="1193" max="1193" width="4.5703125" customWidth="1"/>
    <col min="1194" max="1194" width="5.5703125" customWidth="1"/>
    <col min="1195" max="1195" width="12" bestFit="1" customWidth="1"/>
    <col min="1196" max="1196" width="4.42578125" customWidth="1"/>
    <col min="1197" max="1197" width="3.42578125" customWidth="1"/>
    <col min="1198" max="1198" width="3.7109375" customWidth="1"/>
    <col min="1199" max="1199" width="3.5703125" customWidth="1"/>
    <col min="1200" max="1200" width="12" bestFit="1" customWidth="1"/>
    <col min="1201" max="1201" width="13.42578125" bestFit="1" customWidth="1"/>
    <col min="1202" max="1202" width="6.140625" customWidth="1"/>
    <col min="1203" max="1203" width="3.85546875" customWidth="1"/>
    <col min="1204" max="1204" width="4.7109375" customWidth="1"/>
    <col min="1205" max="1207" width="12" bestFit="1" customWidth="1"/>
    <col min="1208" max="1208" width="3.5703125" customWidth="1"/>
    <col min="1209" max="1209" width="12" bestFit="1" customWidth="1"/>
    <col min="1210" max="1210" width="3.140625" customWidth="1"/>
    <col min="1211" max="1211" width="4.5703125" customWidth="1"/>
    <col min="1212" max="1212" width="4.85546875" customWidth="1"/>
    <col min="1213" max="1213" width="4.5703125" customWidth="1"/>
    <col min="1214" max="1214" width="5.5703125" customWidth="1"/>
    <col min="1215" max="1215" width="12" bestFit="1" customWidth="1"/>
    <col min="1216" max="1216" width="4.42578125" customWidth="1"/>
    <col min="1217" max="1217" width="3.42578125" customWidth="1"/>
    <col min="1218" max="1218" width="3.7109375" customWidth="1"/>
    <col min="1219" max="1219" width="3.5703125" customWidth="1"/>
    <col min="1220" max="1220" width="12" bestFit="1" customWidth="1"/>
    <col min="1221" max="1221" width="5.7109375" customWidth="1"/>
    <col min="1222" max="1222" width="3.85546875" customWidth="1"/>
    <col min="1223" max="1223" width="4.7109375" customWidth="1"/>
    <col min="1224" max="1226" width="12" bestFit="1" customWidth="1"/>
    <col min="1227" max="1227" width="3.5703125" customWidth="1"/>
    <col min="1228" max="1228" width="12" bestFit="1" customWidth="1"/>
    <col min="1229" max="1229" width="3.140625" customWidth="1"/>
    <col min="1230" max="1230" width="4.5703125" customWidth="1"/>
    <col min="1231" max="1231" width="4.85546875" customWidth="1"/>
    <col min="1232" max="1232" width="4.5703125" customWidth="1"/>
    <col min="1233" max="1233" width="5.5703125" customWidth="1"/>
    <col min="1234" max="1234" width="12" bestFit="1" customWidth="1"/>
    <col min="1235" max="1235" width="4.42578125" customWidth="1"/>
    <col min="1236" max="1236" width="3.42578125" customWidth="1"/>
    <col min="1237" max="1237" width="3.7109375" customWidth="1"/>
    <col min="1238" max="1238" width="3.5703125" customWidth="1"/>
    <col min="1239" max="1239" width="12" bestFit="1" customWidth="1"/>
    <col min="1240" max="1240" width="3.7109375" customWidth="1"/>
    <col min="1241" max="1241" width="3.85546875" customWidth="1"/>
    <col min="1242" max="1242" width="4.7109375" customWidth="1"/>
    <col min="1243" max="1245" width="12" bestFit="1" customWidth="1"/>
    <col min="1246" max="1246" width="3.5703125" customWidth="1"/>
    <col min="1247" max="1247" width="12" bestFit="1" customWidth="1"/>
    <col min="1248" max="1248" width="3.140625" customWidth="1"/>
    <col min="1249" max="1249" width="4.5703125" customWidth="1"/>
    <col min="1250" max="1250" width="4.85546875" customWidth="1"/>
    <col min="1251" max="1251" width="4.5703125" customWidth="1"/>
    <col min="1252" max="1252" width="5.5703125" customWidth="1"/>
    <col min="1253" max="1253" width="12" bestFit="1" customWidth="1"/>
    <col min="1254" max="1254" width="4.42578125" customWidth="1"/>
    <col min="1255" max="1255" width="3.42578125" customWidth="1"/>
    <col min="1256" max="1256" width="3.7109375" customWidth="1"/>
    <col min="1257" max="1257" width="3.5703125" customWidth="1"/>
    <col min="1258" max="1258" width="12" bestFit="1" customWidth="1"/>
    <col min="1259" max="1259" width="6.5703125" customWidth="1"/>
    <col min="1260" max="1260" width="3.85546875" customWidth="1"/>
    <col min="1261" max="1261" width="4.7109375" customWidth="1"/>
    <col min="1262" max="1264" width="12" bestFit="1" customWidth="1"/>
    <col min="1265" max="1265" width="3.5703125" customWidth="1"/>
    <col min="1266" max="1266" width="12" bestFit="1" customWidth="1"/>
    <col min="1267" max="1267" width="3.140625" customWidth="1"/>
    <col min="1268" max="1268" width="4.5703125" customWidth="1"/>
    <col min="1269" max="1269" width="4.85546875" customWidth="1"/>
    <col min="1270" max="1270" width="4.5703125" customWidth="1"/>
    <col min="1271" max="1271" width="5.5703125" customWidth="1"/>
    <col min="1272" max="1272" width="12" bestFit="1" customWidth="1"/>
    <col min="1273" max="1273" width="4.42578125" customWidth="1"/>
    <col min="1274" max="1274" width="3.42578125" customWidth="1"/>
    <col min="1275" max="1275" width="3.7109375" customWidth="1"/>
    <col min="1276" max="1276" width="3.5703125" customWidth="1"/>
    <col min="1277" max="1277" width="12.7109375" bestFit="1" customWidth="1"/>
    <col min="1278" max="1278" width="6.28515625" customWidth="1"/>
    <col min="1279" max="1279" width="3.85546875" customWidth="1"/>
    <col min="1280" max="1280" width="4.7109375" customWidth="1"/>
    <col min="1281" max="1283" width="12" bestFit="1" customWidth="1"/>
    <col min="1284" max="1284" width="3.5703125" customWidth="1"/>
    <col min="1285" max="1285" width="12" bestFit="1" customWidth="1"/>
    <col min="1286" max="1286" width="3.140625" customWidth="1"/>
    <col min="1287" max="1287" width="4.5703125" customWidth="1"/>
    <col min="1288" max="1288" width="4.85546875" customWidth="1"/>
    <col min="1289" max="1289" width="4.5703125" customWidth="1"/>
    <col min="1290" max="1290" width="5.5703125" customWidth="1"/>
    <col min="1291" max="1291" width="12" bestFit="1" customWidth="1"/>
    <col min="1292" max="1292" width="4.42578125" customWidth="1"/>
    <col min="1293" max="1293" width="3.42578125" customWidth="1"/>
    <col min="1294" max="1294" width="3.7109375" customWidth="1"/>
    <col min="1295" max="1295" width="3.5703125" customWidth="1"/>
    <col min="1296" max="1296" width="12.42578125" bestFit="1" customWidth="1"/>
    <col min="1297" max="1297" width="5.5703125" customWidth="1"/>
    <col min="1298" max="1298" width="3.85546875" customWidth="1"/>
    <col min="1299" max="1299" width="4.7109375" customWidth="1"/>
    <col min="1300" max="1302" width="12" bestFit="1" customWidth="1"/>
    <col min="1303" max="1303" width="3.5703125" customWidth="1"/>
    <col min="1304" max="1304" width="12" bestFit="1" customWidth="1"/>
    <col min="1305" max="1305" width="3.140625" customWidth="1"/>
    <col min="1306" max="1306" width="4.5703125" customWidth="1"/>
    <col min="1307" max="1307" width="4.85546875" customWidth="1"/>
    <col min="1308" max="1308" width="4.5703125" customWidth="1"/>
    <col min="1309" max="1309" width="5.5703125" customWidth="1"/>
    <col min="1310" max="1310" width="12" bestFit="1" customWidth="1"/>
    <col min="1311" max="1311" width="4.42578125" customWidth="1"/>
    <col min="1312" max="1312" width="3.42578125" customWidth="1"/>
    <col min="1313" max="1313" width="3.7109375" customWidth="1"/>
    <col min="1314" max="1314" width="3.5703125" customWidth="1"/>
    <col min="1315" max="1315" width="12" bestFit="1" customWidth="1"/>
    <col min="1316" max="1316" width="5.7109375" customWidth="1"/>
    <col min="1317" max="1317" width="3.85546875" customWidth="1"/>
    <col min="1318" max="1318" width="4.7109375" customWidth="1"/>
    <col min="1319" max="1321" width="12" bestFit="1" customWidth="1"/>
    <col min="1322" max="1322" width="3.5703125" customWidth="1"/>
    <col min="1323" max="1323" width="12" bestFit="1" customWidth="1"/>
    <col min="1324" max="1324" width="3.140625" customWidth="1"/>
    <col min="1325" max="1325" width="4.5703125" customWidth="1"/>
    <col min="1326" max="1326" width="4.85546875" customWidth="1"/>
    <col min="1327" max="1327" width="4.5703125" customWidth="1"/>
    <col min="1328" max="1328" width="5.5703125" customWidth="1"/>
    <col min="1329" max="1329" width="12" bestFit="1" customWidth="1"/>
    <col min="1330" max="1330" width="4.42578125" customWidth="1"/>
    <col min="1331" max="1331" width="3.42578125" customWidth="1"/>
    <col min="1332" max="1332" width="3.7109375" customWidth="1"/>
    <col min="1333" max="1333" width="3.5703125" customWidth="1"/>
    <col min="1334" max="1334" width="12" bestFit="1" customWidth="1"/>
    <col min="1335" max="1335" width="5.42578125" customWidth="1"/>
    <col min="1336" max="1336" width="3.85546875" customWidth="1"/>
    <col min="1337" max="1337" width="4.7109375" customWidth="1"/>
    <col min="1338" max="1340" width="12" bestFit="1" customWidth="1"/>
    <col min="1341" max="1341" width="3.5703125" customWidth="1"/>
    <col min="1342" max="1342" width="12" bestFit="1" customWidth="1"/>
    <col min="1343" max="1343" width="3.140625" customWidth="1"/>
    <col min="1344" max="1344" width="4.5703125" customWidth="1"/>
    <col min="1345" max="1345" width="4.85546875" customWidth="1"/>
    <col min="1346" max="1346" width="4.5703125" customWidth="1"/>
    <col min="1347" max="1347" width="5.5703125" customWidth="1"/>
    <col min="1348" max="1348" width="12" bestFit="1" customWidth="1"/>
    <col min="1349" max="1349" width="4.42578125" customWidth="1"/>
    <col min="1350" max="1350" width="3.42578125" customWidth="1"/>
    <col min="1351" max="1351" width="3.7109375" customWidth="1"/>
    <col min="1352" max="1352" width="3.5703125" customWidth="1"/>
    <col min="1353" max="1353" width="12" bestFit="1" customWidth="1"/>
    <col min="1354" max="1355" width="3.85546875" customWidth="1"/>
    <col min="1356" max="1356" width="4.7109375" customWidth="1"/>
    <col min="1357" max="1359" width="12" bestFit="1" customWidth="1"/>
    <col min="1360" max="1360" width="3.5703125" customWidth="1"/>
    <col min="1361" max="1361" width="12" bestFit="1" customWidth="1"/>
    <col min="1362" max="1362" width="3.140625" customWidth="1"/>
    <col min="1363" max="1363" width="4.5703125" customWidth="1"/>
    <col min="1364" max="1364" width="4.85546875" customWidth="1"/>
    <col min="1365" max="1365" width="4.5703125" customWidth="1"/>
    <col min="1366" max="1366" width="5.5703125" customWidth="1"/>
    <col min="1367" max="1367" width="12" bestFit="1" customWidth="1"/>
    <col min="1368" max="1368" width="4.42578125" customWidth="1"/>
    <col min="1369" max="1369" width="3.42578125" customWidth="1"/>
    <col min="1370" max="1370" width="3.7109375" customWidth="1"/>
    <col min="1371" max="1371" width="3.5703125" customWidth="1"/>
    <col min="1372" max="1372" width="12" bestFit="1" customWidth="1"/>
    <col min="1373" max="1373" width="5.7109375" customWidth="1"/>
    <col min="1374" max="1374" width="3.85546875" customWidth="1"/>
    <col min="1375" max="1375" width="4.7109375" customWidth="1"/>
    <col min="1376" max="1378" width="12" bestFit="1" customWidth="1"/>
    <col min="1379" max="1379" width="3.5703125" customWidth="1"/>
    <col min="1380" max="1380" width="12" bestFit="1" customWidth="1"/>
    <col min="1381" max="1381" width="3.140625" customWidth="1"/>
    <col min="1382" max="1382" width="4.5703125" customWidth="1"/>
    <col min="1383" max="1383" width="4.85546875" customWidth="1"/>
    <col min="1384" max="1384" width="4.5703125" customWidth="1"/>
    <col min="1385" max="1385" width="5.5703125" customWidth="1"/>
    <col min="1386" max="1386" width="12" bestFit="1" customWidth="1"/>
    <col min="1387" max="1387" width="4.42578125" customWidth="1"/>
    <col min="1388" max="1388" width="3.42578125" customWidth="1"/>
    <col min="1389" max="1389" width="3.7109375" customWidth="1"/>
    <col min="1390" max="1390" width="3.5703125" customWidth="1"/>
    <col min="1391" max="1391" width="12" bestFit="1" customWidth="1"/>
    <col min="1392" max="1392" width="3.7109375" customWidth="1"/>
    <col min="1393" max="1393" width="3.85546875" customWidth="1"/>
    <col min="1394" max="1394" width="4.7109375" customWidth="1"/>
    <col min="1395" max="1397" width="12" bestFit="1" customWidth="1"/>
    <col min="1398" max="1398" width="3.5703125" customWidth="1"/>
    <col min="1399" max="1399" width="12" bestFit="1" customWidth="1"/>
    <col min="1400" max="1400" width="3.140625" customWidth="1"/>
    <col min="1401" max="1401" width="4.5703125" customWidth="1"/>
    <col min="1402" max="1402" width="4.85546875" customWidth="1"/>
    <col min="1403" max="1403" width="4.5703125" customWidth="1"/>
    <col min="1404" max="1404" width="5.5703125" customWidth="1"/>
    <col min="1405" max="1405" width="12" bestFit="1" customWidth="1"/>
    <col min="1406" max="1406" width="4.42578125" customWidth="1"/>
    <col min="1407" max="1407" width="3.42578125" customWidth="1"/>
    <col min="1408" max="1408" width="3.7109375" customWidth="1"/>
    <col min="1409" max="1409" width="3.5703125" customWidth="1"/>
    <col min="1410" max="1410" width="12" bestFit="1" customWidth="1"/>
    <col min="1411" max="1411" width="5" customWidth="1"/>
    <col min="1412" max="1412" width="3.85546875" customWidth="1"/>
    <col min="1413" max="1413" width="4.7109375" customWidth="1"/>
    <col min="1414" max="1416" width="12" bestFit="1" customWidth="1"/>
    <col min="1417" max="1417" width="3.5703125" customWidth="1"/>
    <col min="1418" max="1418" width="12" bestFit="1" customWidth="1"/>
    <col min="1419" max="1419" width="3.140625" customWidth="1"/>
    <col min="1420" max="1420" width="4.5703125" customWidth="1"/>
    <col min="1421" max="1421" width="4.85546875" customWidth="1"/>
    <col min="1422" max="1422" width="4.5703125" customWidth="1"/>
    <col min="1423" max="1423" width="5.5703125" customWidth="1"/>
    <col min="1424" max="1424" width="12" bestFit="1" customWidth="1"/>
    <col min="1425" max="1425" width="4.42578125" customWidth="1"/>
    <col min="1426" max="1426" width="3.42578125" customWidth="1"/>
    <col min="1427" max="1427" width="3.7109375" customWidth="1"/>
    <col min="1428" max="1428" width="3.5703125" customWidth="1"/>
    <col min="1429" max="1429" width="12" bestFit="1" customWidth="1"/>
    <col min="1430" max="1430" width="6.42578125" customWidth="1"/>
    <col min="1431" max="1431" width="3.85546875" customWidth="1"/>
    <col min="1432" max="1432" width="4.7109375" customWidth="1"/>
    <col min="1433" max="1435" width="12" bestFit="1" customWidth="1"/>
    <col min="1436" max="1436" width="3.5703125" customWidth="1"/>
    <col min="1437" max="1437" width="12" bestFit="1" customWidth="1"/>
    <col min="1438" max="1438" width="3.140625" customWidth="1"/>
    <col min="1439" max="1439" width="4.5703125" customWidth="1"/>
    <col min="1440" max="1440" width="4.85546875" customWidth="1"/>
    <col min="1441" max="1441" width="4.5703125" customWidth="1"/>
    <col min="1442" max="1442" width="5.5703125" customWidth="1"/>
    <col min="1443" max="1443" width="12" bestFit="1" customWidth="1"/>
    <col min="1444" max="1444" width="4.42578125" customWidth="1"/>
    <col min="1445" max="1445" width="3.42578125" customWidth="1"/>
    <col min="1446" max="1446" width="3.7109375" customWidth="1"/>
    <col min="1447" max="1447" width="3.5703125" customWidth="1"/>
    <col min="1448" max="1448" width="12.5703125" bestFit="1" customWidth="1"/>
    <col min="1449" max="1449" width="6.7109375" customWidth="1"/>
    <col min="1450" max="1450" width="3.85546875" customWidth="1"/>
    <col min="1451" max="1451" width="4.7109375" customWidth="1"/>
    <col min="1452" max="1454" width="12" bestFit="1" customWidth="1"/>
    <col min="1455" max="1455" width="3.5703125" customWidth="1"/>
    <col min="1456" max="1456" width="12" bestFit="1" customWidth="1"/>
    <col min="1457" max="1457" width="3.140625" customWidth="1"/>
    <col min="1458" max="1458" width="4.5703125" customWidth="1"/>
    <col min="1459" max="1459" width="4.85546875" customWidth="1"/>
    <col min="1460" max="1460" width="4.5703125" customWidth="1"/>
    <col min="1461" max="1461" width="5.5703125" customWidth="1"/>
    <col min="1462" max="1462" width="12" bestFit="1" customWidth="1"/>
    <col min="1463" max="1463" width="4.42578125" customWidth="1"/>
    <col min="1464" max="1464" width="3.42578125" customWidth="1"/>
    <col min="1465" max="1465" width="3.7109375" customWidth="1"/>
    <col min="1466" max="1466" width="3.5703125" customWidth="1"/>
    <col min="1467" max="1467" width="12.85546875" bestFit="1" customWidth="1"/>
    <col min="1468" max="1468" width="6.42578125" customWidth="1"/>
    <col min="1469" max="1469" width="3.85546875" customWidth="1"/>
    <col min="1470" max="1470" width="4.7109375" customWidth="1"/>
    <col min="1471" max="1473" width="12" bestFit="1" customWidth="1"/>
    <col min="1474" max="1474" width="3.5703125" customWidth="1"/>
    <col min="1475" max="1475" width="12" bestFit="1" customWidth="1"/>
    <col min="1476" max="1476" width="3.140625" customWidth="1"/>
    <col min="1477" max="1477" width="4.5703125" customWidth="1"/>
    <col min="1478" max="1478" width="4.85546875" customWidth="1"/>
    <col min="1479" max="1479" width="4.5703125" customWidth="1"/>
    <col min="1480" max="1480" width="5.5703125" customWidth="1"/>
    <col min="1481" max="1481" width="12" bestFit="1" customWidth="1"/>
    <col min="1482" max="1482" width="4.42578125" customWidth="1"/>
    <col min="1483" max="1483" width="3.42578125" customWidth="1"/>
    <col min="1484" max="1484" width="3.7109375" customWidth="1"/>
    <col min="1485" max="1485" width="3.5703125" customWidth="1"/>
    <col min="1486" max="1486" width="12.5703125" bestFit="1" customWidth="1"/>
    <col min="1487" max="1487" width="7.42578125" customWidth="1"/>
    <col min="1488" max="1488" width="3.85546875" customWidth="1"/>
    <col min="1489" max="1489" width="4.7109375" customWidth="1"/>
    <col min="1490" max="1492" width="12" bestFit="1" customWidth="1"/>
    <col min="1493" max="1493" width="3.5703125" customWidth="1"/>
    <col min="1494" max="1494" width="12" bestFit="1" customWidth="1"/>
    <col min="1495" max="1495" width="3.140625" customWidth="1"/>
    <col min="1496" max="1496" width="4.5703125" customWidth="1"/>
    <col min="1497" max="1497" width="4.85546875" customWidth="1"/>
    <col min="1498" max="1498" width="4.5703125" customWidth="1"/>
    <col min="1499" max="1499" width="5.5703125" customWidth="1"/>
    <col min="1500" max="1500" width="12" bestFit="1" customWidth="1"/>
    <col min="1501" max="1501" width="4.42578125" customWidth="1"/>
    <col min="1502" max="1502" width="3.42578125" customWidth="1"/>
    <col min="1503" max="1503" width="3.7109375" customWidth="1"/>
    <col min="1504" max="1504" width="3.5703125" customWidth="1"/>
    <col min="1505" max="1505" width="13.5703125" bestFit="1" customWidth="1"/>
    <col min="1506" max="1506" width="5.140625" customWidth="1"/>
    <col min="1507" max="1507" width="3.85546875" customWidth="1"/>
    <col min="1508" max="1508" width="4.7109375" customWidth="1"/>
    <col min="1509" max="1511" width="12" bestFit="1" customWidth="1"/>
    <col min="1512" max="1512" width="3.5703125" customWidth="1"/>
    <col min="1513" max="1513" width="12" bestFit="1" customWidth="1"/>
    <col min="1514" max="1514" width="3.140625" customWidth="1"/>
    <col min="1515" max="1515" width="4.5703125" customWidth="1"/>
    <col min="1516" max="1516" width="4.85546875" customWidth="1"/>
    <col min="1517" max="1517" width="4.5703125" customWidth="1"/>
    <col min="1518" max="1518" width="5.5703125" customWidth="1"/>
    <col min="1519" max="1519" width="12" bestFit="1" customWidth="1"/>
    <col min="1520" max="1520" width="4.42578125" customWidth="1"/>
    <col min="1521" max="1521" width="3.42578125" customWidth="1"/>
    <col min="1522" max="1522" width="3.7109375" customWidth="1"/>
    <col min="1523" max="1523" width="3.5703125" customWidth="1"/>
    <col min="1524" max="1524" width="12" bestFit="1" customWidth="1"/>
    <col min="1525" max="1525" width="6.28515625" customWidth="1"/>
    <col min="1526" max="1526" width="3.85546875" customWidth="1"/>
    <col min="1527" max="1527" width="4.7109375" customWidth="1"/>
    <col min="1528" max="1530" width="12" bestFit="1" customWidth="1"/>
    <col min="1531" max="1531" width="3.5703125" customWidth="1"/>
    <col min="1532" max="1532" width="12" bestFit="1" customWidth="1"/>
    <col min="1533" max="1533" width="3.140625" customWidth="1"/>
    <col min="1534" max="1534" width="4.5703125" customWidth="1"/>
    <col min="1535" max="1535" width="4.85546875" customWidth="1"/>
    <col min="1536" max="1536" width="4.5703125" customWidth="1"/>
    <col min="1537" max="1537" width="5.5703125" customWidth="1"/>
    <col min="1538" max="1538" width="12" bestFit="1" customWidth="1"/>
    <col min="1539" max="1539" width="4.42578125" customWidth="1"/>
    <col min="1540" max="1540" width="3.42578125" customWidth="1"/>
    <col min="1541" max="1541" width="3.7109375" customWidth="1"/>
    <col min="1542" max="1542" width="3.5703125" customWidth="1"/>
    <col min="1543" max="1543" width="12.42578125" bestFit="1" customWidth="1"/>
    <col min="1544" max="1544" width="5.28515625" customWidth="1"/>
    <col min="1545" max="1545" width="3.85546875" customWidth="1"/>
    <col min="1546" max="1546" width="4.7109375" customWidth="1"/>
    <col min="1547" max="1549" width="12" bestFit="1" customWidth="1"/>
    <col min="1550" max="1550" width="3.5703125" customWidth="1"/>
    <col min="1551" max="1551" width="12" bestFit="1" customWidth="1"/>
    <col min="1552" max="1552" width="3.140625" customWidth="1"/>
    <col min="1553" max="1553" width="4.5703125" customWidth="1"/>
    <col min="1554" max="1554" width="4.85546875" customWidth="1"/>
    <col min="1555" max="1555" width="4.5703125" customWidth="1"/>
    <col min="1556" max="1556" width="5.5703125" customWidth="1"/>
    <col min="1557" max="1557" width="12" bestFit="1" customWidth="1"/>
    <col min="1558" max="1558" width="4.42578125" customWidth="1"/>
    <col min="1559" max="1559" width="3.42578125" customWidth="1"/>
    <col min="1560" max="1560" width="3.7109375" customWidth="1"/>
    <col min="1561" max="1561" width="3.5703125" customWidth="1"/>
    <col min="1562" max="1562" width="12" bestFit="1" customWidth="1"/>
    <col min="1563" max="1563" width="5.5703125" customWidth="1"/>
    <col min="1564" max="1564" width="3.85546875" customWidth="1"/>
    <col min="1565" max="1565" width="4.7109375" customWidth="1"/>
    <col min="1566" max="1568" width="12" bestFit="1" customWidth="1"/>
    <col min="1569" max="1569" width="3.5703125" customWidth="1"/>
    <col min="1570" max="1570" width="12" bestFit="1" customWidth="1"/>
    <col min="1571" max="1571" width="3.140625" customWidth="1"/>
    <col min="1572" max="1572" width="4.5703125" customWidth="1"/>
    <col min="1573" max="1573" width="4.85546875" customWidth="1"/>
    <col min="1574" max="1574" width="4.5703125" customWidth="1"/>
    <col min="1575" max="1575" width="5.5703125" customWidth="1"/>
    <col min="1576" max="1576" width="12" bestFit="1" customWidth="1"/>
    <col min="1577" max="1577" width="4.42578125" customWidth="1"/>
    <col min="1578" max="1578" width="3.42578125" customWidth="1"/>
    <col min="1579" max="1579" width="3.7109375" customWidth="1"/>
    <col min="1580" max="1580" width="3.5703125" customWidth="1"/>
    <col min="1581" max="1581" width="12" bestFit="1" customWidth="1"/>
    <col min="1582" max="1582" width="5.42578125" customWidth="1"/>
    <col min="1583" max="1583" width="3.85546875" customWidth="1"/>
    <col min="1584" max="1584" width="4.7109375" customWidth="1"/>
    <col min="1585" max="1587" width="12" bestFit="1" customWidth="1"/>
    <col min="1588" max="1588" width="3.5703125" customWidth="1"/>
    <col min="1589" max="1589" width="12" bestFit="1" customWidth="1"/>
    <col min="1590" max="1590" width="3.140625" customWidth="1"/>
    <col min="1591" max="1591" width="4.5703125" customWidth="1"/>
    <col min="1592" max="1592" width="4.85546875" customWidth="1"/>
    <col min="1593" max="1593" width="4.5703125" customWidth="1"/>
    <col min="1594" max="1594" width="5.5703125" customWidth="1"/>
    <col min="1595" max="1595" width="12" bestFit="1" customWidth="1"/>
    <col min="1596" max="1596" width="4.42578125" customWidth="1"/>
    <col min="1597" max="1597" width="3.42578125" customWidth="1"/>
    <col min="1598" max="1598" width="3.7109375" customWidth="1"/>
    <col min="1599" max="1599" width="3.5703125" customWidth="1"/>
    <col min="1600" max="1600" width="12" bestFit="1" customWidth="1"/>
    <col min="1601" max="1601" width="12.28515625" bestFit="1" customWidth="1"/>
    <col min="1602" max="1602" width="5.85546875" customWidth="1"/>
    <col min="1603" max="1603" width="3.85546875" customWidth="1"/>
    <col min="1604" max="1604" width="4.7109375" customWidth="1"/>
    <col min="1605" max="1607" width="12" bestFit="1" customWidth="1"/>
    <col min="1608" max="1608" width="3.5703125" customWidth="1"/>
    <col min="1609" max="1609" width="12" bestFit="1" customWidth="1"/>
    <col min="1610" max="1610" width="3.140625" customWidth="1"/>
    <col min="1611" max="1611" width="4.5703125" customWidth="1"/>
    <col min="1612" max="1612" width="4.85546875" customWidth="1"/>
    <col min="1613" max="1613" width="4.5703125" customWidth="1"/>
    <col min="1614" max="1614" width="5.5703125" customWidth="1"/>
    <col min="1615" max="1615" width="12" bestFit="1" customWidth="1"/>
    <col min="1616" max="1616" width="4.42578125" customWidth="1"/>
    <col min="1617" max="1617" width="3.42578125" customWidth="1"/>
    <col min="1618" max="1618" width="3.7109375" customWidth="1"/>
    <col min="1619" max="1619" width="3.5703125" customWidth="1"/>
    <col min="1620" max="1620" width="12" bestFit="1" customWidth="1"/>
    <col min="1621" max="1621" width="5.7109375" customWidth="1"/>
    <col min="1622" max="1622" width="3.85546875" customWidth="1"/>
    <col min="1623" max="1623" width="4.7109375" customWidth="1"/>
    <col min="1624" max="1626" width="12" bestFit="1" customWidth="1"/>
    <col min="1627" max="1627" width="3.5703125" customWidth="1"/>
    <col min="1628" max="1628" width="12" bestFit="1" customWidth="1"/>
    <col min="1629" max="1629" width="3.140625" customWidth="1"/>
    <col min="1630" max="1630" width="4.5703125" customWidth="1"/>
    <col min="1631" max="1631" width="4.85546875" customWidth="1"/>
    <col min="1632" max="1632" width="4.5703125" customWidth="1"/>
    <col min="1633" max="1633" width="5.5703125" customWidth="1"/>
    <col min="1634" max="1634" width="12" bestFit="1" customWidth="1"/>
    <col min="1635" max="1635" width="4.42578125" customWidth="1"/>
    <col min="1636" max="1636" width="3.42578125" customWidth="1"/>
    <col min="1637" max="1637" width="3.7109375" customWidth="1"/>
    <col min="1638" max="1638" width="3.5703125" customWidth="1"/>
    <col min="1639" max="1639" width="12" bestFit="1" customWidth="1"/>
    <col min="1640" max="1640" width="3.7109375" customWidth="1"/>
    <col min="1641" max="1641" width="3.85546875" customWidth="1"/>
    <col min="1642" max="1642" width="4.7109375" customWidth="1"/>
    <col min="1643" max="1645" width="12" bestFit="1" customWidth="1"/>
    <col min="1646" max="1646" width="3.5703125" customWidth="1"/>
    <col min="1647" max="1647" width="12" bestFit="1" customWidth="1"/>
    <col min="1648" max="1648" width="3.140625" customWidth="1"/>
    <col min="1649" max="1649" width="4.5703125" customWidth="1"/>
    <col min="1650" max="1650" width="4.85546875" customWidth="1"/>
    <col min="1651" max="1651" width="4.5703125" customWidth="1"/>
    <col min="1652" max="1652" width="5.5703125" customWidth="1"/>
    <col min="1653" max="1653" width="12" bestFit="1" customWidth="1"/>
    <col min="1654" max="1654" width="4.42578125" customWidth="1"/>
    <col min="1655" max="1655" width="3.42578125" customWidth="1"/>
    <col min="1656" max="1656" width="3.7109375" customWidth="1"/>
    <col min="1657" max="1657" width="3.5703125" customWidth="1"/>
    <col min="1658" max="1658" width="12" bestFit="1" customWidth="1"/>
    <col min="1659" max="1659" width="6.5703125" customWidth="1"/>
    <col min="1660" max="1660" width="3.85546875" customWidth="1"/>
    <col min="1661" max="1661" width="4.7109375" customWidth="1"/>
    <col min="1662" max="1664" width="12" bestFit="1" customWidth="1"/>
    <col min="1665" max="1665" width="3.5703125" customWidth="1"/>
    <col min="1666" max="1666" width="12" bestFit="1" customWidth="1"/>
    <col min="1667" max="1667" width="3.140625" customWidth="1"/>
    <col min="1668" max="1668" width="4.5703125" customWidth="1"/>
    <col min="1669" max="1669" width="4.85546875" customWidth="1"/>
    <col min="1670" max="1670" width="4.5703125" customWidth="1"/>
    <col min="1671" max="1671" width="5.5703125" customWidth="1"/>
    <col min="1672" max="1672" width="12" bestFit="1" customWidth="1"/>
    <col min="1673" max="1673" width="4.42578125" customWidth="1"/>
    <col min="1674" max="1674" width="3.42578125" customWidth="1"/>
    <col min="1675" max="1675" width="3.7109375" customWidth="1"/>
    <col min="1676" max="1676" width="3.5703125" customWidth="1"/>
    <col min="1677" max="1677" width="12.7109375" bestFit="1" customWidth="1"/>
    <col min="1678" max="1678" width="6.28515625" customWidth="1"/>
    <col min="1679" max="1679" width="3.85546875" customWidth="1"/>
    <col min="1680" max="1680" width="4.7109375" customWidth="1"/>
    <col min="1681" max="1683" width="12" bestFit="1" customWidth="1"/>
    <col min="1684" max="1684" width="3.5703125" customWidth="1"/>
    <col min="1685" max="1685" width="12" bestFit="1" customWidth="1"/>
    <col min="1686" max="1686" width="3.140625" customWidth="1"/>
    <col min="1687" max="1687" width="4.5703125" customWidth="1"/>
    <col min="1688" max="1688" width="4.85546875" customWidth="1"/>
    <col min="1689" max="1689" width="4.5703125" customWidth="1"/>
    <col min="1690" max="1690" width="5.5703125" customWidth="1"/>
    <col min="1691" max="1691" width="12" bestFit="1" customWidth="1"/>
    <col min="1692" max="1692" width="4.42578125" customWidth="1"/>
    <col min="1693" max="1693" width="3.42578125" customWidth="1"/>
    <col min="1694" max="1694" width="3.7109375" customWidth="1"/>
    <col min="1695" max="1695" width="3.5703125" customWidth="1"/>
    <col min="1696" max="1696" width="12.42578125" bestFit="1" customWidth="1"/>
    <col min="1697" max="1697" width="5.5703125" customWidth="1"/>
    <col min="1698" max="1698" width="3.85546875" customWidth="1"/>
    <col min="1699" max="1699" width="4.7109375" customWidth="1"/>
    <col min="1700" max="1702" width="12" bestFit="1" customWidth="1"/>
    <col min="1703" max="1703" width="3.5703125" customWidth="1"/>
    <col min="1704" max="1704" width="12" bestFit="1" customWidth="1"/>
    <col min="1705" max="1705" width="3.140625" customWidth="1"/>
    <col min="1706" max="1706" width="4.5703125" customWidth="1"/>
    <col min="1707" max="1707" width="4.85546875" customWidth="1"/>
    <col min="1708" max="1708" width="4.5703125" customWidth="1"/>
    <col min="1709" max="1709" width="5.5703125" customWidth="1"/>
    <col min="1710" max="1710" width="12" bestFit="1" customWidth="1"/>
    <col min="1711" max="1711" width="4.42578125" customWidth="1"/>
    <col min="1712" max="1712" width="3.42578125" customWidth="1"/>
    <col min="1713" max="1713" width="3.7109375" customWidth="1"/>
    <col min="1714" max="1714" width="3.5703125" customWidth="1"/>
    <col min="1715" max="1715" width="12" bestFit="1" customWidth="1"/>
    <col min="1716" max="1716" width="5.7109375" customWidth="1"/>
    <col min="1717" max="1717" width="3.85546875" customWidth="1"/>
    <col min="1718" max="1718" width="4.7109375" customWidth="1"/>
    <col min="1719" max="1721" width="12" bestFit="1" customWidth="1"/>
    <col min="1722" max="1722" width="3.5703125" customWidth="1"/>
    <col min="1723" max="1723" width="12" bestFit="1" customWidth="1"/>
    <col min="1724" max="1724" width="3.140625" customWidth="1"/>
    <col min="1725" max="1725" width="4.5703125" customWidth="1"/>
    <col min="1726" max="1726" width="4.85546875" customWidth="1"/>
    <col min="1727" max="1727" width="4.5703125" customWidth="1"/>
    <col min="1728" max="1728" width="5.5703125" customWidth="1"/>
    <col min="1729" max="1729" width="12" bestFit="1" customWidth="1"/>
    <col min="1730" max="1730" width="4.42578125" customWidth="1"/>
    <col min="1731" max="1731" width="3.42578125" customWidth="1"/>
    <col min="1732" max="1732" width="3.7109375" customWidth="1"/>
    <col min="1733" max="1733" width="3.5703125" customWidth="1"/>
    <col min="1734" max="1734" width="12" bestFit="1" customWidth="1"/>
    <col min="1735" max="1735" width="5.42578125" customWidth="1"/>
    <col min="1736" max="1736" width="3.85546875" customWidth="1"/>
    <col min="1737" max="1737" width="4.7109375" customWidth="1"/>
    <col min="1738" max="1740" width="12" bestFit="1" customWidth="1"/>
    <col min="1741" max="1741" width="3.5703125" customWidth="1"/>
    <col min="1742" max="1742" width="12" bestFit="1" customWidth="1"/>
    <col min="1743" max="1743" width="3.140625" customWidth="1"/>
    <col min="1744" max="1744" width="4.5703125" customWidth="1"/>
    <col min="1745" max="1745" width="4.85546875" customWidth="1"/>
    <col min="1746" max="1746" width="4.5703125" customWidth="1"/>
    <col min="1747" max="1747" width="5.5703125" customWidth="1"/>
    <col min="1748" max="1748" width="12" bestFit="1" customWidth="1"/>
    <col min="1749" max="1749" width="4.42578125" customWidth="1"/>
    <col min="1750" max="1750" width="3.42578125" customWidth="1"/>
    <col min="1751" max="1751" width="3.7109375" customWidth="1"/>
    <col min="1752" max="1752" width="3.5703125" customWidth="1"/>
    <col min="1753" max="1753" width="12" bestFit="1" customWidth="1"/>
    <col min="1754" max="1755" width="3.85546875" customWidth="1"/>
    <col min="1756" max="1756" width="4.7109375" customWidth="1"/>
    <col min="1757" max="1759" width="12" bestFit="1" customWidth="1"/>
    <col min="1760" max="1760" width="3.5703125" customWidth="1"/>
    <col min="1761" max="1761" width="12" bestFit="1" customWidth="1"/>
    <col min="1762" max="1762" width="3.140625" customWidth="1"/>
    <col min="1763" max="1763" width="4.5703125" customWidth="1"/>
    <col min="1764" max="1764" width="4.85546875" customWidth="1"/>
    <col min="1765" max="1765" width="4.5703125" customWidth="1"/>
    <col min="1766" max="1766" width="5.5703125" customWidth="1"/>
    <col min="1767" max="1767" width="12" bestFit="1" customWidth="1"/>
    <col min="1768" max="1768" width="4.42578125" customWidth="1"/>
    <col min="1769" max="1769" width="3.42578125" customWidth="1"/>
    <col min="1770" max="1770" width="3.7109375" customWidth="1"/>
    <col min="1771" max="1771" width="3.5703125" customWidth="1"/>
    <col min="1772" max="1772" width="12" bestFit="1" customWidth="1"/>
    <col min="1773" max="1773" width="5.7109375" customWidth="1"/>
    <col min="1774" max="1774" width="3.85546875" customWidth="1"/>
    <col min="1775" max="1775" width="4.7109375" customWidth="1"/>
    <col min="1776" max="1778" width="12" bestFit="1" customWidth="1"/>
    <col min="1779" max="1779" width="3.5703125" customWidth="1"/>
    <col min="1780" max="1780" width="12" bestFit="1" customWidth="1"/>
    <col min="1781" max="1781" width="3.140625" customWidth="1"/>
    <col min="1782" max="1782" width="4.5703125" customWidth="1"/>
    <col min="1783" max="1783" width="4.85546875" customWidth="1"/>
    <col min="1784" max="1784" width="4.5703125" customWidth="1"/>
    <col min="1785" max="1785" width="5.5703125" customWidth="1"/>
    <col min="1786" max="1786" width="12" bestFit="1" customWidth="1"/>
    <col min="1787" max="1787" width="4.42578125" customWidth="1"/>
    <col min="1788" max="1788" width="3.42578125" customWidth="1"/>
    <col min="1789" max="1789" width="3.7109375" customWidth="1"/>
    <col min="1790" max="1790" width="3.5703125" customWidth="1"/>
    <col min="1791" max="1791" width="12" bestFit="1" customWidth="1"/>
    <col min="1792" max="1792" width="3.7109375" customWidth="1"/>
    <col min="1793" max="1793" width="3.85546875" customWidth="1"/>
    <col min="1794" max="1794" width="4.7109375" customWidth="1"/>
    <col min="1795" max="1797" width="12" bestFit="1" customWidth="1"/>
    <col min="1798" max="1798" width="3.5703125" customWidth="1"/>
    <col min="1799" max="1799" width="12" bestFit="1" customWidth="1"/>
    <col min="1800" max="1800" width="3.140625" customWidth="1"/>
    <col min="1801" max="1801" width="4.5703125" customWidth="1"/>
    <col min="1802" max="1802" width="4.85546875" customWidth="1"/>
    <col min="1803" max="1803" width="4.5703125" customWidth="1"/>
    <col min="1804" max="1804" width="5.5703125" customWidth="1"/>
    <col min="1805" max="1805" width="12" bestFit="1" customWidth="1"/>
    <col min="1806" max="1806" width="4.42578125" customWidth="1"/>
    <col min="1807" max="1807" width="3.42578125" customWidth="1"/>
    <col min="1808" max="1808" width="3.7109375" customWidth="1"/>
    <col min="1809" max="1809" width="3.5703125" customWidth="1"/>
    <col min="1810" max="1810" width="12" bestFit="1" customWidth="1"/>
    <col min="1811" max="1811" width="5" customWidth="1"/>
    <col min="1812" max="1812" width="3.85546875" customWidth="1"/>
    <col min="1813" max="1813" width="4.7109375" customWidth="1"/>
    <col min="1814" max="1816" width="12" bestFit="1" customWidth="1"/>
    <col min="1817" max="1817" width="3.5703125" customWidth="1"/>
    <col min="1818" max="1818" width="12" bestFit="1" customWidth="1"/>
    <col min="1819" max="1819" width="3.140625" customWidth="1"/>
    <col min="1820" max="1820" width="4.5703125" customWidth="1"/>
    <col min="1821" max="1821" width="4.85546875" customWidth="1"/>
    <col min="1822" max="1822" width="4.5703125" customWidth="1"/>
    <col min="1823" max="1823" width="5.5703125" customWidth="1"/>
    <col min="1824" max="1824" width="12" bestFit="1" customWidth="1"/>
    <col min="1825" max="1825" width="4.42578125" customWidth="1"/>
    <col min="1826" max="1826" width="3.42578125" customWidth="1"/>
    <col min="1827" max="1827" width="3.7109375" customWidth="1"/>
    <col min="1828" max="1828" width="3.5703125" customWidth="1"/>
    <col min="1829" max="1829" width="12" bestFit="1" customWidth="1"/>
    <col min="1830" max="1830" width="6.42578125" customWidth="1"/>
    <col min="1831" max="1831" width="3.85546875" customWidth="1"/>
    <col min="1832" max="1832" width="4.7109375" customWidth="1"/>
    <col min="1833" max="1835" width="12" bestFit="1" customWidth="1"/>
    <col min="1836" max="1836" width="3.5703125" customWidth="1"/>
    <col min="1837" max="1837" width="12" bestFit="1" customWidth="1"/>
    <col min="1838" max="1838" width="3.140625" customWidth="1"/>
    <col min="1839" max="1839" width="4.5703125" customWidth="1"/>
    <col min="1840" max="1840" width="4.85546875" customWidth="1"/>
    <col min="1841" max="1841" width="4.5703125" customWidth="1"/>
    <col min="1842" max="1842" width="5.5703125" customWidth="1"/>
    <col min="1843" max="1843" width="12" bestFit="1" customWidth="1"/>
    <col min="1844" max="1844" width="4.42578125" customWidth="1"/>
    <col min="1845" max="1845" width="3.42578125" customWidth="1"/>
    <col min="1846" max="1846" width="3.7109375" customWidth="1"/>
    <col min="1847" max="1847" width="3.5703125" customWidth="1"/>
    <col min="1848" max="1848" width="12.5703125" bestFit="1" customWidth="1"/>
    <col min="1849" max="1849" width="6.7109375" customWidth="1"/>
    <col min="1850" max="1850" width="3.85546875" customWidth="1"/>
    <col min="1851" max="1851" width="4.7109375" customWidth="1"/>
    <col min="1852" max="1854" width="12" bestFit="1" customWidth="1"/>
    <col min="1855" max="1855" width="3.5703125" customWidth="1"/>
    <col min="1856" max="1856" width="12" bestFit="1" customWidth="1"/>
    <col min="1857" max="1857" width="3.140625" customWidth="1"/>
    <col min="1858" max="1858" width="4.5703125" customWidth="1"/>
    <col min="1859" max="1859" width="4.85546875" customWidth="1"/>
    <col min="1860" max="1860" width="4.5703125" customWidth="1"/>
    <col min="1861" max="1861" width="5.5703125" customWidth="1"/>
    <col min="1862" max="1862" width="12" bestFit="1" customWidth="1"/>
    <col min="1863" max="1863" width="4.42578125" customWidth="1"/>
    <col min="1864" max="1864" width="3.42578125" customWidth="1"/>
    <col min="1865" max="1865" width="3.7109375" customWidth="1"/>
    <col min="1866" max="1866" width="3.5703125" customWidth="1"/>
    <col min="1867" max="1867" width="12.85546875" bestFit="1" customWidth="1"/>
    <col min="1868" max="1868" width="6.42578125" customWidth="1"/>
    <col min="1869" max="1869" width="3.85546875" customWidth="1"/>
    <col min="1870" max="1870" width="4.7109375" customWidth="1"/>
    <col min="1871" max="1873" width="12" bestFit="1" customWidth="1"/>
    <col min="1874" max="1874" width="3.5703125" customWidth="1"/>
    <col min="1875" max="1875" width="12" bestFit="1" customWidth="1"/>
    <col min="1876" max="1876" width="3.140625" customWidth="1"/>
    <col min="1877" max="1877" width="4.5703125" customWidth="1"/>
    <col min="1878" max="1878" width="4.85546875" customWidth="1"/>
    <col min="1879" max="1879" width="4.5703125" customWidth="1"/>
    <col min="1880" max="1880" width="5.5703125" customWidth="1"/>
    <col min="1881" max="1881" width="12" bestFit="1" customWidth="1"/>
    <col min="1882" max="1882" width="4.42578125" customWidth="1"/>
    <col min="1883" max="1883" width="3.42578125" customWidth="1"/>
    <col min="1884" max="1884" width="3.7109375" customWidth="1"/>
    <col min="1885" max="1885" width="3.5703125" customWidth="1"/>
    <col min="1886" max="1886" width="12.5703125" bestFit="1" customWidth="1"/>
    <col min="1887" max="1887" width="7.42578125" customWidth="1"/>
    <col min="1888" max="1888" width="3.85546875" customWidth="1"/>
    <col min="1889" max="1889" width="4.7109375" customWidth="1"/>
    <col min="1890" max="1892" width="12" bestFit="1" customWidth="1"/>
    <col min="1893" max="1893" width="3.5703125" customWidth="1"/>
    <col min="1894" max="1894" width="12" bestFit="1" customWidth="1"/>
    <col min="1895" max="1895" width="3.140625" customWidth="1"/>
    <col min="1896" max="1896" width="4.5703125" customWidth="1"/>
    <col min="1897" max="1897" width="4.85546875" customWidth="1"/>
    <col min="1898" max="1898" width="4.5703125" customWidth="1"/>
    <col min="1899" max="1899" width="5.5703125" customWidth="1"/>
    <col min="1900" max="1900" width="12" bestFit="1" customWidth="1"/>
    <col min="1901" max="1901" width="4.42578125" customWidth="1"/>
    <col min="1902" max="1902" width="3.42578125" customWidth="1"/>
    <col min="1903" max="1903" width="3.7109375" customWidth="1"/>
    <col min="1904" max="1904" width="3.5703125" customWidth="1"/>
    <col min="1905" max="1905" width="13.5703125" bestFit="1" customWidth="1"/>
    <col min="1906" max="1906" width="5.140625" customWidth="1"/>
    <col min="1907" max="1907" width="3.85546875" customWidth="1"/>
    <col min="1908" max="1908" width="4.7109375" customWidth="1"/>
    <col min="1909" max="1911" width="12" bestFit="1" customWidth="1"/>
    <col min="1912" max="1912" width="3.5703125" customWidth="1"/>
    <col min="1913" max="1913" width="12" bestFit="1" customWidth="1"/>
    <col min="1914" max="1914" width="3.140625" customWidth="1"/>
    <col min="1915" max="1915" width="4.5703125" customWidth="1"/>
    <col min="1916" max="1916" width="4.85546875" customWidth="1"/>
    <col min="1917" max="1917" width="4.5703125" customWidth="1"/>
    <col min="1918" max="1918" width="5.5703125" customWidth="1"/>
    <col min="1919" max="1919" width="12" bestFit="1" customWidth="1"/>
    <col min="1920" max="1920" width="4.42578125" customWidth="1"/>
    <col min="1921" max="1921" width="3.42578125" customWidth="1"/>
    <col min="1922" max="1922" width="3.7109375" customWidth="1"/>
    <col min="1923" max="1923" width="3.5703125" customWidth="1"/>
    <col min="1924" max="1924" width="12" bestFit="1" customWidth="1"/>
    <col min="1925" max="1925" width="6.28515625" customWidth="1"/>
    <col min="1926" max="1926" width="3.85546875" customWidth="1"/>
    <col min="1927" max="1927" width="4.7109375" customWidth="1"/>
    <col min="1928" max="1930" width="12" bestFit="1" customWidth="1"/>
    <col min="1931" max="1931" width="3.5703125" customWidth="1"/>
    <col min="1932" max="1932" width="12" bestFit="1" customWidth="1"/>
    <col min="1933" max="1933" width="3.140625" customWidth="1"/>
    <col min="1934" max="1934" width="4.5703125" customWidth="1"/>
    <col min="1935" max="1935" width="4.85546875" customWidth="1"/>
    <col min="1936" max="1936" width="4.5703125" customWidth="1"/>
    <col min="1937" max="1937" width="5.5703125" customWidth="1"/>
    <col min="1938" max="1938" width="12" bestFit="1" customWidth="1"/>
    <col min="1939" max="1939" width="4.42578125" customWidth="1"/>
    <col min="1940" max="1940" width="3.42578125" customWidth="1"/>
    <col min="1941" max="1941" width="3.7109375" customWidth="1"/>
    <col min="1942" max="1942" width="3.5703125" customWidth="1"/>
    <col min="1943" max="1943" width="12.42578125" bestFit="1" customWidth="1"/>
    <col min="1944" max="1944" width="5.28515625" customWidth="1"/>
    <col min="1945" max="1945" width="3.85546875" customWidth="1"/>
    <col min="1946" max="1946" width="4.7109375" customWidth="1"/>
    <col min="1947" max="1949" width="12" bestFit="1" customWidth="1"/>
    <col min="1950" max="1950" width="3.5703125" customWidth="1"/>
    <col min="1951" max="1951" width="12" bestFit="1" customWidth="1"/>
    <col min="1952" max="1952" width="3.140625" customWidth="1"/>
    <col min="1953" max="1953" width="4.5703125" customWidth="1"/>
    <col min="1954" max="1954" width="4.85546875" customWidth="1"/>
    <col min="1955" max="1955" width="4.5703125" customWidth="1"/>
    <col min="1956" max="1956" width="5.5703125" customWidth="1"/>
    <col min="1957" max="1957" width="12" bestFit="1" customWidth="1"/>
    <col min="1958" max="1958" width="4.42578125" customWidth="1"/>
    <col min="1959" max="1959" width="3.42578125" customWidth="1"/>
    <col min="1960" max="1960" width="3.7109375" customWidth="1"/>
    <col min="1961" max="1961" width="3.5703125" customWidth="1"/>
    <col min="1962" max="1962" width="12" bestFit="1" customWidth="1"/>
    <col min="1963" max="1963" width="5.5703125" customWidth="1"/>
    <col min="1964" max="1964" width="3.85546875" customWidth="1"/>
    <col min="1965" max="1965" width="4.7109375" customWidth="1"/>
    <col min="1966" max="1968" width="12" bestFit="1" customWidth="1"/>
    <col min="1969" max="1969" width="3.5703125" customWidth="1"/>
    <col min="1970" max="1970" width="12" bestFit="1" customWidth="1"/>
    <col min="1971" max="1971" width="3.140625" customWidth="1"/>
    <col min="1972" max="1972" width="4.5703125" customWidth="1"/>
    <col min="1973" max="1973" width="4.85546875" customWidth="1"/>
    <col min="1974" max="1974" width="4.5703125" customWidth="1"/>
    <col min="1975" max="1975" width="5.5703125" customWidth="1"/>
    <col min="1976" max="1976" width="12" bestFit="1" customWidth="1"/>
    <col min="1977" max="1977" width="4.42578125" customWidth="1"/>
    <col min="1978" max="1978" width="3.42578125" customWidth="1"/>
    <col min="1979" max="1979" width="3.7109375" customWidth="1"/>
    <col min="1980" max="1980" width="3.5703125" customWidth="1"/>
    <col min="1981" max="1981" width="12" bestFit="1" customWidth="1"/>
    <col min="1982" max="1982" width="5.42578125" customWidth="1"/>
    <col min="1983" max="1983" width="3.85546875" customWidth="1"/>
    <col min="1984" max="1984" width="4.7109375" customWidth="1"/>
    <col min="1985" max="1987" width="12" bestFit="1" customWidth="1"/>
    <col min="1988" max="1988" width="3.5703125" customWidth="1"/>
    <col min="1989" max="1989" width="12" bestFit="1" customWidth="1"/>
    <col min="1990" max="1990" width="3.140625" customWidth="1"/>
    <col min="1991" max="1991" width="4.5703125" customWidth="1"/>
    <col min="1992" max="1992" width="4.85546875" customWidth="1"/>
    <col min="1993" max="1993" width="4.5703125" customWidth="1"/>
    <col min="1994" max="1994" width="5.5703125" customWidth="1"/>
    <col min="1995" max="1995" width="12" bestFit="1" customWidth="1"/>
    <col min="1996" max="1996" width="4.42578125" customWidth="1"/>
    <col min="1997" max="1997" width="3.42578125" customWidth="1"/>
    <col min="1998" max="1998" width="3.7109375" customWidth="1"/>
    <col min="1999" max="1999" width="3.5703125" customWidth="1"/>
    <col min="2000" max="2001" width="12" bestFit="1" customWidth="1"/>
    <col min="2002" max="2002" width="6.5703125" customWidth="1"/>
    <col min="2003" max="2003" width="3.85546875" customWidth="1"/>
    <col min="2004" max="2004" width="4.7109375" customWidth="1"/>
    <col min="2005" max="2007" width="12" bestFit="1" customWidth="1"/>
    <col min="2008" max="2008" width="3.5703125" customWidth="1"/>
    <col min="2009" max="2009" width="12" bestFit="1" customWidth="1"/>
    <col min="2010" max="2010" width="3.140625" customWidth="1"/>
    <col min="2011" max="2011" width="4.5703125" customWidth="1"/>
    <col min="2012" max="2012" width="4.85546875" customWidth="1"/>
    <col min="2013" max="2013" width="4.5703125" customWidth="1"/>
    <col min="2014" max="2014" width="5.5703125" customWidth="1"/>
    <col min="2015" max="2015" width="12" bestFit="1" customWidth="1"/>
    <col min="2016" max="2016" width="4.42578125" customWidth="1"/>
    <col min="2017" max="2017" width="3.42578125" customWidth="1"/>
    <col min="2018" max="2018" width="3.7109375" customWidth="1"/>
    <col min="2019" max="2019" width="3.5703125" customWidth="1"/>
    <col min="2020" max="2020" width="12" bestFit="1" customWidth="1"/>
    <col min="2021" max="2021" width="5.7109375" customWidth="1"/>
    <col min="2022" max="2022" width="3.85546875" customWidth="1"/>
    <col min="2023" max="2023" width="4.7109375" customWidth="1"/>
    <col min="2024" max="2026" width="12" bestFit="1" customWidth="1"/>
    <col min="2027" max="2027" width="3.5703125" customWidth="1"/>
    <col min="2028" max="2028" width="12" bestFit="1" customWidth="1"/>
    <col min="2029" max="2029" width="3.140625" customWidth="1"/>
    <col min="2030" max="2030" width="4.5703125" customWidth="1"/>
    <col min="2031" max="2031" width="4.85546875" customWidth="1"/>
    <col min="2032" max="2032" width="4.5703125" customWidth="1"/>
    <col min="2033" max="2033" width="5.5703125" customWidth="1"/>
    <col min="2034" max="2034" width="12" bestFit="1" customWidth="1"/>
    <col min="2035" max="2035" width="4.42578125" customWidth="1"/>
    <col min="2036" max="2036" width="3.42578125" customWidth="1"/>
    <col min="2037" max="2037" width="3.7109375" customWidth="1"/>
    <col min="2038" max="2038" width="3.5703125" customWidth="1"/>
    <col min="2039" max="2039" width="12" bestFit="1" customWidth="1"/>
    <col min="2040" max="2040" width="3.7109375" customWidth="1"/>
    <col min="2041" max="2041" width="3.85546875" customWidth="1"/>
    <col min="2042" max="2042" width="4.7109375" customWidth="1"/>
    <col min="2043" max="2045" width="12" bestFit="1" customWidth="1"/>
    <col min="2046" max="2046" width="3.5703125" customWidth="1"/>
    <col min="2047" max="2047" width="12" bestFit="1" customWidth="1"/>
    <col min="2048" max="2048" width="3.140625" customWidth="1"/>
    <col min="2049" max="2049" width="4.5703125" customWidth="1"/>
    <col min="2050" max="2050" width="4.85546875" customWidth="1"/>
    <col min="2051" max="2051" width="4.5703125" customWidth="1"/>
    <col min="2052" max="2052" width="5.5703125" customWidth="1"/>
    <col min="2053" max="2053" width="12" bestFit="1" customWidth="1"/>
    <col min="2054" max="2054" width="4.42578125" customWidth="1"/>
    <col min="2055" max="2055" width="3.42578125" customWidth="1"/>
    <col min="2056" max="2056" width="3.7109375" customWidth="1"/>
    <col min="2057" max="2057" width="3.5703125" customWidth="1"/>
    <col min="2058" max="2058" width="12" bestFit="1" customWidth="1"/>
    <col min="2059" max="2059" width="6.5703125" customWidth="1"/>
    <col min="2060" max="2060" width="3.85546875" customWidth="1"/>
    <col min="2061" max="2061" width="4.7109375" customWidth="1"/>
    <col min="2062" max="2064" width="12" bestFit="1" customWidth="1"/>
    <col min="2065" max="2065" width="3.5703125" customWidth="1"/>
    <col min="2066" max="2066" width="12" bestFit="1" customWidth="1"/>
    <col min="2067" max="2067" width="3.140625" customWidth="1"/>
    <col min="2068" max="2068" width="4.5703125" customWidth="1"/>
    <col min="2069" max="2069" width="4.85546875" customWidth="1"/>
    <col min="2070" max="2070" width="4.5703125" customWidth="1"/>
    <col min="2071" max="2071" width="5.5703125" customWidth="1"/>
    <col min="2072" max="2072" width="12" bestFit="1" customWidth="1"/>
    <col min="2073" max="2073" width="4.42578125" customWidth="1"/>
    <col min="2074" max="2074" width="3.42578125" customWidth="1"/>
    <col min="2075" max="2075" width="3.7109375" customWidth="1"/>
    <col min="2076" max="2076" width="3.5703125" customWidth="1"/>
    <col min="2077" max="2077" width="12.7109375" bestFit="1" customWidth="1"/>
    <col min="2078" max="2078" width="6.28515625" customWidth="1"/>
    <col min="2079" max="2079" width="3.85546875" customWidth="1"/>
    <col min="2080" max="2080" width="4.7109375" customWidth="1"/>
    <col min="2081" max="2083" width="12" bestFit="1" customWidth="1"/>
    <col min="2084" max="2084" width="3.5703125" customWidth="1"/>
    <col min="2085" max="2085" width="12" bestFit="1" customWidth="1"/>
    <col min="2086" max="2086" width="3.140625" customWidth="1"/>
    <col min="2087" max="2087" width="4.5703125" customWidth="1"/>
    <col min="2088" max="2088" width="4.85546875" customWidth="1"/>
    <col min="2089" max="2089" width="4.5703125" customWidth="1"/>
    <col min="2090" max="2090" width="5.5703125" customWidth="1"/>
    <col min="2091" max="2091" width="12" bestFit="1" customWidth="1"/>
    <col min="2092" max="2092" width="4.42578125" customWidth="1"/>
    <col min="2093" max="2093" width="3.42578125" customWidth="1"/>
    <col min="2094" max="2094" width="3.7109375" customWidth="1"/>
    <col min="2095" max="2095" width="3.5703125" customWidth="1"/>
    <col min="2096" max="2096" width="12.42578125" bestFit="1" customWidth="1"/>
    <col min="2097" max="2097" width="5.5703125" customWidth="1"/>
    <col min="2098" max="2098" width="3.85546875" customWidth="1"/>
    <col min="2099" max="2099" width="4.7109375" customWidth="1"/>
    <col min="2100" max="2102" width="12" bestFit="1" customWidth="1"/>
    <col min="2103" max="2103" width="3.5703125" customWidth="1"/>
    <col min="2104" max="2104" width="12" bestFit="1" customWidth="1"/>
    <col min="2105" max="2105" width="3.140625" customWidth="1"/>
    <col min="2106" max="2106" width="4.5703125" customWidth="1"/>
    <col min="2107" max="2107" width="4.85546875" customWidth="1"/>
    <col min="2108" max="2108" width="4.5703125" customWidth="1"/>
    <col min="2109" max="2109" width="5.5703125" customWidth="1"/>
    <col min="2110" max="2110" width="12" bestFit="1" customWidth="1"/>
    <col min="2111" max="2111" width="4.42578125" customWidth="1"/>
    <col min="2112" max="2112" width="3.42578125" customWidth="1"/>
    <col min="2113" max="2113" width="3.7109375" customWidth="1"/>
    <col min="2114" max="2114" width="3.5703125" customWidth="1"/>
    <col min="2115" max="2115" width="12" bestFit="1" customWidth="1"/>
    <col min="2116" max="2116" width="5.7109375" customWidth="1"/>
    <col min="2117" max="2117" width="3.85546875" customWidth="1"/>
    <col min="2118" max="2118" width="4.7109375" customWidth="1"/>
    <col min="2119" max="2121" width="12" bestFit="1" customWidth="1"/>
    <col min="2122" max="2122" width="3.5703125" customWidth="1"/>
    <col min="2123" max="2123" width="12" bestFit="1" customWidth="1"/>
    <col min="2124" max="2124" width="3.140625" customWidth="1"/>
    <col min="2125" max="2125" width="4.5703125" customWidth="1"/>
    <col min="2126" max="2126" width="4.85546875" customWidth="1"/>
    <col min="2127" max="2127" width="4.5703125" customWidth="1"/>
    <col min="2128" max="2128" width="5.5703125" customWidth="1"/>
    <col min="2129" max="2129" width="12" bestFit="1" customWidth="1"/>
    <col min="2130" max="2130" width="4.42578125" customWidth="1"/>
    <col min="2131" max="2131" width="3.42578125" customWidth="1"/>
    <col min="2132" max="2132" width="3.7109375" customWidth="1"/>
    <col min="2133" max="2133" width="3.5703125" customWidth="1"/>
    <col min="2134" max="2134" width="12" bestFit="1" customWidth="1"/>
    <col min="2135" max="2135" width="5.42578125" customWidth="1"/>
    <col min="2136" max="2136" width="3.85546875" customWidth="1"/>
    <col min="2137" max="2137" width="4.7109375" customWidth="1"/>
    <col min="2138" max="2140" width="12" bestFit="1" customWidth="1"/>
    <col min="2141" max="2141" width="3.5703125" customWidth="1"/>
    <col min="2142" max="2142" width="12" bestFit="1" customWidth="1"/>
    <col min="2143" max="2143" width="3.140625" customWidth="1"/>
    <col min="2144" max="2144" width="4.5703125" customWidth="1"/>
    <col min="2145" max="2145" width="4.85546875" customWidth="1"/>
    <col min="2146" max="2146" width="4.5703125" customWidth="1"/>
    <col min="2147" max="2147" width="5.5703125" customWidth="1"/>
    <col min="2148" max="2148" width="12" bestFit="1" customWidth="1"/>
    <col min="2149" max="2149" width="4.42578125" customWidth="1"/>
    <col min="2150" max="2150" width="3.42578125" customWidth="1"/>
    <col min="2151" max="2151" width="3.7109375" customWidth="1"/>
    <col min="2152" max="2152" width="3.5703125" customWidth="1"/>
    <col min="2153" max="2153" width="12" bestFit="1" customWidth="1"/>
    <col min="2154" max="2155" width="3.85546875" customWidth="1"/>
    <col min="2156" max="2156" width="4.7109375" customWidth="1"/>
    <col min="2157" max="2159" width="12" bestFit="1" customWidth="1"/>
    <col min="2160" max="2160" width="3.5703125" customWidth="1"/>
    <col min="2161" max="2161" width="12" bestFit="1" customWidth="1"/>
    <col min="2162" max="2162" width="3.140625" customWidth="1"/>
    <col min="2163" max="2163" width="4.5703125" customWidth="1"/>
    <col min="2164" max="2164" width="4.85546875" customWidth="1"/>
    <col min="2165" max="2165" width="4.5703125" customWidth="1"/>
    <col min="2166" max="2166" width="5.5703125" customWidth="1"/>
    <col min="2167" max="2167" width="12" bestFit="1" customWidth="1"/>
    <col min="2168" max="2168" width="4.42578125" customWidth="1"/>
    <col min="2169" max="2169" width="3.42578125" customWidth="1"/>
    <col min="2170" max="2170" width="3.7109375" customWidth="1"/>
    <col min="2171" max="2171" width="3.5703125" customWidth="1"/>
    <col min="2172" max="2172" width="12" bestFit="1" customWidth="1"/>
    <col min="2173" max="2173" width="5.7109375" customWidth="1"/>
    <col min="2174" max="2174" width="3.85546875" customWidth="1"/>
    <col min="2175" max="2175" width="4.7109375" customWidth="1"/>
    <col min="2176" max="2178" width="12" bestFit="1" customWidth="1"/>
    <col min="2179" max="2179" width="3.5703125" customWidth="1"/>
    <col min="2180" max="2180" width="12" bestFit="1" customWidth="1"/>
    <col min="2181" max="2181" width="3.140625" customWidth="1"/>
    <col min="2182" max="2182" width="4.5703125" customWidth="1"/>
    <col min="2183" max="2183" width="4.85546875" customWidth="1"/>
    <col min="2184" max="2184" width="4.5703125" customWidth="1"/>
    <col min="2185" max="2185" width="5.5703125" customWidth="1"/>
    <col min="2186" max="2186" width="12" bestFit="1" customWidth="1"/>
    <col min="2187" max="2187" width="4.42578125" customWidth="1"/>
    <col min="2188" max="2188" width="3.42578125" customWidth="1"/>
    <col min="2189" max="2189" width="3.7109375" customWidth="1"/>
    <col min="2190" max="2190" width="3.5703125" customWidth="1"/>
    <col min="2191" max="2191" width="12" bestFit="1" customWidth="1"/>
    <col min="2192" max="2192" width="3.7109375" customWidth="1"/>
    <col min="2193" max="2193" width="3.85546875" customWidth="1"/>
    <col min="2194" max="2194" width="4.7109375" customWidth="1"/>
    <col min="2195" max="2197" width="12" bestFit="1" customWidth="1"/>
    <col min="2198" max="2198" width="3.5703125" customWidth="1"/>
    <col min="2199" max="2199" width="12" bestFit="1" customWidth="1"/>
    <col min="2200" max="2200" width="3.140625" customWidth="1"/>
    <col min="2201" max="2201" width="4.5703125" customWidth="1"/>
    <col min="2202" max="2202" width="4.85546875" customWidth="1"/>
    <col min="2203" max="2203" width="4.5703125" customWidth="1"/>
    <col min="2204" max="2204" width="5.5703125" customWidth="1"/>
    <col min="2205" max="2205" width="12" bestFit="1" customWidth="1"/>
    <col min="2206" max="2206" width="4.42578125" customWidth="1"/>
    <col min="2207" max="2207" width="3.42578125" customWidth="1"/>
    <col min="2208" max="2208" width="3.7109375" customWidth="1"/>
    <col min="2209" max="2209" width="3.5703125" customWidth="1"/>
    <col min="2210" max="2210" width="12" bestFit="1" customWidth="1"/>
    <col min="2211" max="2211" width="5" customWidth="1"/>
    <col min="2212" max="2212" width="3.85546875" customWidth="1"/>
    <col min="2213" max="2213" width="4.7109375" customWidth="1"/>
    <col min="2214" max="2216" width="12" bestFit="1" customWidth="1"/>
    <col min="2217" max="2217" width="3.5703125" customWidth="1"/>
    <col min="2218" max="2218" width="12" bestFit="1" customWidth="1"/>
    <col min="2219" max="2219" width="3.140625" customWidth="1"/>
    <col min="2220" max="2220" width="4.5703125" customWidth="1"/>
    <col min="2221" max="2221" width="4.85546875" customWidth="1"/>
    <col min="2222" max="2222" width="4.5703125" customWidth="1"/>
    <col min="2223" max="2223" width="5.5703125" customWidth="1"/>
    <col min="2224" max="2224" width="12" bestFit="1" customWidth="1"/>
    <col min="2225" max="2225" width="4.42578125" customWidth="1"/>
    <col min="2226" max="2226" width="3.42578125" customWidth="1"/>
    <col min="2227" max="2227" width="3.7109375" customWidth="1"/>
    <col min="2228" max="2228" width="3.5703125" customWidth="1"/>
    <col min="2229" max="2229" width="12" bestFit="1" customWidth="1"/>
    <col min="2230" max="2230" width="6.42578125" customWidth="1"/>
    <col min="2231" max="2231" width="3.85546875" customWidth="1"/>
    <col min="2232" max="2232" width="4.7109375" customWidth="1"/>
    <col min="2233" max="2235" width="12" bestFit="1" customWidth="1"/>
    <col min="2236" max="2236" width="3.5703125" customWidth="1"/>
    <col min="2237" max="2237" width="12" bestFit="1" customWidth="1"/>
    <col min="2238" max="2238" width="3.140625" customWidth="1"/>
    <col min="2239" max="2239" width="4.5703125" customWidth="1"/>
    <col min="2240" max="2240" width="4.85546875" customWidth="1"/>
    <col min="2241" max="2241" width="4.5703125" customWidth="1"/>
    <col min="2242" max="2242" width="5.5703125" customWidth="1"/>
    <col min="2243" max="2243" width="12" bestFit="1" customWidth="1"/>
    <col min="2244" max="2244" width="4.42578125" customWidth="1"/>
    <col min="2245" max="2245" width="3.42578125" customWidth="1"/>
    <col min="2246" max="2246" width="3.7109375" customWidth="1"/>
    <col min="2247" max="2247" width="3.5703125" customWidth="1"/>
    <col min="2248" max="2248" width="12.5703125" bestFit="1" customWidth="1"/>
    <col min="2249" max="2249" width="6.7109375" customWidth="1"/>
    <col min="2250" max="2250" width="3.85546875" customWidth="1"/>
    <col min="2251" max="2251" width="4.7109375" customWidth="1"/>
    <col min="2252" max="2254" width="12" bestFit="1" customWidth="1"/>
    <col min="2255" max="2255" width="3.5703125" customWidth="1"/>
    <col min="2256" max="2256" width="12" bestFit="1" customWidth="1"/>
    <col min="2257" max="2257" width="3.140625" customWidth="1"/>
    <col min="2258" max="2258" width="4.5703125" customWidth="1"/>
    <col min="2259" max="2259" width="4.85546875" customWidth="1"/>
    <col min="2260" max="2260" width="4.5703125" customWidth="1"/>
    <col min="2261" max="2261" width="5.5703125" customWidth="1"/>
    <col min="2262" max="2262" width="12" bestFit="1" customWidth="1"/>
    <col min="2263" max="2263" width="4.42578125" customWidth="1"/>
    <col min="2264" max="2264" width="3.42578125" customWidth="1"/>
    <col min="2265" max="2265" width="3.7109375" customWidth="1"/>
    <col min="2266" max="2266" width="3.5703125" customWidth="1"/>
    <col min="2267" max="2267" width="12.85546875" bestFit="1" customWidth="1"/>
    <col min="2268" max="2268" width="6.42578125" customWidth="1"/>
    <col min="2269" max="2269" width="3.85546875" customWidth="1"/>
    <col min="2270" max="2270" width="4.7109375" customWidth="1"/>
    <col min="2271" max="2273" width="12" bestFit="1" customWidth="1"/>
    <col min="2274" max="2274" width="3.5703125" customWidth="1"/>
    <col min="2275" max="2275" width="12" bestFit="1" customWidth="1"/>
    <col min="2276" max="2276" width="3.140625" customWidth="1"/>
    <col min="2277" max="2277" width="4.5703125" customWidth="1"/>
    <col min="2278" max="2278" width="4.85546875" customWidth="1"/>
    <col min="2279" max="2279" width="4.5703125" customWidth="1"/>
    <col min="2280" max="2280" width="5.5703125" customWidth="1"/>
    <col min="2281" max="2281" width="12" bestFit="1" customWidth="1"/>
    <col min="2282" max="2282" width="4.42578125" customWidth="1"/>
    <col min="2283" max="2283" width="3.42578125" customWidth="1"/>
    <col min="2284" max="2284" width="3.7109375" customWidth="1"/>
    <col min="2285" max="2285" width="3.5703125" customWidth="1"/>
    <col min="2286" max="2286" width="12.5703125" bestFit="1" customWidth="1"/>
    <col min="2287" max="2287" width="7.42578125" customWidth="1"/>
    <col min="2288" max="2288" width="3.85546875" customWidth="1"/>
    <col min="2289" max="2289" width="4.7109375" customWidth="1"/>
    <col min="2290" max="2292" width="12" bestFit="1" customWidth="1"/>
    <col min="2293" max="2293" width="3.5703125" customWidth="1"/>
    <col min="2294" max="2294" width="12" bestFit="1" customWidth="1"/>
    <col min="2295" max="2295" width="3.140625" customWidth="1"/>
    <col min="2296" max="2296" width="4.5703125" customWidth="1"/>
    <col min="2297" max="2297" width="4.85546875" customWidth="1"/>
    <col min="2298" max="2298" width="4.5703125" customWidth="1"/>
    <col min="2299" max="2299" width="5.5703125" customWidth="1"/>
    <col min="2300" max="2300" width="12" bestFit="1" customWidth="1"/>
    <col min="2301" max="2301" width="4.42578125" customWidth="1"/>
    <col min="2302" max="2302" width="3.42578125" customWidth="1"/>
    <col min="2303" max="2303" width="3.7109375" customWidth="1"/>
    <col min="2304" max="2304" width="3.5703125" customWidth="1"/>
    <col min="2305" max="2305" width="13.5703125" bestFit="1" customWidth="1"/>
    <col min="2306" max="2306" width="5.140625" customWidth="1"/>
    <col min="2307" max="2307" width="3.85546875" customWidth="1"/>
    <col min="2308" max="2308" width="4.7109375" customWidth="1"/>
    <col min="2309" max="2311" width="12" bestFit="1" customWidth="1"/>
    <col min="2312" max="2312" width="3.5703125" customWidth="1"/>
    <col min="2313" max="2313" width="12" bestFit="1" customWidth="1"/>
    <col min="2314" max="2314" width="3.140625" customWidth="1"/>
    <col min="2315" max="2315" width="4.5703125" customWidth="1"/>
    <col min="2316" max="2316" width="4.85546875" customWidth="1"/>
    <col min="2317" max="2317" width="4.5703125" customWidth="1"/>
    <col min="2318" max="2318" width="5.5703125" customWidth="1"/>
    <col min="2319" max="2319" width="12" bestFit="1" customWidth="1"/>
    <col min="2320" max="2320" width="4.42578125" customWidth="1"/>
    <col min="2321" max="2321" width="3.42578125" customWidth="1"/>
    <col min="2322" max="2322" width="3.7109375" customWidth="1"/>
    <col min="2323" max="2323" width="3.5703125" customWidth="1"/>
    <col min="2324" max="2324" width="12" bestFit="1" customWidth="1"/>
    <col min="2325" max="2325" width="6.28515625" customWidth="1"/>
    <col min="2326" max="2326" width="3.85546875" customWidth="1"/>
    <col min="2327" max="2327" width="4.7109375" customWidth="1"/>
    <col min="2328" max="2330" width="12" bestFit="1" customWidth="1"/>
    <col min="2331" max="2331" width="3.5703125" customWidth="1"/>
    <col min="2332" max="2332" width="12" bestFit="1" customWidth="1"/>
    <col min="2333" max="2333" width="3.140625" customWidth="1"/>
    <col min="2334" max="2334" width="4.5703125" customWidth="1"/>
    <col min="2335" max="2335" width="4.85546875" customWidth="1"/>
    <col min="2336" max="2336" width="4.5703125" customWidth="1"/>
    <col min="2337" max="2337" width="5.5703125" customWidth="1"/>
    <col min="2338" max="2338" width="12" bestFit="1" customWidth="1"/>
    <col min="2339" max="2339" width="4.42578125" customWidth="1"/>
    <col min="2340" max="2340" width="3.42578125" customWidth="1"/>
    <col min="2341" max="2341" width="3.7109375" customWidth="1"/>
    <col min="2342" max="2342" width="3.5703125" customWidth="1"/>
    <col min="2343" max="2343" width="12.42578125" bestFit="1" customWidth="1"/>
    <col min="2344" max="2344" width="5.28515625" customWidth="1"/>
    <col min="2345" max="2345" width="3.85546875" customWidth="1"/>
    <col min="2346" max="2346" width="4.7109375" customWidth="1"/>
    <col min="2347" max="2349" width="12" bestFit="1" customWidth="1"/>
    <col min="2350" max="2350" width="3.5703125" customWidth="1"/>
    <col min="2351" max="2351" width="12" bestFit="1" customWidth="1"/>
    <col min="2352" max="2352" width="3.140625" customWidth="1"/>
    <col min="2353" max="2353" width="4.5703125" customWidth="1"/>
    <col min="2354" max="2354" width="4.85546875" customWidth="1"/>
    <col min="2355" max="2355" width="4.5703125" customWidth="1"/>
    <col min="2356" max="2356" width="5.5703125" customWidth="1"/>
    <col min="2357" max="2357" width="12" bestFit="1" customWidth="1"/>
    <col min="2358" max="2358" width="4.42578125" customWidth="1"/>
    <col min="2359" max="2359" width="3.42578125" customWidth="1"/>
    <col min="2360" max="2360" width="3.7109375" customWidth="1"/>
    <col min="2361" max="2361" width="3.5703125" customWidth="1"/>
    <col min="2362" max="2362" width="12" bestFit="1" customWidth="1"/>
    <col min="2363" max="2363" width="5.5703125" customWidth="1"/>
    <col min="2364" max="2364" width="3.85546875" customWidth="1"/>
    <col min="2365" max="2365" width="4.7109375" customWidth="1"/>
    <col min="2366" max="2368" width="12" bestFit="1" customWidth="1"/>
    <col min="2369" max="2369" width="3.5703125" customWidth="1"/>
    <col min="2370" max="2370" width="12" bestFit="1" customWidth="1"/>
    <col min="2371" max="2371" width="3.140625" customWidth="1"/>
    <col min="2372" max="2372" width="4.5703125" customWidth="1"/>
    <col min="2373" max="2373" width="4.85546875" customWidth="1"/>
    <col min="2374" max="2374" width="4.5703125" customWidth="1"/>
    <col min="2375" max="2375" width="5.5703125" customWidth="1"/>
    <col min="2376" max="2376" width="12" bestFit="1" customWidth="1"/>
    <col min="2377" max="2377" width="4.42578125" customWidth="1"/>
    <col min="2378" max="2378" width="3.42578125" customWidth="1"/>
    <col min="2379" max="2379" width="3.7109375" customWidth="1"/>
    <col min="2380" max="2380" width="3.5703125" customWidth="1"/>
    <col min="2381" max="2381" width="12" bestFit="1" customWidth="1"/>
    <col min="2382" max="2382" width="5.42578125" customWidth="1"/>
    <col min="2383" max="2383" width="3.85546875" customWidth="1"/>
    <col min="2384" max="2384" width="4.7109375" customWidth="1"/>
    <col min="2385" max="2387" width="12" bestFit="1" customWidth="1"/>
    <col min="2388" max="2388" width="3.5703125" customWidth="1"/>
    <col min="2389" max="2389" width="12" bestFit="1" customWidth="1"/>
    <col min="2390" max="2390" width="3.140625" customWidth="1"/>
    <col min="2391" max="2391" width="4.5703125" customWidth="1"/>
    <col min="2392" max="2392" width="4.85546875" customWidth="1"/>
    <col min="2393" max="2393" width="4.5703125" customWidth="1"/>
    <col min="2394" max="2394" width="5.5703125" customWidth="1"/>
    <col min="2395" max="2395" width="12" bestFit="1" customWidth="1"/>
    <col min="2396" max="2396" width="4.42578125" customWidth="1"/>
    <col min="2397" max="2397" width="3.42578125" customWidth="1"/>
    <col min="2398" max="2398" width="3.7109375" customWidth="1"/>
    <col min="2399" max="2399" width="3.5703125" customWidth="1"/>
    <col min="2400" max="2400" width="12" bestFit="1" customWidth="1"/>
    <col min="2401" max="2401" width="12.7109375" bestFit="1" customWidth="1"/>
    <col min="2402" max="2402" width="6.28515625" customWidth="1"/>
    <col min="2403" max="2403" width="3.85546875" customWidth="1"/>
    <col min="2404" max="2404" width="4.7109375" customWidth="1"/>
    <col min="2405" max="2407" width="12" bestFit="1" customWidth="1"/>
    <col min="2408" max="2408" width="3.5703125" customWidth="1"/>
    <col min="2409" max="2409" width="12" bestFit="1" customWidth="1"/>
    <col min="2410" max="2410" width="3.140625" customWidth="1"/>
    <col min="2411" max="2411" width="4.5703125" customWidth="1"/>
    <col min="2412" max="2412" width="4.85546875" customWidth="1"/>
    <col min="2413" max="2413" width="4.5703125" customWidth="1"/>
    <col min="2414" max="2414" width="5.5703125" customWidth="1"/>
    <col min="2415" max="2415" width="12" bestFit="1" customWidth="1"/>
    <col min="2416" max="2416" width="4.42578125" customWidth="1"/>
    <col min="2417" max="2417" width="3.42578125" customWidth="1"/>
    <col min="2418" max="2418" width="3.7109375" customWidth="1"/>
    <col min="2419" max="2419" width="3.5703125" customWidth="1"/>
    <col min="2420" max="2420" width="12" bestFit="1" customWidth="1"/>
    <col min="2421" max="2421" width="5.7109375" customWidth="1"/>
    <col min="2422" max="2422" width="3.85546875" customWidth="1"/>
    <col min="2423" max="2423" width="4.7109375" customWidth="1"/>
    <col min="2424" max="2426" width="12" bestFit="1" customWidth="1"/>
    <col min="2427" max="2427" width="3.5703125" customWidth="1"/>
    <col min="2428" max="2428" width="12" bestFit="1" customWidth="1"/>
    <col min="2429" max="2429" width="3.140625" customWidth="1"/>
    <col min="2430" max="2430" width="4.5703125" customWidth="1"/>
    <col min="2431" max="2431" width="4.85546875" customWidth="1"/>
    <col min="2432" max="2432" width="4.5703125" customWidth="1"/>
    <col min="2433" max="2433" width="5.5703125" customWidth="1"/>
    <col min="2434" max="2434" width="12" bestFit="1" customWidth="1"/>
    <col min="2435" max="2435" width="4.42578125" customWidth="1"/>
    <col min="2436" max="2436" width="3.42578125" customWidth="1"/>
    <col min="2437" max="2437" width="3.7109375" customWidth="1"/>
    <col min="2438" max="2438" width="3.5703125" customWidth="1"/>
    <col min="2439" max="2439" width="12" bestFit="1" customWidth="1"/>
    <col min="2440" max="2440" width="3.7109375" customWidth="1"/>
    <col min="2441" max="2441" width="3.85546875" customWidth="1"/>
    <col min="2442" max="2442" width="4.7109375" customWidth="1"/>
    <col min="2443" max="2445" width="12" bestFit="1" customWidth="1"/>
    <col min="2446" max="2446" width="3.5703125" customWidth="1"/>
    <col min="2447" max="2447" width="12" bestFit="1" customWidth="1"/>
    <col min="2448" max="2448" width="3.140625" customWidth="1"/>
    <col min="2449" max="2449" width="4.5703125" customWidth="1"/>
    <col min="2450" max="2450" width="4.85546875" customWidth="1"/>
    <col min="2451" max="2451" width="4.5703125" customWidth="1"/>
    <col min="2452" max="2452" width="5.5703125" customWidth="1"/>
    <col min="2453" max="2453" width="12" bestFit="1" customWidth="1"/>
    <col min="2454" max="2454" width="4.42578125" customWidth="1"/>
    <col min="2455" max="2455" width="3.42578125" customWidth="1"/>
    <col min="2456" max="2456" width="3.7109375" customWidth="1"/>
    <col min="2457" max="2457" width="3.5703125" customWidth="1"/>
    <col min="2458" max="2458" width="12" bestFit="1" customWidth="1"/>
    <col min="2459" max="2459" width="6.5703125" customWidth="1"/>
    <col min="2460" max="2460" width="3.85546875" customWidth="1"/>
    <col min="2461" max="2461" width="4.7109375" customWidth="1"/>
    <col min="2462" max="2464" width="12" bestFit="1" customWidth="1"/>
    <col min="2465" max="2465" width="3.5703125" customWidth="1"/>
    <col min="2466" max="2466" width="12" bestFit="1" customWidth="1"/>
    <col min="2467" max="2467" width="3.140625" customWidth="1"/>
    <col min="2468" max="2468" width="4.5703125" customWidth="1"/>
    <col min="2469" max="2469" width="4.85546875" customWidth="1"/>
    <col min="2470" max="2470" width="4.5703125" customWidth="1"/>
    <col min="2471" max="2471" width="5.5703125" customWidth="1"/>
    <col min="2472" max="2472" width="12" bestFit="1" customWidth="1"/>
    <col min="2473" max="2473" width="4.42578125" customWidth="1"/>
    <col min="2474" max="2474" width="3.42578125" customWidth="1"/>
    <col min="2475" max="2475" width="3.7109375" customWidth="1"/>
    <col min="2476" max="2476" width="3.5703125" customWidth="1"/>
    <col min="2477" max="2477" width="12.7109375" bestFit="1" customWidth="1"/>
    <col min="2478" max="2478" width="6.28515625" customWidth="1"/>
    <col min="2479" max="2479" width="3.85546875" customWidth="1"/>
    <col min="2480" max="2480" width="4.7109375" customWidth="1"/>
    <col min="2481" max="2483" width="12" bestFit="1" customWidth="1"/>
    <col min="2484" max="2484" width="3.5703125" customWidth="1"/>
    <col min="2485" max="2485" width="12" bestFit="1" customWidth="1"/>
    <col min="2486" max="2486" width="3.140625" customWidth="1"/>
    <col min="2487" max="2487" width="4.5703125" customWidth="1"/>
    <col min="2488" max="2488" width="4.85546875" customWidth="1"/>
    <col min="2489" max="2489" width="4.5703125" customWidth="1"/>
    <col min="2490" max="2490" width="5.5703125" customWidth="1"/>
    <col min="2491" max="2491" width="12" bestFit="1" customWidth="1"/>
    <col min="2492" max="2492" width="4.42578125" customWidth="1"/>
    <col min="2493" max="2493" width="3.42578125" customWidth="1"/>
    <col min="2494" max="2494" width="3.7109375" customWidth="1"/>
    <col min="2495" max="2495" width="3.5703125" customWidth="1"/>
    <col min="2496" max="2496" width="12.42578125" bestFit="1" customWidth="1"/>
    <col min="2497" max="2497" width="5.5703125" customWidth="1"/>
    <col min="2498" max="2498" width="3.85546875" customWidth="1"/>
    <col min="2499" max="2499" width="4.7109375" customWidth="1"/>
    <col min="2500" max="2502" width="12" bestFit="1" customWidth="1"/>
    <col min="2503" max="2503" width="3.5703125" customWidth="1"/>
    <col min="2504" max="2504" width="12" bestFit="1" customWidth="1"/>
    <col min="2505" max="2505" width="3.140625" customWidth="1"/>
    <col min="2506" max="2506" width="4.5703125" customWidth="1"/>
    <col min="2507" max="2507" width="4.85546875" customWidth="1"/>
    <col min="2508" max="2508" width="4.5703125" customWidth="1"/>
    <col min="2509" max="2509" width="5.5703125" customWidth="1"/>
    <col min="2510" max="2510" width="12" bestFit="1" customWidth="1"/>
    <col min="2511" max="2511" width="4.42578125" customWidth="1"/>
    <col min="2512" max="2512" width="3.42578125" customWidth="1"/>
    <col min="2513" max="2513" width="3.7109375" customWidth="1"/>
    <col min="2514" max="2514" width="3.5703125" customWidth="1"/>
    <col min="2515" max="2515" width="12" bestFit="1" customWidth="1"/>
    <col min="2516" max="2516" width="5.7109375" customWidth="1"/>
    <col min="2517" max="2517" width="3.85546875" customWidth="1"/>
    <col min="2518" max="2518" width="4.7109375" customWidth="1"/>
    <col min="2519" max="2521" width="12" bestFit="1" customWidth="1"/>
    <col min="2522" max="2522" width="3.5703125" customWidth="1"/>
    <col min="2523" max="2523" width="12" bestFit="1" customWidth="1"/>
    <col min="2524" max="2524" width="3.140625" customWidth="1"/>
    <col min="2525" max="2525" width="4.5703125" customWidth="1"/>
    <col min="2526" max="2526" width="4.85546875" customWidth="1"/>
    <col min="2527" max="2527" width="4.5703125" customWidth="1"/>
    <col min="2528" max="2528" width="5.5703125" customWidth="1"/>
    <col min="2529" max="2529" width="12" bestFit="1" customWidth="1"/>
    <col min="2530" max="2530" width="4.42578125" customWidth="1"/>
    <col min="2531" max="2531" width="3.42578125" customWidth="1"/>
    <col min="2532" max="2532" width="3.7109375" customWidth="1"/>
    <col min="2533" max="2533" width="3.5703125" customWidth="1"/>
    <col min="2534" max="2534" width="12" bestFit="1" customWidth="1"/>
    <col min="2535" max="2535" width="5.42578125" customWidth="1"/>
    <col min="2536" max="2536" width="3.85546875" customWidth="1"/>
    <col min="2537" max="2537" width="4.7109375" customWidth="1"/>
    <col min="2538" max="2540" width="12" bestFit="1" customWidth="1"/>
    <col min="2541" max="2541" width="3.5703125" customWidth="1"/>
    <col min="2542" max="2542" width="12" bestFit="1" customWidth="1"/>
    <col min="2543" max="2543" width="3.140625" customWidth="1"/>
    <col min="2544" max="2544" width="4.5703125" customWidth="1"/>
    <col min="2545" max="2545" width="4.85546875" customWidth="1"/>
    <col min="2546" max="2546" width="4.5703125" customWidth="1"/>
    <col min="2547" max="2547" width="5.5703125" customWidth="1"/>
    <col min="2548" max="2548" width="12" bestFit="1" customWidth="1"/>
    <col min="2549" max="2549" width="4.42578125" customWidth="1"/>
    <col min="2550" max="2550" width="3.42578125" customWidth="1"/>
    <col min="2551" max="2551" width="3.7109375" customWidth="1"/>
    <col min="2552" max="2552" width="3.5703125" customWidth="1"/>
    <col min="2553" max="2553" width="12" bestFit="1" customWidth="1"/>
    <col min="2554" max="2555" width="3.85546875" customWidth="1"/>
    <col min="2556" max="2556" width="4.7109375" customWidth="1"/>
    <col min="2557" max="2559" width="12" bestFit="1" customWidth="1"/>
    <col min="2560" max="2560" width="3.5703125" customWidth="1"/>
    <col min="2561" max="2561" width="12" bestFit="1" customWidth="1"/>
    <col min="2562" max="2562" width="3.140625" customWidth="1"/>
    <col min="2563" max="2563" width="4.5703125" customWidth="1"/>
    <col min="2564" max="2564" width="4.85546875" customWidth="1"/>
    <col min="2565" max="2565" width="4.5703125" customWidth="1"/>
    <col min="2566" max="2566" width="5.5703125" customWidth="1"/>
    <col min="2567" max="2567" width="12" bestFit="1" customWidth="1"/>
    <col min="2568" max="2568" width="4.42578125" customWidth="1"/>
    <col min="2569" max="2569" width="3.42578125" customWidth="1"/>
    <col min="2570" max="2570" width="3.7109375" customWidth="1"/>
    <col min="2571" max="2571" width="3.5703125" customWidth="1"/>
    <col min="2572" max="2572" width="12" bestFit="1" customWidth="1"/>
    <col min="2573" max="2573" width="5.7109375" customWidth="1"/>
    <col min="2574" max="2574" width="3.85546875" customWidth="1"/>
    <col min="2575" max="2575" width="4.7109375" customWidth="1"/>
    <col min="2576" max="2578" width="12" bestFit="1" customWidth="1"/>
    <col min="2579" max="2579" width="3.5703125" customWidth="1"/>
    <col min="2580" max="2580" width="12" bestFit="1" customWidth="1"/>
    <col min="2581" max="2581" width="3.140625" customWidth="1"/>
    <col min="2582" max="2582" width="4.5703125" customWidth="1"/>
    <col min="2583" max="2583" width="4.85546875" customWidth="1"/>
    <col min="2584" max="2584" width="4.5703125" customWidth="1"/>
    <col min="2585" max="2585" width="5.5703125" customWidth="1"/>
    <col min="2586" max="2586" width="12" bestFit="1" customWidth="1"/>
    <col min="2587" max="2587" width="4.42578125" customWidth="1"/>
    <col min="2588" max="2588" width="3.42578125" customWidth="1"/>
    <col min="2589" max="2589" width="3.7109375" customWidth="1"/>
    <col min="2590" max="2590" width="3.5703125" customWidth="1"/>
    <col min="2591" max="2591" width="12" bestFit="1" customWidth="1"/>
    <col min="2592" max="2592" width="3.7109375" customWidth="1"/>
    <col min="2593" max="2593" width="3.85546875" customWidth="1"/>
    <col min="2594" max="2594" width="4.7109375" customWidth="1"/>
    <col min="2595" max="2597" width="12" bestFit="1" customWidth="1"/>
    <col min="2598" max="2598" width="3.5703125" customWidth="1"/>
    <col min="2599" max="2599" width="12" bestFit="1" customWidth="1"/>
    <col min="2600" max="2600" width="3.140625" customWidth="1"/>
    <col min="2601" max="2601" width="4.5703125" customWidth="1"/>
    <col min="2602" max="2602" width="4.85546875" customWidth="1"/>
    <col min="2603" max="2603" width="4.5703125" customWidth="1"/>
    <col min="2604" max="2604" width="5.5703125" customWidth="1"/>
    <col min="2605" max="2605" width="12" bestFit="1" customWidth="1"/>
    <col min="2606" max="2606" width="4.42578125" customWidth="1"/>
    <col min="2607" max="2607" width="3.42578125" customWidth="1"/>
    <col min="2608" max="2608" width="3.7109375" customWidth="1"/>
    <col min="2609" max="2609" width="3.5703125" customWidth="1"/>
    <col min="2610" max="2610" width="12" bestFit="1" customWidth="1"/>
    <col min="2611" max="2611" width="5" customWidth="1"/>
    <col min="2612" max="2612" width="3.85546875" customWidth="1"/>
    <col min="2613" max="2613" width="4.7109375" customWidth="1"/>
    <col min="2614" max="2616" width="12" bestFit="1" customWidth="1"/>
    <col min="2617" max="2617" width="3.5703125" customWidth="1"/>
    <col min="2618" max="2618" width="12" bestFit="1" customWidth="1"/>
    <col min="2619" max="2619" width="3.140625" customWidth="1"/>
    <col min="2620" max="2620" width="4.5703125" customWidth="1"/>
    <col min="2621" max="2621" width="4.85546875" customWidth="1"/>
    <col min="2622" max="2622" width="4.5703125" customWidth="1"/>
    <col min="2623" max="2623" width="5.5703125" customWidth="1"/>
    <col min="2624" max="2624" width="12" bestFit="1" customWidth="1"/>
    <col min="2625" max="2625" width="4.42578125" customWidth="1"/>
    <col min="2626" max="2626" width="3.42578125" customWidth="1"/>
    <col min="2627" max="2627" width="3.7109375" customWidth="1"/>
    <col min="2628" max="2628" width="3.5703125" customWidth="1"/>
    <col min="2629" max="2629" width="12" bestFit="1" customWidth="1"/>
    <col min="2630" max="2630" width="6.42578125" customWidth="1"/>
    <col min="2631" max="2631" width="3.85546875" customWidth="1"/>
    <col min="2632" max="2632" width="4.7109375" customWidth="1"/>
    <col min="2633" max="2635" width="12" bestFit="1" customWidth="1"/>
    <col min="2636" max="2636" width="3.5703125" customWidth="1"/>
    <col min="2637" max="2637" width="12" bestFit="1" customWidth="1"/>
    <col min="2638" max="2638" width="3.140625" customWidth="1"/>
    <col min="2639" max="2639" width="4.5703125" customWidth="1"/>
    <col min="2640" max="2640" width="4.85546875" customWidth="1"/>
    <col min="2641" max="2641" width="4.5703125" customWidth="1"/>
    <col min="2642" max="2642" width="5.5703125" customWidth="1"/>
    <col min="2643" max="2643" width="12" bestFit="1" customWidth="1"/>
    <col min="2644" max="2644" width="4.42578125" customWidth="1"/>
    <col min="2645" max="2645" width="3.42578125" customWidth="1"/>
    <col min="2646" max="2646" width="3.7109375" customWidth="1"/>
    <col min="2647" max="2647" width="3.5703125" customWidth="1"/>
    <col min="2648" max="2648" width="12.5703125" bestFit="1" customWidth="1"/>
    <col min="2649" max="2649" width="6.7109375" customWidth="1"/>
    <col min="2650" max="2650" width="3.85546875" customWidth="1"/>
    <col min="2651" max="2651" width="4.7109375" customWidth="1"/>
    <col min="2652" max="2654" width="12" bestFit="1" customWidth="1"/>
    <col min="2655" max="2655" width="3.5703125" customWidth="1"/>
    <col min="2656" max="2656" width="12" bestFit="1" customWidth="1"/>
    <col min="2657" max="2657" width="3.140625" customWidth="1"/>
    <col min="2658" max="2658" width="4.5703125" customWidth="1"/>
    <col min="2659" max="2659" width="4.85546875" customWidth="1"/>
    <col min="2660" max="2660" width="4.5703125" customWidth="1"/>
    <col min="2661" max="2661" width="5.5703125" customWidth="1"/>
    <col min="2662" max="2662" width="12" bestFit="1" customWidth="1"/>
    <col min="2663" max="2663" width="4.42578125" customWidth="1"/>
    <col min="2664" max="2664" width="3.42578125" customWidth="1"/>
    <col min="2665" max="2665" width="3.7109375" customWidth="1"/>
    <col min="2666" max="2666" width="3.5703125" customWidth="1"/>
    <col min="2667" max="2667" width="12.85546875" bestFit="1" customWidth="1"/>
    <col min="2668" max="2668" width="6.42578125" customWidth="1"/>
    <col min="2669" max="2669" width="3.85546875" customWidth="1"/>
    <col min="2670" max="2670" width="4.7109375" customWidth="1"/>
    <col min="2671" max="2673" width="12" bestFit="1" customWidth="1"/>
    <col min="2674" max="2674" width="3.5703125" customWidth="1"/>
    <col min="2675" max="2675" width="12" bestFit="1" customWidth="1"/>
    <col min="2676" max="2676" width="3.140625" customWidth="1"/>
    <col min="2677" max="2677" width="4.5703125" customWidth="1"/>
    <col min="2678" max="2678" width="4.85546875" customWidth="1"/>
    <col min="2679" max="2679" width="4.5703125" customWidth="1"/>
    <col min="2680" max="2680" width="5.5703125" customWidth="1"/>
    <col min="2681" max="2681" width="12" bestFit="1" customWidth="1"/>
    <col min="2682" max="2682" width="4.42578125" customWidth="1"/>
    <col min="2683" max="2683" width="3.42578125" customWidth="1"/>
    <col min="2684" max="2684" width="3.7109375" customWidth="1"/>
    <col min="2685" max="2685" width="3.5703125" customWidth="1"/>
    <col min="2686" max="2686" width="12.5703125" bestFit="1" customWidth="1"/>
    <col min="2687" max="2687" width="7.42578125" customWidth="1"/>
    <col min="2688" max="2688" width="3.85546875" customWidth="1"/>
    <col min="2689" max="2689" width="4.7109375" customWidth="1"/>
    <col min="2690" max="2692" width="12" bestFit="1" customWidth="1"/>
    <col min="2693" max="2693" width="3.5703125" customWidth="1"/>
    <col min="2694" max="2694" width="12" bestFit="1" customWidth="1"/>
    <col min="2695" max="2695" width="3.140625" customWidth="1"/>
    <col min="2696" max="2696" width="4.5703125" customWidth="1"/>
    <col min="2697" max="2697" width="4.85546875" customWidth="1"/>
    <col min="2698" max="2698" width="4.5703125" customWidth="1"/>
    <col min="2699" max="2699" width="5.5703125" customWidth="1"/>
    <col min="2700" max="2700" width="12" bestFit="1" customWidth="1"/>
    <col min="2701" max="2701" width="4.42578125" customWidth="1"/>
    <col min="2702" max="2702" width="3.42578125" customWidth="1"/>
    <col min="2703" max="2703" width="3.7109375" customWidth="1"/>
    <col min="2704" max="2704" width="3.5703125" customWidth="1"/>
    <col min="2705" max="2705" width="13.5703125" bestFit="1" customWidth="1"/>
    <col min="2706" max="2706" width="5.140625" customWidth="1"/>
    <col min="2707" max="2707" width="3.85546875" customWidth="1"/>
    <col min="2708" max="2708" width="4.7109375" customWidth="1"/>
    <col min="2709" max="2711" width="12" bestFit="1" customWidth="1"/>
    <col min="2712" max="2712" width="3.5703125" customWidth="1"/>
    <col min="2713" max="2713" width="12" bestFit="1" customWidth="1"/>
    <col min="2714" max="2714" width="3.140625" customWidth="1"/>
    <col min="2715" max="2715" width="4.5703125" customWidth="1"/>
    <col min="2716" max="2716" width="4.85546875" customWidth="1"/>
    <col min="2717" max="2717" width="4.5703125" customWidth="1"/>
    <col min="2718" max="2718" width="5.5703125" customWidth="1"/>
    <col min="2719" max="2719" width="12" bestFit="1" customWidth="1"/>
    <col min="2720" max="2720" width="4.42578125" customWidth="1"/>
    <col min="2721" max="2721" width="3.42578125" customWidth="1"/>
    <col min="2722" max="2722" width="3.7109375" customWidth="1"/>
    <col min="2723" max="2723" width="3.5703125" customWidth="1"/>
    <col min="2724" max="2724" width="12" bestFit="1" customWidth="1"/>
    <col min="2725" max="2725" width="6.28515625" customWidth="1"/>
    <col min="2726" max="2726" width="3.85546875" customWidth="1"/>
    <col min="2727" max="2727" width="4.7109375" customWidth="1"/>
    <col min="2728" max="2730" width="12" bestFit="1" customWidth="1"/>
    <col min="2731" max="2731" width="3.5703125" customWidth="1"/>
    <col min="2732" max="2732" width="12" bestFit="1" customWidth="1"/>
    <col min="2733" max="2733" width="3.140625" customWidth="1"/>
    <col min="2734" max="2734" width="4.5703125" customWidth="1"/>
    <col min="2735" max="2735" width="4.85546875" customWidth="1"/>
    <col min="2736" max="2736" width="4.5703125" customWidth="1"/>
    <col min="2737" max="2737" width="5.5703125" customWidth="1"/>
    <col min="2738" max="2738" width="12" bestFit="1" customWidth="1"/>
    <col min="2739" max="2739" width="4.42578125" customWidth="1"/>
    <col min="2740" max="2740" width="3.42578125" customWidth="1"/>
    <col min="2741" max="2741" width="3.7109375" customWidth="1"/>
    <col min="2742" max="2742" width="3.5703125" customWidth="1"/>
    <col min="2743" max="2743" width="12.42578125" bestFit="1" customWidth="1"/>
    <col min="2744" max="2744" width="5.28515625" customWidth="1"/>
    <col min="2745" max="2745" width="3.85546875" customWidth="1"/>
    <col min="2746" max="2746" width="4.7109375" customWidth="1"/>
    <col min="2747" max="2749" width="12" bestFit="1" customWidth="1"/>
    <col min="2750" max="2750" width="3.5703125" customWidth="1"/>
    <col min="2751" max="2751" width="12" bestFit="1" customWidth="1"/>
    <col min="2752" max="2752" width="3.140625" customWidth="1"/>
    <col min="2753" max="2753" width="4.5703125" customWidth="1"/>
    <col min="2754" max="2754" width="4.85546875" customWidth="1"/>
    <col min="2755" max="2755" width="4.5703125" customWidth="1"/>
    <col min="2756" max="2756" width="5.5703125" customWidth="1"/>
    <col min="2757" max="2757" width="12" bestFit="1" customWidth="1"/>
    <col min="2758" max="2758" width="4.42578125" customWidth="1"/>
    <col min="2759" max="2759" width="3.42578125" customWidth="1"/>
    <col min="2760" max="2760" width="3.7109375" customWidth="1"/>
    <col min="2761" max="2761" width="3.5703125" customWidth="1"/>
    <col min="2762" max="2762" width="12" bestFit="1" customWidth="1"/>
    <col min="2763" max="2763" width="5.5703125" customWidth="1"/>
    <col min="2764" max="2764" width="3.85546875" customWidth="1"/>
    <col min="2765" max="2765" width="4.7109375" customWidth="1"/>
    <col min="2766" max="2768" width="12" bestFit="1" customWidth="1"/>
    <col min="2769" max="2769" width="3.5703125" customWidth="1"/>
    <col min="2770" max="2770" width="12" bestFit="1" customWidth="1"/>
    <col min="2771" max="2771" width="3.140625" customWidth="1"/>
    <col min="2772" max="2772" width="4.5703125" customWidth="1"/>
    <col min="2773" max="2773" width="4.85546875" customWidth="1"/>
    <col min="2774" max="2774" width="4.5703125" customWidth="1"/>
    <col min="2775" max="2775" width="5.5703125" customWidth="1"/>
    <col min="2776" max="2776" width="12" bestFit="1" customWidth="1"/>
    <col min="2777" max="2777" width="4.42578125" customWidth="1"/>
    <col min="2778" max="2778" width="3.42578125" customWidth="1"/>
    <col min="2779" max="2779" width="3.7109375" customWidth="1"/>
    <col min="2780" max="2780" width="3.5703125" customWidth="1"/>
    <col min="2781" max="2781" width="12" bestFit="1" customWidth="1"/>
    <col min="2782" max="2782" width="5.42578125" customWidth="1"/>
    <col min="2783" max="2783" width="3.85546875" customWidth="1"/>
    <col min="2784" max="2784" width="4.7109375" customWidth="1"/>
    <col min="2785" max="2787" width="12" bestFit="1" customWidth="1"/>
    <col min="2788" max="2788" width="3.5703125" customWidth="1"/>
    <col min="2789" max="2789" width="12" bestFit="1" customWidth="1"/>
    <col min="2790" max="2790" width="3.140625" customWidth="1"/>
    <col min="2791" max="2791" width="4.5703125" customWidth="1"/>
    <col min="2792" max="2792" width="4.85546875" customWidth="1"/>
    <col min="2793" max="2793" width="4.5703125" customWidth="1"/>
    <col min="2794" max="2794" width="5.5703125" customWidth="1"/>
    <col min="2795" max="2795" width="12" bestFit="1" customWidth="1"/>
    <col min="2796" max="2796" width="4.42578125" customWidth="1"/>
    <col min="2797" max="2797" width="3.42578125" customWidth="1"/>
    <col min="2798" max="2798" width="3.7109375" customWidth="1"/>
    <col min="2799" max="2799" width="3.5703125" customWidth="1"/>
    <col min="2800" max="2800" width="12" bestFit="1" customWidth="1"/>
    <col min="2801" max="2801" width="12.42578125" bestFit="1" customWidth="1"/>
    <col min="2802" max="2802" width="6.7109375" customWidth="1"/>
    <col min="2803" max="2803" width="3.85546875" customWidth="1"/>
    <col min="2804" max="2804" width="4.7109375" customWidth="1"/>
    <col min="2805" max="2807" width="12" bestFit="1" customWidth="1"/>
    <col min="2808" max="2808" width="3.5703125" customWidth="1"/>
    <col min="2809" max="2809" width="12" bestFit="1" customWidth="1"/>
    <col min="2810" max="2810" width="3.140625" customWidth="1"/>
    <col min="2811" max="2811" width="4.5703125" customWidth="1"/>
    <col min="2812" max="2812" width="4.85546875" customWidth="1"/>
    <col min="2813" max="2813" width="4.5703125" customWidth="1"/>
    <col min="2814" max="2814" width="5.5703125" customWidth="1"/>
    <col min="2815" max="2815" width="12" bestFit="1" customWidth="1"/>
    <col min="2816" max="2816" width="4.42578125" customWidth="1"/>
    <col min="2817" max="2817" width="3.42578125" customWidth="1"/>
    <col min="2818" max="2818" width="3.7109375" customWidth="1"/>
    <col min="2819" max="2819" width="3.5703125" customWidth="1"/>
    <col min="2820" max="2820" width="12" bestFit="1" customWidth="1"/>
    <col min="2821" max="2821" width="5.7109375" customWidth="1"/>
    <col min="2822" max="2822" width="3.85546875" customWidth="1"/>
    <col min="2823" max="2823" width="4.7109375" customWidth="1"/>
    <col min="2824" max="2826" width="12" bestFit="1" customWidth="1"/>
    <col min="2827" max="2827" width="3.5703125" customWidth="1"/>
    <col min="2828" max="2828" width="12" bestFit="1" customWidth="1"/>
    <col min="2829" max="2829" width="3.140625" customWidth="1"/>
    <col min="2830" max="2830" width="4.5703125" customWidth="1"/>
    <col min="2831" max="2831" width="4.85546875" customWidth="1"/>
    <col min="2832" max="2832" width="4.5703125" customWidth="1"/>
    <col min="2833" max="2833" width="5.5703125" customWidth="1"/>
    <col min="2834" max="2834" width="12" bestFit="1" customWidth="1"/>
    <col min="2835" max="2835" width="4.42578125" customWidth="1"/>
    <col min="2836" max="2836" width="3.42578125" customWidth="1"/>
    <col min="2837" max="2837" width="3.7109375" customWidth="1"/>
    <col min="2838" max="2838" width="3.5703125" customWidth="1"/>
    <col min="2839" max="2839" width="12" bestFit="1" customWidth="1"/>
    <col min="2840" max="2840" width="3.7109375" customWidth="1"/>
    <col min="2841" max="2841" width="3.85546875" customWidth="1"/>
    <col min="2842" max="2842" width="4.7109375" customWidth="1"/>
    <col min="2843" max="2845" width="12" bestFit="1" customWidth="1"/>
    <col min="2846" max="2846" width="3.5703125" customWidth="1"/>
    <col min="2847" max="2847" width="12" bestFit="1" customWidth="1"/>
    <col min="2848" max="2848" width="3.140625" customWidth="1"/>
    <col min="2849" max="2849" width="4.5703125" customWidth="1"/>
    <col min="2850" max="2850" width="4.85546875" customWidth="1"/>
    <col min="2851" max="2851" width="4.5703125" customWidth="1"/>
    <col min="2852" max="2852" width="5.5703125" customWidth="1"/>
    <col min="2853" max="2853" width="12" bestFit="1" customWidth="1"/>
    <col min="2854" max="2854" width="4.42578125" customWidth="1"/>
    <col min="2855" max="2855" width="3.42578125" customWidth="1"/>
    <col min="2856" max="2856" width="3.7109375" customWidth="1"/>
    <col min="2857" max="2857" width="3.5703125" customWidth="1"/>
    <col min="2858" max="2858" width="12" bestFit="1" customWidth="1"/>
    <col min="2859" max="2859" width="6.5703125" customWidth="1"/>
    <col min="2860" max="2860" width="3.85546875" customWidth="1"/>
    <col min="2861" max="2861" width="4.7109375" customWidth="1"/>
    <col min="2862" max="2864" width="12" bestFit="1" customWidth="1"/>
    <col min="2865" max="2865" width="3.5703125" customWidth="1"/>
    <col min="2866" max="2866" width="12" bestFit="1" customWidth="1"/>
    <col min="2867" max="2867" width="3.140625" customWidth="1"/>
    <col min="2868" max="2868" width="4.5703125" customWidth="1"/>
    <col min="2869" max="2869" width="4.85546875" customWidth="1"/>
    <col min="2870" max="2870" width="4.5703125" customWidth="1"/>
    <col min="2871" max="2871" width="5.5703125" customWidth="1"/>
    <col min="2872" max="2872" width="12" bestFit="1" customWidth="1"/>
    <col min="2873" max="2873" width="4.42578125" customWidth="1"/>
    <col min="2874" max="2874" width="3.42578125" customWidth="1"/>
    <col min="2875" max="2875" width="3.7109375" customWidth="1"/>
    <col min="2876" max="2876" width="3.5703125" customWidth="1"/>
    <col min="2877" max="2877" width="12.7109375" bestFit="1" customWidth="1"/>
    <col min="2878" max="2878" width="6.28515625" customWidth="1"/>
    <col min="2879" max="2879" width="3.85546875" customWidth="1"/>
    <col min="2880" max="2880" width="4.7109375" customWidth="1"/>
    <col min="2881" max="2883" width="12" bestFit="1" customWidth="1"/>
    <col min="2884" max="2884" width="3.5703125" customWidth="1"/>
    <col min="2885" max="2885" width="12" bestFit="1" customWidth="1"/>
    <col min="2886" max="2886" width="3.140625" customWidth="1"/>
    <col min="2887" max="2887" width="4.5703125" customWidth="1"/>
    <col min="2888" max="2888" width="4.85546875" customWidth="1"/>
    <col min="2889" max="2889" width="4.5703125" customWidth="1"/>
    <col min="2890" max="2890" width="5.5703125" customWidth="1"/>
    <col min="2891" max="2891" width="12" bestFit="1" customWidth="1"/>
    <col min="2892" max="2892" width="4.42578125" customWidth="1"/>
    <col min="2893" max="2893" width="3.42578125" customWidth="1"/>
    <col min="2894" max="2894" width="3.7109375" customWidth="1"/>
    <col min="2895" max="2895" width="3.5703125" customWidth="1"/>
    <col min="2896" max="2896" width="12.42578125" bestFit="1" customWidth="1"/>
    <col min="2897" max="2897" width="5.5703125" customWidth="1"/>
    <col min="2898" max="2898" width="3.85546875" customWidth="1"/>
    <col min="2899" max="2899" width="4.7109375" customWidth="1"/>
    <col min="2900" max="2902" width="12" bestFit="1" customWidth="1"/>
    <col min="2903" max="2903" width="3.5703125" customWidth="1"/>
    <col min="2904" max="2904" width="12" bestFit="1" customWidth="1"/>
    <col min="2905" max="2905" width="3.140625" customWidth="1"/>
    <col min="2906" max="2906" width="4.5703125" customWidth="1"/>
    <col min="2907" max="2907" width="4.85546875" customWidth="1"/>
    <col min="2908" max="2908" width="4.5703125" customWidth="1"/>
    <col min="2909" max="2909" width="5.5703125" customWidth="1"/>
    <col min="2910" max="2910" width="12" bestFit="1" customWidth="1"/>
    <col min="2911" max="2911" width="4.42578125" customWidth="1"/>
    <col min="2912" max="2912" width="3.42578125" customWidth="1"/>
    <col min="2913" max="2913" width="3.7109375" customWidth="1"/>
    <col min="2914" max="2914" width="3.5703125" customWidth="1"/>
    <col min="2915" max="2915" width="12" bestFit="1" customWidth="1"/>
    <col min="2916" max="2916" width="5.7109375" customWidth="1"/>
    <col min="2917" max="2917" width="3.85546875" customWidth="1"/>
    <col min="2918" max="2918" width="4.7109375" customWidth="1"/>
    <col min="2919" max="2921" width="12" bestFit="1" customWidth="1"/>
    <col min="2922" max="2922" width="3.5703125" customWidth="1"/>
    <col min="2923" max="2923" width="12" bestFit="1" customWidth="1"/>
    <col min="2924" max="2924" width="3.140625" customWidth="1"/>
    <col min="2925" max="2925" width="4.5703125" customWidth="1"/>
    <col min="2926" max="2926" width="4.85546875" customWidth="1"/>
    <col min="2927" max="2927" width="4.5703125" customWidth="1"/>
    <col min="2928" max="2928" width="5.5703125" customWidth="1"/>
    <col min="2929" max="2929" width="12" bestFit="1" customWidth="1"/>
    <col min="2930" max="2930" width="4.42578125" customWidth="1"/>
    <col min="2931" max="2931" width="3.42578125" customWidth="1"/>
    <col min="2932" max="2932" width="3.7109375" customWidth="1"/>
    <col min="2933" max="2933" width="3.5703125" customWidth="1"/>
    <col min="2934" max="2934" width="12" bestFit="1" customWidth="1"/>
    <col min="2935" max="2935" width="5.42578125" customWidth="1"/>
    <col min="2936" max="2936" width="3.85546875" customWidth="1"/>
    <col min="2937" max="2937" width="4.7109375" customWidth="1"/>
    <col min="2938" max="2940" width="12" bestFit="1" customWidth="1"/>
    <col min="2941" max="2941" width="3.5703125" customWidth="1"/>
    <col min="2942" max="2942" width="12" bestFit="1" customWidth="1"/>
    <col min="2943" max="2943" width="3.140625" customWidth="1"/>
    <col min="2944" max="2944" width="4.5703125" customWidth="1"/>
    <col min="2945" max="2945" width="4.85546875" customWidth="1"/>
    <col min="2946" max="2946" width="4.5703125" customWidth="1"/>
    <col min="2947" max="2947" width="5.5703125" customWidth="1"/>
    <col min="2948" max="2948" width="12" bestFit="1" customWidth="1"/>
    <col min="2949" max="2949" width="4.42578125" customWidth="1"/>
    <col min="2950" max="2950" width="3.42578125" customWidth="1"/>
    <col min="2951" max="2951" width="3.7109375" customWidth="1"/>
    <col min="2952" max="2952" width="3.5703125" customWidth="1"/>
    <col min="2953" max="2953" width="12" bestFit="1" customWidth="1"/>
    <col min="2954" max="2955" width="3.85546875" customWidth="1"/>
    <col min="2956" max="2956" width="4.7109375" customWidth="1"/>
    <col min="2957" max="2959" width="12" bestFit="1" customWidth="1"/>
    <col min="2960" max="2960" width="3.5703125" customWidth="1"/>
    <col min="2961" max="2961" width="12" bestFit="1" customWidth="1"/>
    <col min="2962" max="2962" width="3.140625" customWidth="1"/>
    <col min="2963" max="2963" width="4.5703125" customWidth="1"/>
    <col min="2964" max="2964" width="4.85546875" customWidth="1"/>
    <col min="2965" max="2965" width="4.5703125" customWidth="1"/>
    <col min="2966" max="2966" width="5.5703125" customWidth="1"/>
    <col min="2967" max="2967" width="12" bestFit="1" customWidth="1"/>
    <col min="2968" max="2968" width="4.42578125" customWidth="1"/>
    <col min="2969" max="2969" width="3.42578125" customWidth="1"/>
    <col min="2970" max="2970" width="3.7109375" customWidth="1"/>
    <col min="2971" max="2971" width="3.5703125" customWidth="1"/>
    <col min="2972" max="2972" width="12" bestFit="1" customWidth="1"/>
    <col min="2973" max="2973" width="5.7109375" customWidth="1"/>
    <col min="2974" max="2974" width="3.85546875" customWidth="1"/>
    <col min="2975" max="2975" width="4.7109375" customWidth="1"/>
    <col min="2976" max="2978" width="12" bestFit="1" customWidth="1"/>
    <col min="2979" max="2979" width="3.5703125" customWidth="1"/>
    <col min="2980" max="2980" width="12" bestFit="1" customWidth="1"/>
    <col min="2981" max="2981" width="3.140625" customWidth="1"/>
    <col min="2982" max="2982" width="4.5703125" customWidth="1"/>
    <col min="2983" max="2983" width="4.85546875" customWidth="1"/>
    <col min="2984" max="2984" width="4.5703125" customWidth="1"/>
    <col min="2985" max="2985" width="5.5703125" customWidth="1"/>
    <col min="2986" max="2986" width="12" bestFit="1" customWidth="1"/>
    <col min="2987" max="2987" width="4.42578125" customWidth="1"/>
    <col min="2988" max="2988" width="3.42578125" customWidth="1"/>
    <col min="2989" max="2989" width="3.7109375" customWidth="1"/>
    <col min="2990" max="2990" width="3.5703125" customWidth="1"/>
    <col min="2991" max="2991" width="12" bestFit="1" customWidth="1"/>
    <col min="2992" max="2992" width="3.7109375" customWidth="1"/>
    <col min="2993" max="2993" width="3.85546875" customWidth="1"/>
    <col min="2994" max="2994" width="4.7109375" customWidth="1"/>
    <col min="2995" max="2997" width="12" bestFit="1" customWidth="1"/>
    <col min="2998" max="2998" width="3.5703125" customWidth="1"/>
    <col min="2999" max="2999" width="12" bestFit="1" customWidth="1"/>
    <col min="3000" max="3000" width="3.140625" customWidth="1"/>
    <col min="3001" max="3001" width="4.5703125" customWidth="1"/>
    <col min="3002" max="3002" width="4.85546875" customWidth="1"/>
    <col min="3003" max="3003" width="4.5703125" customWidth="1"/>
    <col min="3004" max="3004" width="5.5703125" customWidth="1"/>
    <col min="3005" max="3005" width="12" bestFit="1" customWidth="1"/>
    <col min="3006" max="3006" width="4.42578125" customWidth="1"/>
    <col min="3007" max="3007" width="3.42578125" customWidth="1"/>
    <col min="3008" max="3008" width="3.7109375" customWidth="1"/>
    <col min="3009" max="3009" width="3.5703125" customWidth="1"/>
    <col min="3010" max="3010" width="12" bestFit="1" customWidth="1"/>
    <col min="3011" max="3011" width="5" customWidth="1"/>
    <col min="3012" max="3012" width="3.85546875" customWidth="1"/>
    <col min="3013" max="3013" width="4.7109375" customWidth="1"/>
    <col min="3014" max="3016" width="12" bestFit="1" customWidth="1"/>
    <col min="3017" max="3017" width="3.5703125" customWidth="1"/>
    <col min="3018" max="3018" width="12" bestFit="1" customWidth="1"/>
    <col min="3019" max="3019" width="3.140625" customWidth="1"/>
    <col min="3020" max="3020" width="4.5703125" customWidth="1"/>
    <col min="3021" max="3021" width="4.85546875" customWidth="1"/>
    <col min="3022" max="3022" width="4.5703125" customWidth="1"/>
    <col min="3023" max="3023" width="5.5703125" customWidth="1"/>
    <col min="3024" max="3024" width="12" bestFit="1" customWidth="1"/>
    <col min="3025" max="3025" width="4.42578125" customWidth="1"/>
    <col min="3026" max="3026" width="3.42578125" customWidth="1"/>
    <col min="3027" max="3027" width="3.7109375" customWidth="1"/>
    <col min="3028" max="3028" width="3.5703125" customWidth="1"/>
    <col min="3029" max="3029" width="12" bestFit="1" customWidth="1"/>
    <col min="3030" max="3030" width="6.42578125" customWidth="1"/>
    <col min="3031" max="3031" width="3.85546875" customWidth="1"/>
    <col min="3032" max="3032" width="4.7109375" customWidth="1"/>
    <col min="3033" max="3035" width="12" bestFit="1" customWidth="1"/>
    <col min="3036" max="3036" width="3.5703125" customWidth="1"/>
    <col min="3037" max="3037" width="12" bestFit="1" customWidth="1"/>
    <col min="3038" max="3038" width="3.140625" customWidth="1"/>
    <col min="3039" max="3039" width="4.5703125" customWidth="1"/>
    <col min="3040" max="3040" width="4.85546875" customWidth="1"/>
    <col min="3041" max="3041" width="4.5703125" customWidth="1"/>
    <col min="3042" max="3042" width="5.5703125" customWidth="1"/>
    <col min="3043" max="3043" width="12" bestFit="1" customWidth="1"/>
    <col min="3044" max="3044" width="4.42578125" customWidth="1"/>
    <col min="3045" max="3045" width="3.42578125" customWidth="1"/>
    <col min="3046" max="3046" width="3.7109375" customWidth="1"/>
    <col min="3047" max="3047" width="3.5703125" customWidth="1"/>
    <col min="3048" max="3048" width="12.5703125" bestFit="1" customWidth="1"/>
    <col min="3049" max="3049" width="6.7109375" customWidth="1"/>
    <col min="3050" max="3050" width="3.85546875" customWidth="1"/>
    <col min="3051" max="3051" width="4.7109375" customWidth="1"/>
    <col min="3052" max="3054" width="12" bestFit="1" customWidth="1"/>
    <col min="3055" max="3055" width="3.5703125" customWidth="1"/>
    <col min="3056" max="3056" width="12" bestFit="1" customWidth="1"/>
    <col min="3057" max="3057" width="3.140625" customWidth="1"/>
    <col min="3058" max="3058" width="4.5703125" customWidth="1"/>
    <col min="3059" max="3059" width="4.85546875" customWidth="1"/>
    <col min="3060" max="3060" width="4.5703125" customWidth="1"/>
    <col min="3061" max="3061" width="5.5703125" customWidth="1"/>
    <col min="3062" max="3062" width="12" bestFit="1" customWidth="1"/>
    <col min="3063" max="3063" width="4.42578125" customWidth="1"/>
    <col min="3064" max="3064" width="3.42578125" customWidth="1"/>
    <col min="3065" max="3065" width="3.7109375" customWidth="1"/>
    <col min="3066" max="3066" width="3.5703125" customWidth="1"/>
    <col min="3067" max="3067" width="12.85546875" bestFit="1" customWidth="1"/>
    <col min="3068" max="3068" width="6.42578125" customWidth="1"/>
    <col min="3069" max="3069" width="3.85546875" customWidth="1"/>
    <col min="3070" max="3070" width="4.7109375" customWidth="1"/>
    <col min="3071" max="3073" width="12" bestFit="1" customWidth="1"/>
    <col min="3074" max="3074" width="3.5703125" customWidth="1"/>
    <col min="3075" max="3075" width="12" bestFit="1" customWidth="1"/>
    <col min="3076" max="3076" width="3.140625" customWidth="1"/>
    <col min="3077" max="3077" width="4.5703125" customWidth="1"/>
    <col min="3078" max="3078" width="4.85546875" customWidth="1"/>
    <col min="3079" max="3079" width="4.5703125" customWidth="1"/>
    <col min="3080" max="3080" width="5.5703125" customWidth="1"/>
    <col min="3081" max="3081" width="12" bestFit="1" customWidth="1"/>
    <col min="3082" max="3082" width="4.42578125" customWidth="1"/>
    <col min="3083" max="3083" width="3.42578125" customWidth="1"/>
    <col min="3084" max="3084" width="3.7109375" customWidth="1"/>
    <col min="3085" max="3085" width="3.5703125" customWidth="1"/>
    <col min="3086" max="3086" width="12.5703125" bestFit="1" customWidth="1"/>
    <col min="3087" max="3087" width="7.42578125" customWidth="1"/>
    <col min="3088" max="3088" width="3.85546875" customWidth="1"/>
    <col min="3089" max="3089" width="4.7109375" customWidth="1"/>
    <col min="3090" max="3092" width="12" bestFit="1" customWidth="1"/>
    <col min="3093" max="3093" width="3.5703125" customWidth="1"/>
    <col min="3094" max="3094" width="12" bestFit="1" customWidth="1"/>
    <col min="3095" max="3095" width="3.140625" customWidth="1"/>
    <col min="3096" max="3096" width="4.5703125" customWidth="1"/>
    <col min="3097" max="3097" width="4.85546875" customWidth="1"/>
    <col min="3098" max="3098" width="4.5703125" customWidth="1"/>
    <col min="3099" max="3099" width="5.5703125" customWidth="1"/>
    <col min="3100" max="3100" width="12" bestFit="1" customWidth="1"/>
    <col min="3101" max="3101" width="4.42578125" customWidth="1"/>
    <col min="3102" max="3102" width="3.42578125" customWidth="1"/>
    <col min="3103" max="3103" width="3.7109375" customWidth="1"/>
    <col min="3104" max="3104" width="3.5703125" customWidth="1"/>
    <col min="3105" max="3105" width="13.5703125" bestFit="1" customWidth="1"/>
    <col min="3106" max="3106" width="5.140625" customWidth="1"/>
    <col min="3107" max="3107" width="3.85546875" customWidth="1"/>
    <col min="3108" max="3108" width="4.7109375" customWidth="1"/>
    <col min="3109" max="3111" width="12" bestFit="1" customWidth="1"/>
    <col min="3112" max="3112" width="3.5703125" customWidth="1"/>
    <col min="3113" max="3113" width="12" bestFit="1" customWidth="1"/>
    <col min="3114" max="3114" width="3.140625" customWidth="1"/>
    <col min="3115" max="3115" width="4.5703125" customWidth="1"/>
    <col min="3116" max="3116" width="4.85546875" customWidth="1"/>
    <col min="3117" max="3117" width="4.5703125" customWidth="1"/>
    <col min="3118" max="3118" width="5.5703125" customWidth="1"/>
    <col min="3119" max="3119" width="12" bestFit="1" customWidth="1"/>
    <col min="3120" max="3120" width="4.42578125" customWidth="1"/>
    <col min="3121" max="3121" width="3.42578125" customWidth="1"/>
    <col min="3122" max="3122" width="3.7109375" customWidth="1"/>
    <col min="3123" max="3123" width="3.5703125" customWidth="1"/>
    <col min="3124" max="3124" width="12" bestFit="1" customWidth="1"/>
    <col min="3125" max="3125" width="6.28515625" customWidth="1"/>
    <col min="3126" max="3126" width="3.85546875" customWidth="1"/>
    <col min="3127" max="3127" width="4.7109375" customWidth="1"/>
    <col min="3128" max="3130" width="12" bestFit="1" customWidth="1"/>
    <col min="3131" max="3131" width="3.5703125" customWidth="1"/>
    <col min="3132" max="3132" width="12" bestFit="1" customWidth="1"/>
    <col min="3133" max="3133" width="3.140625" customWidth="1"/>
    <col min="3134" max="3134" width="4.5703125" customWidth="1"/>
    <col min="3135" max="3135" width="4.85546875" customWidth="1"/>
    <col min="3136" max="3136" width="4.5703125" customWidth="1"/>
    <col min="3137" max="3137" width="5.5703125" customWidth="1"/>
    <col min="3138" max="3138" width="12" bestFit="1" customWidth="1"/>
    <col min="3139" max="3139" width="4.42578125" customWidth="1"/>
    <col min="3140" max="3140" width="3.42578125" customWidth="1"/>
    <col min="3141" max="3141" width="3.7109375" customWidth="1"/>
    <col min="3142" max="3142" width="3.5703125" customWidth="1"/>
    <col min="3143" max="3143" width="12.42578125" bestFit="1" customWidth="1"/>
    <col min="3144" max="3144" width="5.28515625" customWidth="1"/>
    <col min="3145" max="3145" width="3.85546875" customWidth="1"/>
    <col min="3146" max="3146" width="4.7109375" customWidth="1"/>
    <col min="3147" max="3149" width="12" bestFit="1" customWidth="1"/>
    <col min="3150" max="3150" width="3.5703125" customWidth="1"/>
    <col min="3151" max="3151" width="12" bestFit="1" customWidth="1"/>
    <col min="3152" max="3152" width="3.140625" customWidth="1"/>
    <col min="3153" max="3153" width="4.5703125" customWidth="1"/>
    <col min="3154" max="3154" width="4.85546875" customWidth="1"/>
    <col min="3155" max="3155" width="4.5703125" customWidth="1"/>
    <col min="3156" max="3156" width="5.5703125" customWidth="1"/>
    <col min="3157" max="3157" width="12" bestFit="1" customWidth="1"/>
    <col min="3158" max="3158" width="4.42578125" customWidth="1"/>
    <col min="3159" max="3159" width="3.42578125" customWidth="1"/>
    <col min="3160" max="3160" width="3.7109375" customWidth="1"/>
    <col min="3161" max="3161" width="3.5703125" customWidth="1"/>
    <col min="3162" max="3162" width="12" bestFit="1" customWidth="1"/>
    <col min="3163" max="3163" width="5.5703125" customWidth="1"/>
    <col min="3164" max="3164" width="3.85546875" customWidth="1"/>
    <col min="3165" max="3165" width="4.7109375" customWidth="1"/>
    <col min="3166" max="3168" width="12" bestFit="1" customWidth="1"/>
    <col min="3169" max="3169" width="3.5703125" customWidth="1"/>
    <col min="3170" max="3170" width="12" bestFit="1" customWidth="1"/>
    <col min="3171" max="3171" width="3.140625" customWidth="1"/>
    <col min="3172" max="3172" width="4.5703125" customWidth="1"/>
    <col min="3173" max="3173" width="4.85546875" customWidth="1"/>
    <col min="3174" max="3174" width="4.5703125" customWidth="1"/>
    <col min="3175" max="3175" width="5.5703125" customWidth="1"/>
    <col min="3176" max="3176" width="12" bestFit="1" customWidth="1"/>
    <col min="3177" max="3177" width="4.42578125" customWidth="1"/>
    <col min="3178" max="3178" width="3.42578125" customWidth="1"/>
    <col min="3179" max="3179" width="3.7109375" customWidth="1"/>
    <col min="3180" max="3180" width="3.5703125" customWidth="1"/>
    <col min="3181" max="3181" width="12" bestFit="1" customWidth="1"/>
    <col min="3182" max="3182" width="5.42578125" customWidth="1"/>
    <col min="3183" max="3183" width="3.85546875" customWidth="1"/>
    <col min="3184" max="3184" width="4.7109375" customWidth="1"/>
    <col min="3185" max="3187" width="12" bestFit="1" customWidth="1"/>
    <col min="3188" max="3188" width="3.5703125" customWidth="1"/>
    <col min="3189" max="3189" width="12" bestFit="1" customWidth="1"/>
    <col min="3190" max="3190" width="3.140625" customWidth="1"/>
    <col min="3191" max="3191" width="4.5703125" customWidth="1"/>
    <col min="3192" max="3192" width="4.85546875" customWidth="1"/>
    <col min="3193" max="3193" width="4.5703125" customWidth="1"/>
    <col min="3194" max="3194" width="5.5703125" customWidth="1"/>
    <col min="3195" max="3195" width="12" bestFit="1" customWidth="1"/>
    <col min="3196" max="3196" width="4.42578125" customWidth="1"/>
    <col min="3197" max="3197" width="3.42578125" customWidth="1"/>
    <col min="3198" max="3198" width="3.7109375" customWidth="1"/>
    <col min="3199" max="3199" width="3.5703125" customWidth="1"/>
    <col min="3200" max="3200" width="12" bestFit="1" customWidth="1"/>
    <col min="3201" max="3201" width="12.85546875" bestFit="1" customWidth="1"/>
    <col min="3202" max="3202" width="6.28515625" customWidth="1"/>
    <col min="3203" max="3203" width="3.85546875" customWidth="1"/>
    <col min="3204" max="3204" width="4.7109375" customWidth="1"/>
    <col min="3205" max="3207" width="12" bestFit="1" customWidth="1"/>
    <col min="3208" max="3208" width="3.5703125" customWidth="1"/>
    <col min="3209" max="3209" width="12" bestFit="1" customWidth="1"/>
    <col min="3210" max="3210" width="3.140625" customWidth="1"/>
    <col min="3211" max="3211" width="4.5703125" customWidth="1"/>
    <col min="3212" max="3212" width="4.85546875" customWidth="1"/>
    <col min="3213" max="3213" width="4.5703125" customWidth="1"/>
    <col min="3214" max="3214" width="5.5703125" customWidth="1"/>
    <col min="3215" max="3215" width="12" bestFit="1" customWidth="1"/>
    <col min="3216" max="3216" width="4.42578125" customWidth="1"/>
    <col min="3217" max="3217" width="3.42578125" customWidth="1"/>
    <col min="3218" max="3218" width="3.7109375" customWidth="1"/>
    <col min="3219" max="3219" width="3.5703125" customWidth="1"/>
    <col min="3220" max="3220" width="12" bestFit="1" customWidth="1"/>
    <col min="3221" max="3221" width="5.7109375" customWidth="1"/>
    <col min="3222" max="3222" width="3.85546875" customWidth="1"/>
    <col min="3223" max="3223" width="4.7109375" customWidth="1"/>
    <col min="3224" max="3226" width="12" bestFit="1" customWidth="1"/>
    <col min="3227" max="3227" width="3.5703125" customWidth="1"/>
    <col min="3228" max="3228" width="12" bestFit="1" customWidth="1"/>
    <col min="3229" max="3229" width="3.140625" customWidth="1"/>
    <col min="3230" max="3230" width="4.5703125" customWidth="1"/>
    <col min="3231" max="3231" width="4.85546875" customWidth="1"/>
    <col min="3232" max="3232" width="4.5703125" customWidth="1"/>
    <col min="3233" max="3233" width="5.5703125" customWidth="1"/>
    <col min="3234" max="3234" width="12" bestFit="1" customWidth="1"/>
    <col min="3235" max="3235" width="4.42578125" customWidth="1"/>
    <col min="3236" max="3236" width="3.42578125" customWidth="1"/>
    <col min="3237" max="3237" width="3.7109375" customWidth="1"/>
    <col min="3238" max="3238" width="3.5703125" customWidth="1"/>
    <col min="3239" max="3239" width="12" bestFit="1" customWidth="1"/>
    <col min="3240" max="3240" width="3.7109375" customWidth="1"/>
    <col min="3241" max="3241" width="3.85546875" customWidth="1"/>
    <col min="3242" max="3242" width="4.7109375" customWidth="1"/>
    <col min="3243" max="3245" width="12" bestFit="1" customWidth="1"/>
    <col min="3246" max="3246" width="3.5703125" customWidth="1"/>
    <col min="3247" max="3247" width="12" bestFit="1" customWidth="1"/>
    <col min="3248" max="3248" width="3.140625" customWidth="1"/>
    <col min="3249" max="3249" width="4.5703125" customWidth="1"/>
    <col min="3250" max="3250" width="4.85546875" customWidth="1"/>
    <col min="3251" max="3251" width="4.5703125" customWidth="1"/>
    <col min="3252" max="3252" width="5.5703125" customWidth="1"/>
    <col min="3253" max="3253" width="12" bestFit="1" customWidth="1"/>
    <col min="3254" max="3254" width="4.42578125" customWidth="1"/>
    <col min="3255" max="3255" width="3.42578125" customWidth="1"/>
    <col min="3256" max="3256" width="3.7109375" customWidth="1"/>
    <col min="3257" max="3257" width="3.5703125" customWidth="1"/>
    <col min="3258" max="3258" width="12" bestFit="1" customWidth="1"/>
    <col min="3259" max="3259" width="6.5703125" customWidth="1"/>
    <col min="3260" max="3260" width="3.85546875" customWidth="1"/>
    <col min="3261" max="3261" width="4.7109375" customWidth="1"/>
    <col min="3262" max="3264" width="12" bestFit="1" customWidth="1"/>
    <col min="3265" max="3265" width="3.5703125" customWidth="1"/>
    <col min="3266" max="3266" width="12" bestFit="1" customWidth="1"/>
    <col min="3267" max="3267" width="3.140625" customWidth="1"/>
    <col min="3268" max="3268" width="4.5703125" customWidth="1"/>
    <col min="3269" max="3269" width="4.85546875" customWidth="1"/>
    <col min="3270" max="3270" width="4.5703125" customWidth="1"/>
    <col min="3271" max="3271" width="5.5703125" customWidth="1"/>
    <col min="3272" max="3272" width="12" bestFit="1" customWidth="1"/>
    <col min="3273" max="3273" width="4.42578125" customWidth="1"/>
    <col min="3274" max="3274" width="3.42578125" customWidth="1"/>
    <col min="3275" max="3275" width="3.7109375" customWidth="1"/>
    <col min="3276" max="3276" width="3.5703125" customWidth="1"/>
    <col min="3277" max="3277" width="12.7109375" bestFit="1" customWidth="1"/>
    <col min="3278" max="3278" width="6.28515625" customWidth="1"/>
    <col min="3279" max="3279" width="3.85546875" customWidth="1"/>
    <col min="3280" max="3280" width="4.7109375" customWidth="1"/>
    <col min="3281" max="3283" width="12" bestFit="1" customWidth="1"/>
    <col min="3284" max="3284" width="3.5703125" customWidth="1"/>
    <col min="3285" max="3285" width="12" bestFit="1" customWidth="1"/>
    <col min="3286" max="3286" width="3.140625" customWidth="1"/>
    <col min="3287" max="3287" width="4.5703125" customWidth="1"/>
    <col min="3288" max="3288" width="4.85546875" customWidth="1"/>
    <col min="3289" max="3289" width="4.5703125" customWidth="1"/>
    <col min="3290" max="3290" width="5.5703125" customWidth="1"/>
    <col min="3291" max="3291" width="12" bestFit="1" customWidth="1"/>
    <col min="3292" max="3292" width="4.42578125" customWidth="1"/>
    <col min="3293" max="3293" width="3.42578125" customWidth="1"/>
    <col min="3294" max="3294" width="3.7109375" customWidth="1"/>
    <col min="3295" max="3295" width="3.5703125" customWidth="1"/>
    <col min="3296" max="3296" width="12.42578125" bestFit="1" customWidth="1"/>
    <col min="3297" max="3297" width="5.5703125" customWidth="1"/>
    <col min="3298" max="3298" width="3.85546875" customWidth="1"/>
    <col min="3299" max="3299" width="4.7109375" customWidth="1"/>
    <col min="3300" max="3302" width="12" bestFit="1" customWidth="1"/>
    <col min="3303" max="3303" width="3.5703125" customWidth="1"/>
    <col min="3304" max="3304" width="12" bestFit="1" customWidth="1"/>
    <col min="3305" max="3305" width="3.140625" customWidth="1"/>
    <col min="3306" max="3306" width="4.5703125" customWidth="1"/>
    <col min="3307" max="3307" width="4.85546875" customWidth="1"/>
    <col min="3308" max="3308" width="4.5703125" customWidth="1"/>
    <col min="3309" max="3309" width="5.5703125" customWidth="1"/>
    <col min="3310" max="3310" width="12" bestFit="1" customWidth="1"/>
    <col min="3311" max="3311" width="4.42578125" customWidth="1"/>
    <col min="3312" max="3312" width="3.42578125" customWidth="1"/>
    <col min="3313" max="3313" width="3.7109375" customWidth="1"/>
    <col min="3314" max="3314" width="3.5703125" customWidth="1"/>
    <col min="3315" max="3315" width="12" bestFit="1" customWidth="1"/>
    <col min="3316" max="3316" width="5.7109375" customWidth="1"/>
    <col min="3317" max="3317" width="3.85546875" customWidth="1"/>
    <col min="3318" max="3318" width="4.7109375" customWidth="1"/>
    <col min="3319" max="3321" width="12" bestFit="1" customWidth="1"/>
    <col min="3322" max="3322" width="3.5703125" customWidth="1"/>
    <col min="3323" max="3323" width="12" bestFit="1" customWidth="1"/>
    <col min="3324" max="3324" width="3.140625" customWidth="1"/>
    <col min="3325" max="3325" width="4.5703125" customWidth="1"/>
    <col min="3326" max="3326" width="4.85546875" customWidth="1"/>
    <col min="3327" max="3327" width="4.5703125" customWidth="1"/>
    <col min="3328" max="3328" width="5.5703125" customWidth="1"/>
    <col min="3329" max="3329" width="12" bestFit="1" customWidth="1"/>
    <col min="3330" max="3330" width="4.42578125" customWidth="1"/>
    <col min="3331" max="3331" width="3.42578125" customWidth="1"/>
    <col min="3332" max="3332" width="3.7109375" customWidth="1"/>
    <col min="3333" max="3333" width="3.5703125" customWidth="1"/>
    <col min="3334" max="3334" width="12" bestFit="1" customWidth="1"/>
    <col min="3335" max="3335" width="5.42578125" customWidth="1"/>
    <col min="3336" max="3336" width="3.85546875" customWidth="1"/>
    <col min="3337" max="3337" width="4.7109375" customWidth="1"/>
    <col min="3338" max="3340" width="12" bestFit="1" customWidth="1"/>
    <col min="3341" max="3341" width="3.5703125" customWidth="1"/>
    <col min="3342" max="3342" width="12" bestFit="1" customWidth="1"/>
    <col min="3343" max="3343" width="3.140625" customWidth="1"/>
    <col min="3344" max="3344" width="4.5703125" customWidth="1"/>
    <col min="3345" max="3345" width="4.85546875" customWidth="1"/>
    <col min="3346" max="3346" width="4.5703125" customWidth="1"/>
    <col min="3347" max="3347" width="5.5703125" customWidth="1"/>
    <col min="3348" max="3348" width="12" bestFit="1" customWidth="1"/>
    <col min="3349" max="3349" width="4.42578125" customWidth="1"/>
    <col min="3350" max="3350" width="3.42578125" customWidth="1"/>
    <col min="3351" max="3351" width="3.7109375" customWidth="1"/>
    <col min="3352" max="3352" width="3.5703125" customWidth="1"/>
    <col min="3353" max="3353" width="12" bestFit="1" customWidth="1"/>
    <col min="3354" max="3355" width="3.85546875" customWidth="1"/>
    <col min="3356" max="3356" width="4.7109375" customWidth="1"/>
    <col min="3357" max="3359" width="12" bestFit="1" customWidth="1"/>
    <col min="3360" max="3360" width="3.5703125" customWidth="1"/>
    <col min="3361" max="3361" width="12" bestFit="1" customWidth="1"/>
    <col min="3362" max="3362" width="3.140625" customWidth="1"/>
    <col min="3363" max="3363" width="4.5703125" customWidth="1"/>
    <col min="3364" max="3364" width="4.85546875" customWidth="1"/>
    <col min="3365" max="3365" width="4.5703125" customWidth="1"/>
    <col min="3366" max="3366" width="5.5703125" customWidth="1"/>
    <col min="3367" max="3367" width="12" bestFit="1" customWidth="1"/>
    <col min="3368" max="3368" width="4.42578125" customWidth="1"/>
    <col min="3369" max="3369" width="3.42578125" customWidth="1"/>
    <col min="3370" max="3370" width="3.7109375" customWidth="1"/>
    <col min="3371" max="3371" width="3.5703125" customWidth="1"/>
    <col min="3372" max="3372" width="12" bestFit="1" customWidth="1"/>
    <col min="3373" max="3373" width="5.7109375" customWidth="1"/>
    <col min="3374" max="3374" width="3.85546875" customWidth="1"/>
    <col min="3375" max="3375" width="4.7109375" customWidth="1"/>
    <col min="3376" max="3378" width="12" bestFit="1" customWidth="1"/>
    <col min="3379" max="3379" width="3.5703125" customWidth="1"/>
    <col min="3380" max="3380" width="12" bestFit="1" customWidth="1"/>
    <col min="3381" max="3381" width="3.140625" customWidth="1"/>
    <col min="3382" max="3382" width="4.5703125" customWidth="1"/>
    <col min="3383" max="3383" width="4.85546875" customWidth="1"/>
    <col min="3384" max="3384" width="4.5703125" customWidth="1"/>
    <col min="3385" max="3385" width="5.5703125" customWidth="1"/>
    <col min="3386" max="3386" width="12" bestFit="1" customWidth="1"/>
    <col min="3387" max="3387" width="4.42578125" customWidth="1"/>
    <col min="3388" max="3388" width="3.42578125" customWidth="1"/>
    <col min="3389" max="3389" width="3.7109375" customWidth="1"/>
    <col min="3390" max="3390" width="3.5703125" customWidth="1"/>
    <col min="3391" max="3391" width="12" bestFit="1" customWidth="1"/>
    <col min="3392" max="3392" width="3.7109375" customWidth="1"/>
    <col min="3393" max="3393" width="3.85546875" customWidth="1"/>
    <col min="3394" max="3394" width="4.7109375" customWidth="1"/>
    <col min="3395" max="3397" width="12" bestFit="1" customWidth="1"/>
    <col min="3398" max="3398" width="3.5703125" customWidth="1"/>
    <col min="3399" max="3399" width="12" bestFit="1" customWidth="1"/>
    <col min="3400" max="3400" width="3.140625" customWidth="1"/>
    <col min="3401" max="3401" width="4.5703125" customWidth="1"/>
    <col min="3402" max="3402" width="4.85546875" customWidth="1"/>
    <col min="3403" max="3403" width="4.5703125" customWidth="1"/>
    <col min="3404" max="3404" width="5.5703125" customWidth="1"/>
    <col min="3405" max="3405" width="12" bestFit="1" customWidth="1"/>
    <col min="3406" max="3406" width="4.42578125" customWidth="1"/>
    <col min="3407" max="3407" width="3.42578125" customWidth="1"/>
    <col min="3408" max="3408" width="3.7109375" customWidth="1"/>
    <col min="3409" max="3409" width="3.5703125" customWidth="1"/>
    <col min="3410" max="3410" width="12" bestFit="1" customWidth="1"/>
    <col min="3411" max="3411" width="5" customWidth="1"/>
    <col min="3412" max="3412" width="3.85546875" customWidth="1"/>
    <col min="3413" max="3413" width="4.7109375" customWidth="1"/>
    <col min="3414" max="3416" width="12" bestFit="1" customWidth="1"/>
    <col min="3417" max="3417" width="3.5703125" customWidth="1"/>
    <col min="3418" max="3418" width="12" bestFit="1" customWidth="1"/>
    <col min="3419" max="3419" width="3.140625" customWidth="1"/>
    <col min="3420" max="3420" width="4.5703125" customWidth="1"/>
    <col min="3421" max="3421" width="4.85546875" customWidth="1"/>
    <col min="3422" max="3422" width="4.5703125" customWidth="1"/>
    <col min="3423" max="3423" width="5.5703125" customWidth="1"/>
    <col min="3424" max="3424" width="12" bestFit="1" customWidth="1"/>
    <col min="3425" max="3425" width="4.42578125" customWidth="1"/>
    <col min="3426" max="3426" width="3.42578125" customWidth="1"/>
    <col min="3427" max="3427" width="3.7109375" customWidth="1"/>
    <col min="3428" max="3428" width="3.5703125" customWidth="1"/>
    <col min="3429" max="3429" width="12" bestFit="1" customWidth="1"/>
    <col min="3430" max="3430" width="6.42578125" customWidth="1"/>
    <col min="3431" max="3431" width="3.85546875" customWidth="1"/>
    <col min="3432" max="3432" width="4.7109375" customWidth="1"/>
    <col min="3433" max="3435" width="12" bestFit="1" customWidth="1"/>
    <col min="3436" max="3436" width="3.5703125" customWidth="1"/>
    <col min="3437" max="3437" width="12" bestFit="1" customWidth="1"/>
    <col min="3438" max="3438" width="3.140625" customWidth="1"/>
    <col min="3439" max="3439" width="4.5703125" customWidth="1"/>
    <col min="3440" max="3440" width="4.85546875" customWidth="1"/>
    <col min="3441" max="3441" width="4.5703125" customWidth="1"/>
    <col min="3442" max="3442" width="5.5703125" customWidth="1"/>
    <col min="3443" max="3443" width="12" bestFit="1" customWidth="1"/>
    <col min="3444" max="3444" width="4.42578125" customWidth="1"/>
    <col min="3445" max="3445" width="3.42578125" customWidth="1"/>
    <col min="3446" max="3446" width="3.7109375" customWidth="1"/>
    <col min="3447" max="3447" width="3.5703125" customWidth="1"/>
    <col min="3448" max="3448" width="12.5703125" bestFit="1" customWidth="1"/>
    <col min="3449" max="3449" width="6.7109375" customWidth="1"/>
    <col min="3450" max="3450" width="3.85546875" customWidth="1"/>
    <col min="3451" max="3451" width="4.7109375" customWidth="1"/>
    <col min="3452" max="3454" width="12" bestFit="1" customWidth="1"/>
    <col min="3455" max="3455" width="3.5703125" customWidth="1"/>
    <col min="3456" max="3456" width="12" bestFit="1" customWidth="1"/>
    <col min="3457" max="3457" width="3.140625" customWidth="1"/>
    <col min="3458" max="3458" width="4.5703125" customWidth="1"/>
    <col min="3459" max="3459" width="4.85546875" customWidth="1"/>
    <col min="3460" max="3460" width="4.5703125" customWidth="1"/>
    <col min="3461" max="3461" width="5.5703125" customWidth="1"/>
    <col min="3462" max="3462" width="12" bestFit="1" customWidth="1"/>
    <col min="3463" max="3463" width="4.42578125" customWidth="1"/>
    <col min="3464" max="3464" width="3.42578125" customWidth="1"/>
    <col min="3465" max="3465" width="3.7109375" customWidth="1"/>
    <col min="3466" max="3466" width="3.5703125" customWidth="1"/>
    <col min="3467" max="3467" width="12.85546875" bestFit="1" customWidth="1"/>
    <col min="3468" max="3468" width="6.42578125" customWidth="1"/>
    <col min="3469" max="3469" width="3.85546875" customWidth="1"/>
    <col min="3470" max="3470" width="4.7109375" customWidth="1"/>
    <col min="3471" max="3473" width="12" bestFit="1" customWidth="1"/>
    <col min="3474" max="3474" width="3.5703125" customWidth="1"/>
    <col min="3475" max="3475" width="12" bestFit="1" customWidth="1"/>
    <col min="3476" max="3476" width="3.140625" customWidth="1"/>
    <col min="3477" max="3477" width="4.5703125" customWidth="1"/>
    <col min="3478" max="3478" width="4.85546875" customWidth="1"/>
    <col min="3479" max="3479" width="4.5703125" customWidth="1"/>
    <col min="3480" max="3480" width="5.5703125" customWidth="1"/>
    <col min="3481" max="3481" width="12" bestFit="1" customWidth="1"/>
    <col min="3482" max="3482" width="4.42578125" customWidth="1"/>
    <col min="3483" max="3483" width="3.42578125" customWidth="1"/>
    <col min="3484" max="3484" width="3.7109375" customWidth="1"/>
    <col min="3485" max="3485" width="3.5703125" customWidth="1"/>
    <col min="3486" max="3486" width="12.5703125" bestFit="1" customWidth="1"/>
    <col min="3487" max="3487" width="7.42578125" customWidth="1"/>
    <col min="3488" max="3488" width="3.85546875" customWidth="1"/>
    <col min="3489" max="3489" width="4.7109375" customWidth="1"/>
    <col min="3490" max="3492" width="12" bestFit="1" customWidth="1"/>
    <col min="3493" max="3493" width="3.5703125" customWidth="1"/>
    <col min="3494" max="3494" width="12" bestFit="1" customWidth="1"/>
    <col min="3495" max="3495" width="3.140625" customWidth="1"/>
    <col min="3496" max="3496" width="4.5703125" customWidth="1"/>
    <col min="3497" max="3497" width="4.85546875" customWidth="1"/>
    <col min="3498" max="3498" width="4.5703125" customWidth="1"/>
    <col min="3499" max="3499" width="5.5703125" customWidth="1"/>
    <col min="3500" max="3500" width="12" bestFit="1" customWidth="1"/>
    <col min="3501" max="3501" width="4.42578125" customWidth="1"/>
    <col min="3502" max="3502" width="3.42578125" customWidth="1"/>
    <col min="3503" max="3503" width="3.7109375" customWidth="1"/>
    <col min="3504" max="3504" width="3.5703125" customWidth="1"/>
    <col min="3505" max="3505" width="13.5703125" bestFit="1" customWidth="1"/>
    <col min="3506" max="3506" width="5.140625" customWidth="1"/>
    <col min="3507" max="3507" width="3.85546875" customWidth="1"/>
    <col min="3508" max="3508" width="4.7109375" customWidth="1"/>
    <col min="3509" max="3511" width="12" bestFit="1" customWidth="1"/>
    <col min="3512" max="3512" width="3.5703125" customWidth="1"/>
    <col min="3513" max="3513" width="12" bestFit="1" customWidth="1"/>
    <col min="3514" max="3514" width="3.140625" customWidth="1"/>
    <col min="3515" max="3515" width="4.5703125" customWidth="1"/>
    <col min="3516" max="3516" width="4.85546875" customWidth="1"/>
    <col min="3517" max="3517" width="4.5703125" customWidth="1"/>
    <col min="3518" max="3518" width="5.5703125" customWidth="1"/>
    <col min="3519" max="3519" width="12" bestFit="1" customWidth="1"/>
    <col min="3520" max="3520" width="4.42578125" customWidth="1"/>
    <col min="3521" max="3521" width="3.42578125" customWidth="1"/>
    <col min="3522" max="3522" width="3.7109375" customWidth="1"/>
    <col min="3523" max="3523" width="3.5703125" customWidth="1"/>
    <col min="3524" max="3524" width="12" bestFit="1" customWidth="1"/>
    <col min="3525" max="3525" width="6.28515625" customWidth="1"/>
    <col min="3526" max="3526" width="3.85546875" customWidth="1"/>
    <col min="3527" max="3527" width="4.7109375" customWidth="1"/>
    <col min="3528" max="3530" width="12" bestFit="1" customWidth="1"/>
    <col min="3531" max="3531" width="3.5703125" customWidth="1"/>
    <col min="3532" max="3532" width="12" bestFit="1" customWidth="1"/>
    <col min="3533" max="3533" width="3.140625" customWidth="1"/>
    <col min="3534" max="3534" width="4.5703125" customWidth="1"/>
    <col min="3535" max="3535" width="4.85546875" customWidth="1"/>
    <col min="3536" max="3536" width="4.5703125" customWidth="1"/>
    <col min="3537" max="3537" width="5.5703125" customWidth="1"/>
    <col min="3538" max="3538" width="12" bestFit="1" customWidth="1"/>
    <col min="3539" max="3539" width="4.42578125" customWidth="1"/>
    <col min="3540" max="3540" width="3.42578125" customWidth="1"/>
    <col min="3541" max="3541" width="3.7109375" customWidth="1"/>
    <col min="3542" max="3542" width="3.5703125" customWidth="1"/>
    <col min="3543" max="3543" width="12.42578125" bestFit="1" customWidth="1"/>
    <col min="3544" max="3544" width="5.28515625" customWidth="1"/>
    <col min="3545" max="3545" width="3.85546875" customWidth="1"/>
    <col min="3546" max="3546" width="4.7109375" customWidth="1"/>
    <col min="3547" max="3549" width="12" bestFit="1" customWidth="1"/>
    <col min="3550" max="3550" width="3.5703125" customWidth="1"/>
    <col min="3551" max="3551" width="12" bestFit="1" customWidth="1"/>
    <col min="3552" max="3552" width="3.140625" customWidth="1"/>
    <col min="3553" max="3553" width="4.5703125" customWidth="1"/>
    <col min="3554" max="3554" width="4.85546875" customWidth="1"/>
    <col min="3555" max="3555" width="4.5703125" customWidth="1"/>
    <col min="3556" max="3556" width="5.5703125" customWidth="1"/>
    <col min="3557" max="3557" width="12" bestFit="1" customWidth="1"/>
    <col min="3558" max="3558" width="4.42578125" customWidth="1"/>
    <col min="3559" max="3559" width="3.42578125" customWidth="1"/>
    <col min="3560" max="3560" width="3.7109375" customWidth="1"/>
    <col min="3561" max="3561" width="3.5703125" customWidth="1"/>
    <col min="3562" max="3562" width="12" bestFit="1" customWidth="1"/>
    <col min="3563" max="3563" width="5.5703125" customWidth="1"/>
    <col min="3564" max="3564" width="3.85546875" customWidth="1"/>
    <col min="3565" max="3565" width="4.7109375" customWidth="1"/>
    <col min="3566" max="3568" width="12" bestFit="1" customWidth="1"/>
    <col min="3569" max="3569" width="3.5703125" customWidth="1"/>
    <col min="3570" max="3570" width="12" bestFit="1" customWidth="1"/>
    <col min="3571" max="3571" width="3.140625" customWidth="1"/>
    <col min="3572" max="3572" width="4.5703125" customWidth="1"/>
    <col min="3573" max="3573" width="4.85546875" customWidth="1"/>
    <col min="3574" max="3574" width="4.5703125" customWidth="1"/>
    <col min="3575" max="3575" width="5.5703125" customWidth="1"/>
    <col min="3576" max="3576" width="12" bestFit="1" customWidth="1"/>
    <col min="3577" max="3577" width="4.42578125" customWidth="1"/>
    <col min="3578" max="3578" width="3.42578125" customWidth="1"/>
    <col min="3579" max="3579" width="3.7109375" customWidth="1"/>
    <col min="3580" max="3580" width="3.5703125" customWidth="1"/>
    <col min="3581" max="3581" width="12" bestFit="1" customWidth="1"/>
    <col min="3582" max="3582" width="5.42578125" customWidth="1"/>
    <col min="3583" max="3583" width="3.85546875" customWidth="1"/>
    <col min="3584" max="3584" width="4.7109375" customWidth="1"/>
    <col min="3585" max="3587" width="12" bestFit="1" customWidth="1"/>
    <col min="3588" max="3588" width="3.5703125" customWidth="1"/>
    <col min="3589" max="3589" width="12" bestFit="1" customWidth="1"/>
    <col min="3590" max="3590" width="3.140625" customWidth="1"/>
    <col min="3591" max="3591" width="4.5703125" customWidth="1"/>
    <col min="3592" max="3592" width="4.85546875" customWidth="1"/>
    <col min="3593" max="3593" width="4.5703125" customWidth="1"/>
    <col min="3594" max="3594" width="5.5703125" customWidth="1"/>
    <col min="3595" max="3595" width="12" bestFit="1" customWidth="1"/>
    <col min="3596" max="3596" width="4.42578125" customWidth="1"/>
    <col min="3597" max="3597" width="3.42578125" customWidth="1"/>
    <col min="3598" max="3598" width="3.7109375" customWidth="1"/>
    <col min="3599" max="3599" width="3.5703125" customWidth="1"/>
    <col min="3600" max="3600" width="12" bestFit="1" customWidth="1"/>
    <col min="3601" max="3601" width="12.42578125" bestFit="1" customWidth="1"/>
    <col min="3602" max="3602" width="6.28515625" customWidth="1"/>
    <col min="3603" max="3603" width="3.85546875" customWidth="1"/>
    <col min="3604" max="3604" width="4.7109375" customWidth="1"/>
    <col min="3605" max="3607" width="12" bestFit="1" customWidth="1"/>
    <col min="3608" max="3608" width="3.5703125" customWidth="1"/>
    <col min="3609" max="3609" width="12" bestFit="1" customWidth="1"/>
    <col min="3610" max="3610" width="3.140625" customWidth="1"/>
    <col min="3611" max="3611" width="4.5703125" customWidth="1"/>
    <col min="3612" max="3612" width="4.85546875" customWidth="1"/>
    <col min="3613" max="3613" width="4.5703125" customWidth="1"/>
    <col min="3614" max="3614" width="5.5703125" customWidth="1"/>
    <col min="3615" max="3615" width="12" bestFit="1" customWidth="1"/>
    <col min="3616" max="3616" width="4.42578125" customWidth="1"/>
    <col min="3617" max="3617" width="3.42578125" customWidth="1"/>
    <col min="3618" max="3618" width="3.7109375" customWidth="1"/>
    <col min="3619" max="3619" width="3.5703125" customWidth="1"/>
    <col min="3620" max="3620" width="12" bestFit="1" customWidth="1"/>
    <col min="3621" max="3621" width="5.7109375" customWidth="1"/>
    <col min="3622" max="3622" width="3.85546875" customWidth="1"/>
    <col min="3623" max="3623" width="4.7109375" customWidth="1"/>
    <col min="3624" max="3626" width="12" bestFit="1" customWidth="1"/>
    <col min="3627" max="3627" width="3.5703125" customWidth="1"/>
    <col min="3628" max="3628" width="12" bestFit="1" customWidth="1"/>
    <col min="3629" max="3629" width="3.140625" customWidth="1"/>
    <col min="3630" max="3630" width="4.5703125" customWidth="1"/>
    <col min="3631" max="3631" width="4.85546875" customWidth="1"/>
    <col min="3632" max="3632" width="4.5703125" customWidth="1"/>
    <col min="3633" max="3633" width="5.5703125" customWidth="1"/>
    <col min="3634" max="3634" width="12" bestFit="1" customWidth="1"/>
    <col min="3635" max="3635" width="4.42578125" customWidth="1"/>
    <col min="3636" max="3636" width="3.42578125" customWidth="1"/>
    <col min="3637" max="3637" width="3.7109375" customWidth="1"/>
    <col min="3638" max="3638" width="3.5703125" customWidth="1"/>
    <col min="3639" max="3639" width="12" bestFit="1" customWidth="1"/>
    <col min="3640" max="3640" width="3.7109375" customWidth="1"/>
    <col min="3641" max="3641" width="3.85546875" customWidth="1"/>
    <col min="3642" max="3642" width="4.7109375" customWidth="1"/>
    <col min="3643" max="3645" width="12" bestFit="1" customWidth="1"/>
    <col min="3646" max="3646" width="3.5703125" customWidth="1"/>
    <col min="3647" max="3647" width="12" bestFit="1" customWidth="1"/>
    <col min="3648" max="3648" width="3.140625" customWidth="1"/>
    <col min="3649" max="3649" width="4.5703125" customWidth="1"/>
    <col min="3650" max="3650" width="4.85546875" customWidth="1"/>
    <col min="3651" max="3651" width="4.5703125" customWidth="1"/>
    <col min="3652" max="3652" width="5.5703125" customWidth="1"/>
    <col min="3653" max="3653" width="12" bestFit="1" customWidth="1"/>
    <col min="3654" max="3654" width="4.42578125" customWidth="1"/>
    <col min="3655" max="3655" width="3.42578125" customWidth="1"/>
    <col min="3656" max="3656" width="3.7109375" customWidth="1"/>
    <col min="3657" max="3657" width="3.5703125" customWidth="1"/>
    <col min="3658" max="3658" width="12" bestFit="1" customWidth="1"/>
    <col min="3659" max="3659" width="6.5703125" customWidth="1"/>
    <col min="3660" max="3660" width="3.85546875" customWidth="1"/>
    <col min="3661" max="3661" width="4.7109375" customWidth="1"/>
    <col min="3662" max="3664" width="12" bestFit="1" customWidth="1"/>
    <col min="3665" max="3665" width="3.5703125" customWidth="1"/>
    <col min="3666" max="3666" width="12" bestFit="1" customWidth="1"/>
    <col min="3667" max="3667" width="3.140625" customWidth="1"/>
    <col min="3668" max="3668" width="4.5703125" customWidth="1"/>
    <col min="3669" max="3669" width="4.85546875" customWidth="1"/>
    <col min="3670" max="3670" width="4.5703125" customWidth="1"/>
    <col min="3671" max="3671" width="5.5703125" customWidth="1"/>
    <col min="3672" max="3672" width="12" bestFit="1" customWidth="1"/>
    <col min="3673" max="3673" width="4.42578125" customWidth="1"/>
    <col min="3674" max="3674" width="3.42578125" customWidth="1"/>
    <col min="3675" max="3675" width="3.7109375" customWidth="1"/>
    <col min="3676" max="3676" width="3.5703125" customWidth="1"/>
    <col min="3677" max="3677" width="12.7109375" bestFit="1" customWidth="1"/>
    <col min="3678" max="3678" width="6.28515625" customWidth="1"/>
    <col min="3679" max="3679" width="3.85546875" customWidth="1"/>
    <col min="3680" max="3680" width="4.7109375" customWidth="1"/>
    <col min="3681" max="3683" width="12" bestFit="1" customWidth="1"/>
    <col min="3684" max="3684" width="3.5703125" customWidth="1"/>
    <col min="3685" max="3685" width="12" bestFit="1" customWidth="1"/>
    <col min="3686" max="3686" width="3.140625" customWidth="1"/>
    <col min="3687" max="3687" width="4.5703125" customWidth="1"/>
    <col min="3688" max="3688" width="4.85546875" customWidth="1"/>
    <col min="3689" max="3689" width="4.5703125" customWidth="1"/>
    <col min="3690" max="3690" width="5.5703125" customWidth="1"/>
    <col min="3691" max="3691" width="12" bestFit="1" customWidth="1"/>
    <col min="3692" max="3692" width="4.42578125" customWidth="1"/>
    <col min="3693" max="3693" width="3.42578125" customWidth="1"/>
    <col min="3694" max="3694" width="3.7109375" customWidth="1"/>
    <col min="3695" max="3695" width="3.5703125" customWidth="1"/>
    <col min="3696" max="3696" width="12.42578125" bestFit="1" customWidth="1"/>
    <col min="3697" max="3697" width="5.5703125" customWidth="1"/>
    <col min="3698" max="3698" width="3.85546875" customWidth="1"/>
    <col min="3699" max="3699" width="4.7109375" customWidth="1"/>
    <col min="3700" max="3702" width="12" bestFit="1" customWidth="1"/>
    <col min="3703" max="3703" width="3.5703125" customWidth="1"/>
    <col min="3704" max="3704" width="12" bestFit="1" customWidth="1"/>
    <col min="3705" max="3705" width="3.140625" customWidth="1"/>
    <col min="3706" max="3706" width="4.5703125" customWidth="1"/>
    <col min="3707" max="3707" width="4.85546875" customWidth="1"/>
    <col min="3708" max="3708" width="4.5703125" customWidth="1"/>
    <col min="3709" max="3709" width="5.5703125" customWidth="1"/>
    <col min="3710" max="3710" width="12" bestFit="1" customWidth="1"/>
    <col min="3711" max="3711" width="4.42578125" customWidth="1"/>
    <col min="3712" max="3712" width="3.42578125" customWidth="1"/>
    <col min="3713" max="3713" width="3.7109375" customWidth="1"/>
    <col min="3714" max="3714" width="3.5703125" customWidth="1"/>
    <col min="3715" max="3715" width="12" bestFit="1" customWidth="1"/>
    <col min="3716" max="3716" width="5.7109375" customWidth="1"/>
    <col min="3717" max="3717" width="3.85546875" customWidth="1"/>
    <col min="3718" max="3718" width="4.7109375" customWidth="1"/>
    <col min="3719" max="3721" width="12" bestFit="1" customWidth="1"/>
    <col min="3722" max="3722" width="3.5703125" customWidth="1"/>
    <col min="3723" max="3723" width="12" bestFit="1" customWidth="1"/>
    <col min="3724" max="3724" width="3.140625" customWidth="1"/>
    <col min="3725" max="3725" width="4.5703125" customWidth="1"/>
    <col min="3726" max="3726" width="4.85546875" customWidth="1"/>
    <col min="3727" max="3727" width="4.5703125" customWidth="1"/>
    <col min="3728" max="3728" width="5.5703125" customWidth="1"/>
    <col min="3729" max="3729" width="12" bestFit="1" customWidth="1"/>
    <col min="3730" max="3730" width="4.42578125" customWidth="1"/>
    <col min="3731" max="3731" width="3.42578125" customWidth="1"/>
    <col min="3732" max="3732" width="3.7109375" customWidth="1"/>
    <col min="3733" max="3733" width="3.5703125" customWidth="1"/>
    <col min="3734" max="3734" width="12" bestFit="1" customWidth="1"/>
    <col min="3735" max="3735" width="5.42578125" customWidth="1"/>
    <col min="3736" max="3736" width="3.85546875" customWidth="1"/>
    <col min="3737" max="3737" width="4.7109375" customWidth="1"/>
    <col min="3738" max="3740" width="12" bestFit="1" customWidth="1"/>
    <col min="3741" max="3741" width="3.5703125" customWidth="1"/>
    <col min="3742" max="3742" width="12" bestFit="1" customWidth="1"/>
    <col min="3743" max="3743" width="3.140625" customWidth="1"/>
    <col min="3744" max="3744" width="4.5703125" customWidth="1"/>
    <col min="3745" max="3745" width="4.85546875" customWidth="1"/>
    <col min="3746" max="3746" width="4.5703125" customWidth="1"/>
    <col min="3747" max="3747" width="5.5703125" customWidth="1"/>
    <col min="3748" max="3748" width="12" bestFit="1" customWidth="1"/>
    <col min="3749" max="3749" width="4.42578125" customWidth="1"/>
    <col min="3750" max="3750" width="3.42578125" customWidth="1"/>
    <col min="3751" max="3751" width="3.7109375" customWidth="1"/>
    <col min="3752" max="3752" width="3.5703125" customWidth="1"/>
    <col min="3753" max="3753" width="12" bestFit="1" customWidth="1"/>
    <col min="3754" max="3755" width="3.85546875" customWidth="1"/>
    <col min="3756" max="3756" width="4.7109375" customWidth="1"/>
    <col min="3757" max="3759" width="12" bestFit="1" customWidth="1"/>
    <col min="3760" max="3760" width="3.5703125" customWidth="1"/>
    <col min="3761" max="3761" width="12" bestFit="1" customWidth="1"/>
    <col min="3762" max="3762" width="3.140625" customWidth="1"/>
    <col min="3763" max="3763" width="4.5703125" customWidth="1"/>
    <col min="3764" max="3764" width="4.85546875" customWidth="1"/>
    <col min="3765" max="3765" width="4.5703125" customWidth="1"/>
    <col min="3766" max="3766" width="5.5703125" customWidth="1"/>
    <col min="3767" max="3767" width="12" bestFit="1" customWidth="1"/>
    <col min="3768" max="3768" width="4.42578125" customWidth="1"/>
    <col min="3769" max="3769" width="3.42578125" customWidth="1"/>
    <col min="3770" max="3770" width="3.7109375" customWidth="1"/>
    <col min="3771" max="3771" width="3.5703125" customWidth="1"/>
    <col min="3772" max="3772" width="12" bestFit="1" customWidth="1"/>
    <col min="3773" max="3773" width="5.7109375" customWidth="1"/>
    <col min="3774" max="3774" width="3.85546875" customWidth="1"/>
    <col min="3775" max="3775" width="4.7109375" customWidth="1"/>
    <col min="3776" max="3778" width="12" bestFit="1" customWidth="1"/>
    <col min="3779" max="3779" width="3.5703125" customWidth="1"/>
    <col min="3780" max="3780" width="12" bestFit="1" customWidth="1"/>
    <col min="3781" max="3781" width="3.140625" customWidth="1"/>
    <col min="3782" max="3782" width="4.5703125" customWidth="1"/>
    <col min="3783" max="3783" width="4.85546875" customWidth="1"/>
    <col min="3784" max="3784" width="4.5703125" customWidth="1"/>
    <col min="3785" max="3785" width="5.5703125" customWidth="1"/>
    <col min="3786" max="3786" width="12" bestFit="1" customWidth="1"/>
    <col min="3787" max="3787" width="4.42578125" customWidth="1"/>
    <col min="3788" max="3788" width="3.42578125" customWidth="1"/>
    <col min="3789" max="3789" width="3.7109375" customWidth="1"/>
    <col min="3790" max="3790" width="3.5703125" customWidth="1"/>
    <col min="3791" max="3791" width="12" bestFit="1" customWidth="1"/>
    <col min="3792" max="3792" width="3.7109375" customWidth="1"/>
    <col min="3793" max="3793" width="3.85546875" customWidth="1"/>
    <col min="3794" max="3794" width="4.7109375" customWidth="1"/>
    <col min="3795" max="3797" width="12" bestFit="1" customWidth="1"/>
    <col min="3798" max="3798" width="3.5703125" customWidth="1"/>
    <col min="3799" max="3799" width="12" bestFit="1" customWidth="1"/>
    <col min="3800" max="3800" width="3.140625" customWidth="1"/>
    <col min="3801" max="3801" width="4.5703125" customWidth="1"/>
    <col min="3802" max="3802" width="4.85546875" customWidth="1"/>
    <col min="3803" max="3803" width="4.5703125" customWidth="1"/>
    <col min="3804" max="3804" width="5.5703125" customWidth="1"/>
    <col min="3805" max="3805" width="12" bestFit="1" customWidth="1"/>
    <col min="3806" max="3806" width="4.42578125" customWidth="1"/>
    <col min="3807" max="3807" width="3.42578125" customWidth="1"/>
    <col min="3808" max="3808" width="3.7109375" customWidth="1"/>
    <col min="3809" max="3809" width="3.5703125" customWidth="1"/>
    <col min="3810" max="3810" width="12" bestFit="1" customWidth="1"/>
    <col min="3811" max="3811" width="5" customWidth="1"/>
    <col min="3812" max="3812" width="3.85546875" customWidth="1"/>
    <col min="3813" max="3813" width="4.7109375" customWidth="1"/>
    <col min="3814" max="3816" width="12" bestFit="1" customWidth="1"/>
    <col min="3817" max="3817" width="3.5703125" customWidth="1"/>
    <col min="3818" max="3818" width="12" bestFit="1" customWidth="1"/>
    <col min="3819" max="3819" width="3.140625" customWidth="1"/>
    <col min="3820" max="3820" width="4.5703125" customWidth="1"/>
    <col min="3821" max="3821" width="4.85546875" customWidth="1"/>
    <col min="3822" max="3822" width="4.5703125" customWidth="1"/>
    <col min="3823" max="3823" width="5.5703125" customWidth="1"/>
    <col min="3824" max="3824" width="12" bestFit="1" customWidth="1"/>
    <col min="3825" max="3825" width="4.42578125" customWidth="1"/>
    <col min="3826" max="3826" width="3.42578125" customWidth="1"/>
    <col min="3827" max="3827" width="3.7109375" customWidth="1"/>
    <col min="3828" max="3828" width="3.5703125" customWidth="1"/>
    <col min="3829" max="3829" width="12" bestFit="1" customWidth="1"/>
    <col min="3830" max="3830" width="6.42578125" customWidth="1"/>
    <col min="3831" max="3831" width="3.85546875" customWidth="1"/>
    <col min="3832" max="3832" width="4.7109375" customWidth="1"/>
    <col min="3833" max="3835" width="12" bestFit="1" customWidth="1"/>
    <col min="3836" max="3836" width="3.5703125" customWidth="1"/>
    <col min="3837" max="3837" width="12" bestFit="1" customWidth="1"/>
    <col min="3838" max="3838" width="3.140625" customWidth="1"/>
    <col min="3839" max="3839" width="4.5703125" customWidth="1"/>
    <col min="3840" max="3840" width="4.85546875" customWidth="1"/>
    <col min="3841" max="3841" width="4.5703125" customWidth="1"/>
    <col min="3842" max="3842" width="5.5703125" customWidth="1"/>
    <col min="3843" max="3843" width="12" bestFit="1" customWidth="1"/>
    <col min="3844" max="3844" width="4.42578125" customWidth="1"/>
    <col min="3845" max="3845" width="3.42578125" customWidth="1"/>
    <col min="3846" max="3846" width="3.7109375" customWidth="1"/>
    <col min="3847" max="3847" width="3.5703125" customWidth="1"/>
    <col min="3848" max="3848" width="12.5703125" bestFit="1" customWidth="1"/>
    <col min="3849" max="3849" width="6.7109375" customWidth="1"/>
    <col min="3850" max="3850" width="3.85546875" customWidth="1"/>
    <col min="3851" max="3851" width="4.7109375" customWidth="1"/>
    <col min="3852" max="3854" width="12" bestFit="1" customWidth="1"/>
    <col min="3855" max="3855" width="3.5703125" customWidth="1"/>
    <col min="3856" max="3856" width="12" bestFit="1" customWidth="1"/>
    <col min="3857" max="3857" width="3.140625" customWidth="1"/>
    <col min="3858" max="3858" width="4.5703125" customWidth="1"/>
    <col min="3859" max="3859" width="4.85546875" customWidth="1"/>
    <col min="3860" max="3860" width="4.5703125" customWidth="1"/>
    <col min="3861" max="3861" width="5.5703125" customWidth="1"/>
    <col min="3862" max="3862" width="12" bestFit="1" customWidth="1"/>
    <col min="3863" max="3863" width="4.42578125" customWidth="1"/>
    <col min="3864" max="3864" width="3.42578125" customWidth="1"/>
    <col min="3865" max="3865" width="3.7109375" customWidth="1"/>
    <col min="3866" max="3866" width="3.5703125" customWidth="1"/>
    <col min="3867" max="3867" width="12.85546875" bestFit="1" customWidth="1"/>
    <col min="3868" max="3868" width="6.42578125" customWidth="1"/>
    <col min="3869" max="3869" width="3.85546875" customWidth="1"/>
    <col min="3870" max="3870" width="4.7109375" customWidth="1"/>
    <col min="3871" max="3873" width="12" bestFit="1" customWidth="1"/>
    <col min="3874" max="3874" width="3.5703125" customWidth="1"/>
    <col min="3875" max="3875" width="12" bestFit="1" customWidth="1"/>
    <col min="3876" max="3876" width="3.140625" customWidth="1"/>
    <col min="3877" max="3877" width="4.5703125" customWidth="1"/>
    <col min="3878" max="3878" width="4.85546875" customWidth="1"/>
    <col min="3879" max="3879" width="4.5703125" customWidth="1"/>
    <col min="3880" max="3880" width="5.5703125" customWidth="1"/>
    <col min="3881" max="3881" width="12" bestFit="1" customWidth="1"/>
    <col min="3882" max="3882" width="4.42578125" customWidth="1"/>
    <col min="3883" max="3883" width="3.42578125" customWidth="1"/>
    <col min="3884" max="3884" width="3.7109375" customWidth="1"/>
    <col min="3885" max="3885" width="3.5703125" customWidth="1"/>
    <col min="3886" max="3886" width="12.5703125" bestFit="1" customWidth="1"/>
    <col min="3887" max="3887" width="7.42578125" customWidth="1"/>
    <col min="3888" max="3888" width="3.85546875" customWidth="1"/>
    <col min="3889" max="3889" width="4.7109375" customWidth="1"/>
    <col min="3890" max="3892" width="12" bestFit="1" customWidth="1"/>
    <col min="3893" max="3893" width="3.5703125" customWidth="1"/>
    <col min="3894" max="3894" width="12" bestFit="1" customWidth="1"/>
    <col min="3895" max="3895" width="3.140625" customWidth="1"/>
    <col min="3896" max="3896" width="4.5703125" customWidth="1"/>
    <col min="3897" max="3897" width="4.85546875" customWidth="1"/>
    <col min="3898" max="3898" width="4.5703125" customWidth="1"/>
    <col min="3899" max="3899" width="5.5703125" customWidth="1"/>
    <col min="3900" max="3900" width="12" bestFit="1" customWidth="1"/>
    <col min="3901" max="3901" width="4.42578125" customWidth="1"/>
    <col min="3902" max="3902" width="3.42578125" customWidth="1"/>
    <col min="3903" max="3903" width="3.7109375" customWidth="1"/>
    <col min="3904" max="3904" width="3.5703125" customWidth="1"/>
    <col min="3905" max="3905" width="13.5703125" bestFit="1" customWidth="1"/>
    <col min="3906" max="3906" width="5.140625" customWidth="1"/>
    <col min="3907" max="3907" width="3.85546875" customWidth="1"/>
    <col min="3908" max="3908" width="4.7109375" customWidth="1"/>
    <col min="3909" max="3911" width="12" bestFit="1" customWidth="1"/>
    <col min="3912" max="3912" width="3.5703125" customWidth="1"/>
    <col min="3913" max="3913" width="12" bestFit="1" customWidth="1"/>
    <col min="3914" max="3914" width="3.140625" customWidth="1"/>
    <col min="3915" max="3915" width="4.5703125" customWidth="1"/>
    <col min="3916" max="3916" width="4.85546875" customWidth="1"/>
    <col min="3917" max="3917" width="4.5703125" customWidth="1"/>
    <col min="3918" max="3918" width="5.5703125" customWidth="1"/>
    <col min="3919" max="3919" width="12" bestFit="1" customWidth="1"/>
    <col min="3920" max="3920" width="4.42578125" customWidth="1"/>
    <col min="3921" max="3921" width="3.42578125" customWidth="1"/>
    <col min="3922" max="3922" width="3.7109375" customWidth="1"/>
    <col min="3923" max="3923" width="3.5703125" customWidth="1"/>
    <col min="3924" max="3924" width="12" bestFit="1" customWidth="1"/>
    <col min="3925" max="3925" width="6.28515625" customWidth="1"/>
    <col min="3926" max="3926" width="3.85546875" customWidth="1"/>
    <col min="3927" max="3927" width="4.7109375" customWidth="1"/>
    <col min="3928" max="3930" width="12" bestFit="1" customWidth="1"/>
    <col min="3931" max="3931" width="3.5703125" customWidth="1"/>
    <col min="3932" max="3932" width="12" bestFit="1" customWidth="1"/>
    <col min="3933" max="3933" width="3.140625" customWidth="1"/>
    <col min="3934" max="3934" width="4.5703125" customWidth="1"/>
    <col min="3935" max="3935" width="4.85546875" customWidth="1"/>
    <col min="3936" max="3936" width="4.5703125" customWidth="1"/>
    <col min="3937" max="3937" width="5.5703125" customWidth="1"/>
    <col min="3938" max="3938" width="12" bestFit="1" customWidth="1"/>
    <col min="3939" max="3939" width="4.42578125" customWidth="1"/>
    <col min="3940" max="3940" width="3.42578125" customWidth="1"/>
    <col min="3941" max="3941" width="3.7109375" customWidth="1"/>
    <col min="3942" max="3942" width="3.5703125" customWidth="1"/>
    <col min="3943" max="3943" width="12.42578125" bestFit="1" customWidth="1"/>
    <col min="3944" max="3944" width="5.28515625" customWidth="1"/>
    <col min="3945" max="3945" width="3.85546875" customWidth="1"/>
    <col min="3946" max="3946" width="4.7109375" customWidth="1"/>
    <col min="3947" max="3949" width="12" bestFit="1" customWidth="1"/>
    <col min="3950" max="3950" width="3.5703125" customWidth="1"/>
    <col min="3951" max="3951" width="12" bestFit="1" customWidth="1"/>
    <col min="3952" max="3952" width="3.140625" customWidth="1"/>
    <col min="3953" max="3953" width="4.5703125" customWidth="1"/>
    <col min="3954" max="3954" width="4.85546875" customWidth="1"/>
    <col min="3955" max="3955" width="4.5703125" customWidth="1"/>
    <col min="3956" max="3956" width="5.5703125" customWidth="1"/>
    <col min="3957" max="3957" width="12" bestFit="1" customWidth="1"/>
    <col min="3958" max="3958" width="4.42578125" customWidth="1"/>
    <col min="3959" max="3959" width="3.42578125" customWidth="1"/>
    <col min="3960" max="3960" width="3.7109375" customWidth="1"/>
    <col min="3961" max="3961" width="3.5703125" customWidth="1"/>
    <col min="3962" max="3962" width="12" bestFit="1" customWidth="1"/>
    <col min="3963" max="3963" width="5.5703125" customWidth="1"/>
    <col min="3964" max="3964" width="3.85546875" customWidth="1"/>
    <col min="3965" max="3965" width="4.7109375" customWidth="1"/>
    <col min="3966" max="3968" width="12" bestFit="1" customWidth="1"/>
    <col min="3969" max="3969" width="3.5703125" customWidth="1"/>
    <col min="3970" max="3970" width="12" bestFit="1" customWidth="1"/>
    <col min="3971" max="3971" width="3.140625" customWidth="1"/>
    <col min="3972" max="3972" width="4.5703125" customWidth="1"/>
    <col min="3973" max="3973" width="4.85546875" customWidth="1"/>
    <col min="3974" max="3974" width="4.5703125" customWidth="1"/>
    <col min="3975" max="3975" width="5.5703125" customWidth="1"/>
    <col min="3976" max="3976" width="12" bestFit="1" customWidth="1"/>
    <col min="3977" max="3977" width="4.42578125" customWidth="1"/>
    <col min="3978" max="3978" width="3.42578125" customWidth="1"/>
    <col min="3979" max="3979" width="3.7109375" customWidth="1"/>
    <col min="3980" max="3980" width="3.5703125" customWidth="1"/>
    <col min="3981" max="3981" width="12" bestFit="1" customWidth="1"/>
    <col min="3982" max="3982" width="5.42578125" customWidth="1"/>
    <col min="3983" max="3983" width="3.85546875" customWidth="1"/>
    <col min="3984" max="3984" width="4.7109375" customWidth="1"/>
    <col min="3985" max="3987" width="12" bestFit="1" customWidth="1"/>
    <col min="3988" max="3988" width="3.5703125" customWidth="1"/>
    <col min="3989" max="3989" width="12" bestFit="1" customWidth="1"/>
    <col min="3990" max="3990" width="3.140625" customWidth="1"/>
    <col min="3991" max="3991" width="4.5703125" customWidth="1"/>
    <col min="3992" max="3992" width="4.85546875" customWidth="1"/>
    <col min="3993" max="3993" width="4.5703125" customWidth="1"/>
    <col min="3994" max="3994" width="5.5703125" customWidth="1"/>
    <col min="3995" max="3995" width="12" bestFit="1" customWidth="1"/>
    <col min="3996" max="3996" width="4.42578125" customWidth="1"/>
    <col min="3997" max="3997" width="3.42578125" customWidth="1"/>
    <col min="3998" max="3998" width="3.7109375" customWidth="1"/>
    <col min="3999" max="3999" width="3.5703125" customWidth="1"/>
    <col min="4000" max="4000" width="12" bestFit="1" customWidth="1"/>
    <col min="4001" max="4001" width="12.42578125" bestFit="1" customWidth="1"/>
    <col min="4002" max="4002" width="6.140625" customWidth="1"/>
    <col min="4003" max="4003" width="3.85546875" customWidth="1"/>
    <col min="4004" max="4004" width="4.7109375" customWidth="1"/>
    <col min="4005" max="4007" width="12" bestFit="1" customWidth="1"/>
    <col min="4008" max="4008" width="3.5703125" customWidth="1"/>
    <col min="4009" max="4009" width="12" bestFit="1" customWidth="1"/>
    <col min="4010" max="4010" width="3.140625" customWidth="1"/>
    <col min="4011" max="4011" width="4.5703125" customWidth="1"/>
    <col min="4012" max="4012" width="4.85546875" customWidth="1"/>
    <col min="4013" max="4013" width="4.5703125" customWidth="1"/>
    <col min="4014" max="4014" width="5.5703125" customWidth="1"/>
    <col min="4015" max="4015" width="12" bestFit="1" customWidth="1"/>
    <col min="4016" max="4016" width="4.42578125" customWidth="1"/>
    <col min="4017" max="4017" width="3.42578125" customWidth="1"/>
    <col min="4018" max="4018" width="3.7109375" customWidth="1"/>
    <col min="4019" max="4019" width="3.5703125" customWidth="1"/>
    <col min="4020" max="4020" width="12" bestFit="1" customWidth="1"/>
    <col min="4021" max="4021" width="5.7109375" customWidth="1"/>
    <col min="4022" max="4022" width="3.85546875" customWidth="1"/>
    <col min="4023" max="4023" width="4.7109375" customWidth="1"/>
    <col min="4024" max="4026" width="12" bestFit="1" customWidth="1"/>
    <col min="4027" max="4027" width="3.5703125" customWidth="1"/>
    <col min="4028" max="4028" width="12" bestFit="1" customWidth="1"/>
    <col min="4029" max="4029" width="3.140625" customWidth="1"/>
    <col min="4030" max="4030" width="4.5703125" customWidth="1"/>
    <col min="4031" max="4031" width="4.85546875" customWidth="1"/>
    <col min="4032" max="4032" width="4.5703125" customWidth="1"/>
    <col min="4033" max="4033" width="5.5703125" customWidth="1"/>
    <col min="4034" max="4034" width="12" bestFit="1" customWidth="1"/>
    <col min="4035" max="4035" width="4.42578125" customWidth="1"/>
    <col min="4036" max="4036" width="3.42578125" customWidth="1"/>
    <col min="4037" max="4037" width="3.7109375" customWidth="1"/>
    <col min="4038" max="4038" width="3.5703125" customWidth="1"/>
    <col min="4039" max="4039" width="12" bestFit="1" customWidth="1"/>
    <col min="4040" max="4040" width="3.7109375" customWidth="1"/>
    <col min="4041" max="4041" width="3.85546875" customWidth="1"/>
    <col min="4042" max="4042" width="4.7109375" customWidth="1"/>
    <col min="4043" max="4045" width="12" bestFit="1" customWidth="1"/>
    <col min="4046" max="4046" width="3.5703125" customWidth="1"/>
    <col min="4047" max="4047" width="12" bestFit="1" customWidth="1"/>
    <col min="4048" max="4048" width="3.140625" customWidth="1"/>
    <col min="4049" max="4049" width="4.5703125" customWidth="1"/>
    <col min="4050" max="4050" width="4.85546875" customWidth="1"/>
    <col min="4051" max="4051" width="4.5703125" customWidth="1"/>
    <col min="4052" max="4052" width="5.5703125" customWidth="1"/>
    <col min="4053" max="4053" width="12" bestFit="1" customWidth="1"/>
    <col min="4054" max="4054" width="4.42578125" customWidth="1"/>
    <col min="4055" max="4055" width="3.42578125" customWidth="1"/>
    <col min="4056" max="4056" width="3.7109375" customWidth="1"/>
    <col min="4057" max="4057" width="3.5703125" customWidth="1"/>
    <col min="4058" max="4058" width="12" bestFit="1" customWidth="1"/>
    <col min="4059" max="4059" width="6.5703125" customWidth="1"/>
    <col min="4060" max="4060" width="3.85546875" customWidth="1"/>
    <col min="4061" max="4061" width="4.7109375" customWidth="1"/>
    <col min="4062" max="4064" width="12" bestFit="1" customWidth="1"/>
    <col min="4065" max="4065" width="3.5703125" customWidth="1"/>
    <col min="4066" max="4066" width="12" bestFit="1" customWidth="1"/>
    <col min="4067" max="4067" width="3.140625" customWidth="1"/>
    <col min="4068" max="4068" width="4.5703125" customWidth="1"/>
    <col min="4069" max="4069" width="4.85546875" customWidth="1"/>
    <col min="4070" max="4070" width="4.5703125" customWidth="1"/>
    <col min="4071" max="4071" width="5.5703125" customWidth="1"/>
    <col min="4072" max="4072" width="12" bestFit="1" customWidth="1"/>
    <col min="4073" max="4073" width="4.42578125" customWidth="1"/>
    <col min="4074" max="4074" width="3.42578125" customWidth="1"/>
    <col min="4075" max="4075" width="3.7109375" customWidth="1"/>
    <col min="4076" max="4076" width="3.5703125" customWidth="1"/>
    <col min="4077" max="4077" width="12.7109375" bestFit="1" customWidth="1"/>
    <col min="4078" max="4078" width="6.28515625" customWidth="1"/>
    <col min="4079" max="4079" width="3.85546875" customWidth="1"/>
    <col min="4080" max="4080" width="4.7109375" customWidth="1"/>
    <col min="4081" max="4083" width="12" bestFit="1" customWidth="1"/>
    <col min="4084" max="4084" width="3.5703125" customWidth="1"/>
    <col min="4085" max="4085" width="12" bestFit="1" customWidth="1"/>
    <col min="4086" max="4086" width="3.140625" customWidth="1"/>
    <col min="4087" max="4087" width="4.5703125" customWidth="1"/>
    <col min="4088" max="4088" width="4.85546875" customWidth="1"/>
    <col min="4089" max="4089" width="4.5703125" customWidth="1"/>
    <col min="4090" max="4090" width="5.5703125" customWidth="1"/>
    <col min="4091" max="4091" width="12" bestFit="1" customWidth="1"/>
    <col min="4092" max="4092" width="4.42578125" customWidth="1"/>
    <col min="4093" max="4093" width="3.42578125" customWidth="1"/>
    <col min="4094" max="4094" width="3.7109375" customWidth="1"/>
    <col min="4095" max="4095" width="3.5703125" customWidth="1"/>
    <col min="4096" max="4096" width="12.42578125" bestFit="1" customWidth="1"/>
    <col min="4097" max="4097" width="5.5703125" customWidth="1"/>
    <col min="4098" max="4098" width="3.85546875" customWidth="1"/>
    <col min="4099" max="4099" width="4.7109375" customWidth="1"/>
    <col min="4100" max="4102" width="12" bestFit="1" customWidth="1"/>
    <col min="4103" max="4103" width="3.5703125" customWidth="1"/>
    <col min="4104" max="4104" width="12" bestFit="1" customWidth="1"/>
    <col min="4105" max="4105" width="3.140625" customWidth="1"/>
    <col min="4106" max="4106" width="4.5703125" customWidth="1"/>
    <col min="4107" max="4107" width="4.85546875" customWidth="1"/>
    <col min="4108" max="4108" width="4.5703125" customWidth="1"/>
    <col min="4109" max="4109" width="5.5703125" customWidth="1"/>
    <col min="4110" max="4110" width="12" bestFit="1" customWidth="1"/>
    <col min="4111" max="4111" width="4.42578125" customWidth="1"/>
    <col min="4112" max="4112" width="3.42578125" customWidth="1"/>
    <col min="4113" max="4113" width="3.7109375" customWidth="1"/>
    <col min="4114" max="4114" width="3.5703125" customWidth="1"/>
    <col min="4115" max="4115" width="12" bestFit="1" customWidth="1"/>
    <col min="4116" max="4116" width="5.7109375" customWidth="1"/>
    <col min="4117" max="4117" width="3.85546875" customWidth="1"/>
    <col min="4118" max="4118" width="4.7109375" customWidth="1"/>
    <col min="4119" max="4121" width="12" bestFit="1" customWidth="1"/>
    <col min="4122" max="4122" width="3.5703125" customWidth="1"/>
    <col min="4123" max="4123" width="12" bestFit="1" customWidth="1"/>
    <col min="4124" max="4124" width="3.140625" customWidth="1"/>
    <col min="4125" max="4125" width="4.5703125" customWidth="1"/>
    <col min="4126" max="4126" width="4.85546875" customWidth="1"/>
    <col min="4127" max="4127" width="4.5703125" customWidth="1"/>
    <col min="4128" max="4128" width="5.5703125" customWidth="1"/>
    <col min="4129" max="4129" width="12" bestFit="1" customWidth="1"/>
    <col min="4130" max="4130" width="4.42578125" customWidth="1"/>
    <col min="4131" max="4131" width="3.42578125" customWidth="1"/>
    <col min="4132" max="4132" width="3.7109375" customWidth="1"/>
    <col min="4133" max="4133" width="3.5703125" customWidth="1"/>
    <col min="4134" max="4134" width="12" bestFit="1" customWidth="1"/>
    <col min="4135" max="4135" width="5.42578125" customWidth="1"/>
    <col min="4136" max="4136" width="3.85546875" customWidth="1"/>
    <col min="4137" max="4137" width="4.7109375" customWidth="1"/>
    <col min="4138" max="4140" width="12" bestFit="1" customWidth="1"/>
    <col min="4141" max="4141" width="3.5703125" customWidth="1"/>
    <col min="4142" max="4142" width="12" bestFit="1" customWidth="1"/>
    <col min="4143" max="4143" width="3.140625" customWidth="1"/>
    <col min="4144" max="4144" width="4.5703125" customWidth="1"/>
    <col min="4145" max="4145" width="4.85546875" customWidth="1"/>
    <col min="4146" max="4146" width="4.5703125" customWidth="1"/>
    <col min="4147" max="4147" width="5.5703125" customWidth="1"/>
    <col min="4148" max="4148" width="12" bestFit="1" customWidth="1"/>
    <col min="4149" max="4149" width="4.42578125" customWidth="1"/>
    <col min="4150" max="4150" width="3.42578125" customWidth="1"/>
    <col min="4151" max="4151" width="3.7109375" customWidth="1"/>
    <col min="4152" max="4152" width="3.5703125" customWidth="1"/>
    <col min="4153" max="4153" width="12" bestFit="1" customWidth="1"/>
    <col min="4154" max="4155" width="3.85546875" customWidth="1"/>
    <col min="4156" max="4156" width="4.7109375" customWidth="1"/>
    <col min="4157" max="4159" width="12" bestFit="1" customWidth="1"/>
    <col min="4160" max="4160" width="3.5703125" customWidth="1"/>
    <col min="4161" max="4161" width="12" bestFit="1" customWidth="1"/>
    <col min="4162" max="4162" width="3.140625" customWidth="1"/>
    <col min="4163" max="4163" width="4.5703125" customWidth="1"/>
    <col min="4164" max="4164" width="4.85546875" customWidth="1"/>
    <col min="4165" max="4165" width="4.5703125" customWidth="1"/>
    <col min="4166" max="4166" width="5.5703125" customWidth="1"/>
    <col min="4167" max="4167" width="12" bestFit="1" customWidth="1"/>
    <col min="4168" max="4168" width="4.42578125" customWidth="1"/>
    <col min="4169" max="4169" width="3.42578125" customWidth="1"/>
    <col min="4170" max="4170" width="3.7109375" customWidth="1"/>
    <col min="4171" max="4171" width="3.5703125" customWidth="1"/>
    <col min="4172" max="4172" width="12" bestFit="1" customWidth="1"/>
    <col min="4173" max="4173" width="5.7109375" customWidth="1"/>
    <col min="4174" max="4174" width="3.85546875" customWidth="1"/>
    <col min="4175" max="4175" width="4.7109375" customWidth="1"/>
    <col min="4176" max="4178" width="12" bestFit="1" customWidth="1"/>
    <col min="4179" max="4179" width="3.5703125" customWidth="1"/>
    <col min="4180" max="4180" width="12" bestFit="1" customWidth="1"/>
    <col min="4181" max="4181" width="3.140625" customWidth="1"/>
    <col min="4182" max="4182" width="4.5703125" customWidth="1"/>
    <col min="4183" max="4183" width="4.85546875" customWidth="1"/>
    <col min="4184" max="4184" width="4.5703125" customWidth="1"/>
    <col min="4185" max="4185" width="5.5703125" customWidth="1"/>
    <col min="4186" max="4186" width="12" bestFit="1" customWidth="1"/>
    <col min="4187" max="4187" width="4.42578125" customWidth="1"/>
    <col min="4188" max="4188" width="3.42578125" customWidth="1"/>
    <col min="4189" max="4189" width="3.7109375" customWidth="1"/>
    <col min="4190" max="4190" width="3.5703125" customWidth="1"/>
    <col min="4191" max="4191" width="12" bestFit="1" customWidth="1"/>
    <col min="4192" max="4192" width="3.7109375" customWidth="1"/>
    <col min="4193" max="4193" width="3.85546875" customWidth="1"/>
    <col min="4194" max="4194" width="4.7109375" customWidth="1"/>
    <col min="4195" max="4197" width="12" bestFit="1" customWidth="1"/>
    <col min="4198" max="4198" width="3.5703125" customWidth="1"/>
    <col min="4199" max="4199" width="12" bestFit="1" customWidth="1"/>
    <col min="4200" max="4200" width="3.140625" customWidth="1"/>
    <col min="4201" max="4201" width="4.5703125" customWidth="1"/>
    <col min="4202" max="4202" width="4.85546875" customWidth="1"/>
    <col min="4203" max="4203" width="4.5703125" customWidth="1"/>
    <col min="4204" max="4204" width="5.5703125" customWidth="1"/>
    <col min="4205" max="4205" width="12" bestFit="1" customWidth="1"/>
    <col min="4206" max="4206" width="4.42578125" customWidth="1"/>
    <col min="4207" max="4207" width="3.42578125" customWidth="1"/>
    <col min="4208" max="4208" width="3.7109375" customWidth="1"/>
    <col min="4209" max="4209" width="3.5703125" customWidth="1"/>
    <col min="4210" max="4210" width="12" bestFit="1" customWidth="1"/>
    <col min="4211" max="4211" width="5" customWidth="1"/>
    <col min="4212" max="4212" width="3.85546875" customWidth="1"/>
    <col min="4213" max="4213" width="4.7109375" customWidth="1"/>
    <col min="4214" max="4216" width="12" bestFit="1" customWidth="1"/>
    <col min="4217" max="4217" width="3.5703125" customWidth="1"/>
    <col min="4218" max="4218" width="12" bestFit="1" customWidth="1"/>
    <col min="4219" max="4219" width="3.140625" customWidth="1"/>
    <col min="4220" max="4220" width="4.5703125" customWidth="1"/>
    <col min="4221" max="4221" width="4.85546875" customWidth="1"/>
    <col min="4222" max="4222" width="4.5703125" customWidth="1"/>
    <col min="4223" max="4223" width="5.5703125" customWidth="1"/>
    <col min="4224" max="4224" width="12" bestFit="1" customWidth="1"/>
    <col min="4225" max="4225" width="4.42578125" customWidth="1"/>
    <col min="4226" max="4226" width="3.42578125" customWidth="1"/>
    <col min="4227" max="4227" width="3.7109375" customWidth="1"/>
    <col min="4228" max="4228" width="3.5703125" customWidth="1"/>
    <col min="4229" max="4229" width="12" bestFit="1" customWidth="1"/>
    <col min="4230" max="4230" width="6.42578125" customWidth="1"/>
    <col min="4231" max="4231" width="3.85546875" customWidth="1"/>
    <col min="4232" max="4232" width="4.7109375" customWidth="1"/>
    <col min="4233" max="4235" width="12" bestFit="1" customWidth="1"/>
    <col min="4236" max="4236" width="3.5703125" customWidth="1"/>
    <col min="4237" max="4237" width="12" bestFit="1" customWidth="1"/>
    <col min="4238" max="4238" width="3.140625" customWidth="1"/>
    <col min="4239" max="4239" width="4.5703125" customWidth="1"/>
    <col min="4240" max="4240" width="4.85546875" customWidth="1"/>
    <col min="4241" max="4241" width="4.5703125" customWidth="1"/>
    <col min="4242" max="4242" width="5.5703125" customWidth="1"/>
    <col min="4243" max="4243" width="12" bestFit="1" customWidth="1"/>
    <col min="4244" max="4244" width="4.42578125" customWidth="1"/>
    <col min="4245" max="4245" width="3.42578125" customWidth="1"/>
    <col min="4246" max="4246" width="3.7109375" customWidth="1"/>
    <col min="4247" max="4247" width="3.5703125" customWidth="1"/>
    <col min="4248" max="4248" width="12.5703125" bestFit="1" customWidth="1"/>
    <col min="4249" max="4249" width="6.7109375" customWidth="1"/>
    <col min="4250" max="4250" width="3.85546875" customWidth="1"/>
    <col min="4251" max="4251" width="4.7109375" customWidth="1"/>
    <col min="4252" max="4254" width="12" bestFit="1" customWidth="1"/>
    <col min="4255" max="4255" width="3.5703125" customWidth="1"/>
    <col min="4256" max="4256" width="12" bestFit="1" customWidth="1"/>
    <col min="4257" max="4257" width="3.140625" customWidth="1"/>
    <col min="4258" max="4258" width="4.5703125" customWidth="1"/>
    <col min="4259" max="4259" width="4.85546875" customWidth="1"/>
    <col min="4260" max="4260" width="4.5703125" customWidth="1"/>
    <col min="4261" max="4261" width="5.5703125" customWidth="1"/>
    <col min="4262" max="4262" width="12" bestFit="1" customWidth="1"/>
    <col min="4263" max="4263" width="4.42578125" customWidth="1"/>
    <col min="4264" max="4264" width="3.42578125" customWidth="1"/>
    <col min="4265" max="4265" width="3.7109375" customWidth="1"/>
    <col min="4266" max="4266" width="3.5703125" customWidth="1"/>
    <col min="4267" max="4267" width="12.85546875" bestFit="1" customWidth="1"/>
    <col min="4268" max="4268" width="6.42578125" customWidth="1"/>
    <col min="4269" max="4269" width="3.85546875" customWidth="1"/>
    <col min="4270" max="4270" width="4.7109375" customWidth="1"/>
    <col min="4271" max="4273" width="12" bestFit="1" customWidth="1"/>
    <col min="4274" max="4274" width="3.5703125" customWidth="1"/>
    <col min="4275" max="4275" width="12" bestFit="1" customWidth="1"/>
    <col min="4276" max="4276" width="3.140625" customWidth="1"/>
    <col min="4277" max="4277" width="4.5703125" customWidth="1"/>
    <col min="4278" max="4278" width="4.85546875" customWidth="1"/>
    <col min="4279" max="4279" width="4.5703125" customWidth="1"/>
    <col min="4280" max="4280" width="5.5703125" customWidth="1"/>
    <col min="4281" max="4281" width="12" bestFit="1" customWidth="1"/>
    <col min="4282" max="4282" width="4.42578125" customWidth="1"/>
    <col min="4283" max="4283" width="3.42578125" customWidth="1"/>
    <col min="4284" max="4284" width="3.7109375" customWidth="1"/>
    <col min="4285" max="4285" width="3.5703125" customWidth="1"/>
    <col min="4286" max="4286" width="12.5703125" bestFit="1" customWidth="1"/>
    <col min="4287" max="4287" width="7.42578125" customWidth="1"/>
    <col min="4288" max="4288" width="3.85546875" customWidth="1"/>
    <col min="4289" max="4289" width="4.7109375" customWidth="1"/>
    <col min="4290" max="4292" width="12" bestFit="1" customWidth="1"/>
    <col min="4293" max="4293" width="3.5703125" customWidth="1"/>
    <col min="4294" max="4294" width="12" bestFit="1" customWidth="1"/>
    <col min="4295" max="4295" width="3.140625" customWidth="1"/>
    <col min="4296" max="4296" width="4.5703125" customWidth="1"/>
    <col min="4297" max="4297" width="4.85546875" customWidth="1"/>
    <col min="4298" max="4298" width="4.5703125" customWidth="1"/>
    <col min="4299" max="4299" width="5.5703125" customWidth="1"/>
    <col min="4300" max="4300" width="12" bestFit="1" customWidth="1"/>
    <col min="4301" max="4301" width="4.42578125" customWidth="1"/>
    <col min="4302" max="4302" width="3.42578125" customWidth="1"/>
    <col min="4303" max="4303" width="3.7109375" customWidth="1"/>
    <col min="4304" max="4304" width="3.5703125" customWidth="1"/>
    <col min="4305" max="4305" width="13.5703125" bestFit="1" customWidth="1"/>
    <col min="4306" max="4306" width="5.140625" customWidth="1"/>
    <col min="4307" max="4307" width="3.85546875" customWidth="1"/>
    <col min="4308" max="4308" width="4.7109375" customWidth="1"/>
    <col min="4309" max="4311" width="12" bestFit="1" customWidth="1"/>
    <col min="4312" max="4312" width="3.5703125" customWidth="1"/>
    <col min="4313" max="4313" width="12" bestFit="1" customWidth="1"/>
    <col min="4314" max="4314" width="3.140625" customWidth="1"/>
    <col min="4315" max="4315" width="4.5703125" customWidth="1"/>
    <col min="4316" max="4316" width="4.85546875" customWidth="1"/>
    <col min="4317" max="4317" width="4.5703125" customWidth="1"/>
    <col min="4318" max="4318" width="5.5703125" customWidth="1"/>
    <col min="4319" max="4319" width="12" bestFit="1" customWidth="1"/>
    <col min="4320" max="4320" width="4.42578125" customWidth="1"/>
    <col min="4321" max="4321" width="3.42578125" customWidth="1"/>
    <col min="4322" max="4322" width="3.7109375" customWidth="1"/>
    <col min="4323" max="4323" width="3.5703125" customWidth="1"/>
    <col min="4324" max="4324" width="12" bestFit="1" customWidth="1"/>
    <col min="4325" max="4325" width="6.28515625" customWidth="1"/>
    <col min="4326" max="4326" width="3.85546875" customWidth="1"/>
    <col min="4327" max="4327" width="4.7109375" customWidth="1"/>
    <col min="4328" max="4330" width="12" bestFit="1" customWidth="1"/>
    <col min="4331" max="4331" width="3.5703125" customWidth="1"/>
    <col min="4332" max="4332" width="12" bestFit="1" customWidth="1"/>
    <col min="4333" max="4333" width="3.140625" customWidth="1"/>
    <col min="4334" max="4334" width="4.5703125" customWidth="1"/>
    <col min="4335" max="4335" width="4.85546875" customWidth="1"/>
    <col min="4336" max="4336" width="4.5703125" customWidth="1"/>
    <col min="4337" max="4337" width="5.5703125" customWidth="1"/>
    <col min="4338" max="4338" width="12" bestFit="1" customWidth="1"/>
    <col min="4339" max="4339" width="4.42578125" customWidth="1"/>
    <col min="4340" max="4340" width="3.42578125" customWidth="1"/>
    <col min="4341" max="4341" width="3.7109375" customWidth="1"/>
    <col min="4342" max="4342" width="3.5703125" customWidth="1"/>
    <col min="4343" max="4343" width="12.42578125" bestFit="1" customWidth="1"/>
    <col min="4344" max="4344" width="5.28515625" customWidth="1"/>
    <col min="4345" max="4345" width="3.85546875" customWidth="1"/>
    <col min="4346" max="4346" width="4.7109375" customWidth="1"/>
    <col min="4347" max="4349" width="12" bestFit="1" customWidth="1"/>
    <col min="4350" max="4350" width="3.5703125" customWidth="1"/>
    <col min="4351" max="4351" width="12" bestFit="1" customWidth="1"/>
    <col min="4352" max="4352" width="3.140625" customWidth="1"/>
    <col min="4353" max="4353" width="4.5703125" customWidth="1"/>
    <col min="4354" max="4354" width="4.85546875" customWidth="1"/>
    <col min="4355" max="4355" width="4.5703125" customWidth="1"/>
    <col min="4356" max="4356" width="5.5703125" customWidth="1"/>
    <col min="4357" max="4357" width="12" bestFit="1" customWidth="1"/>
    <col min="4358" max="4358" width="4.42578125" customWidth="1"/>
    <col min="4359" max="4359" width="3.42578125" customWidth="1"/>
    <col min="4360" max="4360" width="3.7109375" customWidth="1"/>
    <col min="4361" max="4361" width="3.5703125" customWidth="1"/>
    <col min="4362" max="4362" width="12" bestFit="1" customWidth="1"/>
    <col min="4363" max="4363" width="5.5703125" customWidth="1"/>
    <col min="4364" max="4364" width="3.85546875" customWidth="1"/>
    <col min="4365" max="4365" width="4.7109375" customWidth="1"/>
    <col min="4366" max="4368" width="12" bestFit="1" customWidth="1"/>
    <col min="4369" max="4369" width="3.5703125" customWidth="1"/>
    <col min="4370" max="4370" width="12" bestFit="1" customWidth="1"/>
    <col min="4371" max="4371" width="3.140625" customWidth="1"/>
    <col min="4372" max="4372" width="4.5703125" customWidth="1"/>
    <col min="4373" max="4373" width="4.85546875" customWidth="1"/>
    <col min="4374" max="4374" width="4.5703125" customWidth="1"/>
    <col min="4375" max="4375" width="5.5703125" customWidth="1"/>
    <col min="4376" max="4376" width="12" bestFit="1" customWidth="1"/>
    <col min="4377" max="4377" width="4.42578125" customWidth="1"/>
    <col min="4378" max="4378" width="3.42578125" customWidth="1"/>
    <col min="4379" max="4379" width="3.7109375" customWidth="1"/>
    <col min="4380" max="4380" width="3.5703125" customWidth="1"/>
    <col min="4381" max="4381" width="12" bestFit="1" customWidth="1"/>
    <col min="4382" max="4382" width="5.42578125" customWidth="1"/>
    <col min="4383" max="4383" width="3.85546875" customWidth="1"/>
    <col min="4384" max="4384" width="4.7109375" customWidth="1"/>
    <col min="4385" max="4387" width="12" bestFit="1" customWidth="1"/>
    <col min="4388" max="4388" width="3.5703125" customWidth="1"/>
    <col min="4389" max="4389" width="12" bestFit="1" customWidth="1"/>
    <col min="4390" max="4390" width="3.140625" customWidth="1"/>
    <col min="4391" max="4391" width="4.5703125" customWidth="1"/>
    <col min="4392" max="4392" width="4.85546875" customWidth="1"/>
    <col min="4393" max="4393" width="4.5703125" customWidth="1"/>
    <col min="4394" max="4394" width="5.5703125" customWidth="1"/>
    <col min="4395" max="4395" width="12" bestFit="1" customWidth="1"/>
    <col min="4396" max="4396" width="4.42578125" customWidth="1"/>
    <col min="4397" max="4397" width="3.42578125" customWidth="1"/>
    <col min="4398" max="4398" width="3.7109375" customWidth="1"/>
    <col min="4399" max="4399" width="3.5703125" customWidth="1"/>
    <col min="4400" max="4400" width="12" bestFit="1" customWidth="1"/>
    <col min="4401" max="4401" width="12.28515625" bestFit="1" customWidth="1"/>
    <col min="4402" max="4402" width="6.42578125" customWidth="1"/>
    <col min="4403" max="4403" width="3.85546875" customWidth="1"/>
    <col min="4404" max="4404" width="4.7109375" customWidth="1"/>
    <col min="4405" max="4407" width="12" bestFit="1" customWidth="1"/>
    <col min="4408" max="4408" width="3.5703125" customWidth="1"/>
    <col min="4409" max="4409" width="12" bestFit="1" customWidth="1"/>
    <col min="4410" max="4410" width="3.140625" customWidth="1"/>
    <col min="4411" max="4411" width="4.5703125" customWidth="1"/>
    <col min="4412" max="4412" width="4.85546875" customWidth="1"/>
    <col min="4413" max="4413" width="4.5703125" customWidth="1"/>
    <col min="4414" max="4414" width="5.5703125" customWidth="1"/>
    <col min="4415" max="4415" width="12" bestFit="1" customWidth="1"/>
    <col min="4416" max="4416" width="4.42578125" customWidth="1"/>
    <col min="4417" max="4417" width="3.42578125" customWidth="1"/>
    <col min="4418" max="4418" width="3.7109375" customWidth="1"/>
    <col min="4419" max="4419" width="3.5703125" customWidth="1"/>
    <col min="4420" max="4420" width="12" bestFit="1" customWidth="1"/>
    <col min="4421" max="4421" width="5.7109375" customWidth="1"/>
    <col min="4422" max="4422" width="3.85546875" customWidth="1"/>
    <col min="4423" max="4423" width="4.7109375" customWidth="1"/>
    <col min="4424" max="4426" width="12" bestFit="1" customWidth="1"/>
    <col min="4427" max="4427" width="3.5703125" customWidth="1"/>
    <col min="4428" max="4428" width="12" bestFit="1" customWidth="1"/>
    <col min="4429" max="4429" width="3.140625" customWidth="1"/>
    <col min="4430" max="4430" width="4.5703125" customWidth="1"/>
    <col min="4431" max="4431" width="4.85546875" customWidth="1"/>
    <col min="4432" max="4432" width="4.5703125" customWidth="1"/>
    <col min="4433" max="4433" width="5.5703125" customWidth="1"/>
    <col min="4434" max="4434" width="12" bestFit="1" customWidth="1"/>
    <col min="4435" max="4435" width="4.42578125" customWidth="1"/>
    <col min="4436" max="4436" width="3.42578125" customWidth="1"/>
    <col min="4437" max="4437" width="3.7109375" customWidth="1"/>
    <col min="4438" max="4438" width="3.5703125" customWidth="1"/>
    <col min="4439" max="4439" width="12" bestFit="1" customWidth="1"/>
    <col min="4440" max="4440" width="3.7109375" customWidth="1"/>
    <col min="4441" max="4441" width="3.85546875" customWidth="1"/>
    <col min="4442" max="4442" width="4.7109375" customWidth="1"/>
    <col min="4443" max="4445" width="12" bestFit="1" customWidth="1"/>
    <col min="4446" max="4446" width="3.5703125" customWidth="1"/>
    <col min="4447" max="4447" width="12" bestFit="1" customWidth="1"/>
    <col min="4448" max="4448" width="3.140625" customWidth="1"/>
    <col min="4449" max="4449" width="4.5703125" customWidth="1"/>
    <col min="4450" max="4450" width="4.85546875" customWidth="1"/>
    <col min="4451" max="4451" width="4.5703125" customWidth="1"/>
    <col min="4452" max="4452" width="5.5703125" customWidth="1"/>
    <col min="4453" max="4453" width="12" bestFit="1" customWidth="1"/>
    <col min="4454" max="4454" width="4.42578125" customWidth="1"/>
    <col min="4455" max="4455" width="3.42578125" customWidth="1"/>
    <col min="4456" max="4456" width="3.7109375" customWidth="1"/>
    <col min="4457" max="4457" width="3.5703125" customWidth="1"/>
    <col min="4458" max="4458" width="12" bestFit="1" customWidth="1"/>
    <col min="4459" max="4459" width="6.5703125" customWidth="1"/>
    <col min="4460" max="4460" width="3.85546875" customWidth="1"/>
    <col min="4461" max="4461" width="4.7109375" customWidth="1"/>
    <col min="4462" max="4464" width="12" bestFit="1" customWidth="1"/>
    <col min="4465" max="4465" width="3.5703125" customWidth="1"/>
    <col min="4466" max="4466" width="12" bestFit="1" customWidth="1"/>
    <col min="4467" max="4467" width="3.140625" customWidth="1"/>
    <col min="4468" max="4468" width="4.5703125" customWidth="1"/>
    <col min="4469" max="4469" width="4.85546875" customWidth="1"/>
    <col min="4470" max="4470" width="4.5703125" customWidth="1"/>
    <col min="4471" max="4471" width="5.5703125" customWidth="1"/>
    <col min="4472" max="4472" width="12" bestFit="1" customWidth="1"/>
    <col min="4473" max="4473" width="4.42578125" customWidth="1"/>
    <col min="4474" max="4474" width="3.42578125" customWidth="1"/>
    <col min="4475" max="4475" width="3.7109375" customWidth="1"/>
    <col min="4476" max="4476" width="3.5703125" customWidth="1"/>
    <col min="4477" max="4477" width="12.7109375" bestFit="1" customWidth="1"/>
    <col min="4478" max="4478" width="6.28515625" customWidth="1"/>
    <col min="4479" max="4479" width="3.85546875" customWidth="1"/>
    <col min="4480" max="4480" width="4.7109375" customWidth="1"/>
    <col min="4481" max="4483" width="12" bestFit="1" customWidth="1"/>
    <col min="4484" max="4484" width="3.5703125" customWidth="1"/>
    <col min="4485" max="4485" width="12" bestFit="1" customWidth="1"/>
    <col min="4486" max="4486" width="3.140625" customWidth="1"/>
    <col min="4487" max="4487" width="4.5703125" customWidth="1"/>
    <col min="4488" max="4488" width="4.85546875" customWidth="1"/>
    <col min="4489" max="4489" width="4.5703125" customWidth="1"/>
    <col min="4490" max="4490" width="5.5703125" customWidth="1"/>
    <col min="4491" max="4491" width="12" bestFit="1" customWidth="1"/>
    <col min="4492" max="4492" width="4.42578125" customWidth="1"/>
    <col min="4493" max="4493" width="3.42578125" customWidth="1"/>
    <col min="4494" max="4494" width="3.7109375" customWidth="1"/>
    <col min="4495" max="4495" width="3.5703125" customWidth="1"/>
    <col min="4496" max="4496" width="12.42578125" bestFit="1" customWidth="1"/>
    <col min="4497" max="4497" width="5.5703125" customWidth="1"/>
    <col min="4498" max="4498" width="3.85546875" customWidth="1"/>
    <col min="4499" max="4499" width="4.7109375" customWidth="1"/>
    <col min="4500" max="4502" width="12" bestFit="1" customWidth="1"/>
    <col min="4503" max="4503" width="3.5703125" customWidth="1"/>
    <col min="4504" max="4504" width="12" bestFit="1" customWidth="1"/>
    <col min="4505" max="4505" width="3.140625" customWidth="1"/>
    <col min="4506" max="4506" width="4.5703125" customWidth="1"/>
    <col min="4507" max="4507" width="4.85546875" customWidth="1"/>
    <col min="4508" max="4508" width="4.5703125" customWidth="1"/>
    <col min="4509" max="4509" width="5.5703125" customWidth="1"/>
    <col min="4510" max="4510" width="12" bestFit="1" customWidth="1"/>
    <col min="4511" max="4511" width="4.42578125" customWidth="1"/>
    <col min="4512" max="4512" width="3.42578125" customWidth="1"/>
    <col min="4513" max="4513" width="3.7109375" customWidth="1"/>
    <col min="4514" max="4514" width="3.5703125" customWidth="1"/>
    <col min="4515" max="4515" width="12" bestFit="1" customWidth="1"/>
    <col min="4516" max="4516" width="5.7109375" customWidth="1"/>
    <col min="4517" max="4517" width="3.85546875" customWidth="1"/>
    <col min="4518" max="4518" width="4.7109375" customWidth="1"/>
    <col min="4519" max="4521" width="12" bestFit="1" customWidth="1"/>
    <col min="4522" max="4522" width="3.5703125" customWidth="1"/>
    <col min="4523" max="4523" width="12" bestFit="1" customWidth="1"/>
    <col min="4524" max="4524" width="3.140625" customWidth="1"/>
    <col min="4525" max="4525" width="4.5703125" customWidth="1"/>
    <col min="4526" max="4526" width="4.85546875" customWidth="1"/>
    <col min="4527" max="4527" width="4.5703125" customWidth="1"/>
    <col min="4528" max="4528" width="5.5703125" customWidth="1"/>
    <col min="4529" max="4529" width="12" bestFit="1" customWidth="1"/>
    <col min="4530" max="4530" width="4.42578125" customWidth="1"/>
    <col min="4531" max="4531" width="3.42578125" customWidth="1"/>
    <col min="4532" max="4532" width="3.7109375" customWidth="1"/>
    <col min="4533" max="4533" width="3.5703125" customWidth="1"/>
    <col min="4534" max="4534" width="12" bestFit="1" customWidth="1"/>
    <col min="4535" max="4535" width="5.42578125" customWidth="1"/>
    <col min="4536" max="4536" width="3.85546875" customWidth="1"/>
    <col min="4537" max="4537" width="4.7109375" customWidth="1"/>
    <col min="4538" max="4540" width="12" bestFit="1" customWidth="1"/>
    <col min="4541" max="4541" width="3.5703125" customWidth="1"/>
    <col min="4542" max="4542" width="12" bestFit="1" customWidth="1"/>
    <col min="4543" max="4543" width="3.140625" customWidth="1"/>
    <col min="4544" max="4544" width="4.5703125" customWidth="1"/>
    <col min="4545" max="4545" width="4.85546875" customWidth="1"/>
    <col min="4546" max="4546" width="4.5703125" customWidth="1"/>
    <col min="4547" max="4547" width="5.5703125" customWidth="1"/>
    <col min="4548" max="4548" width="12" bestFit="1" customWidth="1"/>
    <col min="4549" max="4549" width="4.42578125" customWidth="1"/>
    <col min="4550" max="4550" width="3.42578125" customWidth="1"/>
    <col min="4551" max="4551" width="3.7109375" customWidth="1"/>
    <col min="4552" max="4552" width="3.5703125" customWidth="1"/>
    <col min="4553" max="4553" width="12" bestFit="1" customWidth="1"/>
    <col min="4554" max="4555" width="3.85546875" customWidth="1"/>
    <col min="4556" max="4556" width="4.7109375" customWidth="1"/>
    <col min="4557" max="4559" width="12" bestFit="1" customWidth="1"/>
    <col min="4560" max="4560" width="3.5703125" customWidth="1"/>
    <col min="4561" max="4561" width="12" bestFit="1" customWidth="1"/>
    <col min="4562" max="4562" width="3.140625" customWidth="1"/>
    <col min="4563" max="4563" width="4.5703125" customWidth="1"/>
    <col min="4564" max="4564" width="4.85546875" customWidth="1"/>
    <col min="4565" max="4565" width="4.5703125" customWidth="1"/>
    <col min="4566" max="4566" width="5.5703125" customWidth="1"/>
    <col min="4567" max="4567" width="12" bestFit="1" customWidth="1"/>
    <col min="4568" max="4568" width="4.42578125" customWidth="1"/>
    <col min="4569" max="4569" width="3.42578125" customWidth="1"/>
    <col min="4570" max="4570" width="3.7109375" customWidth="1"/>
    <col min="4571" max="4571" width="3.5703125" customWidth="1"/>
    <col min="4572" max="4572" width="12" bestFit="1" customWidth="1"/>
    <col min="4573" max="4573" width="5.7109375" customWidth="1"/>
    <col min="4574" max="4574" width="3.85546875" customWidth="1"/>
    <col min="4575" max="4575" width="4.7109375" customWidth="1"/>
    <col min="4576" max="4578" width="12" bestFit="1" customWidth="1"/>
    <col min="4579" max="4579" width="3.5703125" customWidth="1"/>
    <col min="4580" max="4580" width="12" bestFit="1" customWidth="1"/>
    <col min="4581" max="4581" width="3.140625" customWidth="1"/>
    <col min="4582" max="4582" width="4.5703125" customWidth="1"/>
    <col min="4583" max="4583" width="4.85546875" customWidth="1"/>
    <col min="4584" max="4584" width="4.5703125" customWidth="1"/>
    <col min="4585" max="4585" width="5.5703125" customWidth="1"/>
    <col min="4586" max="4586" width="12" bestFit="1" customWidth="1"/>
    <col min="4587" max="4587" width="4.42578125" customWidth="1"/>
    <col min="4588" max="4588" width="3.42578125" customWidth="1"/>
    <col min="4589" max="4589" width="3.7109375" customWidth="1"/>
    <col min="4590" max="4590" width="3.5703125" customWidth="1"/>
    <col min="4591" max="4591" width="12" bestFit="1" customWidth="1"/>
    <col min="4592" max="4592" width="3.7109375" customWidth="1"/>
    <col min="4593" max="4593" width="3.85546875" customWidth="1"/>
    <col min="4594" max="4594" width="4.7109375" customWidth="1"/>
    <col min="4595" max="4597" width="12" bestFit="1" customWidth="1"/>
    <col min="4598" max="4598" width="3.5703125" customWidth="1"/>
    <col min="4599" max="4599" width="12" bestFit="1" customWidth="1"/>
    <col min="4600" max="4600" width="3.140625" customWidth="1"/>
    <col min="4601" max="4601" width="4.5703125" customWidth="1"/>
    <col min="4602" max="4602" width="4.85546875" customWidth="1"/>
    <col min="4603" max="4603" width="4.5703125" customWidth="1"/>
    <col min="4604" max="4604" width="5.5703125" customWidth="1"/>
    <col min="4605" max="4605" width="12" bestFit="1" customWidth="1"/>
    <col min="4606" max="4606" width="4.42578125" customWidth="1"/>
    <col min="4607" max="4607" width="3.42578125" customWidth="1"/>
    <col min="4608" max="4608" width="3.7109375" customWidth="1"/>
    <col min="4609" max="4609" width="3.5703125" customWidth="1"/>
    <col min="4610" max="4610" width="12" bestFit="1" customWidth="1"/>
    <col min="4611" max="4611" width="5" customWidth="1"/>
    <col min="4612" max="4612" width="3.85546875" customWidth="1"/>
    <col min="4613" max="4613" width="4.7109375" customWidth="1"/>
    <col min="4614" max="4616" width="12" bestFit="1" customWidth="1"/>
    <col min="4617" max="4617" width="3.5703125" customWidth="1"/>
    <col min="4618" max="4618" width="12" bestFit="1" customWidth="1"/>
    <col min="4619" max="4619" width="3.140625" customWidth="1"/>
    <col min="4620" max="4620" width="4.5703125" customWidth="1"/>
    <col min="4621" max="4621" width="4.85546875" customWidth="1"/>
    <col min="4622" max="4622" width="4.5703125" customWidth="1"/>
    <col min="4623" max="4623" width="5.5703125" customWidth="1"/>
    <col min="4624" max="4624" width="12" bestFit="1" customWidth="1"/>
    <col min="4625" max="4625" width="4.42578125" customWidth="1"/>
    <col min="4626" max="4626" width="3.42578125" customWidth="1"/>
    <col min="4627" max="4627" width="3.7109375" customWidth="1"/>
    <col min="4628" max="4628" width="3.5703125" customWidth="1"/>
    <col min="4629" max="4629" width="12" bestFit="1" customWidth="1"/>
    <col min="4630" max="4630" width="6.42578125" customWidth="1"/>
    <col min="4631" max="4631" width="3.85546875" customWidth="1"/>
    <col min="4632" max="4632" width="4.7109375" customWidth="1"/>
    <col min="4633" max="4635" width="12" bestFit="1" customWidth="1"/>
    <col min="4636" max="4636" width="3.5703125" customWidth="1"/>
    <col min="4637" max="4637" width="12" bestFit="1" customWidth="1"/>
    <col min="4638" max="4638" width="3.140625" customWidth="1"/>
    <col min="4639" max="4639" width="4.5703125" customWidth="1"/>
    <col min="4640" max="4640" width="4.85546875" customWidth="1"/>
    <col min="4641" max="4641" width="4.5703125" customWidth="1"/>
    <col min="4642" max="4642" width="5.5703125" customWidth="1"/>
    <col min="4643" max="4643" width="12" bestFit="1" customWidth="1"/>
    <col min="4644" max="4644" width="4.42578125" customWidth="1"/>
    <col min="4645" max="4645" width="3.42578125" customWidth="1"/>
    <col min="4646" max="4646" width="3.7109375" customWidth="1"/>
    <col min="4647" max="4647" width="3.5703125" customWidth="1"/>
    <col min="4648" max="4648" width="12.5703125" bestFit="1" customWidth="1"/>
    <col min="4649" max="4649" width="6.7109375" customWidth="1"/>
    <col min="4650" max="4650" width="3.85546875" customWidth="1"/>
    <col min="4651" max="4651" width="4.7109375" customWidth="1"/>
    <col min="4652" max="4654" width="12" bestFit="1" customWidth="1"/>
    <col min="4655" max="4655" width="3.5703125" customWidth="1"/>
    <col min="4656" max="4656" width="12" bestFit="1" customWidth="1"/>
    <col min="4657" max="4657" width="3.140625" customWidth="1"/>
    <col min="4658" max="4658" width="4.5703125" customWidth="1"/>
    <col min="4659" max="4659" width="4.85546875" customWidth="1"/>
    <col min="4660" max="4660" width="4.5703125" customWidth="1"/>
    <col min="4661" max="4661" width="5.5703125" customWidth="1"/>
    <col min="4662" max="4662" width="12" bestFit="1" customWidth="1"/>
    <col min="4663" max="4663" width="4.42578125" customWidth="1"/>
    <col min="4664" max="4664" width="3.42578125" customWidth="1"/>
    <col min="4665" max="4665" width="3.7109375" customWidth="1"/>
    <col min="4666" max="4666" width="3.5703125" customWidth="1"/>
    <col min="4667" max="4667" width="12.85546875" bestFit="1" customWidth="1"/>
    <col min="4668" max="4668" width="6.42578125" customWidth="1"/>
    <col min="4669" max="4669" width="3.85546875" customWidth="1"/>
    <col min="4670" max="4670" width="4.7109375" customWidth="1"/>
    <col min="4671" max="4673" width="12" bestFit="1" customWidth="1"/>
    <col min="4674" max="4674" width="3.5703125" customWidth="1"/>
    <col min="4675" max="4675" width="12" bestFit="1" customWidth="1"/>
    <col min="4676" max="4676" width="3.140625" customWidth="1"/>
    <col min="4677" max="4677" width="4.5703125" customWidth="1"/>
    <col min="4678" max="4678" width="4.85546875" customWidth="1"/>
    <col min="4679" max="4679" width="4.5703125" customWidth="1"/>
    <col min="4680" max="4680" width="5.5703125" customWidth="1"/>
    <col min="4681" max="4681" width="12" bestFit="1" customWidth="1"/>
    <col min="4682" max="4682" width="4.42578125" customWidth="1"/>
    <col min="4683" max="4683" width="3.42578125" customWidth="1"/>
    <col min="4684" max="4684" width="3.7109375" customWidth="1"/>
    <col min="4685" max="4685" width="3.5703125" customWidth="1"/>
    <col min="4686" max="4686" width="12.5703125" bestFit="1" customWidth="1"/>
    <col min="4687" max="4687" width="7.42578125" customWidth="1"/>
    <col min="4688" max="4688" width="3.85546875" customWidth="1"/>
    <col min="4689" max="4689" width="4.7109375" customWidth="1"/>
    <col min="4690" max="4692" width="12" bestFit="1" customWidth="1"/>
    <col min="4693" max="4693" width="3.5703125" customWidth="1"/>
    <col min="4694" max="4694" width="12" bestFit="1" customWidth="1"/>
    <col min="4695" max="4695" width="3.140625" customWidth="1"/>
    <col min="4696" max="4696" width="4.5703125" customWidth="1"/>
    <col min="4697" max="4697" width="4.85546875" customWidth="1"/>
    <col min="4698" max="4698" width="4.5703125" customWidth="1"/>
    <col min="4699" max="4699" width="5.5703125" customWidth="1"/>
    <col min="4700" max="4700" width="12" bestFit="1" customWidth="1"/>
    <col min="4701" max="4701" width="4.42578125" customWidth="1"/>
    <col min="4702" max="4702" width="3.42578125" customWidth="1"/>
    <col min="4703" max="4703" width="3.7109375" customWidth="1"/>
    <col min="4704" max="4704" width="3.5703125" customWidth="1"/>
    <col min="4705" max="4705" width="13.5703125" bestFit="1" customWidth="1"/>
    <col min="4706" max="4706" width="5.140625" customWidth="1"/>
    <col min="4707" max="4707" width="3.85546875" customWidth="1"/>
    <col min="4708" max="4708" width="4.7109375" customWidth="1"/>
    <col min="4709" max="4711" width="12" bestFit="1" customWidth="1"/>
    <col min="4712" max="4712" width="3.5703125" customWidth="1"/>
    <col min="4713" max="4713" width="12" bestFit="1" customWidth="1"/>
    <col min="4714" max="4714" width="3.140625" customWidth="1"/>
    <col min="4715" max="4715" width="4.5703125" customWidth="1"/>
    <col min="4716" max="4716" width="4.85546875" customWidth="1"/>
    <col min="4717" max="4717" width="4.5703125" customWidth="1"/>
    <col min="4718" max="4718" width="5.5703125" customWidth="1"/>
    <col min="4719" max="4719" width="12" bestFit="1" customWidth="1"/>
    <col min="4720" max="4720" width="4.42578125" customWidth="1"/>
    <col min="4721" max="4721" width="3.42578125" customWidth="1"/>
    <col min="4722" max="4722" width="3.7109375" customWidth="1"/>
    <col min="4723" max="4723" width="3.5703125" customWidth="1"/>
    <col min="4724" max="4724" width="12" bestFit="1" customWidth="1"/>
    <col min="4725" max="4725" width="6.28515625" customWidth="1"/>
    <col min="4726" max="4726" width="3.85546875" customWidth="1"/>
    <col min="4727" max="4727" width="4.7109375" customWidth="1"/>
    <col min="4728" max="4730" width="12" bestFit="1" customWidth="1"/>
    <col min="4731" max="4731" width="3.5703125" customWidth="1"/>
    <col min="4732" max="4732" width="12" bestFit="1" customWidth="1"/>
    <col min="4733" max="4733" width="3.140625" customWidth="1"/>
    <col min="4734" max="4734" width="4.5703125" customWidth="1"/>
    <col min="4735" max="4735" width="4.85546875" customWidth="1"/>
    <col min="4736" max="4736" width="4.5703125" customWidth="1"/>
    <col min="4737" max="4737" width="5.5703125" customWidth="1"/>
    <col min="4738" max="4738" width="12" bestFit="1" customWidth="1"/>
    <col min="4739" max="4739" width="4.42578125" customWidth="1"/>
    <col min="4740" max="4740" width="3.42578125" customWidth="1"/>
    <col min="4741" max="4741" width="3.7109375" customWidth="1"/>
    <col min="4742" max="4742" width="3.5703125" customWidth="1"/>
    <col min="4743" max="4743" width="12.42578125" bestFit="1" customWidth="1"/>
    <col min="4744" max="4744" width="5.28515625" customWidth="1"/>
    <col min="4745" max="4745" width="3.85546875" customWidth="1"/>
    <col min="4746" max="4746" width="4.7109375" customWidth="1"/>
    <col min="4747" max="4749" width="12" bestFit="1" customWidth="1"/>
    <col min="4750" max="4750" width="3.5703125" customWidth="1"/>
    <col min="4751" max="4751" width="12" bestFit="1" customWidth="1"/>
    <col min="4752" max="4752" width="3.140625" customWidth="1"/>
    <col min="4753" max="4753" width="4.5703125" customWidth="1"/>
    <col min="4754" max="4754" width="4.85546875" customWidth="1"/>
    <col min="4755" max="4755" width="4.5703125" customWidth="1"/>
    <col min="4756" max="4756" width="5.5703125" customWidth="1"/>
    <col min="4757" max="4757" width="12" bestFit="1" customWidth="1"/>
    <col min="4758" max="4758" width="4.42578125" customWidth="1"/>
    <col min="4759" max="4759" width="3.42578125" customWidth="1"/>
    <col min="4760" max="4760" width="3.7109375" customWidth="1"/>
    <col min="4761" max="4761" width="3.5703125" customWidth="1"/>
    <col min="4762" max="4762" width="12" bestFit="1" customWidth="1"/>
    <col min="4763" max="4763" width="5.5703125" customWidth="1"/>
    <col min="4764" max="4764" width="3.85546875" customWidth="1"/>
    <col min="4765" max="4765" width="4.7109375" customWidth="1"/>
    <col min="4766" max="4768" width="12" bestFit="1" customWidth="1"/>
    <col min="4769" max="4769" width="3.5703125" customWidth="1"/>
    <col min="4770" max="4770" width="12" bestFit="1" customWidth="1"/>
    <col min="4771" max="4771" width="3.140625" customWidth="1"/>
    <col min="4772" max="4772" width="4.5703125" customWidth="1"/>
    <col min="4773" max="4773" width="4.85546875" customWidth="1"/>
    <col min="4774" max="4774" width="4.5703125" customWidth="1"/>
    <col min="4775" max="4775" width="5.5703125" customWidth="1"/>
    <col min="4776" max="4776" width="12" bestFit="1" customWidth="1"/>
    <col min="4777" max="4777" width="4.42578125" customWidth="1"/>
    <col min="4778" max="4778" width="3.42578125" customWidth="1"/>
    <col min="4779" max="4779" width="3.7109375" customWidth="1"/>
    <col min="4780" max="4780" width="3.5703125" customWidth="1"/>
    <col min="4781" max="4781" width="12" bestFit="1" customWidth="1"/>
    <col min="4782" max="4782" width="5.42578125" customWidth="1"/>
    <col min="4783" max="4783" width="3.85546875" customWidth="1"/>
    <col min="4784" max="4784" width="4.7109375" customWidth="1"/>
    <col min="4785" max="4787" width="12" bestFit="1" customWidth="1"/>
    <col min="4788" max="4788" width="3.5703125" customWidth="1"/>
    <col min="4789" max="4789" width="12" bestFit="1" customWidth="1"/>
    <col min="4790" max="4790" width="3.140625" customWidth="1"/>
    <col min="4791" max="4791" width="4.5703125" customWidth="1"/>
    <col min="4792" max="4792" width="4.85546875" customWidth="1"/>
    <col min="4793" max="4793" width="4.5703125" customWidth="1"/>
    <col min="4794" max="4794" width="5.5703125" customWidth="1"/>
    <col min="4795" max="4795" width="12" bestFit="1" customWidth="1"/>
    <col min="4796" max="4796" width="4.42578125" customWidth="1"/>
    <col min="4797" max="4797" width="3.42578125" customWidth="1"/>
    <col min="4798" max="4798" width="3.7109375" customWidth="1"/>
    <col min="4799" max="4799" width="3.5703125" customWidth="1"/>
    <col min="4800" max="4800" width="12" bestFit="1" customWidth="1"/>
    <col min="4801" max="4801" width="12.5703125" bestFit="1" customWidth="1"/>
    <col min="4802" max="4802" width="6.42578125" customWidth="1"/>
    <col min="4803" max="4803" width="3.85546875" customWidth="1"/>
    <col min="4804" max="4804" width="4.7109375" customWidth="1"/>
    <col min="4805" max="4807" width="12" bestFit="1" customWidth="1"/>
    <col min="4808" max="4808" width="3.5703125" customWidth="1"/>
    <col min="4809" max="4809" width="12" bestFit="1" customWidth="1"/>
    <col min="4810" max="4810" width="3.140625" customWidth="1"/>
    <col min="4811" max="4811" width="4.5703125" customWidth="1"/>
    <col min="4812" max="4812" width="4.85546875" customWidth="1"/>
    <col min="4813" max="4813" width="4.5703125" customWidth="1"/>
    <col min="4814" max="4814" width="5.5703125" customWidth="1"/>
    <col min="4815" max="4815" width="12" bestFit="1" customWidth="1"/>
    <col min="4816" max="4816" width="4.42578125" customWidth="1"/>
    <col min="4817" max="4817" width="3.42578125" customWidth="1"/>
    <col min="4818" max="4818" width="3.7109375" customWidth="1"/>
    <col min="4819" max="4819" width="3.5703125" customWidth="1"/>
    <col min="4820" max="4820" width="12" bestFit="1" customWidth="1"/>
    <col min="4821" max="4821" width="5.7109375" customWidth="1"/>
    <col min="4822" max="4822" width="3.85546875" customWidth="1"/>
    <col min="4823" max="4823" width="4.7109375" customWidth="1"/>
    <col min="4824" max="4826" width="12" bestFit="1" customWidth="1"/>
    <col min="4827" max="4827" width="3.5703125" customWidth="1"/>
    <col min="4828" max="4828" width="12" bestFit="1" customWidth="1"/>
    <col min="4829" max="4829" width="3.140625" customWidth="1"/>
    <col min="4830" max="4830" width="4.5703125" customWidth="1"/>
    <col min="4831" max="4831" width="4.85546875" customWidth="1"/>
    <col min="4832" max="4832" width="4.5703125" customWidth="1"/>
    <col min="4833" max="4833" width="5.5703125" customWidth="1"/>
    <col min="4834" max="4834" width="12" bestFit="1" customWidth="1"/>
    <col min="4835" max="4835" width="4.42578125" customWidth="1"/>
    <col min="4836" max="4836" width="3.42578125" customWidth="1"/>
    <col min="4837" max="4837" width="3.7109375" customWidth="1"/>
    <col min="4838" max="4838" width="3.5703125" customWidth="1"/>
    <col min="4839" max="4839" width="12" bestFit="1" customWidth="1"/>
    <col min="4840" max="4840" width="3.7109375" customWidth="1"/>
    <col min="4841" max="4841" width="3.85546875" customWidth="1"/>
    <col min="4842" max="4842" width="4.7109375" customWidth="1"/>
    <col min="4843" max="4845" width="12" bestFit="1" customWidth="1"/>
    <col min="4846" max="4846" width="3.5703125" customWidth="1"/>
    <col min="4847" max="4847" width="12" bestFit="1" customWidth="1"/>
    <col min="4848" max="4848" width="3.140625" customWidth="1"/>
    <col min="4849" max="4849" width="4.5703125" customWidth="1"/>
    <col min="4850" max="4850" width="4.85546875" customWidth="1"/>
    <col min="4851" max="4851" width="4.5703125" customWidth="1"/>
    <col min="4852" max="4852" width="5.5703125" customWidth="1"/>
    <col min="4853" max="4853" width="12" bestFit="1" customWidth="1"/>
    <col min="4854" max="4854" width="4.42578125" customWidth="1"/>
    <col min="4855" max="4855" width="3.42578125" customWidth="1"/>
    <col min="4856" max="4856" width="3.7109375" customWidth="1"/>
    <col min="4857" max="4857" width="3.5703125" customWidth="1"/>
    <col min="4858" max="4858" width="12" bestFit="1" customWidth="1"/>
    <col min="4859" max="4859" width="6.5703125" customWidth="1"/>
    <col min="4860" max="4860" width="3.85546875" customWidth="1"/>
    <col min="4861" max="4861" width="4.7109375" customWidth="1"/>
    <col min="4862" max="4864" width="12" bestFit="1" customWidth="1"/>
    <col min="4865" max="4865" width="3.5703125" customWidth="1"/>
    <col min="4866" max="4866" width="12" bestFit="1" customWidth="1"/>
    <col min="4867" max="4867" width="3.140625" customWidth="1"/>
    <col min="4868" max="4868" width="4.5703125" customWidth="1"/>
    <col min="4869" max="4869" width="4.85546875" customWidth="1"/>
    <col min="4870" max="4870" width="4.5703125" customWidth="1"/>
    <col min="4871" max="4871" width="5.5703125" customWidth="1"/>
    <col min="4872" max="4872" width="12" bestFit="1" customWidth="1"/>
    <col min="4873" max="4873" width="4.42578125" customWidth="1"/>
    <col min="4874" max="4874" width="3.42578125" customWidth="1"/>
    <col min="4875" max="4875" width="3.7109375" customWidth="1"/>
    <col min="4876" max="4876" width="3.5703125" customWidth="1"/>
    <col min="4877" max="4877" width="12.7109375" bestFit="1" customWidth="1"/>
    <col min="4878" max="4878" width="6.28515625" customWidth="1"/>
    <col min="4879" max="4879" width="3.85546875" customWidth="1"/>
    <col min="4880" max="4880" width="4.7109375" customWidth="1"/>
    <col min="4881" max="4883" width="12" bestFit="1" customWidth="1"/>
    <col min="4884" max="4884" width="3.5703125" customWidth="1"/>
    <col min="4885" max="4885" width="12" bestFit="1" customWidth="1"/>
    <col min="4886" max="4886" width="3.140625" customWidth="1"/>
    <col min="4887" max="4887" width="4.5703125" customWidth="1"/>
    <col min="4888" max="4888" width="4.85546875" customWidth="1"/>
    <col min="4889" max="4889" width="4.5703125" customWidth="1"/>
    <col min="4890" max="4890" width="5.5703125" customWidth="1"/>
    <col min="4891" max="4891" width="12" bestFit="1" customWidth="1"/>
    <col min="4892" max="4892" width="4.42578125" customWidth="1"/>
    <col min="4893" max="4893" width="3.42578125" customWidth="1"/>
    <col min="4894" max="4894" width="3.7109375" customWidth="1"/>
    <col min="4895" max="4895" width="3.5703125" customWidth="1"/>
    <col min="4896" max="4896" width="12.42578125" bestFit="1" customWidth="1"/>
    <col min="4897" max="4897" width="5.5703125" customWidth="1"/>
    <col min="4898" max="4898" width="3.85546875" customWidth="1"/>
    <col min="4899" max="4899" width="4.7109375" customWidth="1"/>
    <col min="4900" max="4902" width="12" bestFit="1" customWidth="1"/>
    <col min="4903" max="4903" width="3.5703125" customWidth="1"/>
    <col min="4904" max="4904" width="12" bestFit="1" customWidth="1"/>
    <col min="4905" max="4905" width="3.140625" customWidth="1"/>
    <col min="4906" max="4906" width="4.5703125" customWidth="1"/>
    <col min="4907" max="4907" width="4.85546875" customWidth="1"/>
    <col min="4908" max="4908" width="4.5703125" customWidth="1"/>
    <col min="4909" max="4909" width="5.5703125" customWidth="1"/>
    <col min="4910" max="4910" width="12" bestFit="1" customWidth="1"/>
    <col min="4911" max="4911" width="4.42578125" customWidth="1"/>
    <col min="4912" max="4912" width="3.42578125" customWidth="1"/>
    <col min="4913" max="4913" width="3.7109375" customWidth="1"/>
    <col min="4914" max="4914" width="3.5703125" customWidth="1"/>
    <col min="4915" max="4915" width="12" bestFit="1" customWidth="1"/>
    <col min="4916" max="4916" width="5.7109375" customWidth="1"/>
    <col min="4917" max="4917" width="3.85546875" customWidth="1"/>
    <col min="4918" max="4918" width="4.7109375" customWidth="1"/>
    <col min="4919" max="4921" width="12" bestFit="1" customWidth="1"/>
    <col min="4922" max="4922" width="3.5703125" customWidth="1"/>
    <col min="4923" max="4923" width="12" bestFit="1" customWidth="1"/>
    <col min="4924" max="4924" width="3.140625" customWidth="1"/>
    <col min="4925" max="4925" width="4.5703125" customWidth="1"/>
    <col min="4926" max="4926" width="4.85546875" customWidth="1"/>
    <col min="4927" max="4927" width="4.5703125" customWidth="1"/>
    <col min="4928" max="4928" width="5.5703125" customWidth="1"/>
    <col min="4929" max="4929" width="12" bestFit="1" customWidth="1"/>
    <col min="4930" max="4930" width="4.42578125" customWidth="1"/>
    <col min="4931" max="4931" width="3.42578125" customWidth="1"/>
    <col min="4932" max="4932" width="3.7109375" customWidth="1"/>
    <col min="4933" max="4933" width="3.5703125" customWidth="1"/>
    <col min="4934" max="4934" width="12" bestFit="1" customWidth="1"/>
    <col min="4935" max="4935" width="5.42578125" customWidth="1"/>
    <col min="4936" max="4936" width="3.85546875" customWidth="1"/>
    <col min="4937" max="4937" width="4.7109375" customWidth="1"/>
    <col min="4938" max="4940" width="12" bestFit="1" customWidth="1"/>
    <col min="4941" max="4941" width="3.5703125" customWidth="1"/>
    <col min="4942" max="4942" width="12" bestFit="1" customWidth="1"/>
    <col min="4943" max="4943" width="3.140625" customWidth="1"/>
    <col min="4944" max="4944" width="4.5703125" customWidth="1"/>
    <col min="4945" max="4945" width="4.85546875" customWidth="1"/>
    <col min="4946" max="4946" width="4.5703125" customWidth="1"/>
    <col min="4947" max="4947" width="5.5703125" customWidth="1"/>
    <col min="4948" max="4948" width="12" bestFit="1" customWidth="1"/>
    <col min="4949" max="4949" width="4.42578125" customWidth="1"/>
    <col min="4950" max="4950" width="3.42578125" customWidth="1"/>
    <col min="4951" max="4951" width="3.7109375" customWidth="1"/>
    <col min="4952" max="4952" width="3.5703125" customWidth="1"/>
    <col min="4953" max="4953" width="12" bestFit="1" customWidth="1"/>
    <col min="4954" max="4955" width="3.85546875" customWidth="1"/>
    <col min="4956" max="4956" width="4.7109375" customWidth="1"/>
    <col min="4957" max="4959" width="12" bestFit="1" customWidth="1"/>
    <col min="4960" max="4960" width="3.5703125" customWidth="1"/>
    <col min="4961" max="4961" width="12" bestFit="1" customWidth="1"/>
    <col min="4962" max="4962" width="3.140625" customWidth="1"/>
    <col min="4963" max="4963" width="4.5703125" customWidth="1"/>
    <col min="4964" max="4964" width="4.85546875" customWidth="1"/>
    <col min="4965" max="4965" width="4.5703125" customWidth="1"/>
    <col min="4966" max="4966" width="5.5703125" customWidth="1"/>
    <col min="4967" max="4967" width="12" bestFit="1" customWidth="1"/>
    <col min="4968" max="4968" width="4.42578125" customWidth="1"/>
    <col min="4969" max="4969" width="3.42578125" customWidth="1"/>
    <col min="4970" max="4970" width="3.7109375" customWidth="1"/>
    <col min="4971" max="4971" width="3.5703125" customWidth="1"/>
    <col min="4972" max="4972" width="12" bestFit="1" customWidth="1"/>
    <col min="4973" max="4973" width="5.7109375" customWidth="1"/>
    <col min="4974" max="4974" width="3.85546875" customWidth="1"/>
    <col min="4975" max="4975" width="4.7109375" customWidth="1"/>
    <col min="4976" max="4978" width="12" bestFit="1" customWidth="1"/>
    <col min="4979" max="4979" width="3.5703125" customWidth="1"/>
    <col min="4980" max="4980" width="12" bestFit="1" customWidth="1"/>
    <col min="4981" max="4981" width="3.140625" customWidth="1"/>
    <col min="4982" max="4982" width="4.5703125" customWidth="1"/>
    <col min="4983" max="4983" width="4.85546875" customWidth="1"/>
    <col min="4984" max="4984" width="4.5703125" customWidth="1"/>
    <col min="4985" max="4985" width="5.5703125" customWidth="1"/>
    <col min="4986" max="4986" width="12" bestFit="1" customWidth="1"/>
    <col min="4987" max="4987" width="4.42578125" customWidth="1"/>
    <col min="4988" max="4988" width="3.42578125" customWidth="1"/>
    <col min="4989" max="4989" width="3.7109375" customWidth="1"/>
    <col min="4990" max="4990" width="3.5703125" customWidth="1"/>
    <col min="4991" max="4991" width="12" bestFit="1" customWidth="1"/>
    <col min="4992" max="4992" width="3.7109375" customWidth="1"/>
    <col min="4993" max="4993" width="3.85546875" customWidth="1"/>
    <col min="4994" max="4994" width="4.7109375" customWidth="1"/>
    <col min="4995" max="4997" width="12" bestFit="1" customWidth="1"/>
    <col min="4998" max="4998" width="3.5703125" customWidth="1"/>
    <col min="4999" max="4999" width="12" bestFit="1" customWidth="1"/>
    <col min="5000" max="5000" width="3.140625" customWidth="1"/>
    <col min="5001" max="5001" width="4.5703125" customWidth="1"/>
    <col min="5002" max="5002" width="4.85546875" customWidth="1"/>
    <col min="5003" max="5003" width="4.5703125" customWidth="1"/>
    <col min="5004" max="5004" width="5.5703125" customWidth="1"/>
    <col min="5005" max="5005" width="12" bestFit="1" customWidth="1"/>
    <col min="5006" max="5006" width="4.42578125" customWidth="1"/>
    <col min="5007" max="5007" width="3.42578125" customWidth="1"/>
    <col min="5008" max="5008" width="3.7109375" customWidth="1"/>
    <col min="5009" max="5009" width="3.5703125" customWidth="1"/>
    <col min="5010" max="5010" width="12" bestFit="1" customWidth="1"/>
    <col min="5011" max="5011" width="5" customWidth="1"/>
    <col min="5012" max="5012" width="3.85546875" customWidth="1"/>
    <col min="5013" max="5013" width="4.7109375" customWidth="1"/>
    <col min="5014" max="5016" width="12" bestFit="1" customWidth="1"/>
    <col min="5017" max="5017" width="3.5703125" customWidth="1"/>
    <col min="5018" max="5018" width="12" bestFit="1" customWidth="1"/>
    <col min="5019" max="5019" width="3.140625" customWidth="1"/>
    <col min="5020" max="5020" width="4.5703125" customWidth="1"/>
    <col min="5021" max="5021" width="4.85546875" customWidth="1"/>
    <col min="5022" max="5022" width="4.5703125" customWidth="1"/>
    <col min="5023" max="5023" width="5.5703125" customWidth="1"/>
    <col min="5024" max="5024" width="12" bestFit="1" customWidth="1"/>
    <col min="5025" max="5025" width="4.42578125" customWidth="1"/>
    <col min="5026" max="5026" width="3.42578125" customWidth="1"/>
    <col min="5027" max="5027" width="3.7109375" customWidth="1"/>
    <col min="5028" max="5028" width="3.5703125" customWidth="1"/>
    <col min="5029" max="5029" width="12" bestFit="1" customWidth="1"/>
    <col min="5030" max="5030" width="6.42578125" customWidth="1"/>
    <col min="5031" max="5031" width="3.85546875" customWidth="1"/>
    <col min="5032" max="5032" width="4.7109375" customWidth="1"/>
    <col min="5033" max="5035" width="12" bestFit="1" customWidth="1"/>
    <col min="5036" max="5036" width="3.5703125" customWidth="1"/>
    <col min="5037" max="5037" width="12" bestFit="1" customWidth="1"/>
    <col min="5038" max="5038" width="3.140625" customWidth="1"/>
    <col min="5039" max="5039" width="4.5703125" customWidth="1"/>
    <col min="5040" max="5040" width="4.85546875" customWidth="1"/>
    <col min="5041" max="5041" width="4.5703125" customWidth="1"/>
    <col min="5042" max="5042" width="5.5703125" customWidth="1"/>
    <col min="5043" max="5043" width="12" bestFit="1" customWidth="1"/>
    <col min="5044" max="5044" width="4.42578125" customWidth="1"/>
    <col min="5045" max="5045" width="3.42578125" customWidth="1"/>
    <col min="5046" max="5046" width="3.7109375" customWidth="1"/>
    <col min="5047" max="5047" width="3.5703125" customWidth="1"/>
    <col min="5048" max="5048" width="12.5703125" bestFit="1" customWidth="1"/>
    <col min="5049" max="5049" width="6.7109375" customWidth="1"/>
    <col min="5050" max="5050" width="3.85546875" customWidth="1"/>
    <col min="5051" max="5051" width="4.7109375" customWidth="1"/>
    <col min="5052" max="5054" width="12" bestFit="1" customWidth="1"/>
    <col min="5055" max="5055" width="3.5703125" customWidth="1"/>
    <col min="5056" max="5056" width="12" bestFit="1" customWidth="1"/>
    <col min="5057" max="5057" width="3.140625" customWidth="1"/>
    <col min="5058" max="5058" width="4.5703125" customWidth="1"/>
    <col min="5059" max="5059" width="4.85546875" customWidth="1"/>
    <col min="5060" max="5060" width="4.5703125" customWidth="1"/>
    <col min="5061" max="5061" width="5.5703125" customWidth="1"/>
    <col min="5062" max="5062" width="12" bestFit="1" customWidth="1"/>
    <col min="5063" max="5063" width="4.42578125" customWidth="1"/>
    <col min="5064" max="5064" width="3.42578125" customWidth="1"/>
    <col min="5065" max="5065" width="3.7109375" customWidth="1"/>
    <col min="5066" max="5066" width="3.5703125" customWidth="1"/>
    <col min="5067" max="5067" width="12.85546875" bestFit="1" customWidth="1"/>
    <col min="5068" max="5068" width="6.42578125" customWidth="1"/>
    <col min="5069" max="5069" width="3.85546875" customWidth="1"/>
    <col min="5070" max="5070" width="4.7109375" customWidth="1"/>
    <col min="5071" max="5073" width="12" bestFit="1" customWidth="1"/>
    <col min="5074" max="5074" width="3.5703125" customWidth="1"/>
    <col min="5075" max="5075" width="12" bestFit="1" customWidth="1"/>
    <col min="5076" max="5076" width="3.140625" customWidth="1"/>
    <col min="5077" max="5077" width="4.5703125" customWidth="1"/>
    <col min="5078" max="5078" width="4.85546875" customWidth="1"/>
    <col min="5079" max="5079" width="4.5703125" customWidth="1"/>
    <col min="5080" max="5080" width="5.5703125" customWidth="1"/>
    <col min="5081" max="5081" width="12" bestFit="1" customWidth="1"/>
    <col min="5082" max="5082" width="4.42578125" customWidth="1"/>
    <col min="5083" max="5083" width="3.42578125" customWidth="1"/>
    <col min="5084" max="5084" width="3.7109375" customWidth="1"/>
    <col min="5085" max="5085" width="3.5703125" customWidth="1"/>
    <col min="5086" max="5086" width="12.5703125" bestFit="1" customWidth="1"/>
    <col min="5087" max="5087" width="7.42578125" customWidth="1"/>
    <col min="5088" max="5088" width="3.85546875" customWidth="1"/>
    <col min="5089" max="5089" width="4.7109375" customWidth="1"/>
    <col min="5090" max="5092" width="12" bestFit="1" customWidth="1"/>
    <col min="5093" max="5093" width="3.5703125" customWidth="1"/>
    <col min="5094" max="5094" width="12" bestFit="1" customWidth="1"/>
    <col min="5095" max="5095" width="3.140625" customWidth="1"/>
    <col min="5096" max="5096" width="4.5703125" customWidth="1"/>
    <col min="5097" max="5097" width="4.85546875" customWidth="1"/>
    <col min="5098" max="5098" width="4.5703125" customWidth="1"/>
    <col min="5099" max="5099" width="5.5703125" customWidth="1"/>
    <col min="5100" max="5100" width="12" bestFit="1" customWidth="1"/>
    <col min="5101" max="5101" width="4.42578125" customWidth="1"/>
    <col min="5102" max="5102" width="3.42578125" customWidth="1"/>
    <col min="5103" max="5103" width="3.7109375" customWidth="1"/>
    <col min="5104" max="5104" width="3.5703125" customWidth="1"/>
    <col min="5105" max="5105" width="13.5703125" bestFit="1" customWidth="1"/>
    <col min="5106" max="5106" width="5.140625" customWidth="1"/>
    <col min="5107" max="5107" width="3.85546875" customWidth="1"/>
    <col min="5108" max="5108" width="4.7109375" customWidth="1"/>
    <col min="5109" max="5111" width="12" bestFit="1" customWidth="1"/>
    <col min="5112" max="5112" width="3.5703125" customWidth="1"/>
    <col min="5113" max="5113" width="12" bestFit="1" customWidth="1"/>
    <col min="5114" max="5114" width="3.140625" customWidth="1"/>
    <col min="5115" max="5115" width="4.5703125" customWidth="1"/>
    <col min="5116" max="5116" width="4.85546875" customWidth="1"/>
    <col min="5117" max="5117" width="4.5703125" customWidth="1"/>
    <col min="5118" max="5118" width="5.5703125" customWidth="1"/>
    <col min="5119" max="5119" width="12" bestFit="1" customWidth="1"/>
    <col min="5120" max="5120" width="4.42578125" customWidth="1"/>
    <col min="5121" max="5121" width="3.42578125" customWidth="1"/>
    <col min="5122" max="5122" width="3.7109375" customWidth="1"/>
    <col min="5123" max="5123" width="3.5703125" customWidth="1"/>
    <col min="5124" max="5124" width="12" bestFit="1" customWidth="1"/>
    <col min="5125" max="5125" width="6.28515625" customWidth="1"/>
    <col min="5126" max="5126" width="3.85546875" customWidth="1"/>
    <col min="5127" max="5127" width="4.7109375" customWidth="1"/>
    <col min="5128" max="5130" width="12" bestFit="1" customWidth="1"/>
    <col min="5131" max="5131" width="3.5703125" customWidth="1"/>
    <col min="5132" max="5132" width="12" bestFit="1" customWidth="1"/>
    <col min="5133" max="5133" width="3.140625" customWidth="1"/>
    <col min="5134" max="5134" width="4.5703125" customWidth="1"/>
    <col min="5135" max="5135" width="4.85546875" customWidth="1"/>
    <col min="5136" max="5136" width="4.5703125" customWidth="1"/>
    <col min="5137" max="5137" width="5.5703125" customWidth="1"/>
    <col min="5138" max="5138" width="12" bestFit="1" customWidth="1"/>
    <col min="5139" max="5139" width="4.42578125" customWidth="1"/>
    <col min="5140" max="5140" width="3.42578125" customWidth="1"/>
    <col min="5141" max="5141" width="3.7109375" customWidth="1"/>
    <col min="5142" max="5142" width="3.5703125" customWidth="1"/>
    <col min="5143" max="5143" width="12.42578125" bestFit="1" customWidth="1"/>
    <col min="5144" max="5144" width="5.28515625" customWidth="1"/>
    <col min="5145" max="5145" width="3.85546875" customWidth="1"/>
    <col min="5146" max="5146" width="4.7109375" customWidth="1"/>
    <col min="5147" max="5149" width="12" bestFit="1" customWidth="1"/>
    <col min="5150" max="5150" width="3.5703125" customWidth="1"/>
    <col min="5151" max="5151" width="12" bestFit="1" customWidth="1"/>
    <col min="5152" max="5152" width="3.140625" customWidth="1"/>
    <col min="5153" max="5153" width="4.5703125" customWidth="1"/>
    <col min="5154" max="5154" width="4.85546875" customWidth="1"/>
    <col min="5155" max="5155" width="4.5703125" customWidth="1"/>
    <col min="5156" max="5156" width="5.5703125" customWidth="1"/>
    <col min="5157" max="5157" width="12" bestFit="1" customWidth="1"/>
    <col min="5158" max="5158" width="4.42578125" customWidth="1"/>
    <col min="5159" max="5159" width="3.42578125" customWidth="1"/>
    <col min="5160" max="5160" width="3.7109375" customWidth="1"/>
    <col min="5161" max="5161" width="3.5703125" customWidth="1"/>
    <col min="5162" max="5162" width="12" bestFit="1" customWidth="1"/>
    <col min="5163" max="5163" width="5.5703125" customWidth="1"/>
    <col min="5164" max="5164" width="3.85546875" customWidth="1"/>
    <col min="5165" max="5165" width="4.7109375" customWidth="1"/>
    <col min="5166" max="5168" width="12" bestFit="1" customWidth="1"/>
    <col min="5169" max="5169" width="3.5703125" customWidth="1"/>
    <col min="5170" max="5170" width="12" bestFit="1" customWidth="1"/>
    <col min="5171" max="5171" width="3.140625" customWidth="1"/>
    <col min="5172" max="5172" width="4.5703125" customWidth="1"/>
    <col min="5173" max="5173" width="4.85546875" customWidth="1"/>
    <col min="5174" max="5174" width="4.5703125" customWidth="1"/>
    <col min="5175" max="5175" width="5.5703125" customWidth="1"/>
    <col min="5176" max="5176" width="12" bestFit="1" customWidth="1"/>
    <col min="5177" max="5177" width="4.42578125" customWidth="1"/>
    <col min="5178" max="5178" width="3.42578125" customWidth="1"/>
    <col min="5179" max="5179" width="3.7109375" customWidth="1"/>
    <col min="5180" max="5180" width="3.5703125" customWidth="1"/>
    <col min="5181" max="5181" width="12" bestFit="1" customWidth="1"/>
    <col min="5182" max="5182" width="5.42578125" customWidth="1"/>
    <col min="5183" max="5183" width="3.85546875" customWidth="1"/>
    <col min="5184" max="5184" width="4.7109375" customWidth="1"/>
    <col min="5185" max="5187" width="12" bestFit="1" customWidth="1"/>
    <col min="5188" max="5188" width="3.5703125" customWidth="1"/>
    <col min="5189" max="5189" width="12" bestFit="1" customWidth="1"/>
    <col min="5190" max="5190" width="3.140625" customWidth="1"/>
    <col min="5191" max="5191" width="4.5703125" customWidth="1"/>
    <col min="5192" max="5192" width="4.85546875" customWidth="1"/>
    <col min="5193" max="5193" width="4.5703125" customWidth="1"/>
    <col min="5194" max="5194" width="5.5703125" customWidth="1"/>
    <col min="5195" max="5195" width="12" bestFit="1" customWidth="1"/>
    <col min="5196" max="5196" width="4.42578125" customWidth="1"/>
    <col min="5197" max="5197" width="3.42578125" customWidth="1"/>
    <col min="5198" max="5198" width="3.7109375" customWidth="1"/>
    <col min="5199" max="5199" width="3.5703125" customWidth="1"/>
    <col min="5200" max="5200" width="12" bestFit="1" customWidth="1"/>
    <col min="5201" max="5201" width="12.5703125" bestFit="1" customWidth="1"/>
    <col min="5202" max="5202" width="7.42578125" customWidth="1"/>
    <col min="5203" max="5203" width="3.85546875" customWidth="1"/>
    <col min="5204" max="5204" width="4.7109375" customWidth="1"/>
    <col min="5205" max="5207" width="12" bestFit="1" customWidth="1"/>
    <col min="5208" max="5208" width="3.5703125" customWidth="1"/>
    <col min="5209" max="5209" width="12" bestFit="1" customWidth="1"/>
    <col min="5210" max="5210" width="3.140625" customWidth="1"/>
    <col min="5211" max="5211" width="4.5703125" customWidth="1"/>
    <col min="5212" max="5212" width="4.85546875" customWidth="1"/>
    <col min="5213" max="5213" width="4.5703125" customWidth="1"/>
    <col min="5214" max="5214" width="5.5703125" customWidth="1"/>
    <col min="5215" max="5215" width="12" bestFit="1" customWidth="1"/>
    <col min="5216" max="5216" width="4.42578125" customWidth="1"/>
    <col min="5217" max="5217" width="3.42578125" customWidth="1"/>
    <col min="5218" max="5218" width="3.7109375" customWidth="1"/>
    <col min="5219" max="5219" width="3.5703125" customWidth="1"/>
    <col min="5220" max="5220" width="12" bestFit="1" customWidth="1"/>
    <col min="5221" max="5221" width="5.7109375" customWidth="1"/>
    <col min="5222" max="5222" width="3.85546875" customWidth="1"/>
    <col min="5223" max="5223" width="4.7109375" customWidth="1"/>
    <col min="5224" max="5226" width="12" bestFit="1" customWidth="1"/>
    <col min="5227" max="5227" width="3.5703125" customWidth="1"/>
    <col min="5228" max="5228" width="12" bestFit="1" customWidth="1"/>
    <col min="5229" max="5229" width="3.140625" customWidth="1"/>
    <col min="5230" max="5230" width="4.5703125" customWidth="1"/>
    <col min="5231" max="5231" width="4.85546875" customWidth="1"/>
    <col min="5232" max="5232" width="4.5703125" customWidth="1"/>
    <col min="5233" max="5233" width="5.5703125" customWidth="1"/>
    <col min="5234" max="5234" width="12" bestFit="1" customWidth="1"/>
    <col min="5235" max="5235" width="4.42578125" customWidth="1"/>
    <col min="5236" max="5236" width="3.42578125" customWidth="1"/>
    <col min="5237" max="5237" width="3.7109375" customWidth="1"/>
    <col min="5238" max="5238" width="3.5703125" customWidth="1"/>
    <col min="5239" max="5239" width="12" bestFit="1" customWidth="1"/>
    <col min="5240" max="5240" width="3.7109375" customWidth="1"/>
    <col min="5241" max="5241" width="3.85546875" customWidth="1"/>
    <col min="5242" max="5242" width="4.7109375" customWidth="1"/>
    <col min="5243" max="5245" width="12" bestFit="1" customWidth="1"/>
    <col min="5246" max="5246" width="3.5703125" customWidth="1"/>
    <col min="5247" max="5247" width="12" bestFit="1" customWidth="1"/>
    <col min="5248" max="5248" width="3.140625" customWidth="1"/>
    <col min="5249" max="5249" width="4.5703125" customWidth="1"/>
    <col min="5250" max="5250" width="4.85546875" customWidth="1"/>
    <col min="5251" max="5251" width="4.5703125" customWidth="1"/>
    <col min="5252" max="5252" width="5.5703125" customWidth="1"/>
    <col min="5253" max="5253" width="12" bestFit="1" customWidth="1"/>
    <col min="5254" max="5254" width="4.42578125" customWidth="1"/>
    <col min="5255" max="5255" width="3.42578125" customWidth="1"/>
    <col min="5256" max="5256" width="3.7109375" customWidth="1"/>
    <col min="5257" max="5257" width="3.5703125" customWidth="1"/>
    <col min="5258" max="5258" width="12" bestFit="1" customWidth="1"/>
    <col min="5259" max="5259" width="6.5703125" customWidth="1"/>
    <col min="5260" max="5260" width="3.85546875" customWidth="1"/>
    <col min="5261" max="5261" width="4.7109375" customWidth="1"/>
    <col min="5262" max="5264" width="12" bestFit="1" customWidth="1"/>
    <col min="5265" max="5265" width="3.5703125" customWidth="1"/>
    <col min="5266" max="5266" width="12" bestFit="1" customWidth="1"/>
    <col min="5267" max="5267" width="3.140625" customWidth="1"/>
    <col min="5268" max="5268" width="4.5703125" customWidth="1"/>
    <col min="5269" max="5269" width="4.85546875" customWidth="1"/>
    <col min="5270" max="5270" width="4.5703125" customWidth="1"/>
    <col min="5271" max="5271" width="5.5703125" customWidth="1"/>
    <col min="5272" max="5272" width="12" bestFit="1" customWidth="1"/>
    <col min="5273" max="5273" width="4.42578125" customWidth="1"/>
    <col min="5274" max="5274" width="3.42578125" customWidth="1"/>
    <col min="5275" max="5275" width="3.7109375" customWidth="1"/>
    <col min="5276" max="5276" width="3.5703125" customWidth="1"/>
    <col min="5277" max="5277" width="12.7109375" bestFit="1" customWidth="1"/>
    <col min="5278" max="5278" width="6.28515625" customWidth="1"/>
    <col min="5279" max="5279" width="3.85546875" customWidth="1"/>
    <col min="5280" max="5280" width="4.7109375" customWidth="1"/>
    <col min="5281" max="5283" width="12" bestFit="1" customWidth="1"/>
    <col min="5284" max="5284" width="3.5703125" customWidth="1"/>
    <col min="5285" max="5285" width="12" bestFit="1" customWidth="1"/>
    <col min="5286" max="5286" width="3.140625" customWidth="1"/>
    <col min="5287" max="5287" width="4.5703125" customWidth="1"/>
    <col min="5288" max="5288" width="4.85546875" customWidth="1"/>
    <col min="5289" max="5289" width="4.5703125" customWidth="1"/>
    <col min="5290" max="5290" width="5.5703125" customWidth="1"/>
    <col min="5291" max="5291" width="12" bestFit="1" customWidth="1"/>
    <col min="5292" max="5292" width="4.42578125" customWidth="1"/>
    <col min="5293" max="5293" width="3.42578125" customWidth="1"/>
    <col min="5294" max="5294" width="3.7109375" customWidth="1"/>
    <col min="5295" max="5295" width="3.5703125" customWidth="1"/>
    <col min="5296" max="5296" width="12.42578125" bestFit="1" customWidth="1"/>
    <col min="5297" max="5297" width="5.5703125" customWidth="1"/>
    <col min="5298" max="5298" width="3.85546875" customWidth="1"/>
    <col min="5299" max="5299" width="4.7109375" customWidth="1"/>
    <col min="5300" max="5302" width="12" bestFit="1" customWidth="1"/>
    <col min="5303" max="5303" width="3.5703125" customWidth="1"/>
    <col min="5304" max="5304" width="12" bestFit="1" customWidth="1"/>
    <col min="5305" max="5305" width="3.140625" customWidth="1"/>
    <col min="5306" max="5306" width="4.5703125" customWidth="1"/>
    <col min="5307" max="5307" width="4.85546875" customWidth="1"/>
    <col min="5308" max="5308" width="4.5703125" customWidth="1"/>
    <col min="5309" max="5309" width="5.5703125" customWidth="1"/>
    <col min="5310" max="5310" width="12" bestFit="1" customWidth="1"/>
    <col min="5311" max="5311" width="4.42578125" customWidth="1"/>
    <col min="5312" max="5312" width="3.42578125" customWidth="1"/>
    <col min="5313" max="5313" width="3.7109375" customWidth="1"/>
    <col min="5314" max="5314" width="3.5703125" customWidth="1"/>
    <col min="5315" max="5315" width="12" bestFit="1" customWidth="1"/>
    <col min="5316" max="5316" width="5.7109375" customWidth="1"/>
    <col min="5317" max="5317" width="3.85546875" customWidth="1"/>
    <col min="5318" max="5318" width="4.7109375" customWidth="1"/>
    <col min="5319" max="5321" width="12" bestFit="1" customWidth="1"/>
    <col min="5322" max="5322" width="3.5703125" customWidth="1"/>
    <col min="5323" max="5323" width="12" bestFit="1" customWidth="1"/>
    <col min="5324" max="5324" width="3.140625" customWidth="1"/>
    <col min="5325" max="5325" width="4.5703125" customWidth="1"/>
    <col min="5326" max="5326" width="4.85546875" customWidth="1"/>
    <col min="5327" max="5327" width="4.5703125" customWidth="1"/>
    <col min="5328" max="5328" width="5.5703125" customWidth="1"/>
    <col min="5329" max="5329" width="12" bestFit="1" customWidth="1"/>
    <col min="5330" max="5330" width="4.42578125" customWidth="1"/>
    <col min="5331" max="5331" width="3.42578125" customWidth="1"/>
    <col min="5332" max="5332" width="3.7109375" customWidth="1"/>
    <col min="5333" max="5333" width="3.5703125" customWidth="1"/>
    <col min="5334" max="5334" width="12" bestFit="1" customWidth="1"/>
    <col min="5335" max="5335" width="5.42578125" customWidth="1"/>
    <col min="5336" max="5336" width="3.85546875" customWidth="1"/>
    <col min="5337" max="5337" width="4.7109375" customWidth="1"/>
    <col min="5338" max="5340" width="12" bestFit="1" customWidth="1"/>
    <col min="5341" max="5341" width="3.5703125" customWidth="1"/>
    <col min="5342" max="5342" width="12" bestFit="1" customWidth="1"/>
    <col min="5343" max="5343" width="3.140625" customWidth="1"/>
    <col min="5344" max="5344" width="4.5703125" customWidth="1"/>
    <col min="5345" max="5345" width="4.85546875" customWidth="1"/>
    <col min="5346" max="5346" width="4.5703125" customWidth="1"/>
    <col min="5347" max="5347" width="5.5703125" customWidth="1"/>
    <col min="5348" max="5348" width="12" bestFit="1" customWidth="1"/>
    <col min="5349" max="5349" width="4.42578125" customWidth="1"/>
    <col min="5350" max="5350" width="3.42578125" customWidth="1"/>
    <col min="5351" max="5351" width="3.7109375" customWidth="1"/>
    <col min="5352" max="5352" width="3.5703125" customWidth="1"/>
    <col min="5353" max="5353" width="12" bestFit="1" customWidth="1"/>
    <col min="5354" max="5355" width="3.85546875" customWidth="1"/>
    <col min="5356" max="5356" width="4.7109375" customWidth="1"/>
    <col min="5357" max="5359" width="12" bestFit="1" customWidth="1"/>
    <col min="5360" max="5360" width="3.5703125" customWidth="1"/>
    <col min="5361" max="5361" width="12" bestFit="1" customWidth="1"/>
    <col min="5362" max="5362" width="3.140625" customWidth="1"/>
    <col min="5363" max="5363" width="4.5703125" customWidth="1"/>
    <col min="5364" max="5364" width="4.85546875" customWidth="1"/>
    <col min="5365" max="5365" width="4.5703125" customWidth="1"/>
    <col min="5366" max="5366" width="5.5703125" customWidth="1"/>
    <col min="5367" max="5367" width="12" bestFit="1" customWidth="1"/>
    <col min="5368" max="5368" width="4.42578125" customWidth="1"/>
    <col min="5369" max="5369" width="3.42578125" customWidth="1"/>
    <col min="5370" max="5370" width="3.7109375" customWidth="1"/>
    <col min="5371" max="5371" width="3.5703125" customWidth="1"/>
    <col min="5372" max="5372" width="12" bestFit="1" customWidth="1"/>
    <col min="5373" max="5373" width="5.7109375" customWidth="1"/>
    <col min="5374" max="5374" width="3.85546875" customWidth="1"/>
    <col min="5375" max="5375" width="4.7109375" customWidth="1"/>
    <col min="5376" max="5378" width="12" bestFit="1" customWidth="1"/>
    <col min="5379" max="5379" width="3.5703125" customWidth="1"/>
    <col min="5380" max="5380" width="12" bestFit="1" customWidth="1"/>
    <col min="5381" max="5381" width="3.140625" customWidth="1"/>
    <col min="5382" max="5382" width="4.5703125" customWidth="1"/>
    <col min="5383" max="5383" width="4.85546875" customWidth="1"/>
    <col min="5384" max="5384" width="4.5703125" customWidth="1"/>
    <col min="5385" max="5385" width="5.5703125" customWidth="1"/>
    <col min="5386" max="5386" width="12" bestFit="1" customWidth="1"/>
    <col min="5387" max="5387" width="4.42578125" customWidth="1"/>
    <col min="5388" max="5388" width="3.42578125" customWidth="1"/>
    <col min="5389" max="5389" width="3.7109375" customWidth="1"/>
    <col min="5390" max="5390" width="3.5703125" customWidth="1"/>
    <col min="5391" max="5391" width="12" bestFit="1" customWidth="1"/>
    <col min="5392" max="5392" width="3.7109375" customWidth="1"/>
    <col min="5393" max="5393" width="3.85546875" customWidth="1"/>
    <col min="5394" max="5394" width="4.7109375" customWidth="1"/>
    <col min="5395" max="5397" width="12" bestFit="1" customWidth="1"/>
    <col min="5398" max="5398" width="3.5703125" customWidth="1"/>
    <col min="5399" max="5399" width="12" bestFit="1" customWidth="1"/>
    <col min="5400" max="5400" width="3.140625" customWidth="1"/>
    <col min="5401" max="5401" width="4.5703125" customWidth="1"/>
    <col min="5402" max="5402" width="4.85546875" customWidth="1"/>
    <col min="5403" max="5403" width="4.5703125" customWidth="1"/>
    <col min="5404" max="5404" width="5.5703125" customWidth="1"/>
    <col min="5405" max="5405" width="12" bestFit="1" customWidth="1"/>
    <col min="5406" max="5406" width="4.42578125" customWidth="1"/>
    <col min="5407" max="5407" width="3.42578125" customWidth="1"/>
    <col min="5408" max="5408" width="3.7109375" customWidth="1"/>
    <col min="5409" max="5409" width="3.5703125" customWidth="1"/>
    <col min="5410" max="5410" width="12" bestFit="1" customWidth="1"/>
    <col min="5411" max="5411" width="5" customWidth="1"/>
    <col min="5412" max="5412" width="3.85546875" customWidth="1"/>
    <col min="5413" max="5413" width="4.7109375" customWidth="1"/>
    <col min="5414" max="5416" width="12" bestFit="1" customWidth="1"/>
    <col min="5417" max="5417" width="3.5703125" customWidth="1"/>
    <col min="5418" max="5418" width="12" bestFit="1" customWidth="1"/>
    <col min="5419" max="5419" width="3.140625" customWidth="1"/>
    <col min="5420" max="5420" width="4.5703125" customWidth="1"/>
    <col min="5421" max="5421" width="4.85546875" customWidth="1"/>
    <col min="5422" max="5422" width="4.5703125" customWidth="1"/>
    <col min="5423" max="5423" width="5.5703125" customWidth="1"/>
    <col min="5424" max="5424" width="12" bestFit="1" customWidth="1"/>
    <col min="5425" max="5425" width="4.42578125" customWidth="1"/>
    <col min="5426" max="5426" width="3.42578125" customWidth="1"/>
    <col min="5427" max="5427" width="3.7109375" customWidth="1"/>
    <col min="5428" max="5428" width="3.5703125" customWidth="1"/>
    <col min="5429" max="5429" width="12" bestFit="1" customWidth="1"/>
    <col min="5430" max="5430" width="6.42578125" customWidth="1"/>
    <col min="5431" max="5431" width="3.85546875" customWidth="1"/>
    <col min="5432" max="5432" width="4.7109375" customWidth="1"/>
    <col min="5433" max="5435" width="12" bestFit="1" customWidth="1"/>
    <col min="5436" max="5436" width="3.5703125" customWidth="1"/>
    <col min="5437" max="5437" width="12" bestFit="1" customWidth="1"/>
    <col min="5438" max="5438" width="3.140625" customWidth="1"/>
    <col min="5439" max="5439" width="4.5703125" customWidth="1"/>
    <col min="5440" max="5440" width="4.85546875" customWidth="1"/>
    <col min="5441" max="5441" width="4.5703125" customWidth="1"/>
    <col min="5442" max="5442" width="5.5703125" customWidth="1"/>
    <col min="5443" max="5443" width="12" bestFit="1" customWidth="1"/>
    <col min="5444" max="5444" width="4.42578125" customWidth="1"/>
    <col min="5445" max="5445" width="3.42578125" customWidth="1"/>
    <col min="5446" max="5446" width="3.7109375" customWidth="1"/>
    <col min="5447" max="5447" width="3.5703125" customWidth="1"/>
    <col min="5448" max="5448" width="12.5703125" bestFit="1" customWidth="1"/>
    <col min="5449" max="5449" width="6.7109375" customWidth="1"/>
    <col min="5450" max="5450" width="3.85546875" customWidth="1"/>
    <col min="5451" max="5451" width="4.7109375" customWidth="1"/>
    <col min="5452" max="5454" width="12" bestFit="1" customWidth="1"/>
    <col min="5455" max="5455" width="3.5703125" customWidth="1"/>
    <col min="5456" max="5456" width="12" bestFit="1" customWidth="1"/>
    <col min="5457" max="5457" width="3.140625" customWidth="1"/>
    <col min="5458" max="5458" width="4.5703125" customWidth="1"/>
    <col min="5459" max="5459" width="4.85546875" customWidth="1"/>
    <col min="5460" max="5460" width="4.5703125" customWidth="1"/>
    <col min="5461" max="5461" width="5.5703125" customWidth="1"/>
    <col min="5462" max="5462" width="12" bestFit="1" customWidth="1"/>
    <col min="5463" max="5463" width="4.42578125" customWidth="1"/>
    <col min="5464" max="5464" width="3.42578125" customWidth="1"/>
    <col min="5465" max="5465" width="3.7109375" customWidth="1"/>
    <col min="5466" max="5466" width="3.5703125" customWidth="1"/>
    <col min="5467" max="5467" width="12.85546875" bestFit="1" customWidth="1"/>
    <col min="5468" max="5468" width="6.42578125" customWidth="1"/>
    <col min="5469" max="5469" width="3.85546875" customWidth="1"/>
    <col min="5470" max="5470" width="4.7109375" customWidth="1"/>
    <col min="5471" max="5473" width="12" bestFit="1" customWidth="1"/>
    <col min="5474" max="5474" width="3.5703125" customWidth="1"/>
    <col min="5475" max="5475" width="12" bestFit="1" customWidth="1"/>
    <col min="5476" max="5476" width="3.140625" customWidth="1"/>
    <col min="5477" max="5477" width="4.5703125" customWidth="1"/>
    <col min="5478" max="5478" width="4.85546875" customWidth="1"/>
    <col min="5479" max="5479" width="4.5703125" customWidth="1"/>
    <col min="5480" max="5480" width="5.5703125" customWidth="1"/>
    <col min="5481" max="5481" width="12" bestFit="1" customWidth="1"/>
    <col min="5482" max="5482" width="4.42578125" customWidth="1"/>
    <col min="5483" max="5483" width="3.42578125" customWidth="1"/>
    <col min="5484" max="5484" width="3.7109375" customWidth="1"/>
    <col min="5485" max="5485" width="3.5703125" customWidth="1"/>
    <col min="5486" max="5486" width="12.5703125" bestFit="1" customWidth="1"/>
    <col min="5487" max="5487" width="7.42578125" customWidth="1"/>
    <col min="5488" max="5488" width="3.85546875" customWidth="1"/>
    <col min="5489" max="5489" width="4.7109375" customWidth="1"/>
    <col min="5490" max="5492" width="12" bestFit="1" customWidth="1"/>
    <col min="5493" max="5493" width="3.5703125" customWidth="1"/>
    <col min="5494" max="5494" width="12" bestFit="1" customWidth="1"/>
    <col min="5495" max="5495" width="3.140625" customWidth="1"/>
    <col min="5496" max="5496" width="4.5703125" customWidth="1"/>
    <col min="5497" max="5497" width="4.85546875" customWidth="1"/>
    <col min="5498" max="5498" width="4.5703125" customWidth="1"/>
    <col min="5499" max="5499" width="5.5703125" customWidth="1"/>
    <col min="5500" max="5500" width="12" bestFit="1" customWidth="1"/>
    <col min="5501" max="5501" width="4.42578125" customWidth="1"/>
    <col min="5502" max="5502" width="3.42578125" customWidth="1"/>
    <col min="5503" max="5503" width="3.7109375" customWidth="1"/>
    <col min="5504" max="5504" width="3.5703125" customWidth="1"/>
    <col min="5505" max="5505" width="13.5703125" bestFit="1" customWidth="1"/>
    <col min="5506" max="5506" width="5.140625" customWidth="1"/>
    <col min="5507" max="5507" width="3.85546875" customWidth="1"/>
    <col min="5508" max="5508" width="4.7109375" customWidth="1"/>
    <col min="5509" max="5511" width="12" bestFit="1" customWidth="1"/>
    <col min="5512" max="5512" width="3.5703125" customWidth="1"/>
    <col min="5513" max="5513" width="12" bestFit="1" customWidth="1"/>
    <col min="5514" max="5514" width="3.140625" customWidth="1"/>
    <col min="5515" max="5515" width="4.5703125" customWidth="1"/>
    <col min="5516" max="5516" width="4.85546875" customWidth="1"/>
    <col min="5517" max="5517" width="4.5703125" customWidth="1"/>
    <col min="5518" max="5518" width="5.5703125" customWidth="1"/>
    <col min="5519" max="5519" width="12" bestFit="1" customWidth="1"/>
    <col min="5520" max="5520" width="4.42578125" customWidth="1"/>
    <col min="5521" max="5521" width="3.42578125" customWidth="1"/>
    <col min="5522" max="5522" width="3.7109375" customWidth="1"/>
    <col min="5523" max="5523" width="3.5703125" customWidth="1"/>
    <col min="5524" max="5524" width="12" bestFit="1" customWidth="1"/>
    <col min="5525" max="5525" width="6.28515625" customWidth="1"/>
    <col min="5526" max="5526" width="3.85546875" customWidth="1"/>
    <col min="5527" max="5527" width="4.7109375" customWidth="1"/>
    <col min="5528" max="5530" width="12" bestFit="1" customWidth="1"/>
    <col min="5531" max="5531" width="3.5703125" customWidth="1"/>
    <col min="5532" max="5532" width="12" bestFit="1" customWidth="1"/>
    <col min="5533" max="5533" width="3.140625" customWidth="1"/>
    <col min="5534" max="5534" width="4.5703125" customWidth="1"/>
    <col min="5535" max="5535" width="4.85546875" customWidth="1"/>
    <col min="5536" max="5536" width="4.5703125" customWidth="1"/>
    <col min="5537" max="5537" width="5.5703125" customWidth="1"/>
    <col min="5538" max="5538" width="12" bestFit="1" customWidth="1"/>
    <col min="5539" max="5539" width="4.42578125" customWidth="1"/>
    <col min="5540" max="5540" width="3.42578125" customWidth="1"/>
    <col min="5541" max="5541" width="3.7109375" customWidth="1"/>
    <col min="5542" max="5542" width="3.5703125" customWidth="1"/>
    <col min="5543" max="5543" width="12.42578125" bestFit="1" customWidth="1"/>
    <col min="5544" max="5544" width="5.28515625" customWidth="1"/>
    <col min="5545" max="5545" width="3.85546875" customWidth="1"/>
    <col min="5546" max="5546" width="4.7109375" customWidth="1"/>
    <col min="5547" max="5549" width="12" bestFit="1" customWidth="1"/>
    <col min="5550" max="5550" width="3.5703125" customWidth="1"/>
    <col min="5551" max="5551" width="12" bestFit="1" customWidth="1"/>
    <col min="5552" max="5552" width="3.140625" customWidth="1"/>
    <col min="5553" max="5553" width="4.5703125" customWidth="1"/>
    <col min="5554" max="5554" width="4.85546875" customWidth="1"/>
    <col min="5555" max="5555" width="4.5703125" customWidth="1"/>
    <col min="5556" max="5556" width="5.5703125" customWidth="1"/>
    <col min="5557" max="5557" width="12" bestFit="1" customWidth="1"/>
    <col min="5558" max="5558" width="4.42578125" customWidth="1"/>
    <col min="5559" max="5559" width="3.42578125" customWidth="1"/>
    <col min="5560" max="5560" width="3.7109375" customWidth="1"/>
    <col min="5561" max="5561" width="3.5703125" customWidth="1"/>
    <col min="5562" max="5562" width="12" bestFit="1" customWidth="1"/>
    <col min="5563" max="5563" width="5.5703125" customWidth="1"/>
    <col min="5564" max="5564" width="3.85546875" customWidth="1"/>
    <col min="5565" max="5565" width="4.7109375" customWidth="1"/>
    <col min="5566" max="5568" width="12" bestFit="1" customWidth="1"/>
    <col min="5569" max="5569" width="3.5703125" customWidth="1"/>
    <col min="5570" max="5570" width="12" bestFit="1" customWidth="1"/>
    <col min="5571" max="5571" width="3.140625" customWidth="1"/>
    <col min="5572" max="5572" width="4.5703125" customWidth="1"/>
    <col min="5573" max="5573" width="4.85546875" customWidth="1"/>
    <col min="5574" max="5574" width="4.5703125" customWidth="1"/>
    <col min="5575" max="5575" width="5.5703125" customWidth="1"/>
    <col min="5576" max="5576" width="12" bestFit="1" customWidth="1"/>
    <col min="5577" max="5577" width="4.42578125" customWidth="1"/>
    <col min="5578" max="5578" width="3.42578125" customWidth="1"/>
    <col min="5579" max="5579" width="3.7109375" customWidth="1"/>
    <col min="5580" max="5580" width="3.5703125" customWidth="1"/>
    <col min="5581" max="5581" width="12" bestFit="1" customWidth="1"/>
    <col min="5582" max="5582" width="5.42578125" customWidth="1"/>
    <col min="5583" max="5583" width="3.85546875" customWidth="1"/>
    <col min="5584" max="5584" width="4.7109375" customWidth="1"/>
    <col min="5585" max="5587" width="12" bestFit="1" customWidth="1"/>
    <col min="5588" max="5588" width="3.5703125" customWidth="1"/>
    <col min="5589" max="5589" width="12" bestFit="1" customWidth="1"/>
    <col min="5590" max="5590" width="3.140625" customWidth="1"/>
    <col min="5591" max="5591" width="4.5703125" customWidth="1"/>
    <col min="5592" max="5592" width="4.85546875" customWidth="1"/>
    <col min="5593" max="5593" width="4.5703125" customWidth="1"/>
    <col min="5594" max="5594" width="5.5703125" customWidth="1"/>
    <col min="5595" max="5595" width="12" bestFit="1" customWidth="1"/>
    <col min="5596" max="5596" width="4.42578125" customWidth="1"/>
    <col min="5597" max="5597" width="3.42578125" customWidth="1"/>
    <col min="5598" max="5598" width="3.7109375" customWidth="1"/>
    <col min="5599" max="5599" width="3.5703125" customWidth="1"/>
    <col min="5600" max="5600" width="12" bestFit="1" customWidth="1"/>
    <col min="5601" max="5601" width="13.5703125" bestFit="1" customWidth="1"/>
    <col min="5602" max="5602" width="6.28515625" customWidth="1"/>
    <col min="5603" max="5603" width="3.85546875" customWidth="1"/>
    <col min="5604" max="5604" width="4.7109375" customWidth="1"/>
    <col min="5605" max="5607" width="12" bestFit="1" customWidth="1"/>
    <col min="5608" max="5608" width="3.5703125" customWidth="1"/>
    <col min="5609" max="5609" width="12" bestFit="1" customWidth="1"/>
    <col min="5610" max="5610" width="3.140625" customWidth="1"/>
    <col min="5611" max="5611" width="4.5703125" customWidth="1"/>
    <col min="5612" max="5612" width="4.85546875" customWidth="1"/>
    <col min="5613" max="5613" width="4.5703125" customWidth="1"/>
    <col min="5614" max="5614" width="5.5703125" customWidth="1"/>
    <col min="5615" max="5615" width="12" bestFit="1" customWidth="1"/>
    <col min="5616" max="5616" width="4.42578125" customWidth="1"/>
    <col min="5617" max="5617" width="3.42578125" customWidth="1"/>
    <col min="5618" max="5618" width="3.7109375" customWidth="1"/>
    <col min="5619" max="5619" width="3.5703125" customWidth="1"/>
    <col min="5620" max="5620" width="12" bestFit="1" customWidth="1"/>
    <col min="5621" max="5621" width="5.7109375" customWidth="1"/>
    <col min="5622" max="5622" width="3.85546875" customWidth="1"/>
    <col min="5623" max="5623" width="4.7109375" customWidth="1"/>
    <col min="5624" max="5626" width="12" bestFit="1" customWidth="1"/>
    <col min="5627" max="5627" width="3.5703125" customWidth="1"/>
    <col min="5628" max="5628" width="12" bestFit="1" customWidth="1"/>
    <col min="5629" max="5629" width="3.140625" customWidth="1"/>
    <col min="5630" max="5630" width="4.5703125" customWidth="1"/>
    <col min="5631" max="5631" width="4.85546875" customWidth="1"/>
    <col min="5632" max="5632" width="4.5703125" customWidth="1"/>
    <col min="5633" max="5633" width="5.5703125" customWidth="1"/>
    <col min="5634" max="5634" width="12" bestFit="1" customWidth="1"/>
    <col min="5635" max="5635" width="4.42578125" customWidth="1"/>
    <col min="5636" max="5636" width="3.42578125" customWidth="1"/>
    <col min="5637" max="5637" width="3.7109375" customWidth="1"/>
    <col min="5638" max="5638" width="3.5703125" customWidth="1"/>
    <col min="5639" max="5639" width="12" bestFit="1" customWidth="1"/>
    <col min="5640" max="5640" width="3.7109375" customWidth="1"/>
    <col min="5641" max="5641" width="3.85546875" customWidth="1"/>
    <col min="5642" max="5642" width="4.7109375" customWidth="1"/>
    <col min="5643" max="5645" width="12" bestFit="1" customWidth="1"/>
    <col min="5646" max="5646" width="3.5703125" customWidth="1"/>
    <col min="5647" max="5647" width="12" bestFit="1" customWidth="1"/>
    <col min="5648" max="5648" width="3.140625" customWidth="1"/>
    <col min="5649" max="5649" width="4.5703125" customWidth="1"/>
    <col min="5650" max="5650" width="4.85546875" customWidth="1"/>
    <col min="5651" max="5651" width="4.5703125" customWidth="1"/>
    <col min="5652" max="5652" width="5.5703125" customWidth="1"/>
    <col min="5653" max="5653" width="12" bestFit="1" customWidth="1"/>
    <col min="5654" max="5654" width="4.42578125" customWidth="1"/>
    <col min="5655" max="5655" width="3.42578125" customWidth="1"/>
    <col min="5656" max="5656" width="3.7109375" customWidth="1"/>
    <col min="5657" max="5657" width="3.5703125" customWidth="1"/>
    <col min="5658" max="5658" width="12" bestFit="1" customWidth="1"/>
    <col min="5659" max="5659" width="6.5703125" customWidth="1"/>
    <col min="5660" max="5660" width="3.85546875" customWidth="1"/>
    <col min="5661" max="5661" width="4.7109375" customWidth="1"/>
    <col min="5662" max="5664" width="12" bestFit="1" customWidth="1"/>
    <col min="5665" max="5665" width="3.5703125" customWidth="1"/>
    <col min="5666" max="5666" width="12" bestFit="1" customWidth="1"/>
    <col min="5667" max="5667" width="3.140625" customWidth="1"/>
    <col min="5668" max="5668" width="4.5703125" customWidth="1"/>
    <col min="5669" max="5669" width="4.85546875" customWidth="1"/>
    <col min="5670" max="5670" width="4.5703125" customWidth="1"/>
    <col min="5671" max="5671" width="5.5703125" customWidth="1"/>
    <col min="5672" max="5672" width="12" bestFit="1" customWidth="1"/>
    <col min="5673" max="5673" width="4.42578125" customWidth="1"/>
    <col min="5674" max="5674" width="3.42578125" customWidth="1"/>
    <col min="5675" max="5675" width="3.7109375" customWidth="1"/>
    <col min="5676" max="5676" width="3.5703125" customWidth="1"/>
    <col min="5677" max="5677" width="12.7109375" bestFit="1" customWidth="1"/>
    <col min="5678" max="5678" width="6.28515625" customWidth="1"/>
    <col min="5679" max="5679" width="3.85546875" customWidth="1"/>
    <col min="5680" max="5680" width="4.7109375" customWidth="1"/>
    <col min="5681" max="5683" width="12" bestFit="1" customWidth="1"/>
    <col min="5684" max="5684" width="3.5703125" customWidth="1"/>
    <col min="5685" max="5685" width="12" bestFit="1" customWidth="1"/>
    <col min="5686" max="5686" width="3.140625" customWidth="1"/>
    <col min="5687" max="5687" width="4.5703125" customWidth="1"/>
    <col min="5688" max="5688" width="4.85546875" customWidth="1"/>
    <col min="5689" max="5689" width="4.5703125" customWidth="1"/>
    <col min="5690" max="5690" width="5.5703125" customWidth="1"/>
    <col min="5691" max="5691" width="12" bestFit="1" customWidth="1"/>
    <col min="5692" max="5692" width="4.42578125" customWidth="1"/>
    <col min="5693" max="5693" width="3.42578125" customWidth="1"/>
    <col min="5694" max="5694" width="3.7109375" customWidth="1"/>
    <col min="5695" max="5695" width="3.5703125" customWidth="1"/>
    <col min="5696" max="5696" width="12.42578125" bestFit="1" customWidth="1"/>
    <col min="5697" max="5697" width="5.5703125" customWidth="1"/>
    <col min="5698" max="5698" width="3.85546875" customWidth="1"/>
    <col min="5699" max="5699" width="4.7109375" customWidth="1"/>
    <col min="5700" max="5702" width="12" bestFit="1" customWidth="1"/>
    <col min="5703" max="5703" width="3.5703125" customWidth="1"/>
    <col min="5704" max="5704" width="12" bestFit="1" customWidth="1"/>
    <col min="5705" max="5705" width="3.140625" customWidth="1"/>
    <col min="5706" max="5706" width="4.5703125" customWidth="1"/>
    <col min="5707" max="5707" width="4.85546875" customWidth="1"/>
    <col min="5708" max="5708" width="4.5703125" customWidth="1"/>
    <col min="5709" max="5709" width="5.5703125" customWidth="1"/>
    <col min="5710" max="5710" width="12" bestFit="1" customWidth="1"/>
    <col min="5711" max="5711" width="4.42578125" customWidth="1"/>
    <col min="5712" max="5712" width="3.42578125" customWidth="1"/>
    <col min="5713" max="5713" width="3.7109375" customWidth="1"/>
    <col min="5714" max="5714" width="3.5703125" customWidth="1"/>
    <col min="5715" max="5715" width="12" bestFit="1" customWidth="1"/>
    <col min="5716" max="5716" width="5.7109375" customWidth="1"/>
    <col min="5717" max="5717" width="3.85546875" customWidth="1"/>
    <col min="5718" max="5718" width="4.7109375" customWidth="1"/>
    <col min="5719" max="5721" width="12" bestFit="1" customWidth="1"/>
    <col min="5722" max="5722" width="3.5703125" customWidth="1"/>
    <col min="5723" max="5723" width="12" bestFit="1" customWidth="1"/>
    <col min="5724" max="5724" width="3.140625" customWidth="1"/>
    <col min="5725" max="5725" width="4.5703125" customWidth="1"/>
    <col min="5726" max="5726" width="4.85546875" customWidth="1"/>
    <col min="5727" max="5727" width="4.5703125" customWidth="1"/>
    <col min="5728" max="5728" width="5.5703125" customWidth="1"/>
    <col min="5729" max="5729" width="12" bestFit="1" customWidth="1"/>
    <col min="5730" max="5730" width="4.42578125" customWidth="1"/>
    <col min="5731" max="5731" width="3.42578125" customWidth="1"/>
    <col min="5732" max="5732" width="3.7109375" customWidth="1"/>
    <col min="5733" max="5733" width="3.5703125" customWidth="1"/>
    <col min="5734" max="5734" width="12" bestFit="1" customWidth="1"/>
    <col min="5735" max="5735" width="5.42578125" customWidth="1"/>
    <col min="5736" max="5736" width="3.85546875" customWidth="1"/>
    <col min="5737" max="5737" width="4.7109375" customWidth="1"/>
    <col min="5738" max="5740" width="12" bestFit="1" customWidth="1"/>
    <col min="5741" max="5741" width="3.5703125" customWidth="1"/>
    <col min="5742" max="5742" width="12" bestFit="1" customWidth="1"/>
    <col min="5743" max="5743" width="3.140625" customWidth="1"/>
    <col min="5744" max="5744" width="4.5703125" customWidth="1"/>
    <col min="5745" max="5745" width="4.85546875" customWidth="1"/>
    <col min="5746" max="5746" width="4.5703125" customWidth="1"/>
    <col min="5747" max="5747" width="5.5703125" customWidth="1"/>
    <col min="5748" max="5748" width="12" bestFit="1" customWidth="1"/>
    <col min="5749" max="5749" width="4.42578125" customWidth="1"/>
    <col min="5750" max="5750" width="3.42578125" customWidth="1"/>
    <col min="5751" max="5751" width="3.7109375" customWidth="1"/>
    <col min="5752" max="5752" width="3.5703125" customWidth="1"/>
    <col min="5753" max="5753" width="12" bestFit="1" customWidth="1"/>
    <col min="5754" max="5755" width="3.85546875" customWidth="1"/>
    <col min="5756" max="5756" width="4.7109375" customWidth="1"/>
    <col min="5757" max="5759" width="12" bestFit="1" customWidth="1"/>
    <col min="5760" max="5760" width="3.5703125" customWidth="1"/>
    <col min="5761" max="5761" width="12" bestFit="1" customWidth="1"/>
    <col min="5762" max="5762" width="3.140625" customWidth="1"/>
    <col min="5763" max="5763" width="4.5703125" customWidth="1"/>
    <col min="5764" max="5764" width="4.85546875" customWidth="1"/>
    <col min="5765" max="5765" width="4.5703125" customWidth="1"/>
    <col min="5766" max="5766" width="5.5703125" customWidth="1"/>
    <col min="5767" max="5767" width="12" bestFit="1" customWidth="1"/>
    <col min="5768" max="5768" width="4.42578125" customWidth="1"/>
    <col min="5769" max="5769" width="3.42578125" customWidth="1"/>
    <col min="5770" max="5770" width="3.7109375" customWidth="1"/>
    <col min="5771" max="5771" width="3.5703125" customWidth="1"/>
    <col min="5772" max="5772" width="12" bestFit="1" customWidth="1"/>
    <col min="5773" max="5773" width="5.7109375" customWidth="1"/>
    <col min="5774" max="5774" width="3.85546875" customWidth="1"/>
    <col min="5775" max="5775" width="4.7109375" customWidth="1"/>
    <col min="5776" max="5778" width="12" bestFit="1" customWidth="1"/>
    <col min="5779" max="5779" width="3.5703125" customWidth="1"/>
    <col min="5780" max="5780" width="12" bestFit="1" customWidth="1"/>
    <col min="5781" max="5781" width="3.140625" customWidth="1"/>
    <col min="5782" max="5782" width="4.5703125" customWidth="1"/>
    <col min="5783" max="5783" width="4.85546875" customWidth="1"/>
    <col min="5784" max="5784" width="4.5703125" customWidth="1"/>
    <col min="5785" max="5785" width="5.5703125" customWidth="1"/>
    <col min="5786" max="5786" width="12" bestFit="1" customWidth="1"/>
    <col min="5787" max="5787" width="4.42578125" customWidth="1"/>
    <col min="5788" max="5788" width="3.42578125" customWidth="1"/>
    <col min="5789" max="5789" width="3.7109375" customWidth="1"/>
    <col min="5790" max="5790" width="3.5703125" customWidth="1"/>
    <col min="5791" max="5791" width="12" bestFit="1" customWidth="1"/>
    <col min="5792" max="5792" width="3.7109375" customWidth="1"/>
    <col min="5793" max="5793" width="3.85546875" customWidth="1"/>
    <col min="5794" max="5794" width="4.7109375" customWidth="1"/>
    <col min="5795" max="5797" width="12" bestFit="1" customWidth="1"/>
    <col min="5798" max="5798" width="3.5703125" customWidth="1"/>
    <col min="5799" max="5799" width="12" bestFit="1" customWidth="1"/>
    <col min="5800" max="5800" width="3.140625" customWidth="1"/>
    <col min="5801" max="5801" width="4.5703125" customWidth="1"/>
    <col min="5802" max="5802" width="4.85546875" customWidth="1"/>
    <col min="5803" max="5803" width="4.5703125" customWidth="1"/>
    <col min="5804" max="5804" width="5.5703125" customWidth="1"/>
    <col min="5805" max="5805" width="12" bestFit="1" customWidth="1"/>
    <col min="5806" max="5806" width="4.42578125" customWidth="1"/>
    <col min="5807" max="5807" width="3.42578125" customWidth="1"/>
    <col min="5808" max="5808" width="3.7109375" customWidth="1"/>
    <col min="5809" max="5809" width="3.5703125" customWidth="1"/>
    <col min="5810" max="5810" width="12" bestFit="1" customWidth="1"/>
    <col min="5811" max="5811" width="5" customWidth="1"/>
    <col min="5812" max="5812" width="3.85546875" customWidth="1"/>
    <col min="5813" max="5813" width="4.7109375" customWidth="1"/>
    <col min="5814" max="5816" width="12" bestFit="1" customWidth="1"/>
    <col min="5817" max="5817" width="3.5703125" customWidth="1"/>
    <col min="5818" max="5818" width="12" bestFit="1" customWidth="1"/>
    <col min="5819" max="5819" width="3.140625" customWidth="1"/>
    <col min="5820" max="5820" width="4.5703125" customWidth="1"/>
    <col min="5821" max="5821" width="4.85546875" customWidth="1"/>
    <col min="5822" max="5822" width="4.5703125" customWidth="1"/>
    <col min="5823" max="5823" width="5.5703125" customWidth="1"/>
    <col min="5824" max="5824" width="12" bestFit="1" customWidth="1"/>
    <col min="5825" max="5825" width="4.42578125" customWidth="1"/>
    <col min="5826" max="5826" width="3.42578125" customWidth="1"/>
    <col min="5827" max="5827" width="3.7109375" customWidth="1"/>
    <col min="5828" max="5828" width="3.5703125" customWidth="1"/>
    <col min="5829" max="5829" width="12" bestFit="1" customWidth="1"/>
    <col min="5830" max="5830" width="6.42578125" customWidth="1"/>
    <col min="5831" max="5831" width="3.85546875" customWidth="1"/>
    <col min="5832" max="5832" width="4.7109375" customWidth="1"/>
    <col min="5833" max="5835" width="12" bestFit="1" customWidth="1"/>
    <col min="5836" max="5836" width="3.5703125" customWidth="1"/>
    <col min="5837" max="5837" width="12" bestFit="1" customWidth="1"/>
    <col min="5838" max="5838" width="3.140625" customWidth="1"/>
    <col min="5839" max="5839" width="4.5703125" customWidth="1"/>
    <col min="5840" max="5840" width="4.85546875" customWidth="1"/>
    <col min="5841" max="5841" width="4.5703125" customWidth="1"/>
    <col min="5842" max="5842" width="5.5703125" customWidth="1"/>
    <col min="5843" max="5843" width="12" bestFit="1" customWidth="1"/>
    <col min="5844" max="5844" width="4.42578125" customWidth="1"/>
    <col min="5845" max="5845" width="3.42578125" customWidth="1"/>
    <col min="5846" max="5846" width="3.7109375" customWidth="1"/>
    <col min="5847" max="5847" width="3.5703125" customWidth="1"/>
    <col min="5848" max="5848" width="12.5703125" bestFit="1" customWidth="1"/>
    <col min="5849" max="5849" width="6.7109375" customWidth="1"/>
    <col min="5850" max="5850" width="3.85546875" customWidth="1"/>
    <col min="5851" max="5851" width="4.7109375" customWidth="1"/>
    <col min="5852" max="5854" width="12" bestFit="1" customWidth="1"/>
    <col min="5855" max="5855" width="3.5703125" customWidth="1"/>
    <col min="5856" max="5856" width="12" bestFit="1" customWidth="1"/>
    <col min="5857" max="5857" width="3.140625" customWidth="1"/>
    <col min="5858" max="5858" width="4.5703125" customWidth="1"/>
    <col min="5859" max="5859" width="4.85546875" customWidth="1"/>
    <col min="5860" max="5860" width="4.5703125" customWidth="1"/>
    <col min="5861" max="5861" width="5.5703125" customWidth="1"/>
    <col min="5862" max="5862" width="12" bestFit="1" customWidth="1"/>
    <col min="5863" max="5863" width="4.42578125" customWidth="1"/>
    <col min="5864" max="5864" width="3.42578125" customWidth="1"/>
    <col min="5865" max="5865" width="3.7109375" customWidth="1"/>
    <col min="5866" max="5866" width="3.5703125" customWidth="1"/>
    <col min="5867" max="5867" width="12.85546875" bestFit="1" customWidth="1"/>
    <col min="5868" max="5868" width="6.42578125" customWidth="1"/>
    <col min="5869" max="5869" width="3.85546875" customWidth="1"/>
    <col min="5870" max="5870" width="4.7109375" customWidth="1"/>
    <col min="5871" max="5873" width="12" bestFit="1" customWidth="1"/>
    <col min="5874" max="5874" width="3.5703125" customWidth="1"/>
    <col min="5875" max="5875" width="12" bestFit="1" customWidth="1"/>
    <col min="5876" max="5876" width="3.140625" customWidth="1"/>
    <col min="5877" max="5877" width="4.5703125" customWidth="1"/>
    <col min="5878" max="5878" width="4.85546875" customWidth="1"/>
    <col min="5879" max="5879" width="4.5703125" customWidth="1"/>
    <col min="5880" max="5880" width="5.5703125" customWidth="1"/>
    <col min="5881" max="5881" width="12" bestFit="1" customWidth="1"/>
    <col min="5882" max="5882" width="4.42578125" customWidth="1"/>
    <col min="5883" max="5883" width="3.42578125" customWidth="1"/>
    <col min="5884" max="5884" width="3.7109375" customWidth="1"/>
    <col min="5885" max="5885" width="3.5703125" customWidth="1"/>
    <col min="5886" max="5886" width="12.5703125" bestFit="1" customWidth="1"/>
    <col min="5887" max="5887" width="7.42578125" customWidth="1"/>
    <col min="5888" max="5888" width="3.85546875" customWidth="1"/>
    <col min="5889" max="5889" width="4.7109375" customWidth="1"/>
    <col min="5890" max="5892" width="12" bestFit="1" customWidth="1"/>
    <col min="5893" max="5893" width="3.5703125" customWidth="1"/>
    <col min="5894" max="5894" width="12" bestFit="1" customWidth="1"/>
    <col min="5895" max="5895" width="3.140625" customWidth="1"/>
    <col min="5896" max="5896" width="4.5703125" customWidth="1"/>
    <col min="5897" max="5897" width="4.85546875" customWidth="1"/>
    <col min="5898" max="5898" width="4.5703125" customWidth="1"/>
    <col min="5899" max="5899" width="5.5703125" customWidth="1"/>
    <col min="5900" max="5900" width="12" bestFit="1" customWidth="1"/>
    <col min="5901" max="5901" width="4.42578125" customWidth="1"/>
    <col min="5902" max="5902" width="3.42578125" customWidth="1"/>
    <col min="5903" max="5903" width="3.7109375" customWidth="1"/>
    <col min="5904" max="5904" width="3.5703125" customWidth="1"/>
    <col min="5905" max="5905" width="13.5703125" bestFit="1" customWidth="1"/>
    <col min="5906" max="5906" width="5.140625" customWidth="1"/>
    <col min="5907" max="5907" width="3.85546875" customWidth="1"/>
    <col min="5908" max="5908" width="4.7109375" customWidth="1"/>
    <col min="5909" max="5911" width="12" bestFit="1" customWidth="1"/>
    <col min="5912" max="5912" width="3.5703125" customWidth="1"/>
    <col min="5913" max="5913" width="12" bestFit="1" customWidth="1"/>
    <col min="5914" max="5914" width="3.140625" customWidth="1"/>
    <col min="5915" max="5915" width="4.5703125" customWidth="1"/>
    <col min="5916" max="5916" width="4.85546875" customWidth="1"/>
    <col min="5917" max="5917" width="4.5703125" customWidth="1"/>
    <col min="5918" max="5918" width="5.5703125" customWidth="1"/>
    <col min="5919" max="5919" width="12" bestFit="1" customWidth="1"/>
    <col min="5920" max="5920" width="4.42578125" customWidth="1"/>
    <col min="5921" max="5921" width="3.42578125" customWidth="1"/>
    <col min="5922" max="5922" width="3.7109375" customWidth="1"/>
    <col min="5923" max="5923" width="3.5703125" customWidth="1"/>
    <col min="5924" max="5924" width="12" bestFit="1" customWidth="1"/>
    <col min="5925" max="5925" width="6.28515625" customWidth="1"/>
    <col min="5926" max="5926" width="3.85546875" customWidth="1"/>
    <col min="5927" max="5927" width="4.7109375" customWidth="1"/>
    <col min="5928" max="5930" width="12" bestFit="1" customWidth="1"/>
    <col min="5931" max="5931" width="3.5703125" customWidth="1"/>
    <col min="5932" max="5932" width="12" bestFit="1" customWidth="1"/>
    <col min="5933" max="5933" width="3.140625" customWidth="1"/>
    <col min="5934" max="5934" width="4.5703125" customWidth="1"/>
    <col min="5935" max="5935" width="4.85546875" customWidth="1"/>
    <col min="5936" max="5936" width="4.5703125" customWidth="1"/>
    <col min="5937" max="5937" width="5.5703125" customWidth="1"/>
    <col min="5938" max="5938" width="12" bestFit="1" customWidth="1"/>
    <col min="5939" max="5939" width="4.42578125" customWidth="1"/>
    <col min="5940" max="5940" width="3.42578125" customWidth="1"/>
    <col min="5941" max="5941" width="3.7109375" customWidth="1"/>
    <col min="5942" max="5942" width="3.5703125" customWidth="1"/>
    <col min="5943" max="5943" width="12.42578125" bestFit="1" customWidth="1"/>
    <col min="5944" max="5944" width="5.28515625" customWidth="1"/>
    <col min="5945" max="5945" width="3.85546875" customWidth="1"/>
    <col min="5946" max="5946" width="4.7109375" customWidth="1"/>
    <col min="5947" max="5949" width="12" bestFit="1" customWidth="1"/>
    <col min="5950" max="5950" width="3.5703125" customWidth="1"/>
    <col min="5951" max="5951" width="12" bestFit="1" customWidth="1"/>
    <col min="5952" max="5952" width="3.140625" customWidth="1"/>
    <col min="5953" max="5953" width="4.5703125" customWidth="1"/>
    <col min="5954" max="5954" width="4.85546875" customWidth="1"/>
    <col min="5955" max="5955" width="4.5703125" customWidth="1"/>
    <col min="5956" max="5956" width="5.5703125" customWidth="1"/>
    <col min="5957" max="5957" width="12" bestFit="1" customWidth="1"/>
    <col min="5958" max="5958" width="4.42578125" customWidth="1"/>
    <col min="5959" max="5959" width="3.42578125" customWidth="1"/>
    <col min="5960" max="5960" width="3.7109375" customWidth="1"/>
    <col min="5961" max="5961" width="3.5703125" customWidth="1"/>
    <col min="5962" max="5962" width="12" bestFit="1" customWidth="1"/>
    <col min="5963" max="5963" width="5.5703125" customWidth="1"/>
    <col min="5964" max="5964" width="3.85546875" customWidth="1"/>
    <col min="5965" max="5965" width="4.7109375" customWidth="1"/>
    <col min="5966" max="5968" width="12" bestFit="1" customWidth="1"/>
    <col min="5969" max="5969" width="3.5703125" customWidth="1"/>
    <col min="5970" max="5970" width="12" bestFit="1" customWidth="1"/>
    <col min="5971" max="5971" width="3.140625" customWidth="1"/>
    <col min="5972" max="5972" width="4.5703125" customWidth="1"/>
    <col min="5973" max="5973" width="4.85546875" customWidth="1"/>
    <col min="5974" max="5974" width="4.5703125" customWidth="1"/>
    <col min="5975" max="5975" width="5.5703125" customWidth="1"/>
    <col min="5976" max="5976" width="12" bestFit="1" customWidth="1"/>
    <col min="5977" max="5977" width="4.42578125" customWidth="1"/>
    <col min="5978" max="5978" width="3.42578125" customWidth="1"/>
    <col min="5979" max="5979" width="3.7109375" customWidth="1"/>
    <col min="5980" max="5980" width="3.5703125" customWidth="1"/>
    <col min="5981" max="5981" width="12" bestFit="1" customWidth="1"/>
    <col min="5982" max="5982" width="5.42578125" customWidth="1"/>
    <col min="5983" max="5983" width="3.85546875" customWidth="1"/>
    <col min="5984" max="5984" width="4.7109375" customWidth="1"/>
    <col min="5985" max="5987" width="12" bestFit="1" customWidth="1"/>
    <col min="5988" max="5988" width="3.5703125" customWidth="1"/>
    <col min="5989" max="5989" width="12" bestFit="1" customWidth="1"/>
    <col min="5990" max="5990" width="3.140625" customWidth="1"/>
    <col min="5991" max="5991" width="4.5703125" customWidth="1"/>
    <col min="5992" max="5992" width="4.85546875" customWidth="1"/>
    <col min="5993" max="5993" width="4.5703125" customWidth="1"/>
    <col min="5994" max="5994" width="5.5703125" customWidth="1"/>
    <col min="5995" max="5995" width="12" bestFit="1" customWidth="1"/>
    <col min="5996" max="5996" width="4.42578125" customWidth="1"/>
    <col min="5997" max="5997" width="3.42578125" customWidth="1"/>
    <col min="5998" max="5998" width="3.7109375" customWidth="1"/>
    <col min="5999" max="5999" width="3.5703125" customWidth="1"/>
    <col min="6000" max="6000" width="12" bestFit="1" customWidth="1"/>
    <col min="6001" max="6001" width="12.42578125" bestFit="1" customWidth="1"/>
    <col min="6002" max="6002" width="6.42578125" customWidth="1"/>
    <col min="6003" max="6003" width="3.85546875" customWidth="1"/>
    <col min="6004" max="6004" width="4.7109375" customWidth="1"/>
    <col min="6005" max="6007" width="12" bestFit="1" customWidth="1"/>
    <col min="6008" max="6008" width="3.5703125" customWidth="1"/>
    <col min="6009" max="6009" width="12" bestFit="1" customWidth="1"/>
    <col min="6010" max="6010" width="3.140625" customWidth="1"/>
    <col min="6011" max="6011" width="4.5703125" customWidth="1"/>
    <col min="6012" max="6012" width="4.85546875" customWidth="1"/>
    <col min="6013" max="6013" width="4.5703125" customWidth="1"/>
    <col min="6014" max="6014" width="5.5703125" customWidth="1"/>
    <col min="6015" max="6015" width="12" bestFit="1" customWidth="1"/>
    <col min="6016" max="6016" width="4.42578125" customWidth="1"/>
    <col min="6017" max="6017" width="3.42578125" customWidth="1"/>
    <col min="6018" max="6018" width="3.7109375" customWidth="1"/>
    <col min="6019" max="6019" width="3.5703125" customWidth="1"/>
    <col min="6020" max="6020" width="12" bestFit="1" customWidth="1"/>
    <col min="6021" max="6021" width="5.7109375" customWidth="1"/>
    <col min="6022" max="6022" width="3.85546875" customWidth="1"/>
    <col min="6023" max="6023" width="4.7109375" customWidth="1"/>
    <col min="6024" max="6026" width="12" bestFit="1" customWidth="1"/>
    <col min="6027" max="6027" width="3.5703125" customWidth="1"/>
    <col min="6028" max="6028" width="12" bestFit="1" customWidth="1"/>
    <col min="6029" max="6029" width="3.140625" customWidth="1"/>
    <col min="6030" max="6030" width="4.5703125" customWidth="1"/>
    <col min="6031" max="6031" width="4.85546875" customWidth="1"/>
    <col min="6032" max="6032" width="4.5703125" customWidth="1"/>
    <col min="6033" max="6033" width="5.5703125" customWidth="1"/>
    <col min="6034" max="6034" width="12" bestFit="1" customWidth="1"/>
    <col min="6035" max="6035" width="4.42578125" customWidth="1"/>
    <col min="6036" max="6036" width="3.42578125" customWidth="1"/>
    <col min="6037" max="6037" width="3.7109375" customWidth="1"/>
    <col min="6038" max="6038" width="3.5703125" customWidth="1"/>
    <col min="6039" max="6039" width="12" bestFit="1" customWidth="1"/>
    <col min="6040" max="6040" width="3.7109375" customWidth="1"/>
    <col min="6041" max="6041" width="3.85546875" customWidth="1"/>
    <col min="6042" max="6042" width="4.7109375" customWidth="1"/>
    <col min="6043" max="6045" width="12" bestFit="1" customWidth="1"/>
    <col min="6046" max="6046" width="3.5703125" customWidth="1"/>
    <col min="6047" max="6047" width="12" bestFit="1" customWidth="1"/>
    <col min="6048" max="6048" width="3.140625" customWidth="1"/>
    <col min="6049" max="6049" width="4.5703125" customWidth="1"/>
    <col min="6050" max="6050" width="4.85546875" customWidth="1"/>
    <col min="6051" max="6051" width="4.5703125" customWidth="1"/>
    <col min="6052" max="6052" width="5.5703125" customWidth="1"/>
    <col min="6053" max="6053" width="12" bestFit="1" customWidth="1"/>
    <col min="6054" max="6054" width="4.42578125" customWidth="1"/>
    <col min="6055" max="6055" width="3.42578125" customWidth="1"/>
    <col min="6056" max="6056" width="3.7109375" customWidth="1"/>
    <col min="6057" max="6057" width="3.5703125" customWidth="1"/>
    <col min="6058" max="6058" width="12" bestFit="1" customWidth="1"/>
    <col min="6059" max="6059" width="6.5703125" customWidth="1"/>
    <col min="6060" max="6060" width="3.85546875" customWidth="1"/>
    <col min="6061" max="6061" width="4.7109375" customWidth="1"/>
    <col min="6062" max="6064" width="12" bestFit="1" customWidth="1"/>
    <col min="6065" max="6065" width="3.5703125" customWidth="1"/>
    <col min="6066" max="6066" width="12" bestFit="1" customWidth="1"/>
    <col min="6067" max="6067" width="3.140625" customWidth="1"/>
    <col min="6068" max="6068" width="4.5703125" customWidth="1"/>
    <col min="6069" max="6069" width="4.85546875" customWidth="1"/>
    <col min="6070" max="6070" width="4.5703125" customWidth="1"/>
    <col min="6071" max="6071" width="5.5703125" customWidth="1"/>
    <col min="6072" max="6072" width="12" bestFit="1" customWidth="1"/>
    <col min="6073" max="6073" width="4.42578125" customWidth="1"/>
    <col min="6074" max="6074" width="3.42578125" customWidth="1"/>
    <col min="6075" max="6075" width="3.7109375" customWidth="1"/>
    <col min="6076" max="6076" width="3.5703125" customWidth="1"/>
    <col min="6077" max="6077" width="12.7109375" bestFit="1" customWidth="1"/>
    <col min="6078" max="6078" width="6.28515625" customWidth="1"/>
    <col min="6079" max="6079" width="3.85546875" customWidth="1"/>
    <col min="6080" max="6080" width="4.7109375" customWidth="1"/>
    <col min="6081" max="6083" width="12" bestFit="1" customWidth="1"/>
    <col min="6084" max="6084" width="3.5703125" customWidth="1"/>
    <col min="6085" max="6085" width="12" bestFit="1" customWidth="1"/>
    <col min="6086" max="6086" width="3.140625" customWidth="1"/>
    <col min="6087" max="6087" width="4.5703125" customWidth="1"/>
    <col min="6088" max="6088" width="4.85546875" customWidth="1"/>
    <col min="6089" max="6089" width="4.5703125" customWidth="1"/>
    <col min="6090" max="6090" width="5.5703125" customWidth="1"/>
    <col min="6091" max="6091" width="12" bestFit="1" customWidth="1"/>
    <col min="6092" max="6092" width="4.42578125" customWidth="1"/>
    <col min="6093" max="6093" width="3.42578125" customWidth="1"/>
    <col min="6094" max="6094" width="3.7109375" customWidth="1"/>
    <col min="6095" max="6095" width="3.5703125" customWidth="1"/>
    <col min="6096" max="6096" width="12.42578125" bestFit="1" customWidth="1"/>
    <col min="6097" max="6097" width="5.5703125" customWidth="1"/>
    <col min="6098" max="6098" width="3.85546875" customWidth="1"/>
    <col min="6099" max="6099" width="4.7109375" customWidth="1"/>
    <col min="6100" max="6102" width="12" bestFit="1" customWidth="1"/>
    <col min="6103" max="6103" width="3.5703125" customWidth="1"/>
    <col min="6104" max="6104" width="12" bestFit="1" customWidth="1"/>
    <col min="6105" max="6105" width="3.140625" customWidth="1"/>
    <col min="6106" max="6106" width="4.5703125" customWidth="1"/>
    <col min="6107" max="6107" width="4.85546875" customWidth="1"/>
    <col min="6108" max="6108" width="4.5703125" customWidth="1"/>
    <col min="6109" max="6109" width="5.5703125" customWidth="1"/>
    <col min="6110" max="6110" width="12" bestFit="1" customWidth="1"/>
    <col min="6111" max="6111" width="4.42578125" customWidth="1"/>
    <col min="6112" max="6112" width="3.42578125" customWidth="1"/>
    <col min="6113" max="6113" width="3.7109375" customWidth="1"/>
    <col min="6114" max="6114" width="3.5703125" customWidth="1"/>
    <col min="6115" max="6115" width="12" bestFit="1" customWidth="1"/>
    <col min="6116" max="6116" width="5.7109375" customWidth="1"/>
    <col min="6117" max="6117" width="3.85546875" customWidth="1"/>
    <col min="6118" max="6118" width="4.7109375" customWidth="1"/>
    <col min="6119" max="6121" width="12" bestFit="1" customWidth="1"/>
    <col min="6122" max="6122" width="3.5703125" customWidth="1"/>
    <col min="6123" max="6123" width="12" bestFit="1" customWidth="1"/>
    <col min="6124" max="6124" width="3.140625" customWidth="1"/>
    <col min="6125" max="6125" width="4.5703125" customWidth="1"/>
    <col min="6126" max="6126" width="4.85546875" customWidth="1"/>
    <col min="6127" max="6127" width="4.5703125" customWidth="1"/>
    <col min="6128" max="6128" width="5.5703125" customWidth="1"/>
    <col min="6129" max="6129" width="12" bestFit="1" customWidth="1"/>
    <col min="6130" max="6130" width="4.42578125" customWidth="1"/>
    <col min="6131" max="6131" width="3.42578125" customWidth="1"/>
    <col min="6132" max="6132" width="3.7109375" customWidth="1"/>
    <col min="6133" max="6133" width="3.5703125" customWidth="1"/>
    <col min="6134" max="6134" width="12" bestFit="1" customWidth="1"/>
    <col min="6135" max="6135" width="5.42578125" customWidth="1"/>
    <col min="6136" max="6136" width="3.85546875" customWidth="1"/>
    <col min="6137" max="6137" width="4.7109375" customWidth="1"/>
    <col min="6138" max="6140" width="12" bestFit="1" customWidth="1"/>
    <col min="6141" max="6141" width="3.5703125" customWidth="1"/>
    <col min="6142" max="6142" width="12" bestFit="1" customWidth="1"/>
    <col min="6143" max="6143" width="3.140625" customWidth="1"/>
    <col min="6144" max="6144" width="4.5703125" customWidth="1"/>
    <col min="6145" max="6145" width="4.85546875" customWidth="1"/>
    <col min="6146" max="6146" width="4.5703125" customWidth="1"/>
    <col min="6147" max="6147" width="5.5703125" customWidth="1"/>
    <col min="6148" max="6148" width="12" bestFit="1" customWidth="1"/>
    <col min="6149" max="6149" width="4.42578125" customWidth="1"/>
    <col min="6150" max="6150" width="3.42578125" customWidth="1"/>
    <col min="6151" max="6151" width="3.7109375" customWidth="1"/>
    <col min="6152" max="6152" width="3.5703125" customWidth="1"/>
    <col min="6153" max="6153" width="12" bestFit="1" customWidth="1"/>
    <col min="6154" max="6155" width="3.85546875" customWidth="1"/>
    <col min="6156" max="6156" width="4.7109375" customWidth="1"/>
    <col min="6157" max="6159" width="12" bestFit="1" customWidth="1"/>
    <col min="6160" max="6160" width="3.5703125" customWidth="1"/>
    <col min="6161" max="6161" width="12" bestFit="1" customWidth="1"/>
    <col min="6162" max="6162" width="3.140625" customWidth="1"/>
    <col min="6163" max="6163" width="4.5703125" customWidth="1"/>
    <col min="6164" max="6164" width="4.85546875" customWidth="1"/>
    <col min="6165" max="6165" width="4.5703125" customWidth="1"/>
    <col min="6166" max="6166" width="5.5703125" customWidth="1"/>
    <col min="6167" max="6167" width="12" bestFit="1" customWidth="1"/>
    <col min="6168" max="6168" width="4.42578125" customWidth="1"/>
    <col min="6169" max="6169" width="3.42578125" customWidth="1"/>
    <col min="6170" max="6170" width="3.7109375" customWidth="1"/>
    <col min="6171" max="6171" width="3.5703125" customWidth="1"/>
    <col min="6172" max="6172" width="12" bestFit="1" customWidth="1"/>
    <col min="6173" max="6173" width="5.7109375" customWidth="1"/>
    <col min="6174" max="6174" width="3.85546875" customWidth="1"/>
    <col min="6175" max="6175" width="4.7109375" customWidth="1"/>
    <col min="6176" max="6178" width="12" bestFit="1" customWidth="1"/>
    <col min="6179" max="6179" width="3.5703125" customWidth="1"/>
    <col min="6180" max="6180" width="12" bestFit="1" customWidth="1"/>
    <col min="6181" max="6181" width="3.140625" customWidth="1"/>
    <col min="6182" max="6182" width="4.5703125" customWidth="1"/>
    <col min="6183" max="6183" width="4.85546875" customWidth="1"/>
    <col min="6184" max="6184" width="4.5703125" customWidth="1"/>
    <col min="6185" max="6185" width="5.5703125" customWidth="1"/>
    <col min="6186" max="6186" width="12" bestFit="1" customWidth="1"/>
    <col min="6187" max="6187" width="4.42578125" customWidth="1"/>
    <col min="6188" max="6188" width="3.42578125" customWidth="1"/>
    <col min="6189" max="6189" width="3.7109375" customWidth="1"/>
    <col min="6190" max="6190" width="3.5703125" customWidth="1"/>
    <col min="6191" max="6191" width="12" bestFit="1" customWidth="1"/>
    <col min="6192" max="6192" width="3.7109375" customWidth="1"/>
    <col min="6193" max="6193" width="3.85546875" customWidth="1"/>
    <col min="6194" max="6194" width="4.7109375" customWidth="1"/>
    <col min="6195" max="6197" width="12" bestFit="1" customWidth="1"/>
    <col min="6198" max="6198" width="3.5703125" customWidth="1"/>
    <col min="6199" max="6199" width="12" bestFit="1" customWidth="1"/>
    <col min="6200" max="6200" width="3.140625" customWidth="1"/>
    <col min="6201" max="6201" width="4.5703125" customWidth="1"/>
    <col min="6202" max="6202" width="4.85546875" customWidth="1"/>
    <col min="6203" max="6203" width="4.5703125" customWidth="1"/>
    <col min="6204" max="6204" width="5.5703125" customWidth="1"/>
    <col min="6205" max="6205" width="12" bestFit="1" customWidth="1"/>
    <col min="6206" max="6206" width="4.42578125" customWidth="1"/>
    <col min="6207" max="6207" width="3.42578125" customWidth="1"/>
    <col min="6208" max="6208" width="3.7109375" customWidth="1"/>
    <col min="6209" max="6209" width="3.5703125" customWidth="1"/>
    <col min="6210" max="6210" width="12" bestFit="1" customWidth="1"/>
    <col min="6211" max="6211" width="5" customWidth="1"/>
    <col min="6212" max="6212" width="3.85546875" customWidth="1"/>
    <col min="6213" max="6213" width="4.7109375" customWidth="1"/>
    <col min="6214" max="6216" width="12" bestFit="1" customWidth="1"/>
    <col min="6217" max="6217" width="3.5703125" customWidth="1"/>
    <col min="6218" max="6218" width="12" bestFit="1" customWidth="1"/>
    <col min="6219" max="6219" width="3.140625" customWidth="1"/>
    <col min="6220" max="6220" width="4.5703125" customWidth="1"/>
    <col min="6221" max="6221" width="4.85546875" customWidth="1"/>
    <col min="6222" max="6222" width="4.5703125" customWidth="1"/>
    <col min="6223" max="6223" width="5.5703125" customWidth="1"/>
    <col min="6224" max="6224" width="12" bestFit="1" customWidth="1"/>
    <col min="6225" max="6225" width="4.42578125" customWidth="1"/>
    <col min="6226" max="6226" width="3.42578125" customWidth="1"/>
    <col min="6227" max="6227" width="3.7109375" customWidth="1"/>
    <col min="6228" max="6228" width="3.5703125" customWidth="1"/>
    <col min="6229" max="6229" width="12" bestFit="1" customWidth="1"/>
    <col min="6230" max="6230" width="6.42578125" customWidth="1"/>
    <col min="6231" max="6231" width="3.85546875" customWidth="1"/>
    <col min="6232" max="6232" width="4.7109375" customWidth="1"/>
    <col min="6233" max="6235" width="12" bestFit="1" customWidth="1"/>
    <col min="6236" max="6236" width="3.5703125" customWidth="1"/>
    <col min="6237" max="6237" width="12" bestFit="1" customWidth="1"/>
    <col min="6238" max="6238" width="3.140625" customWidth="1"/>
    <col min="6239" max="6239" width="4.5703125" customWidth="1"/>
    <col min="6240" max="6240" width="4.85546875" customWidth="1"/>
    <col min="6241" max="6241" width="4.5703125" customWidth="1"/>
    <col min="6242" max="6242" width="5.5703125" customWidth="1"/>
    <col min="6243" max="6243" width="12" bestFit="1" customWidth="1"/>
    <col min="6244" max="6244" width="4.42578125" customWidth="1"/>
    <col min="6245" max="6245" width="3.42578125" customWidth="1"/>
    <col min="6246" max="6246" width="3.7109375" customWidth="1"/>
    <col min="6247" max="6247" width="3.5703125" customWidth="1"/>
    <col min="6248" max="6248" width="12.5703125" bestFit="1" customWidth="1"/>
    <col min="6249" max="6249" width="6.7109375" customWidth="1"/>
    <col min="6250" max="6250" width="3.85546875" customWidth="1"/>
    <col min="6251" max="6251" width="4.7109375" customWidth="1"/>
    <col min="6252" max="6254" width="12" bestFit="1" customWidth="1"/>
    <col min="6255" max="6255" width="3.5703125" customWidth="1"/>
    <col min="6256" max="6256" width="12" bestFit="1" customWidth="1"/>
    <col min="6257" max="6257" width="3.140625" customWidth="1"/>
    <col min="6258" max="6258" width="4.5703125" customWidth="1"/>
    <col min="6259" max="6259" width="4.85546875" customWidth="1"/>
    <col min="6260" max="6260" width="4.5703125" customWidth="1"/>
    <col min="6261" max="6261" width="5.5703125" customWidth="1"/>
    <col min="6262" max="6262" width="12" bestFit="1" customWidth="1"/>
    <col min="6263" max="6263" width="4.42578125" customWidth="1"/>
    <col min="6264" max="6264" width="3.42578125" customWidth="1"/>
    <col min="6265" max="6265" width="3.7109375" customWidth="1"/>
    <col min="6266" max="6266" width="3.5703125" customWidth="1"/>
    <col min="6267" max="6267" width="12.85546875" bestFit="1" customWidth="1"/>
    <col min="6268" max="6268" width="6.42578125" customWidth="1"/>
    <col min="6269" max="6269" width="3.85546875" customWidth="1"/>
    <col min="6270" max="6270" width="4.7109375" customWidth="1"/>
    <col min="6271" max="6273" width="12" bestFit="1" customWidth="1"/>
    <col min="6274" max="6274" width="3.5703125" customWidth="1"/>
    <col min="6275" max="6275" width="12" bestFit="1" customWidth="1"/>
    <col min="6276" max="6276" width="3.140625" customWidth="1"/>
    <col min="6277" max="6277" width="4.5703125" customWidth="1"/>
    <col min="6278" max="6278" width="4.85546875" customWidth="1"/>
    <col min="6279" max="6279" width="4.5703125" customWidth="1"/>
    <col min="6280" max="6280" width="5.5703125" customWidth="1"/>
    <col min="6281" max="6281" width="12" bestFit="1" customWidth="1"/>
    <col min="6282" max="6282" width="4.42578125" customWidth="1"/>
    <col min="6283" max="6283" width="3.42578125" customWidth="1"/>
    <col min="6284" max="6284" width="3.7109375" customWidth="1"/>
    <col min="6285" max="6285" width="3.5703125" customWidth="1"/>
    <col min="6286" max="6286" width="12.5703125" bestFit="1" customWidth="1"/>
    <col min="6287" max="6287" width="7.42578125" customWidth="1"/>
    <col min="6288" max="6288" width="3.85546875" customWidth="1"/>
    <col min="6289" max="6289" width="4.7109375" customWidth="1"/>
    <col min="6290" max="6292" width="12" bestFit="1" customWidth="1"/>
    <col min="6293" max="6293" width="3.5703125" customWidth="1"/>
    <col min="6294" max="6294" width="12" bestFit="1" customWidth="1"/>
    <col min="6295" max="6295" width="3.140625" customWidth="1"/>
    <col min="6296" max="6296" width="4.5703125" customWidth="1"/>
    <col min="6297" max="6297" width="4.85546875" customWidth="1"/>
    <col min="6298" max="6298" width="4.5703125" customWidth="1"/>
    <col min="6299" max="6299" width="5.5703125" customWidth="1"/>
    <col min="6300" max="6300" width="12" bestFit="1" customWidth="1"/>
    <col min="6301" max="6301" width="4.42578125" customWidth="1"/>
    <col min="6302" max="6302" width="3.42578125" customWidth="1"/>
    <col min="6303" max="6303" width="3.7109375" customWidth="1"/>
    <col min="6304" max="6304" width="3.5703125" customWidth="1"/>
    <col min="6305" max="6305" width="13.5703125" bestFit="1" customWidth="1"/>
    <col min="6306" max="6306" width="5.140625" customWidth="1"/>
    <col min="6307" max="6307" width="3.85546875" customWidth="1"/>
    <col min="6308" max="6308" width="4.7109375" customWidth="1"/>
    <col min="6309" max="6311" width="12" bestFit="1" customWidth="1"/>
    <col min="6312" max="6312" width="3.5703125" customWidth="1"/>
    <col min="6313" max="6313" width="12" bestFit="1" customWidth="1"/>
    <col min="6314" max="6314" width="3.140625" customWidth="1"/>
    <col min="6315" max="6315" width="4.5703125" customWidth="1"/>
    <col min="6316" max="6316" width="4.85546875" customWidth="1"/>
    <col min="6317" max="6317" width="4.5703125" customWidth="1"/>
    <col min="6318" max="6318" width="5.5703125" customWidth="1"/>
    <col min="6319" max="6319" width="12" bestFit="1" customWidth="1"/>
    <col min="6320" max="6320" width="4.42578125" customWidth="1"/>
    <col min="6321" max="6321" width="3.42578125" customWidth="1"/>
    <col min="6322" max="6322" width="3.7109375" customWidth="1"/>
    <col min="6323" max="6323" width="3.5703125" customWidth="1"/>
    <col min="6324" max="6324" width="12" bestFit="1" customWidth="1"/>
    <col min="6325" max="6325" width="6.28515625" customWidth="1"/>
    <col min="6326" max="6326" width="3.85546875" customWidth="1"/>
    <col min="6327" max="6327" width="4.7109375" customWidth="1"/>
    <col min="6328" max="6330" width="12" bestFit="1" customWidth="1"/>
    <col min="6331" max="6331" width="3.5703125" customWidth="1"/>
    <col min="6332" max="6332" width="12" bestFit="1" customWidth="1"/>
    <col min="6333" max="6333" width="3.140625" customWidth="1"/>
    <col min="6334" max="6334" width="4.5703125" customWidth="1"/>
    <col min="6335" max="6335" width="4.85546875" customWidth="1"/>
    <col min="6336" max="6336" width="4.5703125" customWidth="1"/>
    <col min="6337" max="6337" width="5.5703125" customWidth="1"/>
    <col min="6338" max="6338" width="12" bestFit="1" customWidth="1"/>
    <col min="6339" max="6339" width="4.42578125" customWidth="1"/>
    <col min="6340" max="6340" width="3.42578125" customWidth="1"/>
    <col min="6341" max="6341" width="3.7109375" customWidth="1"/>
    <col min="6342" max="6342" width="3.5703125" customWidth="1"/>
    <col min="6343" max="6343" width="12.42578125" bestFit="1" customWidth="1"/>
    <col min="6344" max="6344" width="5.28515625" customWidth="1"/>
    <col min="6345" max="6345" width="3.85546875" customWidth="1"/>
    <col min="6346" max="6346" width="4.7109375" customWidth="1"/>
    <col min="6347" max="6349" width="12" bestFit="1" customWidth="1"/>
    <col min="6350" max="6350" width="3.5703125" customWidth="1"/>
    <col min="6351" max="6351" width="12" bestFit="1" customWidth="1"/>
    <col min="6352" max="6352" width="3.140625" customWidth="1"/>
    <col min="6353" max="6353" width="4.5703125" customWidth="1"/>
    <col min="6354" max="6354" width="4.85546875" customWidth="1"/>
    <col min="6355" max="6355" width="4.5703125" customWidth="1"/>
    <col min="6356" max="6356" width="5.5703125" customWidth="1"/>
    <col min="6357" max="6357" width="12" bestFit="1" customWidth="1"/>
    <col min="6358" max="6358" width="4.42578125" customWidth="1"/>
    <col min="6359" max="6359" width="3.42578125" customWidth="1"/>
    <col min="6360" max="6360" width="3.7109375" customWidth="1"/>
    <col min="6361" max="6361" width="3.5703125" customWidth="1"/>
    <col min="6362" max="6362" width="12" bestFit="1" customWidth="1"/>
    <col min="6363" max="6363" width="5.5703125" customWidth="1"/>
    <col min="6364" max="6364" width="3.85546875" customWidth="1"/>
    <col min="6365" max="6365" width="4.7109375" customWidth="1"/>
    <col min="6366" max="6368" width="12" bestFit="1" customWidth="1"/>
    <col min="6369" max="6369" width="3.5703125" customWidth="1"/>
    <col min="6370" max="6370" width="12" bestFit="1" customWidth="1"/>
    <col min="6371" max="6371" width="3.140625" customWidth="1"/>
    <col min="6372" max="6372" width="4.5703125" customWidth="1"/>
    <col min="6373" max="6373" width="4.85546875" customWidth="1"/>
    <col min="6374" max="6374" width="4.5703125" customWidth="1"/>
    <col min="6375" max="6375" width="5.5703125" customWidth="1"/>
    <col min="6376" max="6376" width="12" bestFit="1" customWidth="1"/>
    <col min="6377" max="6377" width="4.42578125" customWidth="1"/>
    <col min="6378" max="6378" width="3.42578125" customWidth="1"/>
    <col min="6379" max="6379" width="3.7109375" customWidth="1"/>
    <col min="6380" max="6380" width="3.5703125" customWidth="1"/>
    <col min="6381" max="6381" width="12" bestFit="1" customWidth="1"/>
    <col min="6382" max="6382" width="5.42578125" customWidth="1"/>
    <col min="6383" max="6383" width="3.85546875" customWidth="1"/>
    <col min="6384" max="6384" width="4.7109375" customWidth="1"/>
    <col min="6385" max="6387" width="12" bestFit="1" customWidth="1"/>
    <col min="6388" max="6388" width="3.5703125" customWidth="1"/>
    <col min="6389" max="6389" width="12" bestFit="1" customWidth="1"/>
    <col min="6390" max="6390" width="3.140625" customWidth="1"/>
    <col min="6391" max="6391" width="4.5703125" customWidth="1"/>
    <col min="6392" max="6392" width="4.85546875" customWidth="1"/>
    <col min="6393" max="6393" width="4.5703125" customWidth="1"/>
    <col min="6394" max="6394" width="5.5703125" customWidth="1"/>
    <col min="6395" max="6395" width="12" bestFit="1" customWidth="1"/>
    <col min="6396" max="6396" width="4.42578125" customWidth="1"/>
    <col min="6397" max="6397" width="3.42578125" customWidth="1"/>
    <col min="6398" max="6398" width="3.7109375" customWidth="1"/>
    <col min="6399" max="6399" width="3.5703125" customWidth="1"/>
    <col min="6400" max="6400" width="12" bestFit="1" customWidth="1"/>
    <col min="6401" max="6401" width="12.5703125" bestFit="1" customWidth="1"/>
    <col min="6402" max="6402" width="6.85546875" customWidth="1"/>
    <col min="6403" max="6403" width="3.85546875" customWidth="1"/>
    <col min="6404" max="6404" width="4.7109375" customWidth="1"/>
    <col min="6405" max="6407" width="12" bestFit="1" customWidth="1"/>
    <col min="6408" max="6408" width="3.5703125" customWidth="1"/>
    <col min="6409" max="6409" width="12" bestFit="1" customWidth="1"/>
    <col min="6410" max="6410" width="3.140625" customWidth="1"/>
    <col min="6411" max="6411" width="4.5703125" customWidth="1"/>
    <col min="6412" max="6412" width="4.85546875" customWidth="1"/>
    <col min="6413" max="6413" width="4.5703125" customWidth="1"/>
    <col min="6414" max="6414" width="5.5703125" customWidth="1"/>
    <col min="6415" max="6415" width="12" bestFit="1" customWidth="1"/>
    <col min="6416" max="6416" width="4.42578125" customWidth="1"/>
    <col min="6417" max="6417" width="3.42578125" customWidth="1"/>
    <col min="6418" max="6418" width="3.7109375" customWidth="1"/>
    <col min="6419" max="6419" width="3.5703125" customWidth="1"/>
    <col min="6420" max="6420" width="12" bestFit="1" customWidth="1"/>
    <col min="6421" max="6421" width="5.7109375" customWidth="1"/>
    <col min="6422" max="6422" width="3.85546875" customWidth="1"/>
    <col min="6423" max="6423" width="4.7109375" customWidth="1"/>
    <col min="6424" max="6426" width="12" bestFit="1" customWidth="1"/>
    <col min="6427" max="6427" width="3.5703125" customWidth="1"/>
    <col min="6428" max="6428" width="12" bestFit="1" customWidth="1"/>
    <col min="6429" max="6429" width="3.140625" customWidth="1"/>
    <col min="6430" max="6430" width="4.5703125" customWidth="1"/>
    <col min="6431" max="6431" width="4.85546875" customWidth="1"/>
    <col min="6432" max="6432" width="4.5703125" customWidth="1"/>
    <col min="6433" max="6433" width="5.5703125" customWidth="1"/>
    <col min="6434" max="6434" width="12" bestFit="1" customWidth="1"/>
    <col min="6435" max="6435" width="4.42578125" customWidth="1"/>
    <col min="6436" max="6436" width="3.42578125" customWidth="1"/>
    <col min="6437" max="6437" width="3.7109375" customWidth="1"/>
    <col min="6438" max="6438" width="3.5703125" customWidth="1"/>
    <col min="6439" max="6439" width="12" bestFit="1" customWidth="1"/>
    <col min="6440" max="6440" width="3.7109375" customWidth="1"/>
    <col min="6441" max="6441" width="3.85546875" customWidth="1"/>
    <col min="6442" max="6442" width="4.7109375" customWidth="1"/>
    <col min="6443" max="6445" width="12" bestFit="1" customWidth="1"/>
    <col min="6446" max="6446" width="3.5703125" customWidth="1"/>
    <col min="6447" max="6447" width="12" bestFit="1" customWidth="1"/>
    <col min="6448" max="6448" width="3.140625" customWidth="1"/>
    <col min="6449" max="6449" width="4.5703125" customWidth="1"/>
    <col min="6450" max="6450" width="4.85546875" customWidth="1"/>
    <col min="6451" max="6451" width="4.5703125" customWidth="1"/>
    <col min="6452" max="6452" width="5.5703125" customWidth="1"/>
    <col min="6453" max="6453" width="12" bestFit="1" customWidth="1"/>
    <col min="6454" max="6454" width="4.42578125" customWidth="1"/>
    <col min="6455" max="6455" width="3.42578125" customWidth="1"/>
    <col min="6456" max="6456" width="3.7109375" customWidth="1"/>
    <col min="6457" max="6457" width="3.5703125" customWidth="1"/>
    <col min="6458" max="6458" width="12" bestFit="1" customWidth="1"/>
    <col min="6459" max="6459" width="6.5703125" customWidth="1"/>
    <col min="6460" max="6460" width="3.85546875" customWidth="1"/>
    <col min="6461" max="6461" width="4.7109375" customWidth="1"/>
    <col min="6462" max="6464" width="12" bestFit="1" customWidth="1"/>
    <col min="6465" max="6465" width="3.5703125" customWidth="1"/>
    <col min="6466" max="6466" width="12" bestFit="1" customWidth="1"/>
    <col min="6467" max="6467" width="3.140625" customWidth="1"/>
    <col min="6468" max="6468" width="4.5703125" customWidth="1"/>
    <col min="6469" max="6469" width="4.85546875" customWidth="1"/>
    <col min="6470" max="6470" width="4.5703125" customWidth="1"/>
    <col min="6471" max="6471" width="5.5703125" customWidth="1"/>
    <col min="6472" max="6472" width="12" bestFit="1" customWidth="1"/>
    <col min="6473" max="6473" width="4.42578125" customWidth="1"/>
    <col min="6474" max="6474" width="3.42578125" customWidth="1"/>
    <col min="6475" max="6475" width="3.7109375" customWidth="1"/>
    <col min="6476" max="6476" width="3.5703125" customWidth="1"/>
    <col min="6477" max="6477" width="12.7109375" bestFit="1" customWidth="1"/>
    <col min="6478" max="6478" width="6.28515625" customWidth="1"/>
    <col min="6479" max="6479" width="3.85546875" customWidth="1"/>
    <col min="6480" max="6480" width="4.7109375" customWidth="1"/>
    <col min="6481" max="6483" width="12" bestFit="1" customWidth="1"/>
    <col min="6484" max="6484" width="3.5703125" customWidth="1"/>
    <col min="6485" max="6485" width="12" bestFit="1" customWidth="1"/>
    <col min="6486" max="6486" width="3.140625" customWidth="1"/>
    <col min="6487" max="6487" width="4.5703125" customWidth="1"/>
    <col min="6488" max="6488" width="4.85546875" customWidth="1"/>
    <col min="6489" max="6489" width="4.5703125" customWidth="1"/>
    <col min="6490" max="6490" width="5.5703125" customWidth="1"/>
    <col min="6491" max="6491" width="12" bestFit="1" customWidth="1"/>
    <col min="6492" max="6492" width="4.42578125" customWidth="1"/>
    <col min="6493" max="6493" width="3.42578125" customWidth="1"/>
    <col min="6494" max="6494" width="3.7109375" customWidth="1"/>
    <col min="6495" max="6495" width="3.5703125" customWidth="1"/>
    <col min="6496" max="6496" width="12.42578125" bestFit="1" customWidth="1"/>
    <col min="6497" max="6497" width="5.5703125" customWidth="1"/>
    <col min="6498" max="6498" width="3.85546875" customWidth="1"/>
    <col min="6499" max="6499" width="4.7109375" customWidth="1"/>
    <col min="6500" max="6502" width="12" bestFit="1" customWidth="1"/>
    <col min="6503" max="6503" width="3.5703125" customWidth="1"/>
    <col min="6504" max="6504" width="12" bestFit="1" customWidth="1"/>
    <col min="6505" max="6505" width="3.140625" customWidth="1"/>
    <col min="6506" max="6506" width="4.5703125" customWidth="1"/>
    <col min="6507" max="6507" width="4.85546875" customWidth="1"/>
    <col min="6508" max="6508" width="4.5703125" customWidth="1"/>
    <col min="6509" max="6509" width="5.5703125" customWidth="1"/>
    <col min="6510" max="6510" width="12" bestFit="1" customWidth="1"/>
    <col min="6511" max="6511" width="4.42578125" customWidth="1"/>
    <col min="6512" max="6512" width="3.42578125" customWidth="1"/>
    <col min="6513" max="6513" width="3.7109375" customWidth="1"/>
    <col min="6514" max="6514" width="3.5703125" customWidth="1"/>
    <col min="6515" max="6515" width="12" bestFit="1" customWidth="1"/>
    <col min="6516" max="6516" width="5.7109375" customWidth="1"/>
    <col min="6517" max="6517" width="3.85546875" customWidth="1"/>
    <col min="6518" max="6518" width="4.7109375" customWidth="1"/>
    <col min="6519" max="6521" width="12" bestFit="1" customWidth="1"/>
    <col min="6522" max="6522" width="3.5703125" customWidth="1"/>
    <col min="6523" max="6523" width="12" bestFit="1" customWidth="1"/>
    <col min="6524" max="6524" width="3.140625" customWidth="1"/>
    <col min="6525" max="6525" width="4.5703125" customWidth="1"/>
    <col min="6526" max="6526" width="4.85546875" customWidth="1"/>
    <col min="6527" max="6527" width="4.5703125" customWidth="1"/>
    <col min="6528" max="6528" width="5.5703125" customWidth="1"/>
    <col min="6529" max="6529" width="12" bestFit="1" customWidth="1"/>
    <col min="6530" max="6530" width="4.42578125" customWidth="1"/>
    <col min="6531" max="6531" width="3.42578125" customWidth="1"/>
    <col min="6532" max="6532" width="3.7109375" customWidth="1"/>
    <col min="6533" max="6533" width="3.5703125" customWidth="1"/>
    <col min="6534" max="6534" width="12" bestFit="1" customWidth="1"/>
    <col min="6535" max="6535" width="5.42578125" customWidth="1"/>
    <col min="6536" max="6536" width="3.85546875" customWidth="1"/>
    <col min="6537" max="6537" width="4.7109375" customWidth="1"/>
    <col min="6538" max="6540" width="12" bestFit="1" customWidth="1"/>
    <col min="6541" max="6541" width="3.5703125" customWidth="1"/>
    <col min="6542" max="6542" width="12" bestFit="1" customWidth="1"/>
    <col min="6543" max="6543" width="3.140625" customWidth="1"/>
    <col min="6544" max="6544" width="4.5703125" customWidth="1"/>
    <col min="6545" max="6545" width="4.85546875" customWidth="1"/>
    <col min="6546" max="6546" width="4.5703125" customWidth="1"/>
    <col min="6547" max="6547" width="5.5703125" customWidth="1"/>
    <col min="6548" max="6548" width="12" bestFit="1" customWidth="1"/>
    <col min="6549" max="6549" width="4.42578125" customWidth="1"/>
    <col min="6550" max="6550" width="3.42578125" customWidth="1"/>
    <col min="6551" max="6551" width="3.7109375" customWidth="1"/>
    <col min="6552" max="6552" width="3.5703125" customWidth="1"/>
    <col min="6553" max="6553" width="12" bestFit="1" customWidth="1"/>
    <col min="6554" max="6555" width="3.85546875" customWidth="1"/>
    <col min="6556" max="6556" width="4.7109375" customWidth="1"/>
    <col min="6557" max="6559" width="12" bestFit="1" customWidth="1"/>
    <col min="6560" max="6560" width="3.5703125" customWidth="1"/>
    <col min="6561" max="6561" width="12" bestFit="1" customWidth="1"/>
    <col min="6562" max="6562" width="3.140625" customWidth="1"/>
    <col min="6563" max="6563" width="4.5703125" customWidth="1"/>
    <col min="6564" max="6564" width="4.85546875" customWidth="1"/>
    <col min="6565" max="6565" width="4.5703125" customWidth="1"/>
    <col min="6566" max="6566" width="5.5703125" customWidth="1"/>
    <col min="6567" max="6567" width="12" bestFit="1" customWidth="1"/>
    <col min="6568" max="6568" width="4.42578125" customWidth="1"/>
    <col min="6569" max="6569" width="3.42578125" customWidth="1"/>
    <col min="6570" max="6570" width="3.7109375" customWidth="1"/>
    <col min="6571" max="6571" width="3.5703125" customWidth="1"/>
    <col min="6572" max="6572" width="12" bestFit="1" customWidth="1"/>
    <col min="6573" max="6573" width="5.7109375" customWidth="1"/>
    <col min="6574" max="6574" width="3.85546875" customWidth="1"/>
    <col min="6575" max="6575" width="4.7109375" customWidth="1"/>
    <col min="6576" max="6578" width="12" bestFit="1" customWidth="1"/>
    <col min="6579" max="6579" width="3.5703125" customWidth="1"/>
    <col min="6580" max="6580" width="12" bestFit="1" customWidth="1"/>
    <col min="6581" max="6581" width="3.140625" customWidth="1"/>
    <col min="6582" max="6582" width="4.5703125" customWidth="1"/>
    <col min="6583" max="6583" width="4.85546875" customWidth="1"/>
    <col min="6584" max="6584" width="4.5703125" customWidth="1"/>
    <col min="6585" max="6585" width="5.5703125" customWidth="1"/>
    <col min="6586" max="6586" width="12" bestFit="1" customWidth="1"/>
    <col min="6587" max="6587" width="4.42578125" customWidth="1"/>
    <col min="6588" max="6588" width="3.42578125" customWidth="1"/>
    <col min="6589" max="6589" width="3.7109375" customWidth="1"/>
    <col min="6590" max="6590" width="3.5703125" customWidth="1"/>
    <col min="6591" max="6591" width="12" bestFit="1" customWidth="1"/>
    <col min="6592" max="6592" width="3.7109375" customWidth="1"/>
    <col min="6593" max="6593" width="3.85546875" customWidth="1"/>
    <col min="6594" max="6594" width="4.7109375" customWidth="1"/>
    <col min="6595" max="6597" width="12" bestFit="1" customWidth="1"/>
    <col min="6598" max="6598" width="3.5703125" customWidth="1"/>
    <col min="6599" max="6599" width="12" bestFit="1" customWidth="1"/>
    <col min="6600" max="6600" width="3.140625" customWidth="1"/>
    <col min="6601" max="6601" width="4.5703125" customWidth="1"/>
    <col min="6602" max="6602" width="4.85546875" customWidth="1"/>
    <col min="6603" max="6603" width="4.5703125" customWidth="1"/>
    <col min="6604" max="6604" width="5.5703125" customWidth="1"/>
    <col min="6605" max="6605" width="12" bestFit="1" customWidth="1"/>
    <col min="6606" max="6606" width="4.42578125" customWidth="1"/>
    <col min="6607" max="6607" width="3.42578125" customWidth="1"/>
    <col min="6608" max="6608" width="3.7109375" customWidth="1"/>
    <col min="6609" max="6609" width="3.5703125" customWidth="1"/>
    <col min="6610" max="6610" width="12" bestFit="1" customWidth="1"/>
    <col min="6611" max="6611" width="5" customWidth="1"/>
    <col min="6612" max="6612" width="3.85546875" customWidth="1"/>
    <col min="6613" max="6613" width="4.7109375" customWidth="1"/>
    <col min="6614" max="6616" width="12" bestFit="1" customWidth="1"/>
    <col min="6617" max="6617" width="3.5703125" customWidth="1"/>
    <col min="6618" max="6618" width="12" bestFit="1" customWidth="1"/>
    <col min="6619" max="6619" width="3.140625" customWidth="1"/>
    <col min="6620" max="6620" width="4.5703125" customWidth="1"/>
    <col min="6621" max="6621" width="4.85546875" customWidth="1"/>
    <col min="6622" max="6622" width="4.5703125" customWidth="1"/>
    <col min="6623" max="6623" width="5.5703125" customWidth="1"/>
    <col min="6624" max="6624" width="12" bestFit="1" customWidth="1"/>
    <col min="6625" max="6625" width="4.42578125" customWidth="1"/>
    <col min="6626" max="6626" width="3.42578125" customWidth="1"/>
    <col min="6627" max="6627" width="3.7109375" customWidth="1"/>
    <col min="6628" max="6628" width="3.5703125" customWidth="1"/>
    <col min="6629" max="6629" width="12" bestFit="1" customWidth="1"/>
    <col min="6630" max="6630" width="6.42578125" customWidth="1"/>
    <col min="6631" max="6631" width="3.85546875" customWidth="1"/>
    <col min="6632" max="6632" width="4.7109375" customWidth="1"/>
    <col min="6633" max="6635" width="12" bestFit="1" customWidth="1"/>
    <col min="6636" max="6636" width="3.5703125" customWidth="1"/>
    <col min="6637" max="6637" width="12" bestFit="1" customWidth="1"/>
    <col min="6638" max="6638" width="3.140625" customWidth="1"/>
    <col min="6639" max="6639" width="4.5703125" customWidth="1"/>
    <col min="6640" max="6640" width="4.85546875" customWidth="1"/>
    <col min="6641" max="6641" width="4.5703125" customWidth="1"/>
    <col min="6642" max="6642" width="5.5703125" customWidth="1"/>
    <col min="6643" max="6643" width="12" bestFit="1" customWidth="1"/>
    <col min="6644" max="6644" width="4.42578125" customWidth="1"/>
    <col min="6645" max="6645" width="3.42578125" customWidth="1"/>
    <col min="6646" max="6646" width="3.7109375" customWidth="1"/>
    <col min="6647" max="6647" width="3.5703125" customWidth="1"/>
    <col min="6648" max="6648" width="12.5703125" bestFit="1" customWidth="1"/>
    <col min="6649" max="6649" width="6.7109375" customWidth="1"/>
    <col min="6650" max="6650" width="3.85546875" customWidth="1"/>
    <col min="6651" max="6651" width="4.7109375" customWidth="1"/>
    <col min="6652" max="6654" width="12" bestFit="1" customWidth="1"/>
    <col min="6655" max="6655" width="3.5703125" customWidth="1"/>
    <col min="6656" max="6656" width="12" bestFit="1" customWidth="1"/>
    <col min="6657" max="6657" width="3.140625" customWidth="1"/>
    <col min="6658" max="6658" width="4.5703125" customWidth="1"/>
    <col min="6659" max="6659" width="4.85546875" customWidth="1"/>
    <col min="6660" max="6660" width="4.5703125" customWidth="1"/>
    <col min="6661" max="6661" width="5.5703125" customWidth="1"/>
    <col min="6662" max="6662" width="12" bestFit="1" customWidth="1"/>
    <col min="6663" max="6663" width="4.42578125" customWidth="1"/>
    <col min="6664" max="6664" width="3.42578125" customWidth="1"/>
    <col min="6665" max="6665" width="3.7109375" customWidth="1"/>
    <col min="6666" max="6666" width="3.5703125" customWidth="1"/>
    <col min="6667" max="6667" width="12.85546875" bestFit="1" customWidth="1"/>
    <col min="6668" max="6668" width="6.42578125" customWidth="1"/>
    <col min="6669" max="6669" width="3.85546875" customWidth="1"/>
    <col min="6670" max="6670" width="4.7109375" customWidth="1"/>
    <col min="6671" max="6673" width="12" bestFit="1" customWidth="1"/>
    <col min="6674" max="6674" width="3.5703125" customWidth="1"/>
    <col min="6675" max="6675" width="12" bestFit="1" customWidth="1"/>
    <col min="6676" max="6676" width="3.140625" customWidth="1"/>
    <col min="6677" max="6677" width="4.5703125" customWidth="1"/>
    <col min="6678" max="6678" width="4.85546875" customWidth="1"/>
    <col min="6679" max="6679" width="4.5703125" customWidth="1"/>
    <col min="6680" max="6680" width="5.5703125" customWidth="1"/>
    <col min="6681" max="6681" width="12" bestFit="1" customWidth="1"/>
    <col min="6682" max="6682" width="4.42578125" customWidth="1"/>
    <col min="6683" max="6683" width="3.42578125" customWidth="1"/>
    <col min="6684" max="6684" width="3.7109375" customWidth="1"/>
    <col min="6685" max="6685" width="3.5703125" customWidth="1"/>
    <col min="6686" max="6686" width="12.5703125" bestFit="1" customWidth="1"/>
    <col min="6687" max="6687" width="7.42578125" customWidth="1"/>
    <col min="6688" max="6688" width="3.85546875" customWidth="1"/>
    <col min="6689" max="6689" width="4.7109375" customWidth="1"/>
    <col min="6690" max="6692" width="12" bestFit="1" customWidth="1"/>
    <col min="6693" max="6693" width="3.5703125" customWidth="1"/>
    <col min="6694" max="6694" width="12" bestFit="1" customWidth="1"/>
    <col min="6695" max="6695" width="3.140625" customWidth="1"/>
    <col min="6696" max="6696" width="4.5703125" customWidth="1"/>
    <col min="6697" max="6697" width="4.85546875" customWidth="1"/>
    <col min="6698" max="6698" width="4.5703125" customWidth="1"/>
    <col min="6699" max="6699" width="5.5703125" customWidth="1"/>
    <col min="6700" max="6700" width="12" bestFit="1" customWidth="1"/>
    <col min="6701" max="6701" width="4.42578125" customWidth="1"/>
    <col min="6702" max="6702" width="3.42578125" customWidth="1"/>
    <col min="6703" max="6703" width="3.7109375" customWidth="1"/>
    <col min="6704" max="6704" width="3.5703125" customWidth="1"/>
    <col min="6705" max="6705" width="13.5703125" bestFit="1" customWidth="1"/>
    <col min="6706" max="6706" width="5.140625" customWidth="1"/>
    <col min="6707" max="6707" width="3.85546875" customWidth="1"/>
    <col min="6708" max="6708" width="4.7109375" customWidth="1"/>
    <col min="6709" max="6711" width="12" bestFit="1" customWidth="1"/>
    <col min="6712" max="6712" width="3.5703125" customWidth="1"/>
    <col min="6713" max="6713" width="12" bestFit="1" customWidth="1"/>
    <col min="6714" max="6714" width="3.140625" customWidth="1"/>
    <col min="6715" max="6715" width="4.5703125" customWidth="1"/>
    <col min="6716" max="6716" width="4.85546875" customWidth="1"/>
    <col min="6717" max="6717" width="4.5703125" customWidth="1"/>
    <col min="6718" max="6718" width="5.5703125" customWidth="1"/>
    <col min="6719" max="6719" width="12" bestFit="1" customWidth="1"/>
    <col min="6720" max="6720" width="4.42578125" customWidth="1"/>
    <col min="6721" max="6721" width="3.42578125" customWidth="1"/>
    <col min="6722" max="6722" width="3.7109375" customWidth="1"/>
    <col min="6723" max="6723" width="3.5703125" customWidth="1"/>
    <col min="6724" max="6724" width="12" bestFit="1" customWidth="1"/>
    <col min="6725" max="6725" width="6.28515625" customWidth="1"/>
    <col min="6726" max="6726" width="3.85546875" customWidth="1"/>
    <col min="6727" max="6727" width="4.7109375" customWidth="1"/>
    <col min="6728" max="6730" width="12" bestFit="1" customWidth="1"/>
    <col min="6731" max="6731" width="3.5703125" customWidth="1"/>
    <col min="6732" max="6732" width="12" bestFit="1" customWidth="1"/>
    <col min="6733" max="6733" width="3.140625" customWidth="1"/>
    <col min="6734" max="6734" width="4.5703125" customWidth="1"/>
    <col min="6735" max="6735" width="4.85546875" customWidth="1"/>
    <col min="6736" max="6736" width="4.5703125" customWidth="1"/>
    <col min="6737" max="6737" width="5.5703125" customWidth="1"/>
    <col min="6738" max="6738" width="12" bestFit="1" customWidth="1"/>
    <col min="6739" max="6739" width="4.42578125" customWidth="1"/>
    <col min="6740" max="6740" width="3.42578125" customWidth="1"/>
    <col min="6741" max="6741" width="3.7109375" customWidth="1"/>
    <col min="6742" max="6742" width="3.5703125" customWidth="1"/>
    <col min="6743" max="6743" width="12.42578125" bestFit="1" customWidth="1"/>
    <col min="6744" max="6744" width="5.28515625" customWidth="1"/>
    <col min="6745" max="6745" width="3.85546875" customWidth="1"/>
    <col min="6746" max="6746" width="4.7109375" customWidth="1"/>
    <col min="6747" max="6749" width="12" bestFit="1" customWidth="1"/>
    <col min="6750" max="6750" width="3.5703125" customWidth="1"/>
    <col min="6751" max="6751" width="12" bestFit="1" customWidth="1"/>
    <col min="6752" max="6752" width="3.140625" customWidth="1"/>
    <col min="6753" max="6753" width="4.5703125" customWidth="1"/>
    <col min="6754" max="6754" width="4.85546875" customWidth="1"/>
    <col min="6755" max="6755" width="4.5703125" customWidth="1"/>
    <col min="6756" max="6756" width="5.5703125" customWidth="1"/>
    <col min="6757" max="6757" width="12" bestFit="1" customWidth="1"/>
    <col min="6758" max="6758" width="4.42578125" customWidth="1"/>
    <col min="6759" max="6759" width="3.42578125" customWidth="1"/>
    <col min="6760" max="6760" width="3.7109375" customWidth="1"/>
    <col min="6761" max="6761" width="3.5703125" customWidth="1"/>
    <col min="6762" max="6762" width="12" bestFit="1" customWidth="1"/>
    <col min="6763" max="6763" width="5.5703125" customWidth="1"/>
    <col min="6764" max="6764" width="3.85546875" customWidth="1"/>
    <col min="6765" max="6765" width="4.7109375" customWidth="1"/>
    <col min="6766" max="6768" width="12" bestFit="1" customWidth="1"/>
    <col min="6769" max="6769" width="3.5703125" customWidth="1"/>
    <col min="6770" max="6770" width="12" bestFit="1" customWidth="1"/>
    <col min="6771" max="6771" width="3.140625" customWidth="1"/>
    <col min="6772" max="6772" width="4.5703125" customWidth="1"/>
    <col min="6773" max="6773" width="4.85546875" customWidth="1"/>
    <col min="6774" max="6774" width="4.5703125" customWidth="1"/>
    <col min="6775" max="6775" width="5.5703125" customWidth="1"/>
    <col min="6776" max="6776" width="12" bestFit="1" customWidth="1"/>
    <col min="6777" max="6777" width="4.42578125" customWidth="1"/>
    <col min="6778" max="6778" width="3.42578125" customWidth="1"/>
    <col min="6779" max="6779" width="3.7109375" customWidth="1"/>
    <col min="6780" max="6780" width="3.5703125" customWidth="1"/>
    <col min="6781" max="6781" width="12" bestFit="1" customWidth="1"/>
    <col min="6782" max="6782" width="5.42578125" customWidth="1"/>
    <col min="6783" max="6783" width="3.85546875" customWidth="1"/>
    <col min="6784" max="6784" width="4.7109375" customWidth="1"/>
    <col min="6785" max="6787" width="12" bestFit="1" customWidth="1"/>
    <col min="6788" max="6788" width="3.5703125" customWidth="1"/>
    <col min="6789" max="6789" width="12" bestFit="1" customWidth="1"/>
    <col min="6790" max="6790" width="3.140625" customWidth="1"/>
    <col min="6791" max="6791" width="4.5703125" customWidth="1"/>
    <col min="6792" max="6792" width="4.85546875" customWidth="1"/>
    <col min="6793" max="6793" width="4.5703125" customWidth="1"/>
    <col min="6794" max="6794" width="5.5703125" customWidth="1"/>
    <col min="6795" max="6795" width="12" bestFit="1" customWidth="1"/>
    <col min="6796" max="6796" width="4.42578125" customWidth="1"/>
    <col min="6797" max="6797" width="3.42578125" customWidth="1"/>
    <col min="6798" max="6798" width="3.7109375" customWidth="1"/>
    <col min="6799" max="6799" width="3.5703125" customWidth="1"/>
    <col min="6800" max="6800" width="12" bestFit="1" customWidth="1"/>
    <col min="6801" max="6801" width="13" bestFit="1" customWidth="1"/>
    <col min="6802" max="6802" width="6.5703125" customWidth="1"/>
    <col min="6803" max="6803" width="3.85546875" customWidth="1"/>
    <col min="6804" max="6804" width="4.7109375" customWidth="1"/>
    <col min="6805" max="6807" width="12" bestFit="1" customWidth="1"/>
    <col min="6808" max="6808" width="3.5703125" customWidth="1"/>
    <col min="6809" max="6809" width="12" bestFit="1" customWidth="1"/>
    <col min="6810" max="6810" width="3.140625" customWidth="1"/>
    <col min="6811" max="6811" width="4.5703125" customWidth="1"/>
    <col min="6812" max="6812" width="4.85546875" customWidth="1"/>
    <col min="6813" max="6813" width="4.5703125" customWidth="1"/>
    <col min="6814" max="6814" width="5.5703125" customWidth="1"/>
    <col min="6815" max="6815" width="12" bestFit="1" customWidth="1"/>
    <col min="6816" max="6816" width="4.42578125" customWidth="1"/>
    <col min="6817" max="6817" width="3.42578125" customWidth="1"/>
    <col min="6818" max="6818" width="3.7109375" customWidth="1"/>
    <col min="6819" max="6819" width="3.5703125" customWidth="1"/>
    <col min="6820" max="6820" width="12" bestFit="1" customWidth="1"/>
    <col min="6821" max="6821" width="5.7109375" customWidth="1"/>
    <col min="6822" max="6822" width="3.85546875" customWidth="1"/>
    <col min="6823" max="6823" width="4.7109375" customWidth="1"/>
    <col min="6824" max="6826" width="12" bestFit="1" customWidth="1"/>
    <col min="6827" max="6827" width="3.5703125" customWidth="1"/>
    <col min="6828" max="6828" width="12" bestFit="1" customWidth="1"/>
    <col min="6829" max="6829" width="3.140625" customWidth="1"/>
    <col min="6830" max="6830" width="4.5703125" customWidth="1"/>
    <col min="6831" max="6831" width="4.85546875" customWidth="1"/>
    <col min="6832" max="6832" width="4.5703125" customWidth="1"/>
    <col min="6833" max="6833" width="5.5703125" customWidth="1"/>
    <col min="6834" max="6834" width="12" bestFit="1" customWidth="1"/>
    <col min="6835" max="6835" width="4.42578125" customWidth="1"/>
    <col min="6836" max="6836" width="3.42578125" customWidth="1"/>
    <col min="6837" max="6837" width="3.7109375" customWidth="1"/>
    <col min="6838" max="6838" width="3.5703125" customWidth="1"/>
    <col min="6839" max="6839" width="12" bestFit="1" customWidth="1"/>
    <col min="6840" max="6840" width="3.7109375" customWidth="1"/>
    <col min="6841" max="6841" width="3.85546875" customWidth="1"/>
    <col min="6842" max="6842" width="4.7109375" customWidth="1"/>
    <col min="6843" max="6845" width="12" bestFit="1" customWidth="1"/>
    <col min="6846" max="6846" width="3.5703125" customWidth="1"/>
    <col min="6847" max="6847" width="12" bestFit="1" customWidth="1"/>
    <col min="6848" max="6848" width="3.140625" customWidth="1"/>
    <col min="6849" max="6849" width="4.5703125" customWidth="1"/>
    <col min="6850" max="6850" width="4.85546875" customWidth="1"/>
    <col min="6851" max="6851" width="4.5703125" customWidth="1"/>
    <col min="6852" max="6852" width="5.5703125" customWidth="1"/>
    <col min="6853" max="6853" width="12" bestFit="1" customWidth="1"/>
    <col min="6854" max="6854" width="4.42578125" customWidth="1"/>
    <col min="6855" max="6855" width="3.42578125" customWidth="1"/>
    <col min="6856" max="6856" width="3.7109375" customWidth="1"/>
    <col min="6857" max="6857" width="3.5703125" customWidth="1"/>
    <col min="6858" max="6858" width="12" bestFit="1" customWidth="1"/>
    <col min="6859" max="6859" width="6.5703125" customWidth="1"/>
    <col min="6860" max="6860" width="3.85546875" customWidth="1"/>
    <col min="6861" max="6861" width="4.7109375" customWidth="1"/>
    <col min="6862" max="6864" width="12" bestFit="1" customWidth="1"/>
    <col min="6865" max="6865" width="3.5703125" customWidth="1"/>
    <col min="6866" max="6866" width="12" bestFit="1" customWidth="1"/>
    <col min="6867" max="6867" width="3.140625" customWidth="1"/>
    <col min="6868" max="6868" width="4.5703125" customWidth="1"/>
    <col min="6869" max="6869" width="4.85546875" customWidth="1"/>
    <col min="6870" max="6870" width="4.5703125" customWidth="1"/>
    <col min="6871" max="6871" width="5.5703125" customWidth="1"/>
    <col min="6872" max="6872" width="12" bestFit="1" customWidth="1"/>
    <col min="6873" max="6873" width="4.42578125" customWidth="1"/>
    <col min="6874" max="6874" width="3.42578125" customWidth="1"/>
    <col min="6875" max="6875" width="3.7109375" customWidth="1"/>
    <col min="6876" max="6876" width="3.5703125" customWidth="1"/>
    <col min="6877" max="6877" width="12.7109375" bestFit="1" customWidth="1"/>
    <col min="6878" max="6878" width="6.28515625" customWidth="1"/>
    <col min="6879" max="6879" width="3.85546875" customWidth="1"/>
    <col min="6880" max="6880" width="4.7109375" customWidth="1"/>
    <col min="6881" max="6883" width="12" bestFit="1" customWidth="1"/>
    <col min="6884" max="6884" width="3.5703125" customWidth="1"/>
    <col min="6885" max="6885" width="12" bestFit="1" customWidth="1"/>
    <col min="6886" max="6886" width="3.140625" customWidth="1"/>
    <col min="6887" max="6887" width="4.5703125" customWidth="1"/>
    <col min="6888" max="6888" width="4.85546875" customWidth="1"/>
    <col min="6889" max="6889" width="4.5703125" customWidth="1"/>
    <col min="6890" max="6890" width="5.5703125" customWidth="1"/>
    <col min="6891" max="6891" width="12" bestFit="1" customWidth="1"/>
    <col min="6892" max="6892" width="4.42578125" customWidth="1"/>
    <col min="6893" max="6893" width="3.42578125" customWidth="1"/>
    <col min="6894" max="6894" width="3.7109375" customWidth="1"/>
    <col min="6895" max="6895" width="3.5703125" customWidth="1"/>
    <col min="6896" max="6896" width="12.42578125" bestFit="1" customWidth="1"/>
    <col min="6897" max="6897" width="5.5703125" customWidth="1"/>
    <col min="6898" max="6898" width="3.85546875" customWidth="1"/>
    <col min="6899" max="6899" width="4.7109375" customWidth="1"/>
    <col min="6900" max="6902" width="12" bestFit="1" customWidth="1"/>
    <col min="6903" max="6903" width="3.5703125" customWidth="1"/>
    <col min="6904" max="6904" width="12" bestFit="1" customWidth="1"/>
    <col min="6905" max="6905" width="3.140625" customWidth="1"/>
    <col min="6906" max="6906" width="4.5703125" customWidth="1"/>
    <col min="6907" max="6907" width="4.85546875" customWidth="1"/>
    <col min="6908" max="6908" width="4.5703125" customWidth="1"/>
    <col min="6909" max="6909" width="5.5703125" customWidth="1"/>
    <col min="6910" max="6910" width="12" bestFit="1" customWidth="1"/>
    <col min="6911" max="6911" width="4.42578125" customWidth="1"/>
    <col min="6912" max="6912" width="3.42578125" customWidth="1"/>
    <col min="6913" max="6913" width="3.7109375" customWidth="1"/>
    <col min="6914" max="6914" width="3.5703125" customWidth="1"/>
    <col min="6915" max="6915" width="12" bestFit="1" customWidth="1"/>
    <col min="6916" max="6916" width="5.7109375" customWidth="1"/>
    <col min="6917" max="6917" width="3.85546875" customWidth="1"/>
    <col min="6918" max="6918" width="4.7109375" customWidth="1"/>
    <col min="6919" max="6921" width="12" bestFit="1" customWidth="1"/>
    <col min="6922" max="6922" width="3.5703125" customWidth="1"/>
    <col min="6923" max="6923" width="12" bestFit="1" customWidth="1"/>
    <col min="6924" max="6924" width="3.140625" customWidth="1"/>
    <col min="6925" max="6925" width="4.5703125" customWidth="1"/>
    <col min="6926" max="6926" width="4.85546875" customWidth="1"/>
    <col min="6927" max="6927" width="4.5703125" customWidth="1"/>
    <col min="6928" max="6928" width="5.5703125" customWidth="1"/>
    <col min="6929" max="6929" width="12" bestFit="1" customWidth="1"/>
    <col min="6930" max="6930" width="4.42578125" customWidth="1"/>
    <col min="6931" max="6931" width="3.42578125" customWidth="1"/>
    <col min="6932" max="6932" width="3.7109375" customWidth="1"/>
    <col min="6933" max="6933" width="3.5703125" customWidth="1"/>
    <col min="6934" max="6934" width="12" bestFit="1" customWidth="1"/>
    <col min="6935" max="6935" width="5.42578125" customWidth="1"/>
    <col min="6936" max="6936" width="3.85546875" customWidth="1"/>
    <col min="6937" max="6937" width="4.7109375" customWidth="1"/>
    <col min="6938" max="6940" width="12" bestFit="1" customWidth="1"/>
    <col min="6941" max="6941" width="3.5703125" customWidth="1"/>
    <col min="6942" max="6942" width="12" bestFit="1" customWidth="1"/>
    <col min="6943" max="6943" width="3.140625" customWidth="1"/>
    <col min="6944" max="6944" width="4.5703125" customWidth="1"/>
    <col min="6945" max="6945" width="4.85546875" customWidth="1"/>
    <col min="6946" max="6946" width="4.5703125" customWidth="1"/>
    <col min="6947" max="6947" width="5.5703125" customWidth="1"/>
    <col min="6948" max="6948" width="12" bestFit="1" customWidth="1"/>
    <col min="6949" max="6949" width="4.42578125" customWidth="1"/>
    <col min="6950" max="6950" width="3.42578125" customWidth="1"/>
    <col min="6951" max="6951" width="3.7109375" customWidth="1"/>
    <col min="6952" max="6952" width="3.5703125" customWidth="1"/>
    <col min="6953" max="6953" width="12" bestFit="1" customWidth="1"/>
    <col min="6954" max="6955" width="3.85546875" customWidth="1"/>
    <col min="6956" max="6956" width="4.7109375" customWidth="1"/>
    <col min="6957" max="6959" width="12" bestFit="1" customWidth="1"/>
    <col min="6960" max="6960" width="3.5703125" customWidth="1"/>
    <col min="6961" max="6961" width="12" bestFit="1" customWidth="1"/>
    <col min="6962" max="6962" width="3.140625" customWidth="1"/>
    <col min="6963" max="6963" width="4.5703125" customWidth="1"/>
    <col min="6964" max="6964" width="4.85546875" customWidth="1"/>
    <col min="6965" max="6965" width="4.5703125" customWidth="1"/>
    <col min="6966" max="6966" width="5.5703125" customWidth="1"/>
    <col min="6967" max="6967" width="12" bestFit="1" customWidth="1"/>
    <col min="6968" max="6968" width="4.42578125" customWidth="1"/>
    <col min="6969" max="6969" width="3.42578125" customWidth="1"/>
    <col min="6970" max="6970" width="3.7109375" customWidth="1"/>
    <col min="6971" max="6971" width="3.5703125" customWidth="1"/>
    <col min="6972" max="6972" width="12" bestFit="1" customWidth="1"/>
    <col min="6973" max="6973" width="5.7109375" customWidth="1"/>
    <col min="6974" max="6974" width="3.85546875" customWidth="1"/>
    <col min="6975" max="6975" width="4.7109375" customWidth="1"/>
    <col min="6976" max="6978" width="12" bestFit="1" customWidth="1"/>
    <col min="6979" max="6979" width="3.5703125" customWidth="1"/>
    <col min="6980" max="6980" width="12" bestFit="1" customWidth="1"/>
    <col min="6981" max="6981" width="3.140625" customWidth="1"/>
    <col min="6982" max="6982" width="4.5703125" customWidth="1"/>
    <col min="6983" max="6983" width="4.85546875" customWidth="1"/>
    <col min="6984" max="6984" width="4.5703125" customWidth="1"/>
    <col min="6985" max="6985" width="5.5703125" customWidth="1"/>
    <col min="6986" max="6986" width="12" bestFit="1" customWidth="1"/>
    <col min="6987" max="6987" width="4.42578125" customWidth="1"/>
    <col min="6988" max="6988" width="3.42578125" customWidth="1"/>
    <col min="6989" max="6989" width="3.7109375" customWidth="1"/>
    <col min="6990" max="6990" width="3.5703125" customWidth="1"/>
    <col min="6991" max="6991" width="12" bestFit="1" customWidth="1"/>
    <col min="6992" max="6992" width="3.7109375" customWidth="1"/>
    <col min="6993" max="6993" width="3.85546875" customWidth="1"/>
    <col min="6994" max="6994" width="4.7109375" customWidth="1"/>
    <col min="6995" max="6997" width="12" bestFit="1" customWidth="1"/>
    <col min="6998" max="6998" width="3.5703125" customWidth="1"/>
    <col min="6999" max="6999" width="12" bestFit="1" customWidth="1"/>
    <col min="7000" max="7000" width="3.140625" customWidth="1"/>
    <col min="7001" max="7001" width="4.5703125" customWidth="1"/>
    <col min="7002" max="7002" width="4.85546875" customWidth="1"/>
    <col min="7003" max="7003" width="4.5703125" customWidth="1"/>
    <col min="7004" max="7004" width="5.5703125" customWidth="1"/>
    <col min="7005" max="7005" width="12" bestFit="1" customWidth="1"/>
    <col min="7006" max="7006" width="4.42578125" customWidth="1"/>
    <col min="7007" max="7007" width="3.42578125" customWidth="1"/>
    <col min="7008" max="7008" width="3.7109375" customWidth="1"/>
    <col min="7009" max="7009" width="3.5703125" customWidth="1"/>
    <col min="7010" max="7010" width="12" bestFit="1" customWidth="1"/>
    <col min="7011" max="7011" width="5" customWidth="1"/>
    <col min="7012" max="7012" width="3.85546875" customWidth="1"/>
    <col min="7013" max="7013" width="4.7109375" customWidth="1"/>
    <col min="7014" max="7016" width="12" bestFit="1" customWidth="1"/>
    <col min="7017" max="7017" width="3.5703125" customWidth="1"/>
    <col min="7018" max="7018" width="12" bestFit="1" customWidth="1"/>
    <col min="7019" max="7019" width="3.140625" customWidth="1"/>
    <col min="7020" max="7020" width="4.5703125" customWidth="1"/>
    <col min="7021" max="7021" width="4.85546875" customWidth="1"/>
    <col min="7022" max="7022" width="4.5703125" customWidth="1"/>
    <col min="7023" max="7023" width="5.5703125" customWidth="1"/>
    <col min="7024" max="7024" width="12" bestFit="1" customWidth="1"/>
    <col min="7025" max="7025" width="4.42578125" customWidth="1"/>
    <col min="7026" max="7026" width="3.42578125" customWidth="1"/>
    <col min="7027" max="7027" width="3.7109375" customWidth="1"/>
    <col min="7028" max="7028" width="3.5703125" customWidth="1"/>
    <col min="7029" max="7029" width="12" bestFit="1" customWidth="1"/>
    <col min="7030" max="7030" width="6.42578125" customWidth="1"/>
    <col min="7031" max="7031" width="3.85546875" customWidth="1"/>
    <col min="7032" max="7032" width="4.7109375" customWidth="1"/>
    <col min="7033" max="7035" width="12" bestFit="1" customWidth="1"/>
    <col min="7036" max="7036" width="3.5703125" customWidth="1"/>
    <col min="7037" max="7037" width="12" bestFit="1" customWidth="1"/>
    <col min="7038" max="7038" width="3.140625" customWidth="1"/>
    <col min="7039" max="7039" width="4.5703125" customWidth="1"/>
    <col min="7040" max="7040" width="4.85546875" customWidth="1"/>
    <col min="7041" max="7041" width="4.5703125" customWidth="1"/>
    <col min="7042" max="7042" width="5.5703125" customWidth="1"/>
    <col min="7043" max="7043" width="12" bestFit="1" customWidth="1"/>
    <col min="7044" max="7044" width="4.42578125" customWidth="1"/>
    <col min="7045" max="7045" width="3.42578125" customWidth="1"/>
    <col min="7046" max="7046" width="3.7109375" customWidth="1"/>
    <col min="7047" max="7047" width="3.5703125" customWidth="1"/>
    <col min="7048" max="7048" width="12.5703125" bestFit="1" customWidth="1"/>
    <col min="7049" max="7049" width="6.7109375" customWidth="1"/>
    <col min="7050" max="7050" width="3.85546875" customWidth="1"/>
    <col min="7051" max="7051" width="4.7109375" customWidth="1"/>
    <col min="7052" max="7054" width="12" bestFit="1" customWidth="1"/>
    <col min="7055" max="7055" width="3.5703125" customWidth="1"/>
    <col min="7056" max="7056" width="12" bestFit="1" customWidth="1"/>
    <col min="7057" max="7057" width="3.140625" customWidth="1"/>
    <col min="7058" max="7058" width="4.5703125" customWidth="1"/>
    <col min="7059" max="7059" width="4.85546875" customWidth="1"/>
    <col min="7060" max="7060" width="4.5703125" customWidth="1"/>
    <col min="7061" max="7061" width="5.5703125" customWidth="1"/>
    <col min="7062" max="7062" width="12" bestFit="1" customWidth="1"/>
    <col min="7063" max="7063" width="4.42578125" customWidth="1"/>
    <col min="7064" max="7064" width="3.42578125" customWidth="1"/>
    <col min="7065" max="7065" width="3.7109375" customWidth="1"/>
    <col min="7066" max="7066" width="3.5703125" customWidth="1"/>
    <col min="7067" max="7067" width="12.85546875" bestFit="1" customWidth="1"/>
    <col min="7068" max="7068" width="6.42578125" customWidth="1"/>
    <col min="7069" max="7069" width="3.85546875" customWidth="1"/>
    <col min="7070" max="7070" width="4.7109375" customWidth="1"/>
    <col min="7071" max="7073" width="12" bestFit="1" customWidth="1"/>
    <col min="7074" max="7074" width="3.5703125" customWidth="1"/>
    <col min="7075" max="7075" width="12" bestFit="1" customWidth="1"/>
    <col min="7076" max="7076" width="3.140625" customWidth="1"/>
    <col min="7077" max="7077" width="4.5703125" customWidth="1"/>
    <col min="7078" max="7078" width="4.85546875" customWidth="1"/>
    <col min="7079" max="7079" width="4.5703125" customWidth="1"/>
    <col min="7080" max="7080" width="5.5703125" customWidth="1"/>
    <col min="7081" max="7081" width="12" bestFit="1" customWidth="1"/>
    <col min="7082" max="7082" width="4.42578125" customWidth="1"/>
    <col min="7083" max="7083" width="3.42578125" customWidth="1"/>
    <col min="7084" max="7084" width="3.7109375" customWidth="1"/>
    <col min="7085" max="7085" width="3.5703125" customWidth="1"/>
    <col min="7086" max="7086" width="12.5703125" bestFit="1" customWidth="1"/>
    <col min="7087" max="7087" width="7.42578125" customWidth="1"/>
    <col min="7088" max="7088" width="3.85546875" customWidth="1"/>
    <col min="7089" max="7089" width="4.7109375" customWidth="1"/>
    <col min="7090" max="7092" width="12" bestFit="1" customWidth="1"/>
    <col min="7093" max="7093" width="3.5703125" customWidth="1"/>
    <col min="7094" max="7094" width="12" bestFit="1" customWidth="1"/>
    <col min="7095" max="7095" width="3.140625" customWidth="1"/>
    <col min="7096" max="7096" width="4.5703125" customWidth="1"/>
    <col min="7097" max="7097" width="4.85546875" customWidth="1"/>
    <col min="7098" max="7098" width="4.5703125" customWidth="1"/>
    <col min="7099" max="7099" width="5.5703125" customWidth="1"/>
    <col min="7100" max="7100" width="12" bestFit="1" customWidth="1"/>
    <col min="7101" max="7101" width="4.42578125" customWidth="1"/>
    <col min="7102" max="7102" width="3.42578125" customWidth="1"/>
    <col min="7103" max="7103" width="3.7109375" customWidth="1"/>
    <col min="7104" max="7104" width="3.5703125" customWidth="1"/>
    <col min="7105" max="7105" width="13.5703125" bestFit="1" customWidth="1"/>
    <col min="7106" max="7106" width="5.140625" customWidth="1"/>
    <col min="7107" max="7107" width="3.85546875" customWidth="1"/>
    <col min="7108" max="7108" width="4.7109375" customWidth="1"/>
    <col min="7109" max="7111" width="12" bestFit="1" customWidth="1"/>
    <col min="7112" max="7112" width="3.5703125" customWidth="1"/>
    <col min="7113" max="7113" width="12" bestFit="1" customWidth="1"/>
    <col min="7114" max="7114" width="3.140625" customWidth="1"/>
    <col min="7115" max="7115" width="4.5703125" customWidth="1"/>
    <col min="7116" max="7116" width="4.85546875" customWidth="1"/>
    <col min="7117" max="7117" width="4.5703125" customWidth="1"/>
    <col min="7118" max="7118" width="5.5703125" customWidth="1"/>
    <col min="7119" max="7119" width="12" bestFit="1" customWidth="1"/>
    <col min="7120" max="7120" width="4.42578125" customWidth="1"/>
    <col min="7121" max="7121" width="3.42578125" customWidth="1"/>
    <col min="7122" max="7122" width="3.7109375" customWidth="1"/>
    <col min="7123" max="7123" width="3.5703125" customWidth="1"/>
    <col min="7124" max="7124" width="12" bestFit="1" customWidth="1"/>
    <col min="7125" max="7125" width="6.28515625" customWidth="1"/>
    <col min="7126" max="7126" width="3.85546875" customWidth="1"/>
    <col min="7127" max="7127" width="4.7109375" customWidth="1"/>
    <col min="7128" max="7130" width="12" bestFit="1" customWidth="1"/>
    <col min="7131" max="7131" width="3.5703125" customWidth="1"/>
    <col min="7132" max="7132" width="12" bestFit="1" customWidth="1"/>
    <col min="7133" max="7133" width="3.140625" customWidth="1"/>
    <col min="7134" max="7134" width="4.5703125" customWidth="1"/>
    <col min="7135" max="7135" width="4.85546875" customWidth="1"/>
    <col min="7136" max="7136" width="4.5703125" customWidth="1"/>
    <col min="7137" max="7137" width="5.5703125" customWidth="1"/>
    <col min="7138" max="7138" width="12" bestFit="1" customWidth="1"/>
    <col min="7139" max="7139" width="4.42578125" customWidth="1"/>
    <col min="7140" max="7140" width="3.42578125" customWidth="1"/>
    <col min="7141" max="7141" width="3.7109375" customWidth="1"/>
    <col min="7142" max="7142" width="3.5703125" customWidth="1"/>
    <col min="7143" max="7143" width="12.42578125" bestFit="1" customWidth="1"/>
    <col min="7144" max="7144" width="5.28515625" customWidth="1"/>
    <col min="7145" max="7145" width="3.85546875" customWidth="1"/>
    <col min="7146" max="7146" width="4.7109375" customWidth="1"/>
    <col min="7147" max="7149" width="12" bestFit="1" customWidth="1"/>
    <col min="7150" max="7150" width="3.5703125" customWidth="1"/>
    <col min="7151" max="7151" width="12" bestFit="1" customWidth="1"/>
    <col min="7152" max="7152" width="3.140625" customWidth="1"/>
    <col min="7153" max="7153" width="4.5703125" customWidth="1"/>
    <col min="7154" max="7154" width="4.85546875" customWidth="1"/>
    <col min="7155" max="7155" width="4.5703125" customWidth="1"/>
    <col min="7156" max="7156" width="5.5703125" customWidth="1"/>
    <col min="7157" max="7157" width="12" bestFit="1" customWidth="1"/>
    <col min="7158" max="7158" width="4.42578125" customWidth="1"/>
    <col min="7159" max="7159" width="3.42578125" customWidth="1"/>
    <col min="7160" max="7160" width="3.7109375" customWidth="1"/>
    <col min="7161" max="7161" width="3.5703125" customWidth="1"/>
    <col min="7162" max="7162" width="12" bestFit="1" customWidth="1"/>
    <col min="7163" max="7163" width="5.5703125" customWidth="1"/>
    <col min="7164" max="7164" width="3.85546875" customWidth="1"/>
    <col min="7165" max="7165" width="4.7109375" customWidth="1"/>
    <col min="7166" max="7168" width="12" bestFit="1" customWidth="1"/>
    <col min="7169" max="7169" width="3.5703125" customWidth="1"/>
    <col min="7170" max="7170" width="12" bestFit="1" customWidth="1"/>
    <col min="7171" max="7171" width="3.140625" customWidth="1"/>
    <col min="7172" max="7172" width="4.5703125" customWidth="1"/>
    <col min="7173" max="7173" width="4.85546875" customWidth="1"/>
    <col min="7174" max="7174" width="4.5703125" customWidth="1"/>
    <col min="7175" max="7175" width="5.5703125" customWidth="1"/>
    <col min="7176" max="7176" width="12" bestFit="1" customWidth="1"/>
    <col min="7177" max="7177" width="4.42578125" customWidth="1"/>
    <col min="7178" max="7178" width="3.42578125" customWidth="1"/>
    <col min="7179" max="7179" width="3.7109375" customWidth="1"/>
    <col min="7180" max="7180" width="3.5703125" customWidth="1"/>
    <col min="7181" max="7181" width="12" bestFit="1" customWidth="1"/>
    <col min="7182" max="7182" width="5.42578125" customWidth="1"/>
    <col min="7183" max="7183" width="3.85546875" customWidth="1"/>
    <col min="7184" max="7184" width="4.7109375" customWidth="1"/>
    <col min="7185" max="7187" width="12" bestFit="1" customWidth="1"/>
    <col min="7188" max="7188" width="3.5703125" customWidth="1"/>
    <col min="7189" max="7189" width="12" bestFit="1" customWidth="1"/>
    <col min="7190" max="7190" width="3.140625" customWidth="1"/>
    <col min="7191" max="7191" width="4.5703125" customWidth="1"/>
    <col min="7192" max="7192" width="4.85546875" customWidth="1"/>
    <col min="7193" max="7193" width="4.5703125" customWidth="1"/>
    <col min="7194" max="7194" width="5.5703125" customWidth="1"/>
    <col min="7195" max="7195" width="12" bestFit="1" customWidth="1"/>
    <col min="7196" max="7196" width="4.42578125" customWidth="1"/>
    <col min="7197" max="7197" width="3.42578125" customWidth="1"/>
    <col min="7198" max="7198" width="3.7109375" customWidth="1"/>
    <col min="7199" max="7199" width="3.5703125" customWidth="1"/>
    <col min="7200" max="7200" width="12" bestFit="1" customWidth="1"/>
    <col min="7201" max="7201" width="12.7109375" bestFit="1" customWidth="1"/>
    <col min="7202" max="7202" width="15.5703125" bestFit="1" customWidth="1"/>
  </cols>
  <sheetData>
    <row r="3" spans="1:92" x14ac:dyDescent="0.25">
      <c r="A3" s="4" t="s">
        <v>65</v>
      </c>
      <c r="B3" s="4" t="s">
        <v>0</v>
      </c>
    </row>
    <row r="4" spans="1:92" x14ac:dyDescent="0.25">
      <c r="B4" t="s">
        <v>53</v>
      </c>
      <c r="T4" t="s">
        <v>231</v>
      </c>
      <c r="AL4" t="s">
        <v>19</v>
      </c>
      <c r="BD4" t="s">
        <v>52</v>
      </c>
      <c r="BV4" t="s">
        <v>25</v>
      </c>
      <c r="CN4" t="s">
        <v>2</v>
      </c>
    </row>
    <row r="5" spans="1:92" x14ac:dyDescent="0.25">
      <c r="B5" t="s">
        <v>19</v>
      </c>
      <c r="T5" t="s">
        <v>19</v>
      </c>
      <c r="AL5" t="s">
        <v>19</v>
      </c>
      <c r="BD5" t="s">
        <v>19</v>
      </c>
      <c r="BV5" t="s">
        <v>19</v>
      </c>
    </row>
    <row r="6" spans="1:92" x14ac:dyDescent="0.25">
      <c r="A6" s="4" t="s">
        <v>3</v>
      </c>
      <c r="B6" t="s">
        <v>79</v>
      </c>
      <c r="C6" t="s">
        <v>84</v>
      </c>
      <c r="D6" t="s">
        <v>27</v>
      </c>
      <c r="E6" t="s">
        <v>29</v>
      </c>
      <c r="F6" t="s">
        <v>30</v>
      </c>
      <c r="G6" t="s">
        <v>31</v>
      </c>
      <c r="H6" t="s">
        <v>80</v>
      </c>
      <c r="I6" t="s">
        <v>82</v>
      </c>
      <c r="J6" t="s">
        <v>85</v>
      </c>
      <c r="K6" t="s">
        <v>86</v>
      </c>
      <c r="L6" t="s">
        <v>87</v>
      </c>
      <c r="M6" t="s">
        <v>88</v>
      </c>
      <c r="N6" t="s">
        <v>225</v>
      </c>
      <c r="O6" t="s">
        <v>226</v>
      </c>
      <c r="P6" t="s">
        <v>221</v>
      </c>
      <c r="Q6" t="s">
        <v>227</v>
      </c>
      <c r="R6" t="s">
        <v>220</v>
      </c>
      <c r="S6" t="s">
        <v>228</v>
      </c>
      <c r="T6" t="s">
        <v>79</v>
      </c>
      <c r="U6" t="s">
        <v>84</v>
      </c>
      <c r="V6" t="s">
        <v>27</v>
      </c>
      <c r="W6" t="s">
        <v>29</v>
      </c>
      <c r="X6" t="s">
        <v>30</v>
      </c>
      <c r="Y6" t="s">
        <v>31</v>
      </c>
      <c r="Z6" t="s">
        <v>80</v>
      </c>
      <c r="AA6" t="s">
        <v>82</v>
      </c>
      <c r="AB6" t="s">
        <v>85</v>
      </c>
      <c r="AC6" t="s">
        <v>86</v>
      </c>
      <c r="AD6" t="s">
        <v>87</v>
      </c>
      <c r="AE6" t="s">
        <v>88</v>
      </c>
      <c r="AF6" t="s">
        <v>225</v>
      </c>
      <c r="AG6" t="s">
        <v>226</v>
      </c>
      <c r="AH6" t="s">
        <v>221</v>
      </c>
      <c r="AI6" t="s">
        <v>227</v>
      </c>
      <c r="AJ6" t="s">
        <v>220</v>
      </c>
      <c r="AK6" t="s">
        <v>228</v>
      </c>
      <c r="AL6" t="s">
        <v>79</v>
      </c>
      <c r="AM6" t="s">
        <v>84</v>
      </c>
      <c r="AN6" t="s">
        <v>27</v>
      </c>
      <c r="AO6" t="s">
        <v>29</v>
      </c>
      <c r="AP6" t="s">
        <v>30</v>
      </c>
      <c r="AQ6" t="s">
        <v>31</v>
      </c>
      <c r="AR6" t="s">
        <v>80</v>
      </c>
      <c r="AS6" t="s">
        <v>82</v>
      </c>
      <c r="AT6" t="s">
        <v>85</v>
      </c>
      <c r="AU6" t="s">
        <v>86</v>
      </c>
      <c r="AV6" t="s">
        <v>87</v>
      </c>
      <c r="AW6" t="s">
        <v>88</v>
      </c>
      <c r="AX6" t="s">
        <v>225</v>
      </c>
      <c r="AY6" t="s">
        <v>226</v>
      </c>
      <c r="AZ6" t="s">
        <v>221</v>
      </c>
      <c r="BA6" t="s">
        <v>227</v>
      </c>
      <c r="BB6" t="s">
        <v>220</v>
      </c>
      <c r="BC6" t="s">
        <v>228</v>
      </c>
      <c r="BD6" t="s">
        <v>79</v>
      </c>
      <c r="BE6" t="s">
        <v>84</v>
      </c>
      <c r="BF6" t="s">
        <v>27</v>
      </c>
      <c r="BG6" t="s">
        <v>29</v>
      </c>
      <c r="BH6" t="s">
        <v>30</v>
      </c>
      <c r="BI6" t="s">
        <v>31</v>
      </c>
      <c r="BJ6" t="s">
        <v>80</v>
      </c>
      <c r="BK6" t="s">
        <v>82</v>
      </c>
      <c r="BL6" t="s">
        <v>85</v>
      </c>
      <c r="BM6" t="s">
        <v>86</v>
      </c>
      <c r="BN6" t="s">
        <v>87</v>
      </c>
      <c r="BO6" t="s">
        <v>88</v>
      </c>
      <c r="BP6" t="s">
        <v>225</v>
      </c>
      <c r="BQ6" t="s">
        <v>226</v>
      </c>
      <c r="BR6" t="s">
        <v>221</v>
      </c>
      <c r="BS6" t="s">
        <v>227</v>
      </c>
      <c r="BT6" t="s">
        <v>220</v>
      </c>
      <c r="BU6" t="s">
        <v>228</v>
      </c>
      <c r="BV6" t="s">
        <v>79</v>
      </c>
      <c r="BW6" t="s">
        <v>84</v>
      </c>
      <c r="BX6" t="s">
        <v>27</v>
      </c>
      <c r="BY6" t="s">
        <v>29</v>
      </c>
      <c r="BZ6" t="s">
        <v>30</v>
      </c>
      <c r="CA6" t="s">
        <v>31</v>
      </c>
      <c r="CB6" t="s">
        <v>80</v>
      </c>
      <c r="CC6" t="s">
        <v>82</v>
      </c>
      <c r="CD6" t="s">
        <v>85</v>
      </c>
      <c r="CE6" t="s">
        <v>86</v>
      </c>
      <c r="CF6" t="s">
        <v>87</v>
      </c>
      <c r="CG6" t="s">
        <v>88</v>
      </c>
      <c r="CH6" t="s">
        <v>225</v>
      </c>
      <c r="CI6" t="s">
        <v>226</v>
      </c>
      <c r="CJ6" t="s">
        <v>221</v>
      </c>
      <c r="CK6" t="s">
        <v>227</v>
      </c>
      <c r="CL6" t="s">
        <v>220</v>
      </c>
      <c r="CM6" t="s">
        <v>228</v>
      </c>
    </row>
    <row r="7" spans="1:92" x14ac:dyDescent="0.25">
      <c r="A7" s="1" t="s">
        <v>10</v>
      </c>
      <c r="B7" s="2">
        <v>0.94574793139594515</v>
      </c>
      <c r="C7" s="2">
        <v>0.81884551737564504</v>
      </c>
      <c r="D7" s="2">
        <v>0.88460548562163133</v>
      </c>
      <c r="E7" s="2">
        <v>1.0014627921806791</v>
      </c>
      <c r="F7" s="2">
        <v>0.89003078811072012</v>
      </c>
      <c r="G7" s="2">
        <v>0.88472485189357541</v>
      </c>
      <c r="H7" s="2">
        <v>0.87390073284477021</v>
      </c>
      <c r="I7" s="2">
        <v>0.96286879413687021</v>
      </c>
      <c r="J7" s="2">
        <v>0.94282607190664458</v>
      </c>
      <c r="K7" s="2">
        <v>0.88257290469206273</v>
      </c>
      <c r="L7" s="2">
        <v>0.84207080285378855</v>
      </c>
      <c r="M7" s="2">
        <v>0.94969615200436308</v>
      </c>
      <c r="N7" s="2">
        <v>0.99517735976991029</v>
      </c>
      <c r="O7" s="2">
        <v>0.90670350216271356</v>
      </c>
      <c r="P7" s="2">
        <v>0.98892309790080013</v>
      </c>
      <c r="Q7" s="2">
        <v>0.9635986797393965</v>
      </c>
      <c r="R7" s="2">
        <v>0.9635986797393965</v>
      </c>
      <c r="S7" s="2">
        <v>0.90936243926212235</v>
      </c>
      <c r="T7" s="2">
        <v>0.94574793139594515</v>
      </c>
      <c r="U7" s="2">
        <v>0.81884551737564504</v>
      </c>
      <c r="V7" s="2">
        <v>0.88460548562163133</v>
      </c>
      <c r="W7" s="2">
        <v>1.0014627921806791</v>
      </c>
      <c r="X7" s="2">
        <v>0.89003078811072012</v>
      </c>
      <c r="Y7" s="2">
        <v>0.88472485189357541</v>
      </c>
      <c r="Z7" s="2">
        <v>0.87390073284477021</v>
      </c>
      <c r="AA7" s="2">
        <v>0.96286879413687021</v>
      </c>
      <c r="AB7" s="2">
        <v>0.94282607190664458</v>
      </c>
      <c r="AC7" s="2">
        <v>0.88257290469206273</v>
      </c>
      <c r="AD7" s="2">
        <v>0.84207080285378855</v>
      </c>
      <c r="AE7" s="2">
        <v>0.94969615200436308</v>
      </c>
      <c r="AF7" s="2">
        <v>0.99517735976991029</v>
      </c>
      <c r="AG7" s="2">
        <v>0.90670350216271356</v>
      </c>
      <c r="AH7" s="2">
        <v>0.98892309790080013</v>
      </c>
      <c r="AI7" s="2">
        <v>0.9635986797393965</v>
      </c>
      <c r="AJ7" s="2">
        <v>0.9635986797393965</v>
      </c>
      <c r="AK7" s="2">
        <v>0.90936243926212235</v>
      </c>
      <c r="AL7" s="2">
        <v>0.94574793139594515</v>
      </c>
      <c r="AM7" s="2">
        <v>0.81884551737564504</v>
      </c>
      <c r="AN7" s="2">
        <v>0.88460548562163133</v>
      </c>
      <c r="AO7" s="2">
        <v>1.0014627921806791</v>
      </c>
      <c r="AP7" s="2">
        <v>0.89003078811072012</v>
      </c>
      <c r="AQ7" s="2">
        <v>0.88472485189357541</v>
      </c>
      <c r="AR7" s="2">
        <v>0.87390073284477021</v>
      </c>
      <c r="AS7" s="2">
        <v>0.96286879413687021</v>
      </c>
      <c r="AT7" s="2">
        <v>0.94282607190664458</v>
      </c>
      <c r="AU7" s="2">
        <v>0.88257290469206273</v>
      </c>
      <c r="AV7" s="2">
        <v>0.84207080285378855</v>
      </c>
      <c r="AW7" s="2">
        <v>0.94969615200436308</v>
      </c>
      <c r="AX7" s="2">
        <v>0.99517735976991029</v>
      </c>
      <c r="AY7" s="2">
        <v>0.90670350216271356</v>
      </c>
      <c r="AZ7" s="2">
        <v>0.98892309790080013</v>
      </c>
      <c r="BA7" s="2">
        <v>0.9635986797393965</v>
      </c>
      <c r="BB7" s="2">
        <v>0.9635986797393965</v>
      </c>
      <c r="BC7" s="2">
        <v>0.90936243926212235</v>
      </c>
      <c r="BD7" s="2">
        <v>0.94574793139594515</v>
      </c>
      <c r="BE7" s="2">
        <v>0.81884551737564504</v>
      </c>
      <c r="BF7" s="2">
        <v>0.88460548562163133</v>
      </c>
      <c r="BG7" s="2">
        <v>1.0014627921806791</v>
      </c>
      <c r="BH7" s="2">
        <v>0.89003078811072012</v>
      </c>
      <c r="BI7" s="2">
        <v>0.88472485189357541</v>
      </c>
      <c r="BJ7" s="2">
        <v>0.87390073284477021</v>
      </c>
      <c r="BK7" s="2">
        <v>0.96286879413687021</v>
      </c>
      <c r="BL7" s="2">
        <v>0.94282607190664458</v>
      </c>
      <c r="BM7" s="2">
        <v>0.88257290469206273</v>
      </c>
      <c r="BN7" s="2">
        <v>0.84207080285378855</v>
      </c>
      <c r="BO7" s="2">
        <v>0.94969615200436308</v>
      </c>
      <c r="BP7" s="2">
        <v>0.99517735976991029</v>
      </c>
      <c r="BQ7" s="2">
        <v>0.90670350216271356</v>
      </c>
      <c r="BR7" s="2">
        <v>0.98892309790080013</v>
      </c>
      <c r="BS7" s="2">
        <v>0.9635986797393965</v>
      </c>
      <c r="BT7" s="2">
        <v>0.9635986797393965</v>
      </c>
      <c r="BU7" s="2">
        <v>0.90936243926212235</v>
      </c>
      <c r="BV7" s="2">
        <v>0.94574793139594515</v>
      </c>
      <c r="BW7" s="2">
        <v>0.81884551737564504</v>
      </c>
      <c r="BX7" s="2">
        <v>0.88460548562163133</v>
      </c>
      <c r="BY7" s="2">
        <v>1.0014627921806791</v>
      </c>
      <c r="BZ7" s="2">
        <v>0.89003078811072012</v>
      </c>
      <c r="CA7" s="2">
        <v>0.88472485189357541</v>
      </c>
      <c r="CB7" s="2">
        <v>0.87390073284477021</v>
      </c>
      <c r="CC7" s="2">
        <v>0.96286879413687021</v>
      </c>
      <c r="CD7" s="2">
        <v>0.94282607190664458</v>
      </c>
      <c r="CE7" s="2">
        <v>0.88257290469206273</v>
      </c>
      <c r="CF7" s="2">
        <v>0.84207080285378855</v>
      </c>
      <c r="CG7" s="2">
        <v>0.94969615200436308</v>
      </c>
      <c r="CH7" s="2">
        <v>0.99517735976991029</v>
      </c>
      <c r="CI7" s="2">
        <v>0.90670350216271356</v>
      </c>
      <c r="CJ7" s="2">
        <v>0.98892309790080013</v>
      </c>
      <c r="CK7" s="2">
        <v>0.9635986797393965</v>
      </c>
      <c r="CL7" s="2">
        <v>0.9635986797393965</v>
      </c>
      <c r="CM7" s="2">
        <v>0.90936243926212235</v>
      </c>
      <c r="CN7" s="2">
        <v>83.033582917955187</v>
      </c>
    </row>
    <row r="8" spans="1:92" x14ac:dyDescent="0.25">
      <c r="A8" s="1" t="s">
        <v>11</v>
      </c>
      <c r="B8" s="2">
        <v>0.90803354372504841</v>
      </c>
      <c r="C8" s="2">
        <v>0.6682176579382848</v>
      </c>
      <c r="D8" s="2">
        <v>0.8628702576097157</v>
      </c>
      <c r="E8" s="2">
        <v>0.9903063506227644</v>
      </c>
      <c r="F8" s="2">
        <v>0.87192674764434375</v>
      </c>
      <c r="G8" s="2">
        <v>0.8630938576160373</v>
      </c>
      <c r="H8" s="2">
        <v>0.77576615589606934</v>
      </c>
      <c r="I8" s="2">
        <v>0.92585955152143629</v>
      </c>
      <c r="J8" s="2">
        <v>0.90065382560932328</v>
      </c>
      <c r="K8" s="2">
        <v>0.79774315878489976</v>
      </c>
      <c r="L8" s="2">
        <v>0.74008850356723543</v>
      </c>
      <c r="M8" s="2">
        <v>0.90058439885851638</v>
      </c>
      <c r="N8" s="2">
        <v>0.97963780823818702</v>
      </c>
      <c r="O8" s="2">
        <v>0.82429214337146606</v>
      </c>
      <c r="P8" s="2">
        <v>0.96880749738260419</v>
      </c>
      <c r="Q8" s="2">
        <v>0.92583886541459282</v>
      </c>
      <c r="R8" s="2">
        <v>0.92583886541459282</v>
      </c>
      <c r="S8" s="2">
        <v>0.85963337724313971</v>
      </c>
      <c r="T8" s="2">
        <v>0.90803354372504841</v>
      </c>
      <c r="U8" s="2">
        <v>0.6682176579382848</v>
      </c>
      <c r="V8" s="2">
        <v>0.8628702576097157</v>
      </c>
      <c r="W8" s="2">
        <v>0.9903063506227644</v>
      </c>
      <c r="X8" s="2">
        <v>0.87192674764434375</v>
      </c>
      <c r="Y8" s="2">
        <v>0.8630938576160373</v>
      </c>
      <c r="Z8" s="2">
        <v>0.77576615589606934</v>
      </c>
      <c r="AA8" s="2">
        <v>0.92585955152143629</v>
      </c>
      <c r="AB8" s="2">
        <v>0.90065382560932328</v>
      </c>
      <c r="AC8" s="2">
        <v>0.79774315878489976</v>
      </c>
      <c r="AD8" s="2">
        <v>0.74008850356723543</v>
      </c>
      <c r="AE8" s="2">
        <v>0.90058439885851638</v>
      </c>
      <c r="AF8" s="2">
        <v>0.97963780823818702</v>
      </c>
      <c r="AG8" s="2">
        <v>0.82429214337146606</v>
      </c>
      <c r="AH8" s="2">
        <v>0.96880749738260419</v>
      </c>
      <c r="AI8" s="2">
        <v>0.92583886541459282</v>
      </c>
      <c r="AJ8" s="2">
        <v>0.92583886541459282</v>
      </c>
      <c r="AK8" s="2">
        <v>0.85963337724313971</v>
      </c>
      <c r="AL8" s="2">
        <v>0.90803354372504841</v>
      </c>
      <c r="AM8" s="2">
        <v>0.6682176579382848</v>
      </c>
      <c r="AN8" s="2">
        <v>0.8628702576097157</v>
      </c>
      <c r="AO8" s="2">
        <v>0.9903063506227644</v>
      </c>
      <c r="AP8" s="2">
        <v>0.87192674764434375</v>
      </c>
      <c r="AQ8" s="2">
        <v>0.8630938576160373</v>
      </c>
      <c r="AR8" s="2">
        <v>0.77576615589606934</v>
      </c>
      <c r="AS8" s="2">
        <v>0.92585955152143629</v>
      </c>
      <c r="AT8" s="2">
        <v>0.90065382560932328</v>
      </c>
      <c r="AU8" s="2">
        <v>0.79774315878489976</v>
      </c>
      <c r="AV8" s="2">
        <v>0.74008850356723543</v>
      </c>
      <c r="AW8" s="2">
        <v>0.90058439885851638</v>
      </c>
      <c r="AX8" s="2">
        <v>0.97963780823818702</v>
      </c>
      <c r="AY8" s="2">
        <v>0.82429214337146606</v>
      </c>
      <c r="AZ8" s="2">
        <v>0.96880749738260419</v>
      </c>
      <c r="BA8" s="2">
        <v>0.92583886541459282</v>
      </c>
      <c r="BB8" s="2">
        <v>0.92583886541459282</v>
      </c>
      <c r="BC8" s="2">
        <v>0.85963337724313971</v>
      </c>
      <c r="BD8" s="2">
        <v>0.90803354372504841</v>
      </c>
      <c r="BE8" s="2">
        <v>0.6682176579382848</v>
      </c>
      <c r="BF8" s="2">
        <v>0.8628702576097157</v>
      </c>
      <c r="BG8" s="2">
        <v>0.9903063506227644</v>
      </c>
      <c r="BH8" s="2">
        <v>0.87192674764434375</v>
      </c>
      <c r="BI8" s="2">
        <v>0.8630938576160373</v>
      </c>
      <c r="BJ8" s="2">
        <v>0.77576615589606934</v>
      </c>
      <c r="BK8" s="2">
        <v>0.92585955152143629</v>
      </c>
      <c r="BL8" s="2">
        <v>0.90065382560932328</v>
      </c>
      <c r="BM8" s="2">
        <v>0.79774315878489976</v>
      </c>
      <c r="BN8" s="2">
        <v>0.74008850356723543</v>
      </c>
      <c r="BO8" s="2">
        <v>0.90058439885851638</v>
      </c>
      <c r="BP8" s="2">
        <v>0.97963780823818702</v>
      </c>
      <c r="BQ8" s="2">
        <v>0.82429214337146606</v>
      </c>
      <c r="BR8" s="2">
        <v>0.96880749738260419</v>
      </c>
      <c r="BS8" s="2">
        <v>0.92583886541459282</v>
      </c>
      <c r="BT8" s="2">
        <v>0.92583886541459282</v>
      </c>
      <c r="BU8" s="2">
        <v>0.85963337724313971</v>
      </c>
      <c r="BV8" s="2">
        <v>0.90803354372504841</v>
      </c>
      <c r="BW8" s="2">
        <v>0.6682176579382848</v>
      </c>
      <c r="BX8" s="2">
        <v>0.8628702576097157</v>
      </c>
      <c r="BY8" s="2">
        <v>0.9903063506227644</v>
      </c>
      <c r="BZ8" s="2">
        <v>0.87192674764434375</v>
      </c>
      <c r="CA8" s="2">
        <v>0.8630938576160373</v>
      </c>
      <c r="CB8" s="2">
        <v>0.77576615589606934</v>
      </c>
      <c r="CC8" s="2">
        <v>0.92585955152143629</v>
      </c>
      <c r="CD8" s="2">
        <v>0.90065382560932328</v>
      </c>
      <c r="CE8" s="2">
        <v>0.79774315878489976</v>
      </c>
      <c r="CF8" s="2">
        <v>0.74008850356723543</v>
      </c>
      <c r="CG8" s="2">
        <v>0.90058439885851638</v>
      </c>
      <c r="CH8" s="2">
        <v>0.97963780823818702</v>
      </c>
      <c r="CI8" s="2">
        <v>0.82429214337146606</v>
      </c>
      <c r="CJ8" s="2">
        <v>0.96880749738260419</v>
      </c>
      <c r="CK8" s="2">
        <v>0.92583886541459282</v>
      </c>
      <c r="CL8" s="2">
        <v>0.92583886541459282</v>
      </c>
      <c r="CM8" s="2">
        <v>0.85963337724313971</v>
      </c>
      <c r="CN8" s="2">
        <v>78.445962832291258</v>
      </c>
    </row>
    <row r="9" spans="1:92" x14ac:dyDescent="0.25">
      <c r="A9" s="1" t="s">
        <v>12</v>
      </c>
      <c r="B9" s="2">
        <v>0.88241296250864232</v>
      </c>
      <c r="C9" s="2">
        <v>0.55631266426555048</v>
      </c>
      <c r="D9" s="2">
        <v>0.83522406440385821</v>
      </c>
      <c r="E9" s="2">
        <v>0.96819342425884469</v>
      </c>
      <c r="F9" s="2">
        <v>0.84619877395503773</v>
      </c>
      <c r="G9" s="2">
        <v>0.8355460768011389</v>
      </c>
      <c r="H9" s="2">
        <v>0.70519653564290474</v>
      </c>
      <c r="I9" s="2">
        <v>0.88764642078771727</v>
      </c>
      <c r="J9" s="2">
        <v>0.87019450616014549</v>
      </c>
      <c r="K9" s="2">
        <v>0.74006685958166507</v>
      </c>
      <c r="L9" s="2">
        <v>0.67800054185857495</v>
      </c>
      <c r="M9" s="2">
        <v>0.8526012161036145</v>
      </c>
      <c r="N9" s="2">
        <v>0.95454634089604062</v>
      </c>
      <c r="O9" s="2">
        <v>0.75192226919096972</v>
      </c>
      <c r="P9" s="2">
        <v>0.9402208599500419</v>
      </c>
      <c r="Q9" s="2">
        <v>0.88578697993622824</v>
      </c>
      <c r="R9" s="2">
        <v>0.88578697993622824</v>
      </c>
      <c r="S9" s="2">
        <v>0.83536717766100677</v>
      </c>
      <c r="T9" s="2">
        <v>0.88241296250864232</v>
      </c>
      <c r="U9" s="2">
        <v>0.55631266426555048</v>
      </c>
      <c r="V9" s="2">
        <v>0.83522406440385821</v>
      </c>
      <c r="W9" s="2">
        <v>0.96819342425884469</v>
      </c>
      <c r="X9" s="2">
        <v>0.84619877395503773</v>
      </c>
      <c r="Y9" s="2">
        <v>0.8355460768011389</v>
      </c>
      <c r="Z9" s="2">
        <v>0.70519653564290474</v>
      </c>
      <c r="AA9" s="2">
        <v>0.88764642078771727</v>
      </c>
      <c r="AB9" s="2">
        <v>0.87019450616014549</v>
      </c>
      <c r="AC9" s="2">
        <v>0.74006685958166507</v>
      </c>
      <c r="AD9" s="2">
        <v>0.67800054185857495</v>
      </c>
      <c r="AE9" s="2">
        <v>0.8526012161036145</v>
      </c>
      <c r="AF9" s="2">
        <v>0.95454634089604062</v>
      </c>
      <c r="AG9" s="2">
        <v>0.75192226919096972</v>
      </c>
      <c r="AH9" s="2">
        <v>0.9402208599500419</v>
      </c>
      <c r="AI9" s="2">
        <v>0.88578697993622824</v>
      </c>
      <c r="AJ9" s="2">
        <v>0.88578697993622824</v>
      </c>
      <c r="AK9" s="2">
        <v>0.83536717766100677</v>
      </c>
      <c r="AL9" s="2">
        <v>0.88241296250864232</v>
      </c>
      <c r="AM9" s="2">
        <v>0.55631266426555048</v>
      </c>
      <c r="AN9" s="2">
        <v>0.83522406440385821</v>
      </c>
      <c r="AO9" s="2">
        <v>0.96819342425884469</v>
      </c>
      <c r="AP9" s="2">
        <v>0.84619877395503773</v>
      </c>
      <c r="AQ9" s="2">
        <v>0.8355460768011389</v>
      </c>
      <c r="AR9" s="2">
        <v>0.70519653564290474</v>
      </c>
      <c r="AS9" s="2">
        <v>0.88764642078771727</v>
      </c>
      <c r="AT9" s="2">
        <v>0.87019450616014549</v>
      </c>
      <c r="AU9" s="2">
        <v>0.74006685958166507</v>
      </c>
      <c r="AV9" s="2">
        <v>0.67800054185857495</v>
      </c>
      <c r="AW9" s="2">
        <v>0.8526012161036145</v>
      </c>
      <c r="AX9" s="2">
        <v>0.95454634089604062</v>
      </c>
      <c r="AY9" s="2">
        <v>0.75192226919096972</v>
      </c>
      <c r="AZ9" s="2">
        <v>0.9402208599500419</v>
      </c>
      <c r="BA9" s="2">
        <v>0.88578697993622824</v>
      </c>
      <c r="BB9" s="2">
        <v>0.88578697993622824</v>
      </c>
      <c r="BC9" s="2">
        <v>0.83536717766100677</v>
      </c>
      <c r="BD9" s="2">
        <v>0.88241296250864232</v>
      </c>
      <c r="BE9" s="2">
        <v>0.55631266426555048</v>
      </c>
      <c r="BF9" s="2">
        <v>0.83522406440385821</v>
      </c>
      <c r="BG9" s="2">
        <v>0.96819342425884469</v>
      </c>
      <c r="BH9" s="2">
        <v>0.84619877395503773</v>
      </c>
      <c r="BI9" s="2">
        <v>0.8355460768011389</v>
      </c>
      <c r="BJ9" s="2">
        <v>0.70519653564290474</v>
      </c>
      <c r="BK9" s="2">
        <v>0.88764642078771727</v>
      </c>
      <c r="BL9" s="2">
        <v>0.87019450616014549</v>
      </c>
      <c r="BM9" s="2">
        <v>0.74006685958166507</v>
      </c>
      <c r="BN9" s="2">
        <v>0.67800054185857495</v>
      </c>
      <c r="BO9" s="2">
        <v>0.8526012161036145</v>
      </c>
      <c r="BP9" s="2">
        <v>0.95454634089604062</v>
      </c>
      <c r="BQ9" s="2">
        <v>0.75192226919096972</v>
      </c>
      <c r="BR9" s="2">
        <v>0.9402208599500419</v>
      </c>
      <c r="BS9" s="2">
        <v>0.88578697993622824</v>
      </c>
      <c r="BT9" s="2">
        <v>0.88578697993622824</v>
      </c>
      <c r="BU9" s="2">
        <v>0.83536717766100677</v>
      </c>
      <c r="BV9" s="2">
        <v>0.88241296250864232</v>
      </c>
      <c r="BW9" s="2">
        <v>0.55631266426555048</v>
      </c>
      <c r="BX9" s="2">
        <v>0.83522406440385821</v>
      </c>
      <c r="BY9" s="2">
        <v>0.96819342425884469</v>
      </c>
      <c r="BZ9" s="2">
        <v>0.84619877395503773</v>
      </c>
      <c r="CA9" s="2">
        <v>0.8355460768011389</v>
      </c>
      <c r="CB9" s="2">
        <v>0.70519653564290474</v>
      </c>
      <c r="CC9" s="2">
        <v>0.88764642078771727</v>
      </c>
      <c r="CD9" s="2">
        <v>0.87019450616014549</v>
      </c>
      <c r="CE9" s="2">
        <v>0.74006685958166507</v>
      </c>
      <c r="CF9" s="2">
        <v>0.67800054185857495</v>
      </c>
      <c r="CG9" s="2">
        <v>0.8526012161036145</v>
      </c>
      <c r="CH9" s="2">
        <v>0.95454634089604062</v>
      </c>
      <c r="CI9" s="2">
        <v>0.75192226919096972</v>
      </c>
      <c r="CJ9" s="2">
        <v>0.9402208599500419</v>
      </c>
      <c r="CK9" s="2">
        <v>0.88578697993622824</v>
      </c>
      <c r="CL9" s="2">
        <v>0.88578697993622824</v>
      </c>
      <c r="CM9" s="2">
        <v>0.83536717766100677</v>
      </c>
      <c r="CN9" s="2">
        <v>74.556123269491039</v>
      </c>
    </row>
    <row r="10" spans="1:92" x14ac:dyDescent="0.25">
      <c r="A10" s="1" t="s">
        <v>13</v>
      </c>
      <c r="B10" s="2">
        <v>0.86250752726542812</v>
      </c>
      <c r="C10" s="2">
        <v>0.46854862260293972</v>
      </c>
      <c r="D10" s="2">
        <v>0.80221794456147366</v>
      </c>
      <c r="E10" s="2">
        <v>0.93712495187176792</v>
      </c>
      <c r="F10" s="2">
        <v>0.81401849261135972</v>
      </c>
      <c r="G10" s="2">
        <v>0.80263510185598541</v>
      </c>
      <c r="H10" s="2">
        <v>0.6498001332445037</v>
      </c>
      <c r="I10" s="2">
        <v>0.84608692337372138</v>
      </c>
      <c r="J10" s="2">
        <v>0.84536051151069325</v>
      </c>
      <c r="K10" s="2">
        <v>0.69737450615081731</v>
      </c>
      <c r="L10" s="2">
        <v>0.63178452090671011</v>
      </c>
      <c r="M10" s="2">
        <v>0.8041770688231239</v>
      </c>
      <c r="N10" s="2">
        <v>0.92140240331330359</v>
      </c>
      <c r="O10" s="2">
        <v>0.6860072957658111</v>
      </c>
      <c r="P10" s="2">
        <v>0.90446499179039963</v>
      </c>
      <c r="Q10" s="2">
        <v>0.84252985735581754</v>
      </c>
      <c r="R10" s="2">
        <v>0.84252985735581754</v>
      </c>
      <c r="S10" s="2">
        <v>0.81815549861756509</v>
      </c>
      <c r="T10" s="2">
        <v>0.86250752726542812</v>
      </c>
      <c r="U10" s="2">
        <v>0.46854862260293972</v>
      </c>
      <c r="V10" s="2">
        <v>0.80221794456147366</v>
      </c>
      <c r="W10" s="2">
        <v>0.93712495187176792</v>
      </c>
      <c r="X10" s="2">
        <v>0.81401849261135972</v>
      </c>
      <c r="Y10" s="2">
        <v>0.80263510185598541</v>
      </c>
      <c r="Z10" s="2">
        <v>0.6498001332445037</v>
      </c>
      <c r="AA10" s="2">
        <v>0.84608692337372138</v>
      </c>
      <c r="AB10" s="2">
        <v>0.84536051151069325</v>
      </c>
      <c r="AC10" s="2">
        <v>0.69737450615081731</v>
      </c>
      <c r="AD10" s="2">
        <v>0.63178452090671011</v>
      </c>
      <c r="AE10" s="2">
        <v>0.8041770688231239</v>
      </c>
      <c r="AF10" s="2">
        <v>0.92140240331330359</v>
      </c>
      <c r="AG10" s="2">
        <v>0.6860072957658111</v>
      </c>
      <c r="AH10" s="2">
        <v>0.90446499179039963</v>
      </c>
      <c r="AI10" s="2">
        <v>0.84252985735581754</v>
      </c>
      <c r="AJ10" s="2">
        <v>0.84252985735581754</v>
      </c>
      <c r="AK10" s="2">
        <v>0.81815549861756509</v>
      </c>
      <c r="AL10" s="2">
        <v>0.86250752726542812</v>
      </c>
      <c r="AM10" s="2">
        <v>0.46854862260293972</v>
      </c>
      <c r="AN10" s="2">
        <v>0.80221794456147366</v>
      </c>
      <c r="AO10" s="2">
        <v>0.93712495187176792</v>
      </c>
      <c r="AP10" s="2">
        <v>0.81401849261135972</v>
      </c>
      <c r="AQ10" s="2">
        <v>0.80263510185598541</v>
      </c>
      <c r="AR10" s="2">
        <v>0.6498001332445037</v>
      </c>
      <c r="AS10" s="2">
        <v>0.84608692337372138</v>
      </c>
      <c r="AT10" s="2">
        <v>0.84536051151069325</v>
      </c>
      <c r="AU10" s="2">
        <v>0.69737450615081731</v>
      </c>
      <c r="AV10" s="2">
        <v>0.63178452090671011</v>
      </c>
      <c r="AW10" s="2">
        <v>0.8041770688231239</v>
      </c>
      <c r="AX10" s="2">
        <v>0.92140240331330359</v>
      </c>
      <c r="AY10" s="2">
        <v>0.6860072957658111</v>
      </c>
      <c r="AZ10" s="2">
        <v>0.90446499179039963</v>
      </c>
      <c r="BA10" s="2">
        <v>0.84252985735581754</v>
      </c>
      <c r="BB10" s="2">
        <v>0.84252985735581754</v>
      </c>
      <c r="BC10" s="2">
        <v>0.81815549861756509</v>
      </c>
      <c r="BD10" s="2">
        <v>0.86250752726542812</v>
      </c>
      <c r="BE10" s="2">
        <v>0.46854862260293972</v>
      </c>
      <c r="BF10" s="2">
        <v>0.80221794456147366</v>
      </c>
      <c r="BG10" s="2">
        <v>0.93712495187176792</v>
      </c>
      <c r="BH10" s="2">
        <v>0.81401849261135972</v>
      </c>
      <c r="BI10" s="2">
        <v>0.80263510185598541</v>
      </c>
      <c r="BJ10" s="2">
        <v>0.6498001332445037</v>
      </c>
      <c r="BK10" s="2">
        <v>0.84608692337372138</v>
      </c>
      <c r="BL10" s="2">
        <v>0.84536051151069325</v>
      </c>
      <c r="BM10" s="2">
        <v>0.69737450615081731</v>
      </c>
      <c r="BN10" s="2">
        <v>0.63178452090671011</v>
      </c>
      <c r="BO10" s="2">
        <v>0.8041770688231239</v>
      </c>
      <c r="BP10" s="2">
        <v>0.92140240331330359</v>
      </c>
      <c r="BQ10" s="2">
        <v>0.6860072957658111</v>
      </c>
      <c r="BR10" s="2">
        <v>0.90446499179039963</v>
      </c>
      <c r="BS10" s="2">
        <v>0.84252985735581754</v>
      </c>
      <c r="BT10" s="2">
        <v>0.84252985735581754</v>
      </c>
      <c r="BU10" s="2">
        <v>0.81815549861756509</v>
      </c>
      <c r="BV10" s="2">
        <v>0.86250752726542812</v>
      </c>
      <c r="BW10" s="2">
        <v>0.46854862260293972</v>
      </c>
      <c r="BX10" s="2">
        <v>0.80221794456147366</v>
      </c>
      <c r="BY10" s="2">
        <v>0.93712495187176792</v>
      </c>
      <c r="BZ10" s="2">
        <v>0.81401849261135972</v>
      </c>
      <c r="CA10" s="2">
        <v>0.80263510185598541</v>
      </c>
      <c r="CB10" s="2">
        <v>0.6498001332445037</v>
      </c>
      <c r="CC10" s="2">
        <v>0.84608692337372138</v>
      </c>
      <c r="CD10" s="2">
        <v>0.84536051151069325</v>
      </c>
      <c r="CE10" s="2">
        <v>0.69737450615081731</v>
      </c>
      <c r="CF10" s="2">
        <v>0.63178452090671011</v>
      </c>
      <c r="CG10" s="2">
        <v>0.8041770688231239</v>
      </c>
      <c r="CH10" s="2">
        <v>0.92140240331330359</v>
      </c>
      <c r="CI10" s="2">
        <v>0.6860072957658111</v>
      </c>
      <c r="CJ10" s="2">
        <v>0.90446499179039963</v>
      </c>
      <c r="CK10" s="2">
        <v>0.84252985735581754</v>
      </c>
      <c r="CL10" s="2">
        <v>0.84252985735581754</v>
      </c>
      <c r="CM10" s="2">
        <v>0.81815549861756509</v>
      </c>
      <c r="CN10" s="2">
        <v>70.883631044886172</v>
      </c>
    </row>
    <row r="11" spans="1:92" x14ac:dyDescent="0.25">
      <c r="A11" s="1" t="s">
        <v>14</v>
      </c>
      <c r="B11" s="2">
        <v>1</v>
      </c>
      <c r="C11" s="2">
        <v>1</v>
      </c>
      <c r="D11" s="2">
        <v>1</v>
      </c>
      <c r="E11" s="2">
        <v>1</v>
      </c>
      <c r="F11" s="2">
        <v>1</v>
      </c>
      <c r="G11" s="2">
        <v>1</v>
      </c>
      <c r="H11" s="2">
        <v>1</v>
      </c>
      <c r="I11" s="2">
        <v>1</v>
      </c>
      <c r="J11" s="2">
        <v>1</v>
      </c>
      <c r="K11" s="2">
        <v>1</v>
      </c>
      <c r="L11" s="2">
        <v>1</v>
      </c>
      <c r="M11" s="2">
        <v>1</v>
      </c>
      <c r="N11" s="2">
        <v>1</v>
      </c>
      <c r="O11" s="2">
        <v>1</v>
      </c>
      <c r="P11" s="2">
        <v>1</v>
      </c>
      <c r="Q11" s="2">
        <v>1</v>
      </c>
      <c r="R11" s="2">
        <v>1</v>
      </c>
      <c r="S11" s="2">
        <v>1</v>
      </c>
      <c r="T11" s="2">
        <v>1</v>
      </c>
      <c r="U11" s="2">
        <v>1</v>
      </c>
      <c r="V11" s="2">
        <v>1</v>
      </c>
      <c r="W11" s="2">
        <v>1</v>
      </c>
      <c r="X11" s="2">
        <v>1</v>
      </c>
      <c r="Y11" s="2">
        <v>1</v>
      </c>
      <c r="Z11" s="2">
        <v>1</v>
      </c>
      <c r="AA11" s="2">
        <v>1</v>
      </c>
      <c r="AB11" s="2">
        <v>1</v>
      </c>
      <c r="AC11" s="2">
        <v>1</v>
      </c>
      <c r="AD11" s="2">
        <v>1</v>
      </c>
      <c r="AE11" s="2">
        <v>1</v>
      </c>
      <c r="AF11" s="2">
        <v>1</v>
      </c>
      <c r="AG11" s="2">
        <v>1</v>
      </c>
      <c r="AH11" s="2">
        <v>1</v>
      </c>
      <c r="AI11" s="2">
        <v>1</v>
      </c>
      <c r="AJ11" s="2">
        <v>1</v>
      </c>
      <c r="AK11" s="2">
        <v>1</v>
      </c>
      <c r="AL11" s="2">
        <v>1</v>
      </c>
      <c r="AM11" s="2">
        <v>1</v>
      </c>
      <c r="AN11" s="2">
        <v>1</v>
      </c>
      <c r="AO11" s="2">
        <v>1</v>
      </c>
      <c r="AP11" s="2">
        <v>1</v>
      </c>
      <c r="AQ11" s="2">
        <v>1</v>
      </c>
      <c r="AR11" s="2">
        <v>1</v>
      </c>
      <c r="AS11" s="2">
        <v>1</v>
      </c>
      <c r="AT11" s="2">
        <v>1</v>
      </c>
      <c r="AU11" s="2">
        <v>1</v>
      </c>
      <c r="AV11" s="2">
        <v>1</v>
      </c>
      <c r="AW11" s="2">
        <v>1</v>
      </c>
      <c r="AX11" s="2">
        <v>1</v>
      </c>
      <c r="AY11" s="2">
        <v>1</v>
      </c>
      <c r="AZ11" s="2">
        <v>1</v>
      </c>
      <c r="BA11" s="2">
        <v>1</v>
      </c>
      <c r="BB11" s="2">
        <v>1</v>
      </c>
      <c r="BC11" s="2">
        <v>1</v>
      </c>
      <c r="BD11" s="2">
        <v>1</v>
      </c>
      <c r="BE11" s="2">
        <v>1</v>
      </c>
      <c r="BF11" s="2">
        <v>1</v>
      </c>
      <c r="BG11" s="2">
        <v>1</v>
      </c>
      <c r="BH11" s="2">
        <v>1</v>
      </c>
      <c r="BI11" s="2">
        <v>1</v>
      </c>
      <c r="BJ11" s="2">
        <v>1</v>
      </c>
      <c r="BK11" s="2">
        <v>1</v>
      </c>
      <c r="BL11" s="2">
        <v>1</v>
      </c>
      <c r="BM11" s="2">
        <v>1</v>
      </c>
      <c r="BN11" s="2">
        <v>1</v>
      </c>
      <c r="BO11" s="2">
        <v>1</v>
      </c>
      <c r="BP11" s="2">
        <v>1</v>
      </c>
      <c r="BQ11" s="2">
        <v>1</v>
      </c>
      <c r="BR11" s="2">
        <v>1</v>
      </c>
      <c r="BS11" s="2">
        <v>1</v>
      </c>
      <c r="BT11" s="2">
        <v>1</v>
      </c>
      <c r="BU11" s="2">
        <v>1</v>
      </c>
      <c r="BV11" s="2">
        <v>1</v>
      </c>
      <c r="BW11" s="2">
        <v>1</v>
      </c>
      <c r="BX11" s="2">
        <v>1</v>
      </c>
      <c r="BY11" s="2">
        <v>1</v>
      </c>
      <c r="BZ11" s="2">
        <v>1</v>
      </c>
      <c r="CA11" s="2">
        <v>1</v>
      </c>
      <c r="CB11" s="2">
        <v>1</v>
      </c>
      <c r="CC11" s="2">
        <v>1</v>
      </c>
      <c r="CD11" s="2">
        <v>1</v>
      </c>
      <c r="CE11" s="2">
        <v>1</v>
      </c>
      <c r="CF11" s="2">
        <v>1</v>
      </c>
      <c r="CG11" s="2">
        <v>1</v>
      </c>
      <c r="CH11" s="2">
        <v>1</v>
      </c>
      <c r="CI11" s="2">
        <v>1</v>
      </c>
      <c r="CJ11" s="2">
        <v>1</v>
      </c>
      <c r="CK11" s="2">
        <v>1</v>
      </c>
      <c r="CL11" s="2">
        <v>1</v>
      </c>
      <c r="CM11" s="2">
        <v>1</v>
      </c>
      <c r="CN11" s="2">
        <v>90</v>
      </c>
    </row>
    <row r="12" spans="1:92" x14ac:dyDescent="0.25">
      <c r="A12" s="1" t="s">
        <v>15</v>
      </c>
      <c r="B12" s="2">
        <v>1</v>
      </c>
      <c r="C12" s="2">
        <v>1</v>
      </c>
      <c r="D12" s="2">
        <v>1</v>
      </c>
      <c r="E12" s="2">
        <v>1</v>
      </c>
      <c r="F12" s="2">
        <v>1</v>
      </c>
      <c r="G12" s="2">
        <v>1</v>
      </c>
      <c r="H12" s="2">
        <v>1</v>
      </c>
      <c r="I12" s="2">
        <v>1</v>
      </c>
      <c r="J12" s="2">
        <v>1</v>
      </c>
      <c r="K12" s="2">
        <v>1</v>
      </c>
      <c r="L12" s="2">
        <v>1</v>
      </c>
      <c r="M12" s="2">
        <v>1</v>
      </c>
      <c r="N12" s="2">
        <v>1</v>
      </c>
      <c r="O12" s="2">
        <v>1</v>
      </c>
      <c r="P12" s="2">
        <v>1</v>
      </c>
      <c r="Q12" s="2">
        <v>1</v>
      </c>
      <c r="R12" s="2">
        <v>1</v>
      </c>
      <c r="S12" s="2">
        <v>1</v>
      </c>
      <c r="T12" s="2">
        <v>1</v>
      </c>
      <c r="U12" s="2">
        <v>1</v>
      </c>
      <c r="V12" s="2">
        <v>1</v>
      </c>
      <c r="W12" s="2">
        <v>1</v>
      </c>
      <c r="X12" s="2">
        <v>1</v>
      </c>
      <c r="Y12" s="2">
        <v>1</v>
      </c>
      <c r="Z12" s="2">
        <v>1</v>
      </c>
      <c r="AA12" s="2">
        <v>1</v>
      </c>
      <c r="AB12" s="2">
        <v>1</v>
      </c>
      <c r="AC12" s="2">
        <v>1</v>
      </c>
      <c r="AD12" s="2">
        <v>1</v>
      </c>
      <c r="AE12" s="2">
        <v>1</v>
      </c>
      <c r="AF12" s="2">
        <v>1</v>
      </c>
      <c r="AG12" s="2">
        <v>1</v>
      </c>
      <c r="AH12" s="2">
        <v>1</v>
      </c>
      <c r="AI12" s="2">
        <v>1</v>
      </c>
      <c r="AJ12" s="2">
        <v>1</v>
      </c>
      <c r="AK12" s="2">
        <v>1</v>
      </c>
      <c r="AL12" s="2">
        <v>1</v>
      </c>
      <c r="AM12" s="2">
        <v>1</v>
      </c>
      <c r="AN12" s="2">
        <v>1</v>
      </c>
      <c r="AO12" s="2">
        <v>1</v>
      </c>
      <c r="AP12" s="2">
        <v>1</v>
      </c>
      <c r="AQ12" s="2">
        <v>1</v>
      </c>
      <c r="AR12" s="2">
        <v>1</v>
      </c>
      <c r="AS12" s="2">
        <v>1</v>
      </c>
      <c r="AT12" s="2">
        <v>1</v>
      </c>
      <c r="AU12" s="2">
        <v>1</v>
      </c>
      <c r="AV12" s="2">
        <v>1</v>
      </c>
      <c r="AW12" s="2">
        <v>1</v>
      </c>
      <c r="AX12" s="2">
        <v>1</v>
      </c>
      <c r="AY12" s="2">
        <v>1</v>
      </c>
      <c r="AZ12" s="2">
        <v>1</v>
      </c>
      <c r="BA12" s="2">
        <v>1</v>
      </c>
      <c r="BB12" s="2">
        <v>1</v>
      </c>
      <c r="BC12" s="2">
        <v>1</v>
      </c>
      <c r="BD12" s="2">
        <v>1</v>
      </c>
      <c r="BE12" s="2">
        <v>1</v>
      </c>
      <c r="BF12" s="2">
        <v>1</v>
      </c>
      <c r="BG12" s="2">
        <v>1</v>
      </c>
      <c r="BH12" s="2">
        <v>1</v>
      </c>
      <c r="BI12" s="2">
        <v>1</v>
      </c>
      <c r="BJ12" s="2">
        <v>1</v>
      </c>
      <c r="BK12" s="2">
        <v>1</v>
      </c>
      <c r="BL12" s="2">
        <v>1</v>
      </c>
      <c r="BM12" s="2">
        <v>1</v>
      </c>
      <c r="BN12" s="2">
        <v>1</v>
      </c>
      <c r="BO12" s="2">
        <v>1</v>
      </c>
      <c r="BP12" s="2">
        <v>1</v>
      </c>
      <c r="BQ12" s="2">
        <v>1</v>
      </c>
      <c r="BR12" s="2">
        <v>1</v>
      </c>
      <c r="BS12" s="2">
        <v>1</v>
      </c>
      <c r="BT12" s="2">
        <v>1</v>
      </c>
      <c r="BU12" s="2">
        <v>1</v>
      </c>
      <c r="BV12" s="2">
        <v>1</v>
      </c>
      <c r="BW12" s="2">
        <v>1</v>
      </c>
      <c r="BX12" s="2">
        <v>1</v>
      </c>
      <c r="BY12" s="2">
        <v>1</v>
      </c>
      <c r="BZ12" s="2">
        <v>1</v>
      </c>
      <c r="CA12" s="2">
        <v>1</v>
      </c>
      <c r="CB12" s="2">
        <v>1</v>
      </c>
      <c r="CC12" s="2">
        <v>1</v>
      </c>
      <c r="CD12" s="2">
        <v>1</v>
      </c>
      <c r="CE12" s="2">
        <v>1</v>
      </c>
      <c r="CF12" s="2">
        <v>1</v>
      </c>
      <c r="CG12" s="2">
        <v>1</v>
      </c>
      <c r="CH12" s="2">
        <v>1</v>
      </c>
      <c r="CI12" s="2">
        <v>1</v>
      </c>
      <c r="CJ12" s="2">
        <v>1</v>
      </c>
      <c r="CK12" s="2">
        <v>1</v>
      </c>
      <c r="CL12" s="2">
        <v>1</v>
      </c>
      <c r="CM12" s="2">
        <v>1</v>
      </c>
      <c r="CN12" s="2">
        <v>90</v>
      </c>
    </row>
    <row r="13" spans="1:92" x14ac:dyDescent="0.25">
      <c r="A13" s="1" t="s">
        <v>16</v>
      </c>
      <c r="B13" s="2">
        <v>1</v>
      </c>
      <c r="C13" s="2">
        <v>1</v>
      </c>
      <c r="D13" s="2">
        <v>1</v>
      </c>
      <c r="E13" s="2">
        <v>1</v>
      </c>
      <c r="F13" s="2">
        <v>1</v>
      </c>
      <c r="G13" s="2">
        <v>1</v>
      </c>
      <c r="H13" s="2">
        <v>1</v>
      </c>
      <c r="I13" s="2">
        <v>1</v>
      </c>
      <c r="J13" s="2">
        <v>1</v>
      </c>
      <c r="K13" s="2">
        <v>1</v>
      </c>
      <c r="L13" s="2">
        <v>1</v>
      </c>
      <c r="M13" s="2">
        <v>1</v>
      </c>
      <c r="N13" s="2">
        <v>1</v>
      </c>
      <c r="O13" s="2">
        <v>1</v>
      </c>
      <c r="P13" s="2">
        <v>1</v>
      </c>
      <c r="Q13" s="2">
        <v>1</v>
      </c>
      <c r="R13" s="2">
        <v>1</v>
      </c>
      <c r="S13" s="2">
        <v>1</v>
      </c>
      <c r="T13" s="2">
        <v>1</v>
      </c>
      <c r="U13" s="2">
        <v>1</v>
      </c>
      <c r="V13" s="2">
        <v>1</v>
      </c>
      <c r="W13" s="2">
        <v>1</v>
      </c>
      <c r="X13" s="2">
        <v>1</v>
      </c>
      <c r="Y13" s="2">
        <v>1</v>
      </c>
      <c r="Z13" s="2">
        <v>1</v>
      </c>
      <c r="AA13" s="2">
        <v>1</v>
      </c>
      <c r="AB13" s="2">
        <v>1</v>
      </c>
      <c r="AC13" s="2">
        <v>1</v>
      </c>
      <c r="AD13" s="2">
        <v>1</v>
      </c>
      <c r="AE13" s="2">
        <v>1</v>
      </c>
      <c r="AF13" s="2">
        <v>1</v>
      </c>
      <c r="AG13" s="2">
        <v>1</v>
      </c>
      <c r="AH13" s="2">
        <v>1</v>
      </c>
      <c r="AI13" s="2">
        <v>1</v>
      </c>
      <c r="AJ13" s="2">
        <v>1</v>
      </c>
      <c r="AK13" s="2">
        <v>1</v>
      </c>
      <c r="AL13" s="2">
        <v>1</v>
      </c>
      <c r="AM13" s="2">
        <v>1</v>
      </c>
      <c r="AN13" s="2">
        <v>1</v>
      </c>
      <c r="AO13" s="2">
        <v>1</v>
      </c>
      <c r="AP13" s="2">
        <v>1</v>
      </c>
      <c r="AQ13" s="2">
        <v>1</v>
      </c>
      <c r="AR13" s="2">
        <v>1</v>
      </c>
      <c r="AS13" s="2">
        <v>1</v>
      </c>
      <c r="AT13" s="2">
        <v>1</v>
      </c>
      <c r="AU13" s="2">
        <v>1</v>
      </c>
      <c r="AV13" s="2">
        <v>1</v>
      </c>
      <c r="AW13" s="2">
        <v>1</v>
      </c>
      <c r="AX13" s="2">
        <v>1</v>
      </c>
      <c r="AY13" s="2">
        <v>1</v>
      </c>
      <c r="AZ13" s="2">
        <v>1</v>
      </c>
      <c r="BA13" s="2">
        <v>1</v>
      </c>
      <c r="BB13" s="2">
        <v>1</v>
      </c>
      <c r="BC13" s="2">
        <v>1</v>
      </c>
      <c r="BD13" s="2">
        <v>1</v>
      </c>
      <c r="BE13" s="2">
        <v>1</v>
      </c>
      <c r="BF13" s="2">
        <v>1</v>
      </c>
      <c r="BG13" s="2">
        <v>1</v>
      </c>
      <c r="BH13" s="2">
        <v>1</v>
      </c>
      <c r="BI13" s="2">
        <v>1</v>
      </c>
      <c r="BJ13" s="2">
        <v>1</v>
      </c>
      <c r="BK13" s="2">
        <v>1</v>
      </c>
      <c r="BL13" s="2">
        <v>1</v>
      </c>
      <c r="BM13" s="2">
        <v>1</v>
      </c>
      <c r="BN13" s="2">
        <v>1</v>
      </c>
      <c r="BO13" s="2">
        <v>1</v>
      </c>
      <c r="BP13" s="2">
        <v>1</v>
      </c>
      <c r="BQ13" s="2">
        <v>1</v>
      </c>
      <c r="BR13" s="2">
        <v>1</v>
      </c>
      <c r="BS13" s="2">
        <v>1</v>
      </c>
      <c r="BT13" s="2">
        <v>1</v>
      </c>
      <c r="BU13" s="2">
        <v>1</v>
      </c>
      <c r="BV13" s="2">
        <v>1</v>
      </c>
      <c r="BW13" s="2">
        <v>1</v>
      </c>
      <c r="BX13" s="2">
        <v>1</v>
      </c>
      <c r="BY13" s="2">
        <v>1</v>
      </c>
      <c r="BZ13" s="2">
        <v>1</v>
      </c>
      <c r="CA13" s="2">
        <v>1</v>
      </c>
      <c r="CB13" s="2">
        <v>1</v>
      </c>
      <c r="CC13" s="2">
        <v>1</v>
      </c>
      <c r="CD13" s="2">
        <v>1</v>
      </c>
      <c r="CE13" s="2">
        <v>1</v>
      </c>
      <c r="CF13" s="2">
        <v>1</v>
      </c>
      <c r="CG13" s="2">
        <v>1</v>
      </c>
      <c r="CH13" s="2">
        <v>1</v>
      </c>
      <c r="CI13" s="2">
        <v>1</v>
      </c>
      <c r="CJ13" s="2">
        <v>1</v>
      </c>
      <c r="CK13" s="2">
        <v>1</v>
      </c>
      <c r="CL13" s="2">
        <v>1</v>
      </c>
      <c r="CM13" s="2">
        <v>1</v>
      </c>
      <c r="CN13" s="2">
        <v>90</v>
      </c>
    </row>
    <row r="14" spans="1:92" x14ac:dyDescent="0.25">
      <c r="A14" s="1" t="s">
        <v>17</v>
      </c>
      <c r="B14" s="2">
        <v>1</v>
      </c>
      <c r="C14" s="2">
        <v>1</v>
      </c>
      <c r="D14" s="2">
        <v>1</v>
      </c>
      <c r="E14" s="2">
        <v>1</v>
      </c>
      <c r="F14" s="2">
        <v>1</v>
      </c>
      <c r="G14" s="2">
        <v>1</v>
      </c>
      <c r="H14" s="2">
        <v>1</v>
      </c>
      <c r="I14" s="2">
        <v>1</v>
      </c>
      <c r="J14" s="2">
        <v>1</v>
      </c>
      <c r="K14" s="2">
        <v>1</v>
      </c>
      <c r="L14" s="2">
        <v>1</v>
      </c>
      <c r="M14" s="2">
        <v>1</v>
      </c>
      <c r="N14" s="2">
        <v>1</v>
      </c>
      <c r="O14" s="2">
        <v>1</v>
      </c>
      <c r="P14" s="2">
        <v>1</v>
      </c>
      <c r="Q14" s="2">
        <v>1</v>
      </c>
      <c r="R14" s="2">
        <v>1</v>
      </c>
      <c r="S14" s="2">
        <v>1</v>
      </c>
      <c r="T14" s="2">
        <v>1</v>
      </c>
      <c r="U14" s="2">
        <v>1</v>
      </c>
      <c r="V14" s="2">
        <v>1</v>
      </c>
      <c r="W14" s="2">
        <v>1</v>
      </c>
      <c r="X14" s="2">
        <v>1</v>
      </c>
      <c r="Y14" s="2">
        <v>1</v>
      </c>
      <c r="Z14" s="2">
        <v>1</v>
      </c>
      <c r="AA14" s="2">
        <v>1</v>
      </c>
      <c r="AB14" s="2">
        <v>1</v>
      </c>
      <c r="AC14" s="2">
        <v>1</v>
      </c>
      <c r="AD14" s="2">
        <v>1</v>
      </c>
      <c r="AE14" s="2">
        <v>1</v>
      </c>
      <c r="AF14" s="2">
        <v>1</v>
      </c>
      <c r="AG14" s="2">
        <v>1</v>
      </c>
      <c r="AH14" s="2">
        <v>1</v>
      </c>
      <c r="AI14" s="2">
        <v>1</v>
      </c>
      <c r="AJ14" s="2">
        <v>1</v>
      </c>
      <c r="AK14" s="2">
        <v>1</v>
      </c>
      <c r="AL14" s="2">
        <v>1</v>
      </c>
      <c r="AM14" s="2">
        <v>1</v>
      </c>
      <c r="AN14" s="2">
        <v>1</v>
      </c>
      <c r="AO14" s="2">
        <v>1</v>
      </c>
      <c r="AP14" s="2">
        <v>1</v>
      </c>
      <c r="AQ14" s="2">
        <v>1</v>
      </c>
      <c r="AR14" s="2">
        <v>1</v>
      </c>
      <c r="AS14" s="2">
        <v>1</v>
      </c>
      <c r="AT14" s="2">
        <v>1</v>
      </c>
      <c r="AU14" s="2">
        <v>1</v>
      </c>
      <c r="AV14" s="2">
        <v>1</v>
      </c>
      <c r="AW14" s="2">
        <v>1</v>
      </c>
      <c r="AX14" s="2">
        <v>1</v>
      </c>
      <c r="AY14" s="2">
        <v>1</v>
      </c>
      <c r="AZ14" s="2">
        <v>1</v>
      </c>
      <c r="BA14" s="2">
        <v>1</v>
      </c>
      <c r="BB14" s="2">
        <v>1</v>
      </c>
      <c r="BC14" s="2">
        <v>1</v>
      </c>
      <c r="BD14" s="2">
        <v>1</v>
      </c>
      <c r="BE14" s="2">
        <v>1</v>
      </c>
      <c r="BF14" s="2">
        <v>1</v>
      </c>
      <c r="BG14" s="2">
        <v>1</v>
      </c>
      <c r="BH14" s="2">
        <v>1</v>
      </c>
      <c r="BI14" s="2">
        <v>1</v>
      </c>
      <c r="BJ14" s="2">
        <v>1</v>
      </c>
      <c r="BK14" s="2">
        <v>1</v>
      </c>
      <c r="BL14" s="2">
        <v>1</v>
      </c>
      <c r="BM14" s="2">
        <v>1</v>
      </c>
      <c r="BN14" s="2">
        <v>1</v>
      </c>
      <c r="BO14" s="2">
        <v>1</v>
      </c>
      <c r="BP14" s="2">
        <v>1</v>
      </c>
      <c r="BQ14" s="2">
        <v>1</v>
      </c>
      <c r="BR14" s="2">
        <v>1</v>
      </c>
      <c r="BS14" s="2">
        <v>1</v>
      </c>
      <c r="BT14" s="2">
        <v>1</v>
      </c>
      <c r="BU14" s="2">
        <v>1</v>
      </c>
      <c r="BV14" s="2">
        <v>1</v>
      </c>
      <c r="BW14" s="2">
        <v>1</v>
      </c>
      <c r="BX14" s="2">
        <v>1</v>
      </c>
      <c r="BY14" s="2">
        <v>1</v>
      </c>
      <c r="BZ14" s="2">
        <v>1</v>
      </c>
      <c r="CA14" s="2">
        <v>1</v>
      </c>
      <c r="CB14" s="2">
        <v>1</v>
      </c>
      <c r="CC14" s="2">
        <v>1</v>
      </c>
      <c r="CD14" s="2">
        <v>1</v>
      </c>
      <c r="CE14" s="2">
        <v>1</v>
      </c>
      <c r="CF14" s="2">
        <v>1</v>
      </c>
      <c r="CG14" s="2">
        <v>1</v>
      </c>
      <c r="CH14" s="2">
        <v>1</v>
      </c>
      <c r="CI14" s="2">
        <v>1</v>
      </c>
      <c r="CJ14" s="2">
        <v>1</v>
      </c>
      <c r="CK14" s="2">
        <v>1</v>
      </c>
      <c r="CL14" s="2">
        <v>1</v>
      </c>
      <c r="CM14" s="2">
        <v>1</v>
      </c>
      <c r="CN14" s="2">
        <v>90</v>
      </c>
    </row>
    <row r="15" spans="1:92" x14ac:dyDescent="0.25">
      <c r="A15" s="1" t="s">
        <v>224</v>
      </c>
      <c r="B15" s="2">
        <v>1</v>
      </c>
      <c r="C15" s="2">
        <v>1</v>
      </c>
      <c r="D15" s="2">
        <v>1</v>
      </c>
      <c r="E15" s="2">
        <v>1</v>
      </c>
      <c r="F15" s="2">
        <v>1</v>
      </c>
      <c r="G15" s="2">
        <v>1</v>
      </c>
      <c r="H15" s="2">
        <v>1</v>
      </c>
      <c r="I15" s="2">
        <v>1</v>
      </c>
      <c r="J15" s="2">
        <v>1</v>
      </c>
      <c r="K15" s="2">
        <v>1</v>
      </c>
      <c r="L15" s="2">
        <v>1</v>
      </c>
      <c r="M15" s="2">
        <v>1</v>
      </c>
      <c r="N15" s="2">
        <v>1</v>
      </c>
      <c r="O15" s="2">
        <v>1</v>
      </c>
      <c r="P15" s="2">
        <v>1</v>
      </c>
      <c r="Q15" s="2">
        <v>1</v>
      </c>
      <c r="R15" s="2">
        <v>1</v>
      </c>
      <c r="S15" s="2">
        <v>1</v>
      </c>
      <c r="T15" s="2">
        <v>1</v>
      </c>
      <c r="U15" s="2">
        <v>1</v>
      </c>
      <c r="V15" s="2">
        <v>1</v>
      </c>
      <c r="W15" s="2">
        <v>1</v>
      </c>
      <c r="X15" s="2">
        <v>1</v>
      </c>
      <c r="Y15" s="2">
        <v>1</v>
      </c>
      <c r="Z15" s="2">
        <v>1</v>
      </c>
      <c r="AA15" s="2">
        <v>1</v>
      </c>
      <c r="AB15" s="2">
        <v>1</v>
      </c>
      <c r="AC15" s="2">
        <v>1</v>
      </c>
      <c r="AD15" s="2">
        <v>1</v>
      </c>
      <c r="AE15" s="2">
        <v>1</v>
      </c>
      <c r="AF15" s="2">
        <v>1</v>
      </c>
      <c r="AG15" s="2">
        <v>1</v>
      </c>
      <c r="AH15" s="2">
        <v>1</v>
      </c>
      <c r="AI15" s="2">
        <v>1</v>
      </c>
      <c r="AJ15" s="2">
        <v>1</v>
      </c>
      <c r="AK15" s="2">
        <v>1</v>
      </c>
      <c r="AL15" s="2">
        <v>1</v>
      </c>
      <c r="AM15" s="2">
        <v>1</v>
      </c>
      <c r="AN15" s="2">
        <v>1</v>
      </c>
      <c r="AO15" s="2">
        <v>1</v>
      </c>
      <c r="AP15" s="2">
        <v>1</v>
      </c>
      <c r="AQ15" s="2">
        <v>1</v>
      </c>
      <c r="AR15" s="2">
        <v>1</v>
      </c>
      <c r="AS15" s="2">
        <v>1</v>
      </c>
      <c r="AT15" s="2">
        <v>1</v>
      </c>
      <c r="AU15" s="2">
        <v>1</v>
      </c>
      <c r="AV15" s="2">
        <v>1</v>
      </c>
      <c r="AW15" s="2">
        <v>1</v>
      </c>
      <c r="AX15" s="2">
        <v>1</v>
      </c>
      <c r="AY15" s="2">
        <v>1</v>
      </c>
      <c r="AZ15" s="2">
        <v>1</v>
      </c>
      <c r="BA15" s="2">
        <v>1</v>
      </c>
      <c r="BB15" s="2">
        <v>1</v>
      </c>
      <c r="BC15" s="2">
        <v>1</v>
      </c>
      <c r="BD15" s="2">
        <v>1</v>
      </c>
      <c r="BE15" s="2">
        <v>1</v>
      </c>
      <c r="BF15" s="2">
        <v>1</v>
      </c>
      <c r="BG15" s="2">
        <v>1</v>
      </c>
      <c r="BH15" s="2">
        <v>1</v>
      </c>
      <c r="BI15" s="2">
        <v>1</v>
      </c>
      <c r="BJ15" s="2">
        <v>1</v>
      </c>
      <c r="BK15" s="2">
        <v>1</v>
      </c>
      <c r="BL15" s="2">
        <v>1</v>
      </c>
      <c r="BM15" s="2">
        <v>1</v>
      </c>
      <c r="BN15" s="2">
        <v>1</v>
      </c>
      <c r="BO15" s="2">
        <v>1</v>
      </c>
      <c r="BP15" s="2">
        <v>1</v>
      </c>
      <c r="BQ15" s="2">
        <v>1</v>
      </c>
      <c r="BR15" s="2">
        <v>1</v>
      </c>
      <c r="BS15" s="2">
        <v>1</v>
      </c>
      <c r="BT15" s="2">
        <v>1</v>
      </c>
      <c r="BU15" s="2">
        <v>1</v>
      </c>
      <c r="BV15" s="2">
        <v>1</v>
      </c>
      <c r="BW15" s="2">
        <v>1</v>
      </c>
      <c r="BX15" s="2">
        <v>1</v>
      </c>
      <c r="BY15" s="2">
        <v>1</v>
      </c>
      <c r="BZ15" s="2">
        <v>1</v>
      </c>
      <c r="CA15" s="2">
        <v>1</v>
      </c>
      <c r="CB15" s="2">
        <v>1</v>
      </c>
      <c r="CC15" s="2">
        <v>1</v>
      </c>
      <c r="CD15" s="2">
        <v>1</v>
      </c>
      <c r="CE15" s="2">
        <v>1</v>
      </c>
      <c r="CF15" s="2">
        <v>1</v>
      </c>
      <c r="CG15" s="2">
        <v>1</v>
      </c>
      <c r="CH15" s="2">
        <v>1</v>
      </c>
      <c r="CI15" s="2">
        <v>1</v>
      </c>
      <c r="CJ15" s="2">
        <v>1</v>
      </c>
      <c r="CK15" s="2">
        <v>1</v>
      </c>
      <c r="CL15" s="2">
        <v>1</v>
      </c>
      <c r="CM15" s="2">
        <v>1</v>
      </c>
      <c r="CN15" s="2">
        <v>90</v>
      </c>
    </row>
    <row r="16" spans="1:92" x14ac:dyDescent="0.25">
      <c r="A16" s="1" t="s">
        <v>2</v>
      </c>
      <c r="B16" s="2">
        <v>8.5987019648950636</v>
      </c>
      <c r="C16" s="2">
        <v>7.5119244621824199</v>
      </c>
      <c r="D16" s="2">
        <v>8.384917752196678</v>
      </c>
      <c r="E16" s="2">
        <v>8.8970875189340557</v>
      </c>
      <c r="F16" s="2">
        <v>8.4221748023214609</v>
      </c>
      <c r="G16" s="2">
        <v>8.3859998881667366</v>
      </c>
      <c r="H16" s="2">
        <v>8.0046635576282483</v>
      </c>
      <c r="I16" s="2">
        <v>8.6224616898197439</v>
      </c>
      <c r="J16" s="2">
        <v>8.5590349151868068</v>
      </c>
      <c r="K16" s="2">
        <v>8.1177574292094441</v>
      </c>
      <c r="L16" s="2">
        <v>7.8919443691863087</v>
      </c>
      <c r="M16" s="2">
        <v>8.5070588357896177</v>
      </c>
      <c r="N16" s="2">
        <v>8.8507639122174417</v>
      </c>
      <c r="O16" s="2">
        <v>8.1689252104909613</v>
      </c>
      <c r="P16" s="2">
        <v>8.8024164470238464</v>
      </c>
      <c r="Q16" s="2">
        <v>8.6177543824460354</v>
      </c>
      <c r="R16" s="2">
        <v>8.6177543824460354</v>
      </c>
      <c r="S16" s="2">
        <v>8.4225184927838335</v>
      </c>
      <c r="T16" s="2">
        <v>8.5987019648950636</v>
      </c>
      <c r="U16" s="2">
        <v>7.5119244621824199</v>
      </c>
      <c r="V16" s="2">
        <v>8.384917752196678</v>
      </c>
      <c r="W16" s="2">
        <v>8.8970875189340557</v>
      </c>
      <c r="X16" s="2">
        <v>8.4221748023214609</v>
      </c>
      <c r="Y16" s="2">
        <v>8.3859998881667366</v>
      </c>
      <c r="Z16" s="2">
        <v>8.0046635576282483</v>
      </c>
      <c r="AA16" s="2">
        <v>8.6224616898197439</v>
      </c>
      <c r="AB16" s="2">
        <v>8.5590349151868068</v>
      </c>
      <c r="AC16" s="2">
        <v>8.1177574292094441</v>
      </c>
      <c r="AD16" s="2">
        <v>7.8919443691863087</v>
      </c>
      <c r="AE16" s="2">
        <v>8.5070588357896177</v>
      </c>
      <c r="AF16" s="2">
        <v>8.8507639122174417</v>
      </c>
      <c r="AG16" s="2">
        <v>8.1689252104909613</v>
      </c>
      <c r="AH16" s="2">
        <v>8.8024164470238464</v>
      </c>
      <c r="AI16" s="2">
        <v>8.6177543824460354</v>
      </c>
      <c r="AJ16" s="2">
        <v>8.6177543824460354</v>
      </c>
      <c r="AK16" s="2">
        <v>8.4225184927838335</v>
      </c>
      <c r="AL16" s="2">
        <v>8.5987019648950636</v>
      </c>
      <c r="AM16" s="2">
        <v>7.5119244621824199</v>
      </c>
      <c r="AN16" s="2">
        <v>8.384917752196678</v>
      </c>
      <c r="AO16" s="2">
        <v>8.8970875189340557</v>
      </c>
      <c r="AP16" s="2">
        <v>8.4221748023214609</v>
      </c>
      <c r="AQ16" s="2">
        <v>8.3859998881667366</v>
      </c>
      <c r="AR16" s="2">
        <v>8.0046635576282483</v>
      </c>
      <c r="AS16" s="2">
        <v>8.6224616898197439</v>
      </c>
      <c r="AT16" s="2">
        <v>8.5590349151868068</v>
      </c>
      <c r="AU16" s="2">
        <v>8.1177574292094441</v>
      </c>
      <c r="AV16" s="2">
        <v>7.8919443691863087</v>
      </c>
      <c r="AW16" s="2">
        <v>8.5070588357896177</v>
      </c>
      <c r="AX16" s="2">
        <v>8.8507639122174417</v>
      </c>
      <c r="AY16" s="2">
        <v>8.1689252104909613</v>
      </c>
      <c r="AZ16" s="2">
        <v>8.8024164470238464</v>
      </c>
      <c r="BA16" s="2">
        <v>8.6177543824460354</v>
      </c>
      <c r="BB16" s="2">
        <v>8.6177543824460354</v>
      </c>
      <c r="BC16" s="2">
        <v>8.4225184927838335</v>
      </c>
      <c r="BD16" s="2">
        <v>8.5987019648950636</v>
      </c>
      <c r="BE16" s="2">
        <v>7.5119244621824199</v>
      </c>
      <c r="BF16" s="2">
        <v>8.384917752196678</v>
      </c>
      <c r="BG16" s="2">
        <v>8.8970875189340557</v>
      </c>
      <c r="BH16" s="2">
        <v>8.4221748023214609</v>
      </c>
      <c r="BI16" s="2">
        <v>8.3859998881667366</v>
      </c>
      <c r="BJ16" s="2">
        <v>8.0046635576282483</v>
      </c>
      <c r="BK16" s="2">
        <v>8.6224616898197439</v>
      </c>
      <c r="BL16" s="2">
        <v>8.5590349151868068</v>
      </c>
      <c r="BM16" s="2">
        <v>8.1177574292094441</v>
      </c>
      <c r="BN16" s="2">
        <v>7.8919443691863087</v>
      </c>
      <c r="BO16" s="2">
        <v>8.5070588357896177</v>
      </c>
      <c r="BP16" s="2">
        <v>8.8507639122174417</v>
      </c>
      <c r="BQ16" s="2">
        <v>8.1689252104909613</v>
      </c>
      <c r="BR16" s="2">
        <v>8.8024164470238464</v>
      </c>
      <c r="BS16" s="2">
        <v>8.6177543824460354</v>
      </c>
      <c r="BT16" s="2">
        <v>8.6177543824460354</v>
      </c>
      <c r="BU16" s="2">
        <v>8.4225184927838335</v>
      </c>
      <c r="BV16" s="2">
        <v>8.5987019648950636</v>
      </c>
      <c r="BW16" s="2">
        <v>7.5119244621824199</v>
      </c>
      <c r="BX16" s="2">
        <v>8.384917752196678</v>
      </c>
      <c r="BY16" s="2">
        <v>8.8970875189340557</v>
      </c>
      <c r="BZ16" s="2">
        <v>8.4221748023214609</v>
      </c>
      <c r="CA16" s="2">
        <v>8.3859998881667366</v>
      </c>
      <c r="CB16" s="2">
        <v>8.0046635576282483</v>
      </c>
      <c r="CC16" s="2">
        <v>8.6224616898197439</v>
      </c>
      <c r="CD16" s="2">
        <v>8.5590349151868068</v>
      </c>
      <c r="CE16" s="2">
        <v>8.1177574292094441</v>
      </c>
      <c r="CF16" s="2">
        <v>7.8919443691863087</v>
      </c>
      <c r="CG16" s="2">
        <v>8.5070588357896177</v>
      </c>
      <c r="CH16" s="2">
        <v>8.8507639122174417</v>
      </c>
      <c r="CI16" s="2">
        <v>8.1689252104909613</v>
      </c>
      <c r="CJ16" s="2">
        <v>8.8024164470238464</v>
      </c>
      <c r="CK16" s="2">
        <v>8.6177543824460354</v>
      </c>
      <c r="CL16" s="2">
        <v>8.6177543824460354</v>
      </c>
      <c r="CM16" s="2">
        <v>8.4225184927838335</v>
      </c>
      <c r="CN16" s="2">
        <v>756.91930006462371</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A3:DR11"/>
  <sheetViews>
    <sheetView workbookViewId="0">
      <selection activeCell="H10" sqref="H9:H10"/>
    </sheetView>
  </sheetViews>
  <sheetFormatPr baseColWidth="10" defaultRowHeight="15" x14ac:dyDescent="0.25"/>
  <cols>
    <col min="1" max="1" width="26.85546875" bestFit="1" customWidth="1"/>
    <col min="2" max="2" width="23.7109375" customWidth="1"/>
    <col min="3" max="7" width="12" bestFit="1" customWidth="1"/>
    <col min="8" max="8" width="12" customWidth="1"/>
    <col min="9" max="12" width="12" bestFit="1" customWidth="1"/>
    <col min="13" max="13" width="12" customWidth="1"/>
    <col min="14" max="14" width="12" bestFit="1" customWidth="1"/>
    <col min="15" max="15" width="12.42578125" bestFit="1" customWidth="1"/>
    <col min="16" max="16" width="12" customWidth="1"/>
    <col min="17" max="30" width="12" bestFit="1" customWidth="1"/>
    <col min="31" max="31" width="12" customWidth="1"/>
    <col min="32" max="33" width="12" bestFit="1" customWidth="1"/>
    <col min="34" max="34" width="13.28515625" bestFit="1" customWidth="1"/>
    <col min="35" max="48" width="12" bestFit="1" customWidth="1"/>
    <col min="49" max="49" width="12" customWidth="1"/>
    <col min="50" max="50" width="12" bestFit="1" customWidth="1"/>
    <col min="51" max="51" width="12" customWidth="1"/>
    <col min="52" max="52" width="12" bestFit="1" customWidth="1"/>
    <col min="53" max="53" width="16.5703125" bestFit="1" customWidth="1"/>
    <col min="54" max="55" width="12" bestFit="1" customWidth="1"/>
    <col min="56" max="56" width="8" customWidth="1"/>
    <col min="57" max="63" width="12" bestFit="1" customWidth="1"/>
    <col min="64" max="64" width="12" customWidth="1"/>
    <col min="65" max="66" width="12" bestFit="1" customWidth="1"/>
    <col min="67" max="67" width="12" customWidth="1"/>
    <col min="68" max="68" width="12" bestFit="1" customWidth="1"/>
    <col min="69" max="69" width="14.140625" bestFit="1" customWidth="1"/>
    <col min="70" max="70" width="12" bestFit="1" customWidth="1"/>
    <col min="71" max="71" width="12" customWidth="1"/>
    <col min="72" max="73" width="12" bestFit="1" customWidth="1"/>
    <col min="74" max="74" width="12" customWidth="1"/>
    <col min="75" max="76" width="12" bestFit="1" customWidth="1"/>
    <col min="77" max="77" width="13" bestFit="1" customWidth="1"/>
    <col min="78" max="78" width="12" bestFit="1" customWidth="1"/>
    <col min="79" max="79" width="12" customWidth="1"/>
    <col min="80" max="81" width="12" bestFit="1" customWidth="1"/>
    <col min="82" max="82" width="12" customWidth="1"/>
    <col min="83" max="85" width="12" bestFit="1" customWidth="1"/>
    <col min="86" max="86" width="13.5703125" bestFit="1" customWidth="1"/>
    <col min="87" max="94" width="12" bestFit="1" customWidth="1"/>
    <col min="95" max="95" width="12" customWidth="1"/>
    <col min="96" max="98" width="12" bestFit="1" customWidth="1"/>
    <col min="99" max="99" width="12" customWidth="1"/>
    <col min="100" max="104" width="12" bestFit="1" customWidth="1"/>
    <col min="105" max="105" width="16.140625" bestFit="1" customWidth="1"/>
    <col min="106" max="112" width="12" bestFit="1" customWidth="1"/>
    <col min="113" max="113" width="12" customWidth="1"/>
    <col min="114" max="114" width="12" bestFit="1" customWidth="1"/>
    <col min="115" max="116" width="12" customWidth="1"/>
    <col min="117" max="117" width="12" bestFit="1" customWidth="1"/>
    <col min="118" max="119" width="12" customWidth="1"/>
    <col min="120" max="120" width="12" bestFit="1" customWidth="1"/>
    <col min="121" max="121" width="16.5703125" bestFit="1" customWidth="1"/>
    <col min="122" max="122" width="15.5703125" customWidth="1"/>
    <col min="123" max="123" width="14.28515625" bestFit="1" customWidth="1"/>
    <col min="124" max="124" width="15.5703125" bestFit="1" customWidth="1"/>
    <col min="125" max="127" width="12" bestFit="1" customWidth="1"/>
    <col min="128" max="128" width="12.7109375" bestFit="1" customWidth="1"/>
    <col min="129" max="129" width="15.5703125" bestFit="1" customWidth="1"/>
  </cols>
  <sheetData>
    <row r="3" spans="1:122" x14ac:dyDescent="0.25">
      <c r="A3" s="4" t="s">
        <v>49</v>
      </c>
      <c r="B3" s="4" t="s">
        <v>0</v>
      </c>
    </row>
    <row r="4" spans="1:122" x14ac:dyDescent="0.25">
      <c r="B4" t="s">
        <v>45</v>
      </c>
      <c r="O4" t="s">
        <v>205</v>
      </c>
      <c r="P4" t="s">
        <v>44</v>
      </c>
      <c r="AH4" t="s">
        <v>135</v>
      </c>
      <c r="AI4" t="s">
        <v>41</v>
      </c>
      <c r="BA4" t="s">
        <v>136</v>
      </c>
      <c r="BB4" t="s">
        <v>40</v>
      </c>
      <c r="BQ4" t="s">
        <v>137</v>
      </c>
      <c r="BR4" t="s">
        <v>39</v>
      </c>
      <c r="BY4" t="s">
        <v>206</v>
      </c>
      <c r="BZ4" t="s">
        <v>37</v>
      </c>
      <c r="CH4" t="s">
        <v>207</v>
      </c>
      <c r="CI4" t="s">
        <v>35</v>
      </c>
      <c r="DA4" t="s">
        <v>138</v>
      </c>
      <c r="DB4" t="s">
        <v>34</v>
      </c>
      <c r="DQ4" t="s">
        <v>139</v>
      </c>
      <c r="DR4" t="s">
        <v>2</v>
      </c>
    </row>
    <row r="5" spans="1:122" x14ac:dyDescent="0.25">
      <c r="A5" s="4" t="s">
        <v>3</v>
      </c>
      <c r="B5" t="s">
        <v>79</v>
      </c>
      <c r="C5" t="s">
        <v>27</v>
      </c>
      <c r="D5" t="s">
        <v>29</v>
      </c>
      <c r="E5" t="s">
        <v>30</v>
      </c>
      <c r="F5" t="s">
        <v>80</v>
      </c>
      <c r="G5" t="s">
        <v>82</v>
      </c>
      <c r="H5" t="s">
        <v>85</v>
      </c>
      <c r="I5" t="s">
        <v>87</v>
      </c>
      <c r="J5" t="s">
        <v>88</v>
      </c>
      <c r="K5" t="s">
        <v>225</v>
      </c>
      <c r="L5" t="s">
        <v>226</v>
      </c>
      <c r="M5" t="s">
        <v>221</v>
      </c>
      <c r="N5" t="s">
        <v>228</v>
      </c>
      <c r="P5" t="s">
        <v>79</v>
      </c>
      <c r="Q5" t="s">
        <v>84</v>
      </c>
      <c r="R5" t="s">
        <v>27</v>
      </c>
      <c r="S5" t="s">
        <v>29</v>
      </c>
      <c r="T5" t="s">
        <v>30</v>
      </c>
      <c r="U5" t="s">
        <v>31</v>
      </c>
      <c r="V5" t="s">
        <v>80</v>
      </c>
      <c r="W5" t="s">
        <v>82</v>
      </c>
      <c r="X5" t="s">
        <v>85</v>
      </c>
      <c r="Y5" t="s">
        <v>86</v>
      </c>
      <c r="Z5" t="s">
        <v>87</v>
      </c>
      <c r="AA5" t="s">
        <v>88</v>
      </c>
      <c r="AB5" t="s">
        <v>225</v>
      </c>
      <c r="AC5" t="s">
        <v>226</v>
      </c>
      <c r="AD5" t="s">
        <v>221</v>
      </c>
      <c r="AE5" t="s">
        <v>227</v>
      </c>
      <c r="AF5" t="s">
        <v>220</v>
      </c>
      <c r="AG5" t="s">
        <v>228</v>
      </c>
      <c r="AI5" t="s">
        <v>79</v>
      </c>
      <c r="AJ5" t="s">
        <v>84</v>
      </c>
      <c r="AK5" t="s">
        <v>27</v>
      </c>
      <c r="AL5" t="s">
        <v>29</v>
      </c>
      <c r="AM5" t="s">
        <v>30</v>
      </c>
      <c r="AN5" t="s">
        <v>31</v>
      </c>
      <c r="AO5" t="s">
        <v>80</v>
      </c>
      <c r="AP5" t="s">
        <v>82</v>
      </c>
      <c r="AQ5" t="s">
        <v>85</v>
      </c>
      <c r="AR5" t="s">
        <v>86</v>
      </c>
      <c r="AS5" t="s">
        <v>87</v>
      </c>
      <c r="AT5" t="s">
        <v>88</v>
      </c>
      <c r="AU5" t="s">
        <v>225</v>
      </c>
      <c r="AV5" t="s">
        <v>226</v>
      </c>
      <c r="AW5" t="s">
        <v>221</v>
      </c>
      <c r="AX5" t="s">
        <v>227</v>
      </c>
      <c r="AY5" t="s">
        <v>220</v>
      </c>
      <c r="AZ5" t="s">
        <v>228</v>
      </c>
      <c r="BB5" t="s">
        <v>79</v>
      </c>
      <c r="BC5" t="s">
        <v>84</v>
      </c>
      <c r="BD5" t="s">
        <v>27</v>
      </c>
      <c r="BE5" t="s">
        <v>29</v>
      </c>
      <c r="BF5" t="s">
        <v>30</v>
      </c>
      <c r="BG5" t="s">
        <v>31</v>
      </c>
      <c r="BH5" t="s">
        <v>80</v>
      </c>
      <c r="BI5" t="s">
        <v>82</v>
      </c>
      <c r="BJ5" t="s">
        <v>85</v>
      </c>
      <c r="BK5" t="s">
        <v>86</v>
      </c>
      <c r="BL5" t="s">
        <v>87</v>
      </c>
      <c r="BM5" t="s">
        <v>88</v>
      </c>
      <c r="BN5" t="s">
        <v>221</v>
      </c>
      <c r="BO5" t="s">
        <v>227</v>
      </c>
      <c r="BP5" t="s">
        <v>220</v>
      </c>
      <c r="BR5" t="s">
        <v>84</v>
      </c>
      <c r="BS5" t="s">
        <v>29</v>
      </c>
      <c r="BT5" t="s">
        <v>82</v>
      </c>
      <c r="BU5" t="s">
        <v>85</v>
      </c>
      <c r="BV5" t="s">
        <v>226</v>
      </c>
      <c r="BW5" t="s">
        <v>220</v>
      </c>
      <c r="BX5" t="s">
        <v>228</v>
      </c>
      <c r="BZ5" t="s">
        <v>29</v>
      </c>
      <c r="CA5" t="s">
        <v>30</v>
      </c>
      <c r="CB5" t="s">
        <v>31</v>
      </c>
      <c r="CC5" t="s">
        <v>82</v>
      </c>
      <c r="CD5" t="s">
        <v>85</v>
      </c>
      <c r="CE5" t="s">
        <v>86</v>
      </c>
      <c r="CF5" t="s">
        <v>221</v>
      </c>
      <c r="CG5" t="s">
        <v>228</v>
      </c>
      <c r="CI5" t="s">
        <v>79</v>
      </c>
      <c r="CJ5" t="s">
        <v>84</v>
      </c>
      <c r="CK5" t="s">
        <v>27</v>
      </c>
      <c r="CL5" t="s">
        <v>29</v>
      </c>
      <c r="CM5" t="s">
        <v>30</v>
      </c>
      <c r="CN5" t="s">
        <v>31</v>
      </c>
      <c r="CO5" t="s">
        <v>80</v>
      </c>
      <c r="CP5" t="s">
        <v>82</v>
      </c>
      <c r="CQ5" t="s">
        <v>85</v>
      </c>
      <c r="CR5" t="s">
        <v>86</v>
      </c>
      <c r="CS5" t="s">
        <v>87</v>
      </c>
      <c r="CT5" t="s">
        <v>88</v>
      </c>
      <c r="CU5" t="s">
        <v>225</v>
      </c>
      <c r="CV5" t="s">
        <v>226</v>
      </c>
      <c r="CW5" t="s">
        <v>221</v>
      </c>
      <c r="CX5" t="s">
        <v>227</v>
      </c>
      <c r="CY5" t="s">
        <v>220</v>
      </c>
      <c r="CZ5" t="s">
        <v>228</v>
      </c>
      <c r="DB5" t="s">
        <v>27</v>
      </c>
      <c r="DC5" t="s">
        <v>29</v>
      </c>
      <c r="DD5" t="s">
        <v>30</v>
      </c>
      <c r="DE5" t="s">
        <v>31</v>
      </c>
      <c r="DF5" t="s">
        <v>82</v>
      </c>
      <c r="DG5" t="s">
        <v>85</v>
      </c>
      <c r="DH5" t="s">
        <v>86</v>
      </c>
      <c r="DI5" t="s">
        <v>87</v>
      </c>
      <c r="DJ5" t="s">
        <v>88</v>
      </c>
      <c r="DK5" t="s">
        <v>225</v>
      </c>
      <c r="DL5" t="s">
        <v>226</v>
      </c>
      <c r="DM5" t="s">
        <v>221</v>
      </c>
      <c r="DN5" t="s">
        <v>227</v>
      </c>
      <c r="DO5" t="s">
        <v>220</v>
      </c>
      <c r="DP5" t="s">
        <v>228</v>
      </c>
    </row>
    <row r="6" spans="1:122" x14ac:dyDescent="0.25">
      <c r="A6" s="1" t="s">
        <v>10</v>
      </c>
      <c r="B6" s="2">
        <v>1.1250702161440023</v>
      </c>
      <c r="C6" s="2">
        <v>11.265163388088082</v>
      </c>
      <c r="D6" s="2">
        <v>0.35359858884006679</v>
      </c>
      <c r="E6" s="2">
        <v>2.0080784117619861</v>
      </c>
      <c r="F6" s="2">
        <v>13.695226453061807</v>
      </c>
      <c r="G6" s="2">
        <v>23.604876332431402</v>
      </c>
      <c r="H6" s="2">
        <v>27.671229591827959</v>
      </c>
      <c r="I6" s="2">
        <v>12.919654489053288</v>
      </c>
      <c r="J6" s="2">
        <v>18.562676829712736</v>
      </c>
      <c r="K6" s="2">
        <v>0.36904038759843744</v>
      </c>
      <c r="L6" s="2">
        <v>52.393760974448426</v>
      </c>
      <c r="M6" s="2">
        <v>5.9395554274289108E-2</v>
      </c>
      <c r="N6" s="2">
        <v>15.904133945491131</v>
      </c>
      <c r="O6" s="2">
        <v>179.93190516273361</v>
      </c>
      <c r="P6" s="2">
        <v>250.92068395456354</v>
      </c>
      <c r="Q6" s="2">
        <v>253.3152058630418</v>
      </c>
      <c r="R6" s="2">
        <v>16.905802349053577</v>
      </c>
      <c r="S6" s="2">
        <v>35.75485463779809</v>
      </c>
      <c r="T6" s="2">
        <v>14.47621866231605</v>
      </c>
      <c r="U6" s="2">
        <v>4.1461014615371212</v>
      </c>
      <c r="V6" s="2">
        <v>230.95913372655747</v>
      </c>
      <c r="W6" s="2">
        <v>55.189031424575681</v>
      </c>
      <c r="X6" s="2">
        <v>174.35670542908082</v>
      </c>
      <c r="Y6" s="2">
        <v>2.1853123330413</v>
      </c>
      <c r="Z6" s="2">
        <v>0.26933350476295087</v>
      </c>
      <c r="AA6" s="2">
        <v>63.926897918458018</v>
      </c>
      <c r="AB6" s="2">
        <v>12.115049016423722</v>
      </c>
      <c r="AC6" s="2">
        <v>36.223465241992173</v>
      </c>
      <c r="AD6" s="2">
        <v>9.0652048904794675</v>
      </c>
      <c r="AE6" s="2">
        <v>15.797349297517709</v>
      </c>
      <c r="AF6" s="2">
        <v>12.606959359317957</v>
      </c>
      <c r="AG6" s="2">
        <v>6.0096089158635753</v>
      </c>
      <c r="AH6" s="2">
        <v>1194.2229179863809</v>
      </c>
      <c r="AI6" s="2">
        <v>165.72295297149674</v>
      </c>
      <c r="AJ6" s="2">
        <v>460.57466116381767</v>
      </c>
      <c r="AK6" s="2">
        <v>1.4630161016949164</v>
      </c>
      <c r="AL6" s="2">
        <v>21.651373069897705</v>
      </c>
      <c r="AM6" s="2">
        <v>19.021345697105119</v>
      </c>
      <c r="AN6" s="2">
        <v>14.936165296685825</v>
      </c>
      <c r="AO6" s="2">
        <v>86.105287895094136</v>
      </c>
      <c r="AP6" s="2">
        <v>173.94551063211915</v>
      </c>
      <c r="AQ6" s="2">
        <v>216.86867846167513</v>
      </c>
      <c r="AR6" s="2">
        <v>0.33892864567747077</v>
      </c>
      <c r="AS6" s="2">
        <v>120.20272479588812</v>
      </c>
      <c r="AT6" s="2">
        <v>77.980007630498761</v>
      </c>
      <c r="AU6" s="2">
        <v>2.183038148457352</v>
      </c>
      <c r="AV6" s="2">
        <v>1.3128623656537091</v>
      </c>
      <c r="AW6" s="2">
        <v>7.7614116233949106</v>
      </c>
      <c r="AX6" s="2">
        <v>3.6470101905938241</v>
      </c>
      <c r="AY6" s="2">
        <v>6.6984523783431699E-2</v>
      </c>
      <c r="AZ6" s="2">
        <v>54.254892837968498</v>
      </c>
      <c r="BA6" s="2">
        <v>1428.0368520515026</v>
      </c>
      <c r="BB6" s="2">
        <v>10.703994602250241</v>
      </c>
      <c r="BC6" s="2">
        <v>65.126450008630698</v>
      </c>
      <c r="BD6" s="2"/>
      <c r="BE6" s="2">
        <v>17.584978328967978</v>
      </c>
      <c r="BF6" s="2">
        <v>36.916328903915726</v>
      </c>
      <c r="BG6" s="2">
        <v>222.83950090165601</v>
      </c>
      <c r="BH6" s="2">
        <v>25.107811474085885</v>
      </c>
      <c r="BI6" s="2">
        <v>122.94024725142609</v>
      </c>
      <c r="BJ6" s="2">
        <v>94.080320373800959</v>
      </c>
      <c r="BK6" s="2">
        <v>9.2275815536640007</v>
      </c>
      <c r="BL6" s="2">
        <v>61.532807635453345</v>
      </c>
      <c r="BM6" s="2">
        <v>227.80620792487423</v>
      </c>
      <c r="BN6" s="2">
        <v>6.5863622594857354</v>
      </c>
      <c r="BO6" s="2">
        <v>5.9363937112263025</v>
      </c>
      <c r="BP6" s="2">
        <v>17.089000138482739</v>
      </c>
      <c r="BQ6" s="2">
        <v>923.47798506792003</v>
      </c>
      <c r="BR6" s="2">
        <v>0.20265424698220275</v>
      </c>
      <c r="BS6" s="2">
        <v>0.5040291077698632</v>
      </c>
      <c r="BT6" s="2">
        <v>21.499041273116831</v>
      </c>
      <c r="BU6" s="2">
        <v>20.626386461292899</v>
      </c>
      <c r="BV6" s="2">
        <v>2.0659037404275931</v>
      </c>
      <c r="BW6" s="2">
        <v>1.5529671656991149E-2</v>
      </c>
      <c r="BX6" s="2">
        <v>49.582659762723317</v>
      </c>
      <c r="BY6" s="2">
        <v>94.496204263969702</v>
      </c>
      <c r="BZ6" s="2">
        <v>0.64353449904967497</v>
      </c>
      <c r="CA6" s="2">
        <v>13.193974654625</v>
      </c>
      <c r="CB6" s="2">
        <v>1.7274145028806873</v>
      </c>
      <c r="CC6" s="2">
        <v>14.358344944728469</v>
      </c>
      <c r="CD6" s="2">
        <v>21.100793349902634</v>
      </c>
      <c r="CE6" s="2">
        <v>1.9833063905089328E-2</v>
      </c>
      <c r="CF6" s="2">
        <v>3.135061806440921</v>
      </c>
      <c r="CG6" s="2">
        <v>19.458615658561246</v>
      </c>
      <c r="CH6" s="2">
        <v>73.637572480093723</v>
      </c>
      <c r="CI6" s="2">
        <v>0.59057367859199983</v>
      </c>
      <c r="CJ6" s="2">
        <v>14.410194615537661</v>
      </c>
      <c r="CK6" s="2">
        <v>44.381215857179903</v>
      </c>
      <c r="CL6" s="2">
        <v>18.81691721010888</v>
      </c>
      <c r="CM6" s="2">
        <v>6.3930829912164064</v>
      </c>
      <c r="CN6" s="2">
        <v>11.642119128467069</v>
      </c>
      <c r="CO6" s="2">
        <v>5.118305214463998</v>
      </c>
      <c r="CP6" s="2">
        <v>6.9583359390638071</v>
      </c>
      <c r="CQ6" s="2">
        <v>1.6952811159769083</v>
      </c>
      <c r="CR6" s="2">
        <v>6.2994525716479977E-3</v>
      </c>
      <c r="CS6" s="2">
        <v>7.8743157145599971E-4</v>
      </c>
      <c r="CT6" s="2">
        <v>23.657712247559772</v>
      </c>
      <c r="CU6" s="2">
        <v>5.5665960782053858</v>
      </c>
      <c r="CV6" s="2">
        <v>5.6426420576487502</v>
      </c>
      <c r="CW6" s="2">
        <v>40.115065773836776</v>
      </c>
      <c r="CX6" s="2">
        <v>8.4579383892729236</v>
      </c>
      <c r="CY6" s="2">
        <v>4.7299321325941701</v>
      </c>
      <c r="CZ6" s="2">
        <v>0.58677432125972462</v>
      </c>
      <c r="DA6" s="2">
        <v>198.76977363512722</v>
      </c>
      <c r="DB6" s="2">
        <v>0.27010000000000006</v>
      </c>
      <c r="DC6" s="2">
        <v>0.13137781446201391</v>
      </c>
      <c r="DD6" s="2">
        <v>1.3824640422012422</v>
      </c>
      <c r="DE6" s="2">
        <v>2.4445436567276033</v>
      </c>
      <c r="DF6" s="2">
        <v>2.6044182412799337</v>
      </c>
      <c r="DG6" s="2">
        <v>1.4965479468954996</v>
      </c>
      <c r="DH6" s="2">
        <v>1.603333684574703</v>
      </c>
      <c r="DI6" s="2">
        <v>2.7824093349082988</v>
      </c>
      <c r="DJ6" s="2">
        <v>6.2785693738533723</v>
      </c>
      <c r="DK6" s="2">
        <v>0.24609033362704907</v>
      </c>
      <c r="DL6" s="2">
        <v>1.8735714285714342E-2</v>
      </c>
      <c r="DM6" s="2">
        <v>0.26628109830775604</v>
      </c>
      <c r="DN6" s="2">
        <v>0.18630177205433915</v>
      </c>
      <c r="DO6" s="2">
        <v>0.69851191724150263</v>
      </c>
      <c r="DP6" s="2">
        <v>7.4285730559445692E-2</v>
      </c>
      <c r="DQ6" s="2">
        <v>20.483970660978478</v>
      </c>
      <c r="DR6" s="2">
        <v>4113.0571813087054</v>
      </c>
    </row>
    <row r="7" spans="1:122" x14ac:dyDescent="0.25">
      <c r="A7" s="1" t="s">
        <v>11</v>
      </c>
      <c r="B7" s="2">
        <v>2.0075975808394602</v>
      </c>
      <c r="C7" s="2">
        <v>12.071670534571167</v>
      </c>
      <c r="D7" s="2">
        <v>0.53085398917925852</v>
      </c>
      <c r="E7" s="2">
        <v>2.0110537220508848</v>
      </c>
      <c r="F7" s="2">
        <v>24.301814404468967</v>
      </c>
      <c r="G7" s="2">
        <v>42.121945192524812</v>
      </c>
      <c r="H7" s="2">
        <v>49.163015574629775</v>
      </c>
      <c r="I7" s="2">
        <v>23.178243711722931</v>
      </c>
      <c r="J7" s="2">
        <v>33.080528321580275</v>
      </c>
      <c r="K7" s="2">
        <v>0.37467091023073001</v>
      </c>
      <c r="L7" s="2">
        <v>55.242326296323547</v>
      </c>
      <c r="M7" s="2">
        <v>0.21725729629812707</v>
      </c>
      <c r="N7" s="2">
        <v>28.354360664178166</v>
      </c>
      <c r="O7" s="2">
        <v>272.65533819859809</v>
      </c>
      <c r="P7" s="2">
        <v>500.279651689552</v>
      </c>
      <c r="Q7" s="2">
        <v>505.10026986242536</v>
      </c>
      <c r="R7" s="2">
        <v>33.31885469810716</v>
      </c>
      <c r="S7" s="2">
        <v>46.069709275596175</v>
      </c>
      <c r="T7" s="2">
        <v>18.6524373246321</v>
      </c>
      <c r="U7" s="2">
        <v>5.3422029230742423</v>
      </c>
      <c r="V7" s="2">
        <v>460.52316668091606</v>
      </c>
      <c r="W7" s="2">
        <v>108.12608263330378</v>
      </c>
      <c r="X7" s="2">
        <v>347.62822453326874</v>
      </c>
      <c r="Y7" s="2">
        <v>4.3570234050723045</v>
      </c>
      <c r="Z7" s="2">
        <v>0.5367239722387166</v>
      </c>
      <c r="AA7" s="2">
        <v>125.24526827886999</v>
      </c>
      <c r="AB7" s="2">
        <v>15.610098032847445</v>
      </c>
      <c r="AC7" s="2">
        <v>67.640513355836688</v>
      </c>
      <c r="AD7" s="2">
        <v>11.680409780958936</v>
      </c>
      <c r="AE7" s="2">
        <v>20.354698595035419</v>
      </c>
      <c r="AF7" s="2">
        <v>16.243918718635914</v>
      </c>
      <c r="AG7" s="2">
        <v>11.981814363948835</v>
      </c>
      <c r="AH7" s="2">
        <v>2298.6910681243198</v>
      </c>
      <c r="AI7" s="2">
        <v>310.63937691249339</v>
      </c>
      <c r="AJ7" s="2">
        <v>887.19717453068426</v>
      </c>
      <c r="AK7" s="2">
        <v>1.6127618644067805</v>
      </c>
      <c r="AL7" s="2">
        <v>42.751342373628574</v>
      </c>
      <c r="AM7" s="2">
        <v>37.49402388836851</v>
      </c>
      <c r="AN7" s="2">
        <v>29.595434873030744</v>
      </c>
      <c r="AO7" s="2">
        <v>165.86315873227625</v>
      </c>
      <c r="AP7" s="2">
        <v>313.32603950690901</v>
      </c>
      <c r="AQ7" s="2">
        <v>406.50947826616078</v>
      </c>
      <c r="AR7" s="2">
        <v>0.63530477476558733</v>
      </c>
      <c r="AS7" s="2">
        <v>232.44783753397388</v>
      </c>
      <c r="AT7" s="2">
        <v>140.46448719942487</v>
      </c>
      <c r="AU7" s="2">
        <v>3.6786862969146785</v>
      </c>
      <c r="AV7" s="2">
        <v>2.3136337586827689</v>
      </c>
      <c r="AW7" s="2">
        <v>26.250896549184006</v>
      </c>
      <c r="AX7" s="2">
        <v>5.1839412263993241</v>
      </c>
      <c r="AY7" s="2">
        <v>0.17549205491768496</v>
      </c>
      <c r="AZ7" s="2">
        <v>101.69807985825211</v>
      </c>
      <c r="BA7" s="2">
        <v>2707.8371502004738</v>
      </c>
      <c r="BB7" s="2">
        <v>20.647290106567496</v>
      </c>
      <c r="BC7" s="2">
        <v>126.05836827355051</v>
      </c>
      <c r="BD7" s="2"/>
      <c r="BE7" s="2">
        <v>36.940411781778117</v>
      </c>
      <c r="BF7" s="2">
        <v>86.956749470468779</v>
      </c>
      <c r="BG7" s="2">
        <v>423.17702471018504</v>
      </c>
      <c r="BH7" s="2">
        <v>48.598530165911946</v>
      </c>
      <c r="BI7" s="2">
        <v>227.08792362051938</v>
      </c>
      <c r="BJ7" s="2">
        <v>181.47464944239783</v>
      </c>
      <c r="BK7" s="2">
        <v>17.799388022903013</v>
      </c>
      <c r="BL7" s="2">
        <v>114.66489355976174</v>
      </c>
      <c r="BM7" s="2">
        <v>415.7116593980798</v>
      </c>
      <c r="BN7" s="2">
        <v>13.982162881685378</v>
      </c>
      <c r="BO7" s="2">
        <v>10.373994381735097</v>
      </c>
      <c r="BP7" s="2">
        <v>24.474421218295682</v>
      </c>
      <c r="BQ7" s="2">
        <v>1747.94746703384</v>
      </c>
      <c r="BR7" s="2">
        <v>0.35939220047560305</v>
      </c>
      <c r="BS7" s="2">
        <v>0.77981478800083481</v>
      </c>
      <c r="BT7" s="2">
        <v>38.118322467595171</v>
      </c>
      <c r="BU7" s="2">
        <v>36.536320609529774</v>
      </c>
      <c r="BV7" s="2">
        <v>2.5695305049881108</v>
      </c>
      <c r="BW7" s="2">
        <v>1.9357153663725975E-2</v>
      </c>
      <c r="BX7" s="2">
        <v>87.958148848331376</v>
      </c>
      <c r="BY7" s="2">
        <v>166.34088657258459</v>
      </c>
      <c r="BZ7" s="2">
        <v>0.65055984372332509</v>
      </c>
      <c r="CA7" s="2">
        <v>13.137320219386741</v>
      </c>
      <c r="CB7" s="2">
        <v>1.7528967775827931</v>
      </c>
      <c r="CC7" s="2">
        <v>25.470960504084704</v>
      </c>
      <c r="CD7" s="2">
        <v>37.40021541544111</v>
      </c>
      <c r="CE7" s="2">
        <v>3.5128729944434806E-2</v>
      </c>
      <c r="CF7" s="2">
        <v>3.1905915757917533</v>
      </c>
      <c r="CG7" s="2">
        <v>34.524773953315304</v>
      </c>
      <c r="CH7" s="2">
        <v>116.16244701927016</v>
      </c>
      <c r="CI7" s="2">
        <v>1.0354195606451144</v>
      </c>
      <c r="CJ7" s="2">
        <v>25.264582419594344</v>
      </c>
      <c r="CK7" s="2">
        <v>64.941691571660598</v>
      </c>
      <c r="CL7" s="2">
        <v>35.531603860935661</v>
      </c>
      <c r="CM7" s="2">
        <v>13.180062811869442</v>
      </c>
      <c r="CN7" s="2">
        <v>18.45075752954228</v>
      </c>
      <c r="CO7" s="2">
        <v>8.9736361922576595</v>
      </c>
      <c r="CP7" s="2">
        <v>12.19965840337429</v>
      </c>
      <c r="CQ7" s="2">
        <v>2.9722408768025113</v>
      </c>
      <c r="CR7" s="2">
        <v>1.1044475313547889E-2</v>
      </c>
      <c r="CS7" s="2">
        <v>1.3805594141934861E-3</v>
      </c>
      <c r="CT7" s="2">
        <v>41.477734123941218</v>
      </c>
      <c r="CU7" s="2">
        <v>14.520910288426787</v>
      </c>
      <c r="CV7" s="2">
        <v>8.4628916083461174</v>
      </c>
      <c r="CW7" s="2">
        <v>70.214512940871103</v>
      </c>
      <c r="CX7" s="2">
        <v>24.370365413040734</v>
      </c>
      <c r="CY7" s="2">
        <v>9.018303731085183</v>
      </c>
      <c r="CZ7" s="2">
        <v>1.0287583614716309</v>
      </c>
      <c r="DA7" s="2">
        <v>351.65555472859245</v>
      </c>
      <c r="DB7" s="2">
        <v>0.45260000000000006</v>
      </c>
      <c r="DC7" s="2">
        <v>0.27752529160410261</v>
      </c>
      <c r="DD7" s="2">
        <v>3.6248741716713884</v>
      </c>
      <c r="DE7" s="2">
        <v>4.6309946515570068</v>
      </c>
      <c r="DF7" s="2">
        <v>4.6913085011181099</v>
      </c>
      <c r="DG7" s="2">
        <v>2.8052041881201979</v>
      </c>
      <c r="DH7" s="2">
        <v>3.0053687061970273</v>
      </c>
      <c r="DI7" s="2">
        <v>5.3806187349914474</v>
      </c>
      <c r="DJ7" s="2">
        <v>11.309514505605176</v>
      </c>
      <c r="DK7" s="2">
        <v>0.59533024102190268</v>
      </c>
      <c r="DL7" s="2">
        <v>0.10227857142857144</v>
      </c>
      <c r="DM7" s="2">
        <v>0.5730831886169544</v>
      </c>
      <c r="DN7" s="2">
        <v>0.30946216144232591</v>
      </c>
      <c r="DO7" s="2">
        <v>0.9717858367811314</v>
      </c>
      <c r="DP7" s="2">
        <v>0.13924488214040281</v>
      </c>
      <c r="DQ7" s="2">
        <v>38.869193632295747</v>
      </c>
      <c r="DR7" s="2">
        <v>7700.1591055099716</v>
      </c>
    </row>
    <row r="8" spans="1:122" x14ac:dyDescent="0.25">
      <c r="A8" s="1" t="s">
        <v>12</v>
      </c>
      <c r="B8" s="2">
        <v>3.7590702805439467</v>
      </c>
      <c r="C8" s="2">
        <v>23.684789416356683</v>
      </c>
      <c r="D8" s="2">
        <v>4.6002093490336549</v>
      </c>
      <c r="E8" s="2">
        <v>54.146269485591525</v>
      </c>
      <c r="F8" s="2">
        <v>45.984222643367907</v>
      </c>
      <c r="G8" s="2">
        <v>85.608384331143654</v>
      </c>
      <c r="H8" s="2">
        <v>92.936481692494041</v>
      </c>
      <c r="I8" s="2">
        <v>42.863432874256425</v>
      </c>
      <c r="J8" s="2">
        <v>66.933105781336295</v>
      </c>
      <c r="K8" s="2">
        <v>0.37912270914128243</v>
      </c>
      <c r="L8" s="2">
        <v>78.029455418344639</v>
      </c>
      <c r="M8" s="2">
        <v>0.57687036586529172</v>
      </c>
      <c r="N8" s="2">
        <v>53.450202471378745</v>
      </c>
      <c r="O8" s="2">
        <v>552.95161681885406</v>
      </c>
      <c r="P8" s="2">
        <v>942.06636144820334</v>
      </c>
      <c r="Q8" s="2">
        <v>951.32445953389447</v>
      </c>
      <c r="R8" s="2">
        <v>45.116403637315734</v>
      </c>
      <c r="S8" s="2">
        <v>52.163891688544311</v>
      </c>
      <c r="T8" s="2">
        <v>21.119814638050567</v>
      </c>
      <c r="U8" s="2">
        <v>6.0488789497329289</v>
      </c>
      <c r="V8" s="2">
        <v>867.36630088296658</v>
      </c>
      <c r="W8" s="2">
        <v>168.49115988778004</v>
      </c>
      <c r="X8" s="2">
        <v>654.61158677302831</v>
      </c>
      <c r="Y8" s="2">
        <v>8.2046214993933742</v>
      </c>
      <c r="Z8" s="2">
        <v>1.00965813625685</v>
      </c>
      <c r="AA8" s="2">
        <v>195.16771540064255</v>
      </c>
      <c r="AB8" s="2">
        <v>17.675029337863673</v>
      </c>
      <c r="AC8" s="2">
        <v>123.88736485414653</v>
      </c>
      <c r="AD8" s="2">
        <v>13.225514991788947</v>
      </c>
      <c r="AE8" s="2">
        <v>23.047254032202751</v>
      </c>
      <c r="AF8" s="2">
        <v>18.392692942069274</v>
      </c>
      <c r="AG8" s="2">
        <v>22.562709123331778</v>
      </c>
      <c r="AH8" s="2">
        <v>4131.4814177572116</v>
      </c>
      <c r="AI8" s="2">
        <v>446.82759015864639</v>
      </c>
      <c r="AJ8" s="2">
        <v>1132.9492951242923</v>
      </c>
      <c r="AK8" s="2">
        <v>1.7625076271186444</v>
      </c>
      <c r="AL8" s="2">
        <v>76.724975322138079</v>
      </c>
      <c r="AM8" s="2">
        <v>67.508269245309407</v>
      </c>
      <c r="AN8" s="2">
        <v>38.423022147775605</v>
      </c>
      <c r="AO8" s="2">
        <v>211.80697388066565</v>
      </c>
      <c r="AP8" s="2">
        <v>418.71118662421367</v>
      </c>
      <c r="AQ8" s="2">
        <v>584.72835078305241</v>
      </c>
      <c r="AR8" s="2">
        <v>0.91383038540138217</v>
      </c>
      <c r="AS8" s="2">
        <v>343.44753846347118</v>
      </c>
      <c r="AT8" s="2">
        <v>187.70879115693788</v>
      </c>
      <c r="AU8" s="2">
        <v>7.6786741189889005</v>
      </c>
      <c r="AV8" s="2">
        <v>2.549858806961153</v>
      </c>
      <c r="AW8" s="2">
        <v>40.81632080878115</v>
      </c>
      <c r="AX8" s="2">
        <v>5.8837563380940656</v>
      </c>
      <c r="AY8" s="2">
        <v>0.27345552635123566</v>
      </c>
      <c r="AZ8" s="2">
        <v>146.28379826948071</v>
      </c>
      <c r="BA8" s="2">
        <v>3714.9981947876804</v>
      </c>
      <c r="BB8" s="2">
        <v>30.161863382007493</v>
      </c>
      <c r="BC8" s="2">
        <v>184.62629136199828</v>
      </c>
      <c r="BD8" s="2"/>
      <c r="BE8" s="2">
        <v>67.782498230936582</v>
      </c>
      <c r="BF8" s="2">
        <v>137.40815277718994</v>
      </c>
      <c r="BG8" s="2">
        <v>514.82569430814522</v>
      </c>
      <c r="BH8" s="2">
        <v>71.177871910143864</v>
      </c>
      <c r="BI8" s="2">
        <v>320.64429930725328</v>
      </c>
      <c r="BJ8" s="2">
        <v>265.10082221580529</v>
      </c>
      <c r="BK8" s="2">
        <v>26.00160636379956</v>
      </c>
      <c r="BL8" s="2">
        <v>163.06241867551111</v>
      </c>
      <c r="BM8" s="2">
        <v>581.12945276004154</v>
      </c>
      <c r="BN8" s="2">
        <v>27.432774826178591</v>
      </c>
      <c r="BO8" s="2">
        <v>18.778454170126672</v>
      </c>
      <c r="BP8" s="2">
        <v>47.606209511068265</v>
      </c>
      <c r="BQ8" s="2">
        <v>2455.7384098002053</v>
      </c>
      <c r="BR8" s="2">
        <v>0.49109983681638381</v>
      </c>
      <c r="BS8" s="2">
        <v>1.0752535630916764</v>
      </c>
      <c r="BT8" s="2">
        <v>59.316366404063778</v>
      </c>
      <c r="BU8" s="2">
        <v>49.927324201855498</v>
      </c>
      <c r="BV8" s="2">
        <v>2.6224403288855136</v>
      </c>
      <c r="BW8" s="2">
        <v>4.3995462399502264E-2</v>
      </c>
      <c r="BX8" s="2">
        <v>120.19156976621727</v>
      </c>
      <c r="BY8" s="2">
        <v>233.66804956332965</v>
      </c>
      <c r="BZ8" s="2">
        <v>0.65837989753492598</v>
      </c>
      <c r="CA8" s="2">
        <v>13.299689836403362</v>
      </c>
      <c r="CB8" s="2">
        <v>1.7738803871921376</v>
      </c>
      <c r="CC8" s="2">
        <v>34.805139387162491</v>
      </c>
      <c r="CD8" s="2">
        <v>55.389744156713455</v>
      </c>
      <c r="CE8" s="2">
        <v>4.8003911994190532E-2</v>
      </c>
      <c r="CF8" s="2">
        <v>4.0738104118603227</v>
      </c>
      <c r="CG8" s="2">
        <v>57.334068109855167</v>
      </c>
      <c r="CH8" s="2">
        <v>167.38271609871606</v>
      </c>
      <c r="CI8" s="2">
        <v>1.398134747511014</v>
      </c>
      <c r="CJ8" s="2">
        <v>34.11495388418458</v>
      </c>
      <c r="CK8" s="2">
        <v>115.5802673802846</v>
      </c>
      <c r="CL8" s="2">
        <v>56.878001850569014</v>
      </c>
      <c r="CM8" s="2">
        <v>21.149862278018819</v>
      </c>
      <c r="CN8" s="2">
        <v>31.341538176056094</v>
      </c>
      <c r="CO8" s="2">
        <v>12.117167811762121</v>
      </c>
      <c r="CP8" s="2">
        <v>16.473289640090606</v>
      </c>
      <c r="CQ8" s="2">
        <v>4.0134390017135333</v>
      </c>
      <c r="CR8" s="2">
        <v>1.4913437306784148E-2</v>
      </c>
      <c r="CS8" s="2">
        <v>1.8641796633480185E-3</v>
      </c>
      <c r="CT8" s="2">
        <v>56.007693432577369</v>
      </c>
      <c r="CU8" s="2">
        <v>25.085660140287814</v>
      </c>
      <c r="CV8" s="2">
        <v>10.857728420664872</v>
      </c>
      <c r="CW8" s="2">
        <v>120.70565601384159</v>
      </c>
      <c r="CX8" s="2">
        <v>39.65186336987437</v>
      </c>
      <c r="CY8" s="2">
        <v>17.158742088324761</v>
      </c>
      <c r="CZ8" s="2">
        <v>1.3891400806353598</v>
      </c>
      <c r="DA8" s="2">
        <v>563.93991593336659</v>
      </c>
      <c r="DB8" s="2">
        <v>0.56992142857142924</v>
      </c>
      <c r="DC8" s="2">
        <v>0.51112185613740257</v>
      </c>
      <c r="DD8" s="2">
        <v>5.8205697649620163</v>
      </c>
      <c r="DE8" s="2">
        <v>5.5099208241279465</v>
      </c>
      <c r="DF8" s="2">
        <v>6.2691991780022827</v>
      </c>
      <c r="DG8" s="2">
        <v>4.0350410168179778</v>
      </c>
      <c r="DH8" s="2">
        <v>4.3229601793417007</v>
      </c>
      <c r="DI8" s="2">
        <v>7.9499997915582075</v>
      </c>
      <c r="DJ8" s="2">
        <v>15.11339512744609</v>
      </c>
      <c r="DK8" s="2">
        <v>1.1193337958029903</v>
      </c>
      <c r="DL8" s="2">
        <v>0.11898714285714289</v>
      </c>
      <c r="DM8" s="2">
        <v>1.1483129933060261</v>
      </c>
      <c r="DN8" s="2">
        <v>0.56486706224860783</v>
      </c>
      <c r="DO8" s="2">
        <v>1.9075696965259665</v>
      </c>
      <c r="DP8" s="2">
        <v>0.200291591320851</v>
      </c>
      <c r="DQ8" s="2">
        <v>55.161491449026634</v>
      </c>
      <c r="DR8" s="2">
        <v>11875.321812208387</v>
      </c>
    </row>
    <row r="9" spans="1:122" x14ac:dyDescent="0.25">
      <c r="A9" s="1" t="s">
        <v>13</v>
      </c>
      <c r="B9" s="2">
        <v>4.591969253842211</v>
      </c>
      <c r="C9" s="2">
        <v>51.630168289910273</v>
      </c>
      <c r="D9" s="2">
        <v>10.38570789228871</v>
      </c>
      <c r="E9" s="2">
        <v>132.14036239490602</v>
      </c>
      <c r="F9" s="2">
        <v>56.197503325754219</v>
      </c>
      <c r="G9" s="2">
        <v>104.45403127263958</v>
      </c>
      <c r="H9" s="2">
        <v>113.6184320867833</v>
      </c>
      <c r="I9" s="2">
        <v>52.490872917398484</v>
      </c>
      <c r="J9" s="2">
        <v>81.802877594767907</v>
      </c>
      <c r="K9" s="2">
        <v>0.3835191381081603</v>
      </c>
      <c r="L9" s="2">
        <v>78.511072798799105</v>
      </c>
      <c r="M9" s="2">
        <v>4.1006416644063988</v>
      </c>
      <c r="N9" s="2">
        <v>65.292579451945954</v>
      </c>
      <c r="O9" s="2">
        <v>755.5997380815503</v>
      </c>
      <c r="P9" s="2">
        <v>1383.1354068346307</v>
      </c>
      <c r="Q9" s="2">
        <v>1396.8454943772126</v>
      </c>
      <c r="R9" s="2">
        <v>56.913952576524316</v>
      </c>
      <c r="S9" s="2">
        <v>58.25807410149244</v>
      </c>
      <c r="T9" s="2">
        <v>23.58719195146903</v>
      </c>
      <c r="U9" s="2">
        <v>6.7555549763916156</v>
      </c>
      <c r="V9" s="2">
        <v>1273.5683364607473</v>
      </c>
      <c r="W9" s="2">
        <v>227.82137181422212</v>
      </c>
      <c r="X9" s="2">
        <v>961.09626714418812</v>
      </c>
      <c r="Y9" s="2">
        <v>12.045969328575325</v>
      </c>
      <c r="Z9" s="2">
        <v>1.4816994052551087</v>
      </c>
      <c r="AA9" s="2">
        <v>263.89145095823397</v>
      </c>
      <c r="AB9" s="2">
        <v>19.739960642879904</v>
      </c>
      <c r="AC9" s="2">
        <v>180.13421635245632</v>
      </c>
      <c r="AD9" s="2">
        <v>14.770620202618955</v>
      </c>
      <c r="AE9" s="2">
        <v>25.739809469370087</v>
      </c>
      <c r="AF9" s="2">
        <v>20.541467165502638</v>
      </c>
      <c r="AG9" s="2">
        <v>33.126415653582136</v>
      </c>
      <c r="AH9" s="2">
        <v>5959.4532594153525</v>
      </c>
      <c r="AI9" s="2">
        <v>573.45446030823177</v>
      </c>
      <c r="AJ9" s="2">
        <v>1363.0991913643736</v>
      </c>
      <c r="AK9" s="2">
        <v>1.9122533898305123</v>
      </c>
      <c r="AL9" s="2">
        <v>90.395891657222052</v>
      </c>
      <c r="AM9" s="2">
        <v>71.147945908531497</v>
      </c>
      <c r="AN9" s="2">
        <v>41.292781187708947</v>
      </c>
      <c r="AO9" s="2">
        <v>254.833924222881</v>
      </c>
      <c r="AP9" s="2">
        <v>508.21249029872359</v>
      </c>
      <c r="AQ9" s="2">
        <v>750.4350407416963</v>
      </c>
      <c r="AR9" s="2">
        <v>1.1728015951019326</v>
      </c>
      <c r="AS9" s="2">
        <v>450.79043248382482</v>
      </c>
      <c r="AT9" s="2">
        <v>227.83234662045632</v>
      </c>
      <c r="AU9" s="2">
        <v>50.708770587786702</v>
      </c>
      <c r="AV9" s="2">
        <v>2.8520834310748477</v>
      </c>
      <c r="AW9" s="2">
        <v>46.627441477243558</v>
      </c>
      <c r="AX9" s="2">
        <v>6.2896314760393572</v>
      </c>
      <c r="AY9" s="2">
        <v>0.34855533480554185</v>
      </c>
      <c r="AZ9" s="2">
        <v>187.73929460953644</v>
      </c>
      <c r="BA9" s="2">
        <v>4629.1453366950682</v>
      </c>
      <c r="BB9" s="2">
        <v>39.326868257166751</v>
      </c>
      <c r="BC9" s="2">
        <v>241.26667732629267</v>
      </c>
      <c r="BD9" s="2"/>
      <c r="BE9" s="2">
        <v>101.93842042154084</v>
      </c>
      <c r="BF9" s="2">
        <v>169.15733541394496</v>
      </c>
      <c r="BG9" s="2">
        <v>538.97425907752699</v>
      </c>
      <c r="BH9" s="2">
        <v>93.014101774085503</v>
      </c>
      <c r="BI9" s="2">
        <v>405.56481758551922</v>
      </c>
      <c r="BJ9" s="2">
        <v>345.65454322582576</v>
      </c>
      <c r="BK9" s="2">
        <v>33.902472635488579</v>
      </c>
      <c r="BL9" s="2">
        <v>207.59951217283447</v>
      </c>
      <c r="BM9" s="2">
        <v>728.21142366513254</v>
      </c>
      <c r="BN9" s="2">
        <v>70.332223455488005</v>
      </c>
      <c r="BO9" s="2">
        <v>84.041098700474876</v>
      </c>
      <c r="BP9" s="2">
        <v>63.805058881256123</v>
      </c>
      <c r="BQ9" s="2">
        <v>3122.7888125925774</v>
      </c>
      <c r="BR9" s="2">
        <v>0.6019336907439089</v>
      </c>
      <c r="BS9" s="2">
        <v>1.0943420611861738</v>
      </c>
      <c r="BT9" s="2">
        <v>78.041025909816213</v>
      </c>
      <c r="BU9" s="2">
        <v>61.196848243062341</v>
      </c>
      <c r="BV9" s="2">
        <v>2.8041099392566151</v>
      </c>
      <c r="BW9" s="2">
        <v>6.6737033005676627E-2</v>
      </c>
      <c r="BX9" s="2">
        <v>185.75273140579202</v>
      </c>
      <c r="BY9" s="2">
        <v>329.55772828286297</v>
      </c>
      <c r="BZ9" s="2">
        <v>0.66610268820688856</v>
      </c>
      <c r="CA9" s="2">
        <v>13.460039955969785</v>
      </c>
      <c r="CB9" s="2">
        <v>1.7946030098823729</v>
      </c>
      <c r="CC9" s="2">
        <v>42.659843859531193</v>
      </c>
      <c r="CD9" s="2">
        <v>73.714276849406019</v>
      </c>
      <c r="CE9" s="2">
        <v>5.883937777775336E-2</v>
      </c>
      <c r="CF9" s="2">
        <v>4.1068240332049664</v>
      </c>
      <c r="CG9" s="2">
        <v>70.970943308341219</v>
      </c>
      <c r="CH9" s="2">
        <v>207.4314730823202</v>
      </c>
      <c r="CI9" s="2">
        <v>1.6938828078863502</v>
      </c>
      <c r="CJ9" s="2">
        <v>41.331305140029578</v>
      </c>
      <c r="CK9" s="2">
        <v>130.94432331918222</v>
      </c>
      <c r="CL9" s="2">
        <v>70.191904277795757</v>
      </c>
      <c r="CM9" s="2">
        <v>28.347479654920019</v>
      </c>
      <c r="CN9" s="2">
        <v>39.117769073793774</v>
      </c>
      <c r="CO9" s="2">
        <v>14.680317668348369</v>
      </c>
      <c r="CP9" s="2">
        <v>19.957891870119614</v>
      </c>
      <c r="CQ9" s="2">
        <v>4.8624035255582942</v>
      </c>
      <c r="CR9" s="2">
        <v>1.8068083284121069E-2</v>
      </c>
      <c r="CS9" s="2">
        <v>2.2585104105151336E-3</v>
      </c>
      <c r="CT9" s="2">
        <v>67.855025550078253</v>
      </c>
      <c r="CU9" s="2">
        <v>31.729830943185974</v>
      </c>
      <c r="CV9" s="2">
        <v>13.329008060368832</v>
      </c>
      <c r="CW9" s="2">
        <v>165.45930155161315</v>
      </c>
      <c r="CX9" s="2">
        <v>50.806681731227293</v>
      </c>
      <c r="CY9" s="2">
        <v>24.182837905548389</v>
      </c>
      <c r="CZ9" s="2">
        <v>1.6829854951556149</v>
      </c>
      <c r="DA9" s="2">
        <v>706.19327516850615</v>
      </c>
      <c r="DB9" s="2">
        <v>0.68724285714285704</v>
      </c>
      <c r="DC9" s="2">
        <v>0.77236342303151484</v>
      </c>
      <c r="DD9" s="2">
        <v>6.7908166261195868</v>
      </c>
      <c r="DE9" s="2">
        <v>5.6146358390963584</v>
      </c>
      <c r="DF9" s="2">
        <v>7.609267266342969</v>
      </c>
      <c r="DG9" s="2">
        <v>5.1785348970939244</v>
      </c>
      <c r="DH9" s="2">
        <v>5.5480477284274103</v>
      </c>
      <c r="DI9" s="2">
        <v>10.434734400240897</v>
      </c>
      <c r="DJ9" s="2">
        <v>18.343947857025796</v>
      </c>
      <c r="DK9" s="2">
        <v>2.1400681341766568</v>
      </c>
      <c r="DL9" s="2">
        <v>0.58971428571428575</v>
      </c>
      <c r="DM9" s="2">
        <v>3.1977700285358717</v>
      </c>
      <c r="DN9" s="2">
        <v>3.2156022741613848</v>
      </c>
      <c r="DO9" s="2">
        <v>2.5395327652199731</v>
      </c>
      <c r="DP9" s="2">
        <v>0.25705240440590321</v>
      </c>
      <c r="DQ9" s="2">
        <v>72.919330786735387</v>
      </c>
      <c r="DR9" s="2">
        <v>15783.088954104973</v>
      </c>
    </row>
    <row r="10" spans="1:122" x14ac:dyDescent="0.25">
      <c r="A10" s="1" t="s">
        <v>224</v>
      </c>
      <c r="B10" s="2">
        <v>8.5090500000000083E-2</v>
      </c>
      <c r="C10" s="2">
        <v>2.2285395000000019</v>
      </c>
      <c r="D10" s="2">
        <v>0.16186500000000015</v>
      </c>
      <c r="E10" s="2">
        <v>1.9931670000000019</v>
      </c>
      <c r="F10" s="2">
        <v>1.0357875000000007</v>
      </c>
      <c r="G10" s="2">
        <v>1.7852670000000015</v>
      </c>
      <c r="H10" s="2">
        <v>2.0928105000000015</v>
      </c>
      <c r="I10" s="2">
        <v>0.97713000000000083</v>
      </c>
      <c r="J10" s="2">
        <v>1.4039190000000012</v>
      </c>
      <c r="K10" s="2">
        <v>5.4945000000000055E-3</v>
      </c>
      <c r="L10" s="2">
        <v>0.78007050000000067</v>
      </c>
      <c r="M10" s="2">
        <v>5.8954500000000055E-2</v>
      </c>
      <c r="N10" s="2">
        <v>1.2028500000000011</v>
      </c>
      <c r="O10" s="2">
        <v>13.810945500000011</v>
      </c>
      <c r="P10" s="2">
        <v>0.4822500000000004</v>
      </c>
      <c r="Q10" s="2">
        <v>0.47250000000000042</v>
      </c>
      <c r="R10" s="2">
        <v>0.49275000000000035</v>
      </c>
      <c r="S10" s="2">
        <v>0.38160000000000038</v>
      </c>
      <c r="T10" s="2">
        <v>0.15450000000000014</v>
      </c>
      <c r="U10" s="2">
        <v>4.4250000000000039E-2</v>
      </c>
      <c r="V10" s="2">
        <v>0.43080000000000035</v>
      </c>
      <c r="W10" s="2">
        <v>0.69540000000000057</v>
      </c>
      <c r="X10" s="2">
        <v>0.33510000000000023</v>
      </c>
      <c r="Y10" s="2">
        <v>4.2000000000000041E-3</v>
      </c>
      <c r="Z10" s="2">
        <v>6.000000000000006E-4</v>
      </c>
      <c r="AA10" s="2">
        <v>0.80550000000000066</v>
      </c>
      <c r="AB10" s="2">
        <v>0.12930000000000011</v>
      </c>
      <c r="AC10" s="2">
        <v>7.6000000000000005</v>
      </c>
      <c r="AD10" s="2">
        <v>6.45</v>
      </c>
      <c r="AE10" s="2">
        <v>11.24</v>
      </c>
      <c r="AF10" s="2">
        <v>0.13455000000000011</v>
      </c>
      <c r="AG10" s="2">
        <v>1.155000000000001E-2</v>
      </c>
      <c r="AH10" s="2">
        <v>29.864850000000008</v>
      </c>
      <c r="AI10" s="2">
        <v>6.4249500000000053</v>
      </c>
      <c r="AJ10" s="2">
        <v>10.48425000000001</v>
      </c>
      <c r="AK10" s="2">
        <v>0.26505000000000029</v>
      </c>
      <c r="AL10" s="2">
        <v>1.2453300000000012</v>
      </c>
      <c r="AM10" s="2">
        <v>1.0477950000000011</v>
      </c>
      <c r="AN10" s="2">
        <v>0.67224000000000061</v>
      </c>
      <c r="AO10" s="2">
        <v>1.9600500000000016</v>
      </c>
      <c r="AP10" s="2">
        <v>10.67349000000001</v>
      </c>
      <c r="AQ10" s="2">
        <v>8.4078300000000077</v>
      </c>
      <c r="AR10" s="2">
        <v>1.3140000000000004E-2</v>
      </c>
      <c r="AS10" s="2">
        <v>2.4572700000000025</v>
      </c>
      <c r="AT10" s="2">
        <v>4.7849400000000042</v>
      </c>
      <c r="AU10" s="2">
        <v>0.68739000000000061</v>
      </c>
      <c r="AV10" s="2">
        <v>3.4950000000000023E-2</v>
      </c>
      <c r="AW10" s="2">
        <v>0.63210000000000044</v>
      </c>
      <c r="AX10" s="2">
        <v>8.5260000000000058E-2</v>
      </c>
      <c r="AY10" s="2">
        <v>4.7250000000000035E-3</v>
      </c>
      <c r="AZ10" s="2">
        <v>2.1034200000000021</v>
      </c>
      <c r="BA10" s="2">
        <v>51.984180000000045</v>
      </c>
      <c r="BB10" s="2">
        <v>0.23490000000000022</v>
      </c>
      <c r="BC10" s="2">
        <v>1.2952500000000011</v>
      </c>
      <c r="BD10" s="2">
        <v>1.6195500000000014</v>
      </c>
      <c r="BE10" s="2">
        <v>1.2550500000000011</v>
      </c>
      <c r="BF10" s="2">
        <v>1.4049000000000011</v>
      </c>
      <c r="BG10" s="2">
        <v>6.6357000000000061</v>
      </c>
      <c r="BH10" s="2">
        <v>0.4993500000000004</v>
      </c>
      <c r="BI10" s="2">
        <v>5.8030500000000051</v>
      </c>
      <c r="BJ10" s="2">
        <v>2.0646000000000018</v>
      </c>
      <c r="BK10" s="2">
        <v>0.20250000000000018</v>
      </c>
      <c r="BL10" s="2">
        <v>2.5941000000000023</v>
      </c>
      <c r="BM10" s="2">
        <v>12.32115000000001</v>
      </c>
      <c r="BN10" s="2">
        <v>0.86595000000000077</v>
      </c>
      <c r="BO10" s="2">
        <v>1.0347000000000011</v>
      </c>
      <c r="BP10" s="2">
        <v>0.78555000000000064</v>
      </c>
      <c r="BQ10" s="2">
        <v>38.616300000000031</v>
      </c>
      <c r="BR10" s="2">
        <v>1.5327000000000014E-2</v>
      </c>
      <c r="BS10" s="2">
        <v>1.5760500000000014E-2</v>
      </c>
      <c r="BT10" s="2">
        <v>1.6260000000000014</v>
      </c>
      <c r="BU10" s="2">
        <v>1.5600000000000014</v>
      </c>
      <c r="BV10" s="2">
        <v>3.3045000000000026E-2</v>
      </c>
      <c r="BW10" s="2">
        <v>9.6000000000000089E-4</v>
      </c>
      <c r="BX10" s="2">
        <v>3.7500000000000036</v>
      </c>
      <c r="BY10" s="2">
        <v>7.0010925000000057</v>
      </c>
      <c r="BZ10" s="2">
        <v>9.5947500000000095E-3</v>
      </c>
      <c r="CA10" s="2">
        <v>0.1964400000000002</v>
      </c>
      <c r="CB10" s="2">
        <v>2.5800000000000021E-2</v>
      </c>
      <c r="CC10" s="2">
        <v>1.085940000000001</v>
      </c>
      <c r="CD10" s="2">
        <v>1.5958800000000013</v>
      </c>
      <c r="CE10" s="2">
        <v>1.5000000000000013E-3</v>
      </c>
      <c r="CF10" s="2">
        <v>4.695000000000004E-2</v>
      </c>
      <c r="CG10" s="2">
        <v>1.4716800000000019</v>
      </c>
      <c r="CH10" s="2">
        <v>4.4337847500000045</v>
      </c>
      <c r="CI10" s="2">
        <v>4.500000000000004E-2</v>
      </c>
      <c r="CJ10" s="2">
        <v>1.0980150000000011</v>
      </c>
      <c r="CK10" s="2">
        <v>0.73104000000000058</v>
      </c>
      <c r="CL10" s="2">
        <v>0.32436000000000031</v>
      </c>
      <c r="CM10" s="2">
        <v>0.13099500000000014</v>
      </c>
      <c r="CN10" s="2">
        <v>0.18076500000000018</v>
      </c>
      <c r="CO10" s="2">
        <v>0.39000000000000035</v>
      </c>
      <c r="CP10" s="2">
        <v>0.53020500000000059</v>
      </c>
      <c r="CQ10" s="2">
        <v>0.12917550000000014</v>
      </c>
      <c r="CR10" s="2">
        <v>4.8000000000000045E-4</v>
      </c>
      <c r="CS10" s="2">
        <v>6.0000000000000056E-5</v>
      </c>
      <c r="CT10" s="2">
        <v>1.8026490000000015</v>
      </c>
      <c r="CU10" s="2">
        <v>0.14662500000000014</v>
      </c>
      <c r="CV10" s="2">
        <v>4.7805000000000042E-2</v>
      </c>
      <c r="CW10" s="2">
        <v>0.76459500000000069</v>
      </c>
      <c r="CX10" s="2">
        <v>0.23478000000000021</v>
      </c>
      <c r="CY10" s="2">
        <v>0.1117500000000001</v>
      </c>
      <c r="CZ10" s="2">
        <v>4.4710500000000042E-2</v>
      </c>
      <c r="DA10" s="2">
        <v>6.7130100000000059</v>
      </c>
      <c r="DB10" s="2">
        <v>8.7600000000000081E-2</v>
      </c>
      <c r="DC10" s="2">
        <v>1.0470000000000009E-2</v>
      </c>
      <c r="DD10" s="2">
        <v>9.2055000000000095E-2</v>
      </c>
      <c r="DE10" s="2">
        <v>7.6110000000000066E-2</v>
      </c>
      <c r="DF10" s="2">
        <v>0.15981000000000015</v>
      </c>
      <c r="DG10" s="2">
        <v>5.8020000000000051E-2</v>
      </c>
      <c r="DH10" s="2">
        <v>6.2160000000000055E-2</v>
      </c>
      <c r="DI10" s="2">
        <v>5.6880000000000049E-2</v>
      </c>
      <c r="DJ10" s="2">
        <v>0.38526000000000038</v>
      </c>
      <c r="DK10" s="2">
        <v>2.9010000000000025E-2</v>
      </c>
      <c r="DL10" s="2">
        <v>6.4500000000000052E-3</v>
      </c>
      <c r="DM10" s="2">
        <v>4.3350000000000034E-2</v>
      </c>
      <c r="DN10" s="2">
        <v>4.3590000000000038E-2</v>
      </c>
      <c r="DO10" s="2">
        <v>3.4425000000000032E-2</v>
      </c>
      <c r="DP10" s="2">
        <v>2.8800000000000028E-3</v>
      </c>
      <c r="DQ10" s="2">
        <v>1.148070000000001</v>
      </c>
      <c r="DR10" s="2">
        <v>153.5722327500001</v>
      </c>
    </row>
    <row r="11" spans="1:122" x14ac:dyDescent="0.25">
      <c r="A11" s="1" t="s">
        <v>2</v>
      </c>
      <c r="B11" s="2">
        <v>11.568797831369618</v>
      </c>
      <c r="C11" s="2">
        <v>100.8803311289262</v>
      </c>
      <c r="D11" s="2">
        <v>16.032234819341689</v>
      </c>
      <c r="E11" s="2">
        <v>192.2989310143104</v>
      </c>
      <c r="F11" s="2">
        <v>141.21455432665289</v>
      </c>
      <c r="G11" s="2">
        <v>257.57450412873948</v>
      </c>
      <c r="H11" s="2">
        <v>285.48196944573505</v>
      </c>
      <c r="I11" s="2">
        <v>132.42933399243111</v>
      </c>
      <c r="J11" s="2">
        <v>201.78310752739722</v>
      </c>
      <c r="K11" s="2">
        <v>1.5118476450786102</v>
      </c>
      <c r="L11" s="2">
        <v>264.95668598791576</v>
      </c>
      <c r="M11" s="2">
        <v>5.013119380844107</v>
      </c>
      <c r="N11" s="2">
        <v>164.204126532994</v>
      </c>
      <c r="O11" s="2">
        <v>1774.9495437617363</v>
      </c>
      <c r="P11" s="2">
        <v>3076.8843539269492</v>
      </c>
      <c r="Q11" s="2">
        <v>3107.057929636574</v>
      </c>
      <c r="R11" s="2">
        <v>152.74776326100078</v>
      </c>
      <c r="S11" s="2">
        <v>192.628129703431</v>
      </c>
      <c r="T11" s="2">
        <v>77.990162576467739</v>
      </c>
      <c r="U11" s="2">
        <v>22.336988310735912</v>
      </c>
      <c r="V11" s="2">
        <v>2832.8477377511872</v>
      </c>
      <c r="W11" s="2">
        <v>560.32304575988167</v>
      </c>
      <c r="X11" s="2">
        <v>2138.0278838795657</v>
      </c>
      <c r="Y11" s="2">
        <v>26.797126566082305</v>
      </c>
      <c r="Z11" s="2">
        <v>3.2980150185136261</v>
      </c>
      <c r="AA11" s="2">
        <v>649.03683255620456</v>
      </c>
      <c r="AB11" s="2">
        <v>65.269437030014743</v>
      </c>
      <c r="AC11" s="2">
        <v>415.48555980443177</v>
      </c>
      <c r="AD11" s="2">
        <v>55.191749865846312</v>
      </c>
      <c r="AE11" s="2">
        <v>96.179111394125968</v>
      </c>
      <c r="AF11" s="2">
        <v>67.919588185525797</v>
      </c>
      <c r="AG11" s="2">
        <v>73.692098056726323</v>
      </c>
      <c r="AH11" s="2">
        <v>13613.713513283265</v>
      </c>
      <c r="AI11" s="2">
        <v>1503.0693303508683</v>
      </c>
      <c r="AJ11" s="2">
        <v>3854.3045721831681</v>
      </c>
      <c r="AK11" s="2">
        <v>7.0155889830508542</v>
      </c>
      <c r="AL11" s="2">
        <v>232.76891242288639</v>
      </c>
      <c r="AM11" s="2">
        <v>196.21937973931455</v>
      </c>
      <c r="AN11" s="2">
        <v>124.91964350520114</v>
      </c>
      <c r="AO11" s="2">
        <v>720.56939473091711</v>
      </c>
      <c r="AP11" s="2">
        <v>1424.8687170619653</v>
      </c>
      <c r="AQ11" s="2">
        <v>1966.9493782525847</v>
      </c>
      <c r="AR11" s="2">
        <v>3.0740054009463726</v>
      </c>
      <c r="AS11" s="2">
        <v>1149.345803277158</v>
      </c>
      <c r="AT11" s="2">
        <v>638.77057260731783</v>
      </c>
      <c r="AU11" s="2">
        <v>64.936559152147623</v>
      </c>
      <c r="AV11" s="2">
        <v>9.0633883623724785</v>
      </c>
      <c r="AW11" s="2">
        <v>122.08817045860361</v>
      </c>
      <c r="AX11" s="2">
        <v>21.089599231126574</v>
      </c>
      <c r="AY11" s="2">
        <v>0.86921243985789409</v>
      </c>
      <c r="AZ11" s="2">
        <v>492.07948557523781</v>
      </c>
      <c r="BA11" s="2">
        <v>12532.001713734724</v>
      </c>
      <c r="BB11" s="2">
        <v>101.07491634799197</v>
      </c>
      <c r="BC11" s="2">
        <v>618.37303697047219</v>
      </c>
      <c r="BD11" s="2">
        <v>1.6195500000000014</v>
      </c>
      <c r="BE11" s="2">
        <v>225.50135876322352</v>
      </c>
      <c r="BF11" s="2">
        <v>431.84346656551941</v>
      </c>
      <c r="BG11" s="2">
        <v>1706.4521789975133</v>
      </c>
      <c r="BH11" s="2">
        <v>238.39766532422718</v>
      </c>
      <c r="BI11" s="2">
        <v>1082.0403377647181</v>
      </c>
      <c r="BJ11" s="2">
        <v>888.37493525782986</v>
      </c>
      <c r="BK11" s="2">
        <v>87.133548575855158</v>
      </c>
      <c r="BL11" s="2">
        <v>549.45373204356065</v>
      </c>
      <c r="BM11" s="2">
        <v>1965.1798937481281</v>
      </c>
      <c r="BN11" s="2">
        <v>119.19947342283771</v>
      </c>
      <c r="BO11" s="2">
        <v>120.16464096356295</v>
      </c>
      <c r="BP11" s="2">
        <v>153.76023974910279</v>
      </c>
      <c r="BQ11" s="2">
        <v>8288.568974494543</v>
      </c>
      <c r="BR11" s="2">
        <v>1.6704069750180985</v>
      </c>
      <c r="BS11" s="2">
        <v>3.4692000200485484</v>
      </c>
      <c r="BT11" s="2">
        <v>198.60075605459198</v>
      </c>
      <c r="BU11" s="2">
        <v>169.84687951574051</v>
      </c>
      <c r="BV11" s="2">
        <v>10.095029513557831</v>
      </c>
      <c r="BW11" s="2">
        <v>0.146579320725896</v>
      </c>
      <c r="BX11" s="2">
        <v>447.23510978306399</v>
      </c>
      <c r="BY11" s="2">
        <v>831.06396118274699</v>
      </c>
      <c r="BZ11" s="2">
        <v>2.6281716785148146</v>
      </c>
      <c r="CA11" s="2">
        <v>53.287464666384885</v>
      </c>
      <c r="CB11" s="2">
        <v>7.0745946775379913</v>
      </c>
      <c r="CC11" s="2">
        <v>118.38022869550687</v>
      </c>
      <c r="CD11" s="2">
        <v>189.20090977146322</v>
      </c>
      <c r="CE11" s="2">
        <v>0.16330508362146803</v>
      </c>
      <c r="CF11" s="2">
        <v>14.553237827297965</v>
      </c>
      <c r="CG11" s="2">
        <v>183.76008103007291</v>
      </c>
      <c r="CH11" s="2">
        <v>569.04799343040008</v>
      </c>
      <c r="CI11" s="2">
        <v>4.7630107946344786</v>
      </c>
      <c r="CJ11" s="2">
        <v>116.21905105934616</v>
      </c>
      <c r="CK11" s="2">
        <v>356.57853812830729</v>
      </c>
      <c r="CL11" s="2">
        <v>181.74278719940935</v>
      </c>
      <c r="CM11" s="2">
        <v>69.201482736024687</v>
      </c>
      <c r="CN11" s="2">
        <v>100.73294890785921</v>
      </c>
      <c r="CO11" s="2">
        <v>41.279426886832148</v>
      </c>
      <c r="CP11" s="2">
        <v>56.119380852648312</v>
      </c>
      <c r="CQ11" s="2">
        <v>13.672540020051247</v>
      </c>
      <c r="CR11" s="2">
        <v>5.0805448476101113E-2</v>
      </c>
      <c r="CS11" s="2">
        <v>6.3506810595126391E-3</v>
      </c>
      <c r="CT11" s="2">
        <v>190.80081435415661</v>
      </c>
      <c r="CU11" s="2">
        <v>77.049622450105957</v>
      </c>
      <c r="CV11" s="2">
        <v>38.340075147028571</v>
      </c>
      <c r="CW11" s="2">
        <v>397.25913128016259</v>
      </c>
      <c r="CX11" s="2">
        <v>123.52162890341532</v>
      </c>
      <c r="CY11" s="2">
        <v>55.201565857552502</v>
      </c>
      <c r="CZ11" s="2">
        <v>4.7323687585223295</v>
      </c>
      <c r="DA11" s="2">
        <v>1827.2715294655923</v>
      </c>
      <c r="DB11" s="2">
        <v>2.0674642857142866</v>
      </c>
      <c r="DC11" s="2">
        <v>1.7028583852350339</v>
      </c>
      <c r="DD11" s="2">
        <v>17.710779604954233</v>
      </c>
      <c r="DE11" s="2">
        <v>18.276204971508914</v>
      </c>
      <c r="DF11" s="2">
        <v>21.334003186743296</v>
      </c>
      <c r="DG11" s="2">
        <v>13.573348048927601</v>
      </c>
      <c r="DH11" s="2">
        <v>14.541870298540841</v>
      </c>
      <c r="DI11" s="2">
        <v>26.604642261698849</v>
      </c>
      <c r="DJ11" s="2">
        <v>51.430686863930433</v>
      </c>
      <c r="DK11" s="2">
        <v>4.1298325046285997</v>
      </c>
      <c r="DL11" s="2">
        <v>0.8361657142857144</v>
      </c>
      <c r="DM11" s="2">
        <v>5.2287973087666089</v>
      </c>
      <c r="DN11" s="2">
        <v>4.3198232699066574</v>
      </c>
      <c r="DO11" s="2">
        <v>6.1518252157685733</v>
      </c>
      <c r="DP11" s="2">
        <v>0.67375460842660273</v>
      </c>
      <c r="DQ11" s="2">
        <v>188.58205652903624</v>
      </c>
      <c r="DR11" s="2">
        <v>39625.19928588203</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3"/>
  <dimension ref="A3:C6"/>
  <sheetViews>
    <sheetView topLeftCell="A10" workbookViewId="0">
      <selection activeCell="J27" sqref="J27"/>
    </sheetView>
  </sheetViews>
  <sheetFormatPr baseColWidth="10" defaultRowHeight="15" x14ac:dyDescent="0.25"/>
  <cols>
    <col min="1" max="1" width="22.42578125" bestFit="1" customWidth="1"/>
    <col min="2" max="2" width="19.42578125" bestFit="1" customWidth="1"/>
    <col min="3" max="3" width="18.85546875" bestFit="1" customWidth="1"/>
  </cols>
  <sheetData>
    <row r="3" spans="1:3" x14ac:dyDescent="0.25">
      <c r="A3" s="4" t="s">
        <v>3</v>
      </c>
      <c r="B3" t="s">
        <v>141</v>
      </c>
      <c r="C3" t="s">
        <v>140</v>
      </c>
    </row>
    <row r="4" spans="1:3" x14ac:dyDescent="0.25">
      <c r="A4" s="1" t="s">
        <v>127</v>
      </c>
      <c r="B4" s="2"/>
      <c r="C4" s="2"/>
    </row>
    <row r="5" spans="1:3" x14ac:dyDescent="0.25">
      <c r="A5" s="3" t="s">
        <v>127</v>
      </c>
      <c r="B5" s="2"/>
      <c r="C5" s="2"/>
    </row>
    <row r="6" spans="1:3" x14ac:dyDescent="0.25">
      <c r="A6" s="1" t="s">
        <v>2</v>
      </c>
      <c r="B6" s="2"/>
      <c r="C6" s="2"/>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62</vt:i4>
      </vt:variant>
    </vt:vector>
  </HeadingPairs>
  <TitlesOfParts>
    <vt:vector size="62" baseType="lpstr">
      <vt:lpstr>Index</vt:lpstr>
      <vt:lpstr>STATUS...pivot</vt:lpstr>
      <vt:lpstr>WELF.p</vt:lpstr>
      <vt:lpstr>GDPreal...pivot</vt:lpstr>
      <vt:lpstr>Emplmnt_No</vt:lpstr>
      <vt:lpstr>vnc_newcar_yr.p</vt:lpstr>
      <vt:lpstr>vnh_newhouse_yr.p</vt:lpstr>
      <vt:lpstr>PCO2_ets.p</vt:lpstr>
      <vt:lpstr>PCO2_nets</vt:lpstr>
      <vt:lpstr>PCO2_W</vt:lpstr>
      <vt:lpstr>ELE_TWh...FORMAT</vt:lpstr>
      <vt:lpstr>ELEconTWh...FORMAT (2)</vt:lpstr>
      <vt:lpstr>ELEconTWh2groups...FORMAT</vt:lpstr>
      <vt:lpstr>eletwhyr.p</vt:lpstr>
      <vt:lpstr>RCA</vt:lpstr>
      <vt:lpstr>RWA</vt:lpstr>
      <vt:lpstr>RWA_1</vt:lpstr>
      <vt:lpstr>ShareC.p</vt:lpstr>
      <vt:lpstr>ShareY_PW.p</vt:lpstr>
      <vt:lpstr>ShareY_GVA.p</vt:lpstr>
      <vt:lpstr>AB...pivot</vt:lpstr>
      <vt:lpstr>EX...pivot</vt:lpstr>
      <vt:lpstr>IM...pivot</vt:lpstr>
      <vt:lpstr>Tradematrix.p (ex)</vt:lpstr>
      <vt:lpstr>Tradematrix.p (im)</vt:lpstr>
      <vt:lpstr>PA_yr...pivot</vt:lpstr>
      <vt:lpstr>DEMAND...pivot</vt:lpstr>
      <vt:lpstr>GVAreal...pivot</vt:lpstr>
      <vt:lpstr>VC_PC...pivot</vt:lpstr>
      <vt:lpstr>VINV_PA...pivot</vt:lpstr>
      <vt:lpstr>VINV_PINV...pivot</vt:lpstr>
      <vt:lpstr>VD_PINV...pivot</vt:lpstr>
      <vt:lpstr>VD_PC...pivot</vt:lpstr>
      <vt:lpstr>abschr_pfad...pivot</vt:lpstr>
      <vt:lpstr>EVOA...pivot</vt:lpstr>
      <vt:lpstr>PK...pivot</vt:lpstr>
      <vt:lpstr>RKX_ELE...pivot</vt:lpstr>
      <vt:lpstr>PSKL...pivot</vt:lpstr>
      <vt:lpstr>PUSK...pivot</vt:lpstr>
      <vt:lpstr>CO2ETSeleN...pivot</vt:lpstr>
      <vt:lpstr>CO2ETSeleX...pivot</vt:lpstr>
      <vt:lpstr>CO2etsY...pivot</vt:lpstr>
      <vt:lpstr>CO2ets_yr...pivot</vt:lpstr>
      <vt:lpstr>CO2nets_yr.p</vt:lpstr>
      <vt:lpstr>CO2w_yr.p</vt:lpstr>
      <vt:lpstr>CO2ETSele...pivot</vt:lpstr>
      <vt:lpstr>CO2ele_yr.p</vt:lpstr>
      <vt:lpstr>CO2y_yr.p</vt:lpstr>
      <vt:lpstr>CO2c_yr.p</vt:lpstr>
      <vt:lpstr>CO2HH_yr.p</vt:lpstr>
      <vt:lpstr>CO2hh_sum_yr.p</vt:lpstr>
      <vt:lpstr>CO2_yr_2.p</vt:lpstr>
      <vt:lpstr>CO2_yr.p (2)</vt:lpstr>
      <vt:lpstr>co2all_Yr.P</vt:lpstr>
      <vt:lpstr>CO2_yr.p</vt:lpstr>
      <vt:lpstr>carblim_yr.p</vt:lpstr>
      <vt:lpstr>CO2 needs</vt:lpstr>
      <vt:lpstr>---</vt:lpstr>
      <vt:lpstr>Abschr_BMK</vt:lpstr>
      <vt:lpstr>AEEIyr...pivot</vt:lpstr>
      <vt:lpstr>GENlimitTWh_yr</vt:lpstr>
      <vt:lpstr>SIZE.p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Beestermöller</dc:creator>
  <cp:lastModifiedBy>Roland Montenegro</cp:lastModifiedBy>
  <cp:lastPrinted>2015-02-26T13:58:34Z</cp:lastPrinted>
  <dcterms:created xsi:type="dcterms:W3CDTF">2014-07-02T08:36:41Z</dcterms:created>
  <dcterms:modified xsi:type="dcterms:W3CDTF">2017-01-11T15:12:57Z</dcterms:modified>
</cp:coreProperties>
</file>